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pivotCache/pivotCacheDefinition9.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timelines/timeline2.xml" ContentType="application/vnd.ms-excel.timelin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C:\Users\Lenovo\Desktop\"/>
    </mc:Choice>
  </mc:AlternateContent>
  <xr:revisionPtr revIDLastSave="0" documentId="13_ncr:1_{79A38175-0BDA-447D-8873-F6FC841F4E53}" xr6:coauthVersionLast="47" xr6:coauthVersionMax="47" xr10:uidLastSave="{00000000-0000-0000-0000-000000000000}"/>
  <bookViews>
    <workbookView xWindow="-113" yWindow="-113" windowWidth="24267" windowHeight="13023" activeTab="2" xr2:uid="{00000000-000D-0000-FFFF-FFFF00000000}"/>
  </bookViews>
  <sheets>
    <sheet name="Sheet1" sheetId="4" r:id="rId1"/>
    <sheet name="Data" sheetId="2" r:id="rId2"/>
    <sheet name="Dashboard" sheetId="3" r:id="rId3"/>
    <sheet name="Data 2" sheetId="5" r:id="rId4"/>
  </sheets>
  <definedNames>
    <definedName name="_xlchart.v5.0" hidden="1">Sheet1!$D$34</definedName>
    <definedName name="_xlchart.v5.1" hidden="1">Sheet1!$D$35:$D$84</definedName>
    <definedName name="_xlchart.v5.2" hidden="1">Sheet1!$E$34</definedName>
    <definedName name="_xlchart.v5.3" hidden="1">Sheet1!$E$35:$E$84</definedName>
    <definedName name="_xlchart.v5.4" hidden="1">Sheet1!$D$34</definedName>
    <definedName name="_xlchart.v5.5" hidden="1">Sheet1!$D$35:$D$84</definedName>
    <definedName name="_xlchart.v5.6" hidden="1">Sheet1!$E$34</definedName>
    <definedName name="_xlchart.v5.7" hidden="1">Sheet1!$E$35:$E$84</definedName>
    <definedName name="_xlcn.WorksheetConnection_StartFileExcelDashboard_v2.xlsxTable1" hidden="1">Table1[]</definedName>
    <definedName name="Slicer_Beverage_Brand">#N/A</definedName>
    <definedName name="Slicer_Retailer">#N/A</definedName>
    <definedName name="Timeline_Invoice_Date">#N/A</definedName>
  </definedNames>
  <calcPr calcId="191029"/>
  <pivotCaches>
    <pivotCache cacheId="3" r:id="rId5"/>
    <pivotCache cacheId="4" r:id="rId6"/>
    <pivotCache cacheId="5" r:id="rId7"/>
    <pivotCache cacheId="6" r:id="rId8"/>
    <pivotCache cacheId="7" r:id="rId9"/>
    <pivotCache cacheId="8" r:id="rId10"/>
    <pivotCache cacheId="9" r:id="rId11"/>
  </pivotCaches>
  <extLst>
    <ext xmlns:x14="http://schemas.microsoft.com/office/spreadsheetml/2009/9/main" uri="{876F7934-8845-4945-9796-88D515C7AA90}">
      <x14:pivotCaches>
        <pivotCache cacheId="10" r:id="rId12"/>
      </x14:pivotCaches>
    </ex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1" r:id="rId15"/>
      </x15:timelineCachePivotCaches>
    </ext>
    <ext xmlns:x15="http://schemas.microsoft.com/office/spreadsheetml/2010/11/main" uri="{D0CA8CA8-9F24-4464-BF8E-62219DCF47F9}">
      <x15:timelineCacheRefs>
        <x15:timelineCacheRef r:id="rId16"/>
      </x15:timelineCacheRefs>
    </ext>
    <ext xmlns:x15="http://schemas.microsoft.com/office/spreadsheetml/2010/11/main" uri="{FCE2AD5D-F65C-4FA6-A056-5C36A1767C68}">
      <x15:dataModel>
        <x15:modelTables>
          <x15:modelTable id="Table1" name="Table1" connection="WorksheetConnection_Start File Excel Dashboard_v2.xlsx!Table1"/>
        </x15:modelTables>
        <x15:extLst>
          <ext xmlns:x16="http://schemas.microsoft.com/office/spreadsheetml/2014/11/main" uri="{9835A34E-60A6-4A7C-AAB8-D5F71C897F49}">
            <x16:modelTimeGroupings>
              <x16:modelTimeGrouping tableName="Table1" columnName="Invoice Date" columnId="Invoice Date">
                <x16:calculatedTimeColumn columnName="Invoice Date (Month Index)" columnId="Invoice Date (Month Index)" contentType="monthsindex" isSelected="1"/>
                <x16:calculatedTimeColumn columnName="Invoice Date (Month)" columnId="Invoice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7" roundtripDataSignature="AMtx7mhwl5n/6E4JEifg9kWlAttRGuttmA=="/>
    </ext>
  </extLst>
</workbook>
</file>

<file path=xl/calcChain.xml><?xml version="1.0" encoding="utf-8"?>
<calcChain xmlns="http://schemas.openxmlformats.org/spreadsheetml/2006/main">
  <c r="N5061" i="5" l="1"/>
  <c r="M5061" i="5"/>
  <c r="L5061" i="5"/>
  <c r="N5060" i="5"/>
  <c r="M5060" i="5"/>
  <c r="L5060" i="5"/>
  <c r="N5059" i="5"/>
  <c r="M5059" i="5"/>
  <c r="L5059" i="5"/>
  <c r="N5058" i="5"/>
  <c r="M5058" i="5"/>
  <c r="L5058" i="5"/>
  <c r="N5057" i="5"/>
  <c r="M5057" i="5"/>
  <c r="L5057" i="5"/>
  <c r="N5056" i="5"/>
  <c r="M5056" i="5"/>
  <c r="L5056" i="5"/>
  <c r="N5055" i="5"/>
  <c r="M5055" i="5"/>
  <c r="L5055" i="5"/>
  <c r="N5054" i="5"/>
  <c r="M5054" i="5"/>
  <c r="L5054" i="5"/>
  <c r="N5053" i="5"/>
  <c r="M5053" i="5"/>
  <c r="L5053" i="5"/>
  <c r="N5052" i="5"/>
  <c r="M5052" i="5"/>
  <c r="L5052" i="5"/>
  <c r="N5051" i="5"/>
  <c r="M5051" i="5"/>
  <c r="L5051" i="5"/>
  <c r="N5050" i="5"/>
  <c r="M5050" i="5"/>
  <c r="L5050" i="5"/>
  <c r="N5049" i="5"/>
  <c r="M5049" i="5"/>
  <c r="L5049" i="5"/>
  <c r="N5048" i="5"/>
  <c r="M5048" i="5"/>
  <c r="L5048" i="5"/>
  <c r="N5047" i="5"/>
  <c r="M5047" i="5"/>
  <c r="L5047" i="5"/>
  <c r="N5046" i="5"/>
  <c r="M5046" i="5"/>
  <c r="L5046" i="5"/>
  <c r="N5045" i="5"/>
  <c r="M5045" i="5"/>
  <c r="L5045" i="5"/>
  <c r="N5044" i="5"/>
  <c r="M5044" i="5"/>
  <c r="L5044" i="5"/>
  <c r="N5043" i="5"/>
  <c r="M5043" i="5"/>
  <c r="L5043" i="5"/>
  <c r="N5042" i="5"/>
  <c r="M5042" i="5"/>
  <c r="L5042" i="5"/>
  <c r="N5041" i="5"/>
  <c r="M5041" i="5"/>
  <c r="L5041" i="5"/>
  <c r="N5040" i="5"/>
  <c r="M5040" i="5"/>
  <c r="L5040" i="5"/>
  <c r="N5039" i="5"/>
  <c r="M5039" i="5"/>
  <c r="L5039" i="5"/>
  <c r="N5038" i="5"/>
  <c r="M5038" i="5"/>
  <c r="L5038" i="5"/>
  <c r="N5037" i="5"/>
  <c r="M5037" i="5"/>
  <c r="L5037" i="5"/>
  <c r="N5036" i="5"/>
  <c r="M5036" i="5"/>
  <c r="L5036" i="5"/>
  <c r="N5035" i="5"/>
  <c r="M5035" i="5"/>
  <c r="L5035" i="5"/>
  <c r="N5034" i="5"/>
  <c r="M5034" i="5"/>
  <c r="L5034" i="5"/>
  <c r="N5033" i="5"/>
  <c r="M5033" i="5"/>
  <c r="L5033" i="5"/>
  <c r="N5032" i="5"/>
  <c r="M5032" i="5"/>
  <c r="L5032" i="5"/>
  <c r="N5031" i="5"/>
  <c r="M5031" i="5"/>
  <c r="L5031" i="5"/>
  <c r="N5030" i="5"/>
  <c r="M5030" i="5"/>
  <c r="L5030" i="5"/>
  <c r="N5029" i="5"/>
  <c r="M5029" i="5"/>
  <c r="L5029" i="5"/>
  <c r="N5028" i="5"/>
  <c r="M5028" i="5"/>
  <c r="L5028" i="5"/>
  <c r="N5027" i="5"/>
  <c r="M5027" i="5"/>
  <c r="L5027" i="5"/>
  <c r="N5026" i="5"/>
  <c r="M5026" i="5"/>
  <c r="L5026" i="5"/>
  <c r="N5025" i="5"/>
  <c r="M5025" i="5"/>
  <c r="L5025" i="5"/>
  <c r="N5024" i="5"/>
  <c r="M5024" i="5"/>
  <c r="L5024" i="5"/>
  <c r="N5023" i="5"/>
  <c r="M5023" i="5"/>
  <c r="L5023" i="5"/>
  <c r="N5022" i="5"/>
  <c r="M5022" i="5"/>
  <c r="L5022" i="5"/>
  <c r="N5021" i="5"/>
  <c r="M5021" i="5"/>
  <c r="L5021" i="5"/>
  <c r="N5020" i="5"/>
  <c r="M5020" i="5"/>
  <c r="L5020" i="5"/>
  <c r="N5019" i="5"/>
  <c r="M5019" i="5"/>
  <c r="L5019" i="5"/>
  <c r="N5018" i="5"/>
  <c r="M5018" i="5"/>
  <c r="L5018" i="5"/>
  <c r="N5017" i="5"/>
  <c r="M5017" i="5"/>
  <c r="L5017" i="5"/>
  <c r="N5016" i="5"/>
  <c r="M5016" i="5"/>
  <c r="L5016" i="5"/>
  <c r="N5015" i="5"/>
  <c r="M5015" i="5"/>
  <c r="L5015" i="5"/>
  <c r="N5014" i="5"/>
  <c r="M5014" i="5"/>
  <c r="L5014" i="5"/>
  <c r="N5013" i="5"/>
  <c r="M5013" i="5"/>
  <c r="L5013" i="5"/>
  <c r="N5012" i="5"/>
  <c r="M5012" i="5"/>
  <c r="L5012" i="5"/>
  <c r="N5011" i="5"/>
  <c r="M5011" i="5"/>
  <c r="L5011" i="5"/>
  <c r="N5010" i="5"/>
  <c r="M5010" i="5"/>
  <c r="L5010" i="5"/>
  <c r="N5009" i="5"/>
  <c r="M5009" i="5"/>
  <c r="L5009" i="5"/>
  <c r="N5008" i="5"/>
  <c r="M5008" i="5"/>
  <c r="L5008" i="5"/>
  <c r="N5007" i="5"/>
  <c r="M5007" i="5"/>
  <c r="L5007" i="5"/>
  <c r="N5006" i="5"/>
  <c r="M5006" i="5"/>
  <c r="L5006" i="5"/>
  <c r="N5005" i="5"/>
  <c r="M5005" i="5"/>
  <c r="L5005" i="5"/>
  <c r="N5004" i="5"/>
  <c r="M5004" i="5"/>
  <c r="L5004" i="5"/>
  <c r="N5003" i="5"/>
  <c r="M5003" i="5"/>
  <c r="L5003" i="5"/>
  <c r="N5002" i="5"/>
  <c r="M5002" i="5"/>
  <c r="L5002" i="5"/>
  <c r="N5001" i="5"/>
  <c r="M5001" i="5"/>
  <c r="L5001" i="5"/>
  <c r="N5000" i="5"/>
  <c r="M5000" i="5"/>
  <c r="L5000" i="5"/>
  <c r="N4999" i="5"/>
  <c r="M4999" i="5"/>
  <c r="L4999" i="5"/>
  <c r="N4998" i="5"/>
  <c r="M4998" i="5"/>
  <c r="L4998" i="5"/>
  <c r="N4997" i="5"/>
  <c r="M4997" i="5"/>
  <c r="L4997" i="5"/>
  <c r="N4996" i="5"/>
  <c r="M4996" i="5"/>
  <c r="L4996" i="5"/>
  <c r="N4995" i="5"/>
  <c r="M4995" i="5"/>
  <c r="L4995" i="5"/>
  <c r="N4994" i="5"/>
  <c r="M4994" i="5"/>
  <c r="L4994" i="5"/>
  <c r="N4993" i="5"/>
  <c r="M4993" i="5"/>
  <c r="L4993" i="5"/>
  <c r="N4992" i="5"/>
  <c r="M4992" i="5"/>
  <c r="L4992" i="5"/>
  <c r="N4991" i="5"/>
  <c r="M4991" i="5"/>
  <c r="L4991" i="5"/>
  <c r="N4990" i="5"/>
  <c r="M4990" i="5"/>
  <c r="L4990" i="5"/>
  <c r="N4989" i="5"/>
  <c r="M4989" i="5"/>
  <c r="L4989" i="5"/>
  <c r="N4988" i="5"/>
  <c r="M4988" i="5"/>
  <c r="L4988" i="5"/>
  <c r="N4987" i="5"/>
  <c r="M4987" i="5"/>
  <c r="L4987" i="5"/>
  <c r="N4986" i="5"/>
  <c r="M4986" i="5"/>
  <c r="L4986" i="5"/>
  <c r="N4985" i="5"/>
  <c r="M4985" i="5"/>
  <c r="L4985" i="5"/>
  <c r="N4984" i="5"/>
  <c r="M4984" i="5"/>
  <c r="L4984" i="5"/>
  <c r="N4983" i="5"/>
  <c r="M4983" i="5"/>
  <c r="L4983" i="5"/>
  <c r="N4982" i="5"/>
  <c r="M4982" i="5"/>
  <c r="L4982" i="5"/>
  <c r="N4981" i="5"/>
  <c r="M4981" i="5"/>
  <c r="L4981" i="5"/>
  <c r="N4980" i="5"/>
  <c r="M4980" i="5"/>
  <c r="L4980" i="5"/>
  <c r="N4979" i="5"/>
  <c r="M4979" i="5"/>
  <c r="L4979" i="5"/>
  <c r="N4978" i="5"/>
  <c r="M4978" i="5"/>
  <c r="L4978" i="5"/>
  <c r="N4977" i="5"/>
  <c r="M4977" i="5"/>
  <c r="L4977" i="5"/>
  <c r="N4976" i="5"/>
  <c r="M4976" i="5"/>
  <c r="L4976" i="5"/>
  <c r="N4975" i="5"/>
  <c r="M4975" i="5"/>
  <c r="L4975" i="5"/>
  <c r="N4974" i="5"/>
  <c r="M4974" i="5"/>
  <c r="L4974" i="5"/>
  <c r="N4973" i="5"/>
  <c r="M4973" i="5"/>
  <c r="L4973" i="5"/>
  <c r="N4972" i="5"/>
  <c r="M4972" i="5"/>
  <c r="L4972" i="5"/>
  <c r="N4971" i="5"/>
  <c r="M4971" i="5"/>
  <c r="L4971" i="5"/>
  <c r="N4970" i="5"/>
  <c r="M4970" i="5"/>
  <c r="L4970" i="5"/>
  <c r="N4969" i="5"/>
  <c r="M4969" i="5"/>
  <c r="L4969" i="5"/>
  <c r="N4968" i="5"/>
  <c r="M4968" i="5"/>
  <c r="L4968" i="5"/>
  <c r="N4967" i="5"/>
  <c r="M4967" i="5"/>
  <c r="L4967" i="5"/>
  <c r="N4966" i="5"/>
  <c r="M4966" i="5"/>
  <c r="L4966" i="5"/>
  <c r="N4965" i="5"/>
  <c r="M4965" i="5"/>
  <c r="L4965" i="5"/>
  <c r="N4964" i="5"/>
  <c r="M4964" i="5"/>
  <c r="L4964" i="5"/>
  <c r="N4963" i="5"/>
  <c r="M4963" i="5"/>
  <c r="L4963" i="5"/>
  <c r="N4962" i="5"/>
  <c r="M4962" i="5"/>
  <c r="L4962" i="5"/>
  <c r="N4961" i="5"/>
  <c r="M4961" i="5"/>
  <c r="L4961" i="5"/>
  <c r="N4960" i="5"/>
  <c r="M4960" i="5"/>
  <c r="L4960" i="5"/>
  <c r="N4959" i="5"/>
  <c r="M4959" i="5"/>
  <c r="L4959" i="5"/>
  <c r="N4958" i="5"/>
  <c r="M4958" i="5"/>
  <c r="L4958" i="5"/>
  <c r="N4957" i="5"/>
  <c r="M4957" i="5"/>
  <c r="L4957" i="5"/>
  <c r="N4956" i="5"/>
  <c r="M4956" i="5"/>
  <c r="L4956" i="5"/>
  <c r="N4955" i="5"/>
  <c r="M4955" i="5"/>
  <c r="L4955" i="5"/>
  <c r="N4954" i="5"/>
  <c r="M4954" i="5"/>
  <c r="L4954" i="5"/>
  <c r="N4953" i="5"/>
  <c r="M4953" i="5"/>
  <c r="L4953" i="5"/>
  <c r="N4952" i="5"/>
  <c r="M4952" i="5"/>
  <c r="L4952" i="5"/>
  <c r="N4951" i="5"/>
  <c r="M4951" i="5"/>
  <c r="L4951" i="5"/>
  <c r="N4950" i="5"/>
  <c r="M4950" i="5"/>
  <c r="L4950" i="5"/>
  <c r="N4949" i="5"/>
  <c r="M4949" i="5"/>
  <c r="L4949" i="5"/>
  <c r="N4948" i="5"/>
  <c r="M4948" i="5"/>
  <c r="L4948" i="5"/>
  <c r="N4947" i="5"/>
  <c r="M4947" i="5"/>
  <c r="L4947" i="5"/>
  <c r="N4946" i="5"/>
  <c r="M4946" i="5"/>
  <c r="L4946" i="5"/>
  <c r="N4945" i="5"/>
  <c r="M4945" i="5"/>
  <c r="L4945" i="5"/>
  <c r="N4944" i="5"/>
  <c r="M4944" i="5"/>
  <c r="L4944" i="5"/>
  <c r="N4943" i="5"/>
  <c r="M4943" i="5"/>
  <c r="L4943" i="5"/>
  <c r="N4942" i="5"/>
  <c r="M4942" i="5"/>
  <c r="L4942" i="5"/>
  <c r="N4941" i="5"/>
  <c r="M4941" i="5"/>
  <c r="L4941" i="5"/>
  <c r="N4940" i="5"/>
  <c r="M4940" i="5"/>
  <c r="L4940" i="5"/>
  <c r="N4939" i="5"/>
  <c r="M4939" i="5"/>
  <c r="L4939" i="5"/>
  <c r="N4938" i="5"/>
  <c r="M4938" i="5"/>
  <c r="L4938" i="5"/>
  <c r="N4937" i="5"/>
  <c r="M4937" i="5"/>
  <c r="L4937" i="5"/>
  <c r="N4936" i="5"/>
  <c r="M4936" i="5"/>
  <c r="L4936" i="5"/>
  <c r="N4935" i="5"/>
  <c r="M4935" i="5"/>
  <c r="L4935" i="5"/>
  <c r="N4934" i="5"/>
  <c r="M4934" i="5"/>
  <c r="L4934" i="5"/>
  <c r="N4933" i="5"/>
  <c r="M4933" i="5"/>
  <c r="L4933" i="5"/>
  <c r="N4932" i="5"/>
  <c r="M4932" i="5"/>
  <c r="L4932" i="5"/>
  <c r="N4931" i="5"/>
  <c r="M4931" i="5"/>
  <c r="L4931" i="5"/>
  <c r="N4930" i="5"/>
  <c r="M4930" i="5"/>
  <c r="L4930" i="5"/>
  <c r="N4929" i="5"/>
  <c r="M4929" i="5"/>
  <c r="L4929" i="5"/>
  <c r="N4928" i="5"/>
  <c r="M4928" i="5"/>
  <c r="L4928" i="5"/>
  <c r="N4927" i="5"/>
  <c r="M4927" i="5"/>
  <c r="L4927" i="5"/>
  <c r="N4926" i="5"/>
  <c r="M4926" i="5"/>
  <c r="L4926" i="5"/>
  <c r="N4925" i="5"/>
  <c r="M4925" i="5"/>
  <c r="L4925" i="5"/>
  <c r="N4924" i="5"/>
  <c r="M4924" i="5"/>
  <c r="L4924" i="5"/>
  <c r="N4923" i="5"/>
  <c r="M4923" i="5"/>
  <c r="L4923" i="5"/>
  <c r="N4922" i="5"/>
  <c r="M4922" i="5"/>
  <c r="L4922" i="5"/>
  <c r="N4921" i="5"/>
  <c r="M4921" i="5"/>
  <c r="L4921" i="5"/>
  <c r="N4920" i="5"/>
  <c r="M4920" i="5"/>
  <c r="L4920" i="5"/>
  <c r="N4919" i="5"/>
  <c r="M4919" i="5"/>
  <c r="L4919" i="5"/>
  <c r="N4918" i="5"/>
  <c r="M4918" i="5"/>
  <c r="L4918" i="5"/>
  <c r="N4917" i="5"/>
  <c r="M4917" i="5"/>
  <c r="L4917" i="5"/>
  <c r="N4916" i="5"/>
  <c r="M4916" i="5"/>
  <c r="L4916" i="5"/>
  <c r="N4915" i="5"/>
  <c r="M4915" i="5"/>
  <c r="L4915" i="5"/>
  <c r="N4914" i="5"/>
  <c r="M4914" i="5"/>
  <c r="L4914" i="5"/>
  <c r="N4913" i="5"/>
  <c r="M4913" i="5"/>
  <c r="L4913" i="5"/>
  <c r="N4912" i="5"/>
  <c r="M4912" i="5"/>
  <c r="L4912" i="5"/>
  <c r="N4911" i="5"/>
  <c r="M4911" i="5"/>
  <c r="L4911" i="5"/>
  <c r="N4910" i="5"/>
  <c r="M4910" i="5"/>
  <c r="L4910" i="5"/>
  <c r="N4909" i="5"/>
  <c r="M4909" i="5"/>
  <c r="L4909" i="5"/>
  <c r="N4908" i="5"/>
  <c r="M4908" i="5"/>
  <c r="L4908" i="5"/>
  <c r="N4907" i="5"/>
  <c r="M4907" i="5"/>
  <c r="L4907" i="5"/>
  <c r="N4906" i="5"/>
  <c r="M4906" i="5"/>
  <c r="L4906" i="5"/>
  <c r="N4905" i="5"/>
  <c r="M4905" i="5"/>
  <c r="L4905" i="5"/>
  <c r="N4904" i="5"/>
  <c r="M4904" i="5"/>
  <c r="L4904" i="5"/>
  <c r="N4903" i="5"/>
  <c r="M4903" i="5"/>
  <c r="L4903" i="5"/>
  <c r="N4902" i="5"/>
  <c r="M4902" i="5"/>
  <c r="L4902" i="5"/>
  <c r="N4901" i="5"/>
  <c r="M4901" i="5"/>
  <c r="L4901" i="5"/>
  <c r="N4900" i="5"/>
  <c r="M4900" i="5"/>
  <c r="L4900" i="5"/>
  <c r="N4899" i="5"/>
  <c r="M4899" i="5"/>
  <c r="L4899" i="5"/>
  <c r="N4898" i="5"/>
  <c r="M4898" i="5"/>
  <c r="L4898" i="5"/>
  <c r="N4897" i="5"/>
  <c r="M4897" i="5"/>
  <c r="L4897" i="5"/>
  <c r="N4896" i="5"/>
  <c r="M4896" i="5"/>
  <c r="L4896" i="5"/>
  <c r="N4895" i="5"/>
  <c r="M4895" i="5"/>
  <c r="L4895" i="5"/>
  <c r="N4894" i="5"/>
  <c r="M4894" i="5"/>
  <c r="L4894" i="5"/>
  <c r="N4893" i="5"/>
  <c r="M4893" i="5"/>
  <c r="L4893" i="5"/>
  <c r="N4892" i="5"/>
  <c r="M4892" i="5"/>
  <c r="L4892" i="5"/>
  <c r="N4891" i="5"/>
  <c r="M4891" i="5"/>
  <c r="L4891" i="5"/>
  <c r="N4890" i="5"/>
  <c r="M4890" i="5"/>
  <c r="L4890" i="5"/>
  <c r="N4889" i="5"/>
  <c r="M4889" i="5"/>
  <c r="L4889" i="5"/>
  <c r="N4888" i="5"/>
  <c r="M4888" i="5"/>
  <c r="L4888" i="5"/>
  <c r="N4887" i="5"/>
  <c r="M4887" i="5"/>
  <c r="L4887" i="5"/>
  <c r="N4886" i="5"/>
  <c r="M4886" i="5"/>
  <c r="L4886" i="5"/>
  <c r="N4885" i="5"/>
  <c r="M4885" i="5"/>
  <c r="L4885" i="5"/>
  <c r="N4884" i="5"/>
  <c r="M4884" i="5"/>
  <c r="L4884" i="5"/>
  <c r="N4883" i="5"/>
  <c r="M4883" i="5"/>
  <c r="L4883" i="5"/>
  <c r="N4882" i="5"/>
  <c r="M4882" i="5"/>
  <c r="L4882" i="5"/>
  <c r="N4881" i="5"/>
  <c r="M4881" i="5"/>
  <c r="L4881" i="5"/>
  <c r="N4880" i="5"/>
  <c r="M4880" i="5"/>
  <c r="L4880" i="5"/>
  <c r="N4879" i="5"/>
  <c r="M4879" i="5"/>
  <c r="L4879" i="5"/>
  <c r="N4878" i="5"/>
  <c r="M4878" i="5"/>
  <c r="L4878" i="5"/>
  <c r="N4877" i="5"/>
  <c r="M4877" i="5"/>
  <c r="L4877" i="5"/>
  <c r="N4876" i="5"/>
  <c r="M4876" i="5"/>
  <c r="L4876" i="5"/>
  <c r="N4875" i="5"/>
  <c r="M4875" i="5"/>
  <c r="L4875" i="5"/>
  <c r="N4874" i="5"/>
  <c r="M4874" i="5"/>
  <c r="L4874" i="5"/>
  <c r="N4873" i="5"/>
  <c r="M4873" i="5"/>
  <c r="L4873" i="5"/>
  <c r="N4872" i="5"/>
  <c r="M4872" i="5"/>
  <c r="L4872" i="5"/>
  <c r="N4871" i="5"/>
  <c r="M4871" i="5"/>
  <c r="L4871" i="5"/>
  <c r="N4870" i="5"/>
  <c r="M4870" i="5"/>
  <c r="L4870" i="5"/>
  <c r="N4869" i="5"/>
  <c r="M4869" i="5"/>
  <c r="L4869" i="5"/>
  <c r="N4868" i="5"/>
  <c r="M4868" i="5"/>
  <c r="L4868" i="5"/>
  <c r="N4867" i="5"/>
  <c r="M4867" i="5"/>
  <c r="L4867" i="5"/>
  <c r="N4866" i="5"/>
  <c r="M4866" i="5"/>
  <c r="L4866" i="5"/>
  <c r="N4865" i="5"/>
  <c r="M4865" i="5"/>
  <c r="L4865" i="5"/>
  <c r="N4864" i="5"/>
  <c r="M4864" i="5"/>
  <c r="L4864" i="5"/>
  <c r="N4863" i="5"/>
  <c r="M4863" i="5"/>
  <c r="L4863" i="5"/>
  <c r="N4862" i="5"/>
  <c r="M4862" i="5"/>
  <c r="L4862" i="5"/>
  <c r="N4861" i="5"/>
  <c r="M4861" i="5"/>
  <c r="L4861" i="5"/>
  <c r="N4860" i="5"/>
  <c r="M4860" i="5"/>
  <c r="L4860" i="5"/>
  <c r="N4859" i="5"/>
  <c r="M4859" i="5"/>
  <c r="L4859" i="5"/>
  <c r="N4858" i="5"/>
  <c r="M4858" i="5"/>
  <c r="L4858" i="5"/>
  <c r="N4857" i="5"/>
  <c r="M4857" i="5"/>
  <c r="L4857" i="5"/>
  <c r="N4856" i="5"/>
  <c r="M4856" i="5"/>
  <c r="L4856" i="5"/>
  <c r="N4855" i="5"/>
  <c r="M4855" i="5"/>
  <c r="L4855" i="5"/>
  <c r="N4854" i="5"/>
  <c r="M4854" i="5"/>
  <c r="L4854" i="5"/>
  <c r="N4853" i="5"/>
  <c r="M4853" i="5"/>
  <c r="L4853" i="5"/>
  <c r="N4852" i="5"/>
  <c r="M4852" i="5"/>
  <c r="L4852" i="5"/>
  <c r="N4851" i="5"/>
  <c r="M4851" i="5"/>
  <c r="L4851" i="5"/>
  <c r="N4850" i="5"/>
  <c r="M4850" i="5"/>
  <c r="L4850" i="5"/>
  <c r="N4849" i="5"/>
  <c r="M4849" i="5"/>
  <c r="L4849" i="5"/>
  <c r="N4848" i="5"/>
  <c r="M4848" i="5"/>
  <c r="L4848" i="5"/>
  <c r="N4847" i="5"/>
  <c r="M4847" i="5"/>
  <c r="L4847" i="5"/>
  <c r="N4846" i="5"/>
  <c r="M4846" i="5"/>
  <c r="L4846" i="5"/>
  <c r="N4845" i="5"/>
  <c r="M4845" i="5"/>
  <c r="L4845" i="5"/>
  <c r="N4844" i="5"/>
  <c r="M4844" i="5"/>
  <c r="L4844" i="5"/>
  <c r="N4843" i="5"/>
  <c r="M4843" i="5"/>
  <c r="L4843" i="5"/>
  <c r="N4842" i="5"/>
  <c r="M4842" i="5"/>
  <c r="L4842" i="5"/>
  <c r="N4841" i="5"/>
  <c r="M4841" i="5"/>
  <c r="L4841" i="5"/>
  <c r="N4840" i="5"/>
  <c r="M4840" i="5"/>
  <c r="L4840" i="5"/>
  <c r="N4839" i="5"/>
  <c r="M4839" i="5"/>
  <c r="L4839" i="5"/>
  <c r="N4838" i="5"/>
  <c r="M4838" i="5"/>
  <c r="L4838" i="5"/>
  <c r="N4837" i="5"/>
  <c r="M4837" i="5"/>
  <c r="L4837" i="5"/>
  <c r="N4836" i="5"/>
  <c r="M4836" i="5"/>
  <c r="L4836" i="5"/>
  <c r="N4835" i="5"/>
  <c r="M4835" i="5"/>
  <c r="L4835" i="5"/>
  <c r="N4834" i="5"/>
  <c r="M4834" i="5"/>
  <c r="L4834" i="5"/>
  <c r="N4833" i="5"/>
  <c r="M4833" i="5"/>
  <c r="L4833" i="5"/>
  <c r="N4832" i="5"/>
  <c r="M4832" i="5"/>
  <c r="L4832" i="5"/>
  <c r="N4831" i="5"/>
  <c r="M4831" i="5"/>
  <c r="L4831" i="5"/>
  <c r="N4830" i="5"/>
  <c r="M4830" i="5"/>
  <c r="L4830" i="5"/>
  <c r="N4829" i="5"/>
  <c r="M4829" i="5"/>
  <c r="L4829" i="5"/>
  <c r="N4828" i="5"/>
  <c r="M4828" i="5"/>
  <c r="L4828" i="5"/>
  <c r="N4827" i="5"/>
  <c r="M4827" i="5"/>
  <c r="L4827" i="5"/>
  <c r="N4826" i="5"/>
  <c r="M4826" i="5"/>
  <c r="L4826" i="5"/>
  <c r="N4825" i="5"/>
  <c r="M4825" i="5"/>
  <c r="L4825" i="5"/>
  <c r="N4824" i="5"/>
  <c r="M4824" i="5"/>
  <c r="L4824" i="5"/>
  <c r="N4823" i="5"/>
  <c r="M4823" i="5"/>
  <c r="L4823" i="5"/>
  <c r="N4822" i="5"/>
  <c r="M4822" i="5"/>
  <c r="L4822" i="5"/>
  <c r="N4821" i="5"/>
  <c r="M4821" i="5"/>
  <c r="L4821" i="5"/>
  <c r="N4820" i="5"/>
  <c r="M4820" i="5"/>
  <c r="L4820" i="5"/>
  <c r="N4819" i="5"/>
  <c r="M4819" i="5"/>
  <c r="L4819" i="5"/>
  <c r="N4818" i="5"/>
  <c r="M4818" i="5"/>
  <c r="L4818" i="5"/>
  <c r="N4817" i="5"/>
  <c r="M4817" i="5"/>
  <c r="L4817" i="5"/>
  <c r="N4816" i="5"/>
  <c r="M4816" i="5"/>
  <c r="L4816" i="5"/>
  <c r="N4815" i="5"/>
  <c r="M4815" i="5"/>
  <c r="L4815" i="5"/>
  <c r="N4814" i="5"/>
  <c r="M4814" i="5"/>
  <c r="L4814" i="5"/>
  <c r="N4813" i="5"/>
  <c r="M4813" i="5"/>
  <c r="L4813" i="5"/>
  <c r="N4812" i="5"/>
  <c r="M4812" i="5"/>
  <c r="L4812" i="5"/>
  <c r="N4811" i="5"/>
  <c r="M4811" i="5"/>
  <c r="L4811" i="5"/>
  <c r="N4810" i="5"/>
  <c r="M4810" i="5"/>
  <c r="L4810" i="5"/>
  <c r="N4809" i="5"/>
  <c r="M4809" i="5"/>
  <c r="L4809" i="5"/>
  <c r="N4808" i="5"/>
  <c r="M4808" i="5"/>
  <c r="L4808" i="5"/>
  <c r="N4807" i="5"/>
  <c r="M4807" i="5"/>
  <c r="L4807" i="5"/>
  <c r="N4806" i="5"/>
  <c r="M4806" i="5"/>
  <c r="L4806" i="5"/>
  <c r="N4805" i="5"/>
  <c r="M4805" i="5"/>
  <c r="L4805" i="5"/>
  <c r="N4804" i="5"/>
  <c r="M4804" i="5"/>
  <c r="L4804" i="5"/>
  <c r="N4803" i="5"/>
  <c r="M4803" i="5"/>
  <c r="L4803" i="5"/>
  <c r="N4802" i="5"/>
  <c r="M4802" i="5"/>
  <c r="L4802" i="5"/>
  <c r="N4801" i="5"/>
  <c r="M4801" i="5"/>
  <c r="L4801" i="5"/>
  <c r="N4800" i="5"/>
  <c r="M4800" i="5"/>
  <c r="L4800" i="5"/>
  <c r="N4799" i="5"/>
  <c r="M4799" i="5"/>
  <c r="L4799" i="5"/>
  <c r="N4798" i="5"/>
  <c r="M4798" i="5"/>
  <c r="L4798" i="5"/>
  <c r="N4797" i="5"/>
  <c r="M4797" i="5"/>
  <c r="L4797" i="5"/>
  <c r="N4796" i="5"/>
  <c r="M4796" i="5"/>
  <c r="L4796" i="5"/>
  <c r="N4795" i="5"/>
  <c r="M4795" i="5"/>
  <c r="L4795" i="5"/>
  <c r="N4794" i="5"/>
  <c r="M4794" i="5"/>
  <c r="L4794" i="5"/>
  <c r="N4793" i="5"/>
  <c r="M4793" i="5"/>
  <c r="L4793" i="5"/>
  <c r="N4792" i="5"/>
  <c r="M4792" i="5"/>
  <c r="L4792" i="5"/>
  <c r="N4791" i="5"/>
  <c r="M4791" i="5"/>
  <c r="L4791" i="5"/>
  <c r="N4790" i="5"/>
  <c r="M4790" i="5"/>
  <c r="L4790" i="5"/>
  <c r="N4789" i="5"/>
  <c r="M4789" i="5"/>
  <c r="L4789" i="5"/>
  <c r="N4788" i="5"/>
  <c r="M4788" i="5"/>
  <c r="L4788" i="5"/>
  <c r="N4787" i="5"/>
  <c r="M4787" i="5"/>
  <c r="L4787" i="5"/>
  <c r="N4786" i="5"/>
  <c r="M4786" i="5"/>
  <c r="L4786" i="5"/>
  <c r="N4785" i="5"/>
  <c r="M4785" i="5"/>
  <c r="L4785" i="5"/>
  <c r="N4784" i="5"/>
  <c r="M4784" i="5"/>
  <c r="L4784" i="5"/>
  <c r="N4783" i="5"/>
  <c r="M4783" i="5"/>
  <c r="L4783" i="5"/>
  <c r="N4782" i="5"/>
  <c r="M4782" i="5"/>
  <c r="L4782" i="5"/>
  <c r="N4781" i="5"/>
  <c r="M4781" i="5"/>
  <c r="L4781" i="5"/>
  <c r="N4780" i="5"/>
  <c r="M4780" i="5"/>
  <c r="L4780" i="5"/>
  <c r="N4779" i="5"/>
  <c r="M4779" i="5"/>
  <c r="L4779" i="5"/>
  <c r="N4778" i="5"/>
  <c r="M4778" i="5"/>
  <c r="L4778" i="5"/>
  <c r="N4777" i="5"/>
  <c r="M4777" i="5"/>
  <c r="L4777" i="5"/>
  <c r="N4776" i="5"/>
  <c r="M4776" i="5"/>
  <c r="L4776" i="5"/>
  <c r="N4775" i="5"/>
  <c r="M4775" i="5"/>
  <c r="L4775" i="5"/>
  <c r="N4774" i="5"/>
  <c r="M4774" i="5"/>
  <c r="L4774" i="5"/>
  <c r="N4773" i="5"/>
  <c r="M4773" i="5"/>
  <c r="L4773" i="5"/>
  <c r="N4772" i="5"/>
  <c r="M4772" i="5"/>
  <c r="L4772" i="5"/>
  <c r="N4771" i="5"/>
  <c r="M4771" i="5"/>
  <c r="L4771" i="5"/>
  <c r="N4770" i="5"/>
  <c r="M4770" i="5"/>
  <c r="L4770" i="5"/>
  <c r="N4769" i="5"/>
  <c r="M4769" i="5"/>
  <c r="L4769" i="5"/>
  <c r="N4768" i="5"/>
  <c r="M4768" i="5"/>
  <c r="L4768" i="5"/>
  <c r="N4767" i="5"/>
  <c r="M4767" i="5"/>
  <c r="L4767" i="5"/>
  <c r="N4766" i="5"/>
  <c r="M4766" i="5"/>
  <c r="L4766" i="5"/>
  <c r="N4765" i="5"/>
  <c r="M4765" i="5"/>
  <c r="L4765" i="5"/>
  <c r="N4764" i="5"/>
  <c r="M4764" i="5"/>
  <c r="L4764" i="5"/>
  <c r="N4763" i="5"/>
  <c r="M4763" i="5"/>
  <c r="L4763" i="5"/>
  <c r="N4762" i="5"/>
  <c r="M4762" i="5"/>
  <c r="L4762" i="5"/>
  <c r="N4761" i="5"/>
  <c r="M4761" i="5"/>
  <c r="L4761" i="5"/>
  <c r="N4760" i="5"/>
  <c r="M4760" i="5"/>
  <c r="L4760" i="5"/>
  <c r="N4759" i="5"/>
  <c r="M4759" i="5"/>
  <c r="L4759" i="5"/>
  <c r="N4758" i="5"/>
  <c r="M4758" i="5"/>
  <c r="L4758" i="5"/>
  <c r="N4757" i="5"/>
  <c r="M4757" i="5"/>
  <c r="L4757" i="5"/>
  <c r="N4756" i="5"/>
  <c r="M4756" i="5"/>
  <c r="L4756" i="5"/>
  <c r="N4755" i="5"/>
  <c r="M4755" i="5"/>
  <c r="L4755" i="5"/>
  <c r="N4754" i="5"/>
  <c r="M4754" i="5"/>
  <c r="L4754" i="5"/>
  <c r="N4753" i="5"/>
  <c r="M4753" i="5"/>
  <c r="L4753" i="5"/>
  <c r="N4752" i="5"/>
  <c r="M4752" i="5"/>
  <c r="L4752" i="5"/>
  <c r="N4751" i="5"/>
  <c r="M4751" i="5"/>
  <c r="L4751" i="5"/>
  <c r="N4750" i="5"/>
  <c r="M4750" i="5"/>
  <c r="L4750" i="5"/>
  <c r="N4749" i="5"/>
  <c r="M4749" i="5"/>
  <c r="L4749" i="5"/>
  <c r="N4748" i="5"/>
  <c r="M4748" i="5"/>
  <c r="L4748" i="5"/>
  <c r="N4747" i="5"/>
  <c r="M4747" i="5"/>
  <c r="L4747" i="5"/>
  <c r="N4746" i="5"/>
  <c r="M4746" i="5"/>
  <c r="L4746" i="5"/>
  <c r="N4745" i="5"/>
  <c r="M4745" i="5"/>
  <c r="L4745" i="5"/>
  <c r="N4744" i="5"/>
  <c r="M4744" i="5"/>
  <c r="L4744" i="5"/>
  <c r="N4743" i="5"/>
  <c r="M4743" i="5"/>
  <c r="L4743" i="5"/>
  <c r="N4742" i="5"/>
  <c r="M4742" i="5"/>
  <c r="L4742" i="5"/>
  <c r="N4741" i="5"/>
  <c r="M4741" i="5"/>
  <c r="L4741" i="5"/>
  <c r="N4740" i="5"/>
  <c r="M4740" i="5"/>
  <c r="L4740" i="5"/>
  <c r="N4739" i="5"/>
  <c r="M4739" i="5"/>
  <c r="L4739" i="5"/>
  <c r="N4738" i="5"/>
  <c r="M4738" i="5"/>
  <c r="L4738" i="5"/>
  <c r="N4737" i="5"/>
  <c r="M4737" i="5"/>
  <c r="L4737" i="5"/>
  <c r="N4736" i="5"/>
  <c r="M4736" i="5"/>
  <c r="L4736" i="5"/>
  <c r="N4735" i="5"/>
  <c r="M4735" i="5"/>
  <c r="L4735" i="5"/>
  <c r="N4734" i="5"/>
  <c r="M4734" i="5"/>
  <c r="L4734" i="5"/>
  <c r="N4733" i="5"/>
  <c r="M4733" i="5"/>
  <c r="L4733" i="5"/>
  <c r="N4732" i="5"/>
  <c r="M4732" i="5"/>
  <c r="L4732" i="5"/>
  <c r="N4731" i="5"/>
  <c r="M4731" i="5"/>
  <c r="L4731" i="5"/>
  <c r="N4730" i="5"/>
  <c r="M4730" i="5"/>
  <c r="L4730" i="5"/>
  <c r="N4729" i="5"/>
  <c r="M4729" i="5"/>
  <c r="L4729" i="5"/>
  <c r="N4728" i="5"/>
  <c r="M4728" i="5"/>
  <c r="L4728" i="5"/>
  <c r="N4727" i="5"/>
  <c r="M4727" i="5"/>
  <c r="L4727" i="5"/>
  <c r="N4726" i="5"/>
  <c r="M4726" i="5"/>
  <c r="L4726" i="5"/>
  <c r="N4725" i="5"/>
  <c r="M4725" i="5"/>
  <c r="L4725" i="5"/>
  <c r="N4724" i="5"/>
  <c r="M4724" i="5"/>
  <c r="L4724" i="5"/>
  <c r="N4723" i="5"/>
  <c r="M4723" i="5"/>
  <c r="L4723" i="5"/>
  <c r="N4722" i="5"/>
  <c r="M4722" i="5"/>
  <c r="L4722" i="5"/>
  <c r="N4721" i="5"/>
  <c r="M4721" i="5"/>
  <c r="L4721" i="5"/>
  <c r="N4720" i="5"/>
  <c r="M4720" i="5"/>
  <c r="L4720" i="5"/>
  <c r="N4719" i="5"/>
  <c r="M4719" i="5"/>
  <c r="L4719" i="5"/>
  <c r="N4718" i="5"/>
  <c r="M4718" i="5"/>
  <c r="L4718" i="5"/>
  <c r="N4717" i="5"/>
  <c r="M4717" i="5"/>
  <c r="L4717" i="5"/>
  <c r="N4716" i="5"/>
  <c r="M4716" i="5"/>
  <c r="L4716" i="5"/>
  <c r="N4715" i="5"/>
  <c r="M4715" i="5"/>
  <c r="L4715" i="5"/>
  <c r="N4714" i="5"/>
  <c r="M4714" i="5"/>
  <c r="L4714" i="5"/>
  <c r="N4713" i="5"/>
  <c r="M4713" i="5"/>
  <c r="L4713" i="5"/>
  <c r="N4712" i="5"/>
  <c r="M4712" i="5"/>
  <c r="L4712" i="5"/>
  <c r="N4711" i="5"/>
  <c r="M4711" i="5"/>
  <c r="L4711" i="5"/>
  <c r="N4710" i="5"/>
  <c r="M4710" i="5"/>
  <c r="L4710" i="5"/>
  <c r="N4709" i="5"/>
  <c r="M4709" i="5"/>
  <c r="L4709" i="5"/>
  <c r="N4708" i="5"/>
  <c r="M4708" i="5"/>
  <c r="L4708" i="5"/>
  <c r="N4707" i="5"/>
  <c r="M4707" i="5"/>
  <c r="L4707" i="5"/>
  <c r="N4706" i="5"/>
  <c r="M4706" i="5"/>
  <c r="L4706" i="5"/>
  <c r="N4705" i="5"/>
  <c r="M4705" i="5"/>
  <c r="L4705" i="5"/>
  <c r="N4704" i="5"/>
  <c r="M4704" i="5"/>
  <c r="L4704" i="5"/>
  <c r="N4703" i="5"/>
  <c r="M4703" i="5"/>
  <c r="L4703" i="5"/>
  <c r="N4702" i="5"/>
  <c r="M4702" i="5"/>
  <c r="L4702" i="5"/>
  <c r="N4701" i="5"/>
  <c r="M4701" i="5"/>
  <c r="L4701" i="5"/>
  <c r="N4700" i="5"/>
  <c r="M4700" i="5"/>
  <c r="L4700" i="5"/>
  <c r="N4699" i="5"/>
  <c r="M4699" i="5"/>
  <c r="L4699" i="5"/>
  <c r="N4698" i="5"/>
  <c r="M4698" i="5"/>
  <c r="L4698" i="5"/>
  <c r="N4697" i="5"/>
  <c r="M4697" i="5"/>
  <c r="L4697" i="5"/>
  <c r="N4696" i="5"/>
  <c r="M4696" i="5"/>
  <c r="L4696" i="5"/>
  <c r="N4695" i="5"/>
  <c r="M4695" i="5"/>
  <c r="L4695" i="5"/>
  <c r="N4694" i="5"/>
  <c r="M4694" i="5"/>
  <c r="L4694" i="5"/>
  <c r="N4693" i="5"/>
  <c r="M4693" i="5"/>
  <c r="L4693" i="5"/>
  <c r="N4692" i="5"/>
  <c r="M4692" i="5"/>
  <c r="L4692" i="5"/>
  <c r="N4691" i="5"/>
  <c r="M4691" i="5"/>
  <c r="L4691" i="5"/>
  <c r="N4690" i="5"/>
  <c r="M4690" i="5"/>
  <c r="L4690" i="5"/>
  <c r="N4689" i="5"/>
  <c r="M4689" i="5"/>
  <c r="L4689" i="5"/>
  <c r="N4688" i="5"/>
  <c r="M4688" i="5"/>
  <c r="L4688" i="5"/>
  <c r="N4687" i="5"/>
  <c r="M4687" i="5"/>
  <c r="L4687" i="5"/>
  <c r="N4686" i="5"/>
  <c r="M4686" i="5"/>
  <c r="L4686" i="5"/>
  <c r="N4685" i="5"/>
  <c r="M4685" i="5"/>
  <c r="L4685" i="5"/>
  <c r="N4684" i="5"/>
  <c r="M4684" i="5"/>
  <c r="L4684" i="5"/>
  <c r="N4683" i="5"/>
  <c r="M4683" i="5"/>
  <c r="L4683" i="5"/>
  <c r="N4682" i="5"/>
  <c r="M4682" i="5"/>
  <c r="L4682" i="5"/>
  <c r="N4681" i="5"/>
  <c r="M4681" i="5"/>
  <c r="L4681" i="5"/>
  <c r="N4680" i="5"/>
  <c r="M4680" i="5"/>
  <c r="L4680" i="5"/>
  <c r="N4679" i="5"/>
  <c r="M4679" i="5"/>
  <c r="L4679" i="5"/>
  <c r="N4678" i="5"/>
  <c r="M4678" i="5"/>
  <c r="L4678" i="5"/>
  <c r="N4677" i="5"/>
  <c r="M4677" i="5"/>
  <c r="L4677" i="5"/>
  <c r="N4676" i="5"/>
  <c r="M4676" i="5"/>
  <c r="L4676" i="5"/>
  <c r="N4675" i="5"/>
  <c r="M4675" i="5"/>
  <c r="L4675" i="5"/>
  <c r="N4674" i="5"/>
  <c r="M4674" i="5"/>
  <c r="L4674" i="5"/>
  <c r="N4673" i="5"/>
  <c r="M4673" i="5"/>
  <c r="L4673" i="5"/>
  <c r="N4672" i="5"/>
  <c r="M4672" i="5"/>
  <c r="L4672" i="5"/>
  <c r="N4671" i="5"/>
  <c r="M4671" i="5"/>
  <c r="L4671" i="5"/>
  <c r="N4670" i="5"/>
  <c r="M4670" i="5"/>
  <c r="L4670" i="5"/>
  <c r="N4669" i="5"/>
  <c r="M4669" i="5"/>
  <c r="L4669" i="5"/>
  <c r="N4668" i="5"/>
  <c r="M4668" i="5"/>
  <c r="L4668" i="5"/>
  <c r="N4667" i="5"/>
  <c r="M4667" i="5"/>
  <c r="L4667" i="5"/>
  <c r="N4666" i="5"/>
  <c r="M4666" i="5"/>
  <c r="L4666" i="5"/>
  <c r="N4665" i="5"/>
  <c r="M4665" i="5"/>
  <c r="L4665" i="5"/>
  <c r="N4664" i="5"/>
  <c r="M4664" i="5"/>
  <c r="L4664" i="5"/>
  <c r="N4663" i="5"/>
  <c r="M4663" i="5"/>
  <c r="L4663" i="5"/>
  <c r="N4662" i="5"/>
  <c r="M4662" i="5"/>
  <c r="L4662" i="5"/>
  <c r="N4661" i="5"/>
  <c r="M4661" i="5"/>
  <c r="L4661" i="5"/>
  <c r="N4660" i="5"/>
  <c r="M4660" i="5"/>
  <c r="L4660" i="5"/>
  <c r="N4659" i="5"/>
  <c r="M4659" i="5"/>
  <c r="L4659" i="5"/>
  <c r="N4658" i="5"/>
  <c r="M4658" i="5"/>
  <c r="L4658" i="5"/>
  <c r="N4657" i="5"/>
  <c r="M4657" i="5"/>
  <c r="L4657" i="5"/>
  <c r="N4656" i="5"/>
  <c r="M4656" i="5"/>
  <c r="L4656" i="5"/>
  <c r="N4655" i="5"/>
  <c r="M4655" i="5"/>
  <c r="L4655" i="5"/>
  <c r="N4654" i="5"/>
  <c r="M4654" i="5"/>
  <c r="L4654" i="5"/>
  <c r="N4653" i="5"/>
  <c r="M4653" i="5"/>
  <c r="L4653" i="5"/>
  <c r="N4652" i="5"/>
  <c r="M4652" i="5"/>
  <c r="L4652" i="5"/>
  <c r="N4651" i="5"/>
  <c r="M4651" i="5"/>
  <c r="L4651" i="5"/>
  <c r="N4650" i="5"/>
  <c r="M4650" i="5"/>
  <c r="L4650" i="5"/>
  <c r="N4649" i="5"/>
  <c r="M4649" i="5"/>
  <c r="L4649" i="5"/>
  <c r="N4648" i="5"/>
  <c r="M4648" i="5"/>
  <c r="L4648" i="5"/>
  <c r="N4647" i="5"/>
  <c r="M4647" i="5"/>
  <c r="L4647" i="5"/>
  <c r="N4646" i="5"/>
  <c r="M4646" i="5"/>
  <c r="L4646" i="5"/>
  <c r="N4645" i="5"/>
  <c r="M4645" i="5"/>
  <c r="L4645" i="5"/>
  <c r="N4644" i="5"/>
  <c r="M4644" i="5"/>
  <c r="L4644" i="5"/>
  <c r="N4643" i="5"/>
  <c r="M4643" i="5"/>
  <c r="L4643" i="5"/>
  <c r="N4642" i="5"/>
  <c r="M4642" i="5"/>
  <c r="L4642" i="5"/>
  <c r="N4641" i="5"/>
  <c r="M4641" i="5"/>
  <c r="L4641" i="5"/>
  <c r="N4640" i="5"/>
  <c r="M4640" i="5"/>
  <c r="L4640" i="5"/>
  <c r="N4639" i="5"/>
  <c r="M4639" i="5"/>
  <c r="L4639" i="5"/>
  <c r="N4638" i="5"/>
  <c r="M4638" i="5"/>
  <c r="L4638" i="5"/>
  <c r="N4637" i="5"/>
  <c r="M4637" i="5"/>
  <c r="L4637" i="5"/>
  <c r="N4636" i="5"/>
  <c r="M4636" i="5"/>
  <c r="L4636" i="5"/>
  <c r="N4635" i="5"/>
  <c r="M4635" i="5"/>
  <c r="L4635" i="5"/>
  <c r="N4634" i="5"/>
  <c r="M4634" i="5"/>
  <c r="L4634" i="5"/>
  <c r="N4633" i="5"/>
  <c r="M4633" i="5"/>
  <c r="L4633" i="5"/>
  <c r="N4632" i="5"/>
  <c r="M4632" i="5"/>
  <c r="L4632" i="5"/>
  <c r="N4631" i="5"/>
  <c r="M4631" i="5"/>
  <c r="L4631" i="5"/>
  <c r="N4630" i="5"/>
  <c r="M4630" i="5"/>
  <c r="L4630" i="5"/>
  <c r="N4629" i="5"/>
  <c r="M4629" i="5"/>
  <c r="L4629" i="5"/>
  <c r="N4628" i="5"/>
  <c r="M4628" i="5"/>
  <c r="L4628" i="5"/>
  <c r="N4627" i="5"/>
  <c r="M4627" i="5"/>
  <c r="L4627" i="5"/>
  <c r="N4626" i="5"/>
  <c r="M4626" i="5"/>
  <c r="L4626" i="5"/>
  <c r="N4625" i="5"/>
  <c r="M4625" i="5"/>
  <c r="L4625" i="5"/>
  <c r="N4624" i="5"/>
  <c r="M4624" i="5"/>
  <c r="L4624" i="5"/>
  <c r="N4623" i="5"/>
  <c r="M4623" i="5"/>
  <c r="L4623" i="5"/>
  <c r="N4622" i="5"/>
  <c r="M4622" i="5"/>
  <c r="L4622" i="5"/>
  <c r="N4621" i="5"/>
  <c r="M4621" i="5"/>
  <c r="L4621" i="5"/>
  <c r="N4620" i="5"/>
  <c r="M4620" i="5"/>
  <c r="L4620" i="5"/>
  <c r="N4619" i="5"/>
  <c r="M4619" i="5"/>
  <c r="L4619" i="5"/>
  <c r="N4618" i="5"/>
  <c r="M4618" i="5"/>
  <c r="L4618" i="5"/>
  <c r="N4617" i="5"/>
  <c r="M4617" i="5"/>
  <c r="L4617" i="5"/>
  <c r="N4616" i="5"/>
  <c r="M4616" i="5"/>
  <c r="L4616" i="5"/>
  <c r="N4615" i="5"/>
  <c r="M4615" i="5"/>
  <c r="L4615" i="5"/>
  <c r="N4614" i="5"/>
  <c r="M4614" i="5"/>
  <c r="L4614" i="5"/>
  <c r="N4613" i="5"/>
  <c r="M4613" i="5"/>
  <c r="L4613" i="5"/>
  <c r="N4612" i="5"/>
  <c r="M4612" i="5"/>
  <c r="L4612" i="5"/>
  <c r="N4611" i="5"/>
  <c r="M4611" i="5"/>
  <c r="L4611" i="5"/>
  <c r="N4610" i="5"/>
  <c r="M4610" i="5"/>
  <c r="L4610" i="5"/>
  <c r="N4609" i="5"/>
  <c r="M4609" i="5"/>
  <c r="L4609" i="5"/>
  <c r="N4608" i="5"/>
  <c r="M4608" i="5"/>
  <c r="L4608" i="5"/>
  <c r="N4607" i="5"/>
  <c r="M4607" i="5"/>
  <c r="L4607" i="5"/>
  <c r="N4606" i="5"/>
  <c r="M4606" i="5"/>
  <c r="L4606" i="5"/>
  <c r="N4605" i="5"/>
  <c r="M4605" i="5"/>
  <c r="L4605" i="5"/>
  <c r="N4604" i="5"/>
  <c r="M4604" i="5"/>
  <c r="L4604" i="5"/>
  <c r="N4603" i="5"/>
  <c r="M4603" i="5"/>
  <c r="L4603" i="5"/>
  <c r="N4602" i="5"/>
  <c r="M4602" i="5"/>
  <c r="L4602" i="5"/>
  <c r="N4601" i="5"/>
  <c r="M4601" i="5"/>
  <c r="L4601" i="5"/>
  <c r="N4600" i="5"/>
  <c r="M4600" i="5"/>
  <c r="L4600" i="5"/>
  <c r="N4599" i="5"/>
  <c r="M4599" i="5"/>
  <c r="L4599" i="5"/>
  <c r="N4598" i="5"/>
  <c r="M4598" i="5"/>
  <c r="L4598" i="5"/>
  <c r="N4597" i="5"/>
  <c r="M4597" i="5"/>
  <c r="L4597" i="5"/>
  <c r="N4596" i="5"/>
  <c r="M4596" i="5"/>
  <c r="L4596" i="5"/>
  <c r="N4595" i="5"/>
  <c r="M4595" i="5"/>
  <c r="L4595" i="5"/>
  <c r="N4594" i="5"/>
  <c r="M4594" i="5"/>
  <c r="L4594" i="5"/>
  <c r="N4593" i="5"/>
  <c r="M4593" i="5"/>
  <c r="L4593" i="5"/>
  <c r="N4592" i="5"/>
  <c r="M4592" i="5"/>
  <c r="L4592" i="5"/>
  <c r="N4591" i="5"/>
  <c r="M4591" i="5"/>
  <c r="L4591" i="5"/>
  <c r="N4590" i="5"/>
  <c r="M4590" i="5"/>
  <c r="L4590" i="5"/>
  <c r="N4589" i="5"/>
  <c r="M4589" i="5"/>
  <c r="L4589" i="5"/>
  <c r="N4588" i="5"/>
  <c r="M4588" i="5"/>
  <c r="L4588" i="5"/>
  <c r="N4587" i="5"/>
  <c r="M4587" i="5"/>
  <c r="L4587" i="5"/>
  <c r="N4586" i="5"/>
  <c r="M4586" i="5"/>
  <c r="L4586" i="5"/>
  <c r="N4585" i="5"/>
  <c r="M4585" i="5"/>
  <c r="L4585" i="5"/>
  <c r="N4584" i="5"/>
  <c r="M4584" i="5"/>
  <c r="L4584" i="5"/>
  <c r="N4583" i="5"/>
  <c r="M4583" i="5"/>
  <c r="L4583" i="5"/>
  <c r="N4582" i="5"/>
  <c r="M4582" i="5"/>
  <c r="L4582" i="5"/>
  <c r="N4581" i="5"/>
  <c r="M4581" i="5"/>
  <c r="L4581" i="5"/>
  <c r="N4580" i="5"/>
  <c r="M4580" i="5"/>
  <c r="L4580" i="5"/>
  <c r="N4579" i="5"/>
  <c r="M4579" i="5"/>
  <c r="L4579" i="5"/>
  <c r="N4578" i="5"/>
  <c r="M4578" i="5"/>
  <c r="L4578" i="5"/>
  <c r="N4577" i="5"/>
  <c r="M4577" i="5"/>
  <c r="L4577" i="5"/>
  <c r="N4576" i="5"/>
  <c r="M4576" i="5"/>
  <c r="L4576" i="5"/>
  <c r="N4575" i="5"/>
  <c r="M4575" i="5"/>
  <c r="L4575" i="5"/>
  <c r="N4574" i="5"/>
  <c r="M4574" i="5"/>
  <c r="L4574" i="5"/>
  <c r="N4573" i="5"/>
  <c r="M4573" i="5"/>
  <c r="L4573" i="5"/>
  <c r="N4572" i="5"/>
  <c r="M4572" i="5"/>
  <c r="L4572" i="5"/>
  <c r="N4571" i="5"/>
  <c r="M4571" i="5"/>
  <c r="L4571" i="5"/>
  <c r="N4570" i="5"/>
  <c r="M4570" i="5"/>
  <c r="L4570" i="5"/>
  <c r="N4569" i="5"/>
  <c r="M4569" i="5"/>
  <c r="L4569" i="5"/>
  <c r="N4568" i="5"/>
  <c r="M4568" i="5"/>
  <c r="L4568" i="5"/>
  <c r="N4567" i="5"/>
  <c r="M4567" i="5"/>
  <c r="L4567" i="5"/>
  <c r="N4566" i="5"/>
  <c r="M4566" i="5"/>
  <c r="L4566" i="5"/>
  <c r="N4565" i="5"/>
  <c r="M4565" i="5"/>
  <c r="L4565" i="5"/>
  <c r="N4564" i="5"/>
  <c r="M4564" i="5"/>
  <c r="L4564" i="5"/>
  <c r="N4563" i="5"/>
  <c r="M4563" i="5"/>
  <c r="L4563" i="5"/>
  <c r="N4562" i="5"/>
  <c r="M4562" i="5"/>
  <c r="L4562" i="5"/>
  <c r="N4561" i="5"/>
  <c r="M4561" i="5"/>
  <c r="L4561" i="5"/>
  <c r="N4560" i="5"/>
  <c r="M4560" i="5"/>
  <c r="L4560" i="5"/>
  <c r="N4559" i="5"/>
  <c r="M4559" i="5"/>
  <c r="L4559" i="5"/>
  <c r="N4558" i="5"/>
  <c r="M4558" i="5"/>
  <c r="L4558" i="5"/>
  <c r="N4557" i="5"/>
  <c r="M4557" i="5"/>
  <c r="L4557" i="5"/>
  <c r="N4556" i="5"/>
  <c r="M4556" i="5"/>
  <c r="L4556" i="5"/>
  <c r="N4555" i="5"/>
  <c r="M4555" i="5"/>
  <c r="L4555" i="5"/>
  <c r="N4554" i="5"/>
  <c r="M4554" i="5"/>
  <c r="L4554" i="5"/>
  <c r="N4553" i="5"/>
  <c r="M4553" i="5"/>
  <c r="L4553" i="5"/>
  <c r="N4552" i="5"/>
  <c r="M4552" i="5"/>
  <c r="L4552" i="5"/>
  <c r="N4551" i="5"/>
  <c r="M4551" i="5"/>
  <c r="L4551" i="5"/>
  <c r="N4550" i="5"/>
  <c r="M4550" i="5"/>
  <c r="L4550" i="5"/>
  <c r="N4549" i="5"/>
  <c r="M4549" i="5"/>
  <c r="L4549" i="5"/>
  <c r="N4548" i="5"/>
  <c r="M4548" i="5"/>
  <c r="L4548" i="5"/>
  <c r="N4547" i="5"/>
  <c r="M4547" i="5"/>
  <c r="L4547" i="5"/>
  <c r="N4546" i="5"/>
  <c r="M4546" i="5"/>
  <c r="L4546" i="5"/>
  <c r="N4545" i="5"/>
  <c r="M4545" i="5"/>
  <c r="L4545" i="5"/>
  <c r="N4544" i="5"/>
  <c r="M4544" i="5"/>
  <c r="L4544" i="5"/>
  <c r="N4543" i="5"/>
  <c r="M4543" i="5"/>
  <c r="L4543" i="5"/>
  <c r="N4542" i="5"/>
  <c r="M4542" i="5"/>
  <c r="L4542" i="5"/>
  <c r="N4541" i="5"/>
  <c r="M4541" i="5"/>
  <c r="L4541" i="5"/>
  <c r="N4540" i="5"/>
  <c r="M4540" i="5"/>
  <c r="L4540" i="5"/>
  <c r="N4539" i="5"/>
  <c r="M4539" i="5"/>
  <c r="L4539" i="5"/>
  <c r="N4538" i="5"/>
  <c r="M4538" i="5"/>
  <c r="L4538" i="5"/>
  <c r="N4537" i="5"/>
  <c r="M4537" i="5"/>
  <c r="L4537" i="5"/>
  <c r="N4536" i="5"/>
  <c r="M4536" i="5"/>
  <c r="L4536" i="5"/>
  <c r="N4535" i="5"/>
  <c r="M4535" i="5"/>
  <c r="L4535" i="5"/>
  <c r="N4534" i="5"/>
  <c r="M4534" i="5"/>
  <c r="L4534" i="5"/>
  <c r="N4533" i="5"/>
  <c r="M4533" i="5"/>
  <c r="L4533" i="5"/>
  <c r="N4532" i="5"/>
  <c r="M4532" i="5"/>
  <c r="L4532" i="5"/>
  <c r="N4531" i="5"/>
  <c r="M4531" i="5"/>
  <c r="L4531" i="5"/>
  <c r="N4530" i="5"/>
  <c r="M4530" i="5"/>
  <c r="L4530" i="5"/>
  <c r="N4529" i="5"/>
  <c r="M4529" i="5"/>
  <c r="L4529" i="5"/>
  <c r="N4528" i="5"/>
  <c r="M4528" i="5"/>
  <c r="L4528" i="5"/>
  <c r="N4527" i="5"/>
  <c r="M4527" i="5"/>
  <c r="L4527" i="5"/>
  <c r="N4526" i="5"/>
  <c r="M4526" i="5"/>
  <c r="L4526" i="5"/>
  <c r="N4525" i="5"/>
  <c r="M4525" i="5"/>
  <c r="L4525" i="5"/>
  <c r="N4524" i="5"/>
  <c r="M4524" i="5"/>
  <c r="L4524" i="5"/>
  <c r="N4523" i="5"/>
  <c r="M4523" i="5"/>
  <c r="L4523" i="5"/>
  <c r="N4522" i="5"/>
  <c r="M4522" i="5"/>
  <c r="L4522" i="5"/>
  <c r="N4521" i="5"/>
  <c r="M4521" i="5"/>
  <c r="L4521" i="5"/>
  <c r="N4520" i="5"/>
  <c r="M4520" i="5"/>
  <c r="L4520" i="5"/>
  <c r="N4519" i="5"/>
  <c r="M4519" i="5"/>
  <c r="L4519" i="5"/>
  <c r="N4518" i="5"/>
  <c r="M4518" i="5"/>
  <c r="L4518" i="5"/>
  <c r="N4517" i="5"/>
  <c r="M4517" i="5"/>
  <c r="L4517" i="5"/>
  <c r="N4516" i="5"/>
  <c r="M4516" i="5"/>
  <c r="L4516" i="5"/>
  <c r="N4515" i="5"/>
  <c r="M4515" i="5"/>
  <c r="L4515" i="5"/>
  <c r="N4514" i="5"/>
  <c r="M4514" i="5"/>
  <c r="L4514" i="5"/>
  <c r="N4513" i="5"/>
  <c r="M4513" i="5"/>
  <c r="L4513" i="5"/>
  <c r="N4512" i="5"/>
  <c r="M4512" i="5"/>
  <c r="L4512" i="5"/>
  <c r="N4511" i="5"/>
  <c r="M4511" i="5"/>
  <c r="L4511" i="5"/>
  <c r="N4510" i="5"/>
  <c r="M4510" i="5"/>
  <c r="L4510" i="5"/>
  <c r="N4509" i="5"/>
  <c r="M4509" i="5"/>
  <c r="L4509" i="5"/>
  <c r="N4508" i="5"/>
  <c r="M4508" i="5"/>
  <c r="L4508" i="5"/>
  <c r="N4507" i="5"/>
  <c r="M4507" i="5"/>
  <c r="L4507" i="5"/>
  <c r="N4506" i="5"/>
  <c r="M4506" i="5"/>
  <c r="L4506" i="5"/>
  <c r="N4505" i="5"/>
  <c r="M4505" i="5"/>
  <c r="L4505" i="5"/>
  <c r="N4504" i="5"/>
  <c r="M4504" i="5"/>
  <c r="L4504" i="5"/>
  <c r="N4503" i="5"/>
  <c r="M4503" i="5"/>
  <c r="L4503" i="5"/>
  <c r="N4502" i="5"/>
  <c r="M4502" i="5"/>
  <c r="L4502" i="5"/>
  <c r="N4501" i="5"/>
  <c r="M4501" i="5"/>
  <c r="L4501" i="5"/>
  <c r="N4500" i="5"/>
  <c r="M4500" i="5"/>
  <c r="L4500" i="5"/>
  <c r="N4499" i="5"/>
  <c r="M4499" i="5"/>
  <c r="L4499" i="5"/>
  <c r="N4498" i="5"/>
  <c r="M4498" i="5"/>
  <c r="L4498" i="5"/>
  <c r="N4497" i="5"/>
  <c r="M4497" i="5"/>
  <c r="L4497" i="5"/>
  <c r="N4496" i="5"/>
  <c r="M4496" i="5"/>
  <c r="L4496" i="5"/>
  <c r="N4495" i="5"/>
  <c r="M4495" i="5"/>
  <c r="L4495" i="5"/>
  <c r="N4494" i="5"/>
  <c r="M4494" i="5"/>
  <c r="L4494" i="5"/>
  <c r="N4493" i="5"/>
  <c r="M4493" i="5"/>
  <c r="L4493" i="5"/>
  <c r="N4492" i="5"/>
  <c r="M4492" i="5"/>
  <c r="L4492" i="5"/>
  <c r="N4491" i="5"/>
  <c r="M4491" i="5"/>
  <c r="L4491" i="5"/>
  <c r="N4490" i="5"/>
  <c r="M4490" i="5"/>
  <c r="L4490" i="5"/>
  <c r="N4489" i="5"/>
  <c r="M4489" i="5"/>
  <c r="L4489" i="5"/>
  <c r="N4488" i="5"/>
  <c r="M4488" i="5"/>
  <c r="L4488" i="5"/>
  <c r="N4487" i="5"/>
  <c r="M4487" i="5"/>
  <c r="L4487" i="5"/>
  <c r="N4486" i="5"/>
  <c r="M4486" i="5"/>
  <c r="L4486" i="5"/>
  <c r="N4485" i="5"/>
  <c r="M4485" i="5"/>
  <c r="L4485" i="5"/>
  <c r="N4484" i="5"/>
  <c r="M4484" i="5"/>
  <c r="L4484" i="5"/>
  <c r="N4483" i="5"/>
  <c r="M4483" i="5"/>
  <c r="L4483" i="5"/>
  <c r="N4482" i="5"/>
  <c r="M4482" i="5"/>
  <c r="L4482" i="5"/>
  <c r="N4481" i="5"/>
  <c r="M4481" i="5"/>
  <c r="L4481" i="5"/>
  <c r="N4480" i="5"/>
  <c r="M4480" i="5"/>
  <c r="L4480" i="5"/>
  <c r="N4479" i="5"/>
  <c r="M4479" i="5"/>
  <c r="L4479" i="5"/>
  <c r="N4478" i="5"/>
  <c r="M4478" i="5"/>
  <c r="L4478" i="5"/>
  <c r="N4477" i="5"/>
  <c r="M4477" i="5"/>
  <c r="L4477" i="5"/>
  <c r="N4476" i="5"/>
  <c r="M4476" i="5"/>
  <c r="L4476" i="5"/>
  <c r="N4475" i="5"/>
  <c r="M4475" i="5"/>
  <c r="L4475" i="5"/>
  <c r="N4474" i="5"/>
  <c r="M4474" i="5"/>
  <c r="L4474" i="5"/>
  <c r="N4473" i="5"/>
  <c r="M4473" i="5"/>
  <c r="L4473" i="5"/>
  <c r="N4472" i="5"/>
  <c r="M4472" i="5"/>
  <c r="L4472" i="5"/>
  <c r="N4471" i="5"/>
  <c r="M4471" i="5"/>
  <c r="L4471" i="5"/>
  <c r="N4470" i="5"/>
  <c r="M4470" i="5"/>
  <c r="L4470" i="5"/>
  <c r="N4469" i="5"/>
  <c r="M4469" i="5"/>
  <c r="L4469" i="5"/>
  <c r="N4468" i="5"/>
  <c r="M4468" i="5"/>
  <c r="L4468" i="5"/>
  <c r="N4467" i="5"/>
  <c r="M4467" i="5"/>
  <c r="L4467" i="5"/>
  <c r="N4466" i="5"/>
  <c r="M4466" i="5"/>
  <c r="L4466" i="5"/>
  <c r="N4465" i="5"/>
  <c r="M4465" i="5"/>
  <c r="L4465" i="5"/>
  <c r="N4464" i="5"/>
  <c r="M4464" i="5"/>
  <c r="L4464" i="5"/>
  <c r="N4463" i="5"/>
  <c r="M4463" i="5"/>
  <c r="L4463" i="5"/>
  <c r="N4462" i="5"/>
  <c r="M4462" i="5"/>
  <c r="L4462" i="5"/>
  <c r="N4461" i="5"/>
  <c r="M4461" i="5"/>
  <c r="L4461" i="5"/>
  <c r="N4460" i="5"/>
  <c r="M4460" i="5"/>
  <c r="L4460" i="5"/>
  <c r="N4459" i="5"/>
  <c r="M4459" i="5"/>
  <c r="L4459" i="5"/>
  <c r="N4458" i="5"/>
  <c r="M4458" i="5"/>
  <c r="L4458" i="5"/>
  <c r="N4457" i="5"/>
  <c r="M4457" i="5"/>
  <c r="L4457" i="5"/>
  <c r="N4456" i="5"/>
  <c r="M4456" i="5"/>
  <c r="L4456" i="5"/>
  <c r="N4455" i="5"/>
  <c r="M4455" i="5"/>
  <c r="L4455" i="5"/>
  <c r="N4454" i="5"/>
  <c r="M4454" i="5"/>
  <c r="L4454" i="5"/>
  <c r="N4453" i="5"/>
  <c r="M4453" i="5"/>
  <c r="L4453" i="5"/>
  <c r="N4452" i="5"/>
  <c r="M4452" i="5"/>
  <c r="L4452" i="5"/>
  <c r="N4451" i="5"/>
  <c r="M4451" i="5"/>
  <c r="L4451" i="5"/>
  <c r="N4450" i="5"/>
  <c r="M4450" i="5"/>
  <c r="L4450" i="5"/>
  <c r="N4449" i="5"/>
  <c r="M4449" i="5"/>
  <c r="L4449" i="5"/>
  <c r="N4448" i="5"/>
  <c r="M4448" i="5"/>
  <c r="L4448" i="5"/>
  <c r="N4447" i="5"/>
  <c r="M4447" i="5"/>
  <c r="L4447" i="5"/>
  <c r="N4446" i="5"/>
  <c r="M4446" i="5"/>
  <c r="L4446" i="5"/>
  <c r="N4445" i="5"/>
  <c r="M4445" i="5"/>
  <c r="L4445" i="5"/>
  <c r="N4444" i="5"/>
  <c r="M4444" i="5"/>
  <c r="L4444" i="5"/>
  <c r="N4443" i="5"/>
  <c r="M4443" i="5"/>
  <c r="L4443" i="5"/>
  <c r="N4442" i="5"/>
  <c r="M4442" i="5"/>
  <c r="L4442" i="5"/>
  <c r="N4441" i="5"/>
  <c r="M4441" i="5"/>
  <c r="L4441" i="5"/>
  <c r="N4440" i="5"/>
  <c r="M4440" i="5"/>
  <c r="L4440" i="5"/>
  <c r="N4439" i="5"/>
  <c r="M4439" i="5"/>
  <c r="L4439" i="5"/>
  <c r="N4438" i="5"/>
  <c r="M4438" i="5"/>
  <c r="L4438" i="5"/>
  <c r="N4437" i="5"/>
  <c r="M4437" i="5"/>
  <c r="L4437" i="5"/>
  <c r="N4436" i="5"/>
  <c r="M4436" i="5"/>
  <c r="L4436" i="5"/>
  <c r="N4435" i="5"/>
  <c r="M4435" i="5"/>
  <c r="L4435" i="5"/>
  <c r="N4434" i="5"/>
  <c r="M4434" i="5"/>
  <c r="L4434" i="5"/>
  <c r="N4433" i="5"/>
  <c r="M4433" i="5"/>
  <c r="L4433" i="5"/>
  <c r="N4432" i="5"/>
  <c r="M4432" i="5"/>
  <c r="L4432" i="5"/>
  <c r="N4431" i="5"/>
  <c r="M4431" i="5"/>
  <c r="L4431" i="5"/>
  <c r="N4430" i="5"/>
  <c r="M4430" i="5"/>
  <c r="L4430" i="5"/>
  <c r="N4429" i="5"/>
  <c r="M4429" i="5"/>
  <c r="L4429" i="5"/>
  <c r="N4428" i="5"/>
  <c r="M4428" i="5"/>
  <c r="L4428" i="5"/>
  <c r="N4427" i="5"/>
  <c r="M4427" i="5"/>
  <c r="L4427" i="5"/>
  <c r="N4426" i="5"/>
  <c r="M4426" i="5"/>
  <c r="L4426" i="5"/>
  <c r="N4425" i="5"/>
  <c r="M4425" i="5"/>
  <c r="L4425" i="5"/>
  <c r="N4424" i="5"/>
  <c r="M4424" i="5"/>
  <c r="L4424" i="5"/>
  <c r="N4423" i="5"/>
  <c r="M4423" i="5"/>
  <c r="L4423" i="5"/>
  <c r="N4422" i="5"/>
  <c r="M4422" i="5"/>
  <c r="L4422" i="5"/>
  <c r="N4421" i="5"/>
  <c r="M4421" i="5"/>
  <c r="L4421" i="5"/>
  <c r="N4420" i="5"/>
  <c r="M4420" i="5"/>
  <c r="L4420" i="5"/>
  <c r="N4419" i="5"/>
  <c r="M4419" i="5"/>
  <c r="L4419" i="5"/>
  <c r="N4418" i="5"/>
  <c r="M4418" i="5"/>
  <c r="L4418" i="5"/>
  <c r="N4417" i="5"/>
  <c r="M4417" i="5"/>
  <c r="L4417" i="5"/>
  <c r="N4416" i="5"/>
  <c r="M4416" i="5"/>
  <c r="L4416" i="5"/>
  <c r="N4415" i="5"/>
  <c r="M4415" i="5"/>
  <c r="L4415" i="5"/>
  <c r="N4414" i="5"/>
  <c r="M4414" i="5"/>
  <c r="L4414" i="5"/>
  <c r="N4413" i="5"/>
  <c r="M4413" i="5"/>
  <c r="L4413" i="5"/>
  <c r="N4412" i="5"/>
  <c r="M4412" i="5"/>
  <c r="L4412" i="5"/>
  <c r="N4411" i="5"/>
  <c r="M4411" i="5"/>
  <c r="L4411" i="5"/>
  <c r="N4410" i="5"/>
  <c r="M4410" i="5"/>
  <c r="L4410" i="5"/>
  <c r="N4409" i="5"/>
  <c r="M4409" i="5"/>
  <c r="L4409" i="5"/>
  <c r="N4408" i="5"/>
  <c r="M4408" i="5"/>
  <c r="L4408" i="5"/>
  <c r="N4407" i="5"/>
  <c r="M4407" i="5"/>
  <c r="L4407" i="5"/>
  <c r="N4406" i="5"/>
  <c r="M4406" i="5"/>
  <c r="L4406" i="5"/>
  <c r="N4405" i="5"/>
  <c r="M4405" i="5"/>
  <c r="L4405" i="5"/>
  <c r="N4404" i="5"/>
  <c r="M4404" i="5"/>
  <c r="L4404" i="5"/>
  <c r="N4403" i="5"/>
  <c r="M4403" i="5"/>
  <c r="L4403" i="5"/>
  <c r="N4402" i="5"/>
  <c r="M4402" i="5"/>
  <c r="L4402" i="5"/>
  <c r="N4401" i="5"/>
  <c r="M4401" i="5"/>
  <c r="L4401" i="5"/>
  <c r="N4400" i="5"/>
  <c r="M4400" i="5"/>
  <c r="L4400" i="5"/>
  <c r="N4399" i="5"/>
  <c r="M4399" i="5"/>
  <c r="L4399" i="5"/>
  <c r="N4398" i="5"/>
  <c r="M4398" i="5"/>
  <c r="L4398" i="5"/>
  <c r="N4397" i="5"/>
  <c r="M4397" i="5"/>
  <c r="L4397" i="5"/>
  <c r="N4396" i="5"/>
  <c r="M4396" i="5"/>
  <c r="L4396" i="5"/>
  <c r="N4395" i="5"/>
  <c r="M4395" i="5"/>
  <c r="L4395" i="5"/>
  <c r="N4394" i="5"/>
  <c r="M4394" i="5"/>
  <c r="L4394" i="5"/>
  <c r="N4393" i="5"/>
  <c r="M4393" i="5"/>
  <c r="L4393" i="5"/>
  <c r="N4392" i="5"/>
  <c r="M4392" i="5"/>
  <c r="L4392" i="5"/>
  <c r="N4391" i="5"/>
  <c r="M4391" i="5"/>
  <c r="L4391" i="5"/>
  <c r="N4390" i="5"/>
  <c r="M4390" i="5"/>
  <c r="L4390" i="5"/>
  <c r="N4389" i="5"/>
  <c r="M4389" i="5"/>
  <c r="L4389" i="5"/>
  <c r="N4388" i="5"/>
  <c r="M4388" i="5"/>
  <c r="L4388" i="5"/>
  <c r="N4387" i="5"/>
  <c r="M4387" i="5"/>
  <c r="L4387" i="5"/>
  <c r="N4386" i="5"/>
  <c r="M4386" i="5"/>
  <c r="L4386" i="5"/>
  <c r="N4385" i="5"/>
  <c r="M4385" i="5"/>
  <c r="L4385" i="5"/>
  <c r="N4384" i="5"/>
  <c r="M4384" i="5"/>
  <c r="L4384" i="5"/>
  <c r="N4383" i="5"/>
  <c r="M4383" i="5"/>
  <c r="L4383" i="5"/>
  <c r="N4382" i="5"/>
  <c r="M4382" i="5"/>
  <c r="L4382" i="5"/>
  <c r="N4381" i="5"/>
  <c r="M4381" i="5"/>
  <c r="L4381" i="5"/>
  <c r="N4380" i="5"/>
  <c r="M4380" i="5"/>
  <c r="L4380" i="5"/>
  <c r="N4379" i="5"/>
  <c r="M4379" i="5"/>
  <c r="L4379" i="5"/>
  <c r="N4378" i="5"/>
  <c r="M4378" i="5"/>
  <c r="L4378" i="5"/>
  <c r="N4377" i="5"/>
  <c r="M4377" i="5"/>
  <c r="L4377" i="5"/>
  <c r="N4376" i="5"/>
  <c r="M4376" i="5"/>
  <c r="L4376" i="5"/>
  <c r="N4375" i="5"/>
  <c r="M4375" i="5"/>
  <c r="L4375" i="5"/>
  <c r="N4374" i="5"/>
  <c r="M4374" i="5"/>
  <c r="L4374" i="5"/>
  <c r="N4373" i="5"/>
  <c r="M4373" i="5"/>
  <c r="L4373" i="5"/>
  <c r="N4372" i="5"/>
  <c r="M4372" i="5"/>
  <c r="L4372" i="5"/>
  <c r="N4371" i="5"/>
  <c r="M4371" i="5"/>
  <c r="L4371" i="5"/>
  <c r="N4370" i="5"/>
  <c r="M4370" i="5"/>
  <c r="L4370" i="5"/>
  <c r="N4369" i="5"/>
  <c r="M4369" i="5"/>
  <c r="L4369" i="5"/>
  <c r="N4368" i="5"/>
  <c r="M4368" i="5"/>
  <c r="L4368" i="5"/>
  <c r="N4367" i="5"/>
  <c r="M4367" i="5"/>
  <c r="L4367" i="5"/>
  <c r="N4366" i="5"/>
  <c r="M4366" i="5"/>
  <c r="L4366" i="5"/>
  <c r="N4365" i="5"/>
  <c r="M4365" i="5"/>
  <c r="L4365" i="5"/>
  <c r="N4364" i="5"/>
  <c r="M4364" i="5"/>
  <c r="L4364" i="5"/>
  <c r="N4363" i="5"/>
  <c r="M4363" i="5"/>
  <c r="L4363" i="5"/>
  <c r="N4362" i="5"/>
  <c r="M4362" i="5"/>
  <c r="L4362" i="5"/>
  <c r="N4361" i="5"/>
  <c r="M4361" i="5"/>
  <c r="L4361" i="5"/>
  <c r="N4360" i="5"/>
  <c r="M4360" i="5"/>
  <c r="L4360" i="5"/>
  <c r="N4359" i="5"/>
  <c r="M4359" i="5"/>
  <c r="L4359" i="5"/>
  <c r="N4358" i="5"/>
  <c r="M4358" i="5"/>
  <c r="L4358" i="5"/>
  <c r="N4357" i="5"/>
  <c r="M4357" i="5"/>
  <c r="L4357" i="5"/>
  <c r="N4356" i="5"/>
  <c r="M4356" i="5"/>
  <c r="L4356" i="5"/>
  <c r="N4355" i="5"/>
  <c r="M4355" i="5"/>
  <c r="L4355" i="5"/>
  <c r="N4354" i="5"/>
  <c r="M4354" i="5"/>
  <c r="L4354" i="5"/>
  <c r="N4353" i="5"/>
  <c r="M4353" i="5"/>
  <c r="L4353" i="5"/>
  <c r="N4352" i="5"/>
  <c r="M4352" i="5"/>
  <c r="L4352" i="5"/>
  <c r="N4351" i="5"/>
  <c r="M4351" i="5"/>
  <c r="L4351" i="5"/>
  <c r="N4350" i="5"/>
  <c r="M4350" i="5"/>
  <c r="L4350" i="5"/>
  <c r="N4349" i="5"/>
  <c r="M4349" i="5"/>
  <c r="L4349" i="5"/>
  <c r="N4348" i="5"/>
  <c r="M4348" i="5"/>
  <c r="L4348" i="5"/>
  <c r="N4347" i="5"/>
  <c r="M4347" i="5"/>
  <c r="L4347" i="5"/>
  <c r="N4346" i="5"/>
  <c r="M4346" i="5"/>
  <c r="L4346" i="5"/>
  <c r="N4345" i="5"/>
  <c r="M4345" i="5"/>
  <c r="L4345" i="5"/>
  <c r="N4344" i="5"/>
  <c r="M4344" i="5"/>
  <c r="L4344" i="5"/>
  <c r="N4343" i="5"/>
  <c r="M4343" i="5"/>
  <c r="L4343" i="5"/>
  <c r="N4342" i="5"/>
  <c r="M4342" i="5"/>
  <c r="L4342" i="5"/>
  <c r="N4341" i="5"/>
  <c r="M4341" i="5"/>
  <c r="L4341" i="5"/>
  <c r="N4340" i="5"/>
  <c r="M4340" i="5"/>
  <c r="L4340" i="5"/>
  <c r="N4339" i="5"/>
  <c r="M4339" i="5"/>
  <c r="L4339" i="5"/>
  <c r="N4338" i="5"/>
  <c r="M4338" i="5"/>
  <c r="L4338" i="5"/>
  <c r="N4337" i="5"/>
  <c r="M4337" i="5"/>
  <c r="L4337" i="5"/>
  <c r="N4336" i="5"/>
  <c r="M4336" i="5"/>
  <c r="L4336" i="5"/>
  <c r="N4335" i="5"/>
  <c r="M4335" i="5"/>
  <c r="L4335" i="5"/>
  <c r="N4334" i="5"/>
  <c r="M4334" i="5"/>
  <c r="L4334" i="5"/>
  <c r="N4333" i="5"/>
  <c r="M4333" i="5"/>
  <c r="L4333" i="5"/>
  <c r="N4332" i="5"/>
  <c r="M4332" i="5"/>
  <c r="L4332" i="5"/>
  <c r="N4331" i="5"/>
  <c r="M4331" i="5"/>
  <c r="L4331" i="5"/>
  <c r="N4330" i="5"/>
  <c r="M4330" i="5"/>
  <c r="L4330" i="5"/>
  <c r="N4329" i="5"/>
  <c r="M4329" i="5"/>
  <c r="L4329" i="5"/>
  <c r="N4328" i="5"/>
  <c r="M4328" i="5"/>
  <c r="L4328" i="5"/>
  <c r="N4327" i="5"/>
  <c r="M4327" i="5"/>
  <c r="L4327" i="5"/>
  <c r="N4326" i="5"/>
  <c r="M4326" i="5"/>
  <c r="L4326" i="5"/>
  <c r="N4325" i="5"/>
  <c r="M4325" i="5"/>
  <c r="L4325" i="5"/>
  <c r="N4324" i="5"/>
  <c r="M4324" i="5"/>
  <c r="L4324" i="5"/>
  <c r="N4323" i="5"/>
  <c r="M4323" i="5"/>
  <c r="L4323" i="5"/>
  <c r="N4322" i="5"/>
  <c r="M4322" i="5"/>
  <c r="L4322" i="5"/>
  <c r="N4321" i="5"/>
  <c r="M4321" i="5"/>
  <c r="L4321" i="5"/>
  <c r="N4320" i="5"/>
  <c r="M4320" i="5"/>
  <c r="L4320" i="5"/>
  <c r="N4319" i="5"/>
  <c r="M4319" i="5"/>
  <c r="L4319" i="5"/>
  <c r="N4318" i="5"/>
  <c r="M4318" i="5"/>
  <c r="L4318" i="5"/>
  <c r="N4317" i="5"/>
  <c r="M4317" i="5"/>
  <c r="L4317" i="5"/>
  <c r="N4316" i="5"/>
  <c r="M4316" i="5"/>
  <c r="L4316" i="5"/>
  <c r="N4315" i="5"/>
  <c r="M4315" i="5"/>
  <c r="L4315" i="5"/>
  <c r="N4314" i="5"/>
  <c r="M4314" i="5"/>
  <c r="L4314" i="5"/>
  <c r="N4313" i="5"/>
  <c r="M4313" i="5"/>
  <c r="L4313" i="5"/>
  <c r="N4312" i="5"/>
  <c r="M4312" i="5"/>
  <c r="L4312" i="5"/>
  <c r="N4311" i="5"/>
  <c r="M4311" i="5"/>
  <c r="L4311" i="5"/>
  <c r="N4310" i="5"/>
  <c r="M4310" i="5"/>
  <c r="L4310" i="5"/>
  <c r="N4309" i="5"/>
  <c r="M4309" i="5"/>
  <c r="L4309" i="5"/>
  <c r="N4308" i="5"/>
  <c r="M4308" i="5"/>
  <c r="L4308" i="5"/>
  <c r="N4307" i="5"/>
  <c r="M4307" i="5"/>
  <c r="L4307" i="5"/>
  <c r="N4306" i="5"/>
  <c r="M4306" i="5"/>
  <c r="L4306" i="5"/>
  <c r="N4305" i="5"/>
  <c r="M4305" i="5"/>
  <c r="L4305" i="5"/>
  <c r="N4304" i="5"/>
  <c r="M4304" i="5"/>
  <c r="L4304" i="5"/>
  <c r="N4303" i="5"/>
  <c r="M4303" i="5"/>
  <c r="L4303" i="5"/>
  <c r="N4302" i="5"/>
  <c r="M4302" i="5"/>
  <c r="L4302" i="5"/>
  <c r="N4301" i="5"/>
  <c r="M4301" i="5"/>
  <c r="L4301" i="5"/>
  <c r="N4300" i="5"/>
  <c r="M4300" i="5"/>
  <c r="L4300" i="5"/>
  <c r="N4299" i="5"/>
  <c r="M4299" i="5"/>
  <c r="L4299" i="5"/>
  <c r="N4298" i="5"/>
  <c r="M4298" i="5"/>
  <c r="L4298" i="5"/>
  <c r="N4297" i="5"/>
  <c r="M4297" i="5"/>
  <c r="L4297" i="5"/>
  <c r="N4296" i="5"/>
  <c r="M4296" i="5"/>
  <c r="L4296" i="5"/>
  <c r="N4295" i="5"/>
  <c r="M4295" i="5"/>
  <c r="L4295" i="5"/>
  <c r="N4294" i="5"/>
  <c r="M4294" i="5"/>
  <c r="L4294" i="5"/>
  <c r="N4293" i="5"/>
  <c r="M4293" i="5"/>
  <c r="L4293" i="5"/>
  <c r="N4292" i="5"/>
  <c r="M4292" i="5"/>
  <c r="L4292" i="5"/>
  <c r="N4291" i="5"/>
  <c r="M4291" i="5"/>
  <c r="L4291" i="5"/>
  <c r="N4290" i="5"/>
  <c r="M4290" i="5"/>
  <c r="L4290" i="5"/>
  <c r="N4289" i="5"/>
  <c r="M4289" i="5"/>
  <c r="L4289" i="5"/>
  <c r="N4288" i="5"/>
  <c r="M4288" i="5"/>
  <c r="L4288" i="5"/>
  <c r="N4287" i="5"/>
  <c r="M4287" i="5"/>
  <c r="L4287" i="5"/>
  <c r="N4286" i="5"/>
  <c r="M4286" i="5"/>
  <c r="L4286" i="5"/>
  <c r="N4285" i="5"/>
  <c r="M4285" i="5"/>
  <c r="L4285" i="5"/>
  <c r="N4284" i="5"/>
  <c r="M4284" i="5"/>
  <c r="L4284" i="5"/>
  <c r="N4283" i="5"/>
  <c r="M4283" i="5"/>
  <c r="L4283" i="5"/>
  <c r="N4282" i="5"/>
  <c r="M4282" i="5"/>
  <c r="L4282" i="5"/>
  <c r="N4281" i="5"/>
  <c r="M4281" i="5"/>
  <c r="L4281" i="5"/>
  <c r="N4280" i="5"/>
  <c r="M4280" i="5"/>
  <c r="L4280" i="5"/>
  <c r="N4279" i="5"/>
  <c r="M4279" i="5"/>
  <c r="L4279" i="5"/>
  <c r="N4278" i="5"/>
  <c r="M4278" i="5"/>
  <c r="L4278" i="5"/>
  <c r="N4277" i="5"/>
  <c r="M4277" i="5"/>
  <c r="L4277" i="5"/>
  <c r="N4276" i="5"/>
  <c r="M4276" i="5"/>
  <c r="L4276" i="5"/>
  <c r="N4275" i="5"/>
  <c r="M4275" i="5"/>
  <c r="L4275" i="5"/>
  <c r="N4274" i="5"/>
  <c r="M4274" i="5"/>
  <c r="L4274" i="5"/>
  <c r="N4273" i="5"/>
  <c r="M4273" i="5"/>
  <c r="L4273" i="5"/>
  <c r="N4272" i="5"/>
  <c r="M4272" i="5"/>
  <c r="L4272" i="5"/>
  <c r="N4271" i="5"/>
  <c r="M4271" i="5"/>
  <c r="L4271" i="5"/>
  <c r="N4270" i="5"/>
  <c r="M4270" i="5"/>
  <c r="L4270" i="5"/>
  <c r="N4269" i="5"/>
  <c r="M4269" i="5"/>
  <c r="L4269" i="5"/>
  <c r="N4268" i="5"/>
  <c r="M4268" i="5"/>
  <c r="L4268" i="5"/>
  <c r="N4267" i="5"/>
  <c r="M4267" i="5"/>
  <c r="L4267" i="5"/>
  <c r="N4266" i="5"/>
  <c r="M4266" i="5"/>
  <c r="L4266" i="5"/>
  <c r="N4265" i="5"/>
  <c r="M4265" i="5"/>
  <c r="L4265" i="5"/>
  <c r="N4264" i="5"/>
  <c r="M4264" i="5"/>
  <c r="L4264" i="5"/>
  <c r="N4263" i="5"/>
  <c r="M4263" i="5"/>
  <c r="L4263" i="5"/>
  <c r="N4262" i="5"/>
  <c r="M4262" i="5"/>
  <c r="L4262" i="5"/>
  <c r="N4261" i="5"/>
  <c r="M4261" i="5"/>
  <c r="L4261" i="5"/>
  <c r="N4260" i="5"/>
  <c r="M4260" i="5"/>
  <c r="L4260" i="5"/>
  <c r="N4259" i="5"/>
  <c r="M4259" i="5"/>
  <c r="L4259" i="5"/>
  <c r="N4258" i="5"/>
  <c r="M4258" i="5"/>
  <c r="L4258" i="5"/>
  <c r="N4257" i="5"/>
  <c r="M4257" i="5"/>
  <c r="L4257" i="5"/>
  <c r="N4256" i="5"/>
  <c r="M4256" i="5"/>
  <c r="L4256" i="5"/>
  <c r="N4255" i="5"/>
  <c r="M4255" i="5"/>
  <c r="L4255" i="5"/>
  <c r="N4254" i="5"/>
  <c r="M4254" i="5"/>
  <c r="L4254" i="5"/>
  <c r="N4253" i="5"/>
  <c r="M4253" i="5"/>
  <c r="L4253" i="5"/>
  <c r="N4252" i="5"/>
  <c r="M4252" i="5"/>
  <c r="L4252" i="5"/>
  <c r="N4251" i="5"/>
  <c r="M4251" i="5"/>
  <c r="L4251" i="5"/>
  <c r="N4250" i="5"/>
  <c r="M4250" i="5"/>
  <c r="L4250" i="5"/>
  <c r="N4249" i="5"/>
  <c r="M4249" i="5"/>
  <c r="L4249" i="5"/>
  <c r="N4248" i="5"/>
  <c r="M4248" i="5"/>
  <c r="L4248" i="5"/>
  <c r="N4247" i="5"/>
  <c r="M4247" i="5"/>
  <c r="L4247" i="5"/>
  <c r="N4246" i="5"/>
  <c r="M4246" i="5"/>
  <c r="L4246" i="5"/>
  <c r="N4245" i="5"/>
  <c r="M4245" i="5"/>
  <c r="L4245" i="5"/>
  <c r="N4244" i="5"/>
  <c r="M4244" i="5"/>
  <c r="L4244" i="5"/>
  <c r="N4243" i="5"/>
  <c r="M4243" i="5"/>
  <c r="L4243" i="5"/>
  <c r="N4242" i="5"/>
  <c r="M4242" i="5"/>
  <c r="L4242" i="5"/>
  <c r="N4241" i="5"/>
  <c r="M4241" i="5"/>
  <c r="L4241" i="5"/>
  <c r="N4240" i="5"/>
  <c r="M4240" i="5"/>
  <c r="L4240" i="5"/>
  <c r="N4239" i="5"/>
  <c r="M4239" i="5"/>
  <c r="L4239" i="5"/>
  <c r="N4238" i="5"/>
  <c r="M4238" i="5"/>
  <c r="L4238" i="5"/>
  <c r="N4237" i="5"/>
  <c r="M4237" i="5"/>
  <c r="L4237" i="5"/>
  <c r="N4236" i="5"/>
  <c r="M4236" i="5"/>
  <c r="L4236" i="5"/>
  <c r="N4235" i="5"/>
  <c r="M4235" i="5"/>
  <c r="L4235" i="5"/>
  <c r="N4234" i="5"/>
  <c r="M4234" i="5"/>
  <c r="L4234" i="5"/>
  <c r="N4233" i="5"/>
  <c r="M4233" i="5"/>
  <c r="L4233" i="5"/>
  <c r="N4232" i="5"/>
  <c r="M4232" i="5"/>
  <c r="L4232" i="5"/>
  <c r="N4231" i="5"/>
  <c r="M4231" i="5"/>
  <c r="L4231" i="5"/>
  <c r="N4230" i="5"/>
  <c r="M4230" i="5"/>
  <c r="L4230" i="5"/>
  <c r="N4229" i="5"/>
  <c r="M4229" i="5"/>
  <c r="L4229" i="5"/>
  <c r="N4228" i="5"/>
  <c r="M4228" i="5"/>
  <c r="L4228" i="5"/>
  <c r="N4227" i="5"/>
  <c r="M4227" i="5"/>
  <c r="L4227" i="5"/>
  <c r="N4226" i="5"/>
  <c r="M4226" i="5"/>
  <c r="L4226" i="5"/>
  <c r="N4225" i="5"/>
  <c r="M4225" i="5"/>
  <c r="L4225" i="5"/>
  <c r="N4224" i="5"/>
  <c r="M4224" i="5"/>
  <c r="L4224" i="5"/>
  <c r="N4223" i="5"/>
  <c r="M4223" i="5"/>
  <c r="L4223" i="5"/>
  <c r="N4222" i="5"/>
  <c r="M4222" i="5"/>
  <c r="L4222" i="5"/>
  <c r="N4221" i="5"/>
  <c r="M4221" i="5"/>
  <c r="L4221" i="5"/>
  <c r="N4220" i="5"/>
  <c r="M4220" i="5"/>
  <c r="L4220" i="5"/>
  <c r="N4219" i="5"/>
  <c r="M4219" i="5"/>
  <c r="L4219" i="5"/>
  <c r="N4218" i="5"/>
  <c r="M4218" i="5"/>
  <c r="L4218" i="5"/>
  <c r="N4217" i="5"/>
  <c r="M4217" i="5"/>
  <c r="L4217" i="5"/>
  <c r="N4216" i="5"/>
  <c r="M4216" i="5"/>
  <c r="L4216" i="5"/>
  <c r="N4215" i="5"/>
  <c r="M4215" i="5"/>
  <c r="L4215" i="5"/>
  <c r="N4214" i="5"/>
  <c r="M4214" i="5"/>
  <c r="L4214" i="5"/>
  <c r="N4213" i="5"/>
  <c r="M4213" i="5"/>
  <c r="L4213" i="5"/>
  <c r="N4212" i="5"/>
  <c r="M4212" i="5"/>
  <c r="L4212" i="5"/>
  <c r="N4211" i="5"/>
  <c r="M4211" i="5"/>
  <c r="L4211" i="5"/>
  <c r="N4210" i="5"/>
  <c r="M4210" i="5"/>
  <c r="L4210" i="5"/>
  <c r="N4209" i="5"/>
  <c r="M4209" i="5"/>
  <c r="L4209" i="5"/>
  <c r="N4208" i="5"/>
  <c r="M4208" i="5"/>
  <c r="L4208" i="5"/>
  <c r="N4207" i="5"/>
  <c r="M4207" i="5"/>
  <c r="L4207" i="5"/>
  <c r="N4206" i="5"/>
  <c r="M4206" i="5"/>
  <c r="L4206" i="5"/>
  <c r="N4205" i="5"/>
  <c r="M4205" i="5"/>
  <c r="L4205" i="5"/>
  <c r="N4204" i="5"/>
  <c r="M4204" i="5"/>
  <c r="L4204" i="5"/>
  <c r="N4203" i="5"/>
  <c r="M4203" i="5"/>
  <c r="L4203" i="5"/>
  <c r="N4202" i="5"/>
  <c r="M4202" i="5"/>
  <c r="L4202" i="5"/>
  <c r="N4201" i="5"/>
  <c r="M4201" i="5"/>
  <c r="L4201" i="5"/>
  <c r="N4200" i="5"/>
  <c r="M4200" i="5"/>
  <c r="L4200" i="5"/>
  <c r="N4199" i="5"/>
  <c r="M4199" i="5"/>
  <c r="L4199" i="5"/>
  <c r="N4198" i="5"/>
  <c r="M4198" i="5"/>
  <c r="L4198" i="5"/>
  <c r="N4197" i="5"/>
  <c r="M4197" i="5"/>
  <c r="L4197" i="5"/>
  <c r="N4196" i="5"/>
  <c r="M4196" i="5"/>
  <c r="L4196" i="5"/>
  <c r="N4195" i="5"/>
  <c r="M4195" i="5"/>
  <c r="L4195" i="5"/>
  <c r="N4194" i="5"/>
  <c r="M4194" i="5"/>
  <c r="L4194" i="5"/>
  <c r="N4193" i="5"/>
  <c r="M4193" i="5"/>
  <c r="L4193" i="5"/>
  <c r="N4192" i="5"/>
  <c r="M4192" i="5"/>
  <c r="L4192" i="5"/>
  <c r="N4191" i="5"/>
  <c r="M4191" i="5"/>
  <c r="L4191" i="5"/>
  <c r="N4190" i="5"/>
  <c r="M4190" i="5"/>
  <c r="L4190" i="5"/>
  <c r="N4189" i="5"/>
  <c r="M4189" i="5"/>
  <c r="L4189" i="5"/>
  <c r="N4188" i="5"/>
  <c r="M4188" i="5"/>
  <c r="L4188" i="5"/>
  <c r="N4187" i="5"/>
  <c r="M4187" i="5"/>
  <c r="L4187" i="5"/>
  <c r="N4186" i="5"/>
  <c r="M4186" i="5"/>
  <c r="L4186" i="5"/>
  <c r="N4185" i="5"/>
  <c r="M4185" i="5"/>
  <c r="L4185" i="5"/>
  <c r="N4184" i="5"/>
  <c r="M4184" i="5"/>
  <c r="L4184" i="5"/>
  <c r="N4183" i="5"/>
  <c r="M4183" i="5"/>
  <c r="L4183" i="5"/>
  <c r="N4182" i="5"/>
  <c r="M4182" i="5"/>
  <c r="L4182" i="5"/>
  <c r="N4181" i="5"/>
  <c r="M4181" i="5"/>
  <c r="L4181" i="5"/>
  <c r="N4180" i="5"/>
  <c r="M4180" i="5"/>
  <c r="L4180" i="5"/>
  <c r="N4179" i="5"/>
  <c r="M4179" i="5"/>
  <c r="L4179" i="5"/>
  <c r="N4178" i="5"/>
  <c r="M4178" i="5"/>
  <c r="L4178" i="5"/>
  <c r="N4177" i="5"/>
  <c r="M4177" i="5"/>
  <c r="L4177" i="5"/>
  <c r="N4176" i="5"/>
  <c r="M4176" i="5"/>
  <c r="L4176" i="5"/>
  <c r="N4175" i="5"/>
  <c r="M4175" i="5"/>
  <c r="L4175" i="5"/>
  <c r="N4174" i="5"/>
  <c r="M4174" i="5"/>
  <c r="L4174" i="5"/>
  <c r="N4173" i="5"/>
  <c r="M4173" i="5"/>
  <c r="L4173" i="5"/>
  <c r="N4172" i="5"/>
  <c r="M4172" i="5"/>
  <c r="L4172" i="5"/>
  <c r="N4171" i="5"/>
  <c r="M4171" i="5"/>
  <c r="L4171" i="5"/>
  <c r="N4170" i="5"/>
  <c r="M4170" i="5"/>
  <c r="L4170" i="5"/>
  <c r="N4169" i="5"/>
  <c r="M4169" i="5"/>
  <c r="L4169" i="5"/>
  <c r="N4168" i="5"/>
  <c r="M4168" i="5"/>
  <c r="L4168" i="5"/>
  <c r="N4167" i="5"/>
  <c r="M4167" i="5"/>
  <c r="L4167" i="5"/>
  <c r="N4166" i="5"/>
  <c r="M4166" i="5"/>
  <c r="L4166" i="5"/>
  <c r="N4165" i="5"/>
  <c r="M4165" i="5"/>
  <c r="L4165" i="5"/>
  <c r="N4164" i="5"/>
  <c r="M4164" i="5"/>
  <c r="L4164" i="5"/>
  <c r="N4163" i="5"/>
  <c r="M4163" i="5"/>
  <c r="L4163" i="5"/>
  <c r="N4162" i="5"/>
  <c r="M4162" i="5"/>
  <c r="L4162" i="5"/>
  <c r="N4161" i="5"/>
  <c r="M4161" i="5"/>
  <c r="L4161" i="5"/>
  <c r="N4160" i="5"/>
  <c r="M4160" i="5"/>
  <c r="L4160" i="5"/>
  <c r="N4159" i="5"/>
  <c r="M4159" i="5"/>
  <c r="L4159" i="5"/>
  <c r="N4158" i="5"/>
  <c r="M4158" i="5"/>
  <c r="L4158" i="5"/>
  <c r="N4157" i="5"/>
  <c r="M4157" i="5"/>
  <c r="L4157" i="5"/>
  <c r="N4156" i="5"/>
  <c r="M4156" i="5"/>
  <c r="L4156" i="5"/>
  <c r="N4155" i="5"/>
  <c r="M4155" i="5"/>
  <c r="L4155" i="5"/>
  <c r="N4154" i="5"/>
  <c r="M4154" i="5"/>
  <c r="L4154" i="5"/>
  <c r="N4153" i="5"/>
  <c r="M4153" i="5"/>
  <c r="L4153" i="5"/>
  <c r="N4152" i="5"/>
  <c r="M4152" i="5"/>
  <c r="L4152" i="5"/>
  <c r="N4151" i="5"/>
  <c r="M4151" i="5"/>
  <c r="L4151" i="5"/>
  <c r="N4150" i="5"/>
  <c r="M4150" i="5"/>
  <c r="L4150" i="5"/>
  <c r="N4149" i="5"/>
  <c r="M4149" i="5"/>
  <c r="L4149" i="5"/>
  <c r="N4148" i="5"/>
  <c r="M4148" i="5"/>
  <c r="L4148" i="5"/>
  <c r="N4147" i="5"/>
  <c r="M4147" i="5"/>
  <c r="L4147" i="5"/>
  <c r="N4146" i="5"/>
  <c r="M4146" i="5"/>
  <c r="L4146" i="5"/>
  <c r="N4145" i="5"/>
  <c r="M4145" i="5"/>
  <c r="L4145" i="5"/>
  <c r="N4144" i="5"/>
  <c r="M4144" i="5"/>
  <c r="L4144" i="5"/>
  <c r="N4143" i="5"/>
  <c r="M4143" i="5"/>
  <c r="L4143" i="5"/>
  <c r="N4142" i="5"/>
  <c r="M4142" i="5"/>
  <c r="L4142" i="5"/>
  <c r="N4141" i="5"/>
  <c r="M4141" i="5"/>
  <c r="L4141" i="5"/>
  <c r="N4140" i="5"/>
  <c r="M4140" i="5"/>
  <c r="L4140" i="5"/>
  <c r="N4139" i="5"/>
  <c r="M4139" i="5"/>
  <c r="L4139" i="5"/>
  <c r="N4138" i="5"/>
  <c r="M4138" i="5"/>
  <c r="L4138" i="5"/>
  <c r="N4137" i="5"/>
  <c r="M4137" i="5"/>
  <c r="L4137" i="5"/>
  <c r="N4136" i="5"/>
  <c r="M4136" i="5"/>
  <c r="L4136" i="5"/>
  <c r="N4135" i="5"/>
  <c r="M4135" i="5"/>
  <c r="L4135" i="5"/>
  <c r="N4134" i="5"/>
  <c r="M4134" i="5"/>
  <c r="L4134" i="5"/>
  <c r="N4133" i="5"/>
  <c r="M4133" i="5"/>
  <c r="L4133" i="5"/>
  <c r="N4132" i="5"/>
  <c r="M4132" i="5"/>
  <c r="L4132" i="5"/>
  <c r="N4131" i="5"/>
  <c r="M4131" i="5"/>
  <c r="L4131" i="5"/>
  <c r="N4130" i="5"/>
  <c r="M4130" i="5"/>
  <c r="L4130" i="5"/>
  <c r="N4129" i="5"/>
  <c r="M4129" i="5"/>
  <c r="L4129" i="5"/>
  <c r="N4128" i="5"/>
  <c r="M4128" i="5"/>
  <c r="L4128" i="5"/>
  <c r="N4127" i="5"/>
  <c r="M4127" i="5"/>
  <c r="L4127" i="5"/>
  <c r="N4126" i="5"/>
  <c r="M4126" i="5"/>
  <c r="L4126" i="5"/>
  <c r="N4125" i="5"/>
  <c r="M4125" i="5"/>
  <c r="L4125" i="5"/>
  <c r="N4124" i="5"/>
  <c r="M4124" i="5"/>
  <c r="L4124" i="5"/>
  <c r="N4123" i="5"/>
  <c r="M4123" i="5"/>
  <c r="L4123" i="5"/>
  <c r="N4122" i="5"/>
  <c r="M4122" i="5"/>
  <c r="L4122" i="5"/>
  <c r="N4121" i="5"/>
  <c r="M4121" i="5"/>
  <c r="L4121" i="5"/>
  <c r="N4120" i="5"/>
  <c r="M4120" i="5"/>
  <c r="L4120" i="5"/>
  <c r="N4119" i="5"/>
  <c r="M4119" i="5"/>
  <c r="L4119" i="5"/>
  <c r="N4118" i="5"/>
  <c r="M4118" i="5"/>
  <c r="L4118" i="5"/>
  <c r="N4117" i="5"/>
  <c r="M4117" i="5"/>
  <c r="L4117" i="5"/>
  <c r="N4116" i="5"/>
  <c r="M4116" i="5"/>
  <c r="L4116" i="5"/>
  <c r="N4115" i="5"/>
  <c r="M4115" i="5"/>
  <c r="L4115" i="5"/>
  <c r="N4114" i="5"/>
  <c r="M4114" i="5"/>
  <c r="L4114" i="5"/>
  <c r="N4113" i="5"/>
  <c r="M4113" i="5"/>
  <c r="L4113" i="5"/>
  <c r="N4112" i="5"/>
  <c r="M4112" i="5"/>
  <c r="L4112" i="5"/>
  <c r="N4111" i="5"/>
  <c r="M4111" i="5"/>
  <c r="L4111" i="5"/>
  <c r="N4110" i="5"/>
  <c r="M4110" i="5"/>
  <c r="L4110" i="5"/>
  <c r="N4109" i="5"/>
  <c r="M4109" i="5"/>
  <c r="L4109" i="5"/>
  <c r="N4108" i="5"/>
  <c r="M4108" i="5"/>
  <c r="L4108" i="5"/>
  <c r="N4107" i="5"/>
  <c r="M4107" i="5"/>
  <c r="L4107" i="5"/>
  <c r="N4106" i="5"/>
  <c r="M4106" i="5"/>
  <c r="L4106" i="5"/>
  <c r="N4105" i="5"/>
  <c r="M4105" i="5"/>
  <c r="L4105" i="5"/>
  <c r="N4104" i="5"/>
  <c r="M4104" i="5"/>
  <c r="L4104" i="5"/>
  <c r="N4103" i="5"/>
  <c r="M4103" i="5"/>
  <c r="L4103" i="5"/>
  <c r="N4102" i="5"/>
  <c r="M4102" i="5"/>
  <c r="L4102" i="5"/>
  <c r="N4101" i="5"/>
  <c r="M4101" i="5"/>
  <c r="L4101" i="5"/>
  <c r="N4100" i="5"/>
  <c r="M4100" i="5"/>
  <c r="L4100" i="5"/>
  <c r="N4099" i="5"/>
  <c r="M4099" i="5"/>
  <c r="L4099" i="5"/>
  <c r="N4098" i="5"/>
  <c r="M4098" i="5"/>
  <c r="L4098" i="5"/>
  <c r="N4097" i="5"/>
  <c r="M4097" i="5"/>
  <c r="L4097" i="5"/>
  <c r="N4096" i="5"/>
  <c r="M4096" i="5"/>
  <c r="L4096" i="5"/>
  <c r="N4095" i="5"/>
  <c r="M4095" i="5"/>
  <c r="L4095" i="5"/>
  <c r="N4094" i="5"/>
  <c r="M4094" i="5"/>
  <c r="L4094" i="5"/>
  <c r="N4093" i="5"/>
  <c r="M4093" i="5"/>
  <c r="L4093" i="5"/>
  <c r="N4092" i="5"/>
  <c r="M4092" i="5"/>
  <c r="L4092" i="5"/>
  <c r="N4091" i="5"/>
  <c r="M4091" i="5"/>
  <c r="L4091" i="5"/>
  <c r="N4090" i="5"/>
  <c r="M4090" i="5"/>
  <c r="L4090" i="5"/>
  <c r="N4089" i="5"/>
  <c r="M4089" i="5"/>
  <c r="L4089" i="5"/>
  <c r="N4088" i="5"/>
  <c r="M4088" i="5"/>
  <c r="L4088" i="5"/>
  <c r="N4087" i="5"/>
  <c r="M4087" i="5"/>
  <c r="L4087" i="5"/>
  <c r="N4086" i="5"/>
  <c r="M4086" i="5"/>
  <c r="L4086" i="5"/>
  <c r="N4085" i="5"/>
  <c r="M4085" i="5"/>
  <c r="L4085" i="5"/>
  <c r="N4084" i="5"/>
  <c r="M4084" i="5"/>
  <c r="L4084" i="5"/>
  <c r="N4083" i="5"/>
  <c r="M4083" i="5"/>
  <c r="L4083" i="5"/>
  <c r="N4082" i="5"/>
  <c r="M4082" i="5"/>
  <c r="L4082" i="5"/>
  <c r="N4081" i="5"/>
  <c r="M4081" i="5"/>
  <c r="L4081" i="5"/>
  <c r="N4080" i="5"/>
  <c r="M4080" i="5"/>
  <c r="L4080" i="5"/>
  <c r="N4079" i="5"/>
  <c r="M4079" i="5"/>
  <c r="L4079" i="5"/>
  <c r="N4078" i="5"/>
  <c r="M4078" i="5"/>
  <c r="L4078" i="5"/>
  <c r="N4077" i="5"/>
  <c r="M4077" i="5"/>
  <c r="L4077" i="5"/>
  <c r="N4076" i="5"/>
  <c r="M4076" i="5"/>
  <c r="L4076" i="5"/>
  <c r="N4075" i="5"/>
  <c r="M4075" i="5"/>
  <c r="L4075" i="5"/>
  <c r="N4074" i="5"/>
  <c r="M4074" i="5"/>
  <c r="L4074" i="5"/>
  <c r="N4073" i="5"/>
  <c r="M4073" i="5"/>
  <c r="L4073" i="5"/>
  <c r="N4072" i="5"/>
  <c r="M4072" i="5"/>
  <c r="L4072" i="5"/>
  <c r="N4071" i="5"/>
  <c r="M4071" i="5"/>
  <c r="L4071" i="5"/>
  <c r="N4070" i="5"/>
  <c r="M4070" i="5"/>
  <c r="L4070" i="5"/>
  <c r="N4069" i="5"/>
  <c r="M4069" i="5"/>
  <c r="L4069" i="5"/>
  <c r="N4068" i="5"/>
  <c r="M4068" i="5"/>
  <c r="L4068" i="5"/>
  <c r="N4067" i="5"/>
  <c r="M4067" i="5"/>
  <c r="L4067" i="5"/>
  <c r="N4066" i="5"/>
  <c r="M4066" i="5"/>
  <c r="L4066" i="5"/>
  <c r="N4065" i="5"/>
  <c r="M4065" i="5"/>
  <c r="L4065" i="5"/>
  <c r="N4064" i="5"/>
  <c r="M4064" i="5"/>
  <c r="L4064" i="5"/>
  <c r="N4063" i="5"/>
  <c r="M4063" i="5"/>
  <c r="L4063" i="5"/>
  <c r="N4062" i="5"/>
  <c r="M4062" i="5"/>
  <c r="L4062" i="5"/>
  <c r="N4061" i="5"/>
  <c r="M4061" i="5"/>
  <c r="L4061" i="5"/>
  <c r="N4060" i="5"/>
  <c r="M4060" i="5"/>
  <c r="L4060" i="5"/>
  <c r="N4059" i="5"/>
  <c r="M4059" i="5"/>
  <c r="L4059" i="5"/>
  <c r="N4058" i="5"/>
  <c r="M4058" i="5"/>
  <c r="L4058" i="5"/>
  <c r="N4057" i="5"/>
  <c r="M4057" i="5"/>
  <c r="L4057" i="5"/>
  <c r="N4056" i="5"/>
  <c r="M4056" i="5"/>
  <c r="L4056" i="5"/>
  <c r="N4055" i="5"/>
  <c r="M4055" i="5"/>
  <c r="L4055" i="5"/>
  <c r="N4054" i="5"/>
  <c r="M4054" i="5"/>
  <c r="L4054" i="5"/>
  <c r="N4053" i="5"/>
  <c r="M4053" i="5"/>
  <c r="L4053" i="5"/>
  <c r="N4052" i="5"/>
  <c r="M4052" i="5"/>
  <c r="L4052" i="5"/>
  <c r="N4051" i="5"/>
  <c r="M4051" i="5"/>
  <c r="L4051" i="5"/>
  <c r="N4050" i="5"/>
  <c r="M4050" i="5"/>
  <c r="L4050" i="5"/>
  <c r="N4049" i="5"/>
  <c r="M4049" i="5"/>
  <c r="L4049" i="5"/>
  <c r="N4048" i="5"/>
  <c r="M4048" i="5"/>
  <c r="L4048" i="5"/>
  <c r="N4047" i="5"/>
  <c r="M4047" i="5"/>
  <c r="L4047" i="5"/>
  <c r="N4046" i="5"/>
  <c r="M4046" i="5"/>
  <c r="L4046" i="5"/>
  <c r="N4045" i="5"/>
  <c r="M4045" i="5"/>
  <c r="L4045" i="5"/>
  <c r="N4044" i="5"/>
  <c r="M4044" i="5"/>
  <c r="L4044" i="5"/>
  <c r="N4043" i="5"/>
  <c r="M4043" i="5"/>
  <c r="L4043" i="5"/>
  <c r="N4042" i="5"/>
  <c r="M4042" i="5"/>
  <c r="L4042" i="5"/>
  <c r="N4041" i="5"/>
  <c r="M4041" i="5"/>
  <c r="L4041" i="5"/>
  <c r="N4040" i="5"/>
  <c r="M4040" i="5"/>
  <c r="L4040" i="5"/>
  <c r="N4039" i="5"/>
  <c r="M4039" i="5"/>
  <c r="L4039" i="5"/>
  <c r="N4038" i="5"/>
  <c r="M4038" i="5"/>
  <c r="L4038" i="5"/>
  <c r="N4037" i="5"/>
  <c r="M4037" i="5"/>
  <c r="L4037" i="5"/>
  <c r="N4036" i="5"/>
  <c r="M4036" i="5"/>
  <c r="L4036" i="5"/>
  <c r="N4035" i="5"/>
  <c r="M4035" i="5"/>
  <c r="L4035" i="5"/>
  <c r="N4034" i="5"/>
  <c r="M4034" i="5"/>
  <c r="L4034" i="5"/>
  <c r="N4033" i="5"/>
  <c r="M4033" i="5"/>
  <c r="L4033" i="5"/>
  <c r="N4032" i="5"/>
  <c r="M4032" i="5"/>
  <c r="L4032" i="5"/>
  <c r="N4031" i="5"/>
  <c r="M4031" i="5"/>
  <c r="L4031" i="5"/>
  <c r="N4030" i="5"/>
  <c r="M4030" i="5"/>
  <c r="L4030" i="5"/>
  <c r="N4029" i="5"/>
  <c r="M4029" i="5"/>
  <c r="L4029" i="5"/>
  <c r="N4028" i="5"/>
  <c r="M4028" i="5"/>
  <c r="L4028" i="5"/>
  <c r="N4027" i="5"/>
  <c r="M4027" i="5"/>
  <c r="L4027" i="5"/>
  <c r="N4026" i="5"/>
  <c r="M4026" i="5"/>
  <c r="L4026" i="5"/>
  <c r="N4025" i="5"/>
  <c r="M4025" i="5"/>
  <c r="L4025" i="5"/>
  <c r="N4024" i="5"/>
  <c r="M4024" i="5"/>
  <c r="L4024" i="5"/>
  <c r="N4023" i="5"/>
  <c r="M4023" i="5"/>
  <c r="L4023" i="5"/>
  <c r="N4022" i="5"/>
  <c r="M4022" i="5"/>
  <c r="L4022" i="5"/>
  <c r="N4021" i="5"/>
  <c r="M4021" i="5"/>
  <c r="L4021" i="5"/>
  <c r="N4020" i="5"/>
  <c r="M4020" i="5"/>
  <c r="L4020" i="5"/>
  <c r="N4019" i="5"/>
  <c r="M4019" i="5"/>
  <c r="L4019" i="5"/>
  <c r="N4018" i="5"/>
  <c r="M4018" i="5"/>
  <c r="L4018" i="5"/>
  <c r="N4017" i="5"/>
  <c r="M4017" i="5"/>
  <c r="L4017" i="5"/>
  <c r="N4016" i="5"/>
  <c r="M4016" i="5"/>
  <c r="L4016" i="5"/>
  <c r="N4015" i="5"/>
  <c r="M4015" i="5"/>
  <c r="L4015" i="5"/>
  <c r="N4014" i="5"/>
  <c r="M4014" i="5"/>
  <c r="L4014" i="5"/>
  <c r="N4013" i="5"/>
  <c r="M4013" i="5"/>
  <c r="L4013" i="5"/>
  <c r="N4012" i="5"/>
  <c r="M4012" i="5"/>
  <c r="L4012" i="5"/>
  <c r="N4011" i="5"/>
  <c r="M4011" i="5"/>
  <c r="L4011" i="5"/>
  <c r="N4010" i="5"/>
  <c r="M4010" i="5"/>
  <c r="L4010" i="5"/>
  <c r="N4009" i="5"/>
  <c r="M4009" i="5"/>
  <c r="L4009" i="5"/>
  <c r="N4008" i="5"/>
  <c r="M4008" i="5"/>
  <c r="L4008" i="5"/>
  <c r="N4007" i="5"/>
  <c r="M4007" i="5"/>
  <c r="L4007" i="5"/>
  <c r="N4006" i="5"/>
  <c r="M4006" i="5"/>
  <c r="L4006" i="5"/>
  <c r="N4005" i="5"/>
  <c r="M4005" i="5"/>
  <c r="L4005" i="5"/>
  <c r="N4004" i="5"/>
  <c r="M4004" i="5"/>
  <c r="L4004" i="5"/>
  <c r="N4003" i="5"/>
  <c r="M4003" i="5"/>
  <c r="L4003" i="5"/>
  <c r="N4002" i="5"/>
  <c r="M4002" i="5"/>
  <c r="L4002" i="5"/>
  <c r="N4001" i="5"/>
  <c r="M4001" i="5"/>
  <c r="L4001" i="5"/>
  <c r="N4000" i="5"/>
  <c r="M4000" i="5"/>
  <c r="L4000" i="5"/>
  <c r="N3999" i="5"/>
  <c r="M3999" i="5"/>
  <c r="L3999" i="5"/>
  <c r="N3998" i="5"/>
  <c r="M3998" i="5"/>
  <c r="L3998" i="5"/>
  <c r="N3997" i="5"/>
  <c r="M3997" i="5"/>
  <c r="L3997" i="5"/>
  <c r="N3996" i="5"/>
  <c r="M3996" i="5"/>
  <c r="L3996" i="5"/>
  <c r="N3995" i="5"/>
  <c r="M3995" i="5"/>
  <c r="L3995" i="5"/>
  <c r="N3994" i="5"/>
  <c r="M3994" i="5"/>
  <c r="L3994" i="5"/>
  <c r="N3993" i="5"/>
  <c r="M3993" i="5"/>
  <c r="L3993" i="5"/>
  <c r="N3992" i="5"/>
  <c r="M3992" i="5"/>
  <c r="L3992" i="5"/>
  <c r="N3991" i="5"/>
  <c r="M3991" i="5"/>
  <c r="L3991" i="5"/>
  <c r="N3990" i="5"/>
  <c r="M3990" i="5"/>
  <c r="L3990" i="5"/>
  <c r="N3989" i="5"/>
  <c r="M3989" i="5"/>
  <c r="L3989" i="5"/>
  <c r="N3988" i="5"/>
  <c r="M3988" i="5"/>
  <c r="L3988" i="5"/>
  <c r="N3987" i="5"/>
  <c r="M3987" i="5"/>
  <c r="L3987" i="5"/>
  <c r="N3986" i="5"/>
  <c r="M3986" i="5"/>
  <c r="L3986" i="5"/>
  <c r="N3985" i="5"/>
  <c r="M3985" i="5"/>
  <c r="L3985" i="5"/>
  <c r="N3984" i="5"/>
  <c r="M3984" i="5"/>
  <c r="L3984" i="5"/>
  <c r="N3983" i="5"/>
  <c r="M3983" i="5"/>
  <c r="L3983" i="5"/>
  <c r="N3982" i="5"/>
  <c r="M3982" i="5"/>
  <c r="L3982" i="5"/>
  <c r="N3981" i="5"/>
  <c r="M3981" i="5"/>
  <c r="L3981" i="5"/>
  <c r="N3980" i="5"/>
  <c r="M3980" i="5"/>
  <c r="L3980" i="5"/>
  <c r="N3979" i="5"/>
  <c r="M3979" i="5"/>
  <c r="L3979" i="5"/>
  <c r="N3978" i="5"/>
  <c r="M3978" i="5"/>
  <c r="L3978" i="5"/>
  <c r="N3977" i="5"/>
  <c r="M3977" i="5"/>
  <c r="L3977" i="5"/>
  <c r="N3976" i="5"/>
  <c r="M3976" i="5"/>
  <c r="L3976" i="5"/>
  <c r="N3975" i="5"/>
  <c r="M3975" i="5"/>
  <c r="L3975" i="5"/>
  <c r="N3974" i="5"/>
  <c r="M3974" i="5"/>
  <c r="L3974" i="5"/>
  <c r="N3973" i="5"/>
  <c r="M3973" i="5"/>
  <c r="L3973" i="5"/>
  <c r="N3972" i="5"/>
  <c r="M3972" i="5"/>
  <c r="L3972" i="5"/>
  <c r="N3971" i="5"/>
  <c r="M3971" i="5"/>
  <c r="L3971" i="5"/>
  <c r="N3970" i="5"/>
  <c r="M3970" i="5"/>
  <c r="L3970" i="5"/>
  <c r="N3969" i="5"/>
  <c r="M3969" i="5"/>
  <c r="L3969" i="5"/>
  <c r="N3968" i="5"/>
  <c r="M3968" i="5"/>
  <c r="L3968" i="5"/>
  <c r="N3967" i="5"/>
  <c r="M3967" i="5"/>
  <c r="L3967" i="5"/>
  <c r="N3966" i="5"/>
  <c r="M3966" i="5"/>
  <c r="L3966" i="5"/>
  <c r="N3965" i="5"/>
  <c r="M3965" i="5"/>
  <c r="L3965" i="5"/>
  <c r="N3964" i="5"/>
  <c r="M3964" i="5"/>
  <c r="L3964" i="5"/>
  <c r="N3963" i="5"/>
  <c r="M3963" i="5"/>
  <c r="L3963" i="5"/>
  <c r="N3962" i="5"/>
  <c r="M3962" i="5"/>
  <c r="L3962" i="5"/>
  <c r="N3961" i="5"/>
  <c r="M3961" i="5"/>
  <c r="L3961" i="5"/>
  <c r="N3960" i="5"/>
  <c r="M3960" i="5"/>
  <c r="L3960" i="5"/>
  <c r="N3959" i="5"/>
  <c r="M3959" i="5"/>
  <c r="L3959" i="5"/>
  <c r="N3958" i="5"/>
  <c r="M3958" i="5"/>
  <c r="L3958" i="5"/>
  <c r="N3957" i="5"/>
  <c r="M3957" i="5"/>
  <c r="L3957" i="5"/>
  <c r="N3956" i="5"/>
  <c r="M3956" i="5"/>
  <c r="L3956" i="5"/>
  <c r="N3955" i="5"/>
  <c r="M3955" i="5"/>
  <c r="L3955" i="5"/>
  <c r="N3954" i="5"/>
  <c r="M3954" i="5"/>
  <c r="L3954" i="5"/>
  <c r="N3953" i="5"/>
  <c r="M3953" i="5"/>
  <c r="L3953" i="5"/>
  <c r="N3952" i="5"/>
  <c r="M3952" i="5"/>
  <c r="L3952" i="5"/>
  <c r="N3951" i="5"/>
  <c r="M3951" i="5"/>
  <c r="L3951" i="5"/>
  <c r="N3950" i="5"/>
  <c r="M3950" i="5"/>
  <c r="L3950" i="5"/>
  <c r="N3949" i="5"/>
  <c r="M3949" i="5"/>
  <c r="L3949" i="5"/>
  <c r="N3948" i="5"/>
  <c r="M3948" i="5"/>
  <c r="L3948" i="5"/>
  <c r="N3947" i="5"/>
  <c r="M3947" i="5"/>
  <c r="L3947" i="5"/>
  <c r="N3946" i="5"/>
  <c r="M3946" i="5"/>
  <c r="L3946" i="5"/>
  <c r="N3945" i="5"/>
  <c r="M3945" i="5"/>
  <c r="L3945" i="5"/>
  <c r="N3944" i="5"/>
  <c r="M3944" i="5"/>
  <c r="L3944" i="5"/>
  <c r="N3943" i="5"/>
  <c r="M3943" i="5"/>
  <c r="L3943" i="5"/>
  <c r="N3942" i="5"/>
  <c r="M3942" i="5"/>
  <c r="L3942" i="5"/>
  <c r="N3941" i="5"/>
  <c r="M3941" i="5"/>
  <c r="L3941" i="5"/>
  <c r="N3940" i="5"/>
  <c r="M3940" i="5"/>
  <c r="L3940" i="5"/>
  <c r="N3939" i="5"/>
  <c r="M3939" i="5"/>
  <c r="L3939" i="5"/>
  <c r="N3938" i="5"/>
  <c r="M3938" i="5"/>
  <c r="L3938" i="5"/>
  <c r="N3937" i="5"/>
  <c r="M3937" i="5"/>
  <c r="L3937" i="5"/>
  <c r="N3936" i="5"/>
  <c r="M3936" i="5"/>
  <c r="L3936" i="5"/>
  <c r="N3935" i="5"/>
  <c r="M3935" i="5"/>
  <c r="L3935" i="5"/>
  <c r="N3934" i="5"/>
  <c r="M3934" i="5"/>
  <c r="L3934" i="5"/>
  <c r="N3933" i="5"/>
  <c r="M3933" i="5"/>
  <c r="L3933" i="5"/>
  <c r="N3932" i="5"/>
  <c r="M3932" i="5"/>
  <c r="L3932" i="5"/>
  <c r="N3931" i="5"/>
  <c r="M3931" i="5"/>
  <c r="L3931" i="5"/>
  <c r="N3930" i="5"/>
  <c r="M3930" i="5"/>
  <c r="L3930" i="5"/>
  <c r="N3929" i="5"/>
  <c r="M3929" i="5"/>
  <c r="L3929" i="5"/>
  <c r="N3928" i="5"/>
  <c r="M3928" i="5"/>
  <c r="L3928" i="5"/>
  <c r="N3927" i="5"/>
  <c r="M3927" i="5"/>
  <c r="L3927" i="5"/>
  <c r="N3926" i="5"/>
  <c r="M3926" i="5"/>
  <c r="L3926" i="5"/>
  <c r="N3925" i="5"/>
  <c r="M3925" i="5"/>
  <c r="L3925" i="5"/>
  <c r="N3924" i="5"/>
  <c r="M3924" i="5"/>
  <c r="L3924" i="5"/>
  <c r="N3923" i="5"/>
  <c r="M3923" i="5"/>
  <c r="L3923" i="5"/>
  <c r="N3922" i="5"/>
  <c r="M3922" i="5"/>
  <c r="L3922" i="5"/>
  <c r="N3921" i="5"/>
  <c r="M3921" i="5"/>
  <c r="L3921" i="5"/>
  <c r="N3920" i="5"/>
  <c r="M3920" i="5"/>
  <c r="L3920" i="5"/>
  <c r="N3919" i="5"/>
  <c r="M3919" i="5"/>
  <c r="L3919" i="5"/>
  <c r="N3918" i="5"/>
  <c r="M3918" i="5"/>
  <c r="L3918" i="5"/>
  <c r="N3917" i="5"/>
  <c r="M3917" i="5"/>
  <c r="L3917" i="5"/>
  <c r="N3916" i="5"/>
  <c r="M3916" i="5"/>
  <c r="L3916" i="5"/>
  <c r="N3915" i="5"/>
  <c r="M3915" i="5"/>
  <c r="L3915" i="5"/>
  <c r="N3914" i="5"/>
  <c r="M3914" i="5"/>
  <c r="L3914" i="5"/>
  <c r="N3913" i="5"/>
  <c r="M3913" i="5"/>
  <c r="L3913" i="5"/>
  <c r="N3912" i="5"/>
  <c r="M3912" i="5"/>
  <c r="L3912" i="5"/>
  <c r="N3911" i="5"/>
  <c r="M3911" i="5"/>
  <c r="L3911" i="5"/>
  <c r="N3910" i="5"/>
  <c r="M3910" i="5"/>
  <c r="L3910" i="5"/>
  <c r="N3909" i="5"/>
  <c r="M3909" i="5"/>
  <c r="L3909" i="5"/>
  <c r="N3908" i="5"/>
  <c r="M3908" i="5"/>
  <c r="L3908" i="5"/>
  <c r="N3907" i="5"/>
  <c r="M3907" i="5"/>
  <c r="L3907" i="5"/>
  <c r="N3906" i="5"/>
  <c r="M3906" i="5"/>
  <c r="L3906" i="5"/>
  <c r="N3905" i="5"/>
  <c r="M3905" i="5"/>
  <c r="L3905" i="5"/>
  <c r="N3904" i="5"/>
  <c r="M3904" i="5"/>
  <c r="L3904" i="5"/>
  <c r="N3903" i="5"/>
  <c r="M3903" i="5"/>
  <c r="L3903" i="5"/>
  <c r="N3902" i="5"/>
  <c r="M3902" i="5"/>
  <c r="L3902" i="5"/>
  <c r="N3901" i="5"/>
  <c r="M3901" i="5"/>
  <c r="L3901" i="5"/>
  <c r="N3900" i="5"/>
  <c r="M3900" i="5"/>
  <c r="L3900" i="5"/>
  <c r="N3899" i="5"/>
  <c r="M3899" i="5"/>
  <c r="L3899" i="5"/>
  <c r="N3898" i="5"/>
  <c r="M3898" i="5"/>
  <c r="L3898" i="5"/>
  <c r="N3897" i="5"/>
  <c r="M3897" i="5"/>
  <c r="L3897" i="5"/>
  <c r="N3896" i="5"/>
  <c r="M3896" i="5"/>
  <c r="L3896" i="5"/>
  <c r="N3895" i="5"/>
  <c r="M3895" i="5"/>
  <c r="L3895" i="5"/>
  <c r="N3894" i="5"/>
  <c r="M3894" i="5"/>
  <c r="L3894" i="5"/>
  <c r="N3893" i="5"/>
  <c r="M3893" i="5"/>
  <c r="L3893" i="5"/>
  <c r="N3892" i="5"/>
  <c r="M3892" i="5"/>
  <c r="L3892" i="5"/>
  <c r="N3891" i="5"/>
  <c r="M3891" i="5"/>
  <c r="L3891" i="5"/>
  <c r="N3890" i="5"/>
  <c r="M3890" i="5"/>
  <c r="L3890" i="5"/>
  <c r="N3889" i="5"/>
  <c r="M3889" i="5"/>
  <c r="L3889" i="5"/>
  <c r="N3888" i="5"/>
  <c r="M3888" i="5"/>
  <c r="L3888" i="5"/>
  <c r="N3887" i="5"/>
  <c r="M3887" i="5"/>
  <c r="L3887" i="5"/>
  <c r="N3886" i="5"/>
  <c r="M3886" i="5"/>
  <c r="L3886" i="5"/>
  <c r="N3885" i="5"/>
  <c r="M3885" i="5"/>
  <c r="L3885" i="5"/>
  <c r="N3884" i="5"/>
  <c r="M3884" i="5"/>
  <c r="L3884" i="5"/>
  <c r="N3883" i="5"/>
  <c r="M3883" i="5"/>
  <c r="L3883" i="5"/>
  <c r="N3882" i="5"/>
  <c r="M3882" i="5"/>
  <c r="L3882" i="5"/>
  <c r="N3881" i="5"/>
  <c r="M3881" i="5"/>
  <c r="L3881" i="5"/>
  <c r="N3880" i="5"/>
  <c r="M3880" i="5"/>
  <c r="L3880" i="5"/>
  <c r="N3879" i="5"/>
  <c r="M3879" i="5"/>
  <c r="L3879" i="5"/>
  <c r="N3878" i="5"/>
  <c r="M3878" i="5"/>
  <c r="L3878" i="5"/>
  <c r="N3877" i="5"/>
  <c r="M3877" i="5"/>
  <c r="L3877" i="5"/>
  <c r="N3876" i="5"/>
  <c r="M3876" i="5"/>
  <c r="L3876" i="5"/>
  <c r="N3875" i="5"/>
  <c r="M3875" i="5"/>
  <c r="L3875" i="5"/>
  <c r="N3874" i="5"/>
  <c r="M3874" i="5"/>
  <c r="L3874" i="5"/>
  <c r="N3873" i="5"/>
  <c r="M3873" i="5"/>
  <c r="L3873" i="5"/>
  <c r="N3872" i="5"/>
  <c r="M3872" i="5"/>
  <c r="L3872" i="5"/>
  <c r="N3871" i="5"/>
  <c r="M3871" i="5"/>
  <c r="L3871" i="5"/>
  <c r="N3870" i="5"/>
  <c r="M3870" i="5"/>
  <c r="L3870" i="5"/>
  <c r="N3869" i="5"/>
  <c r="M3869" i="5"/>
  <c r="L3869" i="5"/>
  <c r="N3868" i="5"/>
  <c r="M3868" i="5"/>
  <c r="L3868" i="5"/>
  <c r="N3867" i="5"/>
  <c r="M3867" i="5"/>
  <c r="L3867" i="5"/>
  <c r="N3866" i="5"/>
  <c r="M3866" i="5"/>
  <c r="L3866" i="5"/>
  <c r="N3865" i="5"/>
  <c r="M3865" i="5"/>
  <c r="L3865" i="5"/>
  <c r="N3864" i="5"/>
  <c r="M3864" i="5"/>
  <c r="L3864" i="5"/>
  <c r="N3863" i="5"/>
  <c r="M3863" i="5"/>
  <c r="L3863" i="5"/>
  <c r="N3862" i="5"/>
  <c r="M3862" i="5"/>
  <c r="L3862" i="5"/>
  <c r="N3861" i="5"/>
  <c r="M3861" i="5"/>
  <c r="L3861" i="5"/>
  <c r="N3860" i="5"/>
  <c r="M3860" i="5"/>
  <c r="L3860" i="5"/>
  <c r="N3859" i="5"/>
  <c r="M3859" i="5"/>
  <c r="L3859" i="5"/>
  <c r="N3858" i="5"/>
  <c r="M3858" i="5"/>
  <c r="L3858" i="5"/>
  <c r="N3857" i="5"/>
  <c r="M3857" i="5"/>
  <c r="L3857" i="5"/>
  <c r="N3856" i="5"/>
  <c r="M3856" i="5"/>
  <c r="L3856" i="5"/>
  <c r="N3855" i="5"/>
  <c r="M3855" i="5"/>
  <c r="L3855" i="5"/>
  <c r="N3854" i="5"/>
  <c r="M3854" i="5"/>
  <c r="L3854" i="5"/>
  <c r="N3853" i="5"/>
  <c r="M3853" i="5"/>
  <c r="L3853" i="5"/>
  <c r="N3852" i="5"/>
  <c r="M3852" i="5"/>
  <c r="L3852" i="5"/>
  <c r="N3851" i="5"/>
  <c r="M3851" i="5"/>
  <c r="L3851" i="5"/>
  <c r="N3850" i="5"/>
  <c r="M3850" i="5"/>
  <c r="L3850" i="5"/>
  <c r="N3849" i="5"/>
  <c r="M3849" i="5"/>
  <c r="L3849" i="5"/>
  <c r="N3848" i="5"/>
  <c r="M3848" i="5"/>
  <c r="L3848" i="5"/>
  <c r="N3847" i="5"/>
  <c r="M3847" i="5"/>
  <c r="L3847" i="5"/>
  <c r="N3846" i="5"/>
  <c r="M3846" i="5"/>
  <c r="L3846" i="5"/>
  <c r="N3845" i="5"/>
  <c r="M3845" i="5"/>
  <c r="L3845" i="5"/>
  <c r="N3844" i="5"/>
  <c r="M3844" i="5"/>
  <c r="L3844" i="5"/>
  <c r="N3843" i="5"/>
  <c r="M3843" i="5"/>
  <c r="L3843" i="5"/>
  <c r="N3842" i="5"/>
  <c r="M3842" i="5"/>
  <c r="L3842" i="5"/>
  <c r="N3841" i="5"/>
  <c r="M3841" i="5"/>
  <c r="L3841" i="5"/>
  <c r="N3840" i="5"/>
  <c r="M3840" i="5"/>
  <c r="L3840" i="5"/>
  <c r="N3839" i="5"/>
  <c r="M3839" i="5"/>
  <c r="L3839" i="5"/>
  <c r="N3838" i="5"/>
  <c r="M3838" i="5"/>
  <c r="L3838" i="5"/>
  <c r="N3837" i="5"/>
  <c r="M3837" i="5"/>
  <c r="L3837" i="5"/>
  <c r="N3836" i="5"/>
  <c r="M3836" i="5"/>
  <c r="L3836" i="5"/>
  <c r="N3835" i="5"/>
  <c r="M3835" i="5"/>
  <c r="L3835" i="5"/>
  <c r="N3834" i="5"/>
  <c r="M3834" i="5"/>
  <c r="L3834" i="5"/>
  <c r="N3833" i="5"/>
  <c r="M3833" i="5"/>
  <c r="L3833" i="5"/>
  <c r="N3832" i="5"/>
  <c r="M3832" i="5"/>
  <c r="L3832" i="5"/>
  <c r="N3831" i="5"/>
  <c r="M3831" i="5"/>
  <c r="L3831" i="5"/>
  <c r="N3830" i="5"/>
  <c r="M3830" i="5"/>
  <c r="L3830" i="5"/>
  <c r="N3829" i="5"/>
  <c r="M3829" i="5"/>
  <c r="L3829" i="5"/>
  <c r="N3828" i="5"/>
  <c r="M3828" i="5"/>
  <c r="L3828" i="5"/>
  <c r="N3827" i="5"/>
  <c r="M3827" i="5"/>
  <c r="L3827" i="5"/>
  <c r="N3826" i="5"/>
  <c r="M3826" i="5"/>
  <c r="L3826" i="5"/>
  <c r="N3825" i="5"/>
  <c r="M3825" i="5"/>
  <c r="L3825" i="5"/>
  <c r="N3824" i="5"/>
  <c r="M3824" i="5"/>
  <c r="L3824" i="5"/>
  <c r="N3823" i="5"/>
  <c r="M3823" i="5"/>
  <c r="L3823" i="5"/>
  <c r="N3822" i="5"/>
  <c r="M3822" i="5"/>
  <c r="L3822" i="5"/>
  <c r="N3821" i="5"/>
  <c r="M3821" i="5"/>
  <c r="L3821" i="5"/>
  <c r="N3820" i="5"/>
  <c r="M3820" i="5"/>
  <c r="L3820" i="5"/>
  <c r="N3819" i="5"/>
  <c r="M3819" i="5"/>
  <c r="L3819" i="5"/>
  <c r="N3818" i="5"/>
  <c r="M3818" i="5"/>
  <c r="L3818" i="5"/>
  <c r="N3817" i="5"/>
  <c r="M3817" i="5"/>
  <c r="L3817" i="5"/>
  <c r="N3816" i="5"/>
  <c r="M3816" i="5"/>
  <c r="L3816" i="5"/>
  <c r="N3815" i="5"/>
  <c r="M3815" i="5"/>
  <c r="L3815" i="5"/>
  <c r="N3814" i="5"/>
  <c r="M3814" i="5"/>
  <c r="L3814" i="5"/>
  <c r="N3813" i="5"/>
  <c r="M3813" i="5"/>
  <c r="L3813" i="5"/>
  <c r="N3812" i="5"/>
  <c r="M3812" i="5"/>
  <c r="L3812" i="5"/>
  <c r="N3811" i="5"/>
  <c r="M3811" i="5"/>
  <c r="L3811" i="5"/>
  <c r="N3810" i="5"/>
  <c r="M3810" i="5"/>
  <c r="L3810" i="5"/>
  <c r="N3809" i="5"/>
  <c r="M3809" i="5"/>
  <c r="L3809" i="5"/>
  <c r="N3808" i="5"/>
  <c r="M3808" i="5"/>
  <c r="L3808" i="5"/>
  <c r="N3807" i="5"/>
  <c r="M3807" i="5"/>
  <c r="L3807" i="5"/>
  <c r="N3806" i="5"/>
  <c r="M3806" i="5"/>
  <c r="L3806" i="5"/>
  <c r="N3805" i="5"/>
  <c r="M3805" i="5"/>
  <c r="L3805" i="5"/>
  <c r="N3804" i="5"/>
  <c r="M3804" i="5"/>
  <c r="L3804" i="5"/>
  <c r="N3803" i="5"/>
  <c r="M3803" i="5"/>
  <c r="L3803" i="5"/>
  <c r="N3802" i="5"/>
  <c r="M3802" i="5"/>
  <c r="L3802" i="5"/>
  <c r="N3801" i="5"/>
  <c r="M3801" i="5"/>
  <c r="L3801" i="5"/>
  <c r="N3800" i="5"/>
  <c r="M3800" i="5"/>
  <c r="L3800" i="5"/>
  <c r="N3799" i="5"/>
  <c r="M3799" i="5"/>
  <c r="L3799" i="5"/>
  <c r="N3798" i="5"/>
  <c r="M3798" i="5"/>
  <c r="L3798" i="5"/>
  <c r="N3797" i="5"/>
  <c r="M3797" i="5"/>
  <c r="L3797" i="5"/>
  <c r="N3796" i="5"/>
  <c r="M3796" i="5"/>
  <c r="L3796" i="5"/>
  <c r="N3795" i="5"/>
  <c r="M3795" i="5"/>
  <c r="L3795" i="5"/>
  <c r="N3794" i="5"/>
  <c r="M3794" i="5"/>
  <c r="L3794" i="5"/>
  <c r="N3793" i="5"/>
  <c r="M3793" i="5"/>
  <c r="L3793" i="5"/>
  <c r="N3792" i="5"/>
  <c r="M3792" i="5"/>
  <c r="L3792" i="5"/>
  <c r="N3791" i="5"/>
  <c r="M3791" i="5"/>
  <c r="L3791" i="5"/>
  <c r="N3790" i="5"/>
  <c r="M3790" i="5"/>
  <c r="L3790" i="5"/>
  <c r="N3789" i="5"/>
  <c r="M3789" i="5"/>
  <c r="L3789" i="5"/>
  <c r="N3788" i="5"/>
  <c r="M3788" i="5"/>
  <c r="L3788" i="5"/>
  <c r="N3787" i="5"/>
  <c r="M3787" i="5"/>
  <c r="L3787" i="5"/>
  <c r="N3786" i="5"/>
  <c r="M3786" i="5"/>
  <c r="L3786" i="5"/>
  <c r="N3785" i="5"/>
  <c r="M3785" i="5"/>
  <c r="L3785" i="5"/>
  <c r="N3784" i="5"/>
  <c r="M3784" i="5"/>
  <c r="L3784" i="5"/>
  <c r="N3783" i="5"/>
  <c r="M3783" i="5"/>
  <c r="L3783" i="5"/>
  <c r="N3782" i="5"/>
  <c r="M3782" i="5"/>
  <c r="L3782" i="5"/>
  <c r="N3781" i="5"/>
  <c r="M3781" i="5"/>
  <c r="L3781" i="5"/>
  <c r="N3780" i="5"/>
  <c r="M3780" i="5"/>
  <c r="L3780" i="5"/>
  <c r="N3779" i="5"/>
  <c r="M3779" i="5"/>
  <c r="L3779" i="5"/>
  <c r="N3778" i="5"/>
  <c r="M3778" i="5"/>
  <c r="L3778" i="5"/>
  <c r="N3777" i="5"/>
  <c r="M3777" i="5"/>
  <c r="L3777" i="5"/>
  <c r="N3776" i="5"/>
  <c r="M3776" i="5"/>
  <c r="L3776" i="5"/>
  <c r="N3775" i="5"/>
  <c r="M3775" i="5"/>
  <c r="L3775" i="5"/>
  <c r="N3774" i="5"/>
  <c r="M3774" i="5"/>
  <c r="L3774" i="5"/>
  <c r="N3773" i="5"/>
  <c r="M3773" i="5"/>
  <c r="L3773" i="5"/>
  <c r="N3772" i="5"/>
  <c r="M3772" i="5"/>
  <c r="L3772" i="5"/>
  <c r="N3771" i="5"/>
  <c r="M3771" i="5"/>
  <c r="L3771" i="5"/>
  <c r="N3770" i="5"/>
  <c r="M3770" i="5"/>
  <c r="L3770" i="5"/>
  <c r="N3769" i="5"/>
  <c r="M3769" i="5"/>
  <c r="L3769" i="5"/>
  <c r="N3768" i="5"/>
  <c r="M3768" i="5"/>
  <c r="L3768" i="5"/>
  <c r="N3767" i="5"/>
  <c r="M3767" i="5"/>
  <c r="L3767" i="5"/>
  <c r="N3766" i="5"/>
  <c r="M3766" i="5"/>
  <c r="L3766" i="5"/>
  <c r="N3765" i="5"/>
  <c r="M3765" i="5"/>
  <c r="L3765" i="5"/>
  <c r="N3764" i="5"/>
  <c r="M3764" i="5"/>
  <c r="L3764" i="5"/>
  <c r="N3763" i="5"/>
  <c r="M3763" i="5"/>
  <c r="L3763" i="5"/>
  <c r="N3762" i="5"/>
  <c r="M3762" i="5"/>
  <c r="L3762" i="5"/>
  <c r="N3761" i="5"/>
  <c r="M3761" i="5"/>
  <c r="L3761" i="5"/>
  <c r="N3760" i="5"/>
  <c r="M3760" i="5"/>
  <c r="L3760" i="5"/>
  <c r="N3759" i="5"/>
  <c r="M3759" i="5"/>
  <c r="L3759" i="5"/>
  <c r="N3758" i="5"/>
  <c r="M3758" i="5"/>
  <c r="L3758" i="5"/>
  <c r="N3757" i="5"/>
  <c r="M3757" i="5"/>
  <c r="L3757" i="5"/>
  <c r="N3756" i="5"/>
  <c r="M3756" i="5"/>
  <c r="L3756" i="5"/>
  <c r="N3755" i="5"/>
  <c r="M3755" i="5"/>
  <c r="L3755" i="5"/>
  <c r="N3754" i="5"/>
  <c r="M3754" i="5"/>
  <c r="L3754" i="5"/>
  <c r="N3753" i="5"/>
  <c r="M3753" i="5"/>
  <c r="L3753" i="5"/>
  <c r="N3752" i="5"/>
  <c r="M3752" i="5"/>
  <c r="L3752" i="5"/>
  <c r="N3751" i="5"/>
  <c r="M3751" i="5"/>
  <c r="L3751" i="5"/>
  <c r="N3750" i="5"/>
  <c r="M3750" i="5"/>
  <c r="L3750" i="5"/>
  <c r="N3749" i="5"/>
  <c r="M3749" i="5"/>
  <c r="L3749" i="5"/>
  <c r="N3748" i="5"/>
  <c r="M3748" i="5"/>
  <c r="L3748" i="5"/>
  <c r="N3747" i="5"/>
  <c r="M3747" i="5"/>
  <c r="L3747" i="5"/>
  <c r="N3746" i="5"/>
  <c r="M3746" i="5"/>
  <c r="L3746" i="5"/>
  <c r="N3745" i="5"/>
  <c r="M3745" i="5"/>
  <c r="L3745" i="5"/>
  <c r="N3744" i="5"/>
  <c r="M3744" i="5"/>
  <c r="L3744" i="5"/>
  <c r="N3743" i="5"/>
  <c r="M3743" i="5"/>
  <c r="L3743" i="5"/>
  <c r="N3742" i="5"/>
  <c r="M3742" i="5"/>
  <c r="L3742" i="5"/>
  <c r="N3741" i="5"/>
  <c r="M3741" i="5"/>
  <c r="L3741" i="5"/>
  <c r="N3740" i="5"/>
  <c r="M3740" i="5"/>
  <c r="L3740" i="5"/>
  <c r="N3739" i="5"/>
  <c r="M3739" i="5"/>
  <c r="L3739" i="5"/>
  <c r="N3738" i="5"/>
  <c r="M3738" i="5"/>
  <c r="L3738" i="5"/>
  <c r="N3737" i="5"/>
  <c r="M3737" i="5"/>
  <c r="L3737" i="5"/>
  <c r="N3736" i="5"/>
  <c r="M3736" i="5"/>
  <c r="L3736" i="5"/>
  <c r="N3735" i="5"/>
  <c r="M3735" i="5"/>
  <c r="L3735" i="5"/>
  <c r="N3734" i="5"/>
  <c r="M3734" i="5"/>
  <c r="L3734" i="5"/>
  <c r="N3733" i="5"/>
  <c r="M3733" i="5"/>
  <c r="L3733" i="5"/>
  <c r="N3732" i="5"/>
  <c r="M3732" i="5"/>
  <c r="L3732" i="5"/>
  <c r="N3731" i="5"/>
  <c r="M3731" i="5"/>
  <c r="L3731" i="5"/>
  <c r="N3730" i="5"/>
  <c r="M3730" i="5"/>
  <c r="L3730" i="5"/>
  <c r="N3729" i="5"/>
  <c r="M3729" i="5"/>
  <c r="L3729" i="5"/>
  <c r="N3728" i="5"/>
  <c r="M3728" i="5"/>
  <c r="L3728" i="5"/>
  <c r="N3727" i="5"/>
  <c r="M3727" i="5"/>
  <c r="L3727" i="5"/>
  <c r="N3726" i="5"/>
  <c r="M3726" i="5"/>
  <c r="L3726" i="5"/>
  <c r="N3725" i="5"/>
  <c r="M3725" i="5"/>
  <c r="L3725" i="5"/>
  <c r="N3724" i="5"/>
  <c r="M3724" i="5"/>
  <c r="L3724" i="5"/>
  <c r="N3723" i="5"/>
  <c r="M3723" i="5"/>
  <c r="L3723" i="5"/>
  <c r="N3722" i="5"/>
  <c r="M3722" i="5"/>
  <c r="L3722" i="5"/>
  <c r="N3721" i="5"/>
  <c r="M3721" i="5"/>
  <c r="L3721" i="5"/>
  <c r="N3720" i="5"/>
  <c r="M3720" i="5"/>
  <c r="L3720" i="5"/>
  <c r="N3719" i="5"/>
  <c r="M3719" i="5"/>
  <c r="L3719" i="5"/>
  <c r="N3718" i="5"/>
  <c r="M3718" i="5"/>
  <c r="L3718" i="5"/>
  <c r="N3717" i="5"/>
  <c r="M3717" i="5"/>
  <c r="L3717" i="5"/>
  <c r="N3716" i="5"/>
  <c r="M3716" i="5"/>
  <c r="L3716" i="5"/>
  <c r="N3715" i="5"/>
  <c r="M3715" i="5"/>
  <c r="L3715" i="5"/>
  <c r="N3714" i="5"/>
  <c r="M3714" i="5"/>
  <c r="L3714" i="5"/>
  <c r="N3713" i="5"/>
  <c r="M3713" i="5"/>
  <c r="L3713" i="5"/>
  <c r="N3712" i="5"/>
  <c r="M3712" i="5"/>
  <c r="L3712" i="5"/>
  <c r="N3711" i="5"/>
  <c r="M3711" i="5"/>
  <c r="L3711" i="5"/>
  <c r="N3710" i="5"/>
  <c r="M3710" i="5"/>
  <c r="L3710" i="5"/>
  <c r="N3709" i="5"/>
  <c r="M3709" i="5"/>
  <c r="L3709" i="5"/>
  <c r="N3708" i="5"/>
  <c r="M3708" i="5"/>
  <c r="L3708" i="5"/>
  <c r="N3707" i="5"/>
  <c r="M3707" i="5"/>
  <c r="L3707" i="5"/>
  <c r="N3706" i="5"/>
  <c r="M3706" i="5"/>
  <c r="L3706" i="5"/>
  <c r="N3705" i="5"/>
  <c r="M3705" i="5"/>
  <c r="L3705" i="5"/>
  <c r="N3704" i="5"/>
  <c r="M3704" i="5"/>
  <c r="L3704" i="5"/>
  <c r="N3703" i="5"/>
  <c r="M3703" i="5"/>
  <c r="L3703" i="5"/>
  <c r="N3702" i="5"/>
  <c r="M3702" i="5"/>
  <c r="L3702" i="5"/>
  <c r="N3701" i="5"/>
  <c r="M3701" i="5"/>
  <c r="L3701" i="5"/>
  <c r="N3700" i="5"/>
  <c r="M3700" i="5"/>
  <c r="L3700" i="5"/>
  <c r="N3699" i="5"/>
  <c r="M3699" i="5"/>
  <c r="L3699" i="5"/>
  <c r="N3698" i="5"/>
  <c r="M3698" i="5"/>
  <c r="L3698" i="5"/>
  <c r="N3697" i="5"/>
  <c r="M3697" i="5"/>
  <c r="L3697" i="5"/>
  <c r="N3696" i="5"/>
  <c r="M3696" i="5"/>
  <c r="L3696" i="5"/>
  <c r="N3695" i="5"/>
  <c r="M3695" i="5"/>
  <c r="L3695" i="5"/>
  <c r="N3694" i="5"/>
  <c r="M3694" i="5"/>
  <c r="L3694" i="5"/>
  <c r="N3693" i="5"/>
  <c r="M3693" i="5"/>
  <c r="L3693" i="5"/>
  <c r="N3692" i="5"/>
  <c r="M3692" i="5"/>
  <c r="L3692" i="5"/>
  <c r="N3691" i="5"/>
  <c r="M3691" i="5"/>
  <c r="L3691" i="5"/>
  <c r="N3690" i="5"/>
  <c r="M3690" i="5"/>
  <c r="L3690" i="5"/>
  <c r="N3689" i="5"/>
  <c r="M3689" i="5"/>
  <c r="L3689" i="5"/>
  <c r="N3688" i="5"/>
  <c r="M3688" i="5"/>
  <c r="L3688" i="5"/>
  <c r="N3687" i="5"/>
  <c r="M3687" i="5"/>
  <c r="L3687" i="5"/>
  <c r="N3686" i="5"/>
  <c r="M3686" i="5"/>
  <c r="L3686" i="5"/>
  <c r="N3685" i="5"/>
  <c r="M3685" i="5"/>
  <c r="L3685" i="5"/>
  <c r="N3684" i="5"/>
  <c r="M3684" i="5"/>
  <c r="L3684" i="5"/>
  <c r="N3683" i="5"/>
  <c r="M3683" i="5"/>
  <c r="L3683" i="5"/>
  <c r="N3682" i="5"/>
  <c r="M3682" i="5"/>
  <c r="L3682" i="5"/>
  <c r="N3681" i="5"/>
  <c r="M3681" i="5"/>
  <c r="L3681" i="5"/>
  <c r="N3680" i="5"/>
  <c r="M3680" i="5"/>
  <c r="L3680" i="5"/>
  <c r="N3679" i="5"/>
  <c r="M3679" i="5"/>
  <c r="L3679" i="5"/>
  <c r="N3678" i="5"/>
  <c r="M3678" i="5"/>
  <c r="L3678" i="5"/>
  <c r="N3677" i="5"/>
  <c r="M3677" i="5"/>
  <c r="L3677" i="5"/>
  <c r="N3676" i="5"/>
  <c r="M3676" i="5"/>
  <c r="L3676" i="5"/>
  <c r="N3675" i="5"/>
  <c r="M3675" i="5"/>
  <c r="L3675" i="5"/>
  <c r="N3674" i="5"/>
  <c r="M3674" i="5"/>
  <c r="L3674" i="5"/>
  <c r="N3673" i="5"/>
  <c r="M3673" i="5"/>
  <c r="L3673" i="5"/>
  <c r="N3672" i="5"/>
  <c r="M3672" i="5"/>
  <c r="L3672" i="5"/>
  <c r="N3671" i="5"/>
  <c r="M3671" i="5"/>
  <c r="L3671" i="5"/>
  <c r="N3670" i="5"/>
  <c r="M3670" i="5"/>
  <c r="L3670" i="5"/>
  <c r="N3669" i="5"/>
  <c r="M3669" i="5"/>
  <c r="L3669" i="5"/>
  <c r="N3668" i="5"/>
  <c r="M3668" i="5"/>
  <c r="L3668" i="5"/>
  <c r="N3667" i="5"/>
  <c r="M3667" i="5"/>
  <c r="L3667" i="5"/>
  <c r="N3666" i="5"/>
  <c r="M3666" i="5"/>
  <c r="L3666" i="5"/>
  <c r="N3665" i="5"/>
  <c r="M3665" i="5"/>
  <c r="L3665" i="5"/>
  <c r="N3664" i="5"/>
  <c r="M3664" i="5"/>
  <c r="L3664" i="5"/>
  <c r="N3663" i="5"/>
  <c r="M3663" i="5"/>
  <c r="L3663" i="5"/>
  <c r="N3662" i="5"/>
  <c r="M3662" i="5"/>
  <c r="L3662" i="5"/>
  <c r="N3661" i="5"/>
  <c r="M3661" i="5"/>
  <c r="L3661" i="5"/>
  <c r="N3660" i="5"/>
  <c r="M3660" i="5"/>
  <c r="L3660" i="5"/>
  <c r="N3659" i="5"/>
  <c r="M3659" i="5"/>
  <c r="L3659" i="5"/>
  <c r="N3658" i="5"/>
  <c r="M3658" i="5"/>
  <c r="L3658" i="5"/>
  <c r="N3657" i="5"/>
  <c r="M3657" i="5"/>
  <c r="L3657" i="5"/>
  <c r="N3656" i="5"/>
  <c r="M3656" i="5"/>
  <c r="L3656" i="5"/>
  <c r="N3655" i="5"/>
  <c r="M3655" i="5"/>
  <c r="L3655" i="5"/>
  <c r="N3654" i="5"/>
  <c r="M3654" i="5"/>
  <c r="L3654" i="5"/>
  <c r="N3653" i="5"/>
  <c r="M3653" i="5"/>
  <c r="L3653" i="5"/>
  <c r="N3652" i="5"/>
  <c r="M3652" i="5"/>
  <c r="L3652" i="5"/>
  <c r="N3651" i="5"/>
  <c r="M3651" i="5"/>
  <c r="L3651" i="5"/>
  <c r="N3650" i="5"/>
  <c r="M3650" i="5"/>
  <c r="L3650" i="5"/>
  <c r="N3649" i="5"/>
  <c r="M3649" i="5"/>
  <c r="L3649" i="5"/>
  <c r="N3648" i="5"/>
  <c r="M3648" i="5"/>
  <c r="L3648" i="5"/>
  <c r="N3647" i="5"/>
  <c r="M3647" i="5"/>
  <c r="L3647" i="5"/>
  <c r="N3646" i="5"/>
  <c r="M3646" i="5"/>
  <c r="L3646" i="5"/>
  <c r="N3645" i="5"/>
  <c r="M3645" i="5"/>
  <c r="L3645" i="5"/>
  <c r="N3644" i="5"/>
  <c r="M3644" i="5"/>
  <c r="L3644" i="5"/>
  <c r="N3643" i="5"/>
  <c r="M3643" i="5"/>
  <c r="L3643" i="5"/>
  <c r="N3642" i="5"/>
  <c r="M3642" i="5"/>
  <c r="L3642" i="5"/>
  <c r="N3641" i="5"/>
  <c r="M3641" i="5"/>
  <c r="L3641" i="5"/>
  <c r="N3640" i="5"/>
  <c r="M3640" i="5"/>
  <c r="L3640" i="5"/>
  <c r="N3639" i="5"/>
  <c r="M3639" i="5"/>
  <c r="L3639" i="5"/>
  <c r="N3638" i="5"/>
  <c r="M3638" i="5"/>
  <c r="L3638" i="5"/>
  <c r="N3637" i="5"/>
  <c r="M3637" i="5"/>
  <c r="L3637" i="5"/>
  <c r="N3636" i="5"/>
  <c r="M3636" i="5"/>
  <c r="L3636" i="5"/>
  <c r="N3635" i="5"/>
  <c r="M3635" i="5"/>
  <c r="L3635" i="5"/>
  <c r="N3634" i="5"/>
  <c r="M3634" i="5"/>
  <c r="L3634" i="5"/>
  <c r="N3633" i="5"/>
  <c r="M3633" i="5"/>
  <c r="L3633" i="5"/>
  <c r="N3632" i="5"/>
  <c r="M3632" i="5"/>
  <c r="L3632" i="5"/>
  <c r="N3631" i="5"/>
  <c r="M3631" i="5"/>
  <c r="L3631" i="5"/>
  <c r="N3630" i="5"/>
  <c r="M3630" i="5"/>
  <c r="L3630" i="5"/>
  <c r="N3629" i="5"/>
  <c r="M3629" i="5"/>
  <c r="L3629" i="5"/>
  <c r="N3628" i="5"/>
  <c r="M3628" i="5"/>
  <c r="L3628" i="5"/>
  <c r="N3627" i="5"/>
  <c r="M3627" i="5"/>
  <c r="L3627" i="5"/>
  <c r="N3626" i="5"/>
  <c r="M3626" i="5"/>
  <c r="L3626" i="5"/>
  <c r="N3625" i="5"/>
  <c r="M3625" i="5"/>
  <c r="L3625" i="5"/>
  <c r="N3624" i="5"/>
  <c r="M3624" i="5"/>
  <c r="L3624" i="5"/>
  <c r="N3623" i="5"/>
  <c r="M3623" i="5"/>
  <c r="L3623" i="5"/>
  <c r="N3622" i="5"/>
  <c r="M3622" i="5"/>
  <c r="L3622" i="5"/>
  <c r="N3621" i="5"/>
  <c r="M3621" i="5"/>
  <c r="L3621" i="5"/>
  <c r="N3620" i="5"/>
  <c r="M3620" i="5"/>
  <c r="L3620" i="5"/>
  <c r="N3619" i="5"/>
  <c r="M3619" i="5"/>
  <c r="L3619" i="5"/>
  <c r="N3618" i="5"/>
  <c r="M3618" i="5"/>
  <c r="L3618" i="5"/>
  <c r="N3617" i="5"/>
  <c r="M3617" i="5"/>
  <c r="L3617" i="5"/>
  <c r="N3616" i="5"/>
  <c r="M3616" i="5"/>
  <c r="L3616" i="5"/>
  <c r="N3615" i="5"/>
  <c r="M3615" i="5"/>
  <c r="L3615" i="5"/>
  <c r="N3614" i="5"/>
  <c r="M3614" i="5"/>
  <c r="L3614" i="5"/>
  <c r="N3613" i="5"/>
  <c r="M3613" i="5"/>
  <c r="L3613" i="5"/>
  <c r="N3612" i="5"/>
  <c r="M3612" i="5"/>
  <c r="L3612" i="5"/>
  <c r="N3611" i="5"/>
  <c r="M3611" i="5"/>
  <c r="L3611" i="5"/>
  <c r="N3610" i="5"/>
  <c r="M3610" i="5"/>
  <c r="L3610" i="5"/>
  <c r="N3609" i="5"/>
  <c r="M3609" i="5"/>
  <c r="L3609" i="5"/>
  <c r="N3608" i="5"/>
  <c r="M3608" i="5"/>
  <c r="L3608" i="5"/>
  <c r="N3607" i="5"/>
  <c r="M3607" i="5"/>
  <c r="L3607" i="5"/>
  <c r="N3606" i="5"/>
  <c r="M3606" i="5"/>
  <c r="L3606" i="5"/>
  <c r="N3605" i="5"/>
  <c r="M3605" i="5"/>
  <c r="L3605" i="5"/>
  <c r="N3604" i="5"/>
  <c r="M3604" i="5"/>
  <c r="L3604" i="5"/>
  <c r="N3603" i="5"/>
  <c r="M3603" i="5"/>
  <c r="L3603" i="5"/>
  <c r="N3602" i="5"/>
  <c r="M3602" i="5"/>
  <c r="L3602" i="5"/>
  <c r="N3601" i="5"/>
  <c r="M3601" i="5"/>
  <c r="L3601" i="5"/>
  <c r="N3600" i="5"/>
  <c r="M3600" i="5"/>
  <c r="L3600" i="5"/>
  <c r="N3599" i="5"/>
  <c r="M3599" i="5"/>
  <c r="L3599" i="5"/>
  <c r="N3598" i="5"/>
  <c r="M3598" i="5"/>
  <c r="L3598" i="5"/>
  <c r="N3597" i="5"/>
  <c r="M3597" i="5"/>
  <c r="L3597" i="5"/>
  <c r="N3596" i="5"/>
  <c r="M3596" i="5"/>
  <c r="L3596" i="5"/>
  <c r="N3595" i="5"/>
  <c r="M3595" i="5"/>
  <c r="L3595" i="5"/>
  <c r="N3594" i="5"/>
  <c r="M3594" i="5"/>
  <c r="L3594" i="5"/>
  <c r="N3593" i="5"/>
  <c r="M3593" i="5"/>
  <c r="L3593" i="5"/>
  <c r="N3592" i="5"/>
  <c r="M3592" i="5"/>
  <c r="L3592" i="5"/>
  <c r="N3591" i="5"/>
  <c r="M3591" i="5"/>
  <c r="L3591" i="5"/>
  <c r="N3590" i="5"/>
  <c r="M3590" i="5"/>
  <c r="L3590" i="5"/>
  <c r="N3589" i="5"/>
  <c r="M3589" i="5"/>
  <c r="L3589" i="5"/>
  <c r="N3588" i="5"/>
  <c r="M3588" i="5"/>
  <c r="L3588" i="5"/>
  <c r="N3587" i="5"/>
  <c r="M3587" i="5"/>
  <c r="L3587" i="5"/>
  <c r="N3586" i="5"/>
  <c r="M3586" i="5"/>
  <c r="L3586" i="5"/>
  <c r="N3585" i="5"/>
  <c r="M3585" i="5"/>
  <c r="L3585" i="5"/>
  <c r="N3584" i="5"/>
  <c r="M3584" i="5"/>
  <c r="L3584" i="5"/>
  <c r="N3583" i="5"/>
  <c r="M3583" i="5"/>
  <c r="L3583" i="5"/>
  <c r="N3582" i="5"/>
  <c r="M3582" i="5"/>
  <c r="L3582" i="5"/>
  <c r="N3581" i="5"/>
  <c r="M3581" i="5"/>
  <c r="L3581" i="5"/>
  <c r="N3580" i="5"/>
  <c r="M3580" i="5"/>
  <c r="L3580" i="5"/>
  <c r="N3579" i="5"/>
  <c r="M3579" i="5"/>
  <c r="L3579" i="5"/>
  <c r="N3578" i="5"/>
  <c r="M3578" i="5"/>
  <c r="L3578" i="5"/>
  <c r="N3577" i="5"/>
  <c r="M3577" i="5"/>
  <c r="L3577" i="5"/>
  <c r="N3576" i="5"/>
  <c r="M3576" i="5"/>
  <c r="L3576" i="5"/>
  <c r="N3575" i="5"/>
  <c r="M3575" i="5"/>
  <c r="L3575" i="5"/>
  <c r="N3574" i="5"/>
  <c r="M3574" i="5"/>
  <c r="L3574" i="5"/>
  <c r="N3573" i="5"/>
  <c r="M3573" i="5"/>
  <c r="L3573" i="5"/>
  <c r="N3572" i="5"/>
  <c r="M3572" i="5"/>
  <c r="L3572" i="5"/>
  <c r="N3571" i="5"/>
  <c r="M3571" i="5"/>
  <c r="L3571" i="5"/>
  <c r="N3570" i="5"/>
  <c r="M3570" i="5"/>
  <c r="L3570" i="5"/>
  <c r="N3569" i="5"/>
  <c r="M3569" i="5"/>
  <c r="L3569" i="5"/>
  <c r="N3568" i="5"/>
  <c r="M3568" i="5"/>
  <c r="L3568" i="5"/>
  <c r="N3567" i="5"/>
  <c r="M3567" i="5"/>
  <c r="L3567" i="5"/>
  <c r="N3566" i="5"/>
  <c r="M3566" i="5"/>
  <c r="L3566" i="5"/>
  <c r="N3565" i="5"/>
  <c r="M3565" i="5"/>
  <c r="L3565" i="5"/>
  <c r="N3564" i="5"/>
  <c r="M3564" i="5"/>
  <c r="L3564" i="5"/>
  <c r="N3563" i="5"/>
  <c r="M3563" i="5"/>
  <c r="L3563" i="5"/>
  <c r="N3562" i="5"/>
  <c r="M3562" i="5"/>
  <c r="L3562" i="5"/>
  <c r="N3561" i="5"/>
  <c r="M3561" i="5"/>
  <c r="L3561" i="5"/>
  <c r="N3560" i="5"/>
  <c r="M3560" i="5"/>
  <c r="L3560" i="5"/>
  <c r="N3559" i="5"/>
  <c r="M3559" i="5"/>
  <c r="L3559" i="5"/>
  <c r="N3558" i="5"/>
  <c r="M3558" i="5"/>
  <c r="L3558" i="5"/>
  <c r="N3557" i="5"/>
  <c r="M3557" i="5"/>
  <c r="L3557" i="5"/>
  <c r="N3556" i="5"/>
  <c r="M3556" i="5"/>
  <c r="L3556" i="5"/>
  <c r="N3555" i="5"/>
  <c r="M3555" i="5"/>
  <c r="L3555" i="5"/>
  <c r="N3554" i="5"/>
  <c r="M3554" i="5"/>
  <c r="L3554" i="5"/>
  <c r="N3553" i="5"/>
  <c r="M3553" i="5"/>
  <c r="L3553" i="5"/>
  <c r="N3552" i="5"/>
  <c r="M3552" i="5"/>
  <c r="L3552" i="5"/>
  <c r="N3551" i="5"/>
  <c r="M3551" i="5"/>
  <c r="L3551" i="5"/>
  <c r="N3550" i="5"/>
  <c r="M3550" i="5"/>
  <c r="L3550" i="5"/>
  <c r="N3549" i="5"/>
  <c r="M3549" i="5"/>
  <c r="L3549" i="5"/>
  <c r="N3548" i="5"/>
  <c r="M3548" i="5"/>
  <c r="L3548" i="5"/>
  <c r="N3547" i="5"/>
  <c r="M3547" i="5"/>
  <c r="L3547" i="5"/>
  <c r="N3546" i="5"/>
  <c r="M3546" i="5"/>
  <c r="L3546" i="5"/>
  <c r="N3545" i="5"/>
  <c r="M3545" i="5"/>
  <c r="L3545" i="5"/>
  <c r="N3544" i="5"/>
  <c r="M3544" i="5"/>
  <c r="L3544" i="5"/>
  <c r="N3543" i="5"/>
  <c r="M3543" i="5"/>
  <c r="L3543" i="5"/>
  <c r="N3542" i="5"/>
  <c r="M3542" i="5"/>
  <c r="L3542" i="5"/>
  <c r="N3541" i="5"/>
  <c r="M3541" i="5"/>
  <c r="L3541" i="5"/>
  <c r="N3540" i="5"/>
  <c r="M3540" i="5"/>
  <c r="L3540" i="5"/>
  <c r="N3539" i="5"/>
  <c r="M3539" i="5"/>
  <c r="L3539" i="5"/>
  <c r="N3538" i="5"/>
  <c r="M3538" i="5"/>
  <c r="L3538" i="5"/>
  <c r="N3537" i="5"/>
  <c r="M3537" i="5"/>
  <c r="L3537" i="5"/>
  <c r="N3536" i="5"/>
  <c r="M3536" i="5"/>
  <c r="L3536" i="5"/>
  <c r="N3535" i="5"/>
  <c r="M3535" i="5"/>
  <c r="L3535" i="5"/>
  <c r="N3534" i="5"/>
  <c r="M3534" i="5"/>
  <c r="L3534" i="5"/>
  <c r="N3533" i="5"/>
  <c r="M3533" i="5"/>
  <c r="L3533" i="5"/>
  <c r="N3532" i="5"/>
  <c r="M3532" i="5"/>
  <c r="L3532" i="5"/>
  <c r="N3531" i="5"/>
  <c r="M3531" i="5"/>
  <c r="L3531" i="5"/>
  <c r="N3530" i="5"/>
  <c r="M3530" i="5"/>
  <c r="L3530" i="5"/>
  <c r="N3529" i="5"/>
  <c r="M3529" i="5"/>
  <c r="L3529" i="5"/>
  <c r="N3528" i="5"/>
  <c r="M3528" i="5"/>
  <c r="L3528" i="5"/>
  <c r="N3527" i="5"/>
  <c r="M3527" i="5"/>
  <c r="L3527" i="5"/>
  <c r="N3526" i="5"/>
  <c r="M3526" i="5"/>
  <c r="L3526" i="5"/>
  <c r="N3525" i="5"/>
  <c r="M3525" i="5"/>
  <c r="L3525" i="5"/>
  <c r="N3524" i="5"/>
  <c r="M3524" i="5"/>
  <c r="L3524" i="5"/>
  <c r="N3523" i="5"/>
  <c r="M3523" i="5"/>
  <c r="L3523" i="5"/>
  <c r="N3522" i="5"/>
  <c r="M3522" i="5"/>
  <c r="L3522" i="5"/>
  <c r="N3521" i="5"/>
  <c r="M3521" i="5"/>
  <c r="L3521" i="5"/>
  <c r="N3520" i="5"/>
  <c r="M3520" i="5"/>
  <c r="L3520" i="5"/>
  <c r="N3519" i="5"/>
  <c r="M3519" i="5"/>
  <c r="L3519" i="5"/>
  <c r="N3518" i="5"/>
  <c r="M3518" i="5"/>
  <c r="L3518" i="5"/>
  <c r="N3517" i="5"/>
  <c r="M3517" i="5"/>
  <c r="L3517" i="5"/>
  <c r="N3516" i="5"/>
  <c r="M3516" i="5"/>
  <c r="L3516" i="5"/>
  <c r="N3515" i="5"/>
  <c r="M3515" i="5"/>
  <c r="L3515" i="5"/>
  <c r="N3514" i="5"/>
  <c r="M3514" i="5"/>
  <c r="L3514" i="5"/>
  <c r="N3513" i="5"/>
  <c r="M3513" i="5"/>
  <c r="L3513" i="5"/>
  <c r="N3512" i="5"/>
  <c r="M3512" i="5"/>
  <c r="L3512" i="5"/>
  <c r="N3511" i="5"/>
  <c r="M3511" i="5"/>
  <c r="L3511" i="5"/>
  <c r="N3510" i="5"/>
  <c r="M3510" i="5"/>
  <c r="L3510" i="5"/>
  <c r="N3509" i="5"/>
  <c r="M3509" i="5"/>
  <c r="L3509" i="5"/>
  <c r="N3508" i="5"/>
  <c r="M3508" i="5"/>
  <c r="L3508" i="5"/>
  <c r="N3507" i="5"/>
  <c r="M3507" i="5"/>
  <c r="L3507" i="5"/>
  <c r="N3506" i="5"/>
  <c r="M3506" i="5"/>
  <c r="L3506" i="5"/>
  <c r="N3505" i="5"/>
  <c r="M3505" i="5"/>
  <c r="L3505" i="5"/>
  <c r="N3504" i="5"/>
  <c r="M3504" i="5"/>
  <c r="L3504" i="5"/>
  <c r="N3503" i="5"/>
  <c r="M3503" i="5"/>
  <c r="L3503" i="5"/>
  <c r="N3502" i="5"/>
  <c r="M3502" i="5"/>
  <c r="L3502" i="5"/>
  <c r="N3501" i="5"/>
  <c r="M3501" i="5"/>
  <c r="L3501" i="5"/>
  <c r="N3500" i="5"/>
  <c r="M3500" i="5"/>
  <c r="L3500" i="5"/>
  <c r="N3499" i="5"/>
  <c r="M3499" i="5"/>
  <c r="L3499" i="5"/>
  <c r="N3498" i="5"/>
  <c r="M3498" i="5"/>
  <c r="L3498" i="5"/>
  <c r="N3497" i="5"/>
  <c r="M3497" i="5"/>
  <c r="L3497" i="5"/>
  <c r="N3496" i="5"/>
  <c r="M3496" i="5"/>
  <c r="L3496" i="5"/>
  <c r="N3495" i="5"/>
  <c r="M3495" i="5"/>
  <c r="L3495" i="5"/>
  <c r="N3494" i="5"/>
  <c r="M3494" i="5"/>
  <c r="L3494" i="5"/>
  <c r="N3493" i="5"/>
  <c r="M3493" i="5"/>
  <c r="L3493" i="5"/>
  <c r="N3492" i="5"/>
  <c r="M3492" i="5"/>
  <c r="L3492" i="5"/>
  <c r="N3491" i="5"/>
  <c r="M3491" i="5"/>
  <c r="L3491" i="5"/>
  <c r="N3490" i="5"/>
  <c r="M3490" i="5"/>
  <c r="L3490" i="5"/>
  <c r="N3489" i="5"/>
  <c r="M3489" i="5"/>
  <c r="L3489" i="5"/>
  <c r="N3488" i="5"/>
  <c r="M3488" i="5"/>
  <c r="L3488" i="5"/>
  <c r="N3487" i="5"/>
  <c r="M3487" i="5"/>
  <c r="L3487" i="5"/>
  <c r="N3486" i="5"/>
  <c r="M3486" i="5"/>
  <c r="L3486" i="5"/>
  <c r="N3485" i="5"/>
  <c r="M3485" i="5"/>
  <c r="L3485" i="5"/>
  <c r="N3484" i="5"/>
  <c r="M3484" i="5"/>
  <c r="L3484" i="5"/>
  <c r="N3483" i="5"/>
  <c r="M3483" i="5"/>
  <c r="L3483" i="5"/>
  <c r="N3482" i="5"/>
  <c r="M3482" i="5"/>
  <c r="L3482" i="5"/>
  <c r="N3481" i="5"/>
  <c r="M3481" i="5"/>
  <c r="L3481" i="5"/>
  <c r="N3480" i="5"/>
  <c r="M3480" i="5"/>
  <c r="L3480" i="5"/>
  <c r="N3479" i="5"/>
  <c r="M3479" i="5"/>
  <c r="L3479" i="5"/>
  <c r="N3478" i="5"/>
  <c r="M3478" i="5"/>
  <c r="L3478" i="5"/>
  <c r="N3477" i="5"/>
  <c r="M3477" i="5"/>
  <c r="L3477" i="5"/>
  <c r="N3476" i="5"/>
  <c r="M3476" i="5"/>
  <c r="L3476" i="5"/>
  <c r="N3475" i="5"/>
  <c r="M3475" i="5"/>
  <c r="L3475" i="5"/>
  <c r="N3474" i="5"/>
  <c r="M3474" i="5"/>
  <c r="L3474" i="5"/>
  <c r="N3473" i="5"/>
  <c r="M3473" i="5"/>
  <c r="L3473" i="5"/>
  <c r="N3472" i="5"/>
  <c r="M3472" i="5"/>
  <c r="L3472" i="5"/>
  <c r="N3471" i="5"/>
  <c r="M3471" i="5"/>
  <c r="L3471" i="5"/>
  <c r="N3470" i="5"/>
  <c r="M3470" i="5"/>
  <c r="L3470" i="5"/>
  <c r="N3469" i="5"/>
  <c r="M3469" i="5"/>
  <c r="L3469" i="5"/>
  <c r="N3468" i="5"/>
  <c r="M3468" i="5"/>
  <c r="L3468" i="5"/>
  <c r="N3467" i="5"/>
  <c r="M3467" i="5"/>
  <c r="L3467" i="5"/>
  <c r="N3466" i="5"/>
  <c r="M3466" i="5"/>
  <c r="L3466" i="5"/>
  <c r="N3465" i="5"/>
  <c r="M3465" i="5"/>
  <c r="L3465" i="5"/>
  <c r="N3464" i="5"/>
  <c r="M3464" i="5"/>
  <c r="L3464" i="5"/>
  <c r="N3463" i="5"/>
  <c r="M3463" i="5"/>
  <c r="L3463" i="5"/>
  <c r="N3462" i="5"/>
  <c r="M3462" i="5"/>
  <c r="L3462" i="5"/>
  <c r="N3461" i="5"/>
  <c r="M3461" i="5"/>
  <c r="L3461" i="5"/>
  <c r="N3460" i="5"/>
  <c r="M3460" i="5"/>
  <c r="L3460" i="5"/>
  <c r="N3459" i="5"/>
  <c r="M3459" i="5"/>
  <c r="L3459" i="5"/>
  <c r="N3458" i="5"/>
  <c r="M3458" i="5"/>
  <c r="L3458" i="5"/>
  <c r="N3457" i="5"/>
  <c r="M3457" i="5"/>
  <c r="L3457" i="5"/>
  <c r="N3456" i="5"/>
  <c r="M3456" i="5"/>
  <c r="L3456" i="5"/>
  <c r="N3455" i="5"/>
  <c r="M3455" i="5"/>
  <c r="L3455" i="5"/>
  <c r="N3454" i="5"/>
  <c r="M3454" i="5"/>
  <c r="L3454" i="5"/>
  <c r="N3453" i="5"/>
  <c r="M3453" i="5"/>
  <c r="L3453" i="5"/>
  <c r="N3452" i="5"/>
  <c r="M3452" i="5"/>
  <c r="L3452" i="5"/>
  <c r="N3451" i="5"/>
  <c r="M3451" i="5"/>
  <c r="L3451" i="5"/>
  <c r="N3450" i="5"/>
  <c r="M3450" i="5"/>
  <c r="L3450" i="5"/>
  <c r="N3449" i="5"/>
  <c r="M3449" i="5"/>
  <c r="L3449" i="5"/>
  <c r="N3448" i="5"/>
  <c r="M3448" i="5"/>
  <c r="L3448" i="5"/>
  <c r="N3447" i="5"/>
  <c r="M3447" i="5"/>
  <c r="L3447" i="5"/>
  <c r="N3446" i="5"/>
  <c r="M3446" i="5"/>
  <c r="L3446" i="5"/>
  <c r="N3445" i="5"/>
  <c r="M3445" i="5"/>
  <c r="L3445" i="5"/>
  <c r="N3444" i="5"/>
  <c r="M3444" i="5"/>
  <c r="L3444" i="5"/>
  <c r="N3443" i="5"/>
  <c r="M3443" i="5"/>
  <c r="L3443" i="5"/>
  <c r="N3442" i="5"/>
  <c r="M3442" i="5"/>
  <c r="L3442" i="5"/>
  <c r="N3441" i="5"/>
  <c r="M3441" i="5"/>
  <c r="L3441" i="5"/>
  <c r="N3440" i="5"/>
  <c r="M3440" i="5"/>
  <c r="L3440" i="5"/>
  <c r="N3439" i="5"/>
  <c r="M3439" i="5"/>
  <c r="L3439" i="5"/>
  <c r="N3438" i="5"/>
  <c r="M3438" i="5"/>
  <c r="L3438" i="5"/>
  <c r="N3437" i="5"/>
  <c r="M3437" i="5"/>
  <c r="L3437" i="5"/>
  <c r="N3436" i="5"/>
  <c r="M3436" i="5"/>
  <c r="L3436" i="5"/>
  <c r="N3435" i="5"/>
  <c r="M3435" i="5"/>
  <c r="L3435" i="5"/>
  <c r="N3434" i="5"/>
  <c r="M3434" i="5"/>
  <c r="L3434" i="5"/>
  <c r="N3433" i="5"/>
  <c r="M3433" i="5"/>
  <c r="L3433" i="5"/>
  <c r="N3432" i="5"/>
  <c r="M3432" i="5"/>
  <c r="L3432" i="5"/>
  <c r="N3431" i="5"/>
  <c r="M3431" i="5"/>
  <c r="L3431" i="5"/>
  <c r="N3430" i="5"/>
  <c r="M3430" i="5"/>
  <c r="L3430" i="5"/>
  <c r="N3429" i="5"/>
  <c r="M3429" i="5"/>
  <c r="L3429" i="5"/>
  <c r="N3428" i="5"/>
  <c r="M3428" i="5"/>
  <c r="L3428" i="5"/>
  <c r="N3427" i="5"/>
  <c r="M3427" i="5"/>
  <c r="L3427" i="5"/>
  <c r="N3426" i="5"/>
  <c r="M3426" i="5"/>
  <c r="L3426" i="5"/>
  <c r="N3425" i="5"/>
  <c r="M3425" i="5"/>
  <c r="L3425" i="5"/>
  <c r="N3424" i="5"/>
  <c r="M3424" i="5"/>
  <c r="L3424" i="5"/>
  <c r="N3423" i="5"/>
  <c r="M3423" i="5"/>
  <c r="L3423" i="5"/>
  <c r="N3422" i="5"/>
  <c r="M3422" i="5"/>
  <c r="L3422" i="5"/>
  <c r="N3421" i="5"/>
  <c r="M3421" i="5"/>
  <c r="L3421" i="5"/>
  <c r="N3420" i="5"/>
  <c r="M3420" i="5"/>
  <c r="L3420" i="5"/>
  <c r="N3419" i="5"/>
  <c r="M3419" i="5"/>
  <c r="L3419" i="5"/>
  <c r="N3418" i="5"/>
  <c r="M3418" i="5"/>
  <c r="L3418" i="5"/>
  <c r="N3417" i="5"/>
  <c r="M3417" i="5"/>
  <c r="L3417" i="5"/>
  <c r="N3416" i="5"/>
  <c r="M3416" i="5"/>
  <c r="L3416" i="5"/>
  <c r="N3415" i="5"/>
  <c r="M3415" i="5"/>
  <c r="L3415" i="5"/>
  <c r="N3414" i="5"/>
  <c r="M3414" i="5"/>
  <c r="L3414" i="5"/>
  <c r="N3413" i="5"/>
  <c r="M3413" i="5"/>
  <c r="L3413" i="5"/>
  <c r="N3412" i="5"/>
  <c r="M3412" i="5"/>
  <c r="L3412" i="5"/>
  <c r="N3411" i="5"/>
  <c r="M3411" i="5"/>
  <c r="L3411" i="5"/>
  <c r="N3410" i="5"/>
  <c r="M3410" i="5"/>
  <c r="L3410" i="5"/>
  <c r="N3409" i="5"/>
  <c r="M3409" i="5"/>
  <c r="L3409" i="5"/>
  <c r="N3408" i="5"/>
  <c r="M3408" i="5"/>
  <c r="L3408" i="5"/>
  <c r="N3407" i="5"/>
  <c r="M3407" i="5"/>
  <c r="L3407" i="5"/>
  <c r="N3406" i="5"/>
  <c r="M3406" i="5"/>
  <c r="L3406" i="5"/>
  <c r="N3405" i="5"/>
  <c r="M3405" i="5"/>
  <c r="L3405" i="5"/>
  <c r="N3404" i="5"/>
  <c r="M3404" i="5"/>
  <c r="L3404" i="5"/>
  <c r="N3403" i="5"/>
  <c r="M3403" i="5"/>
  <c r="L3403" i="5"/>
  <c r="N3402" i="5"/>
  <c r="M3402" i="5"/>
  <c r="L3402" i="5"/>
  <c r="N3401" i="5"/>
  <c r="M3401" i="5"/>
  <c r="L3401" i="5"/>
  <c r="N3400" i="5"/>
  <c r="M3400" i="5"/>
  <c r="L3400" i="5"/>
  <c r="N3399" i="5"/>
  <c r="M3399" i="5"/>
  <c r="L3399" i="5"/>
  <c r="N3398" i="5"/>
  <c r="M3398" i="5"/>
  <c r="L3398" i="5"/>
  <c r="N3397" i="5"/>
  <c r="M3397" i="5"/>
  <c r="L3397" i="5"/>
  <c r="N3396" i="5"/>
  <c r="M3396" i="5"/>
  <c r="L3396" i="5"/>
  <c r="N3395" i="5"/>
  <c r="M3395" i="5"/>
  <c r="L3395" i="5"/>
  <c r="N3394" i="5"/>
  <c r="M3394" i="5"/>
  <c r="L3394" i="5"/>
  <c r="N3393" i="5"/>
  <c r="M3393" i="5"/>
  <c r="L3393" i="5"/>
  <c r="N3392" i="5"/>
  <c r="M3392" i="5"/>
  <c r="L3392" i="5"/>
  <c r="N3391" i="5"/>
  <c r="M3391" i="5"/>
  <c r="L3391" i="5"/>
  <c r="N3390" i="5"/>
  <c r="M3390" i="5"/>
  <c r="L3390" i="5"/>
  <c r="N3389" i="5"/>
  <c r="M3389" i="5"/>
  <c r="L3389" i="5"/>
  <c r="N3388" i="5"/>
  <c r="M3388" i="5"/>
  <c r="L3388" i="5"/>
  <c r="N3387" i="5"/>
  <c r="M3387" i="5"/>
  <c r="L3387" i="5"/>
  <c r="N3386" i="5"/>
  <c r="M3386" i="5"/>
  <c r="L3386" i="5"/>
  <c r="N3385" i="5"/>
  <c r="M3385" i="5"/>
  <c r="L3385" i="5"/>
  <c r="N3384" i="5"/>
  <c r="M3384" i="5"/>
  <c r="L3384" i="5"/>
  <c r="N3383" i="5"/>
  <c r="M3383" i="5"/>
  <c r="L3383" i="5"/>
  <c r="N3382" i="5"/>
  <c r="M3382" i="5"/>
  <c r="L3382" i="5"/>
  <c r="N3381" i="5"/>
  <c r="M3381" i="5"/>
  <c r="L3381" i="5"/>
  <c r="N3380" i="5"/>
  <c r="M3380" i="5"/>
  <c r="L3380" i="5"/>
  <c r="N3379" i="5"/>
  <c r="M3379" i="5"/>
  <c r="L3379" i="5"/>
  <c r="N3378" i="5"/>
  <c r="M3378" i="5"/>
  <c r="L3378" i="5"/>
  <c r="N3377" i="5"/>
  <c r="M3377" i="5"/>
  <c r="L3377" i="5"/>
  <c r="N3376" i="5"/>
  <c r="M3376" i="5"/>
  <c r="L3376" i="5"/>
  <c r="N3375" i="5"/>
  <c r="M3375" i="5"/>
  <c r="L3375" i="5"/>
  <c r="N3374" i="5"/>
  <c r="M3374" i="5"/>
  <c r="L3374" i="5"/>
  <c r="N3373" i="5"/>
  <c r="M3373" i="5"/>
  <c r="L3373" i="5"/>
  <c r="N3372" i="5"/>
  <c r="M3372" i="5"/>
  <c r="L3372" i="5"/>
  <c r="N3371" i="5"/>
  <c r="M3371" i="5"/>
  <c r="L3371" i="5"/>
  <c r="N3370" i="5"/>
  <c r="M3370" i="5"/>
  <c r="L3370" i="5"/>
  <c r="N3369" i="5"/>
  <c r="M3369" i="5"/>
  <c r="L3369" i="5"/>
  <c r="N3368" i="5"/>
  <c r="M3368" i="5"/>
  <c r="L3368" i="5"/>
  <c r="N3367" i="5"/>
  <c r="M3367" i="5"/>
  <c r="L3367" i="5"/>
  <c r="N3366" i="5"/>
  <c r="M3366" i="5"/>
  <c r="L3366" i="5"/>
  <c r="N3365" i="5"/>
  <c r="M3365" i="5"/>
  <c r="L3365" i="5"/>
  <c r="N3364" i="5"/>
  <c r="M3364" i="5"/>
  <c r="L3364" i="5"/>
  <c r="N3363" i="5"/>
  <c r="M3363" i="5"/>
  <c r="L3363" i="5"/>
  <c r="N3362" i="5"/>
  <c r="M3362" i="5"/>
  <c r="L3362" i="5"/>
  <c r="N3361" i="5"/>
  <c r="M3361" i="5"/>
  <c r="L3361" i="5"/>
  <c r="N3360" i="5"/>
  <c r="M3360" i="5"/>
  <c r="L3360" i="5"/>
  <c r="N3359" i="5"/>
  <c r="M3359" i="5"/>
  <c r="L3359" i="5"/>
  <c r="N3358" i="5"/>
  <c r="M3358" i="5"/>
  <c r="L3358" i="5"/>
  <c r="N3357" i="5"/>
  <c r="M3357" i="5"/>
  <c r="L3357" i="5"/>
  <c r="N3356" i="5"/>
  <c r="M3356" i="5"/>
  <c r="L3356" i="5"/>
  <c r="N3355" i="5"/>
  <c r="M3355" i="5"/>
  <c r="L3355" i="5"/>
  <c r="N3354" i="5"/>
  <c r="M3354" i="5"/>
  <c r="L3354" i="5"/>
  <c r="N3353" i="5"/>
  <c r="M3353" i="5"/>
  <c r="L3353" i="5"/>
  <c r="N3352" i="5"/>
  <c r="M3352" i="5"/>
  <c r="L3352" i="5"/>
  <c r="N3351" i="5"/>
  <c r="M3351" i="5"/>
  <c r="L3351" i="5"/>
  <c r="N3350" i="5"/>
  <c r="M3350" i="5"/>
  <c r="L3350" i="5"/>
  <c r="N3349" i="5"/>
  <c r="M3349" i="5"/>
  <c r="L3349" i="5"/>
  <c r="N3348" i="5"/>
  <c r="M3348" i="5"/>
  <c r="L3348" i="5"/>
  <c r="N3347" i="5"/>
  <c r="M3347" i="5"/>
  <c r="L3347" i="5"/>
  <c r="N3346" i="5"/>
  <c r="M3346" i="5"/>
  <c r="L3346" i="5"/>
  <c r="N3345" i="5"/>
  <c r="M3345" i="5"/>
  <c r="L3345" i="5"/>
  <c r="N3344" i="5"/>
  <c r="M3344" i="5"/>
  <c r="L3344" i="5"/>
  <c r="N3343" i="5"/>
  <c r="M3343" i="5"/>
  <c r="L3343" i="5"/>
  <c r="N3342" i="5"/>
  <c r="M3342" i="5"/>
  <c r="L3342" i="5"/>
  <c r="N3341" i="5"/>
  <c r="M3341" i="5"/>
  <c r="L3341" i="5"/>
  <c r="N3340" i="5"/>
  <c r="M3340" i="5"/>
  <c r="L3340" i="5"/>
  <c r="N3339" i="5"/>
  <c r="M3339" i="5"/>
  <c r="L3339" i="5"/>
  <c r="N3338" i="5"/>
  <c r="M3338" i="5"/>
  <c r="L3338" i="5"/>
  <c r="N3337" i="5"/>
  <c r="M3337" i="5"/>
  <c r="L3337" i="5"/>
  <c r="N3336" i="5"/>
  <c r="M3336" i="5"/>
  <c r="L3336" i="5"/>
  <c r="N3335" i="5"/>
  <c r="M3335" i="5"/>
  <c r="L3335" i="5"/>
  <c r="N3334" i="5"/>
  <c r="M3334" i="5"/>
  <c r="L3334" i="5"/>
  <c r="N3333" i="5"/>
  <c r="M3333" i="5"/>
  <c r="L3333" i="5"/>
  <c r="N3332" i="5"/>
  <c r="M3332" i="5"/>
  <c r="L3332" i="5"/>
  <c r="N3331" i="5"/>
  <c r="M3331" i="5"/>
  <c r="L3331" i="5"/>
  <c r="N3330" i="5"/>
  <c r="M3330" i="5"/>
  <c r="L3330" i="5"/>
  <c r="N3329" i="5"/>
  <c r="M3329" i="5"/>
  <c r="L3329" i="5"/>
  <c r="N3328" i="5"/>
  <c r="M3328" i="5"/>
  <c r="L3328" i="5"/>
  <c r="N3327" i="5"/>
  <c r="M3327" i="5"/>
  <c r="L3327" i="5"/>
  <c r="N3326" i="5"/>
  <c r="M3326" i="5"/>
  <c r="L3326" i="5"/>
  <c r="N3325" i="5"/>
  <c r="M3325" i="5"/>
  <c r="L3325" i="5"/>
  <c r="N3324" i="5"/>
  <c r="M3324" i="5"/>
  <c r="L3324" i="5"/>
  <c r="N3323" i="5"/>
  <c r="M3323" i="5"/>
  <c r="L3323" i="5"/>
  <c r="N3322" i="5"/>
  <c r="M3322" i="5"/>
  <c r="L3322" i="5"/>
  <c r="N3321" i="5"/>
  <c r="M3321" i="5"/>
  <c r="L3321" i="5"/>
  <c r="N3320" i="5"/>
  <c r="M3320" i="5"/>
  <c r="L3320" i="5"/>
  <c r="N3319" i="5"/>
  <c r="M3319" i="5"/>
  <c r="L3319" i="5"/>
  <c r="N3318" i="5"/>
  <c r="M3318" i="5"/>
  <c r="L3318" i="5"/>
  <c r="N3317" i="5"/>
  <c r="M3317" i="5"/>
  <c r="L3317" i="5"/>
  <c r="N3316" i="5"/>
  <c r="M3316" i="5"/>
  <c r="L3316" i="5"/>
  <c r="N3315" i="5"/>
  <c r="M3315" i="5"/>
  <c r="L3315" i="5"/>
  <c r="N3314" i="5"/>
  <c r="M3314" i="5"/>
  <c r="L3314" i="5"/>
  <c r="N3313" i="5"/>
  <c r="M3313" i="5"/>
  <c r="L3313" i="5"/>
  <c r="N3312" i="5"/>
  <c r="M3312" i="5"/>
  <c r="L3312" i="5"/>
  <c r="N3311" i="5"/>
  <c r="M3311" i="5"/>
  <c r="L3311" i="5"/>
  <c r="N3310" i="5"/>
  <c r="M3310" i="5"/>
  <c r="L3310" i="5"/>
  <c r="N3309" i="5"/>
  <c r="M3309" i="5"/>
  <c r="L3309" i="5"/>
  <c r="N3308" i="5"/>
  <c r="M3308" i="5"/>
  <c r="L3308" i="5"/>
  <c r="N3307" i="5"/>
  <c r="M3307" i="5"/>
  <c r="L3307" i="5"/>
  <c r="N3306" i="5"/>
  <c r="M3306" i="5"/>
  <c r="L3306" i="5"/>
  <c r="N3305" i="5"/>
  <c r="M3305" i="5"/>
  <c r="L3305" i="5"/>
  <c r="N3304" i="5"/>
  <c r="M3304" i="5"/>
  <c r="L3304" i="5"/>
  <c r="N3303" i="5"/>
  <c r="M3303" i="5"/>
  <c r="L3303" i="5"/>
  <c r="N3302" i="5"/>
  <c r="M3302" i="5"/>
  <c r="L3302" i="5"/>
  <c r="N3301" i="5"/>
  <c r="M3301" i="5"/>
  <c r="L3301" i="5"/>
  <c r="N3300" i="5"/>
  <c r="M3300" i="5"/>
  <c r="L3300" i="5"/>
  <c r="N3299" i="5"/>
  <c r="M3299" i="5"/>
  <c r="L3299" i="5"/>
  <c r="N3298" i="5"/>
  <c r="M3298" i="5"/>
  <c r="L3298" i="5"/>
  <c r="N3297" i="5"/>
  <c r="M3297" i="5"/>
  <c r="L3297" i="5"/>
  <c r="N3296" i="5"/>
  <c r="M3296" i="5"/>
  <c r="L3296" i="5"/>
  <c r="N3295" i="5"/>
  <c r="M3295" i="5"/>
  <c r="L3295" i="5"/>
  <c r="N3294" i="5"/>
  <c r="M3294" i="5"/>
  <c r="L3294" i="5"/>
  <c r="N3293" i="5"/>
  <c r="M3293" i="5"/>
  <c r="L3293" i="5"/>
  <c r="N3292" i="5"/>
  <c r="M3292" i="5"/>
  <c r="L3292" i="5"/>
  <c r="N3291" i="5"/>
  <c r="M3291" i="5"/>
  <c r="L3291" i="5"/>
  <c r="N3290" i="5"/>
  <c r="M3290" i="5"/>
  <c r="L3290" i="5"/>
  <c r="N3289" i="5"/>
  <c r="M3289" i="5"/>
  <c r="L3289" i="5"/>
  <c r="N3288" i="5"/>
  <c r="M3288" i="5"/>
  <c r="L3288" i="5"/>
  <c r="N3287" i="5"/>
  <c r="M3287" i="5"/>
  <c r="L3287" i="5"/>
  <c r="N3286" i="5"/>
  <c r="M3286" i="5"/>
  <c r="L3286" i="5"/>
  <c r="N3285" i="5"/>
  <c r="M3285" i="5"/>
  <c r="L3285" i="5"/>
  <c r="N3284" i="5"/>
  <c r="M3284" i="5"/>
  <c r="L3284" i="5"/>
  <c r="N3283" i="5"/>
  <c r="M3283" i="5"/>
  <c r="L3283" i="5"/>
  <c r="N3282" i="5"/>
  <c r="M3282" i="5"/>
  <c r="L3282" i="5"/>
  <c r="N3281" i="5"/>
  <c r="M3281" i="5"/>
  <c r="L3281" i="5"/>
  <c r="N3280" i="5"/>
  <c r="M3280" i="5"/>
  <c r="L3280" i="5"/>
  <c r="N3279" i="5"/>
  <c r="M3279" i="5"/>
  <c r="L3279" i="5"/>
  <c r="N3278" i="5"/>
  <c r="M3278" i="5"/>
  <c r="L3278" i="5"/>
  <c r="N3277" i="5"/>
  <c r="M3277" i="5"/>
  <c r="L3277" i="5"/>
  <c r="N3276" i="5"/>
  <c r="M3276" i="5"/>
  <c r="L3276" i="5"/>
  <c r="N3275" i="5"/>
  <c r="M3275" i="5"/>
  <c r="L3275" i="5"/>
  <c r="N3274" i="5"/>
  <c r="M3274" i="5"/>
  <c r="L3274" i="5"/>
  <c r="N3273" i="5"/>
  <c r="M3273" i="5"/>
  <c r="L3273" i="5"/>
  <c r="N3272" i="5"/>
  <c r="M3272" i="5"/>
  <c r="L3272" i="5"/>
  <c r="N3271" i="5"/>
  <c r="M3271" i="5"/>
  <c r="L3271" i="5"/>
  <c r="N3270" i="5"/>
  <c r="M3270" i="5"/>
  <c r="L3270" i="5"/>
  <c r="N3269" i="5"/>
  <c r="M3269" i="5"/>
  <c r="L3269" i="5"/>
  <c r="N3268" i="5"/>
  <c r="M3268" i="5"/>
  <c r="L3268" i="5"/>
  <c r="N3267" i="5"/>
  <c r="M3267" i="5"/>
  <c r="L3267" i="5"/>
  <c r="N3266" i="5"/>
  <c r="M3266" i="5"/>
  <c r="L3266" i="5"/>
  <c r="N3265" i="5"/>
  <c r="M3265" i="5"/>
  <c r="L3265" i="5"/>
  <c r="N3264" i="5"/>
  <c r="M3264" i="5"/>
  <c r="L3264" i="5"/>
  <c r="N3263" i="5"/>
  <c r="M3263" i="5"/>
  <c r="L3263" i="5"/>
  <c r="N3262" i="5"/>
  <c r="M3262" i="5"/>
  <c r="L3262" i="5"/>
  <c r="N3261" i="5"/>
  <c r="M3261" i="5"/>
  <c r="L3261" i="5"/>
  <c r="N3260" i="5"/>
  <c r="M3260" i="5"/>
  <c r="L3260" i="5"/>
  <c r="N3259" i="5"/>
  <c r="M3259" i="5"/>
  <c r="L3259" i="5"/>
  <c r="N3258" i="5"/>
  <c r="M3258" i="5"/>
  <c r="L3258" i="5"/>
  <c r="N3257" i="5"/>
  <c r="M3257" i="5"/>
  <c r="L3257" i="5"/>
  <c r="N3256" i="5"/>
  <c r="M3256" i="5"/>
  <c r="L3256" i="5"/>
  <c r="N3255" i="5"/>
  <c r="M3255" i="5"/>
  <c r="L3255" i="5"/>
  <c r="N3254" i="5"/>
  <c r="M3254" i="5"/>
  <c r="L3254" i="5"/>
  <c r="N3253" i="5"/>
  <c r="M3253" i="5"/>
  <c r="L3253" i="5"/>
  <c r="N3252" i="5"/>
  <c r="M3252" i="5"/>
  <c r="L3252" i="5"/>
  <c r="N3251" i="5"/>
  <c r="M3251" i="5"/>
  <c r="L3251" i="5"/>
  <c r="N3250" i="5"/>
  <c r="M3250" i="5"/>
  <c r="L3250" i="5"/>
  <c r="N3249" i="5"/>
  <c r="M3249" i="5"/>
  <c r="L3249" i="5"/>
  <c r="N3248" i="5"/>
  <c r="M3248" i="5"/>
  <c r="L3248" i="5"/>
  <c r="N3247" i="5"/>
  <c r="M3247" i="5"/>
  <c r="L3247" i="5"/>
  <c r="N3246" i="5"/>
  <c r="M3246" i="5"/>
  <c r="L3246" i="5"/>
  <c r="N3245" i="5"/>
  <c r="M3245" i="5"/>
  <c r="L3245" i="5"/>
  <c r="N3244" i="5"/>
  <c r="M3244" i="5"/>
  <c r="L3244" i="5"/>
  <c r="N3243" i="5"/>
  <c r="M3243" i="5"/>
  <c r="L3243" i="5"/>
  <c r="N3242" i="5"/>
  <c r="M3242" i="5"/>
  <c r="L3242" i="5"/>
  <c r="N3241" i="5"/>
  <c r="M3241" i="5"/>
  <c r="L3241" i="5"/>
  <c r="N3240" i="5"/>
  <c r="M3240" i="5"/>
  <c r="L3240" i="5"/>
  <c r="N3239" i="5"/>
  <c r="M3239" i="5"/>
  <c r="L3239" i="5"/>
  <c r="N3238" i="5"/>
  <c r="M3238" i="5"/>
  <c r="L3238" i="5"/>
  <c r="N3237" i="5"/>
  <c r="M3237" i="5"/>
  <c r="L3237" i="5"/>
  <c r="N3236" i="5"/>
  <c r="M3236" i="5"/>
  <c r="L3236" i="5"/>
  <c r="N3235" i="5"/>
  <c r="M3235" i="5"/>
  <c r="L3235" i="5"/>
  <c r="N3234" i="5"/>
  <c r="M3234" i="5"/>
  <c r="L3234" i="5"/>
  <c r="N3233" i="5"/>
  <c r="M3233" i="5"/>
  <c r="L3233" i="5"/>
  <c r="N3232" i="5"/>
  <c r="M3232" i="5"/>
  <c r="L3232" i="5"/>
  <c r="N3231" i="5"/>
  <c r="M3231" i="5"/>
  <c r="L3231" i="5"/>
  <c r="N3230" i="5"/>
  <c r="M3230" i="5"/>
  <c r="L3230" i="5"/>
  <c r="N3229" i="5"/>
  <c r="M3229" i="5"/>
  <c r="L3229" i="5"/>
  <c r="N3228" i="5"/>
  <c r="M3228" i="5"/>
  <c r="L3228" i="5"/>
  <c r="N3227" i="5"/>
  <c r="M3227" i="5"/>
  <c r="L3227" i="5"/>
  <c r="N3226" i="5"/>
  <c r="M3226" i="5"/>
  <c r="L3226" i="5"/>
  <c r="N3225" i="5"/>
  <c r="M3225" i="5"/>
  <c r="L3225" i="5"/>
  <c r="N3224" i="5"/>
  <c r="M3224" i="5"/>
  <c r="L3224" i="5"/>
  <c r="N3223" i="5"/>
  <c r="M3223" i="5"/>
  <c r="L3223" i="5"/>
  <c r="N3222" i="5"/>
  <c r="M3222" i="5"/>
  <c r="L3222" i="5"/>
  <c r="N3221" i="5"/>
  <c r="M3221" i="5"/>
  <c r="L3221" i="5"/>
  <c r="N3220" i="5"/>
  <c r="M3220" i="5"/>
  <c r="L3220" i="5"/>
  <c r="N3219" i="5"/>
  <c r="M3219" i="5"/>
  <c r="L3219" i="5"/>
  <c r="N3218" i="5"/>
  <c r="M3218" i="5"/>
  <c r="L3218" i="5"/>
  <c r="N3217" i="5"/>
  <c r="M3217" i="5"/>
  <c r="L3217" i="5"/>
  <c r="N3216" i="5"/>
  <c r="M3216" i="5"/>
  <c r="L3216" i="5"/>
  <c r="N3215" i="5"/>
  <c r="M3215" i="5"/>
  <c r="L3215" i="5"/>
  <c r="N3214" i="5"/>
  <c r="M3214" i="5"/>
  <c r="L3214" i="5"/>
  <c r="N3213" i="5"/>
  <c r="M3213" i="5"/>
  <c r="L3213" i="5"/>
  <c r="N3212" i="5"/>
  <c r="M3212" i="5"/>
  <c r="L3212" i="5"/>
  <c r="N3211" i="5"/>
  <c r="M3211" i="5"/>
  <c r="L3211" i="5"/>
  <c r="N3210" i="5"/>
  <c r="M3210" i="5"/>
  <c r="L3210" i="5"/>
  <c r="N3209" i="5"/>
  <c r="M3209" i="5"/>
  <c r="L3209" i="5"/>
  <c r="N3208" i="5"/>
  <c r="M3208" i="5"/>
  <c r="L3208" i="5"/>
  <c r="N3207" i="5"/>
  <c r="M3207" i="5"/>
  <c r="L3207" i="5"/>
  <c r="N3206" i="5"/>
  <c r="M3206" i="5"/>
  <c r="L3206" i="5"/>
  <c r="N3205" i="5"/>
  <c r="M3205" i="5"/>
  <c r="L3205" i="5"/>
  <c r="N3204" i="5"/>
  <c r="M3204" i="5"/>
  <c r="L3204" i="5"/>
  <c r="N3203" i="5"/>
  <c r="M3203" i="5"/>
  <c r="L3203" i="5"/>
  <c r="N3202" i="5"/>
  <c r="M3202" i="5"/>
  <c r="L3202" i="5"/>
  <c r="N3201" i="5"/>
  <c r="M3201" i="5"/>
  <c r="L3201" i="5"/>
  <c r="N3200" i="5"/>
  <c r="M3200" i="5"/>
  <c r="L3200" i="5"/>
  <c r="N3199" i="5"/>
  <c r="M3199" i="5"/>
  <c r="L3199" i="5"/>
  <c r="N3198" i="5"/>
  <c r="M3198" i="5"/>
  <c r="L3198" i="5"/>
  <c r="N3197" i="5"/>
  <c r="M3197" i="5"/>
  <c r="L3197" i="5"/>
  <c r="N3196" i="5"/>
  <c r="M3196" i="5"/>
  <c r="L3196" i="5"/>
  <c r="N3195" i="5"/>
  <c r="M3195" i="5"/>
  <c r="L3195" i="5"/>
  <c r="N3194" i="5"/>
  <c r="M3194" i="5"/>
  <c r="L3194" i="5"/>
  <c r="N3193" i="5"/>
  <c r="M3193" i="5"/>
  <c r="L3193" i="5"/>
  <c r="N3192" i="5"/>
  <c r="M3192" i="5"/>
  <c r="L3192" i="5"/>
  <c r="N3191" i="5"/>
  <c r="M3191" i="5"/>
  <c r="L3191" i="5"/>
  <c r="N3190" i="5"/>
  <c r="M3190" i="5"/>
  <c r="L3190" i="5"/>
  <c r="N3189" i="5"/>
  <c r="M3189" i="5"/>
  <c r="L3189" i="5"/>
  <c r="N3188" i="5"/>
  <c r="M3188" i="5"/>
  <c r="L3188" i="5"/>
  <c r="N3187" i="5"/>
  <c r="M3187" i="5"/>
  <c r="L3187" i="5"/>
  <c r="N3186" i="5"/>
  <c r="M3186" i="5"/>
  <c r="L3186" i="5"/>
  <c r="N3185" i="5"/>
  <c r="M3185" i="5"/>
  <c r="L3185" i="5"/>
  <c r="N3184" i="5"/>
  <c r="M3184" i="5"/>
  <c r="L3184" i="5"/>
  <c r="N3183" i="5"/>
  <c r="M3183" i="5"/>
  <c r="L3183" i="5"/>
  <c r="N3182" i="5"/>
  <c r="M3182" i="5"/>
  <c r="L3182" i="5"/>
  <c r="N3181" i="5"/>
  <c r="M3181" i="5"/>
  <c r="L3181" i="5"/>
  <c r="N3180" i="5"/>
  <c r="M3180" i="5"/>
  <c r="L3180" i="5"/>
  <c r="N3179" i="5"/>
  <c r="M3179" i="5"/>
  <c r="L3179" i="5"/>
  <c r="N3178" i="5"/>
  <c r="M3178" i="5"/>
  <c r="L3178" i="5"/>
  <c r="N3177" i="5"/>
  <c r="M3177" i="5"/>
  <c r="L3177" i="5"/>
  <c r="N3176" i="5"/>
  <c r="M3176" i="5"/>
  <c r="L3176" i="5"/>
  <c r="N3175" i="5"/>
  <c r="M3175" i="5"/>
  <c r="L3175" i="5"/>
  <c r="N3174" i="5"/>
  <c r="M3174" i="5"/>
  <c r="L3174" i="5"/>
  <c r="N3173" i="5"/>
  <c r="M3173" i="5"/>
  <c r="L3173" i="5"/>
  <c r="N3172" i="5"/>
  <c r="M3172" i="5"/>
  <c r="L3172" i="5"/>
  <c r="N3171" i="5"/>
  <c r="M3171" i="5"/>
  <c r="L3171" i="5"/>
  <c r="N3170" i="5"/>
  <c r="M3170" i="5"/>
  <c r="L3170" i="5"/>
  <c r="N3169" i="5"/>
  <c r="M3169" i="5"/>
  <c r="L3169" i="5"/>
  <c r="N3168" i="5"/>
  <c r="M3168" i="5"/>
  <c r="L3168" i="5"/>
  <c r="N3167" i="5"/>
  <c r="M3167" i="5"/>
  <c r="L3167" i="5"/>
  <c r="N3166" i="5"/>
  <c r="M3166" i="5"/>
  <c r="L3166" i="5"/>
  <c r="N3165" i="5"/>
  <c r="M3165" i="5"/>
  <c r="L3165" i="5"/>
  <c r="N3164" i="5"/>
  <c r="M3164" i="5"/>
  <c r="L3164" i="5"/>
  <c r="N3163" i="5"/>
  <c r="M3163" i="5"/>
  <c r="L3163" i="5"/>
  <c r="N3162" i="5"/>
  <c r="M3162" i="5"/>
  <c r="L3162" i="5"/>
  <c r="N3161" i="5"/>
  <c r="M3161" i="5"/>
  <c r="L3161" i="5"/>
  <c r="N3160" i="5"/>
  <c r="M3160" i="5"/>
  <c r="L3160" i="5"/>
  <c r="N3159" i="5"/>
  <c r="M3159" i="5"/>
  <c r="L3159" i="5"/>
  <c r="N3158" i="5"/>
  <c r="M3158" i="5"/>
  <c r="L3158" i="5"/>
  <c r="N3157" i="5"/>
  <c r="M3157" i="5"/>
  <c r="L3157" i="5"/>
  <c r="N3156" i="5"/>
  <c r="M3156" i="5"/>
  <c r="L3156" i="5"/>
  <c r="N3155" i="5"/>
  <c r="M3155" i="5"/>
  <c r="L3155" i="5"/>
  <c r="N3154" i="5"/>
  <c r="M3154" i="5"/>
  <c r="L3154" i="5"/>
  <c r="N3153" i="5"/>
  <c r="M3153" i="5"/>
  <c r="L3153" i="5"/>
  <c r="N3152" i="5"/>
  <c r="M3152" i="5"/>
  <c r="L3152" i="5"/>
  <c r="N3151" i="5"/>
  <c r="M3151" i="5"/>
  <c r="L3151" i="5"/>
  <c r="N3150" i="5"/>
  <c r="M3150" i="5"/>
  <c r="L3150" i="5"/>
  <c r="N3149" i="5"/>
  <c r="M3149" i="5"/>
  <c r="L3149" i="5"/>
  <c r="N3148" i="5"/>
  <c r="M3148" i="5"/>
  <c r="L3148" i="5"/>
  <c r="N3147" i="5"/>
  <c r="M3147" i="5"/>
  <c r="L3147" i="5"/>
  <c r="N3146" i="5"/>
  <c r="M3146" i="5"/>
  <c r="L3146" i="5"/>
  <c r="N3145" i="5"/>
  <c r="M3145" i="5"/>
  <c r="L3145" i="5"/>
  <c r="N3144" i="5"/>
  <c r="M3144" i="5"/>
  <c r="L3144" i="5"/>
  <c r="N3143" i="5"/>
  <c r="M3143" i="5"/>
  <c r="L3143" i="5"/>
  <c r="N3142" i="5"/>
  <c r="M3142" i="5"/>
  <c r="L3142" i="5"/>
  <c r="N3141" i="5"/>
  <c r="M3141" i="5"/>
  <c r="L3141" i="5"/>
  <c r="N3140" i="5"/>
  <c r="M3140" i="5"/>
  <c r="L3140" i="5"/>
  <c r="N3139" i="5"/>
  <c r="M3139" i="5"/>
  <c r="L3139" i="5"/>
  <c r="N3138" i="5"/>
  <c r="M3138" i="5"/>
  <c r="L3138" i="5"/>
  <c r="N3137" i="5"/>
  <c r="M3137" i="5"/>
  <c r="L3137" i="5"/>
  <c r="N3136" i="5"/>
  <c r="M3136" i="5"/>
  <c r="L3136" i="5"/>
  <c r="N3135" i="5"/>
  <c r="M3135" i="5"/>
  <c r="L3135" i="5"/>
  <c r="N3134" i="5"/>
  <c r="M3134" i="5"/>
  <c r="L3134" i="5"/>
  <c r="N3133" i="5"/>
  <c r="M3133" i="5"/>
  <c r="L3133" i="5"/>
  <c r="N3132" i="5"/>
  <c r="M3132" i="5"/>
  <c r="L3132" i="5"/>
  <c r="N3131" i="5"/>
  <c r="M3131" i="5"/>
  <c r="L3131" i="5"/>
  <c r="N3130" i="5"/>
  <c r="M3130" i="5"/>
  <c r="L3130" i="5"/>
  <c r="N3129" i="5"/>
  <c r="M3129" i="5"/>
  <c r="L3129" i="5"/>
  <c r="N3128" i="5"/>
  <c r="M3128" i="5"/>
  <c r="L3128" i="5"/>
  <c r="N3127" i="5"/>
  <c r="M3127" i="5"/>
  <c r="L3127" i="5"/>
  <c r="N3126" i="5"/>
  <c r="M3126" i="5"/>
  <c r="L3126" i="5"/>
  <c r="N3125" i="5"/>
  <c r="M3125" i="5"/>
  <c r="L3125" i="5"/>
  <c r="N3124" i="5"/>
  <c r="M3124" i="5"/>
  <c r="L3124" i="5"/>
  <c r="N3123" i="5"/>
  <c r="M3123" i="5"/>
  <c r="L3123" i="5"/>
  <c r="N3122" i="5"/>
  <c r="M3122" i="5"/>
  <c r="L3122" i="5"/>
  <c r="N3121" i="5"/>
  <c r="M3121" i="5"/>
  <c r="L3121" i="5"/>
  <c r="N3120" i="5"/>
  <c r="M3120" i="5"/>
  <c r="L3120" i="5"/>
  <c r="N3119" i="5"/>
  <c r="M3119" i="5"/>
  <c r="L3119" i="5"/>
  <c r="N3118" i="5"/>
  <c r="M3118" i="5"/>
  <c r="L3118" i="5"/>
  <c r="N3117" i="5"/>
  <c r="M3117" i="5"/>
  <c r="L3117" i="5"/>
  <c r="N3116" i="5"/>
  <c r="M3116" i="5"/>
  <c r="L3116" i="5"/>
  <c r="N3115" i="5"/>
  <c r="M3115" i="5"/>
  <c r="L3115" i="5"/>
  <c r="N3114" i="5"/>
  <c r="M3114" i="5"/>
  <c r="L3114" i="5"/>
  <c r="N3113" i="5"/>
  <c r="M3113" i="5"/>
  <c r="L3113" i="5"/>
  <c r="N3112" i="5"/>
  <c r="M3112" i="5"/>
  <c r="L3112" i="5"/>
  <c r="N3111" i="5"/>
  <c r="M3111" i="5"/>
  <c r="L3111" i="5"/>
  <c r="N3110" i="5"/>
  <c r="M3110" i="5"/>
  <c r="L3110" i="5"/>
  <c r="N3109" i="5"/>
  <c r="M3109" i="5"/>
  <c r="L3109" i="5"/>
  <c r="N3108" i="5"/>
  <c r="M3108" i="5"/>
  <c r="L3108" i="5"/>
  <c r="N3107" i="5"/>
  <c r="M3107" i="5"/>
  <c r="L3107" i="5"/>
  <c r="N3106" i="5"/>
  <c r="M3106" i="5"/>
  <c r="L3106" i="5"/>
  <c r="N3105" i="5"/>
  <c r="M3105" i="5"/>
  <c r="L3105" i="5"/>
  <c r="N3104" i="5"/>
  <c r="M3104" i="5"/>
  <c r="L3104" i="5"/>
  <c r="N3103" i="5"/>
  <c r="M3103" i="5"/>
  <c r="L3103" i="5"/>
  <c r="N3102" i="5"/>
  <c r="M3102" i="5"/>
  <c r="L3102" i="5"/>
  <c r="N3101" i="5"/>
  <c r="M3101" i="5"/>
  <c r="L3101" i="5"/>
  <c r="N3100" i="5"/>
  <c r="M3100" i="5"/>
  <c r="L3100" i="5"/>
  <c r="N3099" i="5"/>
  <c r="M3099" i="5"/>
  <c r="L3099" i="5"/>
  <c r="N3098" i="5"/>
  <c r="M3098" i="5"/>
  <c r="L3098" i="5"/>
  <c r="N3097" i="5"/>
  <c r="M3097" i="5"/>
  <c r="L3097" i="5"/>
  <c r="N3096" i="5"/>
  <c r="M3096" i="5"/>
  <c r="L3096" i="5"/>
  <c r="N3095" i="5"/>
  <c r="M3095" i="5"/>
  <c r="L3095" i="5"/>
  <c r="N3094" i="5"/>
  <c r="M3094" i="5"/>
  <c r="L3094" i="5"/>
  <c r="N3093" i="5"/>
  <c r="M3093" i="5"/>
  <c r="L3093" i="5"/>
  <c r="N3092" i="5"/>
  <c r="M3092" i="5"/>
  <c r="L3092" i="5"/>
  <c r="N3091" i="5"/>
  <c r="M3091" i="5"/>
  <c r="L3091" i="5"/>
  <c r="N3090" i="5"/>
  <c r="M3090" i="5"/>
  <c r="L3090" i="5"/>
  <c r="N3089" i="5"/>
  <c r="M3089" i="5"/>
  <c r="L3089" i="5"/>
  <c r="N3088" i="5"/>
  <c r="M3088" i="5"/>
  <c r="L3088" i="5"/>
  <c r="N3087" i="5"/>
  <c r="M3087" i="5"/>
  <c r="L3087" i="5"/>
  <c r="N3086" i="5"/>
  <c r="M3086" i="5"/>
  <c r="L3086" i="5"/>
  <c r="N3085" i="5"/>
  <c r="M3085" i="5"/>
  <c r="L3085" i="5"/>
  <c r="N3084" i="5"/>
  <c r="M3084" i="5"/>
  <c r="L3084" i="5"/>
  <c r="N3083" i="5"/>
  <c r="M3083" i="5"/>
  <c r="L3083" i="5"/>
  <c r="N3082" i="5"/>
  <c r="M3082" i="5"/>
  <c r="L3082" i="5"/>
  <c r="N3081" i="5"/>
  <c r="M3081" i="5"/>
  <c r="L3081" i="5"/>
  <c r="N3080" i="5"/>
  <c r="M3080" i="5"/>
  <c r="L3080" i="5"/>
  <c r="N3079" i="5"/>
  <c r="M3079" i="5"/>
  <c r="L3079" i="5"/>
  <c r="N3078" i="5"/>
  <c r="M3078" i="5"/>
  <c r="L3078" i="5"/>
  <c r="N3077" i="5"/>
  <c r="M3077" i="5"/>
  <c r="L3077" i="5"/>
  <c r="N3076" i="5"/>
  <c r="M3076" i="5"/>
  <c r="L3076" i="5"/>
  <c r="N3075" i="5"/>
  <c r="M3075" i="5"/>
  <c r="L3075" i="5"/>
  <c r="N3074" i="5"/>
  <c r="M3074" i="5"/>
  <c r="L3074" i="5"/>
  <c r="N3073" i="5"/>
  <c r="M3073" i="5"/>
  <c r="L3073" i="5"/>
  <c r="N3072" i="5"/>
  <c r="M3072" i="5"/>
  <c r="L3072" i="5"/>
  <c r="N3071" i="5"/>
  <c r="M3071" i="5"/>
  <c r="L3071" i="5"/>
  <c r="N3070" i="5"/>
  <c r="M3070" i="5"/>
  <c r="L3070" i="5"/>
  <c r="N3069" i="5"/>
  <c r="M3069" i="5"/>
  <c r="L3069" i="5"/>
  <c r="N3068" i="5"/>
  <c r="M3068" i="5"/>
  <c r="L3068" i="5"/>
  <c r="N3067" i="5"/>
  <c r="M3067" i="5"/>
  <c r="L3067" i="5"/>
  <c r="N3066" i="5"/>
  <c r="M3066" i="5"/>
  <c r="L3066" i="5"/>
  <c r="N3065" i="5"/>
  <c r="M3065" i="5"/>
  <c r="L3065" i="5"/>
  <c r="N3064" i="5"/>
  <c r="M3064" i="5"/>
  <c r="L3064" i="5"/>
  <c r="N3063" i="5"/>
  <c r="M3063" i="5"/>
  <c r="L3063" i="5"/>
  <c r="N3062" i="5"/>
  <c r="M3062" i="5"/>
  <c r="L3062" i="5"/>
  <c r="N3061" i="5"/>
  <c r="M3061" i="5"/>
  <c r="L3061" i="5"/>
  <c r="N3060" i="5"/>
  <c r="M3060" i="5"/>
  <c r="L3060" i="5"/>
  <c r="N3059" i="5"/>
  <c r="M3059" i="5"/>
  <c r="L3059" i="5"/>
  <c r="N3058" i="5"/>
  <c r="M3058" i="5"/>
  <c r="L3058" i="5"/>
  <c r="N3057" i="5"/>
  <c r="M3057" i="5"/>
  <c r="L3057" i="5"/>
  <c r="N3056" i="5"/>
  <c r="M3056" i="5"/>
  <c r="L3056" i="5"/>
  <c r="N3055" i="5"/>
  <c r="M3055" i="5"/>
  <c r="L3055" i="5"/>
  <c r="N3054" i="5"/>
  <c r="M3054" i="5"/>
  <c r="L3054" i="5"/>
  <c r="N3053" i="5"/>
  <c r="M3053" i="5"/>
  <c r="L3053" i="5"/>
  <c r="N3052" i="5"/>
  <c r="M3052" i="5"/>
  <c r="L3052" i="5"/>
  <c r="N3051" i="5"/>
  <c r="M3051" i="5"/>
  <c r="L3051" i="5"/>
  <c r="N3050" i="5"/>
  <c r="M3050" i="5"/>
  <c r="L3050" i="5"/>
  <c r="N3049" i="5"/>
  <c r="M3049" i="5"/>
  <c r="L3049" i="5"/>
  <c r="N3048" i="5"/>
  <c r="M3048" i="5"/>
  <c r="L3048" i="5"/>
  <c r="N3047" i="5"/>
  <c r="M3047" i="5"/>
  <c r="L3047" i="5"/>
  <c r="N3046" i="5"/>
  <c r="M3046" i="5"/>
  <c r="L3046" i="5"/>
  <c r="N3045" i="5"/>
  <c r="M3045" i="5"/>
  <c r="L3045" i="5"/>
  <c r="N3044" i="5"/>
  <c r="M3044" i="5"/>
  <c r="L3044" i="5"/>
  <c r="N3043" i="5"/>
  <c r="M3043" i="5"/>
  <c r="L3043" i="5"/>
  <c r="N3042" i="5"/>
  <c r="M3042" i="5"/>
  <c r="L3042" i="5"/>
  <c r="N3041" i="5"/>
  <c r="M3041" i="5"/>
  <c r="L3041" i="5"/>
  <c r="N3040" i="5"/>
  <c r="M3040" i="5"/>
  <c r="L3040" i="5"/>
  <c r="N3039" i="5"/>
  <c r="M3039" i="5"/>
  <c r="L3039" i="5"/>
  <c r="N3038" i="5"/>
  <c r="M3038" i="5"/>
  <c r="L3038" i="5"/>
  <c r="N3037" i="5"/>
  <c r="M3037" i="5"/>
  <c r="L3037" i="5"/>
  <c r="N3036" i="5"/>
  <c r="M3036" i="5"/>
  <c r="L3036" i="5"/>
  <c r="N3035" i="5"/>
  <c r="M3035" i="5"/>
  <c r="L3035" i="5"/>
  <c r="N3034" i="5"/>
  <c r="M3034" i="5"/>
  <c r="L3034" i="5"/>
  <c r="N3033" i="5"/>
  <c r="M3033" i="5"/>
  <c r="L3033" i="5"/>
  <c r="N3032" i="5"/>
  <c r="M3032" i="5"/>
  <c r="L3032" i="5"/>
  <c r="N3031" i="5"/>
  <c r="M3031" i="5"/>
  <c r="L3031" i="5"/>
  <c r="N3030" i="5"/>
  <c r="M3030" i="5"/>
  <c r="L3030" i="5"/>
  <c r="N3029" i="5"/>
  <c r="M3029" i="5"/>
  <c r="L3029" i="5"/>
  <c r="N3028" i="5"/>
  <c r="M3028" i="5"/>
  <c r="L3028" i="5"/>
  <c r="N3027" i="5"/>
  <c r="M3027" i="5"/>
  <c r="L3027" i="5"/>
  <c r="N3026" i="5"/>
  <c r="M3026" i="5"/>
  <c r="L3026" i="5"/>
  <c r="N3025" i="5"/>
  <c r="M3025" i="5"/>
  <c r="L3025" i="5"/>
  <c r="N3024" i="5"/>
  <c r="M3024" i="5"/>
  <c r="L3024" i="5"/>
  <c r="N3023" i="5"/>
  <c r="M3023" i="5"/>
  <c r="L3023" i="5"/>
  <c r="N3022" i="5"/>
  <c r="M3022" i="5"/>
  <c r="L3022" i="5"/>
  <c r="N3021" i="5"/>
  <c r="M3021" i="5"/>
  <c r="L3021" i="5"/>
  <c r="N3020" i="5"/>
  <c r="M3020" i="5"/>
  <c r="L3020" i="5"/>
  <c r="N3019" i="5"/>
  <c r="M3019" i="5"/>
  <c r="L3019" i="5"/>
  <c r="N3018" i="5"/>
  <c r="M3018" i="5"/>
  <c r="L3018" i="5"/>
  <c r="N3017" i="5"/>
  <c r="M3017" i="5"/>
  <c r="L3017" i="5"/>
  <c r="N3016" i="5"/>
  <c r="M3016" i="5"/>
  <c r="L3016" i="5"/>
  <c r="N3015" i="5"/>
  <c r="M3015" i="5"/>
  <c r="L3015" i="5"/>
  <c r="N3014" i="5"/>
  <c r="M3014" i="5"/>
  <c r="L3014" i="5"/>
  <c r="N3013" i="5"/>
  <c r="M3013" i="5"/>
  <c r="L3013" i="5"/>
  <c r="N3012" i="5"/>
  <c r="M3012" i="5"/>
  <c r="L3012" i="5"/>
  <c r="N3011" i="5"/>
  <c r="M3011" i="5"/>
  <c r="L3011" i="5"/>
  <c r="N3010" i="5"/>
  <c r="M3010" i="5"/>
  <c r="L3010" i="5"/>
  <c r="N3009" i="5"/>
  <c r="M3009" i="5"/>
  <c r="L3009" i="5"/>
  <c r="N3008" i="5"/>
  <c r="M3008" i="5"/>
  <c r="L3008" i="5"/>
  <c r="N3007" i="5"/>
  <c r="M3007" i="5"/>
  <c r="L3007" i="5"/>
  <c r="N3006" i="5"/>
  <c r="M3006" i="5"/>
  <c r="L3006" i="5"/>
  <c r="N3005" i="5"/>
  <c r="M3005" i="5"/>
  <c r="L3005" i="5"/>
  <c r="N3004" i="5"/>
  <c r="M3004" i="5"/>
  <c r="L3004" i="5"/>
  <c r="N3003" i="5"/>
  <c r="M3003" i="5"/>
  <c r="L3003" i="5"/>
  <c r="N3002" i="5"/>
  <c r="M3002" i="5"/>
  <c r="L3002" i="5"/>
  <c r="N3001" i="5"/>
  <c r="M3001" i="5"/>
  <c r="L3001" i="5"/>
  <c r="N3000" i="5"/>
  <c r="M3000" i="5"/>
  <c r="L3000" i="5"/>
  <c r="N2999" i="5"/>
  <c r="M2999" i="5"/>
  <c r="L2999" i="5"/>
  <c r="N2998" i="5"/>
  <c r="M2998" i="5"/>
  <c r="L2998" i="5"/>
  <c r="N2997" i="5"/>
  <c r="M2997" i="5"/>
  <c r="L2997" i="5"/>
  <c r="N2996" i="5"/>
  <c r="M2996" i="5"/>
  <c r="L2996" i="5"/>
  <c r="N2995" i="5"/>
  <c r="M2995" i="5"/>
  <c r="L2995" i="5"/>
  <c r="N2994" i="5"/>
  <c r="M2994" i="5"/>
  <c r="L2994" i="5"/>
  <c r="N2993" i="5"/>
  <c r="M2993" i="5"/>
  <c r="L2993" i="5"/>
  <c r="N2992" i="5"/>
  <c r="M2992" i="5"/>
  <c r="L2992" i="5"/>
  <c r="N2991" i="5"/>
  <c r="M2991" i="5"/>
  <c r="L2991" i="5"/>
  <c r="N2990" i="5"/>
  <c r="M2990" i="5"/>
  <c r="L2990" i="5"/>
  <c r="N2989" i="5"/>
  <c r="M2989" i="5"/>
  <c r="L2989" i="5"/>
  <c r="N2988" i="5"/>
  <c r="M2988" i="5"/>
  <c r="L2988" i="5"/>
  <c r="N2987" i="5"/>
  <c r="M2987" i="5"/>
  <c r="L2987" i="5"/>
  <c r="N2986" i="5"/>
  <c r="M2986" i="5"/>
  <c r="L2986" i="5"/>
  <c r="N2985" i="5"/>
  <c r="M2985" i="5"/>
  <c r="L2985" i="5"/>
  <c r="N2984" i="5"/>
  <c r="M2984" i="5"/>
  <c r="L2984" i="5"/>
  <c r="N2983" i="5"/>
  <c r="M2983" i="5"/>
  <c r="L2983" i="5"/>
  <c r="N2982" i="5"/>
  <c r="M2982" i="5"/>
  <c r="L2982" i="5"/>
  <c r="N2981" i="5"/>
  <c r="M2981" i="5"/>
  <c r="L2981" i="5"/>
  <c r="N2980" i="5"/>
  <c r="M2980" i="5"/>
  <c r="L2980" i="5"/>
  <c r="N2979" i="5"/>
  <c r="M2979" i="5"/>
  <c r="L2979" i="5"/>
  <c r="N2978" i="5"/>
  <c r="M2978" i="5"/>
  <c r="L2978" i="5"/>
  <c r="N2977" i="5"/>
  <c r="M2977" i="5"/>
  <c r="L2977" i="5"/>
  <c r="N2976" i="5"/>
  <c r="M2976" i="5"/>
  <c r="L2976" i="5"/>
  <c r="N2975" i="5"/>
  <c r="M2975" i="5"/>
  <c r="L2975" i="5"/>
  <c r="N2974" i="5"/>
  <c r="M2974" i="5"/>
  <c r="L2974" i="5"/>
  <c r="N2973" i="5"/>
  <c r="M2973" i="5"/>
  <c r="L2973" i="5"/>
  <c r="N2972" i="5"/>
  <c r="M2972" i="5"/>
  <c r="L2972" i="5"/>
  <c r="N2971" i="5"/>
  <c r="M2971" i="5"/>
  <c r="L2971" i="5"/>
  <c r="N2970" i="5"/>
  <c r="M2970" i="5"/>
  <c r="L2970" i="5"/>
  <c r="N2969" i="5"/>
  <c r="M2969" i="5"/>
  <c r="L2969" i="5"/>
  <c r="N2968" i="5"/>
  <c r="M2968" i="5"/>
  <c r="L2968" i="5"/>
  <c r="N2967" i="5"/>
  <c r="M2967" i="5"/>
  <c r="L2967" i="5"/>
  <c r="N2966" i="5"/>
  <c r="M2966" i="5"/>
  <c r="L2966" i="5"/>
  <c r="N2965" i="5"/>
  <c r="M2965" i="5"/>
  <c r="L2965" i="5"/>
  <c r="N2964" i="5"/>
  <c r="M2964" i="5"/>
  <c r="L2964" i="5"/>
  <c r="N2963" i="5"/>
  <c r="M2963" i="5"/>
  <c r="L2963" i="5"/>
  <c r="N2962" i="5"/>
  <c r="M2962" i="5"/>
  <c r="L2962" i="5"/>
  <c r="N2961" i="5"/>
  <c r="M2961" i="5"/>
  <c r="L2961" i="5"/>
  <c r="N2960" i="5"/>
  <c r="M2960" i="5"/>
  <c r="L2960" i="5"/>
  <c r="N2959" i="5"/>
  <c r="M2959" i="5"/>
  <c r="L2959" i="5"/>
  <c r="N2958" i="5"/>
  <c r="M2958" i="5"/>
  <c r="L2958" i="5"/>
  <c r="N2957" i="5"/>
  <c r="M2957" i="5"/>
  <c r="L2957" i="5"/>
  <c r="N2956" i="5"/>
  <c r="M2956" i="5"/>
  <c r="L2956" i="5"/>
  <c r="N2955" i="5"/>
  <c r="M2955" i="5"/>
  <c r="L2955" i="5"/>
  <c r="N2954" i="5"/>
  <c r="M2954" i="5"/>
  <c r="L2954" i="5"/>
  <c r="N2953" i="5"/>
  <c r="M2953" i="5"/>
  <c r="L2953" i="5"/>
  <c r="N2952" i="5"/>
  <c r="M2952" i="5"/>
  <c r="L2952" i="5"/>
  <c r="N2951" i="5"/>
  <c r="M2951" i="5"/>
  <c r="L2951" i="5"/>
  <c r="N2950" i="5"/>
  <c r="M2950" i="5"/>
  <c r="L2950" i="5"/>
  <c r="N2949" i="5"/>
  <c r="M2949" i="5"/>
  <c r="L2949" i="5"/>
  <c r="N2948" i="5"/>
  <c r="M2948" i="5"/>
  <c r="L2948" i="5"/>
  <c r="N2947" i="5"/>
  <c r="M2947" i="5"/>
  <c r="L2947" i="5"/>
  <c r="N2946" i="5"/>
  <c r="M2946" i="5"/>
  <c r="L2946" i="5"/>
  <c r="N2945" i="5"/>
  <c r="M2945" i="5"/>
  <c r="L2945" i="5"/>
  <c r="N2944" i="5"/>
  <c r="M2944" i="5"/>
  <c r="L2944" i="5"/>
  <c r="N2943" i="5"/>
  <c r="M2943" i="5"/>
  <c r="L2943" i="5"/>
  <c r="N2942" i="5"/>
  <c r="M2942" i="5"/>
  <c r="L2942" i="5"/>
  <c r="N2941" i="5"/>
  <c r="M2941" i="5"/>
  <c r="L2941" i="5"/>
  <c r="N2940" i="5"/>
  <c r="M2940" i="5"/>
  <c r="L2940" i="5"/>
  <c r="N2939" i="5"/>
  <c r="M2939" i="5"/>
  <c r="L2939" i="5"/>
  <c r="N2938" i="5"/>
  <c r="M2938" i="5"/>
  <c r="L2938" i="5"/>
  <c r="N2937" i="5"/>
  <c r="M2937" i="5"/>
  <c r="L2937" i="5"/>
  <c r="N2936" i="5"/>
  <c r="M2936" i="5"/>
  <c r="L2936" i="5"/>
  <c r="N2935" i="5"/>
  <c r="M2935" i="5"/>
  <c r="L2935" i="5"/>
  <c r="N2934" i="5"/>
  <c r="M2934" i="5"/>
  <c r="L2934" i="5"/>
  <c r="N2933" i="5"/>
  <c r="M2933" i="5"/>
  <c r="L2933" i="5"/>
  <c r="N2932" i="5"/>
  <c r="M2932" i="5"/>
  <c r="L2932" i="5"/>
  <c r="N2931" i="5"/>
  <c r="M2931" i="5"/>
  <c r="L2931" i="5"/>
  <c r="N2930" i="5"/>
  <c r="M2930" i="5"/>
  <c r="L2930" i="5"/>
  <c r="N2929" i="5"/>
  <c r="M2929" i="5"/>
  <c r="L2929" i="5"/>
  <c r="N2928" i="5"/>
  <c r="M2928" i="5"/>
  <c r="L2928" i="5"/>
  <c r="N2927" i="5"/>
  <c r="M2927" i="5"/>
  <c r="L2927" i="5"/>
  <c r="N2926" i="5"/>
  <c r="M2926" i="5"/>
  <c r="L2926" i="5"/>
  <c r="N2925" i="5"/>
  <c r="M2925" i="5"/>
  <c r="L2925" i="5"/>
  <c r="N2924" i="5"/>
  <c r="M2924" i="5"/>
  <c r="L2924" i="5"/>
  <c r="N2923" i="5"/>
  <c r="M2923" i="5"/>
  <c r="L2923" i="5"/>
  <c r="N2922" i="5"/>
  <c r="M2922" i="5"/>
  <c r="L2922" i="5"/>
  <c r="N2921" i="5"/>
  <c r="M2921" i="5"/>
  <c r="L2921" i="5"/>
  <c r="N2920" i="5"/>
  <c r="M2920" i="5"/>
  <c r="L2920" i="5"/>
  <c r="N2919" i="5"/>
  <c r="M2919" i="5"/>
  <c r="L2919" i="5"/>
  <c r="N2918" i="5"/>
  <c r="M2918" i="5"/>
  <c r="L2918" i="5"/>
  <c r="N2917" i="5"/>
  <c r="M2917" i="5"/>
  <c r="L2917" i="5"/>
  <c r="N2916" i="5"/>
  <c r="M2916" i="5"/>
  <c r="L2916" i="5"/>
  <c r="N2915" i="5"/>
  <c r="M2915" i="5"/>
  <c r="L2915" i="5"/>
  <c r="N2914" i="5"/>
  <c r="M2914" i="5"/>
  <c r="L2914" i="5"/>
  <c r="N2913" i="5"/>
  <c r="M2913" i="5"/>
  <c r="L2913" i="5"/>
  <c r="N2912" i="5"/>
  <c r="M2912" i="5"/>
  <c r="L2912" i="5"/>
  <c r="N2911" i="5"/>
  <c r="M2911" i="5"/>
  <c r="L2911" i="5"/>
  <c r="N2910" i="5"/>
  <c r="M2910" i="5"/>
  <c r="L2910" i="5"/>
  <c r="N2909" i="5"/>
  <c r="M2909" i="5"/>
  <c r="L2909" i="5"/>
  <c r="N2908" i="5"/>
  <c r="M2908" i="5"/>
  <c r="L2908" i="5"/>
  <c r="N2907" i="5"/>
  <c r="M2907" i="5"/>
  <c r="L2907" i="5"/>
  <c r="N2906" i="5"/>
  <c r="M2906" i="5"/>
  <c r="L2906" i="5"/>
  <c r="N2905" i="5"/>
  <c r="M2905" i="5"/>
  <c r="L2905" i="5"/>
  <c r="N2904" i="5"/>
  <c r="M2904" i="5"/>
  <c r="L2904" i="5"/>
  <c r="N2903" i="5"/>
  <c r="M2903" i="5"/>
  <c r="L2903" i="5"/>
  <c r="N2902" i="5"/>
  <c r="M2902" i="5"/>
  <c r="L2902" i="5"/>
  <c r="N2901" i="5"/>
  <c r="M2901" i="5"/>
  <c r="L2901" i="5"/>
  <c r="N2900" i="5"/>
  <c r="M2900" i="5"/>
  <c r="L2900" i="5"/>
  <c r="N2899" i="5"/>
  <c r="M2899" i="5"/>
  <c r="L2899" i="5"/>
  <c r="N2898" i="5"/>
  <c r="M2898" i="5"/>
  <c r="L2898" i="5"/>
  <c r="N2897" i="5"/>
  <c r="M2897" i="5"/>
  <c r="L2897" i="5"/>
  <c r="N2896" i="5"/>
  <c r="M2896" i="5"/>
  <c r="L2896" i="5"/>
  <c r="N2895" i="5"/>
  <c r="M2895" i="5"/>
  <c r="L2895" i="5"/>
  <c r="N2894" i="5"/>
  <c r="M2894" i="5"/>
  <c r="L2894" i="5"/>
  <c r="N2893" i="5"/>
  <c r="M2893" i="5"/>
  <c r="L2893" i="5"/>
  <c r="N2892" i="5"/>
  <c r="M2892" i="5"/>
  <c r="L2892" i="5"/>
  <c r="N2891" i="5"/>
  <c r="M2891" i="5"/>
  <c r="L2891" i="5"/>
  <c r="N2890" i="5"/>
  <c r="M2890" i="5"/>
  <c r="L2890" i="5"/>
  <c r="N2889" i="5"/>
  <c r="M2889" i="5"/>
  <c r="L2889" i="5"/>
  <c r="N2888" i="5"/>
  <c r="M2888" i="5"/>
  <c r="L2888" i="5"/>
  <c r="N2887" i="5"/>
  <c r="M2887" i="5"/>
  <c r="L2887" i="5"/>
  <c r="N2886" i="5"/>
  <c r="M2886" i="5"/>
  <c r="L2886" i="5"/>
  <c r="N2885" i="5"/>
  <c r="M2885" i="5"/>
  <c r="L2885" i="5"/>
  <c r="N2884" i="5"/>
  <c r="M2884" i="5"/>
  <c r="L2884" i="5"/>
  <c r="N2883" i="5"/>
  <c r="M2883" i="5"/>
  <c r="L2883" i="5"/>
  <c r="N2882" i="5"/>
  <c r="M2882" i="5"/>
  <c r="L2882" i="5"/>
  <c r="N2881" i="5"/>
  <c r="M2881" i="5"/>
  <c r="L2881" i="5"/>
  <c r="N2880" i="5"/>
  <c r="M2880" i="5"/>
  <c r="L2880" i="5"/>
  <c r="N2879" i="5"/>
  <c r="M2879" i="5"/>
  <c r="L2879" i="5"/>
  <c r="N2878" i="5"/>
  <c r="M2878" i="5"/>
  <c r="L2878" i="5"/>
  <c r="N2877" i="5"/>
  <c r="M2877" i="5"/>
  <c r="L2877" i="5"/>
  <c r="N2876" i="5"/>
  <c r="M2876" i="5"/>
  <c r="L2876" i="5"/>
  <c r="N2875" i="5"/>
  <c r="M2875" i="5"/>
  <c r="L2875" i="5"/>
  <c r="N2874" i="5"/>
  <c r="M2874" i="5"/>
  <c r="L2874" i="5"/>
  <c r="N2873" i="5"/>
  <c r="M2873" i="5"/>
  <c r="L2873" i="5"/>
  <c r="N2872" i="5"/>
  <c r="M2872" i="5"/>
  <c r="L2872" i="5"/>
  <c r="N2871" i="5"/>
  <c r="M2871" i="5"/>
  <c r="L2871" i="5"/>
  <c r="N2870" i="5"/>
  <c r="M2870" i="5"/>
  <c r="L2870" i="5"/>
  <c r="N2869" i="5"/>
  <c r="M2869" i="5"/>
  <c r="L2869" i="5"/>
  <c r="N2868" i="5"/>
  <c r="M2868" i="5"/>
  <c r="L2868" i="5"/>
  <c r="N2867" i="5"/>
  <c r="M2867" i="5"/>
  <c r="L2867" i="5"/>
  <c r="N2866" i="5"/>
  <c r="M2866" i="5"/>
  <c r="L2866" i="5"/>
  <c r="N2865" i="5"/>
  <c r="M2865" i="5"/>
  <c r="L2865" i="5"/>
  <c r="N2864" i="5"/>
  <c r="M2864" i="5"/>
  <c r="L2864" i="5"/>
  <c r="N2863" i="5"/>
  <c r="M2863" i="5"/>
  <c r="L2863" i="5"/>
  <c r="N2862" i="5"/>
  <c r="M2862" i="5"/>
  <c r="L2862" i="5"/>
  <c r="N2861" i="5"/>
  <c r="M2861" i="5"/>
  <c r="L2861" i="5"/>
  <c r="N2860" i="5"/>
  <c r="M2860" i="5"/>
  <c r="L2860" i="5"/>
  <c r="N2859" i="5"/>
  <c r="M2859" i="5"/>
  <c r="L2859" i="5"/>
  <c r="N2858" i="5"/>
  <c r="M2858" i="5"/>
  <c r="L2858" i="5"/>
  <c r="N2857" i="5"/>
  <c r="M2857" i="5"/>
  <c r="L2857" i="5"/>
  <c r="N2856" i="5"/>
  <c r="M2856" i="5"/>
  <c r="L2856" i="5"/>
  <c r="N2855" i="5"/>
  <c r="M2855" i="5"/>
  <c r="L2855" i="5"/>
  <c r="N2854" i="5"/>
  <c r="M2854" i="5"/>
  <c r="L2854" i="5"/>
  <c r="N2853" i="5"/>
  <c r="M2853" i="5"/>
  <c r="L2853" i="5"/>
  <c r="N2852" i="5"/>
  <c r="M2852" i="5"/>
  <c r="L2852" i="5"/>
  <c r="N2851" i="5"/>
  <c r="M2851" i="5"/>
  <c r="L2851" i="5"/>
  <c r="N2850" i="5"/>
  <c r="M2850" i="5"/>
  <c r="L2850" i="5"/>
  <c r="N2849" i="5"/>
  <c r="M2849" i="5"/>
  <c r="L2849" i="5"/>
  <c r="N2848" i="5"/>
  <c r="M2848" i="5"/>
  <c r="L2848" i="5"/>
  <c r="N2847" i="5"/>
  <c r="M2847" i="5"/>
  <c r="L2847" i="5"/>
  <c r="N2846" i="5"/>
  <c r="M2846" i="5"/>
  <c r="L2846" i="5"/>
  <c r="N2845" i="5"/>
  <c r="M2845" i="5"/>
  <c r="L2845" i="5"/>
  <c r="N2844" i="5"/>
  <c r="M2844" i="5"/>
  <c r="L2844" i="5"/>
  <c r="N2843" i="5"/>
  <c r="M2843" i="5"/>
  <c r="L2843" i="5"/>
  <c r="N2842" i="5"/>
  <c r="M2842" i="5"/>
  <c r="L2842" i="5"/>
  <c r="N2841" i="5"/>
  <c r="M2841" i="5"/>
  <c r="L2841" i="5"/>
  <c r="N2840" i="5"/>
  <c r="M2840" i="5"/>
  <c r="L2840" i="5"/>
  <c r="N2839" i="5"/>
  <c r="M2839" i="5"/>
  <c r="L2839" i="5"/>
  <c r="N2838" i="5"/>
  <c r="M2838" i="5"/>
  <c r="L2838" i="5"/>
  <c r="N2837" i="5"/>
  <c r="M2837" i="5"/>
  <c r="L2837" i="5"/>
  <c r="N2836" i="5"/>
  <c r="M2836" i="5"/>
  <c r="L2836" i="5"/>
  <c r="N2835" i="5"/>
  <c r="M2835" i="5"/>
  <c r="L2835" i="5"/>
  <c r="N2834" i="5"/>
  <c r="M2834" i="5"/>
  <c r="L2834" i="5"/>
  <c r="N2833" i="5"/>
  <c r="M2833" i="5"/>
  <c r="L2833" i="5"/>
  <c r="N2832" i="5"/>
  <c r="M2832" i="5"/>
  <c r="L2832" i="5"/>
  <c r="N2831" i="5"/>
  <c r="M2831" i="5"/>
  <c r="L2831" i="5"/>
  <c r="N2830" i="5"/>
  <c r="M2830" i="5"/>
  <c r="L2830" i="5"/>
  <c r="N2829" i="5"/>
  <c r="M2829" i="5"/>
  <c r="L2829" i="5"/>
  <c r="N2828" i="5"/>
  <c r="M2828" i="5"/>
  <c r="L2828" i="5"/>
  <c r="N2827" i="5"/>
  <c r="M2827" i="5"/>
  <c r="L2827" i="5"/>
  <c r="N2826" i="5"/>
  <c r="M2826" i="5"/>
  <c r="L2826" i="5"/>
  <c r="N2825" i="5"/>
  <c r="M2825" i="5"/>
  <c r="L2825" i="5"/>
  <c r="N2824" i="5"/>
  <c r="M2824" i="5"/>
  <c r="L2824" i="5"/>
  <c r="N2823" i="5"/>
  <c r="M2823" i="5"/>
  <c r="L2823" i="5"/>
  <c r="N2822" i="5"/>
  <c r="M2822" i="5"/>
  <c r="L2822" i="5"/>
  <c r="N2821" i="5"/>
  <c r="M2821" i="5"/>
  <c r="L2821" i="5"/>
  <c r="N2820" i="5"/>
  <c r="M2820" i="5"/>
  <c r="L2820" i="5"/>
  <c r="N2819" i="5"/>
  <c r="M2819" i="5"/>
  <c r="L2819" i="5"/>
  <c r="N2818" i="5"/>
  <c r="M2818" i="5"/>
  <c r="L2818" i="5"/>
  <c r="N2817" i="5"/>
  <c r="M2817" i="5"/>
  <c r="L2817" i="5"/>
  <c r="N2816" i="5"/>
  <c r="M2816" i="5"/>
  <c r="L2816" i="5"/>
  <c r="N2815" i="5"/>
  <c r="M2815" i="5"/>
  <c r="L2815" i="5"/>
  <c r="N2814" i="5"/>
  <c r="M2814" i="5"/>
  <c r="L2814" i="5"/>
  <c r="N2813" i="5"/>
  <c r="M2813" i="5"/>
  <c r="L2813" i="5"/>
  <c r="N2812" i="5"/>
  <c r="M2812" i="5"/>
  <c r="L2812" i="5"/>
  <c r="N2811" i="5"/>
  <c r="M2811" i="5"/>
  <c r="L2811" i="5"/>
  <c r="N2810" i="5"/>
  <c r="M2810" i="5"/>
  <c r="L2810" i="5"/>
  <c r="N2809" i="5"/>
  <c r="M2809" i="5"/>
  <c r="L2809" i="5"/>
  <c r="N2808" i="5"/>
  <c r="M2808" i="5"/>
  <c r="L2808" i="5"/>
  <c r="N2807" i="5"/>
  <c r="M2807" i="5"/>
  <c r="L2807" i="5"/>
  <c r="N2806" i="5"/>
  <c r="M2806" i="5"/>
  <c r="L2806" i="5"/>
  <c r="N2805" i="5"/>
  <c r="M2805" i="5"/>
  <c r="L2805" i="5"/>
  <c r="N2804" i="5"/>
  <c r="M2804" i="5"/>
  <c r="L2804" i="5"/>
  <c r="N2803" i="5"/>
  <c r="M2803" i="5"/>
  <c r="L2803" i="5"/>
  <c r="N2802" i="5"/>
  <c r="M2802" i="5"/>
  <c r="L2802" i="5"/>
  <c r="N2801" i="5"/>
  <c r="M2801" i="5"/>
  <c r="L2801" i="5"/>
  <c r="N2800" i="5"/>
  <c r="M2800" i="5"/>
  <c r="L2800" i="5"/>
  <c r="N2799" i="5"/>
  <c r="M2799" i="5"/>
  <c r="L2799" i="5"/>
  <c r="N2798" i="5"/>
  <c r="M2798" i="5"/>
  <c r="L2798" i="5"/>
  <c r="N2797" i="5"/>
  <c r="M2797" i="5"/>
  <c r="L2797" i="5"/>
  <c r="N2796" i="5"/>
  <c r="M2796" i="5"/>
  <c r="L2796" i="5"/>
  <c r="N2795" i="5"/>
  <c r="M2795" i="5"/>
  <c r="L2795" i="5"/>
  <c r="N2794" i="5"/>
  <c r="M2794" i="5"/>
  <c r="L2794" i="5"/>
  <c r="N2793" i="5"/>
  <c r="M2793" i="5"/>
  <c r="L2793" i="5"/>
  <c r="N2792" i="5"/>
  <c r="M2792" i="5"/>
  <c r="L2792" i="5"/>
  <c r="N2791" i="5"/>
  <c r="M2791" i="5"/>
  <c r="L2791" i="5"/>
  <c r="N2790" i="5"/>
  <c r="M2790" i="5"/>
  <c r="L2790" i="5"/>
  <c r="N2789" i="5"/>
  <c r="M2789" i="5"/>
  <c r="L2789" i="5"/>
  <c r="N2788" i="5"/>
  <c r="M2788" i="5"/>
  <c r="L2788" i="5"/>
  <c r="N2787" i="5"/>
  <c r="M2787" i="5"/>
  <c r="L2787" i="5"/>
  <c r="N2786" i="5"/>
  <c r="M2786" i="5"/>
  <c r="L2786" i="5"/>
  <c r="N2785" i="5"/>
  <c r="M2785" i="5"/>
  <c r="L2785" i="5"/>
  <c r="N2784" i="5"/>
  <c r="M2784" i="5"/>
  <c r="L2784" i="5"/>
  <c r="N2783" i="5"/>
  <c r="M2783" i="5"/>
  <c r="L2783" i="5"/>
  <c r="N2782" i="5"/>
  <c r="M2782" i="5"/>
  <c r="L2782" i="5"/>
  <c r="N2781" i="5"/>
  <c r="M2781" i="5"/>
  <c r="L2781" i="5"/>
  <c r="N2780" i="5"/>
  <c r="M2780" i="5"/>
  <c r="L2780" i="5"/>
  <c r="N2779" i="5"/>
  <c r="M2779" i="5"/>
  <c r="L2779" i="5"/>
  <c r="N2778" i="5"/>
  <c r="M2778" i="5"/>
  <c r="L2778" i="5"/>
  <c r="N2777" i="5"/>
  <c r="M2777" i="5"/>
  <c r="L2777" i="5"/>
  <c r="N2776" i="5"/>
  <c r="M2776" i="5"/>
  <c r="L2776" i="5"/>
  <c r="N2775" i="5"/>
  <c r="M2775" i="5"/>
  <c r="L2775" i="5"/>
  <c r="N2774" i="5"/>
  <c r="M2774" i="5"/>
  <c r="L2774" i="5"/>
  <c r="N2773" i="5"/>
  <c r="M2773" i="5"/>
  <c r="L2773" i="5"/>
  <c r="N2772" i="5"/>
  <c r="M2772" i="5"/>
  <c r="L2772" i="5"/>
  <c r="N2771" i="5"/>
  <c r="M2771" i="5"/>
  <c r="L2771" i="5"/>
  <c r="N2770" i="5"/>
  <c r="M2770" i="5"/>
  <c r="L2770" i="5"/>
  <c r="N2769" i="5"/>
  <c r="M2769" i="5"/>
  <c r="L2769" i="5"/>
  <c r="N2768" i="5"/>
  <c r="M2768" i="5"/>
  <c r="L2768" i="5"/>
  <c r="N2767" i="5"/>
  <c r="M2767" i="5"/>
  <c r="L2767" i="5"/>
  <c r="N2766" i="5"/>
  <c r="M2766" i="5"/>
  <c r="L2766" i="5"/>
  <c r="N2765" i="5"/>
  <c r="M2765" i="5"/>
  <c r="L2765" i="5"/>
  <c r="N2764" i="5"/>
  <c r="M2764" i="5"/>
  <c r="L2764" i="5"/>
  <c r="N2763" i="5"/>
  <c r="M2763" i="5"/>
  <c r="L2763" i="5"/>
  <c r="N2762" i="5"/>
  <c r="M2762" i="5"/>
  <c r="L2762" i="5"/>
  <c r="N2761" i="5"/>
  <c r="M2761" i="5"/>
  <c r="L2761" i="5"/>
  <c r="N2760" i="5"/>
  <c r="M2760" i="5"/>
  <c r="L2760" i="5"/>
  <c r="N2759" i="5"/>
  <c r="M2759" i="5"/>
  <c r="L2759" i="5"/>
  <c r="N2758" i="5"/>
  <c r="M2758" i="5"/>
  <c r="L2758" i="5"/>
  <c r="N2757" i="5"/>
  <c r="M2757" i="5"/>
  <c r="L2757" i="5"/>
  <c r="N2756" i="5"/>
  <c r="M2756" i="5"/>
  <c r="L2756" i="5"/>
  <c r="N2755" i="5"/>
  <c r="M2755" i="5"/>
  <c r="L2755" i="5"/>
  <c r="N2754" i="5"/>
  <c r="M2754" i="5"/>
  <c r="L2754" i="5"/>
  <c r="N2753" i="5"/>
  <c r="M2753" i="5"/>
  <c r="L2753" i="5"/>
  <c r="N2752" i="5"/>
  <c r="M2752" i="5"/>
  <c r="L2752" i="5"/>
  <c r="N2751" i="5"/>
  <c r="M2751" i="5"/>
  <c r="L2751" i="5"/>
  <c r="N2750" i="5"/>
  <c r="M2750" i="5"/>
  <c r="L2750" i="5"/>
  <c r="N2749" i="5"/>
  <c r="M2749" i="5"/>
  <c r="L2749" i="5"/>
  <c r="N2748" i="5"/>
  <c r="M2748" i="5"/>
  <c r="L2748" i="5"/>
  <c r="N2747" i="5"/>
  <c r="M2747" i="5"/>
  <c r="L2747" i="5"/>
  <c r="N2746" i="5"/>
  <c r="M2746" i="5"/>
  <c r="L2746" i="5"/>
  <c r="N2745" i="5"/>
  <c r="M2745" i="5"/>
  <c r="L2745" i="5"/>
  <c r="N2744" i="5"/>
  <c r="M2744" i="5"/>
  <c r="L2744" i="5"/>
  <c r="N2743" i="5"/>
  <c r="M2743" i="5"/>
  <c r="L2743" i="5"/>
  <c r="N2742" i="5"/>
  <c r="M2742" i="5"/>
  <c r="L2742" i="5"/>
  <c r="N2741" i="5"/>
  <c r="M2741" i="5"/>
  <c r="L2741" i="5"/>
  <c r="N2740" i="5"/>
  <c r="M2740" i="5"/>
  <c r="L2740" i="5"/>
  <c r="N2739" i="5"/>
  <c r="M2739" i="5"/>
  <c r="L2739" i="5"/>
  <c r="N2738" i="5"/>
  <c r="M2738" i="5"/>
  <c r="L2738" i="5"/>
  <c r="N2737" i="5"/>
  <c r="M2737" i="5"/>
  <c r="L2737" i="5"/>
  <c r="N2736" i="5"/>
  <c r="M2736" i="5"/>
  <c r="L2736" i="5"/>
  <c r="N2735" i="5"/>
  <c r="M2735" i="5"/>
  <c r="L2735" i="5"/>
  <c r="N2734" i="5"/>
  <c r="M2734" i="5"/>
  <c r="L2734" i="5"/>
  <c r="N2733" i="5"/>
  <c r="M2733" i="5"/>
  <c r="L2733" i="5"/>
  <c r="N2732" i="5"/>
  <c r="M2732" i="5"/>
  <c r="L2732" i="5"/>
  <c r="N2731" i="5"/>
  <c r="M2731" i="5"/>
  <c r="L2731" i="5"/>
  <c r="N2730" i="5"/>
  <c r="M2730" i="5"/>
  <c r="L2730" i="5"/>
  <c r="N2729" i="5"/>
  <c r="M2729" i="5"/>
  <c r="L2729" i="5"/>
  <c r="N2728" i="5"/>
  <c r="M2728" i="5"/>
  <c r="L2728" i="5"/>
  <c r="N2727" i="5"/>
  <c r="M2727" i="5"/>
  <c r="L2727" i="5"/>
  <c r="N2726" i="5"/>
  <c r="M2726" i="5"/>
  <c r="L2726" i="5"/>
  <c r="N2725" i="5"/>
  <c r="M2725" i="5"/>
  <c r="L2725" i="5"/>
  <c r="N2724" i="5"/>
  <c r="M2724" i="5"/>
  <c r="L2724" i="5"/>
  <c r="N2723" i="5"/>
  <c r="M2723" i="5"/>
  <c r="L2723" i="5"/>
  <c r="N2722" i="5"/>
  <c r="M2722" i="5"/>
  <c r="L2722" i="5"/>
  <c r="N2721" i="5"/>
  <c r="M2721" i="5"/>
  <c r="L2721" i="5"/>
  <c r="N2720" i="5"/>
  <c r="M2720" i="5"/>
  <c r="L2720" i="5"/>
  <c r="N2719" i="5"/>
  <c r="M2719" i="5"/>
  <c r="L2719" i="5"/>
  <c r="N2718" i="5"/>
  <c r="M2718" i="5"/>
  <c r="L2718" i="5"/>
  <c r="N2717" i="5"/>
  <c r="M2717" i="5"/>
  <c r="L2717" i="5"/>
  <c r="N2716" i="5"/>
  <c r="M2716" i="5"/>
  <c r="L2716" i="5"/>
  <c r="N2715" i="5"/>
  <c r="M2715" i="5"/>
  <c r="L2715" i="5"/>
  <c r="N2714" i="5"/>
  <c r="M2714" i="5"/>
  <c r="L2714" i="5"/>
  <c r="N2713" i="5"/>
  <c r="M2713" i="5"/>
  <c r="L2713" i="5"/>
  <c r="N2712" i="5"/>
  <c r="M2712" i="5"/>
  <c r="L2712" i="5"/>
  <c r="N2711" i="5"/>
  <c r="M2711" i="5"/>
  <c r="L2711" i="5"/>
  <c r="N2710" i="5"/>
  <c r="M2710" i="5"/>
  <c r="L2710" i="5"/>
  <c r="N2709" i="5"/>
  <c r="M2709" i="5"/>
  <c r="L2709" i="5"/>
  <c r="N2708" i="5"/>
  <c r="M2708" i="5"/>
  <c r="L2708" i="5"/>
  <c r="N2707" i="5"/>
  <c r="M2707" i="5"/>
  <c r="L2707" i="5"/>
  <c r="N2706" i="5"/>
  <c r="M2706" i="5"/>
  <c r="L2706" i="5"/>
  <c r="N2705" i="5"/>
  <c r="M2705" i="5"/>
  <c r="L2705" i="5"/>
  <c r="N2704" i="5"/>
  <c r="M2704" i="5"/>
  <c r="L2704" i="5"/>
  <c r="N2703" i="5"/>
  <c r="M2703" i="5"/>
  <c r="L2703" i="5"/>
  <c r="N2702" i="5"/>
  <c r="M2702" i="5"/>
  <c r="L2702" i="5"/>
  <c r="N2701" i="5"/>
  <c r="M2701" i="5"/>
  <c r="L2701" i="5"/>
  <c r="N2700" i="5"/>
  <c r="M2700" i="5"/>
  <c r="L2700" i="5"/>
  <c r="N2699" i="5"/>
  <c r="M2699" i="5"/>
  <c r="L2699" i="5"/>
  <c r="N2698" i="5"/>
  <c r="M2698" i="5"/>
  <c r="L2698" i="5"/>
  <c r="N2697" i="5"/>
  <c r="M2697" i="5"/>
  <c r="L2697" i="5"/>
  <c r="N2696" i="5"/>
  <c r="M2696" i="5"/>
  <c r="L2696" i="5"/>
  <c r="N2695" i="5"/>
  <c r="M2695" i="5"/>
  <c r="L2695" i="5"/>
  <c r="N2694" i="5"/>
  <c r="M2694" i="5"/>
  <c r="L2694" i="5"/>
  <c r="N2693" i="5"/>
  <c r="M2693" i="5"/>
  <c r="L2693" i="5"/>
  <c r="N2692" i="5"/>
  <c r="M2692" i="5"/>
  <c r="L2692" i="5"/>
  <c r="N2691" i="5"/>
  <c r="M2691" i="5"/>
  <c r="L2691" i="5"/>
  <c r="N2690" i="5"/>
  <c r="M2690" i="5"/>
  <c r="L2690" i="5"/>
  <c r="N2689" i="5"/>
  <c r="M2689" i="5"/>
  <c r="L2689" i="5"/>
  <c r="N2688" i="5"/>
  <c r="M2688" i="5"/>
  <c r="L2688" i="5"/>
  <c r="N2687" i="5"/>
  <c r="M2687" i="5"/>
  <c r="L2687" i="5"/>
  <c r="N2686" i="5"/>
  <c r="M2686" i="5"/>
  <c r="L2686" i="5"/>
  <c r="N2685" i="5"/>
  <c r="M2685" i="5"/>
  <c r="L2685" i="5"/>
  <c r="N2684" i="5"/>
  <c r="M2684" i="5"/>
  <c r="L2684" i="5"/>
  <c r="N2683" i="5"/>
  <c r="M2683" i="5"/>
  <c r="L2683" i="5"/>
  <c r="N2682" i="5"/>
  <c r="M2682" i="5"/>
  <c r="L2682" i="5"/>
  <c r="N2681" i="5"/>
  <c r="M2681" i="5"/>
  <c r="L2681" i="5"/>
  <c r="N2680" i="5"/>
  <c r="M2680" i="5"/>
  <c r="L2680" i="5"/>
  <c r="N2679" i="5"/>
  <c r="M2679" i="5"/>
  <c r="L2679" i="5"/>
  <c r="N2678" i="5"/>
  <c r="M2678" i="5"/>
  <c r="L2678" i="5"/>
  <c r="N2677" i="5"/>
  <c r="M2677" i="5"/>
  <c r="L2677" i="5"/>
  <c r="N2676" i="5"/>
  <c r="M2676" i="5"/>
  <c r="L2676" i="5"/>
  <c r="N2675" i="5"/>
  <c r="M2675" i="5"/>
  <c r="L2675" i="5"/>
  <c r="N2674" i="5"/>
  <c r="M2674" i="5"/>
  <c r="L2674" i="5"/>
  <c r="N2673" i="5"/>
  <c r="M2673" i="5"/>
  <c r="L2673" i="5"/>
  <c r="N2672" i="5"/>
  <c r="M2672" i="5"/>
  <c r="L2672" i="5"/>
  <c r="N2671" i="5"/>
  <c r="M2671" i="5"/>
  <c r="L2671" i="5"/>
  <c r="N2670" i="5"/>
  <c r="M2670" i="5"/>
  <c r="L2670" i="5"/>
  <c r="N2669" i="5"/>
  <c r="M2669" i="5"/>
  <c r="L2669" i="5"/>
  <c r="N2668" i="5"/>
  <c r="M2668" i="5"/>
  <c r="L2668" i="5"/>
  <c r="N2667" i="5"/>
  <c r="M2667" i="5"/>
  <c r="L2667" i="5"/>
  <c r="N2666" i="5"/>
  <c r="M2666" i="5"/>
  <c r="L2666" i="5"/>
  <c r="N2665" i="5"/>
  <c r="M2665" i="5"/>
  <c r="L2665" i="5"/>
  <c r="N2664" i="5"/>
  <c r="M2664" i="5"/>
  <c r="L2664" i="5"/>
  <c r="N2663" i="5"/>
  <c r="M2663" i="5"/>
  <c r="L2663" i="5"/>
  <c r="N2662" i="5"/>
  <c r="M2662" i="5"/>
  <c r="L2662" i="5"/>
  <c r="N2661" i="5"/>
  <c r="M2661" i="5"/>
  <c r="L2661" i="5"/>
  <c r="N2660" i="5"/>
  <c r="M2660" i="5"/>
  <c r="L2660" i="5"/>
  <c r="N2659" i="5"/>
  <c r="M2659" i="5"/>
  <c r="L2659" i="5"/>
  <c r="N2658" i="5"/>
  <c r="M2658" i="5"/>
  <c r="L2658" i="5"/>
  <c r="N2657" i="5"/>
  <c r="M2657" i="5"/>
  <c r="L2657" i="5"/>
  <c r="N2656" i="5"/>
  <c r="M2656" i="5"/>
  <c r="L2656" i="5"/>
  <c r="N2655" i="5"/>
  <c r="M2655" i="5"/>
  <c r="L2655" i="5"/>
  <c r="N2654" i="5"/>
  <c r="M2654" i="5"/>
  <c r="L2654" i="5"/>
  <c r="N2653" i="5"/>
  <c r="M2653" i="5"/>
  <c r="L2653" i="5"/>
  <c r="N2652" i="5"/>
  <c r="M2652" i="5"/>
  <c r="L2652" i="5"/>
  <c r="N2651" i="5"/>
  <c r="M2651" i="5"/>
  <c r="L2651" i="5"/>
  <c r="N2650" i="5"/>
  <c r="M2650" i="5"/>
  <c r="L2650" i="5"/>
  <c r="N2649" i="5"/>
  <c r="M2649" i="5"/>
  <c r="L2649" i="5"/>
  <c r="N2648" i="5"/>
  <c r="M2648" i="5"/>
  <c r="L2648" i="5"/>
  <c r="N2647" i="5"/>
  <c r="M2647" i="5"/>
  <c r="L2647" i="5"/>
  <c r="N2646" i="5"/>
  <c r="M2646" i="5"/>
  <c r="L2646" i="5"/>
  <c r="N2645" i="5"/>
  <c r="M2645" i="5"/>
  <c r="L2645" i="5"/>
  <c r="N2644" i="5"/>
  <c r="M2644" i="5"/>
  <c r="L2644" i="5"/>
  <c r="N2643" i="5"/>
  <c r="M2643" i="5"/>
  <c r="L2643" i="5"/>
  <c r="N2642" i="5"/>
  <c r="M2642" i="5"/>
  <c r="L2642" i="5"/>
  <c r="N2641" i="5"/>
  <c r="M2641" i="5"/>
  <c r="L2641" i="5"/>
  <c r="N2640" i="5"/>
  <c r="M2640" i="5"/>
  <c r="L2640" i="5"/>
  <c r="N2639" i="5"/>
  <c r="M2639" i="5"/>
  <c r="L2639" i="5"/>
  <c r="N2638" i="5"/>
  <c r="M2638" i="5"/>
  <c r="L2638" i="5"/>
  <c r="N2637" i="5"/>
  <c r="M2637" i="5"/>
  <c r="L2637" i="5"/>
  <c r="N2636" i="5"/>
  <c r="M2636" i="5"/>
  <c r="L2636" i="5"/>
  <c r="N2635" i="5"/>
  <c r="M2635" i="5"/>
  <c r="L2635" i="5"/>
  <c r="N2634" i="5"/>
  <c r="M2634" i="5"/>
  <c r="L2634" i="5"/>
  <c r="N2633" i="5"/>
  <c r="M2633" i="5"/>
  <c r="L2633" i="5"/>
  <c r="N2632" i="5"/>
  <c r="M2632" i="5"/>
  <c r="L2632" i="5"/>
  <c r="N2631" i="5"/>
  <c r="M2631" i="5"/>
  <c r="L2631" i="5"/>
  <c r="N2630" i="5"/>
  <c r="M2630" i="5"/>
  <c r="L2630" i="5"/>
  <c r="N2629" i="5"/>
  <c r="M2629" i="5"/>
  <c r="L2629" i="5"/>
  <c r="N2628" i="5"/>
  <c r="M2628" i="5"/>
  <c r="L2628" i="5"/>
  <c r="N2627" i="5"/>
  <c r="M2627" i="5"/>
  <c r="L2627" i="5"/>
  <c r="N2626" i="5"/>
  <c r="M2626" i="5"/>
  <c r="L2626" i="5"/>
  <c r="N2625" i="5"/>
  <c r="M2625" i="5"/>
  <c r="L2625" i="5"/>
  <c r="N2624" i="5"/>
  <c r="M2624" i="5"/>
  <c r="L2624" i="5"/>
  <c r="N2623" i="5"/>
  <c r="M2623" i="5"/>
  <c r="L2623" i="5"/>
  <c r="N2622" i="5"/>
  <c r="M2622" i="5"/>
  <c r="L2622" i="5"/>
  <c r="N2621" i="5"/>
  <c r="M2621" i="5"/>
  <c r="L2621" i="5"/>
  <c r="N2620" i="5"/>
  <c r="M2620" i="5"/>
  <c r="L2620" i="5"/>
  <c r="N2619" i="5"/>
  <c r="M2619" i="5"/>
  <c r="L2619" i="5"/>
  <c r="N2618" i="5"/>
  <c r="M2618" i="5"/>
  <c r="L2618" i="5"/>
  <c r="N2617" i="5"/>
  <c r="M2617" i="5"/>
  <c r="L2617" i="5"/>
  <c r="N2616" i="5"/>
  <c r="M2616" i="5"/>
  <c r="L2616" i="5"/>
  <c r="N2615" i="5"/>
  <c r="M2615" i="5"/>
  <c r="L2615" i="5"/>
  <c r="N2614" i="5"/>
  <c r="M2614" i="5"/>
  <c r="L2614" i="5"/>
  <c r="N2613" i="5"/>
  <c r="M2613" i="5"/>
  <c r="L2613" i="5"/>
  <c r="N2612" i="5"/>
  <c r="M2612" i="5"/>
  <c r="L2612" i="5"/>
  <c r="N2611" i="5"/>
  <c r="M2611" i="5"/>
  <c r="L2611" i="5"/>
  <c r="N2610" i="5"/>
  <c r="M2610" i="5"/>
  <c r="L2610" i="5"/>
  <c r="N2609" i="5"/>
  <c r="M2609" i="5"/>
  <c r="L2609" i="5"/>
  <c r="N2608" i="5"/>
  <c r="M2608" i="5"/>
  <c r="L2608" i="5"/>
  <c r="N2607" i="5"/>
  <c r="M2607" i="5"/>
  <c r="L2607" i="5"/>
  <c r="N2606" i="5"/>
  <c r="M2606" i="5"/>
  <c r="L2606" i="5"/>
  <c r="N2605" i="5"/>
  <c r="M2605" i="5"/>
  <c r="L2605" i="5"/>
  <c r="N2604" i="5"/>
  <c r="M2604" i="5"/>
  <c r="L2604" i="5"/>
  <c r="N2603" i="5"/>
  <c r="M2603" i="5"/>
  <c r="L2603" i="5"/>
  <c r="N2602" i="5"/>
  <c r="M2602" i="5"/>
  <c r="L2602" i="5"/>
  <c r="N2601" i="5"/>
  <c r="M2601" i="5"/>
  <c r="L2601" i="5"/>
  <c r="N2600" i="5"/>
  <c r="M2600" i="5"/>
  <c r="L2600" i="5"/>
  <c r="N2599" i="5"/>
  <c r="M2599" i="5"/>
  <c r="L2599" i="5"/>
  <c r="N2598" i="5"/>
  <c r="M2598" i="5"/>
  <c r="L2598" i="5"/>
  <c r="N2597" i="5"/>
  <c r="M2597" i="5"/>
  <c r="L2597" i="5"/>
  <c r="N2596" i="5"/>
  <c r="M2596" i="5"/>
  <c r="L2596" i="5"/>
  <c r="N2595" i="5"/>
  <c r="M2595" i="5"/>
  <c r="L2595" i="5"/>
  <c r="N2594" i="5"/>
  <c r="M2594" i="5"/>
  <c r="L2594" i="5"/>
  <c r="N2593" i="5"/>
  <c r="M2593" i="5"/>
  <c r="L2593" i="5"/>
  <c r="N2592" i="5"/>
  <c r="M2592" i="5"/>
  <c r="L2592" i="5"/>
  <c r="N2591" i="5"/>
  <c r="M2591" i="5"/>
  <c r="L2591" i="5"/>
  <c r="N2590" i="5"/>
  <c r="M2590" i="5"/>
  <c r="L2590" i="5"/>
  <c r="N2589" i="5"/>
  <c r="M2589" i="5"/>
  <c r="L2589" i="5"/>
  <c r="N2588" i="5"/>
  <c r="M2588" i="5"/>
  <c r="L2588" i="5"/>
  <c r="N2587" i="5"/>
  <c r="M2587" i="5"/>
  <c r="L2587" i="5"/>
  <c r="N2586" i="5"/>
  <c r="M2586" i="5"/>
  <c r="L2586" i="5"/>
  <c r="N2585" i="5"/>
  <c r="M2585" i="5"/>
  <c r="L2585" i="5"/>
  <c r="N2584" i="5"/>
  <c r="M2584" i="5"/>
  <c r="L2584" i="5"/>
  <c r="N2583" i="5"/>
  <c r="M2583" i="5"/>
  <c r="L2583" i="5"/>
  <c r="N2582" i="5"/>
  <c r="M2582" i="5"/>
  <c r="L2582" i="5"/>
  <c r="N2581" i="5"/>
  <c r="M2581" i="5"/>
  <c r="L2581" i="5"/>
  <c r="N2580" i="5"/>
  <c r="M2580" i="5"/>
  <c r="L2580" i="5"/>
  <c r="N2579" i="5"/>
  <c r="M2579" i="5"/>
  <c r="L2579" i="5"/>
  <c r="N2578" i="5"/>
  <c r="M2578" i="5"/>
  <c r="L2578" i="5"/>
  <c r="N2577" i="5"/>
  <c r="M2577" i="5"/>
  <c r="L2577" i="5"/>
  <c r="N2576" i="5"/>
  <c r="M2576" i="5"/>
  <c r="L2576" i="5"/>
  <c r="N2575" i="5"/>
  <c r="M2575" i="5"/>
  <c r="L2575" i="5"/>
  <c r="N2574" i="5"/>
  <c r="M2574" i="5"/>
  <c r="L2574" i="5"/>
  <c r="N2573" i="5"/>
  <c r="M2573" i="5"/>
  <c r="L2573" i="5"/>
  <c r="N2572" i="5"/>
  <c r="M2572" i="5"/>
  <c r="L2572" i="5"/>
  <c r="N2571" i="5"/>
  <c r="M2571" i="5"/>
  <c r="L2571" i="5"/>
  <c r="N2570" i="5"/>
  <c r="M2570" i="5"/>
  <c r="L2570" i="5"/>
  <c r="N2569" i="5"/>
  <c r="M2569" i="5"/>
  <c r="L2569" i="5"/>
  <c r="N2568" i="5"/>
  <c r="M2568" i="5"/>
  <c r="L2568" i="5"/>
  <c r="N2567" i="5"/>
  <c r="M2567" i="5"/>
  <c r="L2567" i="5"/>
  <c r="N2566" i="5"/>
  <c r="M2566" i="5"/>
  <c r="L2566" i="5"/>
  <c r="N2565" i="5"/>
  <c r="M2565" i="5"/>
  <c r="L2565" i="5"/>
  <c r="N2564" i="5"/>
  <c r="M2564" i="5"/>
  <c r="L2564" i="5"/>
  <c r="N2563" i="5"/>
  <c r="M2563" i="5"/>
  <c r="L2563" i="5"/>
  <c r="N2562" i="5"/>
  <c r="M2562" i="5"/>
  <c r="L2562" i="5"/>
  <c r="N2561" i="5"/>
  <c r="M2561" i="5"/>
  <c r="L2561" i="5"/>
  <c r="N2560" i="5"/>
  <c r="M2560" i="5"/>
  <c r="L2560" i="5"/>
  <c r="N2559" i="5"/>
  <c r="M2559" i="5"/>
  <c r="L2559" i="5"/>
  <c r="N2558" i="5"/>
  <c r="M2558" i="5"/>
  <c r="L2558" i="5"/>
  <c r="N2557" i="5"/>
  <c r="M2557" i="5"/>
  <c r="L2557" i="5"/>
  <c r="N2556" i="5"/>
  <c r="M2556" i="5"/>
  <c r="L2556" i="5"/>
  <c r="N2555" i="5"/>
  <c r="M2555" i="5"/>
  <c r="L2555" i="5"/>
  <c r="N2554" i="5"/>
  <c r="M2554" i="5"/>
  <c r="L2554" i="5"/>
  <c r="N2553" i="5"/>
  <c r="M2553" i="5"/>
  <c r="L2553" i="5"/>
  <c r="N2552" i="5"/>
  <c r="M2552" i="5"/>
  <c r="L2552" i="5"/>
  <c r="N2551" i="5"/>
  <c r="M2551" i="5"/>
  <c r="L2551" i="5"/>
  <c r="N2550" i="5"/>
  <c r="M2550" i="5"/>
  <c r="L2550" i="5"/>
  <c r="N2549" i="5"/>
  <c r="M2549" i="5"/>
  <c r="L2549" i="5"/>
  <c r="N2548" i="5"/>
  <c r="M2548" i="5"/>
  <c r="L2548" i="5"/>
  <c r="N2547" i="5"/>
  <c r="M2547" i="5"/>
  <c r="L2547" i="5"/>
  <c r="N2546" i="5"/>
  <c r="M2546" i="5"/>
  <c r="L2546" i="5"/>
  <c r="N2545" i="5"/>
  <c r="M2545" i="5"/>
  <c r="L2545" i="5"/>
  <c r="N2544" i="5"/>
  <c r="M2544" i="5"/>
  <c r="L2544" i="5"/>
  <c r="N2543" i="5"/>
  <c r="M2543" i="5"/>
  <c r="L2543" i="5"/>
  <c r="N2542" i="5"/>
  <c r="M2542" i="5"/>
  <c r="L2542" i="5"/>
  <c r="N2541" i="5"/>
  <c r="M2541" i="5"/>
  <c r="L2541" i="5"/>
  <c r="N2540" i="5"/>
  <c r="M2540" i="5"/>
  <c r="L2540" i="5"/>
  <c r="N2539" i="5"/>
  <c r="M2539" i="5"/>
  <c r="L2539" i="5"/>
  <c r="N2538" i="5"/>
  <c r="M2538" i="5"/>
  <c r="L2538" i="5"/>
  <c r="N2537" i="5"/>
  <c r="M2537" i="5"/>
  <c r="L2537" i="5"/>
  <c r="N2536" i="5"/>
  <c r="M2536" i="5"/>
  <c r="L2536" i="5"/>
  <c r="N2535" i="5"/>
  <c r="M2535" i="5"/>
  <c r="L2535" i="5"/>
  <c r="N2534" i="5"/>
  <c r="M2534" i="5"/>
  <c r="L2534" i="5"/>
  <c r="N2533" i="5"/>
  <c r="M2533" i="5"/>
  <c r="L2533" i="5"/>
  <c r="N2532" i="5"/>
  <c r="M2532" i="5"/>
  <c r="L2532" i="5"/>
  <c r="N2531" i="5"/>
  <c r="M2531" i="5"/>
  <c r="L2531" i="5"/>
  <c r="N2530" i="5"/>
  <c r="M2530" i="5"/>
  <c r="L2530" i="5"/>
  <c r="N2529" i="5"/>
  <c r="M2529" i="5"/>
  <c r="L2529" i="5"/>
  <c r="N2528" i="5"/>
  <c r="M2528" i="5"/>
  <c r="L2528" i="5"/>
  <c r="N2527" i="5"/>
  <c r="M2527" i="5"/>
  <c r="L2527" i="5"/>
  <c r="N2526" i="5"/>
  <c r="M2526" i="5"/>
  <c r="L2526" i="5"/>
  <c r="N2525" i="5"/>
  <c r="M2525" i="5"/>
  <c r="L2525" i="5"/>
  <c r="N2524" i="5"/>
  <c r="M2524" i="5"/>
  <c r="L2524" i="5"/>
  <c r="N2523" i="5"/>
  <c r="M2523" i="5"/>
  <c r="L2523" i="5"/>
  <c r="N2522" i="5"/>
  <c r="M2522" i="5"/>
  <c r="L2522" i="5"/>
  <c r="N2521" i="5"/>
  <c r="M2521" i="5"/>
  <c r="L2521" i="5"/>
  <c r="N2520" i="5"/>
  <c r="M2520" i="5"/>
  <c r="L2520" i="5"/>
  <c r="N2519" i="5"/>
  <c r="M2519" i="5"/>
  <c r="L2519" i="5"/>
  <c r="N2518" i="5"/>
  <c r="M2518" i="5"/>
  <c r="L2518" i="5"/>
  <c r="N2517" i="5"/>
  <c r="M2517" i="5"/>
  <c r="L2517" i="5"/>
  <c r="N2516" i="5"/>
  <c r="M2516" i="5"/>
  <c r="L2516" i="5"/>
  <c r="N2515" i="5"/>
  <c r="M2515" i="5"/>
  <c r="L2515" i="5"/>
  <c r="N2514" i="5"/>
  <c r="M2514" i="5"/>
  <c r="L2514" i="5"/>
  <c r="N2513" i="5"/>
  <c r="M2513" i="5"/>
  <c r="L2513" i="5"/>
  <c r="N2512" i="5"/>
  <c r="M2512" i="5"/>
  <c r="L2512" i="5"/>
  <c r="N2511" i="5"/>
  <c r="M2511" i="5"/>
  <c r="L2511" i="5"/>
  <c r="N2510" i="5"/>
  <c r="M2510" i="5"/>
  <c r="L2510" i="5"/>
  <c r="N2509" i="5"/>
  <c r="M2509" i="5"/>
  <c r="L2509" i="5"/>
  <c r="N2508" i="5"/>
  <c r="M2508" i="5"/>
  <c r="L2508" i="5"/>
  <c r="N2507" i="5"/>
  <c r="M2507" i="5"/>
  <c r="L2507" i="5"/>
  <c r="N2506" i="5"/>
  <c r="M2506" i="5"/>
  <c r="L2506" i="5"/>
  <c r="N2505" i="5"/>
  <c r="M2505" i="5"/>
  <c r="L2505" i="5"/>
  <c r="N2504" i="5"/>
  <c r="M2504" i="5"/>
  <c r="L2504" i="5"/>
  <c r="N2503" i="5"/>
  <c r="M2503" i="5"/>
  <c r="L2503" i="5"/>
  <c r="N2502" i="5"/>
  <c r="M2502" i="5"/>
  <c r="L2502" i="5"/>
  <c r="N2501" i="5"/>
  <c r="M2501" i="5"/>
  <c r="L2501" i="5"/>
  <c r="N2500" i="5"/>
  <c r="M2500" i="5"/>
  <c r="L2500" i="5"/>
  <c r="N2499" i="5"/>
  <c r="M2499" i="5"/>
  <c r="L2499" i="5"/>
  <c r="N2498" i="5"/>
  <c r="M2498" i="5"/>
  <c r="L2498" i="5"/>
  <c r="N2497" i="5"/>
  <c r="M2497" i="5"/>
  <c r="L2497" i="5"/>
  <c r="N2496" i="5"/>
  <c r="M2496" i="5"/>
  <c r="L2496" i="5"/>
  <c r="N2495" i="5"/>
  <c r="M2495" i="5"/>
  <c r="L2495" i="5"/>
  <c r="N2494" i="5"/>
  <c r="M2494" i="5"/>
  <c r="L2494" i="5"/>
  <c r="N2493" i="5"/>
  <c r="M2493" i="5"/>
  <c r="L2493" i="5"/>
  <c r="N2492" i="5"/>
  <c r="M2492" i="5"/>
  <c r="L2492" i="5"/>
  <c r="N2491" i="5"/>
  <c r="M2491" i="5"/>
  <c r="L2491" i="5"/>
  <c r="N2490" i="5"/>
  <c r="M2490" i="5"/>
  <c r="L2490" i="5"/>
  <c r="N2489" i="5"/>
  <c r="M2489" i="5"/>
  <c r="L2489" i="5"/>
  <c r="N2488" i="5"/>
  <c r="M2488" i="5"/>
  <c r="L2488" i="5"/>
  <c r="N2487" i="5"/>
  <c r="M2487" i="5"/>
  <c r="L2487" i="5"/>
  <c r="N2486" i="5"/>
  <c r="M2486" i="5"/>
  <c r="L2486" i="5"/>
  <c r="N2485" i="5"/>
  <c r="M2485" i="5"/>
  <c r="L2485" i="5"/>
  <c r="N2484" i="5"/>
  <c r="M2484" i="5"/>
  <c r="L2484" i="5"/>
  <c r="N2483" i="5"/>
  <c r="M2483" i="5"/>
  <c r="L2483" i="5"/>
  <c r="N2482" i="5"/>
  <c r="M2482" i="5"/>
  <c r="L2482" i="5"/>
  <c r="N2481" i="5"/>
  <c r="M2481" i="5"/>
  <c r="L2481" i="5"/>
  <c r="N2480" i="5"/>
  <c r="M2480" i="5"/>
  <c r="L2480" i="5"/>
  <c r="N2479" i="5"/>
  <c r="M2479" i="5"/>
  <c r="L2479" i="5"/>
  <c r="N2478" i="5"/>
  <c r="M2478" i="5"/>
  <c r="L2478" i="5"/>
  <c r="N2477" i="5"/>
  <c r="M2477" i="5"/>
  <c r="L2477" i="5"/>
  <c r="N2476" i="5"/>
  <c r="M2476" i="5"/>
  <c r="L2476" i="5"/>
  <c r="N2475" i="5"/>
  <c r="M2475" i="5"/>
  <c r="L2475" i="5"/>
  <c r="N2474" i="5"/>
  <c r="M2474" i="5"/>
  <c r="L2474" i="5"/>
  <c r="N2473" i="5"/>
  <c r="M2473" i="5"/>
  <c r="L2473" i="5"/>
  <c r="N2472" i="5"/>
  <c r="M2472" i="5"/>
  <c r="L2472" i="5"/>
  <c r="N2471" i="5"/>
  <c r="M2471" i="5"/>
  <c r="L2471" i="5"/>
  <c r="N2470" i="5"/>
  <c r="M2470" i="5"/>
  <c r="L2470" i="5"/>
  <c r="N2469" i="5"/>
  <c r="M2469" i="5"/>
  <c r="L2469" i="5"/>
  <c r="N2468" i="5"/>
  <c r="M2468" i="5"/>
  <c r="L2468" i="5"/>
  <c r="N2467" i="5"/>
  <c r="M2467" i="5"/>
  <c r="L2467" i="5"/>
  <c r="N2466" i="5"/>
  <c r="M2466" i="5"/>
  <c r="L2466" i="5"/>
  <c r="N2465" i="5"/>
  <c r="M2465" i="5"/>
  <c r="L2465" i="5"/>
  <c r="N2464" i="5"/>
  <c r="M2464" i="5"/>
  <c r="L2464" i="5"/>
  <c r="N2463" i="5"/>
  <c r="M2463" i="5"/>
  <c r="L2463" i="5"/>
  <c r="N2462" i="5"/>
  <c r="M2462" i="5"/>
  <c r="L2462" i="5"/>
  <c r="N2461" i="5"/>
  <c r="M2461" i="5"/>
  <c r="L2461" i="5"/>
  <c r="N2460" i="5"/>
  <c r="M2460" i="5"/>
  <c r="L2460" i="5"/>
  <c r="N2459" i="5"/>
  <c r="M2459" i="5"/>
  <c r="L2459" i="5"/>
  <c r="N2458" i="5"/>
  <c r="M2458" i="5"/>
  <c r="L2458" i="5"/>
  <c r="N2457" i="5"/>
  <c r="M2457" i="5"/>
  <c r="L2457" i="5"/>
  <c r="N2456" i="5"/>
  <c r="M2456" i="5"/>
  <c r="L2456" i="5"/>
  <c r="N2455" i="5"/>
  <c r="M2455" i="5"/>
  <c r="L2455" i="5"/>
  <c r="N2454" i="5"/>
  <c r="M2454" i="5"/>
  <c r="L2454" i="5"/>
  <c r="N2453" i="5"/>
  <c r="M2453" i="5"/>
  <c r="L2453" i="5"/>
  <c r="N2452" i="5"/>
  <c r="M2452" i="5"/>
  <c r="L2452" i="5"/>
  <c r="N2451" i="5"/>
  <c r="M2451" i="5"/>
  <c r="L2451" i="5"/>
  <c r="N2450" i="5"/>
  <c r="M2450" i="5"/>
  <c r="L2450" i="5"/>
  <c r="N2449" i="5"/>
  <c r="M2449" i="5"/>
  <c r="L2449" i="5"/>
  <c r="N2448" i="5"/>
  <c r="M2448" i="5"/>
  <c r="L2448" i="5"/>
  <c r="N2447" i="5"/>
  <c r="M2447" i="5"/>
  <c r="L2447" i="5"/>
  <c r="N2446" i="5"/>
  <c r="M2446" i="5"/>
  <c r="L2446" i="5"/>
  <c r="N2445" i="5"/>
  <c r="M2445" i="5"/>
  <c r="L2445" i="5"/>
  <c r="N2444" i="5"/>
  <c r="M2444" i="5"/>
  <c r="L2444" i="5"/>
  <c r="N2443" i="5"/>
  <c r="M2443" i="5"/>
  <c r="L2443" i="5"/>
  <c r="N2442" i="5"/>
  <c r="M2442" i="5"/>
  <c r="L2442" i="5"/>
  <c r="N2441" i="5"/>
  <c r="M2441" i="5"/>
  <c r="L2441" i="5"/>
  <c r="N2440" i="5"/>
  <c r="M2440" i="5"/>
  <c r="L2440" i="5"/>
  <c r="N2439" i="5"/>
  <c r="M2439" i="5"/>
  <c r="L2439" i="5"/>
  <c r="N2438" i="5"/>
  <c r="M2438" i="5"/>
  <c r="L2438" i="5"/>
  <c r="N2437" i="5"/>
  <c r="M2437" i="5"/>
  <c r="L2437" i="5"/>
  <c r="N2436" i="5"/>
  <c r="M2436" i="5"/>
  <c r="L2436" i="5"/>
  <c r="N2435" i="5"/>
  <c r="M2435" i="5"/>
  <c r="L2435" i="5"/>
  <c r="N2434" i="5"/>
  <c r="M2434" i="5"/>
  <c r="L2434" i="5"/>
  <c r="N2433" i="5"/>
  <c r="M2433" i="5"/>
  <c r="L2433" i="5"/>
  <c r="N2432" i="5"/>
  <c r="M2432" i="5"/>
  <c r="L2432" i="5"/>
  <c r="N2431" i="5"/>
  <c r="M2431" i="5"/>
  <c r="L2431" i="5"/>
  <c r="N2430" i="5"/>
  <c r="M2430" i="5"/>
  <c r="L2430" i="5"/>
  <c r="N2429" i="5"/>
  <c r="M2429" i="5"/>
  <c r="L2429" i="5"/>
  <c r="N2428" i="5"/>
  <c r="M2428" i="5"/>
  <c r="L2428" i="5"/>
  <c r="N2427" i="5"/>
  <c r="M2427" i="5"/>
  <c r="L2427" i="5"/>
  <c r="N2426" i="5"/>
  <c r="M2426" i="5"/>
  <c r="L2426" i="5"/>
  <c r="N2425" i="5"/>
  <c r="M2425" i="5"/>
  <c r="L2425" i="5"/>
  <c r="N2424" i="5"/>
  <c r="M2424" i="5"/>
  <c r="L2424" i="5"/>
  <c r="N2423" i="5"/>
  <c r="M2423" i="5"/>
  <c r="L2423" i="5"/>
  <c r="N2422" i="5"/>
  <c r="M2422" i="5"/>
  <c r="L2422" i="5"/>
  <c r="N2421" i="5"/>
  <c r="M2421" i="5"/>
  <c r="L2421" i="5"/>
  <c r="N2420" i="5"/>
  <c r="M2420" i="5"/>
  <c r="L2420" i="5"/>
  <c r="N2419" i="5"/>
  <c r="M2419" i="5"/>
  <c r="L2419" i="5"/>
  <c r="N2418" i="5"/>
  <c r="M2418" i="5"/>
  <c r="L2418" i="5"/>
  <c r="N2417" i="5"/>
  <c r="M2417" i="5"/>
  <c r="L2417" i="5"/>
  <c r="N2416" i="5"/>
  <c r="M2416" i="5"/>
  <c r="L2416" i="5"/>
  <c r="N2415" i="5"/>
  <c r="M2415" i="5"/>
  <c r="L2415" i="5"/>
  <c r="N2414" i="5"/>
  <c r="M2414" i="5"/>
  <c r="L2414" i="5"/>
  <c r="N2413" i="5"/>
  <c r="M2413" i="5"/>
  <c r="L2413" i="5"/>
  <c r="N2412" i="5"/>
  <c r="M2412" i="5"/>
  <c r="L2412" i="5"/>
  <c r="N2411" i="5"/>
  <c r="M2411" i="5"/>
  <c r="L2411" i="5"/>
  <c r="N2410" i="5"/>
  <c r="M2410" i="5"/>
  <c r="L2410" i="5"/>
  <c r="N2409" i="5"/>
  <c r="M2409" i="5"/>
  <c r="L2409" i="5"/>
  <c r="N2408" i="5"/>
  <c r="M2408" i="5"/>
  <c r="L2408" i="5"/>
  <c r="N2407" i="5"/>
  <c r="M2407" i="5"/>
  <c r="L2407" i="5"/>
  <c r="N2406" i="5"/>
  <c r="M2406" i="5"/>
  <c r="L2406" i="5"/>
  <c r="N2405" i="5"/>
  <c r="M2405" i="5"/>
  <c r="L2405" i="5"/>
  <c r="N2404" i="5"/>
  <c r="M2404" i="5"/>
  <c r="L2404" i="5"/>
  <c r="N2403" i="5"/>
  <c r="M2403" i="5"/>
  <c r="L2403" i="5"/>
  <c r="N2402" i="5"/>
  <c r="M2402" i="5"/>
  <c r="L2402" i="5"/>
  <c r="N2401" i="5"/>
  <c r="M2401" i="5"/>
  <c r="L2401" i="5"/>
  <c r="N2400" i="5"/>
  <c r="M2400" i="5"/>
  <c r="L2400" i="5"/>
  <c r="N2399" i="5"/>
  <c r="M2399" i="5"/>
  <c r="L2399" i="5"/>
  <c r="N2398" i="5"/>
  <c r="M2398" i="5"/>
  <c r="L2398" i="5"/>
  <c r="N2397" i="5"/>
  <c r="M2397" i="5"/>
  <c r="L2397" i="5"/>
  <c r="N2396" i="5"/>
  <c r="M2396" i="5"/>
  <c r="L2396" i="5"/>
  <c r="N2395" i="5"/>
  <c r="M2395" i="5"/>
  <c r="L2395" i="5"/>
  <c r="N2394" i="5"/>
  <c r="M2394" i="5"/>
  <c r="L2394" i="5"/>
  <c r="N2393" i="5"/>
  <c r="M2393" i="5"/>
  <c r="L2393" i="5"/>
  <c r="N2392" i="5"/>
  <c r="M2392" i="5"/>
  <c r="L2392" i="5"/>
  <c r="N2391" i="5"/>
  <c r="M2391" i="5"/>
  <c r="L2391" i="5"/>
  <c r="N2390" i="5"/>
  <c r="M2390" i="5"/>
  <c r="L2390" i="5"/>
  <c r="N2389" i="5"/>
  <c r="M2389" i="5"/>
  <c r="L2389" i="5"/>
  <c r="N2388" i="5"/>
  <c r="M2388" i="5"/>
  <c r="L2388" i="5"/>
  <c r="N2387" i="5"/>
  <c r="M2387" i="5"/>
  <c r="L2387" i="5"/>
  <c r="N2386" i="5"/>
  <c r="M2386" i="5"/>
  <c r="L2386" i="5"/>
  <c r="N2385" i="5"/>
  <c r="M2385" i="5"/>
  <c r="L2385" i="5"/>
  <c r="N2384" i="5"/>
  <c r="M2384" i="5"/>
  <c r="L2384" i="5"/>
  <c r="N2383" i="5"/>
  <c r="M2383" i="5"/>
  <c r="L2383" i="5"/>
  <c r="N2382" i="5"/>
  <c r="M2382" i="5"/>
  <c r="L2382" i="5"/>
  <c r="N2381" i="5"/>
  <c r="M2381" i="5"/>
  <c r="L2381" i="5"/>
  <c r="N2380" i="5"/>
  <c r="M2380" i="5"/>
  <c r="L2380" i="5"/>
  <c r="N2379" i="5"/>
  <c r="M2379" i="5"/>
  <c r="L2379" i="5"/>
  <c r="N2378" i="5"/>
  <c r="M2378" i="5"/>
  <c r="L2378" i="5"/>
  <c r="N2377" i="5"/>
  <c r="M2377" i="5"/>
  <c r="L2377" i="5"/>
  <c r="N2376" i="5"/>
  <c r="M2376" i="5"/>
  <c r="L2376" i="5"/>
  <c r="N2375" i="5"/>
  <c r="M2375" i="5"/>
  <c r="L2375" i="5"/>
  <c r="N2374" i="5"/>
  <c r="M2374" i="5"/>
  <c r="L2374" i="5"/>
  <c r="N2373" i="5"/>
  <c r="M2373" i="5"/>
  <c r="L2373" i="5"/>
  <c r="N2372" i="5"/>
  <c r="M2372" i="5"/>
  <c r="L2372" i="5"/>
  <c r="N2371" i="5"/>
  <c r="M2371" i="5"/>
  <c r="L2371" i="5"/>
  <c r="N2370" i="5"/>
  <c r="M2370" i="5"/>
  <c r="L2370" i="5"/>
  <c r="N2369" i="5"/>
  <c r="M2369" i="5"/>
  <c r="L2369" i="5"/>
  <c r="N2368" i="5"/>
  <c r="M2368" i="5"/>
  <c r="L2368" i="5"/>
  <c r="N2367" i="5"/>
  <c r="M2367" i="5"/>
  <c r="L2367" i="5"/>
  <c r="N2366" i="5"/>
  <c r="M2366" i="5"/>
  <c r="L2366" i="5"/>
  <c r="N2365" i="5"/>
  <c r="M2365" i="5"/>
  <c r="L2365" i="5"/>
  <c r="N2364" i="5"/>
  <c r="M2364" i="5"/>
  <c r="L2364" i="5"/>
  <c r="N2363" i="5"/>
  <c r="M2363" i="5"/>
  <c r="L2363" i="5"/>
  <c r="N2362" i="5"/>
  <c r="M2362" i="5"/>
  <c r="L2362" i="5"/>
  <c r="N2361" i="5"/>
  <c r="M2361" i="5"/>
  <c r="L2361" i="5"/>
  <c r="N2360" i="5"/>
  <c r="M2360" i="5"/>
  <c r="L2360" i="5"/>
  <c r="N2359" i="5"/>
  <c r="M2359" i="5"/>
  <c r="L2359" i="5"/>
  <c r="N2358" i="5"/>
  <c r="M2358" i="5"/>
  <c r="L2358" i="5"/>
  <c r="N2357" i="5"/>
  <c r="M2357" i="5"/>
  <c r="L2357" i="5"/>
  <c r="N2356" i="5"/>
  <c r="M2356" i="5"/>
  <c r="L2356" i="5"/>
  <c r="N2355" i="5"/>
  <c r="M2355" i="5"/>
  <c r="L2355" i="5"/>
  <c r="N2354" i="5"/>
  <c r="M2354" i="5"/>
  <c r="L2354" i="5"/>
  <c r="N2353" i="5"/>
  <c r="M2353" i="5"/>
  <c r="L2353" i="5"/>
  <c r="N2352" i="5"/>
  <c r="M2352" i="5"/>
  <c r="L2352" i="5"/>
  <c r="N2351" i="5"/>
  <c r="M2351" i="5"/>
  <c r="L2351" i="5"/>
  <c r="N2350" i="5"/>
  <c r="M2350" i="5"/>
  <c r="L2350" i="5"/>
  <c r="N2349" i="5"/>
  <c r="M2349" i="5"/>
  <c r="L2349" i="5"/>
  <c r="N2348" i="5"/>
  <c r="M2348" i="5"/>
  <c r="L2348" i="5"/>
  <c r="N2347" i="5"/>
  <c r="M2347" i="5"/>
  <c r="L2347" i="5"/>
  <c r="N2346" i="5"/>
  <c r="M2346" i="5"/>
  <c r="L2346" i="5"/>
  <c r="N2345" i="5"/>
  <c r="M2345" i="5"/>
  <c r="L2345" i="5"/>
  <c r="N2344" i="5"/>
  <c r="M2344" i="5"/>
  <c r="L2344" i="5"/>
  <c r="N2343" i="5"/>
  <c r="M2343" i="5"/>
  <c r="L2343" i="5"/>
  <c r="N2342" i="5"/>
  <c r="M2342" i="5"/>
  <c r="L2342" i="5"/>
  <c r="N2341" i="5"/>
  <c r="M2341" i="5"/>
  <c r="L2341" i="5"/>
  <c r="N2340" i="5"/>
  <c r="M2340" i="5"/>
  <c r="L2340" i="5"/>
  <c r="N2339" i="5"/>
  <c r="M2339" i="5"/>
  <c r="L2339" i="5"/>
  <c r="N2338" i="5"/>
  <c r="M2338" i="5"/>
  <c r="L2338" i="5"/>
  <c r="N2337" i="5"/>
  <c r="M2337" i="5"/>
  <c r="L2337" i="5"/>
  <c r="N2336" i="5"/>
  <c r="M2336" i="5"/>
  <c r="L2336" i="5"/>
  <c r="N2335" i="5"/>
  <c r="M2335" i="5"/>
  <c r="L2335" i="5"/>
  <c r="N2334" i="5"/>
  <c r="M2334" i="5"/>
  <c r="L2334" i="5"/>
  <c r="N2333" i="5"/>
  <c r="M2333" i="5"/>
  <c r="L2333" i="5"/>
  <c r="N2332" i="5"/>
  <c r="M2332" i="5"/>
  <c r="L2332" i="5"/>
  <c r="N2331" i="5"/>
  <c r="M2331" i="5"/>
  <c r="L2331" i="5"/>
  <c r="N2330" i="5"/>
  <c r="M2330" i="5"/>
  <c r="L2330" i="5"/>
  <c r="N2329" i="5"/>
  <c r="M2329" i="5"/>
  <c r="L2329" i="5"/>
  <c r="N2328" i="5"/>
  <c r="M2328" i="5"/>
  <c r="L2328" i="5"/>
  <c r="N2327" i="5"/>
  <c r="M2327" i="5"/>
  <c r="L2327" i="5"/>
  <c r="N2326" i="5"/>
  <c r="M2326" i="5"/>
  <c r="L2326" i="5"/>
  <c r="N2325" i="5"/>
  <c r="M2325" i="5"/>
  <c r="L2325" i="5"/>
  <c r="N2324" i="5"/>
  <c r="M2324" i="5"/>
  <c r="L2324" i="5"/>
  <c r="N2323" i="5"/>
  <c r="M2323" i="5"/>
  <c r="L2323" i="5"/>
  <c r="N2322" i="5"/>
  <c r="M2322" i="5"/>
  <c r="L2322" i="5"/>
  <c r="N2321" i="5"/>
  <c r="M2321" i="5"/>
  <c r="L2321" i="5"/>
  <c r="N2320" i="5"/>
  <c r="M2320" i="5"/>
  <c r="L2320" i="5"/>
  <c r="N2319" i="5"/>
  <c r="M2319" i="5"/>
  <c r="L2319" i="5"/>
  <c r="N2318" i="5"/>
  <c r="M2318" i="5"/>
  <c r="L2318" i="5"/>
  <c r="N2317" i="5"/>
  <c r="M2317" i="5"/>
  <c r="L2317" i="5"/>
  <c r="N2316" i="5"/>
  <c r="M2316" i="5"/>
  <c r="L2316" i="5"/>
  <c r="N2315" i="5"/>
  <c r="M2315" i="5"/>
  <c r="L2315" i="5"/>
  <c r="N2314" i="5"/>
  <c r="M2314" i="5"/>
  <c r="L2314" i="5"/>
  <c r="N2313" i="5"/>
  <c r="M2313" i="5"/>
  <c r="L2313" i="5"/>
  <c r="N2312" i="5"/>
  <c r="M2312" i="5"/>
  <c r="L2312" i="5"/>
  <c r="N2311" i="5"/>
  <c r="M2311" i="5"/>
  <c r="L2311" i="5"/>
  <c r="N2310" i="5"/>
  <c r="M2310" i="5"/>
  <c r="L2310" i="5"/>
  <c r="N2309" i="5"/>
  <c r="M2309" i="5"/>
  <c r="L2309" i="5"/>
  <c r="N2308" i="5"/>
  <c r="M2308" i="5"/>
  <c r="L2308" i="5"/>
  <c r="N2307" i="5"/>
  <c r="M2307" i="5"/>
  <c r="L2307" i="5"/>
  <c r="N2306" i="5"/>
  <c r="M2306" i="5"/>
  <c r="L2306" i="5"/>
  <c r="N2305" i="5"/>
  <c r="M2305" i="5"/>
  <c r="L2305" i="5"/>
  <c r="N2304" i="5"/>
  <c r="M2304" i="5"/>
  <c r="L2304" i="5"/>
  <c r="N2303" i="5"/>
  <c r="M2303" i="5"/>
  <c r="L2303" i="5"/>
  <c r="N2302" i="5"/>
  <c r="M2302" i="5"/>
  <c r="L2302" i="5"/>
  <c r="N2301" i="5"/>
  <c r="M2301" i="5"/>
  <c r="L2301" i="5"/>
  <c r="N2300" i="5"/>
  <c r="M2300" i="5"/>
  <c r="L2300" i="5"/>
  <c r="N2299" i="5"/>
  <c r="M2299" i="5"/>
  <c r="L2299" i="5"/>
  <c r="N2298" i="5"/>
  <c r="M2298" i="5"/>
  <c r="L2298" i="5"/>
  <c r="N2297" i="5"/>
  <c r="M2297" i="5"/>
  <c r="L2297" i="5"/>
  <c r="N2296" i="5"/>
  <c r="M2296" i="5"/>
  <c r="L2296" i="5"/>
  <c r="N2295" i="5"/>
  <c r="M2295" i="5"/>
  <c r="L2295" i="5"/>
  <c r="N2294" i="5"/>
  <c r="M2294" i="5"/>
  <c r="L2294" i="5"/>
  <c r="N2293" i="5"/>
  <c r="M2293" i="5"/>
  <c r="L2293" i="5"/>
  <c r="N2292" i="5"/>
  <c r="M2292" i="5"/>
  <c r="L2292" i="5"/>
  <c r="N2291" i="5"/>
  <c r="M2291" i="5"/>
  <c r="L2291" i="5"/>
  <c r="N2290" i="5"/>
  <c r="M2290" i="5"/>
  <c r="L2290" i="5"/>
  <c r="N2289" i="5"/>
  <c r="M2289" i="5"/>
  <c r="L2289" i="5"/>
  <c r="N2288" i="5"/>
  <c r="M2288" i="5"/>
  <c r="L2288" i="5"/>
  <c r="N2287" i="5"/>
  <c r="M2287" i="5"/>
  <c r="L2287" i="5"/>
  <c r="N2286" i="5"/>
  <c r="M2286" i="5"/>
  <c r="L2286" i="5"/>
  <c r="N2285" i="5"/>
  <c r="M2285" i="5"/>
  <c r="L2285" i="5"/>
  <c r="N2284" i="5"/>
  <c r="M2284" i="5"/>
  <c r="L2284" i="5"/>
  <c r="N2283" i="5"/>
  <c r="M2283" i="5"/>
  <c r="L2283" i="5"/>
  <c r="N2282" i="5"/>
  <c r="M2282" i="5"/>
  <c r="L2282" i="5"/>
  <c r="N2281" i="5"/>
  <c r="M2281" i="5"/>
  <c r="L2281" i="5"/>
  <c r="N2280" i="5"/>
  <c r="M2280" i="5"/>
  <c r="L2280" i="5"/>
  <c r="N2279" i="5"/>
  <c r="M2279" i="5"/>
  <c r="L2279" i="5"/>
  <c r="N2278" i="5"/>
  <c r="M2278" i="5"/>
  <c r="L2278" i="5"/>
  <c r="N2277" i="5"/>
  <c r="M2277" i="5"/>
  <c r="L2277" i="5"/>
  <c r="N2276" i="5"/>
  <c r="M2276" i="5"/>
  <c r="L2276" i="5"/>
  <c r="N2275" i="5"/>
  <c r="M2275" i="5"/>
  <c r="L2275" i="5"/>
  <c r="N2274" i="5"/>
  <c r="M2274" i="5"/>
  <c r="L2274" i="5"/>
  <c r="N2273" i="5"/>
  <c r="M2273" i="5"/>
  <c r="L2273" i="5"/>
  <c r="N2272" i="5"/>
  <c r="M2272" i="5"/>
  <c r="L2272" i="5"/>
  <c r="N2271" i="5"/>
  <c r="M2271" i="5"/>
  <c r="L2271" i="5"/>
  <c r="N2270" i="5"/>
  <c r="M2270" i="5"/>
  <c r="L2270" i="5"/>
  <c r="N2269" i="5"/>
  <c r="M2269" i="5"/>
  <c r="L2269" i="5"/>
  <c r="N2268" i="5"/>
  <c r="M2268" i="5"/>
  <c r="L2268" i="5"/>
  <c r="N2267" i="5"/>
  <c r="M2267" i="5"/>
  <c r="L2267" i="5"/>
  <c r="N2266" i="5"/>
  <c r="M2266" i="5"/>
  <c r="L2266" i="5"/>
  <c r="N2265" i="5"/>
  <c r="M2265" i="5"/>
  <c r="L2265" i="5"/>
  <c r="N2264" i="5"/>
  <c r="M2264" i="5"/>
  <c r="L2264" i="5"/>
  <c r="N2263" i="5"/>
  <c r="M2263" i="5"/>
  <c r="L2263" i="5"/>
  <c r="N2262" i="5"/>
  <c r="M2262" i="5"/>
  <c r="L2262" i="5"/>
  <c r="N2261" i="5"/>
  <c r="M2261" i="5"/>
  <c r="L2261" i="5"/>
  <c r="N2260" i="5"/>
  <c r="M2260" i="5"/>
  <c r="L2260" i="5"/>
  <c r="N2259" i="5"/>
  <c r="M2259" i="5"/>
  <c r="L2259" i="5"/>
  <c r="N2258" i="5"/>
  <c r="M2258" i="5"/>
  <c r="L2258" i="5"/>
  <c r="N2257" i="5"/>
  <c r="M2257" i="5"/>
  <c r="L2257" i="5"/>
  <c r="N2256" i="5"/>
  <c r="M2256" i="5"/>
  <c r="L2256" i="5"/>
  <c r="N2255" i="5"/>
  <c r="M2255" i="5"/>
  <c r="L2255" i="5"/>
  <c r="N2254" i="5"/>
  <c r="M2254" i="5"/>
  <c r="L2254" i="5"/>
  <c r="N2253" i="5"/>
  <c r="M2253" i="5"/>
  <c r="L2253" i="5"/>
  <c r="N2252" i="5"/>
  <c r="M2252" i="5"/>
  <c r="L2252" i="5"/>
  <c r="N2251" i="5"/>
  <c r="M2251" i="5"/>
  <c r="L2251" i="5"/>
  <c r="N2250" i="5"/>
  <c r="M2250" i="5"/>
  <c r="L2250" i="5"/>
  <c r="N2249" i="5"/>
  <c r="M2249" i="5"/>
  <c r="L2249" i="5"/>
  <c r="N2248" i="5"/>
  <c r="M2248" i="5"/>
  <c r="L2248" i="5"/>
  <c r="N2247" i="5"/>
  <c r="M2247" i="5"/>
  <c r="L2247" i="5"/>
  <c r="N2246" i="5"/>
  <c r="M2246" i="5"/>
  <c r="L2246" i="5"/>
  <c r="N2245" i="5"/>
  <c r="M2245" i="5"/>
  <c r="L2245" i="5"/>
  <c r="N2244" i="5"/>
  <c r="M2244" i="5"/>
  <c r="L2244" i="5"/>
  <c r="N2243" i="5"/>
  <c r="M2243" i="5"/>
  <c r="L2243" i="5"/>
  <c r="N2242" i="5"/>
  <c r="M2242" i="5"/>
  <c r="L2242" i="5"/>
  <c r="N2241" i="5"/>
  <c r="M2241" i="5"/>
  <c r="L2241" i="5"/>
  <c r="N2240" i="5"/>
  <c r="M2240" i="5"/>
  <c r="L2240" i="5"/>
  <c r="N2239" i="5"/>
  <c r="M2239" i="5"/>
  <c r="L2239" i="5"/>
  <c r="N2238" i="5"/>
  <c r="M2238" i="5"/>
  <c r="L2238" i="5"/>
  <c r="N2237" i="5"/>
  <c r="M2237" i="5"/>
  <c r="L2237" i="5"/>
  <c r="N2236" i="5"/>
  <c r="M2236" i="5"/>
  <c r="L2236" i="5"/>
  <c r="N2235" i="5"/>
  <c r="M2235" i="5"/>
  <c r="L2235" i="5"/>
  <c r="N2234" i="5"/>
  <c r="M2234" i="5"/>
  <c r="L2234" i="5"/>
  <c r="N2233" i="5"/>
  <c r="M2233" i="5"/>
  <c r="L2233" i="5"/>
  <c r="N2232" i="5"/>
  <c r="M2232" i="5"/>
  <c r="L2232" i="5"/>
  <c r="N2231" i="5"/>
  <c r="M2231" i="5"/>
  <c r="L2231" i="5"/>
  <c r="N2230" i="5"/>
  <c r="M2230" i="5"/>
  <c r="L2230" i="5"/>
  <c r="N2229" i="5"/>
  <c r="M2229" i="5"/>
  <c r="L2229" i="5"/>
  <c r="N2228" i="5"/>
  <c r="M2228" i="5"/>
  <c r="L2228" i="5"/>
  <c r="N2227" i="5"/>
  <c r="M2227" i="5"/>
  <c r="L2227" i="5"/>
  <c r="N2226" i="5"/>
  <c r="M2226" i="5"/>
  <c r="L2226" i="5"/>
  <c r="N2225" i="5"/>
  <c r="M2225" i="5"/>
  <c r="L2225" i="5"/>
  <c r="N2224" i="5"/>
  <c r="M2224" i="5"/>
  <c r="L2224" i="5"/>
  <c r="N2223" i="5"/>
  <c r="M2223" i="5"/>
  <c r="L2223" i="5"/>
  <c r="N2222" i="5"/>
  <c r="M2222" i="5"/>
  <c r="L2222" i="5"/>
  <c r="N2221" i="5"/>
  <c r="M2221" i="5"/>
  <c r="L2221" i="5"/>
  <c r="N2220" i="5"/>
  <c r="M2220" i="5"/>
  <c r="L2220" i="5"/>
  <c r="N2219" i="5"/>
  <c r="M2219" i="5"/>
  <c r="L2219" i="5"/>
  <c r="N2218" i="5"/>
  <c r="M2218" i="5"/>
  <c r="L2218" i="5"/>
  <c r="N2217" i="5"/>
  <c r="M2217" i="5"/>
  <c r="L2217" i="5"/>
  <c r="N2216" i="5"/>
  <c r="M2216" i="5"/>
  <c r="L2216" i="5"/>
  <c r="N2215" i="5"/>
  <c r="M2215" i="5"/>
  <c r="L2215" i="5"/>
  <c r="N2214" i="5"/>
  <c r="M2214" i="5"/>
  <c r="L2214" i="5"/>
  <c r="N2213" i="5"/>
  <c r="M2213" i="5"/>
  <c r="L2213" i="5"/>
  <c r="N2212" i="5"/>
  <c r="M2212" i="5"/>
  <c r="L2212" i="5"/>
  <c r="N2211" i="5"/>
  <c r="M2211" i="5"/>
  <c r="L2211" i="5"/>
  <c r="N2210" i="5"/>
  <c r="M2210" i="5"/>
  <c r="L2210" i="5"/>
  <c r="N2209" i="5"/>
  <c r="M2209" i="5"/>
  <c r="L2209" i="5"/>
  <c r="N2208" i="5"/>
  <c r="M2208" i="5"/>
  <c r="L2208" i="5"/>
  <c r="N2207" i="5"/>
  <c r="M2207" i="5"/>
  <c r="L2207" i="5"/>
  <c r="N2206" i="5"/>
  <c r="M2206" i="5"/>
  <c r="L2206" i="5"/>
  <c r="N2205" i="5"/>
  <c r="M2205" i="5"/>
  <c r="L2205" i="5"/>
  <c r="N2204" i="5"/>
  <c r="M2204" i="5"/>
  <c r="L2204" i="5"/>
  <c r="N2203" i="5"/>
  <c r="M2203" i="5"/>
  <c r="L2203" i="5"/>
  <c r="N2202" i="5"/>
  <c r="M2202" i="5"/>
  <c r="L2202" i="5"/>
  <c r="N2201" i="5"/>
  <c r="M2201" i="5"/>
  <c r="L2201" i="5"/>
  <c r="N2200" i="5"/>
  <c r="M2200" i="5"/>
  <c r="L2200" i="5"/>
  <c r="N2199" i="5"/>
  <c r="M2199" i="5"/>
  <c r="L2199" i="5"/>
  <c r="N2198" i="5"/>
  <c r="M2198" i="5"/>
  <c r="L2198" i="5"/>
  <c r="N2197" i="5"/>
  <c r="M2197" i="5"/>
  <c r="L2197" i="5"/>
  <c r="N2196" i="5"/>
  <c r="M2196" i="5"/>
  <c r="L2196" i="5"/>
  <c r="N2195" i="5"/>
  <c r="M2195" i="5"/>
  <c r="L2195" i="5"/>
  <c r="N2194" i="5"/>
  <c r="M2194" i="5"/>
  <c r="L2194" i="5"/>
  <c r="N2193" i="5"/>
  <c r="M2193" i="5"/>
  <c r="L2193" i="5"/>
  <c r="N2192" i="5"/>
  <c r="M2192" i="5"/>
  <c r="L2192" i="5"/>
  <c r="N2191" i="5"/>
  <c r="M2191" i="5"/>
  <c r="L2191" i="5"/>
  <c r="N2190" i="5"/>
  <c r="M2190" i="5"/>
  <c r="L2190" i="5"/>
  <c r="N2189" i="5"/>
  <c r="M2189" i="5"/>
  <c r="L2189" i="5"/>
  <c r="N2188" i="5"/>
  <c r="M2188" i="5"/>
  <c r="L2188" i="5"/>
  <c r="N2187" i="5"/>
  <c r="M2187" i="5"/>
  <c r="L2187" i="5"/>
  <c r="N2186" i="5"/>
  <c r="M2186" i="5"/>
  <c r="L2186" i="5"/>
  <c r="N2185" i="5"/>
  <c r="M2185" i="5"/>
  <c r="L2185" i="5"/>
  <c r="N2184" i="5"/>
  <c r="M2184" i="5"/>
  <c r="L2184" i="5"/>
  <c r="N2183" i="5"/>
  <c r="M2183" i="5"/>
  <c r="L2183" i="5"/>
  <c r="N2182" i="5"/>
  <c r="M2182" i="5"/>
  <c r="L2182" i="5"/>
  <c r="N2181" i="5"/>
  <c r="M2181" i="5"/>
  <c r="L2181" i="5"/>
  <c r="N2180" i="5"/>
  <c r="M2180" i="5"/>
  <c r="L2180" i="5"/>
  <c r="N2179" i="5"/>
  <c r="M2179" i="5"/>
  <c r="L2179" i="5"/>
  <c r="N2178" i="5"/>
  <c r="M2178" i="5"/>
  <c r="L2178" i="5"/>
  <c r="N2177" i="5"/>
  <c r="M2177" i="5"/>
  <c r="L2177" i="5"/>
  <c r="N2176" i="5"/>
  <c r="M2176" i="5"/>
  <c r="L2176" i="5"/>
  <c r="N2175" i="5"/>
  <c r="M2175" i="5"/>
  <c r="L2175" i="5"/>
  <c r="N2174" i="5"/>
  <c r="M2174" i="5"/>
  <c r="L2174" i="5"/>
  <c r="N2173" i="5"/>
  <c r="M2173" i="5"/>
  <c r="L2173" i="5"/>
  <c r="N2172" i="5"/>
  <c r="M2172" i="5"/>
  <c r="L2172" i="5"/>
  <c r="N2171" i="5"/>
  <c r="M2171" i="5"/>
  <c r="L2171" i="5"/>
  <c r="N2170" i="5"/>
  <c r="M2170" i="5"/>
  <c r="L2170" i="5"/>
  <c r="N2169" i="5"/>
  <c r="M2169" i="5"/>
  <c r="L2169" i="5"/>
  <c r="N2168" i="5"/>
  <c r="M2168" i="5"/>
  <c r="L2168" i="5"/>
  <c r="N2167" i="5"/>
  <c r="M2167" i="5"/>
  <c r="L2167" i="5"/>
  <c r="N2166" i="5"/>
  <c r="M2166" i="5"/>
  <c r="L2166" i="5"/>
  <c r="N2165" i="5"/>
  <c r="M2165" i="5"/>
  <c r="L2165" i="5"/>
  <c r="N2164" i="5"/>
  <c r="M2164" i="5"/>
  <c r="L2164" i="5"/>
  <c r="N2163" i="5"/>
  <c r="M2163" i="5"/>
  <c r="L2163" i="5"/>
  <c r="N2162" i="5"/>
  <c r="M2162" i="5"/>
  <c r="L2162" i="5"/>
  <c r="N2161" i="5"/>
  <c r="M2161" i="5"/>
  <c r="L2161" i="5"/>
  <c r="N2160" i="5"/>
  <c r="M2160" i="5"/>
  <c r="L2160" i="5"/>
  <c r="N2159" i="5"/>
  <c r="M2159" i="5"/>
  <c r="L2159" i="5"/>
  <c r="N2158" i="5"/>
  <c r="M2158" i="5"/>
  <c r="L2158" i="5"/>
  <c r="N2157" i="5"/>
  <c r="M2157" i="5"/>
  <c r="L2157" i="5"/>
  <c r="N2156" i="5"/>
  <c r="M2156" i="5"/>
  <c r="L2156" i="5"/>
  <c r="N2155" i="5"/>
  <c r="M2155" i="5"/>
  <c r="L2155" i="5"/>
  <c r="N2154" i="5"/>
  <c r="M2154" i="5"/>
  <c r="L2154" i="5"/>
  <c r="N2153" i="5"/>
  <c r="M2153" i="5"/>
  <c r="L2153" i="5"/>
  <c r="N2152" i="5"/>
  <c r="M2152" i="5"/>
  <c r="L2152" i="5"/>
  <c r="N2151" i="5"/>
  <c r="M2151" i="5"/>
  <c r="L2151" i="5"/>
  <c r="N2150" i="5"/>
  <c r="M2150" i="5"/>
  <c r="L2150" i="5"/>
  <c r="N2149" i="5"/>
  <c r="M2149" i="5"/>
  <c r="L2149" i="5"/>
  <c r="N2148" i="5"/>
  <c r="M2148" i="5"/>
  <c r="L2148" i="5"/>
  <c r="N2147" i="5"/>
  <c r="M2147" i="5"/>
  <c r="L2147" i="5"/>
  <c r="N2146" i="5"/>
  <c r="M2146" i="5"/>
  <c r="L2146" i="5"/>
  <c r="N2145" i="5"/>
  <c r="M2145" i="5"/>
  <c r="L2145" i="5"/>
  <c r="N2144" i="5"/>
  <c r="M2144" i="5"/>
  <c r="L2144" i="5"/>
  <c r="N2143" i="5"/>
  <c r="M2143" i="5"/>
  <c r="L2143" i="5"/>
  <c r="N2142" i="5"/>
  <c r="M2142" i="5"/>
  <c r="L2142" i="5"/>
  <c r="N2141" i="5"/>
  <c r="M2141" i="5"/>
  <c r="L2141" i="5"/>
  <c r="N2140" i="5"/>
  <c r="M2140" i="5"/>
  <c r="L2140" i="5"/>
  <c r="N2139" i="5"/>
  <c r="M2139" i="5"/>
  <c r="L2139" i="5"/>
  <c r="N2138" i="5"/>
  <c r="M2138" i="5"/>
  <c r="L2138" i="5"/>
  <c r="N2137" i="5"/>
  <c r="M2137" i="5"/>
  <c r="L2137" i="5"/>
  <c r="N2136" i="5"/>
  <c r="M2136" i="5"/>
  <c r="L2136" i="5"/>
  <c r="N2135" i="5"/>
  <c r="M2135" i="5"/>
  <c r="L2135" i="5"/>
  <c r="N2134" i="5"/>
  <c r="M2134" i="5"/>
  <c r="L2134" i="5"/>
  <c r="N2133" i="5"/>
  <c r="M2133" i="5"/>
  <c r="L2133" i="5"/>
  <c r="N2132" i="5"/>
  <c r="M2132" i="5"/>
  <c r="L2132" i="5"/>
  <c r="N2131" i="5"/>
  <c r="M2131" i="5"/>
  <c r="L2131" i="5"/>
  <c r="N2130" i="5"/>
  <c r="M2130" i="5"/>
  <c r="L2130" i="5"/>
  <c r="N2129" i="5"/>
  <c r="M2129" i="5"/>
  <c r="L2129" i="5"/>
  <c r="N2128" i="5"/>
  <c r="M2128" i="5"/>
  <c r="L2128" i="5"/>
  <c r="N2127" i="5"/>
  <c r="M2127" i="5"/>
  <c r="L2127" i="5"/>
  <c r="N2126" i="5"/>
  <c r="M2126" i="5"/>
  <c r="L2126" i="5"/>
  <c r="N2125" i="5"/>
  <c r="M2125" i="5"/>
  <c r="L2125" i="5"/>
  <c r="N2124" i="5"/>
  <c r="M2124" i="5"/>
  <c r="L2124" i="5"/>
  <c r="N2123" i="5"/>
  <c r="M2123" i="5"/>
  <c r="L2123" i="5"/>
  <c r="N2122" i="5"/>
  <c r="M2122" i="5"/>
  <c r="L2122" i="5"/>
  <c r="N2121" i="5"/>
  <c r="M2121" i="5"/>
  <c r="L2121" i="5"/>
  <c r="N2120" i="5"/>
  <c r="M2120" i="5"/>
  <c r="L2120" i="5"/>
  <c r="N2119" i="5"/>
  <c r="M2119" i="5"/>
  <c r="L2119" i="5"/>
  <c r="N2118" i="5"/>
  <c r="M2118" i="5"/>
  <c r="L2118" i="5"/>
  <c r="N2117" i="5"/>
  <c r="M2117" i="5"/>
  <c r="L2117" i="5"/>
  <c r="N2116" i="5"/>
  <c r="M2116" i="5"/>
  <c r="L2116" i="5"/>
  <c r="N2115" i="5"/>
  <c r="M2115" i="5"/>
  <c r="L2115" i="5"/>
  <c r="N2114" i="5"/>
  <c r="M2114" i="5"/>
  <c r="L2114" i="5"/>
  <c r="N2113" i="5"/>
  <c r="M2113" i="5"/>
  <c r="L2113" i="5"/>
  <c r="N2112" i="5"/>
  <c r="M2112" i="5"/>
  <c r="L2112" i="5"/>
  <c r="N2111" i="5"/>
  <c r="M2111" i="5"/>
  <c r="L2111" i="5"/>
  <c r="N2110" i="5"/>
  <c r="M2110" i="5"/>
  <c r="L2110" i="5"/>
  <c r="N2109" i="5"/>
  <c r="M2109" i="5"/>
  <c r="L2109" i="5"/>
  <c r="N2108" i="5"/>
  <c r="M2108" i="5"/>
  <c r="L2108" i="5"/>
  <c r="N2107" i="5"/>
  <c r="M2107" i="5"/>
  <c r="L2107" i="5"/>
  <c r="N2106" i="5"/>
  <c r="M2106" i="5"/>
  <c r="L2106" i="5"/>
  <c r="N2105" i="5"/>
  <c r="M2105" i="5"/>
  <c r="L2105" i="5"/>
  <c r="N2104" i="5"/>
  <c r="M2104" i="5"/>
  <c r="L2104" i="5"/>
  <c r="N2103" i="5"/>
  <c r="M2103" i="5"/>
  <c r="L2103" i="5"/>
  <c r="N2102" i="5"/>
  <c r="M2102" i="5"/>
  <c r="L2102" i="5"/>
  <c r="N2101" i="5"/>
  <c r="M2101" i="5"/>
  <c r="L2101" i="5"/>
  <c r="N2100" i="5"/>
  <c r="M2100" i="5"/>
  <c r="L2100" i="5"/>
  <c r="N2099" i="5"/>
  <c r="M2099" i="5"/>
  <c r="L2099" i="5"/>
  <c r="N2098" i="5"/>
  <c r="M2098" i="5"/>
  <c r="L2098" i="5"/>
  <c r="N2097" i="5"/>
  <c r="M2097" i="5"/>
  <c r="L2097" i="5"/>
  <c r="N2096" i="5"/>
  <c r="M2096" i="5"/>
  <c r="L2096" i="5"/>
  <c r="N2095" i="5"/>
  <c r="M2095" i="5"/>
  <c r="L2095" i="5"/>
  <c r="N2094" i="5"/>
  <c r="M2094" i="5"/>
  <c r="L2094" i="5"/>
  <c r="N2093" i="5"/>
  <c r="M2093" i="5"/>
  <c r="L2093" i="5"/>
  <c r="N2092" i="5"/>
  <c r="M2092" i="5"/>
  <c r="L2092" i="5"/>
  <c r="N2091" i="5"/>
  <c r="M2091" i="5"/>
  <c r="L2091" i="5"/>
  <c r="N2090" i="5"/>
  <c r="M2090" i="5"/>
  <c r="L2090" i="5"/>
  <c r="N2089" i="5"/>
  <c r="M2089" i="5"/>
  <c r="L2089" i="5"/>
  <c r="N2088" i="5"/>
  <c r="M2088" i="5"/>
  <c r="L2088" i="5"/>
  <c r="N2087" i="5"/>
  <c r="M2087" i="5"/>
  <c r="L2087" i="5"/>
  <c r="N2086" i="5"/>
  <c r="M2086" i="5"/>
  <c r="L2086" i="5"/>
  <c r="N2085" i="5"/>
  <c r="M2085" i="5"/>
  <c r="L2085" i="5"/>
  <c r="N2084" i="5"/>
  <c r="M2084" i="5"/>
  <c r="L2084" i="5"/>
  <c r="N2083" i="5"/>
  <c r="M2083" i="5"/>
  <c r="L2083" i="5"/>
  <c r="N2082" i="5"/>
  <c r="M2082" i="5"/>
  <c r="L2082" i="5"/>
  <c r="N2081" i="5"/>
  <c r="M2081" i="5"/>
  <c r="L2081" i="5"/>
  <c r="N2080" i="5"/>
  <c r="M2080" i="5"/>
  <c r="L2080" i="5"/>
  <c r="N2079" i="5"/>
  <c r="M2079" i="5"/>
  <c r="L2079" i="5"/>
  <c r="N2078" i="5"/>
  <c r="M2078" i="5"/>
  <c r="L2078" i="5"/>
  <c r="N2077" i="5"/>
  <c r="M2077" i="5"/>
  <c r="L2077" i="5"/>
  <c r="N2076" i="5"/>
  <c r="M2076" i="5"/>
  <c r="L2076" i="5"/>
  <c r="N2075" i="5"/>
  <c r="M2075" i="5"/>
  <c r="L2075" i="5"/>
  <c r="N2074" i="5"/>
  <c r="M2074" i="5"/>
  <c r="L2074" i="5"/>
  <c r="N2073" i="5"/>
  <c r="M2073" i="5"/>
  <c r="L2073" i="5"/>
  <c r="N2072" i="5"/>
  <c r="M2072" i="5"/>
  <c r="L2072" i="5"/>
  <c r="N2071" i="5"/>
  <c r="M2071" i="5"/>
  <c r="L2071" i="5"/>
  <c r="N2070" i="5"/>
  <c r="M2070" i="5"/>
  <c r="L2070" i="5"/>
  <c r="N2069" i="5"/>
  <c r="M2069" i="5"/>
  <c r="L2069" i="5"/>
  <c r="N2068" i="5"/>
  <c r="M2068" i="5"/>
  <c r="L2068" i="5"/>
  <c r="N2067" i="5"/>
  <c r="M2067" i="5"/>
  <c r="L2067" i="5"/>
  <c r="N2066" i="5"/>
  <c r="M2066" i="5"/>
  <c r="L2066" i="5"/>
  <c r="N2065" i="5"/>
  <c r="M2065" i="5"/>
  <c r="L2065" i="5"/>
  <c r="N2064" i="5"/>
  <c r="M2064" i="5"/>
  <c r="L2064" i="5"/>
  <c r="N2063" i="5"/>
  <c r="M2063" i="5"/>
  <c r="L2063" i="5"/>
  <c r="N2062" i="5"/>
  <c r="M2062" i="5"/>
  <c r="L2062" i="5"/>
  <c r="N2061" i="5"/>
  <c r="M2061" i="5"/>
  <c r="L2061" i="5"/>
  <c r="N2060" i="5"/>
  <c r="M2060" i="5"/>
  <c r="L2060" i="5"/>
  <c r="N2059" i="5"/>
  <c r="M2059" i="5"/>
  <c r="L2059" i="5"/>
  <c r="N2058" i="5"/>
  <c r="M2058" i="5"/>
  <c r="L2058" i="5"/>
  <c r="N2057" i="5"/>
  <c r="M2057" i="5"/>
  <c r="L2057" i="5"/>
  <c r="N2056" i="5"/>
  <c r="M2056" i="5"/>
  <c r="L2056" i="5"/>
  <c r="N2055" i="5"/>
  <c r="M2055" i="5"/>
  <c r="L2055" i="5"/>
  <c r="N2054" i="5"/>
  <c r="M2054" i="5"/>
  <c r="L2054" i="5"/>
  <c r="N2053" i="5"/>
  <c r="M2053" i="5"/>
  <c r="L2053" i="5"/>
  <c r="N2052" i="5"/>
  <c r="M2052" i="5"/>
  <c r="L2052" i="5"/>
  <c r="N2051" i="5"/>
  <c r="M2051" i="5"/>
  <c r="L2051" i="5"/>
  <c r="N2050" i="5"/>
  <c r="M2050" i="5"/>
  <c r="L2050" i="5"/>
  <c r="N2049" i="5"/>
  <c r="M2049" i="5"/>
  <c r="L2049" i="5"/>
  <c r="N2048" i="5"/>
  <c r="M2048" i="5"/>
  <c r="L2048" i="5"/>
  <c r="N2047" i="5"/>
  <c r="M2047" i="5"/>
  <c r="L2047" i="5"/>
  <c r="N2046" i="5"/>
  <c r="M2046" i="5"/>
  <c r="L2046" i="5"/>
  <c r="N2045" i="5"/>
  <c r="M2045" i="5"/>
  <c r="L2045" i="5"/>
  <c r="N2044" i="5"/>
  <c r="M2044" i="5"/>
  <c r="L2044" i="5"/>
  <c r="N2043" i="5"/>
  <c r="M2043" i="5"/>
  <c r="L2043" i="5"/>
  <c r="N2042" i="5"/>
  <c r="M2042" i="5"/>
  <c r="L2042" i="5"/>
  <c r="N2041" i="5"/>
  <c r="M2041" i="5"/>
  <c r="L2041" i="5"/>
  <c r="N2040" i="5"/>
  <c r="M2040" i="5"/>
  <c r="L2040" i="5"/>
  <c r="N2039" i="5"/>
  <c r="M2039" i="5"/>
  <c r="L2039" i="5"/>
  <c r="N2038" i="5"/>
  <c r="M2038" i="5"/>
  <c r="L2038" i="5"/>
  <c r="N2037" i="5"/>
  <c r="M2037" i="5"/>
  <c r="L2037" i="5"/>
  <c r="N2036" i="5"/>
  <c r="M2036" i="5"/>
  <c r="L2036" i="5"/>
  <c r="N2035" i="5"/>
  <c r="M2035" i="5"/>
  <c r="L2035" i="5"/>
  <c r="N2034" i="5"/>
  <c r="M2034" i="5"/>
  <c r="L2034" i="5"/>
  <c r="N2033" i="5"/>
  <c r="M2033" i="5"/>
  <c r="L2033" i="5"/>
  <c r="N2032" i="5"/>
  <c r="M2032" i="5"/>
  <c r="L2032" i="5"/>
  <c r="N2031" i="5"/>
  <c r="M2031" i="5"/>
  <c r="L2031" i="5"/>
  <c r="N2030" i="5"/>
  <c r="M2030" i="5"/>
  <c r="L2030" i="5"/>
  <c r="N2029" i="5"/>
  <c r="M2029" i="5"/>
  <c r="L2029" i="5"/>
  <c r="N2028" i="5"/>
  <c r="M2028" i="5"/>
  <c r="L2028" i="5"/>
  <c r="N2027" i="5"/>
  <c r="M2027" i="5"/>
  <c r="L2027" i="5"/>
  <c r="N2026" i="5"/>
  <c r="M2026" i="5"/>
  <c r="L2026" i="5"/>
  <c r="N2025" i="5"/>
  <c r="M2025" i="5"/>
  <c r="L2025" i="5"/>
  <c r="N2024" i="5"/>
  <c r="M2024" i="5"/>
  <c r="L2024" i="5"/>
  <c r="N2023" i="5"/>
  <c r="M2023" i="5"/>
  <c r="L2023" i="5"/>
  <c r="N2022" i="5"/>
  <c r="M2022" i="5"/>
  <c r="L2022" i="5"/>
  <c r="N2021" i="5"/>
  <c r="M2021" i="5"/>
  <c r="L2021" i="5"/>
  <c r="N2020" i="5"/>
  <c r="M2020" i="5"/>
  <c r="L2020" i="5"/>
  <c r="N2019" i="5"/>
  <c r="M2019" i="5"/>
  <c r="L2019" i="5"/>
  <c r="N2018" i="5"/>
  <c r="M2018" i="5"/>
  <c r="L2018" i="5"/>
  <c r="N2017" i="5"/>
  <c r="M2017" i="5"/>
  <c r="L2017" i="5"/>
  <c r="N2016" i="5"/>
  <c r="M2016" i="5"/>
  <c r="L2016" i="5"/>
  <c r="N2015" i="5"/>
  <c r="M2015" i="5"/>
  <c r="L2015" i="5"/>
  <c r="N2014" i="5"/>
  <c r="M2014" i="5"/>
  <c r="L2014" i="5"/>
  <c r="N2013" i="5"/>
  <c r="M2013" i="5"/>
  <c r="L2013" i="5"/>
  <c r="N2012" i="5"/>
  <c r="M2012" i="5"/>
  <c r="L2012" i="5"/>
  <c r="N2011" i="5"/>
  <c r="M2011" i="5"/>
  <c r="L2011" i="5"/>
  <c r="N2010" i="5"/>
  <c r="M2010" i="5"/>
  <c r="L2010" i="5"/>
  <c r="N2009" i="5"/>
  <c r="M2009" i="5"/>
  <c r="L2009" i="5"/>
  <c r="N2008" i="5"/>
  <c r="M2008" i="5"/>
  <c r="L2008" i="5"/>
  <c r="N2007" i="5"/>
  <c r="M2007" i="5"/>
  <c r="L2007" i="5"/>
  <c r="N2006" i="5"/>
  <c r="M2006" i="5"/>
  <c r="L2006" i="5"/>
  <c r="N2005" i="5"/>
  <c r="M2005" i="5"/>
  <c r="L2005" i="5"/>
  <c r="N2004" i="5"/>
  <c r="M2004" i="5"/>
  <c r="L2004" i="5"/>
  <c r="N2003" i="5"/>
  <c r="M2003" i="5"/>
  <c r="L2003" i="5"/>
  <c r="N2002" i="5"/>
  <c r="M2002" i="5"/>
  <c r="L2002" i="5"/>
  <c r="N2001" i="5"/>
  <c r="M2001" i="5"/>
  <c r="L2001" i="5"/>
  <c r="N2000" i="5"/>
  <c r="M2000" i="5"/>
  <c r="L2000" i="5"/>
  <c r="N1999" i="5"/>
  <c r="M1999" i="5"/>
  <c r="L1999" i="5"/>
  <c r="N1998" i="5"/>
  <c r="M1998" i="5"/>
  <c r="L1998" i="5"/>
  <c r="N1997" i="5"/>
  <c r="M1997" i="5"/>
  <c r="L1997" i="5"/>
  <c r="N1996" i="5"/>
  <c r="M1996" i="5"/>
  <c r="L1996" i="5"/>
  <c r="N1995" i="5"/>
  <c r="M1995" i="5"/>
  <c r="L1995" i="5"/>
  <c r="N1994" i="5"/>
  <c r="M1994" i="5"/>
  <c r="L1994" i="5"/>
  <c r="N1993" i="5"/>
  <c r="M1993" i="5"/>
  <c r="L1993" i="5"/>
  <c r="N1992" i="5"/>
  <c r="M1992" i="5"/>
  <c r="L1992" i="5"/>
  <c r="N1991" i="5"/>
  <c r="M1991" i="5"/>
  <c r="L1991" i="5"/>
  <c r="N1990" i="5"/>
  <c r="M1990" i="5"/>
  <c r="L1990" i="5"/>
  <c r="N1989" i="5"/>
  <c r="M1989" i="5"/>
  <c r="L1989" i="5"/>
  <c r="N1988" i="5"/>
  <c r="M1988" i="5"/>
  <c r="L1988" i="5"/>
  <c r="N1987" i="5"/>
  <c r="M1987" i="5"/>
  <c r="L1987" i="5"/>
  <c r="N1986" i="5"/>
  <c r="M1986" i="5"/>
  <c r="L1986" i="5"/>
  <c r="N1985" i="5"/>
  <c r="M1985" i="5"/>
  <c r="L1985" i="5"/>
  <c r="N1984" i="5"/>
  <c r="M1984" i="5"/>
  <c r="L1984" i="5"/>
  <c r="N1983" i="5"/>
  <c r="M1983" i="5"/>
  <c r="L1983" i="5"/>
  <c r="N1982" i="5"/>
  <c r="M1982" i="5"/>
  <c r="L1982" i="5"/>
  <c r="N1981" i="5"/>
  <c r="M1981" i="5"/>
  <c r="L1981" i="5"/>
  <c r="N1980" i="5"/>
  <c r="M1980" i="5"/>
  <c r="L1980" i="5"/>
  <c r="N1979" i="5"/>
  <c r="M1979" i="5"/>
  <c r="L1979" i="5"/>
  <c r="N1978" i="5"/>
  <c r="M1978" i="5"/>
  <c r="L1978" i="5"/>
  <c r="N1977" i="5"/>
  <c r="M1977" i="5"/>
  <c r="L1977" i="5"/>
  <c r="N1976" i="5"/>
  <c r="M1976" i="5"/>
  <c r="L1976" i="5"/>
  <c r="N1975" i="5"/>
  <c r="M1975" i="5"/>
  <c r="L1975" i="5"/>
  <c r="N1974" i="5"/>
  <c r="M1974" i="5"/>
  <c r="L1974" i="5"/>
  <c r="N1973" i="5"/>
  <c r="M1973" i="5"/>
  <c r="L1973" i="5"/>
  <c r="N1972" i="5"/>
  <c r="M1972" i="5"/>
  <c r="L1972" i="5"/>
  <c r="N1971" i="5"/>
  <c r="M1971" i="5"/>
  <c r="L1971" i="5"/>
  <c r="N1970" i="5"/>
  <c r="M1970" i="5"/>
  <c r="L1970" i="5"/>
  <c r="N1969" i="5"/>
  <c r="M1969" i="5"/>
  <c r="L1969" i="5"/>
  <c r="N1968" i="5"/>
  <c r="M1968" i="5"/>
  <c r="L1968" i="5"/>
  <c r="N1967" i="5"/>
  <c r="M1967" i="5"/>
  <c r="L1967" i="5"/>
  <c r="N1966" i="5"/>
  <c r="M1966" i="5"/>
  <c r="L1966" i="5"/>
  <c r="N1965" i="5"/>
  <c r="M1965" i="5"/>
  <c r="L1965" i="5"/>
  <c r="N1964" i="5"/>
  <c r="M1964" i="5"/>
  <c r="L1964" i="5"/>
  <c r="N1963" i="5"/>
  <c r="M1963" i="5"/>
  <c r="L1963" i="5"/>
  <c r="N1962" i="5"/>
  <c r="M1962" i="5"/>
  <c r="L1962" i="5"/>
  <c r="N1961" i="5"/>
  <c r="M1961" i="5"/>
  <c r="L1961" i="5"/>
  <c r="N1960" i="5"/>
  <c r="M1960" i="5"/>
  <c r="L1960" i="5"/>
  <c r="N1959" i="5"/>
  <c r="M1959" i="5"/>
  <c r="L1959" i="5"/>
  <c r="N1958" i="5"/>
  <c r="M1958" i="5"/>
  <c r="L1958" i="5"/>
  <c r="N1957" i="5"/>
  <c r="M1957" i="5"/>
  <c r="L1957" i="5"/>
  <c r="N1956" i="5"/>
  <c r="M1956" i="5"/>
  <c r="L1956" i="5"/>
  <c r="N1955" i="5"/>
  <c r="M1955" i="5"/>
  <c r="L1955" i="5"/>
  <c r="N1954" i="5"/>
  <c r="M1954" i="5"/>
  <c r="L1954" i="5"/>
  <c r="N1953" i="5"/>
  <c r="M1953" i="5"/>
  <c r="L1953" i="5"/>
  <c r="N1952" i="5"/>
  <c r="M1952" i="5"/>
  <c r="L1952" i="5"/>
  <c r="N1951" i="5"/>
  <c r="M1951" i="5"/>
  <c r="L1951" i="5"/>
  <c r="N1950" i="5"/>
  <c r="M1950" i="5"/>
  <c r="L1950" i="5"/>
  <c r="N1949" i="5"/>
  <c r="M1949" i="5"/>
  <c r="L1949" i="5"/>
  <c r="N1948" i="5"/>
  <c r="M1948" i="5"/>
  <c r="L1948" i="5"/>
  <c r="N1947" i="5"/>
  <c r="M1947" i="5"/>
  <c r="L1947" i="5"/>
  <c r="N1946" i="5"/>
  <c r="M1946" i="5"/>
  <c r="L1946" i="5"/>
  <c r="N1945" i="5"/>
  <c r="M1945" i="5"/>
  <c r="L1945" i="5"/>
  <c r="N1944" i="5"/>
  <c r="M1944" i="5"/>
  <c r="L1944" i="5"/>
  <c r="N1943" i="5"/>
  <c r="M1943" i="5"/>
  <c r="L1943" i="5"/>
  <c r="N1942" i="5"/>
  <c r="M1942" i="5"/>
  <c r="L1942" i="5"/>
  <c r="N1941" i="5"/>
  <c r="M1941" i="5"/>
  <c r="L1941" i="5"/>
  <c r="N1940" i="5"/>
  <c r="M1940" i="5"/>
  <c r="L1940" i="5"/>
  <c r="N1939" i="5"/>
  <c r="M1939" i="5"/>
  <c r="L1939" i="5"/>
  <c r="N1938" i="5"/>
  <c r="M1938" i="5"/>
  <c r="L1938" i="5"/>
  <c r="N1937" i="5"/>
  <c r="M1937" i="5"/>
  <c r="L1937" i="5"/>
  <c r="N1936" i="5"/>
  <c r="M1936" i="5"/>
  <c r="L1936" i="5"/>
  <c r="N1935" i="5"/>
  <c r="M1935" i="5"/>
  <c r="L1935" i="5"/>
  <c r="N1934" i="5"/>
  <c r="M1934" i="5"/>
  <c r="L1934" i="5"/>
  <c r="N1933" i="5"/>
  <c r="M1933" i="5"/>
  <c r="L1933" i="5"/>
  <c r="N1932" i="5"/>
  <c r="M1932" i="5"/>
  <c r="L1932" i="5"/>
  <c r="N1931" i="5"/>
  <c r="M1931" i="5"/>
  <c r="L1931" i="5"/>
  <c r="N1930" i="5"/>
  <c r="M1930" i="5"/>
  <c r="L1930" i="5"/>
  <c r="N1929" i="5"/>
  <c r="M1929" i="5"/>
  <c r="L1929" i="5"/>
  <c r="N1928" i="5"/>
  <c r="M1928" i="5"/>
  <c r="L1928" i="5"/>
  <c r="N1927" i="5"/>
  <c r="M1927" i="5"/>
  <c r="L1927" i="5"/>
  <c r="N1926" i="5"/>
  <c r="M1926" i="5"/>
  <c r="L1926" i="5"/>
  <c r="N1925" i="5"/>
  <c r="M1925" i="5"/>
  <c r="L1925" i="5"/>
  <c r="N1924" i="5"/>
  <c r="M1924" i="5"/>
  <c r="L1924" i="5"/>
  <c r="N1923" i="5"/>
  <c r="M1923" i="5"/>
  <c r="L1923" i="5"/>
  <c r="N1922" i="5"/>
  <c r="M1922" i="5"/>
  <c r="L1922" i="5"/>
  <c r="N1921" i="5"/>
  <c r="M1921" i="5"/>
  <c r="L1921" i="5"/>
  <c r="N1920" i="5"/>
  <c r="M1920" i="5"/>
  <c r="L1920" i="5"/>
  <c r="N1919" i="5"/>
  <c r="M1919" i="5"/>
  <c r="L1919" i="5"/>
  <c r="N1918" i="5"/>
  <c r="M1918" i="5"/>
  <c r="L1918" i="5"/>
  <c r="N1917" i="5"/>
  <c r="M1917" i="5"/>
  <c r="L1917" i="5"/>
  <c r="N1916" i="5"/>
  <c r="M1916" i="5"/>
  <c r="L1916" i="5"/>
  <c r="N1915" i="5"/>
  <c r="M1915" i="5"/>
  <c r="L1915" i="5"/>
  <c r="N1914" i="5"/>
  <c r="M1914" i="5"/>
  <c r="L1914" i="5"/>
  <c r="N1913" i="5"/>
  <c r="M1913" i="5"/>
  <c r="L1913" i="5"/>
  <c r="N1912" i="5"/>
  <c r="M1912" i="5"/>
  <c r="L1912" i="5"/>
  <c r="N1911" i="5"/>
  <c r="M1911" i="5"/>
  <c r="L1911" i="5"/>
  <c r="N1910" i="5"/>
  <c r="M1910" i="5"/>
  <c r="L1910" i="5"/>
  <c r="N1909" i="5"/>
  <c r="M1909" i="5"/>
  <c r="L1909" i="5"/>
  <c r="N1908" i="5"/>
  <c r="M1908" i="5"/>
  <c r="L1908" i="5"/>
  <c r="N1907" i="5"/>
  <c r="M1907" i="5"/>
  <c r="L1907" i="5"/>
  <c r="N1906" i="5"/>
  <c r="M1906" i="5"/>
  <c r="L1906" i="5"/>
  <c r="N1905" i="5"/>
  <c r="M1905" i="5"/>
  <c r="L1905" i="5"/>
  <c r="N1904" i="5"/>
  <c r="M1904" i="5"/>
  <c r="L1904" i="5"/>
  <c r="N1903" i="5"/>
  <c r="M1903" i="5"/>
  <c r="L1903" i="5"/>
  <c r="N1902" i="5"/>
  <c r="M1902" i="5"/>
  <c r="L1902" i="5"/>
  <c r="N1901" i="5"/>
  <c r="M1901" i="5"/>
  <c r="L1901" i="5"/>
  <c r="N1900" i="5"/>
  <c r="M1900" i="5"/>
  <c r="L1900" i="5"/>
  <c r="N1899" i="5"/>
  <c r="M1899" i="5"/>
  <c r="L1899" i="5"/>
  <c r="N1898" i="5"/>
  <c r="M1898" i="5"/>
  <c r="L1898" i="5"/>
  <c r="N1897" i="5"/>
  <c r="M1897" i="5"/>
  <c r="L1897" i="5"/>
  <c r="N1896" i="5"/>
  <c r="M1896" i="5"/>
  <c r="L1896" i="5"/>
  <c r="N1895" i="5"/>
  <c r="M1895" i="5"/>
  <c r="L1895" i="5"/>
  <c r="N1894" i="5"/>
  <c r="M1894" i="5"/>
  <c r="L1894" i="5"/>
  <c r="N1893" i="5"/>
  <c r="M1893" i="5"/>
  <c r="L1893" i="5"/>
  <c r="N1892" i="5"/>
  <c r="M1892" i="5"/>
  <c r="L1892" i="5"/>
  <c r="N1891" i="5"/>
  <c r="M1891" i="5"/>
  <c r="L1891" i="5"/>
  <c r="N1890" i="5"/>
  <c r="M1890" i="5"/>
  <c r="L1890" i="5"/>
  <c r="N1889" i="5"/>
  <c r="M1889" i="5"/>
  <c r="L1889" i="5"/>
  <c r="N1888" i="5"/>
  <c r="M1888" i="5"/>
  <c r="L1888" i="5"/>
  <c r="N1887" i="5"/>
  <c r="M1887" i="5"/>
  <c r="L1887" i="5"/>
  <c r="N1886" i="5"/>
  <c r="M1886" i="5"/>
  <c r="L1886" i="5"/>
  <c r="N1885" i="5"/>
  <c r="M1885" i="5"/>
  <c r="L1885" i="5"/>
  <c r="N1884" i="5"/>
  <c r="M1884" i="5"/>
  <c r="L1884" i="5"/>
  <c r="N1883" i="5"/>
  <c r="M1883" i="5"/>
  <c r="L1883" i="5"/>
  <c r="N1882" i="5"/>
  <c r="M1882" i="5"/>
  <c r="L1882" i="5"/>
  <c r="N1881" i="5"/>
  <c r="M1881" i="5"/>
  <c r="L1881" i="5"/>
  <c r="N1880" i="5"/>
  <c r="M1880" i="5"/>
  <c r="L1880" i="5"/>
  <c r="N1879" i="5"/>
  <c r="M1879" i="5"/>
  <c r="L1879" i="5"/>
  <c r="N1878" i="5"/>
  <c r="M1878" i="5"/>
  <c r="L1878" i="5"/>
  <c r="N1877" i="5"/>
  <c r="M1877" i="5"/>
  <c r="L1877" i="5"/>
  <c r="N1876" i="5"/>
  <c r="M1876" i="5"/>
  <c r="L1876" i="5"/>
  <c r="N1875" i="5"/>
  <c r="M1875" i="5"/>
  <c r="L1875" i="5"/>
  <c r="N1874" i="5"/>
  <c r="M1874" i="5"/>
  <c r="L1874" i="5"/>
  <c r="N1873" i="5"/>
  <c r="M1873" i="5"/>
  <c r="L1873" i="5"/>
  <c r="N1872" i="5"/>
  <c r="M1872" i="5"/>
  <c r="L1872" i="5"/>
  <c r="N1871" i="5"/>
  <c r="M1871" i="5"/>
  <c r="L1871" i="5"/>
  <c r="N1870" i="5"/>
  <c r="M1870" i="5"/>
  <c r="L1870" i="5"/>
  <c r="N1869" i="5"/>
  <c r="M1869" i="5"/>
  <c r="L1869" i="5"/>
  <c r="N1868" i="5"/>
  <c r="M1868" i="5"/>
  <c r="L1868" i="5"/>
  <c r="N1867" i="5"/>
  <c r="M1867" i="5"/>
  <c r="L1867" i="5"/>
  <c r="N1866" i="5"/>
  <c r="M1866" i="5"/>
  <c r="L1866" i="5"/>
  <c r="N1865" i="5"/>
  <c r="M1865" i="5"/>
  <c r="L1865" i="5"/>
  <c r="N1864" i="5"/>
  <c r="M1864" i="5"/>
  <c r="L1864" i="5"/>
  <c r="N1863" i="5"/>
  <c r="M1863" i="5"/>
  <c r="L1863" i="5"/>
  <c r="N1862" i="5"/>
  <c r="M1862" i="5"/>
  <c r="L1862" i="5"/>
  <c r="N1861" i="5"/>
  <c r="M1861" i="5"/>
  <c r="L1861" i="5"/>
  <c r="N1860" i="5"/>
  <c r="M1860" i="5"/>
  <c r="L1860" i="5"/>
  <c r="N1859" i="5"/>
  <c r="M1859" i="5"/>
  <c r="L1859" i="5"/>
  <c r="N1858" i="5"/>
  <c r="M1858" i="5"/>
  <c r="L1858" i="5"/>
  <c r="N1857" i="5"/>
  <c r="M1857" i="5"/>
  <c r="L1857" i="5"/>
  <c r="N1856" i="5"/>
  <c r="M1856" i="5"/>
  <c r="L1856" i="5"/>
  <c r="N1855" i="5"/>
  <c r="M1855" i="5"/>
  <c r="L1855" i="5"/>
  <c r="N1854" i="5"/>
  <c r="M1854" i="5"/>
  <c r="L1854" i="5"/>
  <c r="N1853" i="5"/>
  <c r="M1853" i="5"/>
  <c r="L1853" i="5"/>
  <c r="N1852" i="5"/>
  <c r="M1852" i="5"/>
  <c r="L1852" i="5"/>
  <c r="N1851" i="5"/>
  <c r="M1851" i="5"/>
  <c r="L1851" i="5"/>
  <c r="N1850" i="5"/>
  <c r="M1850" i="5"/>
  <c r="L1850" i="5"/>
  <c r="N1849" i="5"/>
  <c r="M1849" i="5"/>
  <c r="L1849" i="5"/>
  <c r="N1848" i="5"/>
  <c r="M1848" i="5"/>
  <c r="L1848" i="5"/>
  <c r="N1847" i="5"/>
  <c r="M1847" i="5"/>
  <c r="L1847" i="5"/>
  <c r="N1846" i="5"/>
  <c r="M1846" i="5"/>
  <c r="L1846" i="5"/>
  <c r="N1845" i="5"/>
  <c r="M1845" i="5"/>
  <c r="L1845" i="5"/>
  <c r="N1844" i="5"/>
  <c r="M1844" i="5"/>
  <c r="L1844" i="5"/>
  <c r="N1843" i="5"/>
  <c r="M1843" i="5"/>
  <c r="L1843" i="5"/>
  <c r="N1842" i="5"/>
  <c r="M1842" i="5"/>
  <c r="L1842" i="5"/>
  <c r="N1841" i="5"/>
  <c r="M1841" i="5"/>
  <c r="L1841" i="5"/>
  <c r="N1840" i="5"/>
  <c r="M1840" i="5"/>
  <c r="L1840" i="5"/>
  <c r="N1839" i="5"/>
  <c r="M1839" i="5"/>
  <c r="L1839" i="5"/>
  <c r="N1838" i="5"/>
  <c r="M1838" i="5"/>
  <c r="L1838" i="5"/>
  <c r="N1837" i="5"/>
  <c r="M1837" i="5"/>
  <c r="L1837" i="5"/>
  <c r="N1836" i="5"/>
  <c r="M1836" i="5"/>
  <c r="L1836" i="5"/>
  <c r="N1835" i="5"/>
  <c r="M1835" i="5"/>
  <c r="L1835" i="5"/>
  <c r="N1834" i="5"/>
  <c r="M1834" i="5"/>
  <c r="L1834" i="5"/>
  <c r="N1833" i="5"/>
  <c r="M1833" i="5"/>
  <c r="L1833" i="5"/>
  <c r="N1832" i="5"/>
  <c r="M1832" i="5"/>
  <c r="L1832" i="5"/>
  <c r="N1831" i="5"/>
  <c r="M1831" i="5"/>
  <c r="L1831" i="5"/>
  <c r="N1830" i="5"/>
  <c r="M1830" i="5"/>
  <c r="L1830" i="5"/>
  <c r="N1829" i="5"/>
  <c r="M1829" i="5"/>
  <c r="L1829" i="5"/>
  <c r="N1828" i="5"/>
  <c r="M1828" i="5"/>
  <c r="L1828" i="5"/>
  <c r="N1827" i="5"/>
  <c r="M1827" i="5"/>
  <c r="L1827" i="5"/>
  <c r="N1826" i="5"/>
  <c r="M1826" i="5"/>
  <c r="L1826" i="5"/>
  <c r="N1825" i="5"/>
  <c r="M1825" i="5"/>
  <c r="L1825" i="5"/>
  <c r="N1824" i="5"/>
  <c r="M1824" i="5"/>
  <c r="L1824" i="5"/>
  <c r="N1823" i="5"/>
  <c r="M1823" i="5"/>
  <c r="L1823" i="5"/>
  <c r="N1822" i="5"/>
  <c r="M1822" i="5"/>
  <c r="L1822" i="5"/>
  <c r="N1821" i="5"/>
  <c r="M1821" i="5"/>
  <c r="L1821" i="5"/>
  <c r="N1820" i="5"/>
  <c r="M1820" i="5"/>
  <c r="L1820" i="5"/>
  <c r="N1819" i="5"/>
  <c r="M1819" i="5"/>
  <c r="L1819" i="5"/>
  <c r="N1818" i="5"/>
  <c r="M1818" i="5"/>
  <c r="L1818" i="5"/>
  <c r="N1817" i="5"/>
  <c r="M1817" i="5"/>
  <c r="L1817" i="5"/>
  <c r="N1816" i="5"/>
  <c r="M1816" i="5"/>
  <c r="L1816" i="5"/>
  <c r="N1815" i="5"/>
  <c r="M1815" i="5"/>
  <c r="L1815" i="5"/>
  <c r="N1814" i="5"/>
  <c r="M1814" i="5"/>
  <c r="L1814" i="5"/>
  <c r="N1813" i="5"/>
  <c r="M1813" i="5"/>
  <c r="L1813" i="5"/>
  <c r="N1812" i="5"/>
  <c r="M1812" i="5"/>
  <c r="L1812" i="5"/>
  <c r="N1811" i="5"/>
  <c r="M1811" i="5"/>
  <c r="L1811" i="5"/>
  <c r="N1810" i="5"/>
  <c r="M1810" i="5"/>
  <c r="L1810" i="5"/>
  <c r="N1809" i="5"/>
  <c r="M1809" i="5"/>
  <c r="L1809" i="5"/>
  <c r="N1808" i="5"/>
  <c r="M1808" i="5"/>
  <c r="L1808" i="5"/>
  <c r="N1807" i="5"/>
  <c r="M1807" i="5"/>
  <c r="L1807" i="5"/>
  <c r="N1806" i="5"/>
  <c r="M1806" i="5"/>
  <c r="L1806" i="5"/>
  <c r="N1805" i="5"/>
  <c r="M1805" i="5"/>
  <c r="L1805" i="5"/>
  <c r="N1804" i="5"/>
  <c r="M1804" i="5"/>
  <c r="L1804" i="5"/>
  <c r="N1803" i="5"/>
  <c r="M1803" i="5"/>
  <c r="L1803" i="5"/>
  <c r="N1802" i="5"/>
  <c r="M1802" i="5"/>
  <c r="L1802" i="5"/>
  <c r="N1801" i="5"/>
  <c r="M1801" i="5"/>
  <c r="L1801" i="5"/>
  <c r="N1800" i="5"/>
  <c r="M1800" i="5"/>
  <c r="L1800" i="5"/>
  <c r="N1799" i="5"/>
  <c r="M1799" i="5"/>
  <c r="L1799" i="5"/>
  <c r="N1798" i="5"/>
  <c r="M1798" i="5"/>
  <c r="L1798" i="5"/>
  <c r="N1797" i="5"/>
  <c r="M1797" i="5"/>
  <c r="L1797" i="5"/>
  <c r="N1796" i="5"/>
  <c r="M1796" i="5"/>
  <c r="L1796" i="5"/>
  <c r="N1795" i="5"/>
  <c r="M1795" i="5"/>
  <c r="L1795" i="5"/>
  <c r="N1794" i="5"/>
  <c r="M1794" i="5"/>
  <c r="L1794" i="5"/>
  <c r="N1793" i="5"/>
  <c r="M1793" i="5"/>
  <c r="L1793" i="5"/>
  <c r="N1792" i="5"/>
  <c r="M1792" i="5"/>
  <c r="L1792" i="5"/>
  <c r="N1791" i="5"/>
  <c r="M1791" i="5"/>
  <c r="L1791" i="5"/>
  <c r="N1790" i="5"/>
  <c r="M1790" i="5"/>
  <c r="L1790" i="5"/>
  <c r="N1789" i="5"/>
  <c r="M1789" i="5"/>
  <c r="L1789" i="5"/>
  <c r="N1788" i="5"/>
  <c r="M1788" i="5"/>
  <c r="L1788" i="5"/>
  <c r="N1787" i="5"/>
  <c r="M1787" i="5"/>
  <c r="L1787" i="5"/>
  <c r="N1786" i="5"/>
  <c r="M1786" i="5"/>
  <c r="L1786" i="5"/>
  <c r="N1785" i="5"/>
  <c r="M1785" i="5"/>
  <c r="L1785" i="5"/>
  <c r="N1784" i="5"/>
  <c r="M1784" i="5"/>
  <c r="L1784" i="5"/>
  <c r="N1783" i="5"/>
  <c r="M1783" i="5"/>
  <c r="L1783" i="5"/>
  <c r="N1782" i="5"/>
  <c r="M1782" i="5"/>
  <c r="L1782" i="5"/>
  <c r="N1781" i="5"/>
  <c r="M1781" i="5"/>
  <c r="L1781" i="5"/>
  <c r="N1780" i="5"/>
  <c r="M1780" i="5"/>
  <c r="L1780" i="5"/>
  <c r="N1779" i="5"/>
  <c r="M1779" i="5"/>
  <c r="L1779" i="5"/>
  <c r="N1778" i="5"/>
  <c r="M1778" i="5"/>
  <c r="L1778" i="5"/>
  <c r="N1777" i="5"/>
  <c r="M1777" i="5"/>
  <c r="L1777" i="5"/>
  <c r="N1776" i="5"/>
  <c r="M1776" i="5"/>
  <c r="L1776" i="5"/>
  <c r="N1775" i="5"/>
  <c r="M1775" i="5"/>
  <c r="L1775" i="5"/>
  <c r="N1774" i="5"/>
  <c r="M1774" i="5"/>
  <c r="L1774" i="5"/>
  <c r="N1773" i="5"/>
  <c r="M1773" i="5"/>
  <c r="L1773" i="5"/>
  <c r="N1772" i="5"/>
  <c r="M1772" i="5"/>
  <c r="L1772" i="5"/>
  <c r="N1771" i="5"/>
  <c r="M1771" i="5"/>
  <c r="L1771" i="5"/>
  <c r="N1770" i="5"/>
  <c r="M1770" i="5"/>
  <c r="L1770" i="5"/>
  <c r="N1769" i="5"/>
  <c r="M1769" i="5"/>
  <c r="L1769" i="5"/>
  <c r="N1768" i="5"/>
  <c r="M1768" i="5"/>
  <c r="L1768" i="5"/>
  <c r="N1767" i="5"/>
  <c r="M1767" i="5"/>
  <c r="L1767" i="5"/>
  <c r="N1766" i="5"/>
  <c r="M1766" i="5"/>
  <c r="L1766" i="5"/>
  <c r="N1765" i="5"/>
  <c r="M1765" i="5"/>
  <c r="L1765" i="5"/>
  <c r="N1764" i="5"/>
  <c r="M1764" i="5"/>
  <c r="L1764" i="5"/>
  <c r="N1763" i="5"/>
  <c r="M1763" i="5"/>
  <c r="L1763" i="5"/>
  <c r="N1762" i="5"/>
  <c r="M1762" i="5"/>
  <c r="L1762" i="5"/>
  <c r="N1761" i="5"/>
  <c r="M1761" i="5"/>
  <c r="L1761" i="5"/>
  <c r="N1760" i="5"/>
  <c r="M1760" i="5"/>
  <c r="L1760" i="5"/>
  <c r="N1759" i="5"/>
  <c r="M1759" i="5"/>
  <c r="L1759" i="5"/>
  <c r="N1758" i="5"/>
  <c r="M1758" i="5"/>
  <c r="L1758" i="5"/>
  <c r="N1757" i="5"/>
  <c r="M1757" i="5"/>
  <c r="L1757" i="5"/>
  <c r="N1756" i="5"/>
  <c r="M1756" i="5"/>
  <c r="L1756" i="5"/>
  <c r="N1755" i="5"/>
  <c r="M1755" i="5"/>
  <c r="L1755" i="5"/>
  <c r="N1754" i="5"/>
  <c r="M1754" i="5"/>
  <c r="L1754" i="5"/>
  <c r="N1753" i="5"/>
  <c r="M1753" i="5"/>
  <c r="L1753" i="5"/>
  <c r="N1752" i="5"/>
  <c r="M1752" i="5"/>
  <c r="L1752" i="5"/>
  <c r="N1751" i="5"/>
  <c r="M1751" i="5"/>
  <c r="L1751" i="5"/>
  <c r="N1750" i="5"/>
  <c r="M1750" i="5"/>
  <c r="L1750" i="5"/>
  <c r="N1749" i="5"/>
  <c r="M1749" i="5"/>
  <c r="L1749" i="5"/>
  <c r="N1748" i="5"/>
  <c r="M1748" i="5"/>
  <c r="L1748" i="5"/>
  <c r="N1747" i="5"/>
  <c r="M1747" i="5"/>
  <c r="L1747" i="5"/>
  <c r="N1746" i="5"/>
  <c r="M1746" i="5"/>
  <c r="L1746" i="5"/>
  <c r="N1745" i="5"/>
  <c r="M1745" i="5"/>
  <c r="L1745" i="5"/>
  <c r="N1744" i="5"/>
  <c r="M1744" i="5"/>
  <c r="L1744" i="5"/>
  <c r="N1743" i="5"/>
  <c r="M1743" i="5"/>
  <c r="L1743" i="5"/>
  <c r="N1742" i="5"/>
  <c r="M1742" i="5"/>
  <c r="L1742" i="5"/>
  <c r="N1741" i="5"/>
  <c r="M1741" i="5"/>
  <c r="L1741" i="5"/>
  <c r="N1740" i="5"/>
  <c r="M1740" i="5"/>
  <c r="L1740" i="5"/>
  <c r="N1739" i="5"/>
  <c r="M1739" i="5"/>
  <c r="L1739" i="5"/>
  <c r="N1738" i="5"/>
  <c r="M1738" i="5"/>
  <c r="L1738" i="5"/>
  <c r="N1737" i="5"/>
  <c r="M1737" i="5"/>
  <c r="L1737" i="5"/>
  <c r="N1736" i="5"/>
  <c r="M1736" i="5"/>
  <c r="L1736" i="5"/>
  <c r="N1735" i="5"/>
  <c r="M1735" i="5"/>
  <c r="L1735" i="5"/>
  <c r="N1734" i="5"/>
  <c r="M1734" i="5"/>
  <c r="L1734" i="5"/>
  <c r="N1733" i="5"/>
  <c r="M1733" i="5"/>
  <c r="L1733" i="5"/>
  <c r="N1732" i="5"/>
  <c r="M1732" i="5"/>
  <c r="L1732" i="5"/>
  <c r="N1731" i="5"/>
  <c r="M1731" i="5"/>
  <c r="L1731" i="5"/>
  <c r="N1730" i="5"/>
  <c r="M1730" i="5"/>
  <c r="L1730" i="5"/>
  <c r="N1729" i="5"/>
  <c r="M1729" i="5"/>
  <c r="L1729" i="5"/>
  <c r="N1728" i="5"/>
  <c r="M1728" i="5"/>
  <c r="L1728" i="5"/>
  <c r="N1727" i="5"/>
  <c r="M1727" i="5"/>
  <c r="L1727" i="5"/>
  <c r="N1726" i="5"/>
  <c r="M1726" i="5"/>
  <c r="L1726" i="5"/>
  <c r="N1725" i="5"/>
  <c r="M1725" i="5"/>
  <c r="L1725" i="5"/>
  <c r="N1724" i="5"/>
  <c r="M1724" i="5"/>
  <c r="L1724" i="5"/>
  <c r="N1723" i="5"/>
  <c r="M1723" i="5"/>
  <c r="L1723" i="5"/>
  <c r="N1722" i="5"/>
  <c r="M1722" i="5"/>
  <c r="L1722" i="5"/>
  <c r="N1721" i="5"/>
  <c r="M1721" i="5"/>
  <c r="L1721" i="5"/>
  <c r="N1720" i="5"/>
  <c r="M1720" i="5"/>
  <c r="L1720" i="5"/>
  <c r="N1719" i="5"/>
  <c r="M1719" i="5"/>
  <c r="L1719" i="5"/>
  <c r="N1718" i="5"/>
  <c r="M1718" i="5"/>
  <c r="L1718" i="5"/>
  <c r="N1717" i="5"/>
  <c r="M1717" i="5"/>
  <c r="L1717" i="5"/>
  <c r="N1716" i="5"/>
  <c r="M1716" i="5"/>
  <c r="L1716" i="5"/>
  <c r="N1715" i="5"/>
  <c r="M1715" i="5"/>
  <c r="L1715" i="5"/>
  <c r="N1714" i="5"/>
  <c r="M1714" i="5"/>
  <c r="L1714" i="5"/>
  <c r="N1713" i="5"/>
  <c r="M1713" i="5"/>
  <c r="L1713" i="5"/>
  <c r="N1712" i="5"/>
  <c r="M1712" i="5"/>
  <c r="L1712" i="5"/>
  <c r="N1711" i="5"/>
  <c r="M1711" i="5"/>
  <c r="L1711" i="5"/>
  <c r="N1710" i="5"/>
  <c r="M1710" i="5"/>
  <c r="L1710" i="5"/>
  <c r="N1709" i="5"/>
  <c r="M1709" i="5"/>
  <c r="L1709" i="5"/>
  <c r="N1708" i="5"/>
  <c r="M1708" i="5"/>
  <c r="L1708" i="5"/>
  <c r="N1707" i="5"/>
  <c r="M1707" i="5"/>
  <c r="L1707" i="5"/>
  <c r="N1706" i="5"/>
  <c r="M1706" i="5"/>
  <c r="L1706" i="5"/>
  <c r="N1705" i="5"/>
  <c r="M1705" i="5"/>
  <c r="L1705" i="5"/>
  <c r="N1704" i="5"/>
  <c r="M1704" i="5"/>
  <c r="L1704" i="5"/>
  <c r="N1703" i="5"/>
  <c r="M1703" i="5"/>
  <c r="L1703" i="5"/>
  <c r="N1702" i="5"/>
  <c r="M1702" i="5"/>
  <c r="L1702" i="5"/>
  <c r="N1701" i="5"/>
  <c r="M1701" i="5"/>
  <c r="L1701" i="5"/>
  <c r="N1700" i="5"/>
  <c r="M1700" i="5"/>
  <c r="L1700" i="5"/>
  <c r="N1699" i="5"/>
  <c r="M1699" i="5"/>
  <c r="L1699" i="5"/>
  <c r="N1698" i="5"/>
  <c r="M1698" i="5"/>
  <c r="L1698" i="5"/>
  <c r="N1697" i="5"/>
  <c r="M1697" i="5"/>
  <c r="L1697" i="5"/>
  <c r="N1696" i="5"/>
  <c r="M1696" i="5"/>
  <c r="L1696" i="5"/>
  <c r="N1695" i="5"/>
  <c r="M1695" i="5"/>
  <c r="L1695" i="5"/>
  <c r="N1694" i="5"/>
  <c r="M1694" i="5"/>
  <c r="L1694" i="5"/>
  <c r="N1693" i="5"/>
  <c r="M1693" i="5"/>
  <c r="L1693" i="5"/>
  <c r="N1692" i="5"/>
  <c r="M1692" i="5"/>
  <c r="L1692" i="5"/>
  <c r="N1691" i="5"/>
  <c r="M1691" i="5"/>
  <c r="L1691" i="5"/>
  <c r="N1690" i="5"/>
  <c r="M1690" i="5"/>
  <c r="L1690" i="5"/>
  <c r="N1689" i="5"/>
  <c r="M1689" i="5"/>
  <c r="L1689" i="5"/>
  <c r="N1688" i="5"/>
  <c r="M1688" i="5"/>
  <c r="L1688" i="5"/>
  <c r="N1687" i="5"/>
  <c r="M1687" i="5"/>
  <c r="L1687" i="5"/>
  <c r="N1686" i="5"/>
  <c r="M1686" i="5"/>
  <c r="L1686" i="5"/>
  <c r="N1685" i="5"/>
  <c r="M1685" i="5"/>
  <c r="L1685" i="5"/>
  <c r="N1684" i="5"/>
  <c r="M1684" i="5"/>
  <c r="L1684" i="5"/>
  <c r="N1683" i="5"/>
  <c r="M1683" i="5"/>
  <c r="L1683" i="5"/>
  <c r="N1682" i="5"/>
  <c r="M1682" i="5"/>
  <c r="L1682" i="5"/>
  <c r="N1681" i="5"/>
  <c r="M1681" i="5"/>
  <c r="L1681" i="5"/>
  <c r="N1680" i="5"/>
  <c r="M1680" i="5"/>
  <c r="L1680" i="5"/>
  <c r="N1679" i="5"/>
  <c r="M1679" i="5"/>
  <c r="L1679" i="5"/>
  <c r="N1678" i="5"/>
  <c r="M1678" i="5"/>
  <c r="L1678" i="5"/>
  <c r="N1677" i="5"/>
  <c r="M1677" i="5"/>
  <c r="L1677" i="5"/>
  <c r="N1676" i="5"/>
  <c r="M1676" i="5"/>
  <c r="L1676" i="5"/>
  <c r="N1675" i="5"/>
  <c r="M1675" i="5"/>
  <c r="L1675" i="5"/>
  <c r="N1674" i="5"/>
  <c r="M1674" i="5"/>
  <c r="L1674" i="5"/>
  <c r="N1673" i="5"/>
  <c r="M1673" i="5"/>
  <c r="L1673" i="5"/>
  <c r="N1672" i="5"/>
  <c r="M1672" i="5"/>
  <c r="L1672" i="5"/>
  <c r="N1671" i="5"/>
  <c r="M1671" i="5"/>
  <c r="L1671" i="5"/>
  <c r="N1670" i="5"/>
  <c r="M1670" i="5"/>
  <c r="L1670" i="5"/>
  <c r="N1669" i="5"/>
  <c r="M1669" i="5"/>
  <c r="L1669" i="5"/>
  <c r="N1668" i="5"/>
  <c r="M1668" i="5"/>
  <c r="L1668" i="5"/>
  <c r="N1667" i="5"/>
  <c r="M1667" i="5"/>
  <c r="L1667" i="5"/>
  <c r="N1666" i="5"/>
  <c r="M1666" i="5"/>
  <c r="L1666" i="5"/>
  <c r="N1665" i="5"/>
  <c r="M1665" i="5"/>
  <c r="L1665" i="5"/>
  <c r="N1664" i="5"/>
  <c r="M1664" i="5"/>
  <c r="L1664" i="5"/>
  <c r="N1663" i="5"/>
  <c r="M1663" i="5"/>
  <c r="L1663" i="5"/>
  <c r="N1662" i="5"/>
  <c r="M1662" i="5"/>
  <c r="L1662" i="5"/>
  <c r="N1661" i="5"/>
  <c r="M1661" i="5"/>
  <c r="L1661" i="5"/>
  <c r="N1660" i="5"/>
  <c r="M1660" i="5"/>
  <c r="L1660" i="5"/>
  <c r="N1659" i="5"/>
  <c r="M1659" i="5"/>
  <c r="L1659" i="5"/>
  <c r="N1658" i="5"/>
  <c r="M1658" i="5"/>
  <c r="L1658" i="5"/>
  <c r="N1657" i="5"/>
  <c r="M1657" i="5"/>
  <c r="L1657" i="5"/>
  <c r="N1656" i="5"/>
  <c r="M1656" i="5"/>
  <c r="L1656" i="5"/>
  <c r="N1655" i="5"/>
  <c r="M1655" i="5"/>
  <c r="L1655" i="5"/>
  <c r="N1654" i="5"/>
  <c r="M1654" i="5"/>
  <c r="L1654" i="5"/>
  <c r="N1653" i="5"/>
  <c r="M1653" i="5"/>
  <c r="L1653" i="5"/>
  <c r="N1652" i="5"/>
  <c r="M1652" i="5"/>
  <c r="L1652" i="5"/>
  <c r="N1651" i="5"/>
  <c r="M1651" i="5"/>
  <c r="L1651" i="5"/>
  <c r="N1650" i="5"/>
  <c r="M1650" i="5"/>
  <c r="L1650" i="5"/>
  <c r="N1649" i="5"/>
  <c r="M1649" i="5"/>
  <c r="L1649" i="5"/>
  <c r="N1648" i="5"/>
  <c r="M1648" i="5"/>
  <c r="L1648" i="5"/>
  <c r="N1647" i="5"/>
  <c r="M1647" i="5"/>
  <c r="L1647" i="5"/>
  <c r="N1646" i="5"/>
  <c r="M1646" i="5"/>
  <c r="L1646" i="5"/>
  <c r="N1645" i="5"/>
  <c r="M1645" i="5"/>
  <c r="L1645" i="5"/>
  <c r="N1644" i="5"/>
  <c r="M1644" i="5"/>
  <c r="L1644" i="5"/>
  <c r="N1643" i="5"/>
  <c r="M1643" i="5"/>
  <c r="L1643" i="5"/>
  <c r="N1642" i="5"/>
  <c r="M1642" i="5"/>
  <c r="L1642" i="5"/>
  <c r="N1641" i="5"/>
  <c r="M1641" i="5"/>
  <c r="L1641" i="5"/>
  <c r="N1640" i="5"/>
  <c r="M1640" i="5"/>
  <c r="L1640" i="5"/>
  <c r="N1639" i="5"/>
  <c r="M1639" i="5"/>
  <c r="L1639" i="5"/>
  <c r="N1638" i="5"/>
  <c r="M1638" i="5"/>
  <c r="L1638" i="5"/>
  <c r="N1637" i="5"/>
  <c r="M1637" i="5"/>
  <c r="L1637" i="5"/>
  <c r="N1636" i="5"/>
  <c r="M1636" i="5"/>
  <c r="L1636" i="5"/>
  <c r="N1635" i="5"/>
  <c r="M1635" i="5"/>
  <c r="L1635" i="5"/>
  <c r="N1634" i="5"/>
  <c r="M1634" i="5"/>
  <c r="L1634" i="5"/>
  <c r="N1633" i="5"/>
  <c r="M1633" i="5"/>
  <c r="L1633" i="5"/>
  <c r="N1632" i="5"/>
  <c r="M1632" i="5"/>
  <c r="L1632" i="5"/>
  <c r="N1631" i="5"/>
  <c r="M1631" i="5"/>
  <c r="L1631" i="5"/>
  <c r="N1630" i="5"/>
  <c r="M1630" i="5"/>
  <c r="L1630" i="5"/>
  <c r="N1629" i="5"/>
  <c r="M1629" i="5"/>
  <c r="L1629" i="5"/>
  <c r="N1628" i="5"/>
  <c r="M1628" i="5"/>
  <c r="L1628" i="5"/>
  <c r="N1627" i="5"/>
  <c r="M1627" i="5"/>
  <c r="L1627" i="5"/>
  <c r="N1626" i="5"/>
  <c r="M1626" i="5"/>
  <c r="L1626" i="5"/>
  <c r="N1625" i="5"/>
  <c r="M1625" i="5"/>
  <c r="L1625" i="5"/>
  <c r="N1624" i="5"/>
  <c r="M1624" i="5"/>
  <c r="L1624" i="5"/>
  <c r="N1623" i="5"/>
  <c r="M1623" i="5"/>
  <c r="L1623" i="5"/>
  <c r="N1622" i="5"/>
  <c r="M1622" i="5"/>
  <c r="L1622" i="5"/>
  <c r="N1621" i="5"/>
  <c r="M1621" i="5"/>
  <c r="L1621" i="5"/>
  <c r="N1620" i="5"/>
  <c r="M1620" i="5"/>
  <c r="L1620" i="5"/>
  <c r="N1619" i="5"/>
  <c r="M1619" i="5"/>
  <c r="L1619" i="5"/>
  <c r="N1618" i="5"/>
  <c r="M1618" i="5"/>
  <c r="L1618" i="5"/>
  <c r="N1617" i="5"/>
  <c r="M1617" i="5"/>
  <c r="L1617" i="5"/>
  <c r="N1616" i="5"/>
  <c r="M1616" i="5"/>
  <c r="L1616" i="5"/>
  <c r="N1615" i="5"/>
  <c r="M1615" i="5"/>
  <c r="L1615" i="5"/>
  <c r="N1614" i="5"/>
  <c r="M1614" i="5"/>
  <c r="L1614" i="5"/>
  <c r="N1613" i="5"/>
  <c r="M1613" i="5"/>
  <c r="L1613" i="5"/>
  <c r="N1612" i="5"/>
  <c r="M1612" i="5"/>
  <c r="L1612" i="5"/>
  <c r="N1611" i="5"/>
  <c r="M1611" i="5"/>
  <c r="L1611" i="5"/>
  <c r="N1610" i="5"/>
  <c r="M1610" i="5"/>
  <c r="L1610" i="5"/>
  <c r="N1609" i="5"/>
  <c r="M1609" i="5"/>
  <c r="L1609" i="5"/>
  <c r="N1608" i="5"/>
  <c r="M1608" i="5"/>
  <c r="L1608" i="5"/>
  <c r="N1607" i="5"/>
  <c r="M1607" i="5"/>
  <c r="L1607" i="5"/>
  <c r="N1606" i="5"/>
  <c r="M1606" i="5"/>
  <c r="L1606" i="5"/>
  <c r="N1605" i="5"/>
  <c r="M1605" i="5"/>
  <c r="L1605" i="5"/>
  <c r="N1604" i="5"/>
  <c r="M1604" i="5"/>
  <c r="L1604" i="5"/>
  <c r="N1603" i="5"/>
  <c r="M1603" i="5"/>
  <c r="L1603" i="5"/>
  <c r="N1602" i="5"/>
  <c r="M1602" i="5"/>
  <c r="L1602" i="5"/>
  <c r="N1601" i="5"/>
  <c r="M1601" i="5"/>
  <c r="L1601" i="5"/>
  <c r="N1600" i="5"/>
  <c r="M1600" i="5"/>
  <c r="L1600" i="5"/>
  <c r="N1599" i="5"/>
  <c r="M1599" i="5"/>
  <c r="L1599" i="5"/>
  <c r="N1598" i="5"/>
  <c r="M1598" i="5"/>
  <c r="L1598" i="5"/>
  <c r="N1597" i="5"/>
  <c r="M1597" i="5"/>
  <c r="L1597" i="5"/>
  <c r="N1596" i="5"/>
  <c r="M1596" i="5"/>
  <c r="L1596" i="5"/>
  <c r="N1595" i="5"/>
  <c r="M1595" i="5"/>
  <c r="L1595" i="5"/>
  <c r="N1594" i="5"/>
  <c r="M1594" i="5"/>
  <c r="L1594" i="5"/>
  <c r="N1593" i="5"/>
  <c r="M1593" i="5"/>
  <c r="L1593" i="5"/>
  <c r="N1592" i="5"/>
  <c r="M1592" i="5"/>
  <c r="L1592" i="5"/>
  <c r="N1591" i="5"/>
  <c r="M1591" i="5"/>
  <c r="L1591" i="5"/>
  <c r="N1590" i="5"/>
  <c r="M1590" i="5"/>
  <c r="L1590" i="5"/>
  <c r="N1589" i="5"/>
  <c r="M1589" i="5"/>
  <c r="L1589" i="5"/>
  <c r="N1588" i="5"/>
  <c r="M1588" i="5"/>
  <c r="L1588" i="5"/>
  <c r="N1587" i="5"/>
  <c r="M1587" i="5"/>
  <c r="L1587" i="5"/>
  <c r="N1586" i="5"/>
  <c r="M1586" i="5"/>
  <c r="L1586" i="5"/>
  <c r="N1585" i="5"/>
  <c r="M1585" i="5"/>
  <c r="L1585" i="5"/>
  <c r="N1584" i="5"/>
  <c r="M1584" i="5"/>
  <c r="L1584" i="5"/>
  <c r="N1583" i="5"/>
  <c r="M1583" i="5"/>
  <c r="L1583" i="5"/>
  <c r="N1582" i="5"/>
  <c r="M1582" i="5"/>
  <c r="L1582" i="5"/>
  <c r="N1581" i="5"/>
  <c r="M1581" i="5"/>
  <c r="L1581" i="5"/>
  <c r="N1580" i="5"/>
  <c r="M1580" i="5"/>
  <c r="L1580" i="5"/>
  <c r="N1579" i="5"/>
  <c r="M1579" i="5"/>
  <c r="L1579" i="5"/>
  <c r="N1578" i="5"/>
  <c r="M1578" i="5"/>
  <c r="L1578" i="5"/>
  <c r="N1577" i="5"/>
  <c r="M1577" i="5"/>
  <c r="L1577" i="5"/>
  <c r="N1576" i="5"/>
  <c r="M1576" i="5"/>
  <c r="L1576" i="5"/>
  <c r="N1575" i="5"/>
  <c r="M1575" i="5"/>
  <c r="L1575" i="5"/>
  <c r="N1574" i="5"/>
  <c r="M1574" i="5"/>
  <c r="L1574" i="5"/>
  <c r="N1573" i="5"/>
  <c r="M1573" i="5"/>
  <c r="L1573" i="5"/>
  <c r="N1572" i="5"/>
  <c r="M1572" i="5"/>
  <c r="L1572" i="5"/>
  <c r="N1571" i="5"/>
  <c r="M1571" i="5"/>
  <c r="L1571" i="5"/>
  <c r="N1570" i="5"/>
  <c r="M1570" i="5"/>
  <c r="L1570" i="5"/>
  <c r="N1569" i="5"/>
  <c r="M1569" i="5"/>
  <c r="L1569" i="5"/>
  <c r="N1568" i="5"/>
  <c r="M1568" i="5"/>
  <c r="L1568" i="5"/>
  <c r="N1567" i="5"/>
  <c r="M1567" i="5"/>
  <c r="L1567" i="5"/>
  <c r="N1566" i="5"/>
  <c r="M1566" i="5"/>
  <c r="L1566" i="5"/>
  <c r="N1565" i="5"/>
  <c r="M1565" i="5"/>
  <c r="L1565" i="5"/>
  <c r="N1564" i="5"/>
  <c r="M1564" i="5"/>
  <c r="L1564" i="5"/>
  <c r="N1563" i="5"/>
  <c r="M1563" i="5"/>
  <c r="L1563" i="5"/>
  <c r="N1562" i="5"/>
  <c r="M1562" i="5"/>
  <c r="L1562" i="5"/>
  <c r="N1561" i="5"/>
  <c r="M1561" i="5"/>
  <c r="L1561" i="5"/>
  <c r="N1560" i="5"/>
  <c r="M1560" i="5"/>
  <c r="L1560" i="5"/>
  <c r="N1559" i="5"/>
  <c r="M1559" i="5"/>
  <c r="L1559" i="5"/>
  <c r="N1558" i="5"/>
  <c r="M1558" i="5"/>
  <c r="L1558" i="5"/>
  <c r="N1557" i="5"/>
  <c r="M1557" i="5"/>
  <c r="L1557" i="5"/>
  <c r="N1556" i="5"/>
  <c r="M1556" i="5"/>
  <c r="L1556" i="5"/>
  <c r="N1555" i="5"/>
  <c r="M1555" i="5"/>
  <c r="L1555" i="5"/>
  <c r="N1554" i="5"/>
  <c r="M1554" i="5"/>
  <c r="L1554" i="5"/>
  <c r="N1553" i="5"/>
  <c r="M1553" i="5"/>
  <c r="L1553" i="5"/>
  <c r="N1552" i="5"/>
  <c r="M1552" i="5"/>
  <c r="L1552" i="5"/>
  <c r="N1551" i="5"/>
  <c r="M1551" i="5"/>
  <c r="L1551" i="5"/>
  <c r="N1550" i="5"/>
  <c r="M1550" i="5"/>
  <c r="L1550" i="5"/>
  <c r="N1549" i="5"/>
  <c r="M1549" i="5"/>
  <c r="L1549" i="5"/>
  <c r="N1548" i="5"/>
  <c r="M1548" i="5"/>
  <c r="L1548" i="5"/>
  <c r="N1547" i="5"/>
  <c r="M1547" i="5"/>
  <c r="L1547" i="5"/>
  <c r="N1546" i="5"/>
  <c r="M1546" i="5"/>
  <c r="L1546" i="5"/>
  <c r="N1545" i="5"/>
  <c r="M1545" i="5"/>
  <c r="L1545" i="5"/>
  <c r="N1544" i="5"/>
  <c r="M1544" i="5"/>
  <c r="L1544" i="5"/>
  <c r="N1543" i="5"/>
  <c r="M1543" i="5"/>
  <c r="L1543" i="5"/>
  <c r="N1542" i="5"/>
  <c r="M1542" i="5"/>
  <c r="L1542" i="5"/>
  <c r="N1541" i="5"/>
  <c r="M1541" i="5"/>
  <c r="L1541" i="5"/>
  <c r="N1540" i="5"/>
  <c r="M1540" i="5"/>
  <c r="L1540" i="5"/>
  <c r="N1539" i="5"/>
  <c r="M1539" i="5"/>
  <c r="L1539" i="5"/>
  <c r="N1538" i="5"/>
  <c r="M1538" i="5"/>
  <c r="L1538" i="5"/>
  <c r="N1537" i="5"/>
  <c r="M1537" i="5"/>
  <c r="L1537" i="5"/>
  <c r="N1536" i="5"/>
  <c r="M1536" i="5"/>
  <c r="L1536" i="5"/>
  <c r="N1535" i="5"/>
  <c r="M1535" i="5"/>
  <c r="L1535" i="5"/>
  <c r="N1534" i="5"/>
  <c r="M1534" i="5"/>
  <c r="L1534" i="5"/>
  <c r="N1533" i="5"/>
  <c r="M1533" i="5"/>
  <c r="L1533" i="5"/>
  <c r="N1532" i="5"/>
  <c r="M1532" i="5"/>
  <c r="L1532" i="5"/>
  <c r="N1531" i="5"/>
  <c r="M1531" i="5"/>
  <c r="L1531" i="5"/>
  <c r="N1530" i="5"/>
  <c r="M1530" i="5"/>
  <c r="L1530" i="5"/>
  <c r="N1529" i="5"/>
  <c r="M1529" i="5"/>
  <c r="L1529" i="5"/>
  <c r="N1528" i="5"/>
  <c r="M1528" i="5"/>
  <c r="L1528" i="5"/>
  <c r="N1527" i="5"/>
  <c r="M1527" i="5"/>
  <c r="L1527" i="5"/>
  <c r="N1526" i="5"/>
  <c r="M1526" i="5"/>
  <c r="L1526" i="5"/>
  <c r="N1525" i="5"/>
  <c r="M1525" i="5"/>
  <c r="L1525" i="5"/>
  <c r="N1524" i="5"/>
  <c r="M1524" i="5"/>
  <c r="L1524" i="5"/>
  <c r="N1523" i="5"/>
  <c r="M1523" i="5"/>
  <c r="L1523" i="5"/>
  <c r="N1522" i="5"/>
  <c r="M1522" i="5"/>
  <c r="L1522" i="5"/>
  <c r="N1521" i="5"/>
  <c r="M1521" i="5"/>
  <c r="L1521" i="5"/>
  <c r="N1520" i="5"/>
  <c r="M1520" i="5"/>
  <c r="L1520" i="5"/>
  <c r="N1519" i="5"/>
  <c r="M1519" i="5"/>
  <c r="L1519" i="5"/>
  <c r="N1518" i="5"/>
  <c r="M1518" i="5"/>
  <c r="L1518" i="5"/>
  <c r="N1517" i="5"/>
  <c r="M1517" i="5"/>
  <c r="L1517" i="5"/>
  <c r="N1516" i="5"/>
  <c r="M1516" i="5"/>
  <c r="L1516" i="5"/>
  <c r="N1515" i="5"/>
  <c r="M1515" i="5"/>
  <c r="L1515" i="5"/>
  <c r="N1514" i="5"/>
  <c r="M1514" i="5"/>
  <c r="L1514" i="5"/>
  <c r="N1513" i="5"/>
  <c r="M1513" i="5"/>
  <c r="L1513" i="5"/>
  <c r="N1512" i="5"/>
  <c r="M1512" i="5"/>
  <c r="L1512" i="5"/>
  <c r="N1511" i="5"/>
  <c r="M1511" i="5"/>
  <c r="L1511" i="5"/>
  <c r="N1510" i="5"/>
  <c r="M1510" i="5"/>
  <c r="L1510" i="5"/>
  <c r="N1509" i="5"/>
  <c r="M1509" i="5"/>
  <c r="L1509" i="5"/>
  <c r="N1508" i="5"/>
  <c r="M1508" i="5"/>
  <c r="L1508" i="5"/>
  <c r="N1507" i="5"/>
  <c r="M1507" i="5"/>
  <c r="L1507" i="5"/>
  <c r="N1506" i="5"/>
  <c r="M1506" i="5"/>
  <c r="L1506" i="5"/>
  <c r="N1505" i="5"/>
  <c r="M1505" i="5"/>
  <c r="L1505" i="5"/>
  <c r="N1504" i="5"/>
  <c r="M1504" i="5"/>
  <c r="L1504" i="5"/>
  <c r="N1503" i="5"/>
  <c r="M1503" i="5"/>
  <c r="L1503" i="5"/>
  <c r="N1502" i="5"/>
  <c r="M1502" i="5"/>
  <c r="L1502" i="5"/>
  <c r="N1501" i="5"/>
  <c r="M1501" i="5"/>
  <c r="L1501" i="5"/>
  <c r="N1500" i="5"/>
  <c r="M1500" i="5"/>
  <c r="L1500" i="5"/>
  <c r="N1499" i="5"/>
  <c r="M1499" i="5"/>
  <c r="L1499" i="5"/>
  <c r="N1498" i="5"/>
  <c r="M1498" i="5"/>
  <c r="L1498" i="5"/>
  <c r="N1497" i="5"/>
  <c r="M1497" i="5"/>
  <c r="L1497" i="5"/>
  <c r="N1496" i="5"/>
  <c r="M1496" i="5"/>
  <c r="L1496" i="5"/>
  <c r="N1495" i="5"/>
  <c r="M1495" i="5"/>
  <c r="L1495" i="5"/>
  <c r="N1494" i="5"/>
  <c r="M1494" i="5"/>
  <c r="L1494" i="5"/>
  <c r="N1493" i="5"/>
  <c r="M1493" i="5"/>
  <c r="L1493" i="5"/>
  <c r="N1492" i="5"/>
  <c r="M1492" i="5"/>
  <c r="L1492" i="5"/>
  <c r="N1491" i="5"/>
  <c r="M1491" i="5"/>
  <c r="L1491" i="5"/>
  <c r="N1490" i="5"/>
  <c r="M1490" i="5"/>
  <c r="L1490" i="5"/>
  <c r="N1489" i="5"/>
  <c r="M1489" i="5"/>
  <c r="L1489" i="5"/>
  <c r="N1488" i="5"/>
  <c r="M1488" i="5"/>
  <c r="L1488" i="5"/>
  <c r="N1487" i="5"/>
  <c r="M1487" i="5"/>
  <c r="L1487" i="5"/>
  <c r="N1486" i="5"/>
  <c r="M1486" i="5"/>
  <c r="L1486" i="5"/>
  <c r="N1485" i="5"/>
  <c r="M1485" i="5"/>
  <c r="L1485" i="5"/>
  <c r="N1484" i="5"/>
  <c r="M1484" i="5"/>
  <c r="L1484" i="5"/>
  <c r="N1483" i="5"/>
  <c r="M1483" i="5"/>
  <c r="L1483" i="5"/>
  <c r="N1482" i="5"/>
  <c r="M1482" i="5"/>
  <c r="L1482" i="5"/>
  <c r="N1481" i="5"/>
  <c r="M1481" i="5"/>
  <c r="L1481" i="5"/>
  <c r="N1480" i="5"/>
  <c r="M1480" i="5"/>
  <c r="L1480" i="5"/>
  <c r="N1479" i="5"/>
  <c r="M1479" i="5"/>
  <c r="L1479" i="5"/>
  <c r="N1478" i="5"/>
  <c r="M1478" i="5"/>
  <c r="L1478" i="5"/>
  <c r="N1477" i="5"/>
  <c r="M1477" i="5"/>
  <c r="L1477" i="5"/>
  <c r="N1476" i="5"/>
  <c r="M1476" i="5"/>
  <c r="L1476" i="5"/>
  <c r="N1475" i="5"/>
  <c r="M1475" i="5"/>
  <c r="L1475" i="5"/>
  <c r="N1474" i="5"/>
  <c r="M1474" i="5"/>
  <c r="L1474" i="5"/>
  <c r="N1473" i="5"/>
  <c r="M1473" i="5"/>
  <c r="L1473" i="5"/>
  <c r="N1472" i="5"/>
  <c r="M1472" i="5"/>
  <c r="L1472" i="5"/>
  <c r="N1471" i="5"/>
  <c r="M1471" i="5"/>
  <c r="L1471" i="5"/>
  <c r="N1470" i="5"/>
  <c r="M1470" i="5"/>
  <c r="L1470" i="5"/>
  <c r="N1469" i="5"/>
  <c r="M1469" i="5"/>
  <c r="L1469" i="5"/>
  <c r="N1468" i="5"/>
  <c r="M1468" i="5"/>
  <c r="L1468" i="5"/>
  <c r="N1467" i="5"/>
  <c r="M1467" i="5"/>
  <c r="L1467" i="5"/>
  <c r="N1466" i="5"/>
  <c r="M1466" i="5"/>
  <c r="L1466" i="5"/>
  <c r="N1465" i="5"/>
  <c r="M1465" i="5"/>
  <c r="L1465" i="5"/>
  <c r="N1464" i="5"/>
  <c r="M1464" i="5"/>
  <c r="L1464" i="5"/>
  <c r="N1463" i="5"/>
  <c r="M1463" i="5"/>
  <c r="L1463" i="5"/>
  <c r="N1462" i="5"/>
  <c r="M1462" i="5"/>
  <c r="L1462" i="5"/>
  <c r="N1461" i="5"/>
  <c r="M1461" i="5"/>
  <c r="L1461" i="5"/>
  <c r="N1460" i="5"/>
  <c r="M1460" i="5"/>
  <c r="L1460" i="5"/>
  <c r="N1459" i="5"/>
  <c r="M1459" i="5"/>
  <c r="L1459" i="5"/>
  <c r="N1458" i="5"/>
  <c r="M1458" i="5"/>
  <c r="L1458" i="5"/>
  <c r="N1457" i="5"/>
  <c r="M1457" i="5"/>
  <c r="L1457" i="5"/>
  <c r="N1456" i="5"/>
  <c r="M1456" i="5"/>
  <c r="L1456" i="5"/>
  <c r="N1455" i="5"/>
  <c r="M1455" i="5"/>
  <c r="L1455" i="5"/>
  <c r="N1454" i="5"/>
  <c r="M1454" i="5"/>
  <c r="L1454" i="5"/>
  <c r="N1453" i="5"/>
  <c r="M1453" i="5"/>
  <c r="L1453" i="5"/>
  <c r="N1452" i="5"/>
  <c r="M1452" i="5"/>
  <c r="L1452" i="5"/>
  <c r="N1451" i="5"/>
  <c r="M1451" i="5"/>
  <c r="L1451" i="5"/>
  <c r="N1450" i="5"/>
  <c r="M1450" i="5"/>
  <c r="L1450" i="5"/>
  <c r="N1449" i="5"/>
  <c r="M1449" i="5"/>
  <c r="L1449" i="5"/>
  <c r="N1448" i="5"/>
  <c r="M1448" i="5"/>
  <c r="L1448" i="5"/>
  <c r="N1447" i="5"/>
  <c r="M1447" i="5"/>
  <c r="L1447" i="5"/>
  <c r="N1446" i="5"/>
  <c r="M1446" i="5"/>
  <c r="L1446" i="5"/>
  <c r="N1445" i="5"/>
  <c r="M1445" i="5"/>
  <c r="L1445" i="5"/>
  <c r="N1444" i="5"/>
  <c r="M1444" i="5"/>
  <c r="L1444" i="5"/>
  <c r="N1443" i="5"/>
  <c r="M1443" i="5"/>
  <c r="L1443" i="5"/>
  <c r="N1442" i="5"/>
  <c r="M1442" i="5"/>
  <c r="L1442" i="5"/>
  <c r="N1441" i="5"/>
  <c r="M1441" i="5"/>
  <c r="L1441" i="5"/>
  <c r="N1440" i="5"/>
  <c r="M1440" i="5"/>
  <c r="L1440" i="5"/>
  <c r="N1439" i="5"/>
  <c r="M1439" i="5"/>
  <c r="L1439" i="5"/>
  <c r="N1438" i="5"/>
  <c r="M1438" i="5"/>
  <c r="L1438" i="5"/>
  <c r="N1437" i="5"/>
  <c r="M1437" i="5"/>
  <c r="L1437" i="5"/>
  <c r="N1436" i="5"/>
  <c r="M1436" i="5"/>
  <c r="L1436" i="5"/>
  <c r="N1435" i="5"/>
  <c r="M1435" i="5"/>
  <c r="L1435" i="5"/>
  <c r="N1434" i="5"/>
  <c r="M1434" i="5"/>
  <c r="L1434" i="5"/>
  <c r="N1433" i="5"/>
  <c r="M1433" i="5"/>
  <c r="L1433" i="5"/>
  <c r="N1432" i="5"/>
  <c r="M1432" i="5"/>
  <c r="L1432" i="5"/>
  <c r="N1431" i="5"/>
  <c r="M1431" i="5"/>
  <c r="L1431" i="5"/>
  <c r="N1430" i="5"/>
  <c r="M1430" i="5"/>
  <c r="L1430" i="5"/>
  <c r="N1429" i="5"/>
  <c r="M1429" i="5"/>
  <c r="L1429" i="5"/>
  <c r="N1428" i="5"/>
  <c r="M1428" i="5"/>
  <c r="L1428" i="5"/>
  <c r="N1427" i="5"/>
  <c r="M1427" i="5"/>
  <c r="L1427" i="5"/>
  <c r="N1426" i="5"/>
  <c r="M1426" i="5"/>
  <c r="L1426" i="5"/>
  <c r="N1425" i="5"/>
  <c r="M1425" i="5"/>
  <c r="L1425" i="5"/>
  <c r="N1424" i="5"/>
  <c r="M1424" i="5"/>
  <c r="L1424" i="5"/>
  <c r="N1423" i="5"/>
  <c r="M1423" i="5"/>
  <c r="L1423" i="5"/>
  <c r="N1422" i="5"/>
  <c r="M1422" i="5"/>
  <c r="L1422" i="5"/>
  <c r="N1421" i="5"/>
  <c r="M1421" i="5"/>
  <c r="L1421" i="5"/>
  <c r="N1420" i="5"/>
  <c r="M1420" i="5"/>
  <c r="L1420" i="5"/>
  <c r="N1419" i="5"/>
  <c r="M1419" i="5"/>
  <c r="L1419" i="5"/>
  <c r="N1418" i="5"/>
  <c r="M1418" i="5"/>
  <c r="L1418" i="5"/>
  <c r="N1417" i="5"/>
  <c r="M1417" i="5"/>
  <c r="L1417" i="5"/>
  <c r="N1416" i="5"/>
  <c r="M1416" i="5"/>
  <c r="L1416" i="5"/>
  <c r="N1415" i="5"/>
  <c r="M1415" i="5"/>
  <c r="L1415" i="5"/>
  <c r="N1414" i="5"/>
  <c r="M1414" i="5"/>
  <c r="L1414" i="5"/>
  <c r="N1413" i="5"/>
  <c r="M1413" i="5"/>
  <c r="L1413" i="5"/>
  <c r="N1412" i="5"/>
  <c r="M1412" i="5"/>
  <c r="L1412" i="5"/>
  <c r="N1411" i="5"/>
  <c r="M1411" i="5"/>
  <c r="L1411" i="5"/>
  <c r="N1410" i="5"/>
  <c r="M1410" i="5"/>
  <c r="L1410" i="5"/>
  <c r="N1409" i="5"/>
  <c r="M1409" i="5"/>
  <c r="L1409" i="5"/>
  <c r="N1408" i="5"/>
  <c r="M1408" i="5"/>
  <c r="L1408" i="5"/>
  <c r="N1407" i="5"/>
  <c r="M1407" i="5"/>
  <c r="L1407" i="5"/>
  <c r="N1406" i="5"/>
  <c r="M1406" i="5"/>
  <c r="L1406" i="5"/>
  <c r="N1405" i="5"/>
  <c r="M1405" i="5"/>
  <c r="L1405" i="5"/>
  <c r="N1404" i="5"/>
  <c r="M1404" i="5"/>
  <c r="L1404" i="5"/>
  <c r="N1403" i="5"/>
  <c r="M1403" i="5"/>
  <c r="L1403" i="5"/>
  <c r="N1402" i="5"/>
  <c r="M1402" i="5"/>
  <c r="L1402" i="5"/>
  <c r="N1401" i="5"/>
  <c r="M1401" i="5"/>
  <c r="L1401" i="5"/>
  <c r="N1400" i="5"/>
  <c r="M1400" i="5"/>
  <c r="L1400" i="5"/>
  <c r="N1399" i="5"/>
  <c r="M1399" i="5"/>
  <c r="L1399" i="5"/>
  <c r="N1398" i="5"/>
  <c r="M1398" i="5"/>
  <c r="L1398" i="5"/>
  <c r="N1397" i="5"/>
  <c r="M1397" i="5"/>
  <c r="L1397" i="5"/>
  <c r="N1396" i="5"/>
  <c r="M1396" i="5"/>
  <c r="L1396" i="5"/>
  <c r="N1395" i="5"/>
  <c r="M1395" i="5"/>
  <c r="L1395" i="5"/>
  <c r="N1394" i="5"/>
  <c r="M1394" i="5"/>
  <c r="L1394" i="5"/>
  <c r="N1393" i="5"/>
  <c r="M1393" i="5"/>
  <c r="L1393" i="5"/>
  <c r="N1392" i="5"/>
  <c r="M1392" i="5"/>
  <c r="L1392" i="5"/>
  <c r="N1391" i="5"/>
  <c r="M1391" i="5"/>
  <c r="L1391" i="5"/>
  <c r="N1390" i="5"/>
  <c r="M1390" i="5"/>
  <c r="L1390" i="5"/>
  <c r="N1389" i="5"/>
  <c r="M1389" i="5"/>
  <c r="L1389" i="5"/>
  <c r="N1388" i="5"/>
  <c r="M1388" i="5"/>
  <c r="L1388" i="5"/>
  <c r="N1387" i="5"/>
  <c r="M1387" i="5"/>
  <c r="L1387" i="5"/>
  <c r="N1386" i="5"/>
  <c r="M1386" i="5"/>
  <c r="L1386" i="5"/>
  <c r="N1385" i="5"/>
  <c r="M1385" i="5"/>
  <c r="L1385" i="5"/>
  <c r="N1384" i="5"/>
  <c r="M1384" i="5"/>
  <c r="L1384" i="5"/>
  <c r="N1383" i="5"/>
  <c r="M1383" i="5"/>
  <c r="L1383" i="5"/>
  <c r="N1382" i="5"/>
  <c r="M1382" i="5"/>
  <c r="L1382" i="5"/>
  <c r="N1381" i="5"/>
  <c r="M1381" i="5"/>
  <c r="L1381" i="5"/>
  <c r="N1380" i="5"/>
  <c r="M1380" i="5"/>
  <c r="L1380" i="5"/>
  <c r="N1379" i="5"/>
  <c r="M1379" i="5"/>
  <c r="L1379" i="5"/>
  <c r="N1378" i="5"/>
  <c r="M1378" i="5"/>
  <c r="L1378" i="5"/>
  <c r="N1377" i="5"/>
  <c r="M1377" i="5"/>
  <c r="L1377" i="5"/>
  <c r="N1376" i="5"/>
  <c r="M1376" i="5"/>
  <c r="L1376" i="5"/>
  <c r="N1375" i="5"/>
  <c r="M1375" i="5"/>
  <c r="L1375" i="5"/>
  <c r="N1374" i="5"/>
  <c r="M1374" i="5"/>
  <c r="L1374" i="5"/>
  <c r="N1373" i="5"/>
  <c r="M1373" i="5"/>
  <c r="L1373" i="5"/>
  <c r="N1372" i="5"/>
  <c r="M1372" i="5"/>
  <c r="L1372" i="5"/>
  <c r="N1371" i="5"/>
  <c r="M1371" i="5"/>
  <c r="L1371" i="5"/>
  <c r="N1370" i="5"/>
  <c r="M1370" i="5"/>
  <c r="L1370" i="5"/>
  <c r="N1369" i="5"/>
  <c r="M1369" i="5"/>
  <c r="L1369" i="5"/>
  <c r="N1368" i="5"/>
  <c r="M1368" i="5"/>
  <c r="L1368" i="5"/>
  <c r="N1367" i="5"/>
  <c r="M1367" i="5"/>
  <c r="L1367" i="5"/>
  <c r="N1366" i="5"/>
  <c r="M1366" i="5"/>
  <c r="L1366" i="5"/>
  <c r="N1365" i="5"/>
  <c r="M1365" i="5"/>
  <c r="L1365" i="5"/>
  <c r="N1364" i="5"/>
  <c r="M1364" i="5"/>
  <c r="L1364" i="5"/>
  <c r="N1363" i="5"/>
  <c r="M1363" i="5"/>
  <c r="L1363" i="5"/>
  <c r="N1362" i="5"/>
  <c r="M1362" i="5"/>
  <c r="L1362" i="5"/>
  <c r="N1361" i="5"/>
  <c r="M1361" i="5"/>
  <c r="L1361" i="5"/>
  <c r="N1360" i="5"/>
  <c r="M1360" i="5"/>
  <c r="L1360" i="5"/>
  <c r="N1359" i="5"/>
  <c r="M1359" i="5"/>
  <c r="L1359" i="5"/>
  <c r="N1358" i="5"/>
  <c r="M1358" i="5"/>
  <c r="L1358" i="5"/>
  <c r="N1357" i="5"/>
  <c r="M1357" i="5"/>
  <c r="L1357" i="5"/>
  <c r="N1356" i="5"/>
  <c r="M1356" i="5"/>
  <c r="L1356" i="5"/>
  <c r="N1355" i="5"/>
  <c r="M1355" i="5"/>
  <c r="L1355" i="5"/>
  <c r="N1354" i="5"/>
  <c r="M1354" i="5"/>
  <c r="L1354" i="5"/>
  <c r="N1353" i="5"/>
  <c r="M1353" i="5"/>
  <c r="L1353" i="5"/>
  <c r="N1352" i="5"/>
  <c r="M1352" i="5"/>
  <c r="L1352" i="5"/>
  <c r="N1351" i="5"/>
  <c r="M1351" i="5"/>
  <c r="L1351" i="5"/>
  <c r="N1350" i="5"/>
  <c r="M1350" i="5"/>
  <c r="L1350" i="5"/>
  <c r="N1349" i="5"/>
  <c r="M1349" i="5"/>
  <c r="L1349" i="5"/>
  <c r="N1348" i="5"/>
  <c r="M1348" i="5"/>
  <c r="L1348" i="5"/>
  <c r="N1347" i="5"/>
  <c r="M1347" i="5"/>
  <c r="L1347" i="5"/>
  <c r="N1346" i="5"/>
  <c r="M1346" i="5"/>
  <c r="L1346" i="5"/>
  <c r="N1345" i="5"/>
  <c r="M1345" i="5"/>
  <c r="L1345" i="5"/>
  <c r="N1344" i="5"/>
  <c r="M1344" i="5"/>
  <c r="L1344" i="5"/>
  <c r="N1343" i="5"/>
  <c r="M1343" i="5"/>
  <c r="L1343" i="5"/>
  <c r="N1342" i="5"/>
  <c r="M1342" i="5"/>
  <c r="L1342" i="5"/>
  <c r="N1341" i="5"/>
  <c r="M1341" i="5"/>
  <c r="L1341" i="5"/>
  <c r="N1340" i="5"/>
  <c r="M1340" i="5"/>
  <c r="L1340" i="5"/>
  <c r="N1339" i="5"/>
  <c r="M1339" i="5"/>
  <c r="L1339" i="5"/>
  <c r="N1338" i="5"/>
  <c r="M1338" i="5"/>
  <c r="L1338" i="5"/>
  <c r="N1337" i="5"/>
  <c r="M1337" i="5"/>
  <c r="L1337" i="5"/>
  <c r="N1336" i="5"/>
  <c r="M1336" i="5"/>
  <c r="L1336" i="5"/>
  <c r="N1335" i="5"/>
  <c r="M1335" i="5"/>
  <c r="L1335" i="5"/>
  <c r="N1334" i="5"/>
  <c r="M1334" i="5"/>
  <c r="L1334" i="5"/>
  <c r="N1333" i="5"/>
  <c r="M1333" i="5"/>
  <c r="L1333" i="5"/>
  <c r="N1332" i="5"/>
  <c r="M1332" i="5"/>
  <c r="L1332" i="5"/>
  <c r="N1331" i="5"/>
  <c r="M1331" i="5"/>
  <c r="L1331" i="5"/>
  <c r="N1330" i="5"/>
  <c r="M1330" i="5"/>
  <c r="L1330" i="5"/>
  <c r="N1329" i="5"/>
  <c r="M1329" i="5"/>
  <c r="L1329" i="5"/>
  <c r="N1328" i="5"/>
  <c r="M1328" i="5"/>
  <c r="L1328" i="5"/>
  <c r="N1327" i="5"/>
  <c r="M1327" i="5"/>
  <c r="L1327" i="5"/>
  <c r="N1326" i="5"/>
  <c r="M1326" i="5"/>
  <c r="L1326" i="5"/>
  <c r="N1325" i="5"/>
  <c r="M1325" i="5"/>
  <c r="L1325" i="5"/>
  <c r="N1324" i="5"/>
  <c r="M1324" i="5"/>
  <c r="L1324" i="5"/>
  <c r="N1323" i="5"/>
  <c r="M1323" i="5"/>
  <c r="L1323" i="5"/>
  <c r="N1322" i="5"/>
  <c r="M1322" i="5"/>
  <c r="L1322" i="5"/>
  <c r="N1321" i="5"/>
  <c r="M1321" i="5"/>
  <c r="L1321" i="5"/>
  <c r="N1320" i="5"/>
  <c r="M1320" i="5"/>
  <c r="L1320" i="5"/>
  <c r="N1319" i="5"/>
  <c r="M1319" i="5"/>
  <c r="L1319" i="5"/>
  <c r="N1318" i="5"/>
  <c r="M1318" i="5"/>
  <c r="L1318" i="5"/>
  <c r="N1317" i="5"/>
  <c r="M1317" i="5"/>
  <c r="L1317" i="5"/>
  <c r="N1316" i="5"/>
  <c r="M1316" i="5"/>
  <c r="L1316" i="5"/>
  <c r="N1315" i="5"/>
  <c r="M1315" i="5"/>
  <c r="L1315" i="5"/>
  <c r="N1314" i="5"/>
  <c r="M1314" i="5"/>
  <c r="L1314" i="5"/>
  <c r="N1313" i="5"/>
  <c r="M1313" i="5"/>
  <c r="L1313" i="5"/>
  <c r="N1312" i="5"/>
  <c r="M1312" i="5"/>
  <c r="L1312" i="5"/>
  <c r="N1311" i="5"/>
  <c r="M1311" i="5"/>
  <c r="L1311" i="5"/>
  <c r="N1310" i="5"/>
  <c r="M1310" i="5"/>
  <c r="L1310" i="5"/>
  <c r="N1309" i="5"/>
  <c r="M1309" i="5"/>
  <c r="L1309" i="5"/>
  <c r="N1308" i="5"/>
  <c r="M1308" i="5"/>
  <c r="L1308" i="5"/>
  <c r="N1307" i="5"/>
  <c r="M1307" i="5"/>
  <c r="L1307" i="5"/>
  <c r="N1306" i="5"/>
  <c r="M1306" i="5"/>
  <c r="L1306" i="5"/>
  <c r="N1305" i="5"/>
  <c r="M1305" i="5"/>
  <c r="L1305" i="5"/>
  <c r="N1304" i="5"/>
  <c r="M1304" i="5"/>
  <c r="L1304" i="5"/>
  <c r="N1303" i="5"/>
  <c r="M1303" i="5"/>
  <c r="L1303" i="5"/>
  <c r="N1302" i="5"/>
  <c r="M1302" i="5"/>
  <c r="L1302" i="5"/>
  <c r="N1301" i="5"/>
  <c r="M1301" i="5"/>
  <c r="L1301" i="5"/>
  <c r="N1300" i="5"/>
  <c r="M1300" i="5"/>
  <c r="L1300" i="5"/>
  <c r="N1299" i="5"/>
  <c r="M1299" i="5"/>
  <c r="L1299" i="5"/>
  <c r="N1298" i="5"/>
  <c r="M1298" i="5"/>
  <c r="L1298" i="5"/>
  <c r="N1297" i="5"/>
  <c r="M1297" i="5"/>
  <c r="L1297" i="5"/>
  <c r="N1296" i="5"/>
  <c r="M1296" i="5"/>
  <c r="L1296" i="5"/>
  <c r="N1295" i="5"/>
  <c r="M1295" i="5"/>
  <c r="L1295" i="5"/>
  <c r="N1294" i="5"/>
  <c r="M1294" i="5"/>
  <c r="L1294" i="5"/>
  <c r="N1293" i="5"/>
  <c r="M1293" i="5"/>
  <c r="L1293" i="5"/>
  <c r="N1292" i="5"/>
  <c r="M1292" i="5"/>
  <c r="L1292" i="5"/>
  <c r="N1291" i="5"/>
  <c r="M1291" i="5"/>
  <c r="L1291" i="5"/>
  <c r="N1290" i="5"/>
  <c r="M1290" i="5"/>
  <c r="L1290" i="5"/>
  <c r="N1289" i="5"/>
  <c r="M1289" i="5"/>
  <c r="L1289" i="5"/>
  <c r="N1288" i="5"/>
  <c r="M1288" i="5"/>
  <c r="L1288" i="5"/>
  <c r="N1287" i="5"/>
  <c r="M1287" i="5"/>
  <c r="L1287" i="5"/>
  <c r="N1286" i="5"/>
  <c r="M1286" i="5"/>
  <c r="L1286" i="5"/>
  <c r="N1285" i="5"/>
  <c r="M1285" i="5"/>
  <c r="L1285" i="5"/>
  <c r="N1284" i="5"/>
  <c r="M1284" i="5"/>
  <c r="L1284" i="5"/>
  <c r="N1283" i="5"/>
  <c r="M1283" i="5"/>
  <c r="L1283" i="5"/>
  <c r="N1282" i="5"/>
  <c r="M1282" i="5"/>
  <c r="L1282" i="5"/>
  <c r="N1281" i="5"/>
  <c r="M1281" i="5"/>
  <c r="L1281" i="5"/>
  <c r="N1280" i="5"/>
  <c r="M1280" i="5"/>
  <c r="L1280" i="5"/>
  <c r="N1279" i="5"/>
  <c r="M1279" i="5"/>
  <c r="L1279" i="5"/>
  <c r="N1278" i="5"/>
  <c r="M1278" i="5"/>
  <c r="L1278" i="5"/>
  <c r="N1277" i="5"/>
  <c r="M1277" i="5"/>
  <c r="L1277" i="5"/>
  <c r="N1276" i="5"/>
  <c r="M1276" i="5"/>
  <c r="L1276" i="5"/>
  <c r="N1275" i="5"/>
  <c r="M1275" i="5"/>
  <c r="L1275" i="5"/>
  <c r="N1274" i="5"/>
  <c r="M1274" i="5"/>
  <c r="L1274" i="5"/>
  <c r="N1273" i="5"/>
  <c r="M1273" i="5"/>
  <c r="L1273" i="5"/>
  <c r="N1272" i="5"/>
  <c r="M1272" i="5"/>
  <c r="L1272" i="5"/>
  <c r="N1271" i="5"/>
  <c r="M1271" i="5"/>
  <c r="L1271" i="5"/>
  <c r="N1270" i="5"/>
  <c r="M1270" i="5"/>
  <c r="L1270" i="5"/>
  <c r="N1269" i="5"/>
  <c r="M1269" i="5"/>
  <c r="L1269" i="5"/>
  <c r="N1268" i="5"/>
  <c r="M1268" i="5"/>
  <c r="L1268" i="5"/>
  <c r="N1267" i="5"/>
  <c r="M1267" i="5"/>
  <c r="L1267" i="5"/>
  <c r="N1266" i="5"/>
  <c r="M1266" i="5"/>
  <c r="L1266" i="5"/>
  <c r="N1265" i="5"/>
  <c r="M1265" i="5"/>
  <c r="L1265" i="5"/>
  <c r="N1264" i="5"/>
  <c r="M1264" i="5"/>
  <c r="L1264" i="5"/>
  <c r="N1263" i="5"/>
  <c r="M1263" i="5"/>
  <c r="L1263" i="5"/>
  <c r="N1262" i="5"/>
  <c r="M1262" i="5"/>
  <c r="L1262" i="5"/>
  <c r="N1261" i="5"/>
  <c r="M1261" i="5"/>
  <c r="L1261" i="5"/>
  <c r="N1260" i="5"/>
  <c r="M1260" i="5"/>
  <c r="L1260" i="5"/>
  <c r="N1259" i="5"/>
  <c r="M1259" i="5"/>
  <c r="L1259" i="5"/>
  <c r="N1258" i="5"/>
  <c r="M1258" i="5"/>
  <c r="L1258" i="5"/>
  <c r="N1257" i="5"/>
  <c r="M1257" i="5"/>
  <c r="L1257" i="5"/>
  <c r="N1256" i="5"/>
  <c r="M1256" i="5"/>
  <c r="L1256" i="5"/>
  <c r="N1255" i="5"/>
  <c r="M1255" i="5"/>
  <c r="L1255" i="5"/>
  <c r="N1254" i="5"/>
  <c r="M1254" i="5"/>
  <c r="L1254" i="5"/>
  <c r="N1253" i="5"/>
  <c r="M1253" i="5"/>
  <c r="L1253" i="5"/>
  <c r="N1252" i="5"/>
  <c r="M1252" i="5"/>
  <c r="L1252" i="5"/>
  <c r="N1251" i="5"/>
  <c r="M1251" i="5"/>
  <c r="L1251" i="5"/>
  <c r="N1250" i="5"/>
  <c r="M1250" i="5"/>
  <c r="L1250" i="5"/>
  <c r="N1249" i="5"/>
  <c r="M1249" i="5"/>
  <c r="L1249" i="5"/>
  <c r="N1248" i="5"/>
  <c r="M1248" i="5"/>
  <c r="L1248" i="5"/>
  <c r="N1247" i="5"/>
  <c r="M1247" i="5"/>
  <c r="L1247" i="5"/>
  <c r="N1246" i="5"/>
  <c r="M1246" i="5"/>
  <c r="L1246" i="5"/>
  <c r="N1245" i="5"/>
  <c r="M1245" i="5"/>
  <c r="L1245" i="5"/>
  <c r="N1244" i="5"/>
  <c r="M1244" i="5"/>
  <c r="L1244" i="5"/>
  <c r="N1243" i="5"/>
  <c r="M1243" i="5"/>
  <c r="L1243" i="5"/>
  <c r="N1242" i="5"/>
  <c r="M1242" i="5"/>
  <c r="L1242" i="5"/>
  <c r="N1241" i="5"/>
  <c r="M1241" i="5"/>
  <c r="L1241" i="5"/>
  <c r="N1240" i="5"/>
  <c r="M1240" i="5"/>
  <c r="L1240" i="5"/>
  <c r="N1239" i="5"/>
  <c r="M1239" i="5"/>
  <c r="L1239" i="5"/>
  <c r="N1238" i="5"/>
  <c r="M1238" i="5"/>
  <c r="L1238" i="5"/>
  <c r="N1237" i="5"/>
  <c r="M1237" i="5"/>
  <c r="L1237" i="5"/>
  <c r="N1236" i="5"/>
  <c r="M1236" i="5"/>
  <c r="L1236" i="5"/>
  <c r="N1235" i="5"/>
  <c r="M1235" i="5"/>
  <c r="L1235" i="5"/>
  <c r="N1234" i="5"/>
  <c r="M1234" i="5"/>
  <c r="L1234" i="5"/>
  <c r="N1233" i="5"/>
  <c r="M1233" i="5"/>
  <c r="L1233" i="5"/>
  <c r="N1232" i="5"/>
  <c r="M1232" i="5"/>
  <c r="L1232" i="5"/>
  <c r="N1231" i="5"/>
  <c r="M1231" i="5"/>
  <c r="L1231" i="5"/>
  <c r="N1230" i="5"/>
  <c r="M1230" i="5"/>
  <c r="L1230" i="5"/>
  <c r="N1229" i="5"/>
  <c r="M1229" i="5"/>
  <c r="L1229" i="5"/>
  <c r="N1228" i="5"/>
  <c r="M1228" i="5"/>
  <c r="L1228" i="5"/>
  <c r="N1227" i="5"/>
  <c r="M1227" i="5"/>
  <c r="L1227" i="5"/>
  <c r="N1226" i="5"/>
  <c r="M1226" i="5"/>
  <c r="L1226" i="5"/>
  <c r="N1225" i="5"/>
  <c r="M1225" i="5"/>
  <c r="L1225" i="5"/>
  <c r="N1224" i="5"/>
  <c r="M1224" i="5"/>
  <c r="L1224" i="5"/>
  <c r="N1223" i="5"/>
  <c r="M1223" i="5"/>
  <c r="L1223" i="5"/>
  <c r="N1222" i="5"/>
  <c r="M1222" i="5"/>
  <c r="L1222" i="5"/>
  <c r="N1221" i="5"/>
  <c r="M1221" i="5"/>
  <c r="L1221" i="5"/>
  <c r="N1220" i="5"/>
  <c r="M1220" i="5"/>
  <c r="L1220" i="5"/>
  <c r="N1219" i="5"/>
  <c r="M1219" i="5"/>
  <c r="L1219" i="5"/>
  <c r="N1218" i="5"/>
  <c r="M1218" i="5"/>
  <c r="L1218" i="5"/>
  <c r="N1217" i="5"/>
  <c r="M1217" i="5"/>
  <c r="L1217" i="5"/>
  <c r="N1216" i="5"/>
  <c r="M1216" i="5"/>
  <c r="L1216" i="5"/>
  <c r="N1215" i="5"/>
  <c r="M1215" i="5"/>
  <c r="L1215" i="5"/>
  <c r="N1214" i="5"/>
  <c r="M1214" i="5"/>
  <c r="L1214" i="5"/>
  <c r="N1213" i="5"/>
  <c r="M1213" i="5"/>
  <c r="L1213" i="5"/>
  <c r="N1212" i="5"/>
  <c r="M1212" i="5"/>
  <c r="L1212" i="5"/>
  <c r="N1211" i="5"/>
  <c r="M1211" i="5"/>
  <c r="L1211" i="5"/>
  <c r="N1210" i="5"/>
  <c r="M1210" i="5"/>
  <c r="L1210" i="5"/>
  <c r="N1209" i="5"/>
  <c r="M1209" i="5"/>
  <c r="L1209" i="5"/>
  <c r="N1208" i="5"/>
  <c r="M1208" i="5"/>
  <c r="L1208" i="5"/>
  <c r="N1207" i="5"/>
  <c r="M1207" i="5"/>
  <c r="L1207" i="5"/>
  <c r="N1206" i="5"/>
  <c r="M1206" i="5"/>
  <c r="L1206" i="5"/>
  <c r="N1205" i="5"/>
  <c r="M1205" i="5"/>
  <c r="L1205" i="5"/>
  <c r="N1204" i="5"/>
  <c r="M1204" i="5"/>
  <c r="L1204" i="5"/>
  <c r="N1203" i="5"/>
  <c r="M1203" i="5"/>
  <c r="L1203" i="5"/>
  <c r="N1202" i="5"/>
  <c r="M1202" i="5"/>
  <c r="L1202" i="5"/>
  <c r="N1201" i="5"/>
  <c r="M1201" i="5"/>
  <c r="L1201" i="5"/>
  <c r="N1200" i="5"/>
  <c r="M1200" i="5"/>
  <c r="L1200" i="5"/>
  <c r="N1199" i="5"/>
  <c r="M1199" i="5"/>
  <c r="L1199" i="5"/>
  <c r="N1198" i="5"/>
  <c r="M1198" i="5"/>
  <c r="L1198" i="5"/>
  <c r="N1197" i="5"/>
  <c r="M1197" i="5"/>
  <c r="L1197" i="5"/>
  <c r="N1196" i="5"/>
  <c r="M1196" i="5"/>
  <c r="L1196" i="5"/>
  <c r="N1195" i="5"/>
  <c r="M1195" i="5"/>
  <c r="L1195" i="5"/>
  <c r="N1194" i="5"/>
  <c r="M1194" i="5"/>
  <c r="L1194" i="5"/>
  <c r="N1193" i="5"/>
  <c r="M1193" i="5"/>
  <c r="L1193" i="5"/>
  <c r="N1192" i="5"/>
  <c r="M1192" i="5"/>
  <c r="L1192" i="5"/>
  <c r="N1191" i="5"/>
  <c r="M1191" i="5"/>
  <c r="L1191" i="5"/>
  <c r="N1190" i="5"/>
  <c r="M1190" i="5"/>
  <c r="L1190" i="5"/>
  <c r="N1189" i="5"/>
  <c r="M1189" i="5"/>
  <c r="L1189" i="5"/>
  <c r="N1188" i="5"/>
  <c r="M1188" i="5"/>
  <c r="L1188" i="5"/>
  <c r="N1187" i="5"/>
  <c r="M1187" i="5"/>
  <c r="L1187" i="5"/>
  <c r="N1186" i="5"/>
  <c r="M1186" i="5"/>
  <c r="L1186" i="5"/>
  <c r="N1185" i="5"/>
  <c r="M1185" i="5"/>
  <c r="L1185" i="5"/>
  <c r="N1184" i="5"/>
  <c r="M1184" i="5"/>
  <c r="L1184" i="5"/>
  <c r="N1183" i="5"/>
  <c r="M1183" i="5"/>
  <c r="L1183" i="5"/>
  <c r="N1182" i="5"/>
  <c r="M1182" i="5"/>
  <c r="L1182" i="5"/>
  <c r="N1181" i="5"/>
  <c r="M1181" i="5"/>
  <c r="L1181" i="5"/>
  <c r="N1180" i="5"/>
  <c r="M1180" i="5"/>
  <c r="L1180" i="5"/>
  <c r="N1179" i="5"/>
  <c r="M1179" i="5"/>
  <c r="L1179" i="5"/>
  <c r="N1178" i="5"/>
  <c r="M1178" i="5"/>
  <c r="L1178" i="5"/>
  <c r="N1177" i="5"/>
  <c r="M1177" i="5"/>
  <c r="L1177" i="5"/>
  <c r="N1176" i="5"/>
  <c r="M1176" i="5"/>
  <c r="L1176" i="5"/>
  <c r="N1175" i="5"/>
  <c r="M1175" i="5"/>
  <c r="L1175" i="5"/>
  <c r="N1174" i="5"/>
  <c r="M1174" i="5"/>
  <c r="L1174" i="5"/>
  <c r="N1173" i="5"/>
  <c r="M1173" i="5"/>
  <c r="L1173" i="5"/>
  <c r="N1172" i="5"/>
  <c r="M1172" i="5"/>
  <c r="L1172" i="5"/>
  <c r="N1171" i="5"/>
  <c r="M1171" i="5"/>
  <c r="L1171" i="5"/>
  <c r="N1170" i="5"/>
  <c r="M1170" i="5"/>
  <c r="L1170" i="5"/>
  <c r="N1169" i="5"/>
  <c r="M1169" i="5"/>
  <c r="L1169" i="5"/>
  <c r="N1168" i="5"/>
  <c r="M1168" i="5"/>
  <c r="L1168" i="5"/>
  <c r="N1167" i="5"/>
  <c r="M1167" i="5"/>
  <c r="L1167" i="5"/>
  <c r="N1166" i="5"/>
  <c r="M1166" i="5"/>
  <c r="L1166" i="5"/>
  <c r="N1165" i="5"/>
  <c r="M1165" i="5"/>
  <c r="L1165" i="5"/>
  <c r="N1164" i="5"/>
  <c r="M1164" i="5"/>
  <c r="L1164" i="5"/>
  <c r="N1163" i="5"/>
  <c r="M1163" i="5"/>
  <c r="L1163" i="5"/>
  <c r="N1162" i="5"/>
  <c r="M1162" i="5"/>
  <c r="L1162" i="5"/>
  <c r="N1161" i="5"/>
  <c r="M1161" i="5"/>
  <c r="L1161" i="5"/>
  <c r="N1160" i="5"/>
  <c r="M1160" i="5"/>
  <c r="L1160" i="5"/>
  <c r="N1159" i="5"/>
  <c r="M1159" i="5"/>
  <c r="L1159" i="5"/>
  <c r="N1158" i="5"/>
  <c r="M1158" i="5"/>
  <c r="L1158" i="5"/>
  <c r="N1157" i="5"/>
  <c r="M1157" i="5"/>
  <c r="L1157" i="5"/>
  <c r="N1156" i="5"/>
  <c r="M1156" i="5"/>
  <c r="L1156" i="5"/>
  <c r="N1155" i="5"/>
  <c r="M1155" i="5"/>
  <c r="L1155" i="5"/>
  <c r="N1154" i="5"/>
  <c r="M1154" i="5"/>
  <c r="L1154" i="5"/>
  <c r="N1153" i="5"/>
  <c r="M1153" i="5"/>
  <c r="L1153" i="5"/>
  <c r="N1152" i="5"/>
  <c r="M1152" i="5"/>
  <c r="L1152" i="5"/>
  <c r="N1151" i="5"/>
  <c r="M1151" i="5"/>
  <c r="L1151" i="5"/>
  <c r="N1150" i="5"/>
  <c r="M1150" i="5"/>
  <c r="L1150" i="5"/>
  <c r="N1149" i="5"/>
  <c r="M1149" i="5"/>
  <c r="L1149" i="5"/>
  <c r="N1148" i="5"/>
  <c r="M1148" i="5"/>
  <c r="L1148" i="5"/>
  <c r="N1147" i="5"/>
  <c r="M1147" i="5"/>
  <c r="L1147" i="5"/>
  <c r="N1146" i="5"/>
  <c r="M1146" i="5"/>
  <c r="L1146" i="5"/>
  <c r="N1145" i="5"/>
  <c r="M1145" i="5"/>
  <c r="L1145" i="5"/>
  <c r="N1144" i="5"/>
  <c r="M1144" i="5"/>
  <c r="L1144" i="5"/>
  <c r="N1143" i="5"/>
  <c r="M1143" i="5"/>
  <c r="L1143" i="5"/>
  <c r="N1142" i="5"/>
  <c r="M1142" i="5"/>
  <c r="L1142" i="5"/>
  <c r="N1141" i="5"/>
  <c r="M1141" i="5"/>
  <c r="L1141" i="5"/>
  <c r="N1140" i="5"/>
  <c r="M1140" i="5"/>
  <c r="L1140" i="5"/>
  <c r="N1139" i="5"/>
  <c r="M1139" i="5"/>
  <c r="L1139" i="5"/>
  <c r="N1138" i="5"/>
  <c r="M1138" i="5"/>
  <c r="L1138" i="5"/>
  <c r="N1137" i="5"/>
  <c r="M1137" i="5"/>
  <c r="L1137" i="5"/>
  <c r="N1136" i="5"/>
  <c r="M1136" i="5"/>
  <c r="L1136" i="5"/>
  <c r="N1135" i="5"/>
  <c r="M1135" i="5"/>
  <c r="L1135" i="5"/>
  <c r="N1134" i="5"/>
  <c r="M1134" i="5"/>
  <c r="L1134" i="5"/>
  <c r="N1133" i="5"/>
  <c r="M1133" i="5"/>
  <c r="L1133" i="5"/>
  <c r="N1132" i="5"/>
  <c r="M1132" i="5"/>
  <c r="L1132" i="5"/>
  <c r="N1131" i="5"/>
  <c r="M1131" i="5"/>
  <c r="L1131" i="5"/>
  <c r="N1130" i="5"/>
  <c r="M1130" i="5"/>
  <c r="L1130" i="5"/>
  <c r="N1129" i="5"/>
  <c r="M1129" i="5"/>
  <c r="L1129" i="5"/>
  <c r="N1128" i="5"/>
  <c r="M1128" i="5"/>
  <c r="L1128" i="5"/>
  <c r="N1127" i="5"/>
  <c r="M1127" i="5"/>
  <c r="L1127" i="5"/>
  <c r="N1126" i="5"/>
  <c r="M1126" i="5"/>
  <c r="L1126" i="5"/>
  <c r="N1125" i="5"/>
  <c r="M1125" i="5"/>
  <c r="L1125" i="5"/>
  <c r="N1124" i="5"/>
  <c r="M1124" i="5"/>
  <c r="L1124" i="5"/>
  <c r="N1123" i="5"/>
  <c r="M1123" i="5"/>
  <c r="L1123" i="5"/>
  <c r="N1122" i="5"/>
  <c r="M1122" i="5"/>
  <c r="L1122" i="5"/>
  <c r="N1121" i="5"/>
  <c r="M1121" i="5"/>
  <c r="L1121" i="5"/>
  <c r="N1120" i="5"/>
  <c r="M1120" i="5"/>
  <c r="L1120" i="5"/>
  <c r="N1119" i="5"/>
  <c r="M1119" i="5"/>
  <c r="L1119" i="5"/>
  <c r="N1118" i="5"/>
  <c r="M1118" i="5"/>
  <c r="L1118" i="5"/>
  <c r="N1117" i="5"/>
  <c r="M1117" i="5"/>
  <c r="L1117" i="5"/>
  <c r="N1116" i="5"/>
  <c r="M1116" i="5"/>
  <c r="L1116" i="5"/>
  <c r="N1115" i="5"/>
  <c r="M1115" i="5"/>
  <c r="L1115" i="5"/>
  <c r="N1114" i="5"/>
  <c r="M1114" i="5"/>
  <c r="L1114" i="5"/>
  <c r="N1113" i="5"/>
  <c r="M1113" i="5"/>
  <c r="L1113" i="5"/>
  <c r="N1112" i="5"/>
  <c r="M1112" i="5"/>
  <c r="L1112" i="5"/>
  <c r="N1111" i="5"/>
  <c r="M1111" i="5"/>
  <c r="L1111" i="5"/>
  <c r="N1110" i="5"/>
  <c r="M1110" i="5"/>
  <c r="L1110" i="5"/>
  <c r="N1109" i="5"/>
  <c r="M1109" i="5"/>
  <c r="L1109" i="5"/>
  <c r="N1108" i="5"/>
  <c r="M1108" i="5"/>
  <c r="L1108" i="5"/>
  <c r="N1107" i="5"/>
  <c r="M1107" i="5"/>
  <c r="L1107" i="5"/>
  <c r="N1106" i="5"/>
  <c r="M1106" i="5"/>
  <c r="L1106" i="5"/>
  <c r="N1105" i="5"/>
  <c r="M1105" i="5"/>
  <c r="L1105" i="5"/>
  <c r="N1104" i="5"/>
  <c r="M1104" i="5"/>
  <c r="L1104" i="5"/>
  <c r="N1103" i="5"/>
  <c r="M1103" i="5"/>
  <c r="L1103" i="5"/>
  <c r="N1102" i="5"/>
  <c r="M1102" i="5"/>
  <c r="L1102" i="5"/>
  <c r="N1101" i="5"/>
  <c r="M1101" i="5"/>
  <c r="L1101" i="5"/>
  <c r="N1100" i="5"/>
  <c r="M1100" i="5"/>
  <c r="L1100" i="5"/>
  <c r="N1099" i="5"/>
  <c r="M1099" i="5"/>
  <c r="L1099" i="5"/>
  <c r="N1098" i="5"/>
  <c r="M1098" i="5"/>
  <c r="L1098" i="5"/>
  <c r="N1097" i="5"/>
  <c r="M1097" i="5"/>
  <c r="L1097" i="5"/>
  <c r="N1096" i="5"/>
  <c r="M1096" i="5"/>
  <c r="L1096" i="5"/>
  <c r="N1095" i="5"/>
  <c r="M1095" i="5"/>
  <c r="L1095" i="5"/>
  <c r="N1094" i="5"/>
  <c r="M1094" i="5"/>
  <c r="L1094" i="5"/>
  <c r="N1093" i="5"/>
  <c r="M1093" i="5"/>
  <c r="L1093" i="5"/>
  <c r="N1092" i="5"/>
  <c r="M1092" i="5"/>
  <c r="L1092" i="5"/>
  <c r="N1091" i="5"/>
  <c r="M1091" i="5"/>
  <c r="L1091" i="5"/>
  <c r="N1090" i="5"/>
  <c r="M1090" i="5"/>
  <c r="L1090" i="5"/>
  <c r="N1089" i="5"/>
  <c r="M1089" i="5"/>
  <c r="L1089" i="5"/>
  <c r="N1088" i="5"/>
  <c r="M1088" i="5"/>
  <c r="L1088" i="5"/>
  <c r="N1087" i="5"/>
  <c r="M1087" i="5"/>
  <c r="L1087" i="5"/>
  <c r="N1086" i="5"/>
  <c r="M1086" i="5"/>
  <c r="L1086" i="5"/>
  <c r="N1085" i="5"/>
  <c r="M1085" i="5"/>
  <c r="L1085" i="5"/>
  <c r="N1084" i="5"/>
  <c r="M1084" i="5"/>
  <c r="L1084" i="5"/>
  <c r="N1083" i="5"/>
  <c r="M1083" i="5"/>
  <c r="L1083" i="5"/>
  <c r="N1082" i="5"/>
  <c r="M1082" i="5"/>
  <c r="L1082" i="5"/>
  <c r="N1081" i="5"/>
  <c r="M1081" i="5"/>
  <c r="L1081" i="5"/>
  <c r="N1080" i="5"/>
  <c r="M1080" i="5"/>
  <c r="L1080" i="5"/>
  <c r="N1079" i="5"/>
  <c r="M1079" i="5"/>
  <c r="L1079" i="5"/>
  <c r="N1078" i="5"/>
  <c r="M1078" i="5"/>
  <c r="L1078" i="5"/>
  <c r="N1077" i="5"/>
  <c r="M1077" i="5"/>
  <c r="L1077" i="5"/>
  <c r="N1076" i="5"/>
  <c r="M1076" i="5"/>
  <c r="L1076" i="5"/>
  <c r="N1075" i="5"/>
  <c r="M1075" i="5"/>
  <c r="L1075" i="5"/>
  <c r="N1074" i="5"/>
  <c r="M1074" i="5"/>
  <c r="L1074" i="5"/>
  <c r="N1073" i="5"/>
  <c r="M1073" i="5"/>
  <c r="L1073" i="5"/>
  <c r="N1072" i="5"/>
  <c r="M1072" i="5"/>
  <c r="L1072" i="5"/>
  <c r="N1071" i="5"/>
  <c r="M1071" i="5"/>
  <c r="L1071" i="5"/>
  <c r="N1070" i="5"/>
  <c r="M1070" i="5"/>
  <c r="L1070" i="5"/>
  <c r="N1069" i="5"/>
  <c r="M1069" i="5"/>
  <c r="L1069" i="5"/>
  <c r="N1068" i="5"/>
  <c r="M1068" i="5"/>
  <c r="L1068" i="5"/>
  <c r="N1067" i="5"/>
  <c r="M1067" i="5"/>
  <c r="L1067" i="5"/>
  <c r="N1066" i="5"/>
  <c r="M1066" i="5"/>
  <c r="L1066" i="5"/>
  <c r="N1065" i="5"/>
  <c r="M1065" i="5"/>
  <c r="L1065" i="5"/>
  <c r="N1064" i="5"/>
  <c r="M1064" i="5"/>
  <c r="L1064" i="5"/>
  <c r="N1063" i="5"/>
  <c r="M1063" i="5"/>
  <c r="L1063" i="5"/>
  <c r="N1062" i="5"/>
  <c r="M1062" i="5"/>
  <c r="L1062" i="5"/>
  <c r="N1061" i="5"/>
  <c r="M1061" i="5"/>
  <c r="L1061" i="5"/>
  <c r="N1060" i="5"/>
  <c r="M1060" i="5"/>
  <c r="L1060" i="5"/>
  <c r="N1059" i="5"/>
  <c r="M1059" i="5"/>
  <c r="L1059" i="5"/>
  <c r="N1058" i="5"/>
  <c r="M1058" i="5"/>
  <c r="L1058" i="5"/>
  <c r="N1057" i="5"/>
  <c r="M1057" i="5"/>
  <c r="L1057" i="5"/>
  <c r="N1056" i="5"/>
  <c r="M1056" i="5"/>
  <c r="L1056" i="5"/>
  <c r="N1055" i="5"/>
  <c r="M1055" i="5"/>
  <c r="L1055" i="5"/>
  <c r="N1054" i="5"/>
  <c r="M1054" i="5"/>
  <c r="L1054" i="5"/>
  <c r="N1053" i="5"/>
  <c r="M1053" i="5"/>
  <c r="L1053" i="5"/>
  <c r="N1052" i="5"/>
  <c r="M1052" i="5"/>
  <c r="L1052" i="5"/>
  <c r="N1051" i="5"/>
  <c r="M1051" i="5"/>
  <c r="L1051" i="5"/>
  <c r="N1050" i="5"/>
  <c r="M1050" i="5"/>
  <c r="L1050" i="5"/>
  <c r="N1049" i="5"/>
  <c r="M1049" i="5"/>
  <c r="L1049" i="5"/>
  <c r="N1048" i="5"/>
  <c r="M1048" i="5"/>
  <c r="L1048" i="5"/>
  <c r="N1047" i="5"/>
  <c r="M1047" i="5"/>
  <c r="L1047" i="5"/>
  <c r="N1046" i="5"/>
  <c r="M1046" i="5"/>
  <c r="L1046" i="5"/>
  <c r="N1045" i="5"/>
  <c r="M1045" i="5"/>
  <c r="L1045" i="5"/>
  <c r="N1044" i="5"/>
  <c r="M1044" i="5"/>
  <c r="L1044" i="5"/>
  <c r="N1043" i="5"/>
  <c r="M1043" i="5"/>
  <c r="L1043" i="5"/>
  <c r="N1042" i="5"/>
  <c r="M1042" i="5"/>
  <c r="L1042" i="5"/>
  <c r="N1041" i="5"/>
  <c r="M1041" i="5"/>
  <c r="L1041" i="5"/>
  <c r="N1040" i="5"/>
  <c r="M1040" i="5"/>
  <c r="L1040" i="5"/>
  <c r="N1039" i="5"/>
  <c r="M1039" i="5"/>
  <c r="L1039" i="5"/>
  <c r="N1038" i="5"/>
  <c r="M1038" i="5"/>
  <c r="L1038" i="5"/>
  <c r="N1037" i="5"/>
  <c r="M1037" i="5"/>
  <c r="L1037" i="5"/>
  <c r="N1036" i="5"/>
  <c r="M1036" i="5"/>
  <c r="L1036" i="5"/>
  <c r="N1035" i="5"/>
  <c r="M1035" i="5"/>
  <c r="L1035" i="5"/>
  <c r="N1034" i="5"/>
  <c r="M1034" i="5"/>
  <c r="L1034" i="5"/>
  <c r="N1033" i="5"/>
  <c r="M1033" i="5"/>
  <c r="L1033" i="5"/>
  <c r="N1032" i="5"/>
  <c r="M1032" i="5"/>
  <c r="L1032" i="5"/>
  <c r="N1031" i="5"/>
  <c r="M1031" i="5"/>
  <c r="L1031" i="5"/>
  <c r="N1030" i="5"/>
  <c r="M1030" i="5"/>
  <c r="L1030" i="5"/>
  <c r="N1029" i="5"/>
  <c r="M1029" i="5"/>
  <c r="L1029" i="5"/>
  <c r="N1028" i="5"/>
  <c r="M1028" i="5"/>
  <c r="L1028" i="5"/>
  <c r="N1027" i="5"/>
  <c r="M1027" i="5"/>
  <c r="L1027" i="5"/>
  <c r="N1026" i="5"/>
  <c r="M1026" i="5"/>
  <c r="L1026" i="5"/>
  <c r="N1025" i="5"/>
  <c r="M1025" i="5"/>
  <c r="L1025" i="5"/>
  <c r="N1024" i="5"/>
  <c r="M1024" i="5"/>
  <c r="L1024" i="5"/>
  <c r="N1023" i="5"/>
  <c r="M1023" i="5"/>
  <c r="L1023" i="5"/>
  <c r="N1022" i="5"/>
  <c r="M1022" i="5"/>
  <c r="L1022" i="5"/>
  <c r="N1021" i="5"/>
  <c r="M1021" i="5"/>
  <c r="L1021" i="5"/>
  <c r="N1020" i="5"/>
  <c r="M1020" i="5"/>
  <c r="L1020" i="5"/>
  <c r="N1019" i="5"/>
  <c r="M1019" i="5"/>
  <c r="L1019" i="5"/>
  <c r="N1018" i="5"/>
  <c r="M1018" i="5"/>
  <c r="L1018" i="5"/>
  <c r="N1017" i="5"/>
  <c r="M1017" i="5"/>
  <c r="L1017" i="5"/>
  <c r="N1016" i="5"/>
  <c r="M1016" i="5"/>
  <c r="L1016" i="5"/>
  <c r="N1015" i="5"/>
  <c r="M1015" i="5"/>
  <c r="L1015" i="5"/>
  <c r="N1014" i="5"/>
  <c r="M1014" i="5"/>
  <c r="L1014" i="5"/>
  <c r="N1013" i="5"/>
  <c r="M1013" i="5"/>
  <c r="L1013" i="5"/>
  <c r="N1012" i="5"/>
  <c r="M1012" i="5"/>
  <c r="L1012" i="5"/>
  <c r="N1011" i="5"/>
  <c r="M1011" i="5"/>
  <c r="L1011" i="5"/>
  <c r="N1010" i="5"/>
  <c r="M1010" i="5"/>
  <c r="L1010" i="5"/>
  <c r="N1009" i="5"/>
  <c r="M1009" i="5"/>
  <c r="L1009" i="5"/>
  <c r="N1008" i="5"/>
  <c r="M1008" i="5"/>
  <c r="L1008" i="5"/>
  <c r="N1007" i="5"/>
  <c r="M1007" i="5"/>
  <c r="L1007" i="5"/>
  <c r="N1006" i="5"/>
  <c r="M1006" i="5"/>
  <c r="L1006" i="5"/>
  <c r="N1005" i="5"/>
  <c r="M1005" i="5"/>
  <c r="L1005" i="5"/>
  <c r="N1004" i="5"/>
  <c r="M1004" i="5"/>
  <c r="L1004" i="5"/>
  <c r="N1003" i="5"/>
  <c r="M1003" i="5"/>
  <c r="L1003" i="5"/>
  <c r="N1002" i="5"/>
  <c r="M1002" i="5"/>
  <c r="L1002" i="5"/>
  <c r="N1001" i="5"/>
  <c r="M1001" i="5"/>
  <c r="L1001" i="5"/>
  <c r="N1000" i="5"/>
  <c r="M1000" i="5"/>
  <c r="L1000" i="5"/>
  <c r="N999" i="5"/>
  <c r="M999" i="5"/>
  <c r="L999" i="5"/>
  <c r="N998" i="5"/>
  <c r="M998" i="5"/>
  <c r="L998" i="5"/>
  <c r="N997" i="5"/>
  <c r="M997" i="5"/>
  <c r="L997" i="5"/>
  <c r="N996" i="5"/>
  <c r="M996" i="5"/>
  <c r="L996" i="5"/>
  <c r="N995" i="5"/>
  <c r="M995" i="5"/>
  <c r="L995" i="5"/>
  <c r="N994" i="5"/>
  <c r="M994" i="5"/>
  <c r="L994" i="5"/>
  <c r="N993" i="5"/>
  <c r="M993" i="5"/>
  <c r="L993" i="5"/>
  <c r="N992" i="5"/>
  <c r="M992" i="5"/>
  <c r="L992" i="5"/>
  <c r="N991" i="5"/>
  <c r="M991" i="5"/>
  <c r="L991" i="5"/>
  <c r="N990" i="5"/>
  <c r="M990" i="5"/>
  <c r="L990" i="5"/>
  <c r="N989" i="5"/>
  <c r="M989" i="5"/>
  <c r="L989" i="5"/>
  <c r="N988" i="5"/>
  <c r="M988" i="5"/>
  <c r="L988" i="5"/>
  <c r="N987" i="5"/>
  <c r="M987" i="5"/>
  <c r="L987" i="5"/>
  <c r="N986" i="5"/>
  <c r="M986" i="5"/>
  <c r="L986" i="5"/>
  <c r="N985" i="5"/>
  <c r="M985" i="5"/>
  <c r="L985" i="5"/>
  <c r="N984" i="5"/>
  <c r="M984" i="5"/>
  <c r="L984" i="5"/>
  <c r="N983" i="5"/>
  <c r="M983" i="5"/>
  <c r="L983" i="5"/>
  <c r="N982" i="5"/>
  <c r="M982" i="5"/>
  <c r="L982" i="5"/>
  <c r="N981" i="5"/>
  <c r="M981" i="5"/>
  <c r="L981" i="5"/>
  <c r="N980" i="5"/>
  <c r="M980" i="5"/>
  <c r="L980" i="5"/>
  <c r="N979" i="5"/>
  <c r="M979" i="5"/>
  <c r="L979" i="5"/>
  <c r="N978" i="5"/>
  <c r="M978" i="5"/>
  <c r="L978" i="5"/>
  <c r="N977" i="5"/>
  <c r="M977" i="5"/>
  <c r="L977" i="5"/>
  <c r="N976" i="5"/>
  <c r="M976" i="5"/>
  <c r="L976" i="5"/>
  <c r="N975" i="5"/>
  <c r="M975" i="5"/>
  <c r="L975" i="5"/>
  <c r="N974" i="5"/>
  <c r="M974" i="5"/>
  <c r="L974" i="5"/>
  <c r="N973" i="5"/>
  <c r="M973" i="5"/>
  <c r="L973" i="5"/>
  <c r="N972" i="5"/>
  <c r="M972" i="5"/>
  <c r="L972" i="5"/>
  <c r="N971" i="5"/>
  <c r="M971" i="5"/>
  <c r="L971" i="5"/>
  <c r="N970" i="5"/>
  <c r="M970" i="5"/>
  <c r="L970" i="5"/>
  <c r="N969" i="5"/>
  <c r="M969" i="5"/>
  <c r="L969" i="5"/>
  <c r="N968" i="5"/>
  <c r="M968" i="5"/>
  <c r="L968" i="5"/>
  <c r="N967" i="5"/>
  <c r="M967" i="5"/>
  <c r="L967" i="5"/>
  <c r="N966" i="5"/>
  <c r="M966" i="5"/>
  <c r="L966" i="5"/>
  <c r="N965" i="5"/>
  <c r="M965" i="5"/>
  <c r="L965" i="5"/>
  <c r="N964" i="5"/>
  <c r="M964" i="5"/>
  <c r="L964" i="5"/>
  <c r="N963" i="5"/>
  <c r="M963" i="5"/>
  <c r="L963" i="5"/>
  <c r="N962" i="5"/>
  <c r="M962" i="5"/>
  <c r="L962" i="5"/>
  <c r="N961" i="5"/>
  <c r="M961" i="5"/>
  <c r="L961" i="5"/>
  <c r="N960" i="5"/>
  <c r="M960" i="5"/>
  <c r="L960" i="5"/>
  <c r="N959" i="5"/>
  <c r="M959" i="5"/>
  <c r="L959" i="5"/>
  <c r="N958" i="5"/>
  <c r="M958" i="5"/>
  <c r="L958" i="5"/>
  <c r="N957" i="5"/>
  <c r="M957" i="5"/>
  <c r="L957" i="5"/>
  <c r="N956" i="5"/>
  <c r="M956" i="5"/>
  <c r="L956" i="5"/>
  <c r="N955" i="5"/>
  <c r="M955" i="5"/>
  <c r="L955" i="5"/>
  <c r="N954" i="5"/>
  <c r="M954" i="5"/>
  <c r="L954" i="5"/>
  <c r="N953" i="5"/>
  <c r="M953" i="5"/>
  <c r="L953" i="5"/>
  <c r="N952" i="5"/>
  <c r="M952" i="5"/>
  <c r="L952" i="5"/>
  <c r="N951" i="5"/>
  <c r="M951" i="5"/>
  <c r="L951" i="5"/>
  <c r="N950" i="5"/>
  <c r="M950" i="5"/>
  <c r="L950" i="5"/>
  <c r="N949" i="5"/>
  <c r="M949" i="5"/>
  <c r="L949" i="5"/>
  <c r="N948" i="5"/>
  <c r="M948" i="5"/>
  <c r="L948" i="5"/>
  <c r="N947" i="5"/>
  <c r="M947" i="5"/>
  <c r="L947" i="5"/>
  <c r="N946" i="5"/>
  <c r="M946" i="5"/>
  <c r="L946" i="5"/>
  <c r="N945" i="5"/>
  <c r="M945" i="5"/>
  <c r="L945" i="5"/>
  <c r="N944" i="5"/>
  <c r="M944" i="5"/>
  <c r="L944" i="5"/>
  <c r="N943" i="5"/>
  <c r="M943" i="5"/>
  <c r="L943" i="5"/>
  <c r="N942" i="5"/>
  <c r="M942" i="5"/>
  <c r="L942" i="5"/>
  <c r="N941" i="5"/>
  <c r="M941" i="5"/>
  <c r="L941" i="5"/>
  <c r="N940" i="5"/>
  <c r="M940" i="5"/>
  <c r="L940" i="5"/>
  <c r="N939" i="5"/>
  <c r="M939" i="5"/>
  <c r="L939" i="5"/>
  <c r="N938" i="5"/>
  <c r="M938" i="5"/>
  <c r="L938" i="5"/>
  <c r="N937" i="5"/>
  <c r="M937" i="5"/>
  <c r="L937" i="5"/>
  <c r="N936" i="5"/>
  <c r="M936" i="5"/>
  <c r="L936" i="5"/>
  <c r="N935" i="5"/>
  <c r="M935" i="5"/>
  <c r="L935" i="5"/>
  <c r="N934" i="5"/>
  <c r="M934" i="5"/>
  <c r="L934" i="5"/>
  <c r="N933" i="5"/>
  <c r="M933" i="5"/>
  <c r="L933" i="5"/>
  <c r="N932" i="5"/>
  <c r="M932" i="5"/>
  <c r="L932" i="5"/>
  <c r="N931" i="5"/>
  <c r="M931" i="5"/>
  <c r="L931" i="5"/>
  <c r="N930" i="5"/>
  <c r="M930" i="5"/>
  <c r="L930" i="5"/>
  <c r="N929" i="5"/>
  <c r="M929" i="5"/>
  <c r="L929" i="5"/>
  <c r="N928" i="5"/>
  <c r="M928" i="5"/>
  <c r="L928" i="5"/>
  <c r="N927" i="5"/>
  <c r="M927" i="5"/>
  <c r="L927" i="5"/>
  <c r="N926" i="5"/>
  <c r="M926" i="5"/>
  <c r="L926" i="5"/>
  <c r="N925" i="5"/>
  <c r="M925" i="5"/>
  <c r="L925" i="5"/>
  <c r="N924" i="5"/>
  <c r="M924" i="5"/>
  <c r="L924" i="5"/>
  <c r="N923" i="5"/>
  <c r="M923" i="5"/>
  <c r="L923" i="5"/>
  <c r="N922" i="5"/>
  <c r="M922" i="5"/>
  <c r="L922" i="5"/>
  <c r="N921" i="5"/>
  <c r="M921" i="5"/>
  <c r="L921" i="5"/>
  <c r="N920" i="5"/>
  <c r="M920" i="5"/>
  <c r="L920" i="5"/>
  <c r="N919" i="5"/>
  <c r="M919" i="5"/>
  <c r="L919" i="5"/>
  <c r="N918" i="5"/>
  <c r="M918" i="5"/>
  <c r="L918" i="5"/>
  <c r="N917" i="5"/>
  <c r="M917" i="5"/>
  <c r="L917" i="5"/>
  <c r="N916" i="5"/>
  <c r="M916" i="5"/>
  <c r="L916" i="5"/>
  <c r="N915" i="5"/>
  <c r="M915" i="5"/>
  <c r="L915" i="5"/>
  <c r="N914" i="5"/>
  <c r="M914" i="5"/>
  <c r="L914" i="5"/>
  <c r="N913" i="5"/>
  <c r="M913" i="5"/>
  <c r="L913" i="5"/>
  <c r="N912" i="5"/>
  <c r="M912" i="5"/>
  <c r="L912" i="5"/>
  <c r="N911" i="5"/>
  <c r="M911" i="5"/>
  <c r="L911" i="5"/>
  <c r="N910" i="5"/>
  <c r="M910" i="5"/>
  <c r="L910" i="5"/>
  <c r="N909" i="5"/>
  <c r="M909" i="5"/>
  <c r="L909" i="5"/>
  <c r="N908" i="5"/>
  <c r="M908" i="5"/>
  <c r="L908" i="5"/>
  <c r="N907" i="5"/>
  <c r="M907" i="5"/>
  <c r="L907" i="5"/>
  <c r="N906" i="5"/>
  <c r="M906" i="5"/>
  <c r="L906" i="5"/>
  <c r="N905" i="5"/>
  <c r="M905" i="5"/>
  <c r="L905" i="5"/>
  <c r="N904" i="5"/>
  <c r="M904" i="5"/>
  <c r="L904" i="5"/>
  <c r="N903" i="5"/>
  <c r="M903" i="5"/>
  <c r="L903" i="5"/>
  <c r="N902" i="5"/>
  <c r="M902" i="5"/>
  <c r="L902" i="5"/>
  <c r="N901" i="5"/>
  <c r="M901" i="5"/>
  <c r="L901" i="5"/>
  <c r="N900" i="5"/>
  <c r="M900" i="5"/>
  <c r="L900" i="5"/>
  <c r="N899" i="5"/>
  <c r="M899" i="5"/>
  <c r="L899" i="5"/>
  <c r="N898" i="5"/>
  <c r="M898" i="5"/>
  <c r="L898" i="5"/>
  <c r="N897" i="5"/>
  <c r="M897" i="5"/>
  <c r="L897" i="5"/>
  <c r="N896" i="5"/>
  <c r="M896" i="5"/>
  <c r="L896" i="5"/>
  <c r="N895" i="5"/>
  <c r="M895" i="5"/>
  <c r="L895" i="5"/>
  <c r="N894" i="5"/>
  <c r="M894" i="5"/>
  <c r="L894" i="5"/>
  <c r="N893" i="5"/>
  <c r="M893" i="5"/>
  <c r="L893" i="5"/>
  <c r="N892" i="5"/>
  <c r="M892" i="5"/>
  <c r="L892" i="5"/>
  <c r="N891" i="5"/>
  <c r="M891" i="5"/>
  <c r="L891" i="5"/>
  <c r="N890" i="5"/>
  <c r="M890" i="5"/>
  <c r="L890" i="5"/>
  <c r="N889" i="5"/>
  <c r="M889" i="5"/>
  <c r="L889" i="5"/>
  <c r="N888" i="5"/>
  <c r="M888" i="5"/>
  <c r="L888" i="5"/>
  <c r="N887" i="5"/>
  <c r="M887" i="5"/>
  <c r="L887" i="5"/>
  <c r="N886" i="5"/>
  <c r="M886" i="5"/>
  <c r="L886" i="5"/>
  <c r="N885" i="5"/>
  <c r="M885" i="5"/>
  <c r="L885" i="5"/>
  <c r="N884" i="5"/>
  <c r="M884" i="5"/>
  <c r="L884" i="5"/>
  <c r="N883" i="5"/>
  <c r="M883" i="5"/>
  <c r="L883" i="5"/>
  <c r="N882" i="5"/>
  <c r="M882" i="5"/>
  <c r="L882" i="5"/>
  <c r="N881" i="5"/>
  <c r="M881" i="5"/>
  <c r="L881" i="5"/>
  <c r="N880" i="5"/>
  <c r="M880" i="5"/>
  <c r="L880" i="5"/>
  <c r="N879" i="5"/>
  <c r="M879" i="5"/>
  <c r="L879" i="5"/>
  <c r="N878" i="5"/>
  <c r="M878" i="5"/>
  <c r="L878" i="5"/>
  <c r="N877" i="5"/>
  <c r="M877" i="5"/>
  <c r="L877" i="5"/>
  <c r="N876" i="5"/>
  <c r="M876" i="5"/>
  <c r="L876" i="5"/>
  <c r="N875" i="5"/>
  <c r="M875" i="5"/>
  <c r="L875" i="5"/>
  <c r="N874" i="5"/>
  <c r="M874" i="5"/>
  <c r="L874" i="5"/>
  <c r="N873" i="5"/>
  <c r="M873" i="5"/>
  <c r="L873" i="5"/>
  <c r="N872" i="5"/>
  <c r="M872" i="5"/>
  <c r="L872" i="5"/>
  <c r="N871" i="5"/>
  <c r="M871" i="5"/>
  <c r="L871" i="5"/>
  <c r="N870" i="5"/>
  <c r="M870" i="5"/>
  <c r="L870" i="5"/>
  <c r="N869" i="5"/>
  <c r="M869" i="5"/>
  <c r="L869" i="5"/>
  <c r="N868" i="5"/>
  <c r="M868" i="5"/>
  <c r="L868" i="5"/>
  <c r="N867" i="5"/>
  <c r="M867" i="5"/>
  <c r="L867" i="5"/>
  <c r="N866" i="5"/>
  <c r="M866" i="5"/>
  <c r="L866" i="5"/>
  <c r="N865" i="5"/>
  <c r="M865" i="5"/>
  <c r="L865" i="5"/>
  <c r="N864" i="5"/>
  <c r="M864" i="5"/>
  <c r="L864" i="5"/>
  <c r="N863" i="5"/>
  <c r="M863" i="5"/>
  <c r="L863" i="5"/>
  <c r="N862" i="5"/>
  <c r="M862" i="5"/>
  <c r="L862" i="5"/>
  <c r="N861" i="5"/>
  <c r="M861" i="5"/>
  <c r="L861" i="5"/>
  <c r="N860" i="5"/>
  <c r="M860" i="5"/>
  <c r="L860" i="5"/>
  <c r="N859" i="5"/>
  <c r="M859" i="5"/>
  <c r="L859" i="5"/>
  <c r="N858" i="5"/>
  <c r="M858" i="5"/>
  <c r="L858" i="5"/>
  <c r="N857" i="5"/>
  <c r="M857" i="5"/>
  <c r="L857" i="5"/>
  <c r="N856" i="5"/>
  <c r="M856" i="5"/>
  <c r="L856" i="5"/>
  <c r="N855" i="5"/>
  <c r="M855" i="5"/>
  <c r="L855" i="5"/>
  <c r="N854" i="5"/>
  <c r="M854" i="5"/>
  <c r="L854" i="5"/>
  <c r="N853" i="5"/>
  <c r="M853" i="5"/>
  <c r="L853" i="5"/>
  <c r="N852" i="5"/>
  <c r="M852" i="5"/>
  <c r="L852" i="5"/>
  <c r="N851" i="5"/>
  <c r="M851" i="5"/>
  <c r="L851" i="5"/>
  <c r="N850" i="5"/>
  <c r="M850" i="5"/>
  <c r="L850" i="5"/>
  <c r="N849" i="5"/>
  <c r="M849" i="5"/>
  <c r="L849" i="5"/>
  <c r="N848" i="5"/>
  <c r="M848" i="5"/>
  <c r="L848" i="5"/>
  <c r="N847" i="5"/>
  <c r="M847" i="5"/>
  <c r="L847" i="5"/>
  <c r="N846" i="5"/>
  <c r="M846" i="5"/>
  <c r="L846" i="5"/>
  <c r="N845" i="5"/>
  <c r="M845" i="5"/>
  <c r="L845" i="5"/>
  <c r="N844" i="5"/>
  <c r="M844" i="5"/>
  <c r="L844" i="5"/>
  <c r="N843" i="5"/>
  <c r="M843" i="5"/>
  <c r="L843" i="5"/>
  <c r="N842" i="5"/>
  <c r="M842" i="5"/>
  <c r="L842" i="5"/>
  <c r="N841" i="5"/>
  <c r="M841" i="5"/>
  <c r="L841" i="5"/>
  <c r="N840" i="5"/>
  <c r="M840" i="5"/>
  <c r="L840" i="5"/>
  <c r="N839" i="5"/>
  <c r="M839" i="5"/>
  <c r="L839" i="5"/>
  <c r="N838" i="5"/>
  <c r="M838" i="5"/>
  <c r="L838" i="5"/>
  <c r="N837" i="5"/>
  <c r="M837" i="5"/>
  <c r="L837" i="5"/>
  <c r="N836" i="5"/>
  <c r="M836" i="5"/>
  <c r="L836" i="5"/>
  <c r="N835" i="5"/>
  <c r="M835" i="5"/>
  <c r="L835" i="5"/>
  <c r="N834" i="5"/>
  <c r="M834" i="5"/>
  <c r="L834" i="5"/>
  <c r="N833" i="5"/>
  <c r="M833" i="5"/>
  <c r="L833" i="5"/>
  <c r="N832" i="5"/>
  <c r="M832" i="5"/>
  <c r="L832" i="5"/>
  <c r="N831" i="5"/>
  <c r="M831" i="5"/>
  <c r="L831" i="5"/>
  <c r="N830" i="5"/>
  <c r="M830" i="5"/>
  <c r="L830" i="5"/>
  <c r="N829" i="5"/>
  <c r="M829" i="5"/>
  <c r="L829" i="5"/>
  <c r="N828" i="5"/>
  <c r="M828" i="5"/>
  <c r="L828" i="5"/>
  <c r="N827" i="5"/>
  <c r="M827" i="5"/>
  <c r="L827" i="5"/>
  <c r="N826" i="5"/>
  <c r="M826" i="5"/>
  <c r="L826" i="5"/>
  <c r="N825" i="5"/>
  <c r="M825" i="5"/>
  <c r="L825" i="5"/>
  <c r="N824" i="5"/>
  <c r="M824" i="5"/>
  <c r="L824" i="5"/>
  <c r="N823" i="5"/>
  <c r="M823" i="5"/>
  <c r="L823" i="5"/>
  <c r="N822" i="5"/>
  <c r="M822" i="5"/>
  <c r="L822" i="5"/>
  <c r="N821" i="5"/>
  <c r="M821" i="5"/>
  <c r="L821" i="5"/>
  <c r="N820" i="5"/>
  <c r="M820" i="5"/>
  <c r="L820" i="5"/>
  <c r="N819" i="5"/>
  <c r="M819" i="5"/>
  <c r="L819" i="5"/>
  <c r="N818" i="5"/>
  <c r="M818" i="5"/>
  <c r="L818" i="5"/>
  <c r="N817" i="5"/>
  <c r="M817" i="5"/>
  <c r="L817" i="5"/>
  <c r="N816" i="5"/>
  <c r="M816" i="5"/>
  <c r="L816" i="5"/>
  <c r="N815" i="5"/>
  <c r="M815" i="5"/>
  <c r="L815" i="5"/>
  <c r="N814" i="5"/>
  <c r="M814" i="5"/>
  <c r="L814" i="5"/>
  <c r="N813" i="5"/>
  <c r="M813" i="5"/>
  <c r="L813" i="5"/>
  <c r="N812" i="5"/>
  <c r="M812" i="5"/>
  <c r="L812" i="5"/>
  <c r="N811" i="5"/>
  <c r="M811" i="5"/>
  <c r="L811" i="5"/>
  <c r="N810" i="5"/>
  <c r="M810" i="5"/>
  <c r="L810" i="5"/>
  <c r="N809" i="5"/>
  <c r="M809" i="5"/>
  <c r="L809" i="5"/>
  <c r="N808" i="5"/>
  <c r="M808" i="5"/>
  <c r="L808" i="5"/>
  <c r="N807" i="5"/>
  <c r="M807" i="5"/>
  <c r="L807" i="5"/>
  <c r="N806" i="5"/>
  <c r="M806" i="5"/>
  <c r="L806" i="5"/>
  <c r="N805" i="5"/>
  <c r="M805" i="5"/>
  <c r="L805" i="5"/>
  <c r="N804" i="5"/>
  <c r="M804" i="5"/>
  <c r="L804" i="5"/>
  <c r="N803" i="5"/>
  <c r="M803" i="5"/>
  <c r="L803" i="5"/>
  <c r="N802" i="5"/>
  <c r="M802" i="5"/>
  <c r="L802" i="5"/>
  <c r="N801" i="5"/>
  <c r="M801" i="5"/>
  <c r="L801" i="5"/>
  <c r="N800" i="5"/>
  <c r="M800" i="5"/>
  <c r="L800" i="5"/>
  <c r="N799" i="5"/>
  <c r="M799" i="5"/>
  <c r="L799" i="5"/>
  <c r="N798" i="5"/>
  <c r="M798" i="5"/>
  <c r="L798" i="5"/>
  <c r="N797" i="5"/>
  <c r="M797" i="5"/>
  <c r="L797" i="5"/>
  <c r="N796" i="5"/>
  <c r="M796" i="5"/>
  <c r="L796" i="5"/>
  <c r="N795" i="5"/>
  <c r="M795" i="5"/>
  <c r="L795" i="5"/>
  <c r="N794" i="5"/>
  <c r="M794" i="5"/>
  <c r="L794" i="5"/>
  <c r="N793" i="5"/>
  <c r="M793" i="5"/>
  <c r="L793" i="5"/>
  <c r="N792" i="5"/>
  <c r="M792" i="5"/>
  <c r="L792" i="5"/>
  <c r="N791" i="5"/>
  <c r="M791" i="5"/>
  <c r="L791" i="5"/>
  <c r="N790" i="5"/>
  <c r="M790" i="5"/>
  <c r="L790" i="5"/>
  <c r="N789" i="5"/>
  <c r="M789" i="5"/>
  <c r="L789" i="5"/>
  <c r="N788" i="5"/>
  <c r="M788" i="5"/>
  <c r="L788" i="5"/>
  <c r="N787" i="5"/>
  <c r="M787" i="5"/>
  <c r="L787" i="5"/>
  <c r="N786" i="5"/>
  <c r="M786" i="5"/>
  <c r="L786" i="5"/>
  <c r="N785" i="5"/>
  <c r="M785" i="5"/>
  <c r="L785" i="5"/>
  <c r="N784" i="5"/>
  <c r="M784" i="5"/>
  <c r="L784" i="5"/>
  <c r="N783" i="5"/>
  <c r="M783" i="5"/>
  <c r="L783" i="5"/>
  <c r="N782" i="5"/>
  <c r="M782" i="5"/>
  <c r="L782" i="5"/>
  <c r="N781" i="5"/>
  <c r="M781" i="5"/>
  <c r="L781" i="5"/>
  <c r="N780" i="5"/>
  <c r="M780" i="5"/>
  <c r="L780" i="5"/>
  <c r="N779" i="5"/>
  <c r="M779" i="5"/>
  <c r="L779" i="5"/>
  <c r="N778" i="5"/>
  <c r="M778" i="5"/>
  <c r="L778" i="5"/>
  <c r="N777" i="5"/>
  <c r="M777" i="5"/>
  <c r="L777" i="5"/>
  <c r="N776" i="5"/>
  <c r="M776" i="5"/>
  <c r="L776" i="5"/>
  <c r="N775" i="5"/>
  <c r="M775" i="5"/>
  <c r="L775" i="5"/>
  <c r="N774" i="5"/>
  <c r="M774" i="5"/>
  <c r="L774" i="5"/>
  <c r="N773" i="5"/>
  <c r="M773" i="5"/>
  <c r="L773" i="5"/>
  <c r="N772" i="5"/>
  <c r="M772" i="5"/>
  <c r="L772" i="5"/>
  <c r="N771" i="5"/>
  <c r="M771" i="5"/>
  <c r="L771" i="5"/>
  <c r="N770" i="5"/>
  <c r="M770" i="5"/>
  <c r="L770" i="5"/>
  <c r="N769" i="5"/>
  <c r="M769" i="5"/>
  <c r="L769" i="5"/>
  <c r="N768" i="5"/>
  <c r="M768" i="5"/>
  <c r="L768" i="5"/>
  <c r="N767" i="5"/>
  <c r="M767" i="5"/>
  <c r="L767" i="5"/>
  <c r="N766" i="5"/>
  <c r="M766" i="5"/>
  <c r="L766" i="5"/>
  <c r="N765" i="5"/>
  <c r="M765" i="5"/>
  <c r="L765" i="5"/>
  <c r="N764" i="5"/>
  <c r="M764" i="5"/>
  <c r="L764" i="5"/>
  <c r="N763" i="5"/>
  <c r="M763" i="5"/>
  <c r="L763" i="5"/>
  <c r="N762" i="5"/>
  <c r="M762" i="5"/>
  <c r="L762" i="5"/>
  <c r="N761" i="5"/>
  <c r="M761" i="5"/>
  <c r="L761" i="5"/>
  <c r="N760" i="5"/>
  <c r="M760" i="5"/>
  <c r="L760" i="5"/>
  <c r="N759" i="5"/>
  <c r="M759" i="5"/>
  <c r="L759" i="5"/>
  <c r="N758" i="5"/>
  <c r="M758" i="5"/>
  <c r="L758" i="5"/>
  <c r="N757" i="5"/>
  <c r="M757" i="5"/>
  <c r="L757" i="5"/>
  <c r="N756" i="5"/>
  <c r="M756" i="5"/>
  <c r="L756" i="5"/>
  <c r="N755" i="5"/>
  <c r="M755" i="5"/>
  <c r="L755" i="5"/>
  <c r="N754" i="5"/>
  <c r="M754" i="5"/>
  <c r="L754" i="5"/>
  <c r="N753" i="5"/>
  <c r="M753" i="5"/>
  <c r="L753" i="5"/>
  <c r="N752" i="5"/>
  <c r="M752" i="5"/>
  <c r="L752" i="5"/>
  <c r="N751" i="5"/>
  <c r="M751" i="5"/>
  <c r="L751" i="5"/>
  <c r="N750" i="5"/>
  <c r="M750" i="5"/>
  <c r="L750" i="5"/>
  <c r="N749" i="5"/>
  <c r="M749" i="5"/>
  <c r="L749" i="5"/>
  <c r="N748" i="5"/>
  <c r="M748" i="5"/>
  <c r="L748" i="5"/>
  <c r="N747" i="5"/>
  <c r="M747" i="5"/>
  <c r="L747" i="5"/>
  <c r="N746" i="5"/>
  <c r="M746" i="5"/>
  <c r="L746" i="5"/>
  <c r="N745" i="5"/>
  <c r="M745" i="5"/>
  <c r="L745" i="5"/>
  <c r="N744" i="5"/>
  <c r="M744" i="5"/>
  <c r="L744" i="5"/>
  <c r="N743" i="5"/>
  <c r="M743" i="5"/>
  <c r="L743" i="5"/>
  <c r="N742" i="5"/>
  <c r="M742" i="5"/>
  <c r="L742" i="5"/>
  <c r="N741" i="5"/>
  <c r="M741" i="5"/>
  <c r="L741" i="5"/>
  <c r="N740" i="5"/>
  <c r="M740" i="5"/>
  <c r="L740" i="5"/>
  <c r="N739" i="5"/>
  <c r="M739" i="5"/>
  <c r="L739" i="5"/>
  <c r="N738" i="5"/>
  <c r="M738" i="5"/>
  <c r="L738" i="5"/>
  <c r="N737" i="5"/>
  <c r="M737" i="5"/>
  <c r="L737" i="5"/>
  <c r="N736" i="5"/>
  <c r="M736" i="5"/>
  <c r="L736" i="5"/>
  <c r="N735" i="5"/>
  <c r="M735" i="5"/>
  <c r="L735" i="5"/>
  <c r="N734" i="5"/>
  <c r="M734" i="5"/>
  <c r="L734" i="5"/>
  <c r="N733" i="5"/>
  <c r="M733" i="5"/>
  <c r="L733" i="5"/>
  <c r="N732" i="5"/>
  <c r="M732" i="5"/>
  <c r="L732" i="5"/>
  <c r="N731" i="5"/>
  <c r="M731" i="5"/>
  <c r="L731" i="5"/>
  <c r="N730" i="5"/>
  <c r="M730" i="5"/>
  <c r="L730" i="5"/>
  <c r="N729" i="5"/>
  <c r="M729" i="5"/>
  <c r="L729" i="5"/>
  <c r="N728" i="5"/>
  <c r="M728" i="5"/>
  <c r="L728" i="5"/>
  <c r="N727" i="5"/>
  <c r="M727" i="5"/>
  <c r="L727" i="5"/>
  <c r="N726" i="5"/>
  <c r="M726" i="5"/>
  <c r="L726" i="5"/>
  <c r="N725" i="5"/>
  <c r="M725" i="5"/>
  <c r="L725" i="5"/>
  <c r="N724" i="5"/>
  <c r="M724" i="5"/>
  <c r="L724" i="5"/>
  <c r="N723" i="5"/>
  <c r="M723" i="5"/>
  <c r="L723" i="5"/>
  <c r="N722" i="5"/>
  <c r="M722" i="5"/>
  <c r="L722" i="5"/>
  <c r="N721" i="5"/>
  <c r="M721" i="5"/>
  <c r="L721" i="5"/>
  <c r="N720" i="5"/>
  <c r="M720" i="5"/>
  <c r="L720" i="5"/>
  <c r="N719" i="5"/>
  <c r="M719" i="5"/>
  <c r="L719" i="5"/>
  <c r="N718" i="5"/>
  <c r="M718" i="5"/>
  <c r="L718" i="5"/>
  <c r="N717" i="5"/>
  <c r="M717" i="5"/>
  <c r="L717" i="5"/>
  <c r="N716" i="5"/>
  <c r="M716" i="5"/>
  <c r="L716" i="5"/>
  <c r="N715" i="5"/>
  <c r="M715" i="5"/>
  <c r="L715" i="5"/>
  <c r="N714" i="5"/>
  <c r="M714" i="5"/>
  <c r="L714" i="5"/>
  <c r="N713" i="5"/>
  <c r="M713" i="5"/>
  <c r="L713" i="5"/>
  <c r="N712" i="5"/>
  <c r="M712" i="5"/>
  <c r="L712" i="5"/>
  <c r="N711" i="5"/>
  <c r="M711" i="5"/>
  <c r="L711" i="5"/>
  <c r="N710" i="5"/>
  <c r="M710" i="5"/>
  <c r="L710" i="5"/>
  <c r="N709" i="5"/>
  <c r="M709" i="5"/>
  <c r="L709" i="5"/>
  <c r="N708" i="5"/>
  <c r="M708" i="5"/>
  <c r="L708" i="5"/>
  <c r="N707" i="5"/>
  <c r="M707" i="5"/>
  <c r="L707" i="5"/>
  <c r="N706" i="5"/>
  <c r="M706" i="5"/>
  <c r="L706" i="5"/>
  <c r="N705" i="5"/>
  <c r="M705" i="5"/>
  <c r="L705" i="5"/>
  <c r="N704" i="5"/>
  <c r="M704" i="5"/>
  <c r="L704" i="5"/>
  <c r="N703" i="5"/>
  <c r="M703" i="5"/>
  <c r="L703" i="5"/>
  <c r="N702" i="5"/>
  <c r="M702" i="5"/>
  <c r="L702" i="5"/>
  <c r="N701" i="5"/>
  <c r="M701" i="5"/>
  <c r="L701" i="5"/>
  <c r="N700" i="5"/>
  <c r="M700" i="5"/>
  <c r="L700" i="5"/>
  <c r="N699" i="5"/>
  <c r="M699" i="5"/>
  <c r="L699" i="5"/>
  <c r="N698" i="5"/>
  <c r="M698" i="5"/>
  <c r="L698" i="5"/>
  <c r="N697" i="5"/>
  <c r="M697" i="5"/>
  <c r="L697" i="5"/>
  <c r="N696" i="5"/>
  <c r="M696" i="5"/>
  <c r="L696" i="5"/>
  <c r="N695" i="5"/>
  <c r="M695" i="5"/>
  <c r="L695" i="5"/>
  <c r="N694" i="5"/>
  <c r="M694" i="5"/>
  <c r="L694" i="5"/>
  <c r="N693" i="5"/>
  <c r="M693" i="5"/>
  <c r="L693" i="5"/>
  <c r="N692" i="5"/>
  <c r="M692" i="5"/>
  <c r="L692" i="5"/>
  <c r="N691" i="5"/>
  <c r="M691" i="5"/>
  <c r="L691" i="5"/>
  <c r="N690" i="5"/>
  <c r="M690" i="5"/>
  <c r="L690" i="5"/>
  <c r="N689" i="5"/>
  <c r="M689" i="5"/>
  <c r="L689" i="5"/>
  <c r="N688" i="5"/>
  <c r="M688" i="5"/>
  <c r="L688" i="5"/>
  <c r="N687" i="5"/>
  <c r="M687" i="5"/>
  <c r="L687" i="5"/>
  <c r="N686" i="5"/>
  <c r="M686" i="5"/>
  <c r="L686" i="5"/>
  <c r="N685" i="5"/>
  <c r="M685" i="5"/>
  <c r="L685" i="5"/>
  <c r="N684" i="5"/>
  <c r="M684" i="5"/>
  <c r="L684" i="5"/>
  <c r="N683" i="5"/>
  <c r="M683" i="5"/>
  <c r="L683" i="5"/>
  <c r="N682" i="5"/>
  <c r="M682" i="5"/>
  <c r="L682" i="5"/>
  <c r="N681" i="5"/>
  <c r="M681" i="5"/>
  <c r="L681" i="5"/>
  <c r="N680" i="5"/>
  <c r="M680" i="5"/>
  <c r="L680" i="5"/>
  <c r="N679" i="5"/>
  <c r="M679" i="5"/>
  <c r="L679" i="5"/>
  <c r="N678" i="5"/>
  <c r="M678" i="5"/>
  <c r="L678" i="5"/>
  <c r="N677" i="5"/>
  <c r="M677" i="5"/>
  <c r="L677" i="5"/>
  <c r="N676" i="5"/>
  <c r="M676" i="5"/>
  <c r="L676" i="5"/>
  <c r="N675" i="5"/>
  <c r="M675" i="5"/>
  <c r="L675" i="5"/>
  <c r="N674" i="5"/>
  <c r="M674" i="5"/>
  <c r="L674" i="5"/>
  <c r="N673" i="5"/>
  <c r="M673" i="5"/>
  <c r="L673" i="5"/>
  <c r="N672" i="5"/>
  <c r="M672" i="5"/>
  <c r="L672" i="5"/>
  <c r="N671" i="5"/>
  <c r="M671" i="5"/>
  <c r="L671" i="5"/>
  <c r="N670" i="5"/>
  <c r="M670" i="5"/>
  <c r="L670" i="5"/>
  <c r="N669" i="5"/>
  <c r="M669" i="5"/>
  <c r="L669" i="5"/>
  <c r="N668" i="5"/>
  <c r="M668" i="5"/>
  <c r="L668" i="5"/>
  <c r="N667" i="5"/>
  <c r="M667" i="5"/>
  <c r="L667" i="5"/>
  <c r="N666" i="5"/>
  <c r="M666" i="5"/>
  <c r="L666" i="5"/>
  <c r="N665" i="5"/>
  <c r="M665" i="5"/>
  <c r="L665" i="5"/>
  <c r="N664" i="5"/>
  <c r="M664" i="5"/>
  <c r="L664" i="5"/>
  <c r="N663" i="5"/>
  <c r="M663" i="5"/>
  <c r="L663" i="5"/>
  <c r="N662" i="5"/>
  <c r="M662" i="5"/>
  <c r="L662" i="5"/>
  <c r="N661" i="5"/>
  <c r="M661" i="5"/>
  <c r="L661" i="5"/>
  <c r="N660" i="5"/>
  <c r="M660" i="5"/>
  <c r="L660" i="5"/>
  <c r="N659" i="5"/>
  <c r="M659" i="5"/>
  <c r="L659" i="5"/>
  <c r="N658" i="5"/>
  <c r="M658" i="5"/>
  <c r="L658" i="5"/>
  <c r="N657" i="5"/>
  <c r="M657" i="5"/>
  <c r="L657" i="5"/>
  <c r="N656" i="5"/>
  <c r="M656" i="5"/>
  <c r="L656" i="5"/>
  <c r="N655" i="5"/>
  <c r="M655" i="5"/>
  <c r="L655" i="5"/>
  <c r="N654" i="5"/>
  <c r="M654" i="5"/>
  <c r="L654" i="5"/>
  <c r="N653" i="5"/>
  <c r="M653" i="5"/>
  <c r="L653" i="5"/>
  <c r="N652" i="5"/>
  <c r="M652" i="5"/>
  <c r="L652" i="5"/>
  <c r="N651" i="5"/>
  <c r="M651" i="5"/>
  <c r="L651" i="5"/>
  <c r="N650" i="5"/>
  <c r="M650" i="5"/>
  <c r="L650" i="5"/>
  <c r="N649" i="5"/>
  <c r="M649" i="5"/>
  <c r="L649" i="5"/>
  <c r="N648" i="5"/>
  <c r="M648" i="5"/>
  <c r="L648" i="5"/>
  <c r="N647" i="5"/>
  <c r="M647" i="5"/>
  <c r="L647" i="5"/>
  <c r="N646" i="5"/>
  <c r="M646" i="5"/>
  <c r="L646" i="5"/>
  <c r="N645" i="5"/>
  <c r="M645" i="5"/>
  <c r="L645" i="5"/>
  <c r="N644" i="5"/>
  <c r="M644" i="5"/>
  <c r="L644" i="5"/>
  <c r="N643" i="5"/>
  <c r="M643" i="5"/>
  <c r="L643" i="5"/>
  <c r="N642" i="5"/>
  <c r="M642" i="5"/>
  <c r="L642" i="5"/>
  <c r="N641" i="5"/>
  <c r="M641" i="5"/>
  <c r="L641" i="5"/>
  <c r="N640" i="5"/>
  <c r="M640" i="5"/>
  <c r="L640" i="5"/>
  <c r="N639" i="5"/>
  <c r="M639" i="5"/>
  <c r="L639" i="5"/>
  <c r="N638" i="5"/>
  <c r="M638" i="5"/>
  <c r="L638" i="5"/>
  <c r="N637" i="5"/>
  <c r="M637" i="5"/>
  <c r="L637" i="5"/>
  <c r="N636" i="5"/>
  <c r="M636" i="5"/>
  <c r="L636" i="5"/>
  <c r="N635" i="5"/>
  <c r="M635" i="5"/>
  <c r="L635" i="5"/>
  <c r="N634" i="5"/>
  <c r="M634" i="5"/>
  <c r="L634" i="5"/>
  <c r="N633" i="5"/>
  <c r="M633" i="5"/>
  <c r="L633" i="5"/>
  <c r="N632" i="5"/>
  <c r="M632" i="5"/>
  <c r="L632" i="5"/>
  <c r="N631" i="5"/>
  <c r="M631" i="5"/>
  <c r="L631" i="5"/>
  <c r="N630" i="5"/>
  <c r="M630" i="5"/>
  <c r="L630" i="5"/>
  <c r="N629" i="5"/>
  <c r="M629" i="5"/>
  <c r="L629" i="5"/>
  <c r="N628" i="5"/>
  <c r="M628" i="5"/>
  <c r="L628" i="5"/>
  <c r="N627" i="5"/>
  <c r="M627" i="5"/>
  <c r="L627" i="5"/>
  <c r="N626" i="5"/>
  <c r="M626" i="5"/>
  <c r="L626" i="5"/>
  <c r="N625" i="5"/>
  <c r="M625" i="5"/>
  <c r="L625" i="5"/>
  <c r="N624" i="5"/>
  <c r="M624" i="5"/>
  <c r="L624" i="5"/>
  <c r="N623" i="5"/>
  <c r="M623" i="5"/>
  <c r="L623" i="5"/>
  <c r="N622" i="5"/>
  <c r="M622" i="5"/>
  <c r="L622" i="5"/>
  <c r="N621" i="5"/>
  <c r="M621" i="5"/>
  <c r="L621" i="5"/>
  <c r="N620" i="5"/>
  <c r="M620" i="5"/>
  <c r="L620" i="5"/>
  <c r="N619" i="5"/>
  <c r="M619" i="5"/>
  <c r="L619" i="5"/>
  <c r="N618" i="5"/>
  <c r="M618" i="5"/>
  <c r="L618" i="5"/>
  <c r="N617" i="5"/>
  <c r="M617" i="5"/>
  <c r="L617" i="5"/>
  <c r="N616" i="5"/>
  <c r="M616" i="5"/>
  <c r="L616" i="5"/>
  <c r="N615" i="5"/>
  <c r="M615" i="5"/>
  <c r="L615" i="5"/>
  <c r="N614" i="5"/>
  <c r="M614" i="5"/>
  <c r="L614" i="5"/>
  <c r="N613" i="5"/>
  <c r="M613" i="5"/>
  <c r="L613" i="5"/>
  <c r="N612" i="5"/>
  <c r="M612" i="5"/>
  <c r="L612" i="5"/>
  <c r="N611" i="5"/>
  <c r="M611" i="5"/>
  <c r="L611" i="5"/>
  <c r="N610" i="5"/>
  <c r="M610" i="5"/>
  <c r="L610" i="5"/>
  <c r="N609" i="5"/>
  <c r="M609" i="5"/>
  <c r="L609" i="5"/>
  <c r="N608" i="5"/>
  <c r="M608" i="5"/>
  <c r="L608" i="5"/>
  <c r="N607" i="5"/>
  <c r="M607" i="5"/>
  <c r="L607" i="5"/>
  <c r="N606" i="5"/>
  <c r="M606" i="5"/>
  <c r="L606" i="5"/>
  <c r="N605" i="5"/>
  <c r="M605" i="5"/>
  <c r="L605" i="5"/>
  <c r="N604" i="5"/>
  <c r="M604" i="5"/>
  <c r="L604" i="5"/>
  <c r="N603" i="5"/>
  <c r="M603" i="5"/>
  <c r="L603" i="5"/>
  <c r="N602" i="5"/>
  <c r="M602" i="5"/>
  <c r="L602" i="5"/>
  <c r="N601" i="5"/>
  <c r="M601" i="5"/>
  <c r="L601" i="5"/>
  <c r="N600" i="5"/>
  <c r="M600" i="5"/>
  <c r="L600" i="5"/>
  <c r="N599" i="5"/>
  <c r="M599" i="5"/>
  <c r="L599" i="5"/>
  <c r="N598" i="5"/>
  <c r="M598" i="5"/>
  <c r="L598" i="5"/>
  <c r="N597" i="5"/>
  <c r="M597" i="5"/>
  <c r="L597" i="5"/>
  <c r="N596" i="5"/>
  <c r="M596" i="5"/>
  <c r="L596" i="5"/>
  <c r="N595" i="5"/>
  <c r="M595" i="5"/>
  <c r="L595" i="5"/>
  <c r="N594" i="5"/>
  <c r="M594" i="5"/>
  <c r="L594" i="5"/>
  <c r="N593" i="5"/>
  <c r="M593" i="5"/>
  <c r="L593" i="5"/>
  <c r="N592" i="5"/>
  <c r="M592" i="5"/>
  <c r="L592" i="5"/>
  <c r="N591" i="5"/>
  <c r="M591" i="5"/>
  <c r="L591" i="5"/>
  <c r="N590" i="5"/>
  <c r="M590" i="5"/>
  <c r="L590" i="5"/>
  <c r="N589" i="5"/>
  <c r="M589" i="5"/>
  <c r="L589" i="5"/>
  <c r="N588" i="5"/>
  <c r="M588" i="5"/>
  <c r="L588" i="5"/>
  <c r="N587" i="5"/>
  <c r="M587" i="5"/>
  <c r="L587" i="5"/>
  <c r="N586" i="5"/>
  <c r="M586" i="5"/>
  <c r="L586" i="5"/>
  <c r="N585" i="5"/>
  <c r="M585" i="5"/>
  <c r="L585" i="5"/>
  <c r="N584" i="5"/>
  <c r="M584" i="5"/>
  <c r="L584" i="5"/>
  <c r="N583" i="5"/>
  <c r="M583" i="5"/>
  <c r="L583" i="5"/>
  <c r="N582" i="5"/>
  <c r="M582" i="5"/>
  <c r="L582" i="5"/>
  <c r="N581" i="5"/>
  <c r="M581" i="5"/>
  <c r="L581" i="5"/>
  <c r="N580" i="5"/>
  <c r="M580" i="5"/>
  <c r="L580" i="5"/>
  <c r="N579" i="5"/>
  <c r="M579" i="5"/>
  <c r="L579" i="5"/>
  <c r="N578" i="5"/>
  <c r="M578" i="5"/>
  <c r="L578" i="5"/>
  <c r="N577" i="5"/>
  <c r="M577" i="5"/>
  <c r="L577" i="5"/>
  <c r="N576" i="5"/>
  <c r="M576" i="5"/>
  <c r="L576" i="5"/>
  <c r="N575" i="5"/>
  <c r="M575" i="5"/>
  <c r="L575" i="5"/>
  <c r="N574" i="5"/>
  <c r="M574" i="5"/>
  <c r="L574" i="5"/>
  <c r="N573" i="5"/>
  <c r="M573" i="5"/>
  <c r="L573" i="5"/>
  <c r="N572" i="5"/>
  <c r="M572" i="5"/>
  <c r="L572" i="5"/>
  <c r="N571" i="5"/>
  <c r="M571" i="5"/>
  <c r="L571" i="5"/>
  <c r="N570" i="5"/>
  <c r="M570" i="5"/>
  <c r="L570" i="5"/>
  <c r="N569" i="5"/>
  <c r="M569" i="5"/>
  <c r="L569" i="5"/>
  <c r="N568" i="5"/>
  <c r="M568" i="5"/>
  <c r="L568" i="5"/>
  <c r="N567" i="5"/>
  <c r="M567" i="5"/>
  <c r="L567" i="5"/>
  <c r="N566" i="5"/>
  <c r="M566" i="5"/>
  <c r="L566" i="5"/>
  <c r="N565" i="5"/>
  <c r="M565" i="5"/>
  <c r="L565" i="5"/>
  <c r="N564" i="5"/>
  <c r="M564" i="5"/>
  <c r="L564" i="5"/>
  <c r="N563" i="5"/>
  <c r="M563" i="5"/>
  <c r="L563" i="5"/>
  <c r="N562" i="5"/>
  <c r="M562" i="5"/>
  <c r="L562" i="5"/>
  <c r="N561" i="5"/>
  <c r="M561" i="5"/>
  <c r="L561" i="5"/>
  <c r="N560" i="5"/>
  <c r="M560" i="5"/>
  <c r="L560" i="5"/>
  <c r="N559" i="5"/>
  <c r="M559" i="5"/>
  <c r="L559" i="5"/>
  <c r="N558" i="5"/>
  <c r="M558" i="5"/>
  <c r="L558" i="5"/>
  <c r="N557" i="5"/>
  <c r="M557" i="5"/>
  <c r="L557" i="5"/>
  <c r="N556" i="5"/>
  <c r="M556" i="5"/>
  <c r="L556" i="5"/>
  <c r="N555" i="5"/>
  <c r="M555" i="5"/>
  <c r="L555" i="5"/>
  <c r="N554" i="5"/>
  <c r="M554" i="5"/>
  <c r="L554" i="5"/>
  <c r="N553" i="5"/>
  <c r="M553" i="5"/>
  <c r="L553" i="5"/>
  <c r="N552" i="5"/>
  <c r="M552" i="5"/>
  <c r="L552" i="5"/>
  <c r="N551" i="5"/>
  <c r="M551" i="5"/>
  <c r="L551" i="5"/>
  <c r="N550" i="5"/>
  <c r="M550" i="5"/>
  <c r="L550" i="5"/>
  <c r="N549" i="5"/>
  <c r="M549" i="5"/>
  <c r="L549" i="5"/>
  <c r="N548" i="5"/>
  <c r="M548" i="5"/>
  <c r="L548" i="5"/>
  <c r="N547" i="5"/>
  <c r="M547" i="5"/>
  <c r="L547" i="5"/>
  <c r="N546" i="5"/>
  <c r="M546" i="5"/>
  <c r="L546" i="5"/>
  <c r="N545" i="5"/>
  <c r="M545" i="5"/>
  <c r="L545" i="5"/>
  <c r="N544" i="5"/>
  <c r="M544" i="5"/>
  <c r="L544" i="5"/>
  <c r="N543" i="5"/>
  <c r="M543" i="5"/>
  <c r="L543" i="5"/>
  <c r="N542" i="5"/>
  <c r="M542" i="5"/>
  <c r="L542" i="5"/>
  <c r="N541" i="5"/>
  <c r="M541" i="5"/>
  <c r="L541" i="5"/>
  <c r="N540" i="5"/>
  <c r="M540" i="5"/>
  <c r="L540" i="5"/>
  <c r="N539" i="5"/>
  <c r="M539" i="5"/>
  <c r="L539" i="5"/>
  <c r="N538" i="5"/>
  <c r="M538" i="5"/>
  <c r="L538" i="5"/>
  <c r="N537" i="5"/>
  <c r="M537" i="5"/>
  <c r="L537" i="5"/>
  <c r="N536" i="5"/>
  <c r="M536" i="5"/>
  <c r="L536" i="5"/>
  <c r="N535" i="5"/>
  <c r="M535" i="5"/>
  <c r="L535" i="5"/>
  <c r="N534" i="5"/>
  <c r="M534" i="5"/>
  <c r="L534" i="5"/>
  <c r="N533" i="5"/>
  <c r="M533" i="5"/>
  <c r="L533" i="5"/>
  <c r="N532" i="5"/>
  <c r="M532" i="5"/>
  <c r="L532" i="5"/>
  <c r="N531" i="5"/>
  <c r="M531" i="5"/>
  <c r="L531" i="5"/>
  <c r="N530" i="5"/>
  <c r="M530" i="5"/>
  <c r="L530" i="5"/>
  <c r="N529" i="5"/>
  <c r="M529" i="5"/>
  <c r="L529" i="5"/>
  <c r="N528" i="5"/>
  <c r="M528" i="5"/>
  <c r="L528" i="5"/>
  <c r="N527" i="5"/>
  <c r="M527" i="5"/>
  <c r="L527" i="5"/>
  <c r="N526" i="5"/>
  <c r="M526" i="5"/>
  <c r="L526" i="5"/>
  <c r="N525" i="5"/>
  <c r="M525" i="5"/>
  <c r="L525" i="5"/>
  <c r="N524" i="5"/>
  <c r="M524" i="5"/>
  <c r="L524" i="5"/>
  <c r="N523" i="5"/>
  <c r="M523" i="5"/>
  <c r="L523" i="5"/>
  <c r="N522" i="5"/>
  <c r="M522" i="5"/>
  <c r="L522" i="5"/>
  <c r="N521" i="5"/>
  <c r="M521" i="5"/>
  <c r="L521" i="5"/>
  <c r="N520" i="5"/>
  <c r="M520" i="5"/>
  <c r="L520" i="5"/>
  <c r="N519" i="5"/>
  <c r="M519" i="5"/>
  <c r="L519" i="5"/>
  <c r="N518" i="5"/>
  <c r="M518" i="5"/>
  <c r="L518" i="5"/>
  <c r="N517" i="5"/>
  <c r="M517" i="5"/>
  <c r="L517" i="5"/>
  <c r="N516" i="5"/>
  <c r="M516" i="5"/>
  <c r="L516" i="5"/>
  <c r="N515" i="5"/>
  <c r="M515" i="5"/>
  <c r="L515" i="5"/>
  <c r="N514" i="5"/>
  <c r="M514" i="5"/>
  <c r="L514" i="5"/>
  <c r="N513" i="5"/>
  <c r="M513" i="5"/>
  <c r="L513" i="5"/>
  <c r="N512" i="5"/>
  <c r="M512" i="5"/>
  <c r="L512" i="5"/>
  <c r="N511" i="5"/>
  <c r="M511" i="5"/>
  <c r="L511" i="5"/>
  <c r="N510" i="5"/>
  <c r="M510" i="5"/>
  <c r="L510" i="5"/>
  <c r="N509" i="5"/>
  <c r="M509" i="5"/>
  <c r="L509" i="5"/>
  <c r="N508" i="5"/>
  <c r="M508" i="5"/>
  <c r="L508" i="5"/>
  <c r="N507" i="5"/>
  <c r="M507" i="5"/>
  <c r="L507" i="5"/>
  <c r="N506" i="5"/>
  <c r="M506" i="5"/>
  <c r="L506" i="5"/>
  <c r="N505" i="5"/>
  <c r="M505" i="5"/>
  <c r="L505" i="5"/>
  <c r="N504" i="5"/>
  <c r="M504" i="5"/>
  <c r="L504" i="5"/>
  <c r="N503" i="5"/>
  <c r="M503" i="5"/>
  <c r="L503" i="5"/>
  <c r="N502" i="5"/>
  <c r="M502" i="5"/>
  <c r="L502" i="5"/>
  <c r="N501" i="5"/>
  <c r="M501" i="5"/>
  <c r="L501" i="5"/>
  <c r="N500" i="5"/>
  <c r="M500" i="5"/>
  <c r="L500" i="5"/>
  <c r="N499" i="5"/>
  <c r="M499" i="5"/>
  <c r="L499" i="5"/>
  <c r="N498" i="5"/>
  <c r="M498" i="5"/>
  <c r="L498" i="5"/>
  <c r="N497" i="5"/>
  <c r="M497" i="5"/>
  <c r="L497" i="5"/>
  <c r="N496" i="5"/>
  <c r="M496" i="5"/>
  <c r="L496" i="5"/>
  <c r="N495" i="5"/>
  <c r="M495" i="5"/>
  <c r="L495" i="5"/>
  <c r="N494" i="5"/>
  <c r="M494" i="5"/>
  <c r="L494" i="5"/>
  <c r="N493" i="5"/>
  <c r="M493" i="5"/>
  <c r="L493" i="5"/>
  <c r="N492" i="5"/>
  <c r="M492" i="5"/>
  <c r="L492" i="5"/>
  <c r="N491" i="5"/>
  <c r="M491" i="5"/>
  <c r="L491" i="5"/>
  <c r="N490" i="5"/>
  <c r="M490" i="5"/>
  <c r="L490" i="5"/>
  <c r="N489" i="5"/>
  <c r="M489" i="5"/>
  <c r="L489" i="5"/>
  <c r="N488" i="5"/>
  <c r="M488" i="5"/>
  <c r="L488" i="5"/>
  <c r="N487" i="5"/>
  <c r="M487" i="5"/>
  <c r="L487" i="5"/>
  <c r="N486" i="5"/>
  <c r="M486" i="5"/>
  <c r="L486" i="5"/>
  <c r="N485" i="5"/>
  <c r="M485" i="5"/>
  <c r="L485" i="5"/>
  <c r="N484" i="5"/>
  <c r="M484" i="5"/>
  <c r="L484" i="5"/>
  <c r="N483" i="5"/>
  <c r="M483" i="5"/>
  <c r="L483" i="5"/>
  <c r="N482" i="5"/>
  <c r="M482" i="5"/>
  <c r="L482" i="5"/>
  <c r="N481" i="5"/>
  <c r="M481" i="5"/>
  <c r="L481" i="5"/>
  <c r="N480" i="5"/>
  <c r="M480" i="5"/>
  <c r="L480" i="5"/>
  <c r="N479" i="5"/>
  <c r="M479" i="5"/>
  <c r="L479" i="5"/>
  <c r="N478" i="5"/>
  <c r="M478" i="5"/>
  <c r="L478" i="5"/>
  <c r="N477" i="5"/>
  <c r="M477" i="5"/>
  <c r="L477" i="5"/>
  <c r="N476" i="5"/>
  <c r="M476" i="5"/>
  <c r="L476" i="5"/>
  <c r="N475" i="5"/>
  <c r="M475" i="5"/>
  <c r="L475" i="5"/>
  <c r="N474" i="5"/>
  <c r="M474" i="5"/>
  <c r="L474" i="5"/>
  <c r="N473" i="5"/>
  <c r="M473" i="5"/>
  <c r="L473" i="5"/>
  <c r="N472" i="5"/>
  <c r="M472" i="5"/>
  <c r="L472" i="5"/>
  <c r="N471" i="5"/>
  <c r="M471" i="5"/>
  <c r="L471" i="5"/>
  <c r="N470" i="5"/>
  <c r="M470" i="5"/>
  <c r="L470" i="5"/>
  <c r="N469" i="5"/>
  <c r="M469" i="5"/>
  <c r="L469" i="5"/>
  <c r="N468" i="5"/>
  <c r="M468" i="5"/>
  <c r="L468" i="5"/>
  <c r="N467" i="5"/>
  <c r="M467" i="5"/>
  <c r="L467" i="5"/>
  <c r="N466" i="5"/>
  <c r="M466" i="5"/>
  <c r="L466" i="5"/>
  <c r="N465" i="5"/>
  <c r="M465" i="5"/>
  <c r="L465" i="5"/>
  <c r="N464" i="5"/>
  <c r="M464" i="5"/>
  <c r="L464" i="5"/>
  <c r="N463" i="5"/>
  <c r="M463" i="5"/>
  <c r="L463" i="5"/>
  <c r="N462" i="5"/>
  <c r="M462" i="5"/>
  <c r="L462" i="5"/>
  <c r="N461" i="5"/>
  <c r="M461" i="5"/>
  <c r="L461" i="5"/>
  <c r="N460" i="5"/>
  <c r="M460" i="5"/>
  <c r="L460" i="5"/>
  <c r="N459" i="5"/>
  <c r="M459" i="5"/>
  <c r="L459" i="5"/>
  <c r="N458" i="5"/>
  <c r="M458" i="5"/>
  <c r="L458" i="5"/>
  <c r="N457" i="5"/>
  <c r="M457" i="5"/>
  <c r="L457" i="5"/>
  <c r="N456" i="5"/>
  <c r="M456" i="5"/>
  <c r="L456" i="5"/>
  <c r="N455" i="5"/>
  <c r="M455" i="5"/>
  <c r="L455" i="5"/>
  <c r="N454" i="5"/>
  <c r="M454" i="5"/>
  <c r="L454" i="5"/>
  <c r="N453" i="5"/>
  <c r="M453" i="5"/>
  <c r="L453" i="5"/>
  <c r="N452" i="5"/>
  <c r="M452" i="5"/>
  <c r="L452" i="5"/>
  <c r="N451" i="5"/>
  <c r="M451" i="5"/>
  <c r="L451" i="5"/>
  <c r="N450" i="5"/>
  <c r="M450" i="5"/>
  <c r="L450" i="5"/>
  <c r="N449" i="5"/>
  <c r="M449" i="5"/>
  <c r="L449" i="5"/>
  <c r="N448" i="5"/>
  <c r="M448" i="5"/>
  <c r="L448" i="5"/>
  <c r="N447" i="5"/>
  <c r="M447" i="5"/>
  <c r="L447" i="5"/>
  <c r="N446" i="5"/>
  <c r="M446" i="5"/>
  <c r="L446" i="5"/>
  <c r="N445" i="5"/>
  <c r="M445" i="5"/>
  <c r="L445" i="5"/>
  <c r="N444" i="5"/>
  <c r="M444" i="5"/>
  <c r="L444" i="5"/>
  <c r="N443" i="5"/>
  <c r="M443" i="5"/>
  <c r="L443" i="5"/>
  <c r="N442" i="5"/>
  <c r="M442" i="5"/>
  <c r="L442" i="5"/>
  <c r="N441" i="5"/>
  <c r="M441" i="5"/>
  <c r="L441" i="5"/>
  <c r="N440" i="5"/>
  <c r="M440" i="5"/>
  <c r="L440" i="5"/>
  <c r="N439" i="5"/>
  <c r="M439" i="5"/>
  <c r="L439" i="5"/>
  <c r="N438" i="5"/>
  <c r="M438" i="5"/>
  <c r="L438" i="5"/>
  <c r="N437" i="5"/>
  <c r="M437" i="5"/>
  <c r="L437" i="5"/>
  <c r="N436" i="5"/>
  <c r="M436" i="5"/>
  <c r="L436" i="5"/>
  <c r="N435" i="5"/>
  <c r="M435" i="5"/>
  <c r="L435" i="5"/>
  <c r="N434" i="5"/>
  <c r="M434" i="5"/>
  <c r="L434" i="5"/>
  <c r="N433" i="5"/>
  <c r="M433" i="5"/>
  <c r="L433" i="5"/>
  <c r="N432" i="5"/>
  <c r="M432" i="5"/>
  <c r="L432" i="5"/>
  <c r="N431" i="5"/>
  <c r="M431" i="5"/>
  <c r="L431" i="5"/>
  <c r="N430" i="5"/>
  <c r="M430" i="5"/>
  <c r="L430" i="5"/>
  <c r="N429" i="5"/>
  <c r="M429" i="5"/>
  <c r="L429" i="5"/>
  <c r="N428" i="5"/>
  <c r="M428" i="5"/>
  <c r="L428" i="5"/>
  <c r="N427" i="5"/>
  <c r="M427" i="5"/>
  <c r="L427" i="5"/>
  <c r="N426" i="5"/>
  <c r="M426" i="5"/>
  <c r="L426" i="5"/>
  <c r="N425" i="5"/>
  <c r="M425" i="5"/>
  <c r="L425" i="5"/>
  <c r="N424" i="5"/>
  <c r="M424" i="5"/>
  <c r="L424" i="5"/>
  <c r="N423" i="5"/>
  <c r="M423" i="5"/>
  <c r="L423" i="5"/>
  <c r="N422" i="5"/>
  <c r="M422" i="5"/>
  <c r="L422" i="5"/>
  <c r="N421" i="5"/>
  <c r="M421" i="5"/>
  <c r="L421" i="5"/>
  <c r="N420" i="5"/>
  <c r="M420" i="5"/>
  <c r="L420" i="5"/>
  <c r="N419" i="5"/>
  <c r="M419" i="5"/>
  <c r="L419" i="5"/>
  <c r="N418" i="5"/>
  <c r="M418" i="5"/>
  <c r="L418" i="5"/>
  <c r="N417" i="5"/>
  <c r="M417" i="5"/>
  <c r="L417" i="5"/>
  <c r="N416" i="5"/>
  <c r="M416" i="5"/>
  <c r="L416" i="5"/>
  <c r="N415" i="5"/>
  <c r="M415" i="5"/>
  <c r="L415" i="5"/>
  <c r="N414" i="5"/>
  <c r="M414" i="5"/>
  <c r="L414" i="5"/>
  <c r="N413" i="5"/>
  <c r="M413" i="5"/>
  <c r="L413" i="5"/>
  <c r="N412" i="5"/>
  <c r="M412" i="5"/>
  <c r="L412" i="5"/>
  <c r="N411" i="5"/>
  <c r="M411" i="5"/>
  <c r="L411" i="5"/>
  <c r="N410" i="5"/>
  <c r="M410" i="5"/>
  <c r="L410" i="5"/>
  <c r="N409" i="5"/>
  <c r="M409" i="5"/>
  <c r="L409" i="5"/>
  <c r="N408" i="5"/>
  <c r="M408" i="5"/>
  <c r="L408" i="5"/>
  <c r="N407" i="5"/>
  <c r="M407" i="5"/>
  <c r="L407" i="5"/>
  <c r="N406" i="5"/>
  <c r="M406" i="5"/>
  <c r="L406" i="5"/>
  <c r="N405" i="5"/>
  <c r="M405" i="5"/>
  <c r="L405" i="5"/>
  <c r="N404" i="5"/>
  <c r="M404" i="5"/>
  <c r="L404" i="5"/>
  <c r="N403" i="5"/>
  <c r="M403" i="5"/>
  <c r="L403" i="5"/>
  <c r="N402" i="5"/>
  <c r="M402" i="5"/>
  <c r="L402" i="5"/>
  <c r="N401" i="5"/>
  <c r="M401" i="5"/>
  <c r="L401" i="5"/>
  <c r="N400" i="5"/>
  <c r="M400" i="5"/>
  <c r="L400" i="5"/>
  <c r="N399" i="5"/>
  <c r="M399" i="5"/>
  <c r="L399" i="5"/>
  <c r="N398" i="5"/>
  <c r="M398" i="5"/>
  <c r="L398" i="5"/>
  <c r="N397" i="5"/>
  <c r="M397" i="5"/>
  <c r="L397" i="5"/>
  <c r="N396" i="5"/>
  <c r="M396" i="5"/>
  <c r="L396" i="5"/>
  <c r="N395" i="5"/>
  <c r="M395" i="5"/>
  <c r="L395" i="5"/>
  <c r="N394" i="5"/>
  <c r="M394" i="5"/>
  <c r="L394" i="5"/>
  <c r="N393" i="5"/>
  <c r="M393" i="5"/>
  <c r="L393" i="5"/>
  <c r="N392" i="5"/>
  <c r="M392" i="5"/>
  <c r="L392" i="5"/>
  <c r="N391" i="5"/>
  <c r="M391" i="5"/>
  <c r="L391" i="5"/>
  <c r="N390" i="5"/>
  <c r="M390" i="5"/>
  <c r="L390" i="5"/>
  <c r="N389" i="5"/>
  <c r="M389" i="5"/>
  <c r="L389" i="5"/>
  <c r="N388" i="5"/>
  <c r="M388" i="5"/>
  <c r="L388" i="5"/>
  <c r="N387" i="5"/>
  <c r="M387" i="5"/>
  <c r="L387" i="5"/>
  <c r="N386" i="5"/>
  <c r="M386" i="5"/>
  <c r="L386" i="5"/>
  <c r="N385" i="5"/>
  <c r="M385" i="5"/>
  <c r="L385" i="5"/>
  <c r="N384" i="5"/>
  <c r="M384" i="5"/>
  <c r="L384" i="5"/>
  <c r="N383" i="5"/>
  <c r="M383" i="5"/>
  <c r="L383" i="5"/>
  <c r="N382" i="5"/>
  <c r="M382" i="5"/>
  <c r="L382" i="5"/>
  <c r="N381" i="5"/>
  <c r="M381" i="5"/>
  <c r="L381" i="5"/>
  <c r="N380" i="5"/>
  <c r="M380" i="5"/>
  <c r="L380" i="5"/>
  <c r="N379" i="5"/>
  <c r="M379" i="5"/>
  <c r="L379" i="5"/>
  <c r="N378" i="5"/>
  <c r="M378" i="5"/>
  <c r="L378" i="5"/>
  <c r="N377" i="5"/>
  <c r="M377" i="5"/>
  <c r="L377" i="5"/>
  <c r="N376" i="5"/>
  <c r="M376" i="5"/>
  <c r="L376" i="5"/>
  <c r="N375" i="5"/>
  <c r="M375" i="5"/>
  <c r="L375" i="5"/>
  <c r="N374" i="5"/>
  <c r="M374" i="5"/>
  <c r="L374" i="5"/>
  <c r="N373" i="5"/>
  <c r="M373" i="5"/>
  <c r="L373" i="5"/>
  <c r="N372" i="5"/>
  <c r="M372" i="5"/>
  <c r="L372" i="5"/>
  <c r="N371" i="5"/>
  <c r="M371" i="5"/>
  <c r="L371" i="5"/>
  <c r="N370" i="5"/>
  <c r="M370" i="5"/>
  <c r="L370" i="5"/>
  <c r="N369" i="5"/>
  <c r="M369" i="5"/>
  <c r="L369" i="5"/>
  <c r="N368" i="5"/>
  <c r="M368" i="5"/>
  <c r="L368" i="5"/>
  <c r="N367" i="5"/>
  <c r="M367" i="5"/>
  <c r="L367" i="5"/>
  <c r="N366" i="5"/>
  <c r="M366" i="5"/>
  <c r="L366" i="5"/>
  <c r="N365" i="5"/>
  <c r="M365" i="5"/>
  <c r="L365" i="5"/>
  <c r="N364" i="5"/>
  <c r="M364" i="5"/>
  <c r="L364" i="5"/>
  <c r="N363" i="5"/>
  <c r="M363" i="5"/>
  <c r="L363" i="5"/>
  <c r="N362" i="5"/>
  <c r="M362" i="5"/>
  <c r="L362" i="5"/>
  <c r="N361" i="5"/>
  <c r="M361" i="5"/>
  <c r="L361" i="5"/>
  <c r="N360" i="5"/>
  <c r="M360" i="5"/>
  <c r="L360" i="5"/>
  <c r="N359" i="5"/>
  <c r="M359" i="5"/>
  <c r="L359" i="5"/>
  <c r="N358" i="5"/>
  <c r="M358" i="5"/>
  <c r="L358" i="5"/>
  <c r="N357" i="5"/>
  <c r="M357" i="5"/>
  <c r="L357" i="5"/>
  <c r="N356" i="5"/>
  <c r="M356" i="5"/>
  <c r="L356" i="5"/>
  <c r="N355" i="5"/>
  <c r="M355" i="5"/>
  <c r="L355" i="5"/>
  <c r="N354" i="5"/>
  <c r="M354" i="5"/>
  <c r="L354" i="5"/>
  <c r="N353" i="5"/>
  <c r="M353" i="5"/>
  <c r="L353" i="5"/>
  <c r="N352" i="5"/>
  <c r="M352" i="5"/>
  <c r="L352" i="5"/>
  <c r="N351" i="5"/>
  <c r="M351" i="5"/>
  <c r="L351" i="5"/>
  <c r="N350" i="5"/>
  <c r="M350" i="5"/>
  <c r="L350" i="5"/>
  <c r="N349" i="5"/>
  <c r="M349" i="5"/>
  <c r="L349" i="5"/>
  <c r="N348" i="5"/>
  <c r="M348" i="5"/>
  <c r="L348" i="5"/>
  <c r="N347" i="5"/>
  <c r="M347" i="5"/>
  <c r="L347" i="5"/>
  <c r="N346" i="5"/>
  <c r="M346" i="5"/>
  <c r="L346" i="5"/>
  <c r="N345" i="5"/>
  <c r="M345" i="5"/>
  <c r="L345" i="5"/>
  <c r="N344" i="5"/>
  <c r="M344" i="5"/>
  <c r="L344" i="5"/>
  <c r="N343" i="5"/>
  <c r="M343" i="5"/>
  <c r="L343" i="5"/>
  <c r="N342" i="5"/>
  <c r="M342" i="5"/>
  <c r="L342" i="5"/>
  <c r="N341" i="5"/>
  <c r="M341" i="5"/>
  <c r="L341" i="5"/>
  <c r="N340" i="5"/>
  <c r="M340" i="5"/>
  <c r="L340" i="5"/>
  <c r="N339" i="5"/>
  <c r="M339" i="5"/>
  <c r="L339" i="5"/>
  <c r="N338" i="5"/>
  <c r="M338" i="5"/>
  <c r="L338" i="5"/>
  <c r="N337" i="5"/>
  <c r="M337" i="5"/>
  <c r="L337" i="5"/>
  <c r="N336" i="5"/>
  <c r="M336" i="5"/>
  <c r="L336" i="5"/>
  <c r="N335" i="5"/>
  <c r="M335" i="5"/>
  <c r="L335" i="5"/>
  <c r="N334" i="5"/>
  <c r="M334" i="5"/>
  <c r="L334" i="5"/>
  <c r="N333" i="5"/>
  <c r="M333" i="5"/>
  <c r="L333" i="5"/>
  <c r="N332" i="5"/>
  <c r="M332" i="5"/>
  <c r="L332" i="5"/>
  <c r="N331" i="5"/>
  <c r="M331" i="5"/>
  <c r="L331" i="5"/>
  <c r="N330" i="5"/>
  <c r="M330" i="5"/>
  <c r="L330" i="5"/>
  <c r="N329" i="5"/>
  <c r="M329" i="5"/>
  <c r="L329" i="5"/>
  <c r="N328" i="5"/>
  <c r="M328" i="5"/>
  <c r="L328" i="5"/>
  <c r="N327" i="5"/>
  <c r="M327" i="5"/>
  <c r="L327" i="5"/>
  <c r="N326" i="5"/>
  <c r="M326" i="5"/>
  <c r="L326" i="5"/>
  <c r="N325" i="5"/>
  <c r="M325" i="5"/>
  <c r="L325" i="5"/>
  <c r="N324" i="5"/>
  <c r="M324" i="5"/>
  <c r="L324" i="5"/>
  <c r="N323" i="5"/>
  <c r="M323" i="5"/>
  <c r="L323" i="5"/>
  <c r="N322" i="5"/>
  <c r="M322" i="5"/>
  <c r="L322" i="5"/>
  <c r="N321" i="5"/>
  <c r="M321" i="5"/>
  <c r="L321" i="5"/>
  <c r="N320" i="5"/>
  <c r="M320" i="5"/>
  <c r="L320" i="5"/>
  <c r="N319" i="5"/>
  <c r="M319" i="5"/>
  <c r="L319" i="5"/>
  <c r="N318" i="5"/>
  <c r="M318" i="5"/>
  <c r="L318" i="5"/>
  <c r="N317" i="5"/>
  <c r="M317" i="5"/>
  <c r="L317" i="5"/>
  <c r="N316" i="5"/>
  <c r="M316" i="5"/>
  <c r="L316" i="5"/>
  <c r="N315" i="5"/>
  <c r="M315" i="5"/>
  <c r="L315" i="5"/>
  <c r="N314" i="5"/>
  <c r="M314" i="5"/>
  <c r="L314" i="5"/>
  <c r="N313" i="5"/>
  <c r="M313" i="5"/>
  <c r="L313" i="5"/>
  <c r="N312" i="5"/>
  <c r="M312" i="5"/>
  <c r="L312" i="5"/>
  <c r="N311" i="5"/>
  <c r="M311" i="5"/>
  <c r="L311" i="5"/>
  <c r="N310" i="5"/>
  <c r="M310" i="5"/>
  <c r="L310" i="5"/>
  <c r="N309" i="5"/>
  <c r="M309" i="5"/>
  <c r="L309" i="5"/>
  <c r="N308" i="5"/>
  <c r="M308" i="5"/>
  <c r="L308" i="5"/>
  <c r="N307" i="5"/>
  <c r="M307" i="5"/>
  <c r="L307" i="5"/>
  <c r="N306" i="5"/>
  <c r="M306" i="5"/>
  <c r="L306" i="5"/>
  <c r="N305" i="5"/>
  <c r="M305" i="5"/>
  <c r="L305" i="5"/>
  <c r="N304" i="5"/>
  <c r="M304" i="5"/>
  <c r="L304" i="5"/>
  <c r="N303" i="5"/>
  <c r="M303" i="5"/>
  <c r="L303" i="5"/>
  <c r="N302" i="5"/>
  <c r="M302" i="5"/>
  <c r="L302" i="5"/>
  <c r="N301" i="5"/>
  <c r="M301" i="5"/>
  <c r="L301" i="5"/>
  <c r="N300" i="5"/>
  <c r="M300" i="5"/>
  <c r="L300" i="5"/>
  <c r="N299" i="5"/>
  <c r="M299" i="5"/>
  <c r="L299" i="5"/>
  <c r="N298" i="5"/>
  <c r="M298" i="5"/>
  <c r="L298" i="5"/>
  <c r="N297" i="5"/>
  <c r="M297" i="5"/>
  <c r="L297" i="5"/>
  <c r="N296" i="5"/>
  <c r="M296" i="5"/>
  <c r="L296" i="5"/>
  <c r="N295" i="5"/>
  <c r="M295" i="5"/>
  <c r="L295" i="5"/>
  <c r="N294" i="5"/>
  <c r="M294" i="5"/>
  <c r="L294" i="5"/>
  <c r="N293" i="5"/>
  <c r="M293" i="5"/>
  <c r="L293" i="5"/>
  <c r="N292" i="5"/>
  <c r="M292" i="5"/>
  <c r="L292" i="5"/>
  <c r="N291" i="5"/>
  <c r="M291" i="5"/>
  <c r="L291" i="5"/>
  <c r="N290" i="5"/>
  <c r="M290" i="5"/>
  <c r="L290" i="5"/>
  <c r="N289" i="5"/>
  <c r="M289" i="5"/>
  <c r="L289" i="5"/>
  <c r="N288" i="5"/>
  <c r="M288" i="5"/>
  <c r="L288" i="5"/>
  <c r="N287" i="5"/>
  <c r="M287" i="5"/>
  <c r="L287" i="5"/>
  <c r="N286" i="5"/>
  <c r="M286" i="5"/>
  <c r="L286" i="5"/>
  <c r="N285" i="5"/>
  <c r="M285" i="5"/>
  <c r="L285" i="5"/>
  <c r="N284" i="5"/>
  <c r="M284" i="5"/>
  <c r="L284" i="5"/>
  <c r="N283" i="5"/>
  <c r="M283" i="5"/>
  <c r="L283" i="5"/>
  <c r="N282" i="5"/>
  <c r="M282" i="5"/>
  <c r="L282" i="5"/>
  <c r="N281" i="5"/>
  <c r="M281" i="5"/>
  <c r="L281" i="5"/>
  <c r="N280" i="5"/>
  <c r="M280" i="5"/>
  <c r="L280" i="5"/>
  <c r="N279" i="5"/>
  <c r="M279" i="5"/>
  <c r="L279" i="5"/>
  <c r="N278" i="5"/>
  <c r="M278" i="5"/>
  <c r="L278" i="5"/>
  <c r="N277" i="5"/>
  <c r="M277" i="5"/>
  <c r="L277" i="5"/>
  <c r="N276" i="5"/>
  <c r="M276" i="5"/>
  <c r="L276" i="5"/>
  <c r="N275" i="5"/>
  <c r="M275" i="5"/>
  <c r="L275" i="5"/>
  <c r="N274" i="5"/>
  <c r="M274" i="5"/>
  <c r="L274" i="5"/>
  <c r="N273" i="5"/>
  <c r="M273" i="5"/>
  <c r="L273" i="5"/>
  <c r="N272" i="5"/>
  <c r="M272" i="5"/>
  <c r="L272" i="5"/>
  <c r="N271" i="5"/>
  <c r="M271" i="5"/>
  <c r="L271" i="5"/>
  <c r="N270" i="5"/>
  <c r="M270" i="5"/>
  <c r="L270" i="5"/>
  <c r="N269" i="5"/>
  <c r="M269" i="5"/>
  <c r="L269" i="5"/>
  <c r="N268" i="5"/>
  <c r="M268" i="5"/>
  <c r="L268" i="5"/>
  <c r="N267" i="5"/>
  <c r="M267" i="5"/>
  <c r="L267" i="5"/>
  <c r="N266" i="5"/>
  <c r="M266" i="5"/>
  <c r="L266" i="5"/>
  <c r="N265" i="5"/>
  <c r="M265" i="5"/>
  <c r="L265" i="5"/>
  <c r="N264" i="5"/>
  <c r="M264" i="5"/>
  <c r="L264" i="5"/>
  <c r="N263" i="5"/>
  <c r="M263" i="5"/>
  <c r="L263" i="5"/>
  <c r="N262" i="5"/>
  <c r="M262" i="5"/>
  <c r="L262" i="5"/>
  <c r="N261" i="5"/>
  <c r="M261" i="5"/>
  <c r="L261" i="5"/>
  <c r="N260" i="5"/>
  <c r="M260" i="5"/>
  <c r="L260" i="5"/>
  <c r="N259" i="5"/>
  <c r="M259" i="5"/>
  <c r="L259" i="5"/>
  <c r="N258" i="5"/>
  <c r="M258" i="5"/>
  <c r="L258" i="5"/>
  <c r="N257" i="5"/>
  <c r="M257" i="5"/>
  <c r="L257" i="5"/>
  <c r="N256" i="5"/>
  <c r="M256" i="5"/>
  <c r="L256" i="5"/>
  <c r="N255" i="5"/>
  <c r="M255" i="5"/>
  <c r="L255" i="5"/>
  <c r="N254" i="5"/>
  <c r="M254" i="5"/>
  <c r="L254" i="5"/>
  <c r="N253" i="5"/>
  <c r="M253" i="5"/>
  <c r="L253" i="5"/>
  <c r="N252" i="5"/>
  <c r="M252" i="5"/>
  <c r="L252" i="5"/>
  <c r="N251" i="5"/>
  <c r="M251" i="5"/>
  <c r="L251" i="5"/>
  <c r="N250" i="5"/>
  <c r="M250" i="5"/>
  <c r="L250" i="5"/>
  <c r="N249" i="5"/>
  <c r="M249" i="5"/>
  <c r="L249" i="5"/>
  <c r="N248" i="5"/>
  <c r="M248" i="5"/>
  <c r="L248" i="5"/>
  <c r="N247" i="5"/>
  <c r="M247" i="5"/>
  <c r="L247" i="5"/>
  <c r="N246" i="5"/>
  <c r="M246" i="5"/>
  <c r="L246" i="5"/>
  <c r="N245" i="5"/>
  <c r="M245" i="5"/>
  <c r="L245" i="5"/>
  <c r="N244" i="5"/>
  <c r="M244" i="5"/>
  <c r="L244" i="5"/>
  <c r="N243" i="5"/>
  <c r="M243" i="5"/>
  <c r="L243" i="5"/>
  <c r="N242" i="5"/>
  <c r="M242" i="5"/>
  <c r="L242" i="5"/>
  <c r="N241" i="5"/>
  <c r="M241" i="5"/>
  <c r="L241" i="5"/>
  <c r="N240" i="5"/>
  <c r="M240" i="5"/>
  <c r="L240" i="5"/>
  <c r="N239" i="5"/>
  <c r="M239" i="5"/>
  <c r="L239" i="5"/>
  <c r="N238" i="5"/>
  <c r="M238" i="5"/>
  <c r="L238" i="5"/>
  <c r="N237" i="5"/>
  <c r="M237" i="5"/>
  <c r="L237" i="5"/>
  <c r="N236" i="5"/>
  <c r="M236" i="5"/>
  <c r="L236" i="5"/>
  <c r="N235" i="5"/>
  <c r="M235" i="5"/>
  <c r="L235" i="5"/>
  <c r="N234" i="5"/>
  <c r="M234" i="5"/>
  <c r="L234" i="5"/>
  <c r="N233" i="5"/>
  <c r="M233" i="5"/>
  <c r="L233" i="5"/>
  <c r="N232" i="5"/>
  <c r="M232" i="5"/>
  <c r="L232" i="5"/>
  <c r="N231" i="5"/>
  <c r="M231" i="5"/>
  <c r="L231" i="5"/>
  <c r="N230" i="5"/>
  <c r="M230" i="5"/>
  <c r="L230" i="5"/>
  <c r="N229" i="5"/>
  <c r="M229" i="5"/>
  <c r="L229" i="5"/>
  <c r="N228" i="5"/>
  <c r="M228" i="5"/>
  <c r="L228" i="5"/>
  <c r="N227" i="5"/>
  <c r="M227" i="5"/>
  <c r="L227" i="5"/>
  <c r="N226" i="5"/>
  <c r="M226" i="5"/>
  <c r="L226" i="5"/>
  <c r="N225" i="5"/>
  <c r="M225" i="5"/>
  <c r="L225" i="5"/>
  <c r="N224" i="5"/>
  <c r="M224" i="5"/>
  <c r="L224" i="5"/>
  <c r="N223" i="5"/>
  <c r="M223" i="5"/>
  <c r="L223" i="5"/>
  <c r="N222" i="5"/>
  <c r="M222" i="5"/>
  <c r="L222" i="5"/>
  <c r="N221" i="5"/>
  <c r="M221" i="5"/>
  <c r="L221" i="5"/>
  <c r="N220" i="5"/>
  <c r="M220" i="5"/>
  <c r="L220" i="5"/>
  <c r="N219" i="5"/>
  <c r="M219" i="5"/>
  <c r="L219" i="5"/>
  <c r="N218" i="5"/>
  <c r="M218" i="5"/>
  <c r="L218" i="5"/>
  <c r="N217" i="5"/>
  <c r="M217" i="5"/>
  <c r="L217" i="5"/>
  <c r="N216" i="5"/>
  <c r="M216" i="5"/>
  <c r="L216" i="5"/>
  <c r="N215" i="5"/>
  <c r="M215" i="5"/>
  <c r="L215" i="5"/>
  <c r="N214" i="5"/>
  <c r="M214" i="5"/>
  <c r="L214" i="5"/>
  <c r="N213" i="5"/>
  <c r="M213" i="5"/>
  <c r="L213" i="5"/>
  <c r="N212" i="5"/>
  <c r="M212" i="5"/>
  <c r="L212" i="5"/>
  <c r="N211" i="5"/>
  <c r="M211" i="5"/>
  <c r="L211" i="5"/>
  <c r="N210" i="5"/>
  <c r="M210" i="5"/>
  <c r="L210" i="5"/>
  <c r="N209" i="5"/>
  <c r="M209" i="5"/>
  <c r="L209" i="5"/>
  <c r="N208" i="5"/>
  <c r="M208" i="5"/>
  <c r="L208" i="5"/>
  <c r="N207" i="5"/>
  <c r="M207" i="5"/>
  <c r="L207" i="5"/>
  <c r="N206" i="5"/>
  <c r="M206" i="5"/>
  <c r="L206" i="5"/>
  <c r="N205" i="5"/>
  <c r="M205" i="5"/>
  <c r="L205" i="5"/>
  <c r="N204" i="5"/>
  <c r="M204" i="5"/>
  <c r="L204" i="5"/>
  <c r="N203" i="5"/>
  <c r="M203" i="5"/>
  <c r="L203" i="5"/>
  <c r="N202" i="5"/>
  <c r="M202" i="5"/>
  <c r="L202" i="5"/>
  <c r="N201" i="5"/>
  <c r="M201" i="5"/>
  <c r="L201" i="5"/>
  <c r="N200" i="5"/>
  <c r="M200" i="5"/>
  <c r="L200" i="5"/>
  <c r="N199" i="5"/>
  <c r="M199" i="5"/>
  <c r="L199" i="5"/>
  <c r="N198" i="5"/>
  <c r="M198" i="5"/>
  <c r="L198" i="5"/>
  <c r="N197" i="5"/>
  <c r="M197" i="5"/>
  <c r="L197" i="5"/>
  <c r="N196" i="5"/>
  <c r="M196" i="5"/>
  <c r="L196" i="5"/>
  <c r="N195" i="5"/>
  <c r="M195" i="5"/>
  <c r="L195" i="5"/>
  <c r="N194" i="5"/>
  <c r="M194" i="5"/>
  <c r="L194" i="5"/>
  <c r="N193" i="5"/>
  <c r="M193" i="5"/>
  <c r="L193" i="5"/>
  <c r="N192" i="5"/>
  <c r="M192" i="5"/>
  <c r="L192" i="5"/>
  <c r="N191" i="5"/>
  <c r="M191" i="5"/>
  <c r="L191" i="5"/>
  <c r="N190" i="5"/>
  <c r="M190" i="5"/>
  <c r="L190" i="5"/>
  <c r="N189" i="5"/>
  <c r="M189" i="5"/>
  <c r="L189" i="5"/>
  <c r="N188" i="5"/>
  <c r="M188" i="5"/>
  <c r="L188" i="5"/>
  <c r="N187" i="5"/>
  <c r="M187" i="5"/>
  <c r="L187" i="5"/>
  <c r="N186" i="5"/>
  <c r="M186" i="5"/>
  <c r="L186" i="5"/>
  <c r="N185" i="5"/>
  <c r="M185" i="5"/>
  <c r="L185" i="5"/>
  <c r="N184" i="5"/>
  <c r="M184" i="5"/>
  <c r="L184" i="5"/>
  <c r="N183" i="5"/>
  <c r="M183" i="5"/>
  <c r="L183" i="5"/>
  <c r="N182" i="5"/>
  <c r="M182" i="5"/>
  <c r="L182" i="5"/>
  <c r="N181" i="5"/>
  <c r="M181" i="5"/>
  <c r="L181" i="5"/>
  <c r="N180" i="5"/>
  <c r="M180" i="5"/>
  <c r="L180" i="5"/>
  <c r="N179" i="5"/>
  <c r="M179" i="5"/>
  <c r="L179" i="5"/>
  <c r="N178" i="5"/>
  <c r="M178" i="5"/>
  <c r="L178" i="5"/>
  <c r="N177" i="5"/>
  <c r="M177" i="5"/>
  <c r="L177" i="5"/>
  <c r="N176" i="5"/>
  <c r="M176" i="5"/>
  <c r="L176" i="5"/>
  <c r="N175" i="5"/>
  <c r="M175" i="5"/>
  <c r="L175" i="5"/>
  <c r="N174" i="5"/>
  <c r="M174" i="5"/>
  <c r="L174" i="5"/>
  <c r="N173" i="5"/>
  <c r="M173" i="5"/>
  <c r="L173" i="5"/>
  <c r="N172" i="5"/>
  <c r="M172" i="5"/>
  <c r="L172" i="5"/>
  <c r="N171" i="5"/>
  <c r="M171" i="5"/>
  <c r="L171" i="5"/>
  <c r="N170" i="5"/>
  <c r="M170" i="5"/>
  <c r="L170" i="5"/>
  <c r="N169" i="5"/>
  <c r="M169" i="5"/>
  <c r="L169" i="5"/>
  <c r="N168" i="5"/>
  <c r="M168" i="5"/>
  <c r="L168" i="5"/>
  <c r="N167" i="5"/>
  <c r="M167" i="5"/>
  <c r="L167" i="5"/>
  <c r="N166" i="5"/>
  <c r="M166" i="5"/>
  <c r="L166" i="5"/>
  <c r="N165" i="5"/>
  <c r="M165" i="5"/>
  <c r="L165" i="5"/>
  <c r="N164" i="5"/>
  <c r="M164" i="5"/>
  <c r="L164" i="5"/>
  <c r="N163" i="5"/>
  <c r="M163" i="5"/>
  <c r="L163" i="5"/>
  <c r="N162" i="5"/>
  <c r="M162" i="5"/>
  <c r="L162" i="5"/>
  <c r="N161" i="5"/>
  <c r="M161" i="5"/>
  <c r="L161" i="5"/>
  <c r="N160" i="5"/>
  <c r="M160" i="5"/>
  <c r="L160" i="5"/>
  <c r="N159" i="5"/>
  <c r="M159" i="5"/>
  <c r="L159" i="5"/>
  <c r="N158" i="5"/>
  <c r="M158" i="5"/>
  <c r="L158" i="5"/>
  <c r="N157" i="5"/>
  <c r="M157" i="5"/>
  <c r="L157" i="5"/>
  <c r="N156" i="5"/>
  <c r="M156" i="5"/>
  <c r="L156" i="5"/>
  <c r="N155" i="5"/>
  <c r="M155" i="5"/>
  <c r="L155" i="5"/>
  <c r="N154" i="5"/>
  <c r="M154" i="5"/>
  <c r="L154" i="5"/>
  <c r="N153" i="5"/>
  <c r="M153" i="5"/>
  <c r="L153" i="5"/>
  <c r="N152" i="5"/>
  <c r="M152" i="5"/>
  <c r="L152" i="5"/>
  <c r="N151" i="5"/>
  <c r="M151" i="5"/>
  <c r="L151" i="5"/>
  <c r="N150" i="5"/>
  <c r="M150" i="5"/>
  <c r="L150" i="5"/>
  <c r="N149" i="5"/>
  <c r="M149" i="5"/>
  <c r="L149" i="5"/>
  <c r="N148" i="5"/>
  <c r="M148" i="5"/>
  <c r="L148" i="5"/>
  <c r="N147" i="5"/>
  <c r="M147" i="5"/>
  <c r="L147" i="5"/>
  <c r="N146" i="5"/>
  <c r="M146" i="5"/>
  <c r="L146" i="5"/>
  <c r="N145" i="5"/>
  <c r="M145" i="5"/>
  <c r="L145" i="5"/>
  <c r="N144" i="5"/>
  <c r="M144" i="5"/>
  <c r="L144" i="5"/>
  <c r="N143" i="5"/>
  <c r="M143" i="5"/>
  <c r="L143" i="5"/>
  <c r="N142" i="5"/>
  <c r="M142" i="5"/>
  <c r="L142" i="5"/>
  <c r="N141" i="5"/>
  <c r="M141" i="5"/>
  <c r="L141" i="5"/>
  <c r="N140" i="5"/>
  <c r="M140" i="5"/>
  <c r="L140" i="5"/>
  <c r="N139" i="5"/>
  <c r="M139" i="5"/>
  <c r="L139" i="5"/>
  <c r="N138" i="5"/>
  <c r="M138" i="5"/>
  <c r="L138" i="5"/>
  <c r="N137" i="5"/>
  <c r="M137" i="5"/>
  <c r="L137" i="5"/>
  <c r="N136" i="5"/>
  <c r="M136" i="5"/>
  <c r="L136" i="5"/>
  <c r="N135" i="5"/>
  <c r="M135" i="5"/>
  <c r="L135" i="5"/>
  <c r="N134" i="5"/>
  <c r="M134" i="5"/>
  <c r="L134" i="5"/>
  <c r="N133" i="5"/>
  <c r="M133" i="5"/>
  <c r="L133" i="5"/>
  <c r="N132" i="5"/>
  <c r="M132" i="5"/>
  <c r="L132" i="5"/>
  <c r="N131" i="5"/>
  <c r="M131" i="5"/>
  <c r="L131" i="5"/>
  <c r="N130" i="5"/>
  <c r="M130" i="5"/>
  <c r="L130" i="5"/>
  <c r="N129" i="5"/>
  <c r="M129" i="5"/>
  <c r="L129" i="5"/>
  <c r="N128" i="5"/>
  <c r="M128" i="5"/>
  <c r="L128" i="5"/>
  <c r="N127" i="5"/>
  <c r="M127" i="5"/>
  <c r="L127" i="5"/>
  <c r="N126" i="5"/>
  <c r="M126" i="5"/>
  <c r="L126" i="5"/>
  <c r="N125" i="5"/>
  <c r="M125" i="5"/>
  <c r="L125" i="5"/>
  <c r="N124" i="5"/>
  <c r="M124" i="5"/>
  <c r="L124" i="5"/>
  <c r="N123" i="5"/>
  <c r="M123" i="5"/>
  <c r="L123" i="5"/>
  <c r="N122" i="5"/>
  <c r="M122" i="5"/>
  <c r="L122" i="5"/>
  <c r="N121" i="5"/>
  <c r="M121" i="5"/>
  <c r="L121" i="5"/>
  <c r="N120" i="5"/>
  <c r="M120" i="5"/>
  <c r="L120" i="5"/>
  <c r="N119" i="5"/>
  <c r="M119" i="5"/>
  <c r="L119" i="5"/>
  <c r="N118" i="5"/>
  <c r="M118" i="5"/>
  <c r="L118" i="5"/>
  <c r="N117" i="5"/>
  <c r="M117" i="5"/>
  <c r="L117" i="5"/>
  <c r="N116" i="5"/>
  <c r="M116" i="5"/>
  <c r="L116" i="5"/>
  <c r="N115" i="5"/>
  <c r="M115" i="5"/>
  <c r="L115" i="5"/>
  <c r="N114" i="5"/>
  <c r="M114" i="5"/>
  <c r="L114" i="5"/>
  <c r="N113" i="5"/>
  <c r="M113" i="5"/>
  <c r="L113" i="5"/>
  <c r="N112" i="5"/>
  <c r="M112" i="5"/>
  <c r="L112" i="5"/>
  <c r="N111" i="5"/>
  <c r="M111" i="5"/>
  <c r="L111" i="5"/>
  <c r="N110" i="5"/>
  <c r="M110" i="5"/>
  <c r="L110" i="5"/>
  <c r="N109" i="5"/>
  <c r="M109" i="5"/>
  <c r="L109" i="5"/>
  <c r="N108" i="5"/>
  <c r="M108" i="5"/>
  <c r="L108" i="5"/>
  <c r="N107" i="5"/>
  <c r="M107" i="5"/>
  <c r="L107" i="5"/>
  <c r="N106" i="5"/>
  <c r="M106" i="5"/>
  <c r="L106" i="5"/>
  <c r="N105" i="5"/>
  <c r="M105" i="5"/>
  <c r="L105" i="5"/>
  <c r="N104" i="5"/>
  <c r="M104" i="5"/>
  <c r="L104" i="5"/>
  <c r="N103" i="5"/>
  <c r="M103" i="5"/>
  <c r="L103" i="5"/>
  <c r="N102" i="5"/>
  <c r="M102" i="5"/>
  <c r="L102" i="5"/>
  <c r="N101" i="5"/>
  <c r="M101" i="5"/>
  <c r="L101" i="5"/>
  <c r="N100" i="5"/>
  <c r="M100" i="5"/>
  <c r="L100" i="5"/>
  <c r="N99" i="5"/>
  <c r="M99" i="5"/>
  <c r="L99" i="5"/>
  <c r="N98" i="5"/>
  <c r="M98" i="5"/>
  <c r="L98" i="5"/>
  <c r="N97" i="5"/>
  <c r="M97" i="5"/>
  <c r="L97" i="5"/>
  <c r="N96" i="5"/>
  <c r="M96" i="5"/>
  <c r="L96" i="5"/>
  <c r="N95" i="5"/>
  <c r="M95" i="5"/>
  <c r="L95" i="5"/>
  <c r="N94" i="5"/>
  <c r="M94" i="5"/>
  <c r="L94" i="5"/>
  <c r="N93" i="5"/>
  <c r="M93" i="5"/>
  <c r="L93" i="5"/>
  <c r="N92" i="5"/>
  <c r="M92" i="5"/>
  <c r="L92" i="5"/>
  <c r="N91" i="5"/>
  <c r="M91" i="5"/>
  <c r="L91" i="5"/>
  <c r="N90" i="5"/>
  <c r="M90" i="5"/>
  <c r="L90" i="5"/>
  <c r="N89" i="5"/>
  <c r="M89" i="5"/>
  <c r="L89" i="5"/>
  <c r="N88" i="5"/>
  <c r="M88" i="5"/>
  <c r="L88" i="5"/>
  <c r="N87" i="5"/>
  <c r="M87" i="5"/>
  <c r="L87" i="5"/>
  <c r="N86" i="5"/>
  <c r="M86" i="5"/>
  <c r="L86" i="5"/>
  <c r="N85" i="5"/>
  <c r="M85" i="5"/>
  <c r="L85" i="5"/>
  <c r="N84" i="5"/>
  <c r="M84" i="5"/>
  <c r="L84" i="5"/>
  <c r="N83" i="5"/>
  <c r="M83" i="5"/>
  <c r="L83" i="5"/>
  <c r="N82" i="5"/>
  <c r="M82" i="5"/>
  <c r="L82" i="5"/>
  <c r="N81" i="5"/>
  <c r="M81" i="5"/>
  <c r="L81" i="5"/>
  <c r="N80" i="5"/>
  <c r="M80" i="5"/>
  <c r="L80" i="5"/>
  <c r="N79" i="5"/>
  <c r="M79" i="5"/>
  <c r="L79" i="5"/>
  <c r="N78" i="5"/>
  <c r="M78" i="5"/>
  <c r="L78" i="5"/>
  <c r="N77" i="5"/>
  <c r="M77" i="5"/>
  <c r="L77" i="5"/>
  <c r="N76" i="5"/>
  <c r="M76" i="5"/>
  <c r="L76" i="5"/>
  <c r="N75" i="5"/>
  <c r="M75" i="5"/>
  <c r="L75" i="5"/>
  <c r="N74" i="5"/>
  <c r="M74" i="5"/>
  <c r="L74" i="5"/>
  <c r="N73" i="5"/>
  <c r="M73" i="5"/>
  <c r="L73" i="5"/>
  <c r="N72" i="5"/>
  <c r="M72" i="5"/>
  <c r="L72" i="5"/>
  <c r="N71" i="5"/>
  <c r="M71" i="5"/>
  <c r="L71" i="5"/>
  <c r="N70" i="5"/>
  <c r="M70" i="5"/>
  <c r="L70" i="5"/>
  <c r="N69" i="5"/>
  <c r="M69" i="5"/>
  <c r="L69" i="5"/>
  <c r="N68" i="5"/>
  <c r="M68" i="5"/>
  <c r="L68" i="5"/>
  <c r="N67" i="5"/>
  <c r="M67" i="5"/>
  <c r="L67" i="5"/>
  <c r="N66" i="5"/>
  <c r="M66" i="5"/>
  <c r="L66" i="5"/>
  <c r="N65" i="5"/>
  <c r="M65" i="5"/>
  <c r="L65" i="5"/>
  <c r="N64" i="5"/>
  <c r="M64" i="5"/>
  <c r="L64" i="5"/>
  <c r="N63" i="5"/>
  <c r="M63" i="5"/>
  <c r="L63" i="5"/>
  <c r="N62" i="5"/>
  <c r="M62" i="5"/>
  <c r="L62" i="5"/>
  <c r="N61" i="5"/>
  <c r="M61" i="5"/>
  <c r="L61" i="5"/>
  <c r="N60" i="5"/>
  <c r="M60" i="5"/>
  <c r="L60" i="5"/>
  <c r="N59" i="5"/>
  <c r="M59" i="5"/>
  <c r="L59" i="5"/>
  <c r="N58" i="5"/>
  <c r="M58" i="5"/>
  <c r="L58" i="5"/>
  <c r="N57" i="5"/>
  <c r="M57" i="5"/>
  <c r="L57" i="5"/>
  <c r="N56" i="5"/>
  <c r="M56" i="5"/>
  <c r="L56" i="5"/>
  <c r="N55" i="5"/>
  <c r="M55" i="5"/>
  <c r="L55" i="5"/>
  <c r="N54" i="5"/>
  <c r="M54" i="5"/>
  <c r="L54" i="5"/>
  <c r="N53" i="5"/>
  <c r="M53" i="5"/>
  <c r="L53" i="5"/>
  <c r="N52" i="5"/>
  <c r="M52" i="5"/>
  <c r="L52" i="5"/>
  <c r="N51" i="5"/>
  <c r="M51" i="5"/>
  <c r="L51" i="5"/>
  <c r="N50" i="5"/>
  <c r="M50" i="5"/>
  <c r="L50" i="5"/>
  <c r="N49" i="5"/>
  <c r="M49" i="5"/>
  <c r="L49" i="5"/>
  <c r="N48" i="5"/>
  <c r="M48" i="5"/>
  <c r="L48" i="5"/>
  <c r="N47" i="5"/>
  <c r="M47" i="5"/>
  <c r="L47" i="5"/>
  <c r="N46" i="5"/>
  <c r="M46" i="5"/>
  <c r="L46" i="5"/>
  <c r="N45" i="5"/>
  <c r="M45" i="5"/>
  <c r="L45" i="5"/>
  <c r="N44" i="5"/>
  <c r="M44" i="5"/>
  <c r="L44" i="5"/>
  <c r="N43" i="5"/>
  <c r="M43" i="5"/>
  <c r="L43" i="5"/>
  <c r="N42" i="5"/>
  <c r="M42" i="5"/>
  <c r="L42" i="5"/>
  <c r="N41" i="5"/>
  <c r="M41" i="5"/>
  <c r="L41" i="5"/>
  <c r="N40" i="5"/>
  <c r="M40" i="5"/>
  <c r="L40" i="5"/>
  <c r="N39" i="5"/>
  <c r="M39" i="5"/>
  <c r="L39" i="5"/>
  <c r="N38" i="5"/>
  <c r="M38" i="5"/>
  <c r="L38" i="5"/>
  <c r="N37" i="5"/>
  <c r="M37" i="5"/>
  <c r="L37" i="5"/>
  <c r="N36" i="5"/>
  <c r="M36" i="5"/>
  <c r="L36" i="5"/>
  <c r="N35" i="5"/>
  <c r="M35" i="5"/>
  <c r="L35" i="5"/>
  <c r="N34" i="5"/>
  <c r="M34" i="5"/>
  <c r="L34" i="5"/>
  <c r="N33" i="5"/>
  <c r="M33" i="5"/>
  <c r="L33" i="5"/>
  <c r="N32" i="5"/>
  <c r="M32" i="5"/>
  <c r="L32" i="5"/>
  <c r="N31" i="5"/>
  <c r="M31" i="5"/>
  <c r="L31" i="5"/>
  <c r="N30" i="5"/>
  <c r="M30" i="5"/>
  <c r="L30" i="5"/>
  <c r="N29" i="5"/>
  <c r="M29" i="5"/>
  <c r="L29" i="5"/>
  <c r="N28" i="5"/>
  <c r="M28" i="5"/>
  <c r="L28" i="5"/>
  <c r="N27" i="5"/>
  <c r="M27" i="5"/>
  <c r="L27" i="5"/>
  <c r="N26" i="5"/>
  <c r="M26" i="5"/>
  <c r="L26" i="5"/>
  <c r="N25" i="5"/>
  <c r="M25" i="5"/>
  <c r="L25" i="5"/>
  <c r="N24" i="5"/>
  <c r="M24" i="5"/>
  <c r="L24" i="5"/>
  <c r="N23" i="5"/>
  <c r="M23" i="5"/>
  <c r="L23" i="5"/>
  <c r="N22" i="5"/>
  <c r="M22" i="5"/>
  <c r="L22" i="5"/>
  <c r="N21" i="5"/>
  <c r="M21" i="5"/>
  <c r="L21" i="5"/>
  <c r="N20" i="5"/>
  <c r="M20" i="5"/>
  <c r="L20" i="5"/>
  <c r="N19" i="5"/>
  <c r="M19" i="5"/>
  <c r="L19" i="5"/>
  <c r="N18" i="5"/>
  <c r="M18" i="5"/>
  <c r="L18" i="5"/>
  <c r="N17" i="5"/>
  <c r="M17" i="5"/>
  <c r="L17" i="5"/>
  <c r="N16" i="5"/>
  <c r="M16" i="5"/>
  <c r="L16" i="5"/>
  <c r="N15" i="5"/>
  <c r="M15" i="5"/>
  <c r="L15" i="5"/>
  <c r="N14" i="5"/>
  <c r="M14" i="5"/>
  <c r="L14" i="5"/>
  <c r="N13" i="5"/>
  <c r="M13" i="5"/>
  <c r="L13" i="5"/>
  <c r="N12" i="5"/>
  <c r="M12" i="5"/>
  <c r="L12" i="5"/>
  <c r="N11" i="5"/>
  <c r="M11" i="5"/>
  <c r="L11" i="5"/>
  <c r="N10" i="5"/>
  <c r="M10" i="5"/>
  <c r="L10" i="5"/>
  <c r="N9" i="5"/>
  <c r="M9" i="5"/>
  <c r="L9" i="5"/>
  <c r="N8" i="5"/>
  <c r="M8" i="5"/>
  <c r="L8" i="5"/>
  <c r="N7" i="5"/>
  <c r="M7" i="5"/>
  <c r="L7" i="5"/>
  <c r="N6" i="5"/>
  <c r="M6" i="5"/>
  <c r="L6" i="5"/>
  <c r="N5" i="5"/>
  <c r="M5" i="5"/>
  <c r="L5" i="5"/>
  <c r="N4" i="5"/>
  <c r="M4" i="5"/>
  <c r="L4" i="5"/>
  <c r="N3" i="5"/>
  <c r="M3" i="5"/>
  <c r="L3" i="5"/>
  <c r="N2" i="5"/>
  <c r="M2" i="5"/>
  <c r="L2" i="5"/>
  <c r="D36" i="4"/>
  <c r="E36" i="4"/>
  <c r="D37" i="4"/>
  <c r="E37" i="4"/>
  <c r="D38" i="4"/>
  <c r="E38" i="4"/>
  <c r="D39" i="4"/>
  <c r="E39" i="4"/>
  <c r="D40" i="4"/>
  <c r="E40" i="4"/>
  <c r="D41" i="4"/>
  <c r="E41" i="4"/>
  <c r="D42" i="4"/>
  <c r="E42" i="4"/>
  <c r="D43" i="4"/>
  <c r="E43" i="4"/>
  <c r="D44" i="4"/>
  <c r="E44" i="4"/>
  <c r="D45" i="4"/>
  <c r="E45" i="4"/>
  <c r="D46" i="4"/>
  <c r="E46" i="4"/>
  <c r="D47" i="4"/>
  <c r="E47" i="4"/>
  <c r="D48" i="4"/>
  <c r="E48" i="4"/>
  <c r="D49" i="4"/>
  <c r="E49" i="4"/>
  <c r="D50" i="4"/>
  <c r="E50" i="4"/>
  <c r="D51" i="4"/>
  <c r="E51" i="4"/>
  <c r="D52" i="4"/>
  <c r="E52" i="4"/>
  <c r="D53" i="4"/>
  <c r="E53" i="4"/>
  <c r="D54" i="4"/>
  <c r="E54" i="4"/>
  <c r="D55" i="4"/>
  <c r="E55" i="4"/>
  <c r="D56" i="4"/>
  <c r="E56" i="4"/>
  <c r="D57" i="4"/>
  <c r="E57" i="4"/>
  <c r="D58" i="4"/>
  <c r="E58" i="4"/>
  <c r="D59" i="4"/>
  <c r="E59" i="4"/>
  <c r="D60" i="4"/>
  <c r="E60" i="4"/>
  <c r="D61" i="4"/>
  <c r="E61" i="4"/>
  <c r="D62" i="4"/>
  <c r="E62" i="4"/>
  <c r="D63" i="4"/>
  <c r="E63" i="4"/>
  <c r="D64" i="4"/>
  <c r="E64" i="4"/>
  <c r="D65" i="4"/>
  <c r="E65" i="4"/>
  <c r="D66" i="4"/>
  <c r="E66" i="4"/>
  <c r="D67" i="4"/>
  <c r="E67" i="4"/>
  <c r="D68" i="4"/>
  <c r="E68" i="4"/>
  <c r="D69" i="4"/>
  <c r="E69" i="4"/>
  <c r="D70" i="4"/>
  <c r="E70" i="4"/>
  <c r="D71" i="4"/>
  <c r="E71" i="4"/>
  <c r="D72" i="4"/>
  <c r="E72" i="4"/>
  <c r="D73" i="4"/>
  <c r="E73" i="4"/>
  <c r="D74" i="4"/>
  <c r="E74" i="4"/>
  <c r="D75" i="4"/>
  <c r="E75" i="4"/>
  <c r="D76" i="4"/>
  <c r="E76" i="4"/>
  <c r="D77" i="4"/>
  <c r="E77" i="4"/>
  <c r="D78" i="4"/>
  <c r="E78" i="4"/>
  <c r="D79" i="4"/>
  <c r="E79" i="4"/>
  <c r="D80" i="4"/>
  <c r="E80" i="4"/>
  <c r="D81" i="4"/>
  <c r="E81" i="4"/>
  <c r="D82" i="4"/>
  <c r="E82" i="4"/>
  <c r="D83" i="4"/>
  <c r="E83" i="4"/>
  <c r="D84" i="4"/>
  <c r="E84" i="4"/>
  <c r="E35" i="4"/>
  <c r="D35" i="4"/>
  <c r="L6" i="2"/>
  <c r="K6" i="2"/>
  <c r="R3893" i="2"/>
  <c r="Q3893" i="2"/>
  <c r="P3893" i="2"/>
  <c r="K3893" i="2"/>
  <c r="L3893" i="2" s="1"/>
  <c r="R3892" i="2"/>
  <c r="Q3892" i="2"/>
  <c r="P3892" i="2"/>
  <c r="K3892" i="2"/>
  <c r="L3892" i="2" s="1"/>
  <c r="R3891" i="2"/>
  <c r="Q3891" i="2"/>
  <c r="P3891" i="2"/>
  <c r="K3891" i="2"/>
  <c r="L3891" i="2" s="1"/>
  <c r="R3890" i="2"/>
  <c r="Q3890" i="2"/>
  <c r="P3890" i="2"/>
  <c r="K3890" i="2"/>
  <c r="L3890" i="2" s="1"/>
  <c r="R3889" i="2"/>
  <c r="Q3889" i="2"/>
  <c r="P3889" i="2"/>
  <c r="K3889" i="2"/>
  <c r="L3889" i="2" s="1"/>
  <c r="R3888" i="2"/>
  <c r="Q3888" i="2"/>
  <c r="P3888" i="2"/>
  <c r="L3888" i="2"/>
  <c r="K3888" i="2"/>
  <c r="R3887" i="2"/>
  <c r="Q3887" i="2"/>
  <c r="P3887" i="2"/>
  <c r="K3887" i="2"/>
  <c r="L3887" i="2" s="1"/>
  <c r="R3886" i="2"/>
  <c r="Q3886" i="2"/>
  <c r="P3886" i="2"/>
  <c r="K3886" i="2"/>
  <c r="L3886" i="2" s="1"/>
  <c r="R3885" i="2"/>
  <c r="Q3885" i="2"/>
  <c r="P3885" i="2"/>
  <c r="K3885" i="2"/>
  <c r="L3885" i="2" s="1"/>
  <c r="R3884" i="2"/>
  <c r="Q3884" i="2"/>
  <c r="P3884" i="2"/>
  <c r="K3884" i="2"/>
  <c r="L3884" i="2" s="1"/>
  <c r="R3883" i="2"/>
  <c r="Q3883" i="2"/>
  <c r="P3883" i="2"/>
  <c r="K3883" i="2"/>
  <c r="L3883" i="2" s="1"/>
  <c r="R3882" i="2"/>
  <c r="Q3882" i="2"/>
  <c r="P3882" i="2"/>
  <c r="K3882" i="2"/>
  <c r="L3882" i="2" s="1"/>
  <c r="R3881" i="2"/>
  <c r="Q3881" i="2"/>
  <c r="P3881" i="2"/>
  <c r="K3881" i="2"/>
  <c r="L3881" i="2" s="1"/>
  <c r="R3880" i="2"/>
  <c r="Q3880" i="2"/>
  <c r="P3880" i="2"/>
  <c r="K3880" i="2"/>
  <c r="L3880" i="2" s="1"/>
  <c r="R3879" i="2"/>
  <c r="Q3879" i="2"/>
  <c r="P3879" i="2"/>
  <c r="K3879" i="2"/>
  <c r="L3879" i="2" s="1"/>
  <c r="R3878" i="2"/>
  <c r="Q3878" i="2"/>
  <c r="P3878" i="2"/>
  <c r="K3878" i="2"/>
  <c r="L3878" i="2" s="1"/>
  <c r="R3877" i="2"/>
  <c r="Q3877" i="2"/>
  <c r="P3877" i="2"/>
  <c r="L3877" i="2"/>
  <c r="K3877" i="2"/>
  <c r="R3876" i="2"/>
  <c r="Q3876" i="2"/>
  <c r="P3876" i="2"/>
  <c r="K3876" i="2"/>
  <c r="L3876" i="2" s="1"/>
  <c r="R3875" i="2"/>
  <c r="Q3875" i="2"/>
  <c r="P3875" i="2"/>
  <c r="L3875" i="2"/>
  <c r="K3875" i="2"/>
  <c r="R3874" i="2"/>
  <c r="Q3874" i="2"/>
  <c r="P3874" i="2"/>
  <c r="K3874" i="2"/>
  <c r="L3874" i="2" s="1"/>
  <c r="R3873" i="2"/>
  <c r="Q3873" i="2"/>
  <c r="P3873" i="2"/>
  <c r="K3873" i="2"/>
  <c r="L3873" i="2" s="1"/>
  <c r="R3872" i="2"/>
  <c r="Q3872" i="2"/>
  <c r="P3872" i="2"/>
  <c r="K3872" i="2"/>
  <c r="L3872" i="2" s="1"/>
  <c r="R3871" i="2"/>
  <c r="Q3871" i="2"/>
  <c r="P3871" i="2"/>
  <c r="K3871" i="2"/>
  <c r="L3871" i="2" s="1"/>
  <c r="R3870" i="2"/>
  <c r="Q3870" i="2"/>
  <c r="P3870" i="2"/>
  <c r="K3870" i="2"/>
  <c r="L3870" i="2" s="1"/>
  <c r="R3869" i="2"/>
  <c r="Q3869" i="2"/>
  <c r="P3869" i="2"/>
  <c r="K3869" i="2"/>
  <c r="L3869" i="2" s="1"/>
  <c r="R3868" i="2"/>
  <c r="Q3868" i="2"/>
  <c r="P3868" i="2"/>
  <c r="K3868" i="2"/>
  <c r="L3868" i="2" s="1"/>
  <c r="R3867" i="2"/>
  <c r="Q3867" i="2"/>
  <c r="P3867" i="2"/>
  <c r="K3867" i="2"/>
  <c r="L3867" i="2" s="1"/>
  <c r="R3866" i="2"/>
  <c r="Q3866" i="2"/>
  <c r="P3866" i="2"/>
  <c r="K3866" i="2"/>
  <c r="L3866" i="2" s="1"/>
  <c r="R3865" i="2"/>
  <c r="Q3865" i="2"/>
  <c r="P3865" i="2"/>
  <c r="K3865" i="2"/>
  <c r="L3865" i="2" s="1"/>
  <c r="R3864" i="2"/>
  <c r="Q3864" i="2"/>
  <c r="P3864" i="2"/>
  <c r="K3864" i="2"/>
  <c r="L3864" i="2" s="1"/>
  <c r="R3863" i="2"/>
  <c r="Q3863" i="2"/>
  <c r="P3863" i="2"/>
  <c r="K3863" i="2"/>
  <c r="L3863" i="2" s="1"/>
  <c r="R3862" i="2"/>
  <c r="Q3862" i="2"/>
  <c r="P3862" i="2"/>
  <c r="K3862" i="2"/>
  <c r="L3862" i="2" s="1"/>
  <c r="R3861" i="2"/>
  <c r="Q3861" i="2"/>
  <c r="P3861" i="2"/>
  <c r="L3861" i="2"/>
  <c r="K3861" i="2"/>
  <c r="R3860" i="2"/>
  <c r="Q3860" i="2"/>
  <c r="P3860" i="2"/>
  <c r="K3860" i="2"/>
  <c r="L3860" i="2" s="1"/>
  <c r="R3859" i="2"/>
  <c r="Q3859" i="2"/>
  <c r="P3859" i="2"/>
  <c r="K3859" i="2"/>
  <c r="L3859" i="2" s="1"/>
  <c r="R3858" i="2"/>
  <c r="Q3858" i="2"/>
  <c r="P3858" i="2"/>
  <c r="K3858" i="2"/>
  <c r="L3858" i="2" s="1"/>
  <c r="R3857" i="2"/>
  <c r="Q3857" i="2"/>
  <c r="P3857" i="2"/>
  <c r="K3857" i="2"/>
  <c r="L3857" i="2" s="1"/>
  <c r="R3856" i="2"/>
  <c r="Q3856" i="2"/>
  <c r="P3856" i="2"/>
  <c r="K3856" i="2"/>
  <c r="L3856" i="2" s="1"/>
  <c r="R3855" i="2"/>
  <c r="Q3855" i="2"/>
  <c r="P3855" i="2"/>
  <c r="K3855" i="2"/>
  <c r="L3855" i="2" s="1"/>
  <c r="R3854" i="2"/>
  <c r="Q3854" i="2"/>
  <c r="P3854" i="2"/>
  <c r="K3854" i="2"/>
  <c r="L3854" i="2" s="1"/>
  <c r="R3853" i="2"/>
  <c r="Q3853" i="2"/>
  <c r="P3853" i="2"/>
  <c r="K3853" i="2"/>
  <c r="L3853" i="2" s="1"/>
  <c r="R3852" i="2"/>
  <c r="Q3852" i="2"/>
  <c r="P3852" i="2"/>
  <c r="K3852" i="2"/>
  <c r="L3852" i="2" s="1"/>
  <c r="R3851" i="2"/>
  <c r="Q3851" i="2"/>
  <c r="P3851" i="2"/>
  <c r="K3851" i="2"/>
  <c r="L3851" i="2" s="1"/>
  <c r="R3850" i="2"/>
  <c r="Q3850" i="2"/>
  <c r="P3850" i="2"/>
  <c r="K3850" i="2"/>
  <c r="L3850" i="2" s="1"/>
  <c r="R3849" i="2"/>
  <c r="Q3849" i="2"/>
  <c r="P3849" i="2"/>
  <c r="K3849" i="2"/>
  <c r="L3849" i="2" s="1"/>
  <c r="R3848" i="2"/>
  <c r="Q3848" i="2"/>
  <c r="P3848" i="2"/>
  <c r="K3848" i="2"/>
  <c r="L3848" i="2" s="1"/>
  <c r="R3847" i="2"/>
  <c r="Q3847" i="2"/>
  <c r="P3847" i="2"/>
  <c r="L3847" i="2"/>
  <c r="K3847" i="2"/>
  <c r="R3846" i="2"/>
  <c r="Q3846" i="2"/>
  <c r="P3846" i="2"/>
  <c r="K3846" i="2"/>
  <c r="L3846" i="2" s="1"/>
  <c r="R3845" i="2"/>
  <c r="Q3845" i="2"/>
  <c r="P3845" i="2"/>
  <c r="K3845" i="2"/>
  <c r="L3845" i="2" s="1"/>
  <c r="R3844" i="2"/>
  <c r="Q3844" i="2"/>
  <c r="P3844" i="2"/>
  <c r="K3844" i="2"/>
  <c r="L3844" i="2" s="1"/>
  <c r="R3843" i="2"/>
  <c r="Q3843" i="2"/>
  <c r="P3843" i="2"/>
  <c r="K3843" i="2"/>
  <c r="L3843" i="2" s="1"/>
  <c r="R3842" i="2"/>
  <c r="Q3842" i="2"/>
  <c r="P3842" i="2"/>
  <c r="K3842" i="2"/>
  <c r="L3842" i="2" s="1"/>
  <c r="R3841" i="2"/>
  <c r="Q3841" i="2"/>
  <c r="P3841" i="2"/>
  <c r="K3841" i="2"/>
  <c r="L3841" i="2" s="1"/>
  <c r="R3840" i="2"/>
  <c r="Q3840" i="2"/>
  <c r="P3840" i="2"/>
  <c r="K3840" i="2"/>
  <c r="L3840" i="2" s="1"/>
  <c r="R3839" i="2"/>
  <c r="Q3839" i="2"/>
  <c r="P3839" i="2"/>
  <c r="K3839" i="2"/>
  <c r="L3839" i="2" s="1"/>
  <c r="R3838" i="2"/>
  <c r="Q3838" i="2"/>
  <c r="P3838" i="2"/>
  <c r="K3838" i="2"/>
  <c r="L3838" i="2" s="1"/>
  <c r="R3837" i="2"/>
  <c r="Q3837" i="2"/>
  <c r="P3837" i="2"/>
  <c r="K3837" i="2"/>
  <c r="L3837" i="2" s="1"/>
  <c r="R3836" i="2"/>
  <c r="Q3836" i="2"/>
  <c r="P3836" i="2"/>
  <c r="K3836" i="2"/>
  <c r="L3836" i="2" s="1"/>
  <c r="R3835" i="2"/>
  <c r="Q3835" i="2"/>
  <c r="P3835" i="2"/>
  <c r="L3835" i="2"/>
  <c r="K3835" i="2"/>
  <c r="R3834" i="2"/>
  <c r="Q3834" i="2"/>
  <c r="P3834" i="2"/>
  <c r="K3834" i="2"/>
  <c r="L3834" i="2" s="1"/>
  <c r="R3833" i="2"/>
  <c r="Q3833" i="2"/>
  <c r="P3833" i="2"/>
  <c r="K3833" i="2"/>
  <c r="L3833" i="2" s="1"/>
  <c r="R3832" i="2"/>
  <c r="Q3832" i="2"/>
  <c r="P3832" i="2"/>
  <c r="K3832" i="2"/>
  <c r="L3832" i="2" s="1"/>
  <c r="R3831" i="2"/>
  <c r="Q3831" i="2"/>
  <c r="P3831" i="2"/>
  <c r="K3831" i="2"/>
  <c r="L3831" i="2" s="1"/>
  <c r="R3830" i="2"/>
  <c r="Q3830" i="2"/>
  <c r="P3830" i="2"/>
  <c r="K3830" i="2"/>
  <c r="L3830" i="2" s="1"/>
  <c r="R3829" i="2"/>
  <c r="Q3829" i="2"/>
  <c r="P3829" i="2"/>
  <c r="K3829" i="2"/>
  <c r="L3829" i="2" s="1"/>
  <c r="R3828" i="2"/>
  <c r="Q3828" i="2"/>
  <c r="P3828" i="2"/>
  <c r="K3828" i="2"/>
  <c r="L3828" i="2" s="1"/>
  <c r="R3827" i="2"/>
  <c r="Q3827" i="2"/>
  <c r="P3827" i="2"/>
  <c r="K3827" i="2"/>
  <c r="L3827" i="2" s="1"/>
  <c r="R3826" i="2"/>
  <c r="Q3826" i="2"/>
  <c r="P3826" i="2"/>
  <c r="L3826" i="2"/>
  <c r="K3826" i="2"/>
  <c r="R3825" i="2"/>
  <c r="Q3825" i="2"/>
  <c r="P3825" i="2"/>
  <c r="K3825" i="2"/>
  <c r="L3825" i="2" s="1"/>
  <c r="R3824" i="2"/>
  <c r="Q3824" i="2"/>
  <c r="P3824" i="2"/>
  <c r="K3824" i="2"/>
  <c r="L3824" i="2" s="1"/>
  <c r="R3823" i="2"/>
  <c r="Q3823" i="2"/>
  <c r="P3823" i="2"/>
  <c r="K3823" i="2"/>
  <c r="L3823" i="2" s="1"/>
  <c r="R3822" i="2"/>
  <c r="Q3822" i="2"/>
  <c r="P3822" i="2"/>
  <c r="K3822" i="2"/>
  <c r="L3822" i="2" s="1"/>
  <c r="K3821" i="2"/>
  <c r="L3821" i="2" s="1"/>
  <c r="K3820" i="2"/>
  <c r="L3820" i="2" s="1"/>
  <c r="K3819" i="2"/>
  <c r="L3819" i="2" s="1"/>
  <c r="K3818" i="2"/>
  <c r="L3818" i="2" s="1"/>
  <c r="L3817" i="2"/>
  <c r="K3817" i="2"/>
  <c r="L3816" i="2"/>
  <c r="K3816" i="2"/>
  <c r="K3815" i="2"/>
  <c r="L3815" i="2" s="1"/>
  <c r="K3814" i="2"/>
  <c r="L3814" i="2" s="1"/>
  <c r="K3813" i="2"/>
  <c r="L3813" i="2" s="1"/>
  <c r="K3812" i="2"/>
  <c r="L3812" i="2" s="1"/>
  <c r="K3811" i="2"/>
  <c r="L3811" i="2" s="1"/>
  <c r="K3810" i="2"/>
  <c r="L3810" i="2" s="1"/>
  <c r="K3809" i="2"/>
  <c r="L3809" i="2" s="1"/>
  <c r="K3808" i="2"/>
  <c r="L3808" i="2" s="1"/>
  <c r="K3807" i="2"/>
  <c r="L3807" i="2" s="1"/>
  <c r="K3806" i="2"/>
  <c r="L3806" i="2" s="1"/>
  <c r="K3805" i="2"/>
  <c r="L3805" i="2" s="1"/>
  <c r="K3804" i="2"/>
  <c r="L3804" i="2" s="1"/>
  <c r="K3803" i="2"/>
  <c r="L3803" i="2" s="1"/>
  <c r="K3802" i="2"/>
  <c r="L3802" i="2" s="1"/>
  <c r="K3801" i="2"/>
  <c r="L3801" i="2" s="1"/>
  <c r="K3800" i="2"/>
  <c r="L3800" i="2" s="1"/>
  <c r="K3799" i="2"/>
  <c r="L3799" i="2" s="1"/>
  <c r="K3798" i="2"/>
  <c r="L3798" i="2" s="1"/>
  <c r="K3797" i="2"/>
  <c r="L3797" i="2" s="1"/>
  <c r="K3796" i="2"/>
  <c r="L3796" i="2" s="1"/>
  <c r="K3795" i="2"/>
  <c r="L3795" i="2" s="1"/>
  <c r="K3794" i="2"/>
  <c r="L3794" i="2" s="1"/>
  <c r="K3793" i="2"/>
  <c r="L3793" i="2" s="1"/>
  <c r="K3792" i="2"/>
  <c r="L3792" i="2" s="1"/>
  <c r="K3791" i="2"/>
  <c r="L3791" i="2" s="1"/>
  <c r="K3790" i="2"/>
  <c r="L3790" i="2" s="1"/>
  <c r="K3789" i="2"/>
  <c r="L3789" i="2" s="1"/>
  <c r="K3788" i="2"/>
  <c r="L3788" i="2" s="1"/>
  <c r="K3787" i="2"/>
  <c r="L3787" i="2" s="1"/>
  <c r="K3786" i="2"/>
  <c r="L3786" i="2" s="1"/>
  <c r="K3785" i="2"/>
  <c r="L3785" i="2" s="1"/>
  <c r="L3784" i="2"/>
  <c r="K3784" i="2"/>
  <c r="K3783" i="2"/>
  <c r="L3783" i="2" s="1"/>
  <c r="K3782" i="2"/>
  <c r="L3782" i="2" s="1"/>
  <c r="K3781" i="2"/>
  <c r="L3781" i="2" s="1"/>
  <c r="K3780" i="2"/>
  <c r="L3780" i="2" s="1"/>
  <c r="K3779" i="2"/>
  <c r="L3779" i="2" s="1"/>
  <c r="K3778" i="2"/>
  <c r="L3778" i="2" s="1"/>
  <c r="K3777" i="2"/>
  <c r="L3777" i="2" s="1"/>
  <c r="K3776" i="2"/>
  <c r="L3776" i="2" s="1"/>
  <c r="K3775" i="2"/>
  <c r="L3775" i="2" s="1"/>
  <c r="K3774" i="2"/>
  <c r="L3774" i="2" s="1"/>
  <c r="K3773" i="2"/>
  <c r="L3773" i="2" s="1"/>
  <c r="L3772" i="2"/>
  <c r="K3772" i="2"/>
  <c r="K3771" i="2"/>
  <c r="L3771" i="2" s="1"/>
  <c r="K3770" i="2"/>
  <c r="L3770" i="2" s="1"/>
  <c r="K3769" i="2"/>
  <c r="L3769" i="2" s="1"/>
  <c r="K3768" i="2"/>
  <c r="L3768" i="2" s="1"/>
  <c r="K3767" i="2"/>
  <c r="L3767" i="2" s="1"/>
  <c r="K3766" i="2"/>
  <c r="L3766" i="2" s="1"/>
  <c r="K3765" i="2"/>
  <c r="L3765" i="2" s="1"/>
  <c r="K3764" i="2"/>
  <c r="L3764" i="2" s="1"/>
  <c r="K3763" i="2"/>
  <c r="L3763" i="2" s="1"/>
  <c r="K3762" i="2"/>
  <c r="L3762" i="2" s="1"/>
  <c r="K3761" i="2"/>
  <c r="L3761" i="2" s="1"/>
  <c r="K3760" i="2"/>
  <c r="L3760" i="2" s="1"/>
  <c r="K3759" i="2"/>
  <c r="L3759" i="2" s="1"/>
  <c r="K3758" i="2"/>
  <c r="L3758" i="2" s="1"/>
  <c r="K3757" i="2"/>
  <c r="L3757" i="2" s="1"/>
  <c r="K3756" i="2"/>
  <c r="L3756" i="2" s="1"/>
  <c r="K3755" i="2"/>
  <c r="L3755" i="2" s="1"/>
  <c r="K3754" i="2"/>
  <c r="L3754" i="2" s="1"/>
  <c r="K3753" i="2"/>
  <c r="L3753" i="2" s="1"/>
  <c r="K3752" i="2"/>
  <c r="L3752" i="2" s="1"/>
  <c r="K3751" i="2"/>
  <c r="L3751" i="2" s="1"/>
  <c r="K3750" i="2"/>
  <c r="L3750" i="2" s="1"/>
  <c r="K3749" i="2"/>
  <c r="L3749" i="2" s="1"/>
  <c r="K3748" i="2"/>
  <c r="L3748" i="2" s="1"/>
  <c r="K3747" i="2"/>
  <c r="L3747" i="2" s="1"/>
  <c r="K3746" i="2"/>
  <c r="L3746" i="2" s="1"/>
  <c r="K3745" i="2"/>
  <c r="L3745" i="2" s="1"/>
  <c r="L3744" i="2"/>
  <c r="K3744" i="2"/>
  <c r="K3743" i="2"/>
  <c r="L3743" i="2" s="1"/>
  <c r="K3742" i="2"/>
  <c r="L3742" i="2" s="1"/>
  <c r="K3741" i="2"/>
  <c r="L3741" i="2" s="1"/>
  <c r="K3740" i="2"/>
  <c r="L3740" i="2" s="1"/>
  <c r="K3739" i="2"/>
  <c r="L3739" i="2" s="1"/>
  <c r="K3738" i="2"/>
  <c r="L3738" i="2" s="1"/>
  <c r="K3737" i="2"/>
  <c r="L3737" i="2" s="1"/>
  <c r="K3736" i="2"/>
  <c r="L3736" i="2" s="1"/>
  <c r="K3735" i="2"/>
  <c r="L3735" i="2" s="1"/>
  <c r="K3734" i="2"/>
  <c r="L3734" i="2" s="1"/>
  <c r="K3733" i="2"/>
  <c r="L3733" i="2" s="1"/>
  <c r="K3732" i="2"/>
  <c r="L3732" i="2" s="1"/>
  <c r="K3731" i="2"/>
  <c r="L3731" i="2" s="1"/>
  <c r="K3730" i="2"/>
  <c r="L3730" i="2" s="1"/>
  <c r="K3729" i="2"/>
  <c r="L3729" i="2" s="1"/>
  <c r="K3728" i="2"/>
  <c r="L3728" i="2" s="1"/>
  <c r="K3727" i="2"/>
  <c r="L3727" i="2" s="1"/>
  <c r="K3726" i="2"/>
  <c r="L3726" i="2" s="1"/>
  <c r="K3725" i="2"/>
  <c r="L3725" i="2" s="1"/>
  <c r="K3724" i="2"/>
  <c r="L3724" i="2" s="1"/>
  <c r="K3723" i="2"/>
  <c r="L3723" i="2" s="1"/>
  <c r="K3722" i="2"/>
  <c r="L3722" i="2" s="1"/>
  <c r="K3721" i="2"/>
  <c r="L3721" i="2" s="1"/>
  <c r="K3720" i="2"/>
  <c r="L3720" i="2" s="1"/>
  <c r="K3719" i="2"/>
  <c r="L3719" i="2" s="1"/>
  <c r="K3718" i="2"/>
  <c r="L3718" i="2" s="1"/>
  <c r="K3717" i="2"/>
  <c r="L3717" i="2" s="1"/>
  <c r="K3716" i="2"/>
  <c r="L3716" i="2" s="1"/>
  <c r="K3715" i="2"/>
  <c r="L3715" i="2" s="1"/>
  <c r="K3714" i="2"/>
  <c r="L3714" i="2" s="1"/>
  <c r="K3713" i="2"/>
  <c r="L3713" i="2" s="1"/>
  <c r="K3712" i="2"/>
  <c r="L3712" i="2" s="1"/>
  <c r="K3711" i="2"/>
  <c r="L3711" i="2" s="1"/>
  <c r="K3710" i="2"/>
  <c r="L3710" i="2" s="1"/>
  <c r="K3709" i="2"/>
  <c r="L3709" i="2" s="1"/>
  <c r="K3708" i="2"/>
  <c r="L3708" i="2" s="1"/>
  <c r="K3707" i="2"/>
  <c r="L3707" i="2" s="1"/>
  <c r="K3706" i="2"/>
  <c r="L3706" i="2" s="1"/>
  <c r="K3705" i="2"/>
  <c r="L3705" i="2" s="1"/>
  <c r="K3704" i="2"/>
  <c r="L3704" i="2" s="1"/>
  <c r="K3703" i="2"/>
  <c r="L3703" i="2" s="1"/>
  <c r="K3702" i="2"/>
  <c r="L3702" i="2" s="1"/>
  <c r="K3701" i="2"/>
  <c r="L3701" i="2" s="1"/>
  <c r="K3700" i="2"/>
  <c r="L3700" i="2" s="1"/>
  <c r="K3699" i="2"/>
  <c r="L3699" i="2" s="1"/>
  <c r="L3698" i="2"/>
  <c r="K3698" i="2"/>
  <c r="K3697" i="2"/>
  <c r="L3697" i="2" s="1"/>
  <c r="K3696" i="2"/>
  <c r="L3696" i="2" s="1"/>
  <c r="K3695" i="2"/>
  <c r="L3695" i="2" s="1"/>
  <c r="K3694" i="2"/>
  <c r="L3694" i="2" s="1"/>
  <c r="K3693" i="2"/>
  <c r="L3693" i="2" s="1"/>
  <c r="K3692" i="2"/>
  <c r="L3692" i="2" s="1"/>
  <c r="K3691" i="2"/>
  <c r="L3691" i="2" s="1"/>
  <c r="K3690" i="2"/>
  <c r="L3690" i="2" s="1"/>
  <c r="K3689" i="2"/>
  <c r="L3689" i="2" s="1"/>
  <c r="K3688" i="2"/>
  <c r="L3688" i="2" s="1"/>
  <c r="K3687" i="2"/>
  <c r="L3687" i="2" s="1"/>
  <c r="K3686" i="2"/>
  <c r="L3686" i="2" s="1"/>
  <c r="L3685" i="2"/>
  <c r="K3685" i="2"/>
  <c r="K3684" i="2"/>
  <c r="L3684" i="2" s="1"/>
  <c r="K3683" i="2"/>
  <c r="L3683" i="2" s="1"/>
  <c r="K3682" i="2"/>
  <c r="L3682" i="2" s="1"/>
  <c r="K3681" i="2"/>
  <c r="L3681" i="2" s="1"/>
  <c r="K3680" i="2"/>
  <c r="L3680" i="2" s="1"/>
  <c r="K3679" i="2"/>
  <c r="L3679" i="2" s="1"/>
  <c r="K3678" i="2"/>
  <c r="L3678" i="2" s="1"/>
  <c r="K3677" i="2"/>
  <c r="L3677" i="2" s="1"/>
  <c r="K3676" i="2"/>
  <c r="L3676" i="2" s="1"/>
  <c r="K3675" i="2"/>
  <c r="L3675" i="2" s="1"/>
  <c r="K3674" i="2"/>
  <c r="L3674" i="2" s="1"/>
  <c r="K3673" i="2"/>
  <c r="L3673" i="2" s="1"/>
  <c r="K3672" i="2"/>
  <c r="L3672" i="2" s="1"/>
  <c r="K3671" i="2"/>
  <c r="L3671" i="2" s="1"/>
  <c r="K3670" i="2"/>
  <c r="L3670" i="2" s="1"/>
  <c r="K3669" i="2"/>
  <c r="L3669" i="2" s="1"/>
  <c r="L3668" i="2"/>
  <c r="K3668" i="2"/>
  <c r="K3667" i="2"/>
  <c r="L3667" i="2" s="1"/>
  <c r="K3666" i="2"/>
  <c r="L3666" i="2" s="1"/>
  <c r="K3665" i="2"/>
  <c r="L3665" i="2" s="1"/>
  <c r="K3664" i="2"/>
  <c r="L3664" i="2" s="1"/>
  <c r="K3663" i="2"/>
  <c r="L3663" i="2" s="1"/>
  <c r="K3662" i="2"/>
  <c r="L3662" i="2" s="1"/>
  <c r="K3661" i="2"/>
  <c r="L3661" i="2" s="1"/>
  <c r="K3660" i="2"/>
  <c r="L3660" i="2" s="1"/>
  <c r="K3659" i="2"/>
  <c r="L3659" i="2" s="1"/>
  <c r="K3658" i="2"/>
  <c r="L3658" i="2" s="1"/>
  <c r="K3657" i="2"/>
  <c r="L3657" i="2" s="1"/>
  <c r="K3656" i="2"/>
  <c r="L3656" i="2" s="1"/>
  <c r="K3655" i="2"/>
  <c r="L3655" i="2" s="1"/>
  <c r="K3654" i="2"/>
  <c r="L3654" i="2" s="1"/>
  <c r="K3653" i="2"/>
  <c r="L3653" i="2" s="1"/>
  <c r="K3652" i="2"/>
  <c r="L3652" i="2" s="1"/>
  <c r="K3651" i="2"/>
  <c r="L3651" i="2" s="1"/>
  <c r="K3650" i="2"/>
  <c r="L3650" i="2" s="1"/>
  <c r="K3649" i="2"/>
  <c r="L3649" i="2" s="1"/>
  <c r="K3648" i="2"/>
  <c r="L3648" i="2" s="1"/>
  <c r="K3647" i="2"/>
  <c r="L3647" i="2" s="1"/>
  <c r="K3646" i="2"/>
  <c r="L3646" i="2" s="1"/>
  <c r="K3645" i="2"/>
  <c r="L3645" i="2" s="1"/>
  <c r="K3644" i="2"/>
  <c r="L3644" i="2" s="1"/>
  <c r="K3643" i="2"/>
  <c r="L3643" i="2" s="1"/>
  <c r="K3642" i="2"/>
  <c r="L3642" i="2" s="1"/>
  <c r="K3641" i="2"/>
  <c r="L3641" i="2" s="1"/>
  <c r="K3640" i="2"/>
  <c r="L3640" i="2" s="1"/>
  <c r="K3639" i="2"/>
  <c r="L3639" i="2" s="1"/>
  <c r="K3638" i="2"/>
  <c r="L3638" i="2" s="1"/>
  <c r="K3637" i="2"/>
  <c r="L3637" i="2" s="1"/>
  <c r="K3636" i="2"/>
  <c r="L3636" i="2" s="1"/>
  <c r="K3635" i="2"/>
  <c r="L3635" i="2" s="1"/>
  <c r="K3634" i="2"/>
  <c r="L3634" i="2" s="1"/>
  <c r="K3633" i="2"/>
  <c r="L3633" i="2" s="1"/>
  <c r="K3632" i="2"/>
  <c r="L3632" i="2" s="1"/>
  <c r="K3631" i="2"/>
  <c r="L3631" i="2" s="1"/>
  <c r="K3630" i="2"/>
  <c r="L3630" i="2" s="1"/>
  <c r="K3629" i="2"/>
  <c r="L3629" i="2" s="1"/>
  <c r="K3628" i="2"/>
  <c r="L3628" i="2" s="1"/>
  <c r="K3627" i="2"/>
  <c r="L3627" i="2" s="1"/>
  <c r="L3626" i="2"/>
  <c r="K3626" i="2"/>
  <c r="K3625" i="2"/>
  <c r="L3625" i="2" s="1"/>
  <c r="K3624" i="2"/>
  <c r="L3624" i="2" s="1"/>
  <c r="K3623" i="2"/>
  <c r="L3623" i="2" s="1"/>
  <c r="K3622" i="2"/>
  <c r="L3622" i="2" s="1"/>
  <c r="K3621" i="2"/>
  <c r="L3621" i="2" s="1"/>
  <c r="K3620" i="2"/>
  <c r="L3620" i="2" s="1"/>
  <c r="K3619" i="2"/>
  <c r="L3619" i="2" s="1"/>
  <c r="K3618" i="2"/>
  <c r="L3618" i="2" s="1"/>
  <c r="K3617" i="2"/>
  <c r="L3617" i="2" s="1"/>
  <c r="L3616" i="2"/>
  <c r="K3616" i="2"/>
  <c r="K3615" i="2"/>
  <c r="L3615" i="2" s="1"/>
  <c r="K3614" i="2"/>
  <c r="L3614" i="2" s="1"/>
  <c r="K3613" i="2"/>
  <c r="L3613" i="2" s="1"/>
  <c r="K3612" i="2"/>
  <c r="L3612" i="2" s="1"/>
  <c r="K3611" i="2"/>
  <c r="L3611" i="2" s="1"/>
  <c r="K3610" i="2"/>
  <c r="L3610" i="2" s="1"/>
  <c r="K3609" i="2"/>
  <c r="L3609" i="2" s="1"/>
  <c r="K3608" i="2"/>
  <c r="L3608" i="2" s="1"/>
  <c r="K3607" i="2"/>
  <c r="L3607" i="2" s="1"/>
  <c r="K3606" i="2"/>
  <c r="L3606" i="2" s="1"/>
  <c r="K3605" i="2"/>
  <c r="L3605" i="2" s="1"/>
  <c r="K3604" i="2"/>
  <c r="L3604" i="2" s="1"/>
  <c r="K3603" i="2"/>
  <c r="L3603" i="2" s="1"/>
  <c r="K3602" i="2"/>
  <c r="L3602" i="2" s="1"/>
  <c r="K3601" i="2"/>
  <c r="L3601" i="2" s="1"/>
  <c r="K3600" i="2"/>
  <c r="L3600" i="2" s="1"/>
  <c r="K3599" i="2"/>
  <c r="L3599" i="2" s="1"/>
  <c r="K3598" i="2"/>
  <c r="L3598" i="2" s="1"/>
  <c r="K3597" i="2"/>
  <c r="L3597" i="2" s="1"/>
  <c r="K3596" i="2"/>
  <c r="L3596" i="2" s="1"/>
  <c r="K3595" i="2"/>
  <c r="L3595" i="2" s="1"/>
  <c r="K3594" i="2"/>
  <c r="L3594" i="2" s="1"/>
  <c r="K3593" i="2"/>
  <c r="L3593" i="2" s="1"/>
  <c r="K3592" i="2"/>
  <c r="L3592" i="2" s="1"/>
  <c r="K3591" i="2"/>
  <c r="L3591" i="2" s="1"/>
  <c r="K3590" i="2"/>
  <c r="L3590" i="2" s="1"/>
  <c r="K3589" i="2"/>
  <c r="L3589" i="2" s="1"/>
  <c r="K3588" i="2"/>
  <c r="L3588" i="2" s="1"/>
  <c r="K3587" i="2"/>
  <c r="L3587" i="2" s="1"/>
  <c r="K3586" i="2"/>
  <c r="L3586" i="2" s="1"/>
  <c r="K3585" i="2"/>
  <c r="L3585" i="2" s="1"/>
  <c r="K3584" i="2"/>
  <c r="L3584" i="2" s="1"/>
  <c r="K3583" i="2"/>
  <c r="L3583" i="2" s="1"/>
  <c r="K3582" i="2"/>
  <c r="L3582" i="2" s="1"/>
  <c r="K3581" i="2"/>
  <c r="L3581" i="2" s="1"/>
  <c r="K3580" i="2"/>
  <c r="L3580" i="2" s="1"/>
  <c r="K3579" i="2"/>
  <c r="L3579" i="2" s="1"/>
  <c r="K3578" i="2"/>
  <c r="L3578" i="2" s="1"/>
  <c r="K3577" i="2"/>
  <c r="L3577" i="2" s="1"/>
  <c r="K3576" i="2"/>
  <c r="L3576" i="2" s="1"/>
  <c r="K3575" i="2"/>
  <c r="L3575" i="2" s="1"/>
  <c r="K3574" i="2"/>
  <c r="L3574" i="2" s="1"/>
  <c r="K3573" i="2"/>
  <c r="L3573" i="2" s="1"/>
  <c r="K3572" i="2"/>
  <c r="L3572" i="2" s="1"/>
  <c r="K3571" i="2"/>
  <c r="L3571" i="2" s="1"/>
  <c r="K3570" i="2"/>
  <c r="L3570" i="2" s="1"/>
  <c r="K3569" i="2"/>
  <c r="L3569" i="2" s="1"/>
  <c r="K3568" i="2"/>
  <c r="L3568" i="2" s="1"/>
  <c r="K3567" i="2"/>
  <c r="L3567" i="2" s="1"/>
  <c r="K3566" i="2"/>
  <c r="L3566" i="2" s="1"/>
  <c r="K3565" i="2"/>
  <c r="L3565" i="2" s="1"/>
  <c r="K3564" i="2"/>
  <c r="L3564" i="2" s="1"/>
  <c r="K3563" i="2"/>
  <c r="L3563" i="2" s="1"/>
  <c r="K3562" i="2"/>
  <c r="L3562" i="2" s="1"/>
  <c r="K3561" i="2"/>
  <c r="L3561" i="2" s="1"/>
  <c r="K3560" i="2"/>
  <c r="L3560" i="2" s="1"/>
  <c r="K3559" i="2"/>
  <c r="L3559" i="2" s="1"/>
  <c r="K3558" i="2"/>
  <c r="L3558" i="2" s="1"/>
  <c r="K3557" i="2"/>
  <c r="L3557" i="2" s="1"/>
  <c r="K3556" i="2"/>
  <c r="L3556" i="2" s="1"/>
  <c r="K3555" i="2"/>
  <c r="L3555" i="2" s="1"/>
  <c r="L3554" i="2"/>
  <c r="K3554" i="2"/>
  <c r="K3553" i="2"/>
  <c r="L3553" i="2" s="1"/>
  <c r="K3552" i="2"/>
  <c r="L3552" i="2" s="1"/>
  <c r="K3551" i="2"/>
  <c r="L3551" i="2" s="1"/>
  <c r="K3550" i="2"/>
  <c r="L3550" i="2" s="1"/>
  <c r="K3549" i="2"/>
  <c r="L3549" i="2" s="1"/>
  <c r="K3548" i="2"/>
  <c r="L3548" i="2" s="1"/>
  <c r="K3547" i="2"/>
  <c r="L3547" i="2" s="1"/>
  <c r="K3546" i="2"/>
  <c r="L3546" i="2" s="1"/>
  <c r="K3545" i="2"/>
  <c r="L3545" i="2" s="1"/>
  <c r="K3544" i="2"/>
  <c r="L3544" i="2" s="1"/>
  <c r="K3543" i="2"/>
  <c r="L3543" i="2" s="1"/>
  <c r="L3542" i="2"/>
  <c r="K3542" i="2"/>
  <c r="K3541" i="2"/>
  <c r="L3541" i="2" s="1"/>
  <c r="K3540" i="2"/>
  <c r="L3540" i="2" s="1"/>
  <c r="K3539" i="2"/>
  <c r="L3539" i="2" s="1"/>
  <c r="K3538" i="2"/>
  <c r="L3538" i="2" s="1"/>
  <c r="L3537" i="2"/>
  <c r="K3537" i="2"/>
  <c r="K3536" i="2"/>
  <c r="L3536" i="2" s="1"/>
  <c r="K3535" i="2"/>
  <c r="L3535" i="2" s="1"/>
  <c r="K3534" i="2"/>
  <c r="L3534" i="2" s="1"/>
  <c r="K3533" i="2"/>
  <c r="L3533" i="2" s="1"/>
  <c r="K3532" i="2"/>
  <c r="L3532" i="2" s="1"/>
  <c r="K3531" i="2"/>
  <c r="L3531" i="2" s="1"/>
  <c r="K3530" i="2"/>
  <c r="L3530" i="2" s="1"/>
  <c r="K3529" i="2"/>
  <c r="L3529" i="2" s="1"/>
  <c r="L3528" i="2"/>
  <c r="K3528" i="2"/>
  <c r="K3527" i="2"/>
  <c r="L3527" i="2" s="1"/>
  <c r="K3526" i="2"/>
  <c r="L3526" i="2" s="1"/>
  <c r="K3525" i="2"/>
  <c r="L3525" i="2" s="1"/>
  <c r="K3524" i="2"/>
  <c r="L3524" i="2" s="1"/>
  <c r="K3523" i="2"/>
  <c r="L3523" i="2" s="1"/>
  <c r="K3522" i="2"/>
  <c r="L3522" i="2" s="1"/>
  <c r="K3521" i="2"/>
  <c r="L3521" i="2" s="1"/>
  <c r="K3520" i="2"/>
  <c r="L3520" i="2" s="1"/>
  <c r="K3519" i="2"/>
  <c r="L3519" i="2" s="1"/>
  <c r="K3518" i="2"/>
  <c r="L3518" i="2" s="1"/>
  <c r="K3517" i="2"/>
  <c r="L3517" i="2" s="1"/>
  <c r="K3516" i="2"/>
  <c r="L3516" i="2" s="1"/>
  <c r="K3515" i="2"/>
  <c r="L3515" i="2" s="1"/>
  <c r="K3514" i="2"/>
  <c r="L3514" i="2" s="1"/>
  <c r="K3513" i="2"/>
  <c r="L3513" i="2" s="1"/>
  <c r="K3512" i="2"/>
  <c r="L3512" i="2" s="1"/>
  <c r="K3511" i="2"/>
  <c r="L3511" i="2" s="1"/>
  <c r="K3510" i="2"/>
  <c r="L3510" i="2" s="1"/>
  <c r="K3509" i="2"/>
  <c r="L3509" i="2" s="1"/>
  <c r="K3508" i="2"/>
  <c r="L3508" i="2" s="1"/>
  <c r="K3507" i="2"/>
  <c r="L3507" i="2" s="1"/>
  <c r="K3506" i="2"/>
  <c r="L3506" i="2" s="1"/>
  <c r="K3505" i="2"/>
  <c r="L3505" i="2" s="1"/>
  <c r="K3504" i="2"/>
  <c r="L3504" i="2" s="1"/>
  <c r="K3503" i="2"/>
  <c r="L3503" i="2" s="1"/>
  <c r="K3502" i="2"/>
  <c r="L3502" i="2" s="1"/>
  <c r="K3501" i="2"/>
  <c r="L3501" i="2" s="1"/>
  <c r="L3500" i="2"/>
  <c r="K3500" i="2"/>
  <c r="K3499" i="2"/>
  <c r="L3499" i="2" s="1"/>
  <c r="K3498" i="2"/>
  <c r="L3498" i="2" s="1"/>
  <c r="K3497" i="2"/>
  <c r="L3497" i="2" s="1"/>
  <c r="K3496" i="2"/>
  <c r="L3496" i="2" s="1"/>
  <c r="K3495" i="2"/>
  <c r="L3495" i="2" s="1"/>
  <c r="K3494" i="2"/>
  <c r="L3494" i="2" s="1"/>
  <c r="K3493" i="2"/>
  <c r="L3493" i="2" s="1"/>
  <c r="K3492" i="2"/>
  <c r="L3492" i="2" s="1"/>
  <c r="K3491" i="2"/>
  <c r="L3491" i="2" s="1"/>
  <c r="K3490" i="2"/>
  <c r="L3490" i="2" s="1"/>
  <c r="K3489" i="2"/>
  <c r="L3489" i="2" s="1"/>
  <c r="K3488" i="2"/>
  <c r="L3488" i="2" s="1"/>
  <c r="K3487" i="2"/>
  <c r="L3487" i="2" s="1"/>
  <c r="K3486" i="2"/>
  <c r="L3486" i="2" s="1"/>
  <c r="K3485" i="2"/>
  <c r="L3485" i="2" s="1"/>
  <c r="K3484" i="2"/>
  <c r="L3484" i="2" s="1"/>
  <c r="K3483" i="2"/>
  <c r="L3483" i="2" s="1"/>
  <c r="K3482" i="2"/>
  <c r="L3482" i="2" s="1"/>
  <c r="K3481" i="2"/>
  <c r="L3481" i="2" s="1"/>
  <c r="K3480" i="2"/>
  <c r="L3480" i="2" s="1"/>
  <c r="K3479" i="2"/>
  <c r="L3479" i="2" s="1"/>
  <c r="L3478" i="2"/>
  <c r="K3478" i="2"/>
  <c r="K3477" i="2"/>
  <c r="L3477" i="2" s="1"/>
  <c r="K3476" i="2"/>
  <c r="L3476" i="2" s="1"/>
  <c r="K3475" i="2"/>
  <c r="L3475" i="2" s="1"/>
  <c r="K3474" i="2"/>
  <c r="L3474" i="2" s="1"/>
  <c r="K3473" i="2"/>
  <c r="L3473" i="2" s="1"/>
  <c r="K3472" i="2"/>
  <c r="L3472" i="2" s="1"/>
  <c r="K3471" i="2"/>
  <c r="L3471" i="2" s="1"/>
  <c r="K3470" i="2"/>
  <c r="L3470" i="2" s="1"/>
  <c r="K3469" i="2"/>
  <c r="L3469" i="2" s="1"/>
  <c r="K3468" i="2"/>
  <c r="L3468" i="2" s="1"/>
  <c r="K3467" i="2"/>
  <c r="L3467" i="2" s="1"/>
  <c r="K3466" i="2"/>
  <c r="L3466" i="2" s="1"/>
  <c r="L3465" i="2"/>
  <c r="K3465" i="2"/>
  <c r="K3464" i="2"/>
  <c r="L3464" i="2" s="1"/>
  <c r="K3463" i="2"/>
  <c r="L3463" i="2" s="1"/>
  <c r="K3462" i="2"/>
  <c r="L3462" i="2" s="1"/>
  <c r="K3461" i="2"/>
  <c r="L3461" i="2" s="1"/>
  <c r="K3460" i="2"/>
  <c r="L3460" i="2" s="1"/>
  <c r="K3459" i="2"/>
  <c r="L3459" i="2" s="1"/>
  <c r="K3458" i="2"/>
  <c r="L3458" i="2" s="1"/>
  <c r="K3457" i="2"/>
  <c r="L3457" i="2" s="1"/>
  <c r="K3456" i="2"/>
  <c r="L3456" i="2" s="1"/>
  <c r="K3455" i="2"/>
  <c r="L3455" i="2" s="1"/>
  <c r="K3454" i="2"/>
  <c r="L3454" i="2" s="1"/>
  <c r="K3453" i="2"/>
  <c r="L3453" i="2" s="1"/>
  <c r="L3452" i="2"/>
  <c r="K3452" i="2"/>
  <c r="K3451" i="2"/>
  <c r="L3451" i="2" s="1"/>
  <c r="K3450" i="2"/>
  <c r="L3450" i="2" s="1"/>
  <c r="K3449" i="2"/>
  <c r="L3449" i="2" s="1"/>
  <c r="K3448" i="2"/>
  <c r="L3448" i="2" s="1"/>
  <c r="K3447" i="2"/>
  <c r="L3447" i="2" s="1"/>
  <c r="K3446" i="2"/>
  <c r="L3446" i="2" s="1"/>
  <c r="K3445" i="2"/>
  <c r="L3445" i="2" s="1"/>
  <c r="K3444" i="2"/>
  <c r="L3444" i="2" s="1"/>
  <c r="K3443" i="2"/>
  <c r="L3443" i="2" s="1"/>
  <c r="K3442" i="2"/>
  <c r="L3442" i="2" s="1"/>
  <c r="K3441" i="2"/>
  <c r="L3441" i="2" s="1"/>
  <c r="K3440" i="2"/>
  <c r="L3440" i="2" s="1"/>
  <c r="L3439" i="2"/>
  <c r="K3439" i="2"/>
  <c r="K3438" i="2"/>
  <c r="L3438" i="2" s="1"/>
  <c r="K3437" i="2"/>
  <c r="L3437" i="2" s="1"/>
  <c r="L3436" i="2"/>
  <c r="K3436" i="2"/>
  <c r="K3435" i="2"/>
  <c r="L3435" i="2" s="1"/>
  <c r="K3434" i="2"/>
  <c r="L3434" i="2" s="1"/>
  <c r="K3433" i="2"/>
  <c r="L3433" i="2" s="1"/>
  <c r="K3432" i="2"/>
  <c r="L3432" i="2" s="1"/>
  <c r="K3431" i="2"/>
  <c r="L3431" i="2" s="1"/>
  <c r="K3430" i="2"/>
  <c r="L3430" i="2" s="1"/>
  <c r="K3429" i="2"/>
  <c r="L3429" i="2" s="1"/>
  <c r="K3428" i="2"/>
  <c r="L3428" i="2" s="1"/>
  <c r="K3427" i="2"/>
  <c r="L3427" i="2" s="1"/>
  <c r="K3426" i="2"/>
  <c r="L3426" i="2" s="1"/>
  <c r="K3425" i="2"/>
  <c r="L3425" i="2" s="1"/>
  <c r="L3424" i="2"/>
  <c r="K3424" i="2"/>
  <c r="L3423" i="2"/>
  <c r="K3423" i="2"/>
  <c r="K3422" i="2"/>
  <c r="L3422" i="2" s="1"/>
  <c r="K3421" i="2"/>
  <c r="L3421" i="2" s="1"/>
  <c r="K3420" i="2"/>
  <c r="L3420" i="2" s="1"/>
  <c r="K3419" i="2"/>
  <c r="L3419" i="2" s="1"/>
  <c r="K3418" i="2"/>
  <c r="L3418" i="2" s="1"/>
  <c r="K3417" i="2"/>
  <c r="L3417" i="2" s="1"/>
  <c r="L3416" i="2"/>
  <c r="K3416" i="2"/>
  <c r="L3415" i="2"/>
  <c r="K3415" i="2"/>
  <c r="L3414" i="2"/>
  <c r="K3414" i="2"/>
  <c r="K3413" i="2"/>
  <c r="L3413" i="2" s="1"/>
  <c r="K3412" i="2"/>
  <c r="L3412" i="2" s="1"/>
  <c r="L3411" i="2"/>
  <c r="K3411" i="2"/>
  <c r="L3410" i="2"/>
  <c r="K3410" i="2"/>
  <c r="K3409" i="2"/>
  <c r="L3409" i="2" s="1"/>
  <c r="K3408" i="2"/>
  <c r="L3408" i="2" s="1"/>
  <c r="K3407" i="2"/>
  <c r="L3407" i="2" s="1"/>
  <c r="K3406" i="2"/>
  <c r="L3406" i="2" s="1"/>
  <c r="K3405" i="2"/>
  <c r="L3405" i="2" s="1"/>
  <c r="K3404" i="2"/>
  <c r="L3404" i="2" s="1"/>
  <c r="K3403" i="2"/>
  <c r="L3403" i="2" s="1"/>
  <c r="K3402" i="2"/>
  <c r="L3402" i="2" s="1"/>
  <c r="K3401" i="2"/>
  <c r="L3401" i="2" s="1"/>
  <c r="K3400" i="2"/>
  <c r="L3400" i="2" s="1"/>
  <c r="K3399" i="2"/>
  <c r="L3399" i="2" s="1"/>
  <c r="L3398" i="2"/>
  <c r="K3398" i="2"/>
  <c r="K3397" i="2"/>
  <c r="L3397" i="2" s="1"/>
  <c r="K3396" i="2"/>
  <c r="L3396" i="2" s="1"/>
  <c r="K3395" i="2"/>
  <c r="L3395" i="2" s="1"/>
  <c r="K3394" i="2"/>
  <c r="L3394" i="2" s="1"/>
  <c r="L3393" i="2"/>
  <c r="K3393" i="2"/>
  <c r="K3392" i="2"/>
  <c r="L3392" i="2" s="1"/>
  <c r="K3391" i="2"/>
  <c r="L3391" i="2" s="1"/>
  <c r="L3390" i="2"/>
  <c r="K3390" i="2"/>
  <c r="K3389" i="2"/>
  <c r="L3389" i="2" s="1"/>
  <c r="K3388" i="2"/>
  <c r="L3388" i="2" s="1"/>
  <c r="K3387" i="2"/>
  <c r="L3387" i="2" s="1"/>
  <c r="K3386" i="2"/>
  <c r="L3386" i="2" s="1"/>
  <c r="K3385" i="2"/>
  <c r="L3385" i="2" s="1"/>
  <c r="K3384" i="2"/>
  <c r="L3384" i="2" s="1"/>
  <c r="K3383" i="2"/>
  <c r="L3383" i="2" s="1"/>
  <c r="K3382" i="2"/>
  <c r="L3382" i="2" s="1"/>
  <c r="L3381" i="2"/>
  <c r="K3381" i="2"/>
  <c r="K3380" i="2"/>
  <c r="L3380" i="2" s="1"/>
  <c r="K3379" i="2"/>
  <c r="L3379" i="2" s="1"/>
  <c r="K3378" i="2"/>
  <c r="L3378" i="2" s="1"/>
  <c r="K3377" i="2"/>
  <c r="L3377" i="2" s="1"/>
  <c r="K3376" i="2"/>
  <c r="L3376" i="2" s="1"/>
  <c r="K3375" i="2"/>
  <c r="L3375" i="2" s="1"/>
  <c r="K3374" i="2"/>
  <c r="L3374" i="2" s="1"/>
  <c r="K3373" i="2"/>
  <c r="L3373" i="2" s="1"/>
  <c r="K3372" i="2"/>
  <c r="L3372" i="2" s="1"/>
  <c r="K3371" i="2"/>
  <c r="L3371" i="2" s="1"/>
  <c r="K3370" i="2"/>
  <c r="L3370" i="2" s="1"/>
  <c r="K3369" i="2"/>
  <c r="L3369" i="2" s="1"/>
  <c r="K3368" i="2"/>
  <c r="L3368" i="2" s="1"/>
  <c r="K3367" i="2"/>
  <c r="L3367" i="2" s="1"/>
  <c r="K3366" i="2"/>
  <c r="L3366" i="2" s="1"/>
  <c r="K3365" i="2"/>
  <c r="L3365" i="2" s="1"/>
  <c r="K3364" i="2"/>
  <c r="L3364" i="2" s="1"/>
  <c r="K3363" i="2"/>
  <c r="L3363" i="2" s="1"/>
  <c r="K3362" i="2"/>
  <c r="L3362" i="2" s="1"/>
  <c r="K3361" i="2"/>
  <c r="L3361" i="2" s="1"/>
  <c r="K3360" i="2"/>
  <c r="L3360" i="2" s="1"/>
  <c r="K3359" i="2"/>
  <c r="L3359" i="2" s="1"/>
  <c r="K3358" i="2"/>
  <c r="L3358" i="2" s="1"/>
  <c r="K3357" i="2"/>
  <c r="L3357" i="2" s="1"/>
  <c r="K3356" i="2"/>
  <c r="L3356" i="2" s="1"/>
  <c r="K3355" i="2"/>
  <c r="L3355" i="2" s="1"/>
  <c r="K3354" i="2"/>
  <c r="L3354" i="2" s="1"/>
  <c r="K3353" i="2"/>
  <c r="L3353" i="2" s="1"/>
  <c r="K3352" i="2"/>
  <c r="L3352" i="2" s="1"/>
  <c r="K3351" i="2"/>
  <c r="L3351" i="2" s="1"/>
  <c r="K3350" i="2"/>
  <c r="L3350" i="2" s="1"/>
  <c r="K3349" i="2"/>
  <c r="L3349" i="2" s="1"/>
  <c r="K3348" i="2"/>
  <c r="L3348" i="2" s="1"/>
  <c r="K3347" i="2"/>
  <c r="L3347" i="2" s="1"/>
  <c r="K3346" i="2"/>
  <c r="L3346" i="2" s="1"/>
  <c r="L3345" i="2"/>
  <c r="K3345" i="2"/>
  <c r="K3344" i="2"/>
  <c r="L3344" i="2" s="1"/>
  <c r="K3343" i="2"/>
  <c r="L3343" i="2" s="1"/>
  <c r="K3342" i="2"/>
  <c r="L3342" i="2" s="1"/>
  <c r="K3341" i="2"/>
  <c r="L3341" i="2" s="1"/>
  <c r="K3340" i="2"/>
  <c r="L3340" i="2" s="1"/>
  <c r="K3339" i="2"/>
  <c r="L3339" i="2" s="1"/>
  <c r="K3338" i="2"/>
  <c r="L3338" i="2" s="1"/>
  <c r="K3337" i="2"/>
  <c r="L3337" i="2" s="1"/>
  <c r="K3336" i="2"/>
  <c r="L3336" i="2" s="1"/>
  <c r="K3335" i="2"/>
  <c r="L3335" i="2" s="1"/>
  <c r="L3334" i="2"/>
  <c r="K3334" i="2"/>
  <c r="K3333" i="2"/>
  <c r="L3333" i="2" s="1"/>
  <c r="K3332" i="2"/>
  <c r="L3332" i="2" s="1"/>
  <c r="K3331" i="2"/>
  <c r="L3331" i="2" s="1"/>
  <c r="K3330" i="2"/>
  <c r="L3330" i="2" s="1"/>
  <c r="K3329" i="2"/>
  <c r="L3329" i="2" s="1"/>
  <c r="K3328" i="2"/>
  <c r="L3328" i="2" s="1"/>
  <c r="K3327" i="2"/>
  <c r="L3327" i="2" s="1"/>
  <c r="K3326" i="2"/>
  <c r="L3326" i="2" s="1"/>
  <c r="K3325" i="2"/>
  <c r="L3325" i="2" s="1"/>
  <c r="K3324" i="2"/>
  <c r="L3324" i="2" s="1"/>
  <c r="K3323" i="2"/>
  <c r="L3323" i="2" s="1"/>
  <c r="K3322" i="2"/>
  <c r="L3322" i="2" s="1"/>
  <c r="K3321" i="2"/>
  <c r="L3321" i="2" s="1"/>
  <c r="K3320" i="2"/>
  <c r="L3320" i="2" s="1"/>
  <c r="K3319" i="2"/>
  <c r="L3319" i="2" s="1"/>
  <c r="K3318" i="2"/>
  <c r="L3318" i="2" s="1"/>
  <c r="K3317" i="2"/>
  <c r="L3317" i="2" s="1"/>
  <c r="K3316" i="2"/>
  <c r="L3316" i="2" s="1"/>
  <c r="K3315" i="2"/>
  <c r="L3315" i="2" s="1"/>
  <c r="K3314" i="2"/>
  <c r="L3314" i="2" s="1"/>
  <c r="K3313" i="2"/>
  <c r="L3313" i="2" s="1"/>
  <c r="K3312" i="2"/>
  <c r="L3312" i="2" s="1"/>
  <c r="K3311" i="2"/>
  <c r="L3311" i="2" s="1"/>
  <c r="K3310" i="2"/>
  <c r="L3310" i="2" s="1"/>
  <c r="K3309" i="2"/>
  <c r="L3309" i="2" s="1"/>
  <c r="K3308" i="2"/>
  <c r="L3308" i="2" s="1"/>
  <c r="K3307" i="2"/>
  <c r="L3307" i="2" s="1"/>
  <c r="K3306" i="2"/>
  <c r="L3306" i="2" s="1"/>
  <c r="K3305" i="2"/>
  <c r="L3305" i="2" s="1"/>
  <c r="K3304" i="2"/>
  <c r="L3304" i="2" s="1"/>
  <c r="K3303" i="2"/>
  <c r="L3303" i="2" s="1"/>
  <c r="K3302" i="2"/>
  <c r="L3302" i="2" s="1"/>
  <c r="L3301" i="2"/>
  <c r="K3301" i="2"/>
  <c r="K3300" i="2"/>
  <c r="L3300" i="2" s="1"/>
  <c r="K3299" i="2"/>
  <c r="L3299" i="2" s="1"/>
  <c r="K3298" i="2"/>
  <c r="L3298" i="2" s="1"/>
  <c r="K3297" i="2"/>
  <c r="L3297" i="2" s="1"/>
  <c r="K3296" i="2"/>
  <c r="L3296" i="2" s="1"/>
  <c r="K3295" i="2"/>
  <c r="L3295" i="2" s="1"/>
  <c r="K3294" i="2"/>
  <c r="L3294" i="2" s="1"/>
  <c r="K3293" i="2"/>
  <c r="L3293" i="2" s="1"/>
  <c r="K3292" i="2"/>
  <c r="L3292" i="2" s="1"/>
  <c r="K3291" i="2"/>
  <c r="L3291" i="2" s="1"/>
  <c r="K3290" i="2"/>
  <c r="L3290" i="2" s="1"/>
  <c r="K3289" i="2"/>
  <c r="L3289" i="2" s="1"/>
  <c r="K3288" i="2"/>
  <c r="L3288" i="2" s="1"/>
  <c r="K3287" i="2"/>
  <c r="L3287" i="2" s="1"/>
  <c r="K3286" i="2"/>
  <c r="L3286" i="2" s="1"/>
  <c r="K3285" i="2"/>
  <c r="L3285" i="2" s="1"/>
  <c r="K3284" i="2"/>
  <c r="L3284" i="2" s="1"/>
  <c r="K3283" i="2"/>
  <c r="L3283" i="2" s="1"/>
  <c r="K3282" i="2"/>
  <c r="L3282" i="2" s="1"/>
  <c r="K3281" i="2"/>
  <c r="L3281" i="2" s="1"/>
  <c r="K3280" i="2"/>
  <c r="L3280" i="2" s="1"/>
  <c r="K3279" i="2"/>
  <c r="L3279" i="2" s="1"/>
  <c r="K3278" i="2"/>
  <c r="L3278" i="2" s="1"/>
  <c r="K3277" i="2"/>
  <c r="L3277" i="2" s="1"/>
  <c r="K3276" i="2"/>
  <c r="L3276" i="2" s="1"/>
  <c r="K3275" i="2"/>
  <c r="L3275" i="2" s="1"/>
  <c r="K3274" i="2"/>
  <c r="L3274" i="2" s="1"/>
  <c r="K3273" i="2"/>
  <c r="L3273" i="2" s="1"/>
  <c r="K3272" i="2"/>
  <c r="L3272" i="2" s="1"/>
  <c r="K3271" i="2"/>
  <c r="L3271" i="2" s="1"/>
  <c r="K3270" i="2"/>
  <c r="L3270" i="2" s="1"/>
  <c r="K3269" i="2"/>
  <c r="L3269" i="2" s="1"/>
  <c r="K3268" i="2"/>
  <c r="L3268" i="2" s="1"/>
  <c r="K3267" i="2"/>
  <c r="L3267" i="2" s="1"/>
  <c r="K3266" i="2"/>
  <c r="L3266" i="2" s="1"/>
  <c r="K3265" i="2"/>
  <c r="L3265" i="2" s="1"/>
  <c r="K3264" i="2"/>
  <c r="L3264" i="2" s="1"/>
  <c r="K3263" i="2"/>
  <c r="L3263" i="2" s="1"/>
  <c r="K3262" i="2"/>
  <c r="L3262" i="2" s="1"/>
  <c r="K3261" i="2"/>
  <c r="L3261" i="2" s="1"/>
  <c r="K3260" i="2"/>
  <c r="L3260" i="2" s="1"/>
  <c r="K3259" i="2"/>
  <c r="L3259" i="2" s="1"/>
  <c r="K3258" i="2"/>
  <c r="L3258" i="2" s="1"/>
  <c r="K3257" i="2"/>
  <c r="L3257" i="2" s="1"/>
  <c r="K3256" i="2"/>
  <c r="L3256" i="2" s="1"/>
  <c r="K3255" i="2"/>
  <c r="L3255" i="2" s="1"/>
  <c r="K3254" i="2"/>
  <c r="L3254" i="2" s="1"/>
  <c r="L3253" i="2"/>
  <c r="K3253" i="2"/>
  <c r="K3252" i="2"/>
  <c r="L3252" i="2" s="1"/>
  <c r="K3251" i="2"/>
  <c r="L3251" i="2" s="1"/>
  <c r="K3250" i="2"/>
  <c r="L3250" i="2" s="1"/>
  <c r="K3249" i="2"/>
  <c r="L3249" i="2" s="1"/>
  <c r="K3248" i="2"/>
  <c r="L3248" i="2" s="1"/>
  <c r="K3247" i="2"/>
  <c r="L3247" i="2" s="1"/>
  <c r="K3246" i="2"/>
  <c r="L3246" i="2" s="1"/>
  <c r="K3245" i="2"/>
  <c r="L3245" i="2" s="1"/>
  <c r="K3244" i="2"/>
  <c r="L3244" i="2" s="1"/>
  <c r="K3243" i="2"/>
  <c r="L3243" i="2" s="1"/>
  <c r="K3242" i="2"/>
  <c r="L3242" i="2" s="1"/>
  <c r="K3241" i="2"/>
  <c r="L3241" i="2" s="1"/>
  <c r="K3240" i="2"/>
  <c r="L3240" i="2" s="1"/>
  <c r="K3239" i="2"/>
  <c r="L3239" i="2" s="1"/>
  <c r="K3238" i="2"/>
  <c r="L3238" i="2" s="1"/>
  <c r="K3237" i="2"/>
  <c r="L3237" i="2" s="1"/>
  <c r="K3236" i="2"/>
  <c r="L3236" i="2" s="1"/>
  <c r="K3235" i="2"/>
  <c r="L3235" i="2" s="1"/>
  <c r="K3234" i="2"/>
  <c r="L3234" i="2" s="1"/>
  <c r="K3233" i="2"/>
  <c r="L3233" i="2" s="1"/>
  <c r="K3232" i="2"/>
  <c r="L3232" i="2" s="1"/>
  <c r="K3231" i="2"/>
  <c r="L3231" i="2" s="1"/>
  <c r="K3230" i="2"/>
  <c r="L3230" i="2" s="1"/>
  <c r="K3229" i="2"/>
  <c r="L3229" i="2" s="1"/>
  <c r="K3228" i="2"/>
  <c r="L3228" i="2" s="1"/>
  <c r="K3227" i="2"/>
  <c r="L3227" i="2" s="1"/>
  <c r="K3226" i="2"/>
  <c r="L3226" i="2" s="1"/>
  <c r="K3225" i="2"/>
  <c r="L3225" i="2" s="1"/>
  <c r="K3224" i="2"/>
  <c r="L3224" i="2" s="1"/>
  <c r="K3223" i="2"/>
  <c r="L3223" i="2" s="1"/>
  <c r="K3222" i="2"/>
  <c r="L3222" i="2" s="1"/>
  <c r="K3221" i="2"/>
  <c r="L3221" i="2" s="1"/>
  <c r="K3220" i="2"/>
  <c r="L3220" i="2" s="1"/>
  <c r="K3219" i="2"/>
  <c r="L3219" i="2" s="1"/>
  <c r="K3218" i="2"/>
  <c r="L3218" i="2" s="1"/>
  <c r="K3217" i="2"/>
  <c r="L3217" i="2" s="1"/>
  <c r="K3216" i="2"/>
  <c r="L3216" i="2" s="1"/>
  <c r="K3215" i="2"/>
  <c r="L3215" i="2" s="1"/>
  <c r="K3214" i="2"/>
  <c r="L3214" i="2" s="1"/>
  <c r="L3213" i="2"/>
  <c r="K3213" i="2"/>
  <c r="K3212" i="2"/>
  <c r="L3212" i="2" s="1"/>
  <c r="K3211" i="2"/>
  <c r="L3211" i="2" s="1"/>
  <c r="L3210" i="2"/>
  <c r="K3210" i="2"/>
  <c r="K3209" i="2"/>
  <c r="L3209" i="2" s="1"/>
  <c r="K3208" i="2"/>
  <c r="L3208" i="2" s="1"/>
  <c r="L3207" i="2"/>
  <c r="K3207" i="2"/>
  <c r="K3206" i="2"/>
  <c r="L3206" i="2" s="1"/>
  <c r="K3205" i="2"/>
  <c r="L3205" i="2" s="1"/>
  <c r="L3204" i="2"/>
  <c r="K3204" i="2"/>
  <c r="K3203" i="2"/>
  <c r="L3203" i="2" s="1"/>
  <c r="K3202" i="2"/>
  <c r="L3202" i="2" s="1"/>
  <c r="L3201" i="2"/>
  <c r="K3201" i="2"/>
  <c r="K3200" i="2"/>
  <c r="L3200" i="2" s="1"/>
  <c r="K3199" i="2"/>
  <c r="L3199" i="2" s="1"/>
  <c r="K3198" i="2"/>
  <c r="L3198" i="2" s="1"/>
  <c r="K3197" i="2"/>
  <c r="L3197" i="2" s="1"/>
  <c r="K3196" i="2"/>
  <c r="L3196" i="2" s="1"/>
  <c r="K3195" i="2"/>
  <c r="L3195" i="2" s="1"/>
  <c r="K3194" i="2"/>
  <c r="L3194" i="2" s="1"/>
  <c r="K3193" i="2"/>
  <c r="L3193" i="2" s="1"/>
  <c r="K3192" i="2"/>
  <c r="L3192" i="2" s="1"/>
  <c r="K3191" i="2"/>
  <c r="L3191" i="2" s="1"/>
  <c r="K3190" i="2"/>
  <c r="L3190" i="2" s="1"/>
  <c r="K3189" i="2"/>
  <c r="L3189" i="2" s="1"/>
  <c r="K3188" i="2"/>
  <c r="L3188" i="2" s="1"/>
  <c r="K3187" i="2"/>
  <c r="L3187" i="2" s="1"/>
  <c r="K3186" i="2"/>
  <c r="L3186" i="2" s="1"/>
  <c r="K3185" i="2"/>
  <c r="L3185" i="2" s="1"/>
  <c r="K3184" i="2"/>
  <c r="L3184" i="2" s="1"/>
  <c r="K3183" i="2"/>
  <c r="L3183" i="2" s="1"/>
  <c r="K3182" i="2"/>
  <c r="L3182" i="2" s="1"/>
  <c r="K3181" i="2"/>
  <c r="L3181" i="2" s="1"/>
  <c r="K3180" i="2"/>
  <c r="L3180" i="2" s="1"/>
  <c r="K3179" i="2"/>
  <c r="L3179" i="2" s="1"/>
  <c r="K3178" i="2"/>
  <c r="L3178" i="2" s="1"/>
  <c r="K3177" i="2"/>
  <c r="L3177" i="2" s="1"/>
  <c r="K3176" i="2"/>
  <c r="L3176" i="2" s="1"/>
  <c r="K3175" i="2"/>
  <c r="L3175" i="2" s="1"/>
  <c r="K3174" i="2"/>
  <c r="L3174" i="2" s="1"/>
  <c r="K3173" i="2"/>
  <c r="L3173" i="2" s="1"/>
  <c r="K3172" i="2"/>
  <c r="L3172" i="2" s="1"/>
  <c r="K3171" i="2"/>
  <c r="L3171" i="2" s="1"/>
  <c r="K3170" i="2"/>
  <c r="L3170" i="2" s="1"/>
  <c r="K3169" i="2"/>
  <c r="L3169" i="2" s="1"/>
  <c r="K3168" i="2"/>
  <c r="L3168" i="2" s="1"/>
  <c r="K3167" i="2"/>
  <c r="L3167" i="2" s="1"/>
  <c r="K3166" i="2"/>
  <c r="L3166" i="2" s="1"/>
  <c r="K3165" i="2"/>
  <c r="L3165" i="2" s="1"/>
  <c r="K3164" i="2"/>
  <c r="L3164" i="2" s="1"/>
  <c r="K3163" i="2"/>
  <c r="L3163" i="2" s="1"/>
  <c r="K3162" i="2"/>
  <c r="L3162" i="2" s="1"/>
  <c r="K3161" i="2"/>
  <c r="L3161" i="2" s="1"/>
  <c r="K3160" i="2"/>
  <c r="L3160" i="2" s="1"/>
  <c r="K3159" i="2"/>
  <c r="L3159" i="2" s="1"/>
  <c r="K3158" i="2"/>
  <c r="L3158" i="2" s="1"/>
  <c r="L3157" i="2"/>
  <c r="K3157" i="2"/>
  <c r="K3156" i="2"/>
  <c r="L3156" i="2" s="1"/>
  <c r="K3155" i="2"/>
  <c r="L3155" i="2" s="1"/>
  <c r="K3154" i="2"/>
  <c r="L3154" i="2" s="1"/>
  <c r="K3153" i="2"/>
  <c r="L3153" i="2" s="1"/>
  <c r="K3152" i="2"/>
  <c r="L3152" i="2" s="1"/>
  <c r="K3151" i="2"/>
  <c r="L3151" i="2" s="1"/>
  <c r="K3150" i="2"/>
  <c r="L3150" i="2" s="1"/>
  <c r="K3149" i="2"/>
  <c r="L3149" i="2" s="1"/>
  <c r="K3148" i="2"/>
  <c r="L3148" i="2" s="1"/>
  <c r="K3147" i="2"/>
  <c r="L3147" i="2" s="1"/>
  <c r="K3146" i="2"/>
  <c r="L3146" i="2" s="1"/>
  <c r="K3145" i="2"/>
  <c r="L3145" i="2" s="1"/>
  <c r="K3144" i="2"/>
  <c r="L3144" i="2" s="1"/>
  <c r="K3143" i="2"/>
  <c r="L3143" i="2" s="1"/>
  <c r="K3142" i="2"/>
  <c r="L3142" i="2" s="1"/>
  <c r="K3141" i="2"/>
  <c r="L3141" i="2" s="1"/>
  <c r="K3140" i="2"/>
  <c r="L3140" i="2" s="1"/>
  <c r="K3139" i="2"/>
  <c r="L3139" i="2" s="1"/>
  <c r="K3138" i="2"/>
  <c r="L3138" i="2" s="1"/>
  <c r="K3137" i="2"/>
  <c r="L3137" i="2" s="1"/>
  <c r="K3136" i="2"/>
  <c r="L3136" i="2" s="1"/>
  <c r="K3135" i="2"/>
  <c r="L3135" i="2" s="1"/>
  <c r="K3134" i="2"/>
  <c r="L3134" i="2" s="1"/>
  <c r="K3133" i="2"/>
  <c r="L3133" i="2" s="1"/>
  <c r="K3132" i="2"/>
  <c r="L3132" i="2" s="1"/>
  <c r="K3131" i="2"/>
  <c r="L3131" i="2" s="1"/>
  <c r="K3130" i="2"/>
  <c r="L3130" i="2" s="1"/>
  <c r="K3129" i="2"/>
  <c r="L3129" i="2" s="1"/>
  <c r="K3128" i="2"/>
  <c r="L3128" i="2" s="1"/>
  <c r="K3127" i="2"/>
  <c r="L3127" i="2" s="1"/>
  <c r="K3126" i="2"/>
  <c r="L3126" i="2" s="1"/>
  <c r="K3125" i="2"/>
  <c r="L3125" i="2" s="1"/>
  <c r="K3124" i="2"/>
  <c r="L3124" i="2" s="1"/>
  <c r="K3123" i="2"/>
  <c r="L3123" i="2" s="1"/>
  <c r="K3122" i="2"/>
  <c r="L3122" i="2" s="1"/>
  <c r="K3121" i="2"/>
  <c r="L3121" i="2" s="1"/>
  <c r="K3120" i="2"/>
  <c r="L3120" i="2" s="1"/>
  <c r="K3119" i="2"/>
  <c r="L3119" i="2" s="1"/>
  <c r="L3118" i="2"/>
  <c r="K3118" i="2"/>
  <c r="K3117" i="2"/>
  <c r="L3117" i="2" s="1"/>
  <c r="K3116" i="2"/>
  <c r="L3116" i="2" s="1"/>
  <c r="L3115" i="2"/>
  <c r="K3115" i="2"/>
  <c r="K3114" i="2"/>
  <c r="L3114" i="2" s="1"/>
  <c r="K3113" i="2"/>
  <c r="L3113" i="2" s="1"/>
  <c r="L3112" i="2"/>
  <c r="K3112" i="2"/>
  <c r="K3111" i="2"/>
  <c r="L3111" i="2" s="1"/>
  <c r="K3110" i="2"/>
  <c r="L3110" i="2" s="1"/>
  <c r="K3109" i="2"/>
  <c r="L3109" i="2" s="1"/>
  <c r="K3108" i="2"/>
  <c r="L3108" i="2" s="1"/>
  <c r="K3107" i="2"/>
  <c r="L3107" i="2" s="1"/>
  <c r="K3106" i="2"/>
  <c r="L3106" i="2" s="1"/>
  <c r="L3105" i="2"/>
  <c r="K3105" i="2"/>
  <c r="K3104" i="2"/>
  <c r="L3104" i="2" s="1"/>
  <c r="K3103" i="2"/>
  <c r="L3103" i="2" s="1"/>
  <c r="K3102" i="2"/>
  <c r="L3102" i="2" s="1"/>
  <c r="K3101" i="2"/>
  <c r="L3101" i="2" s="1"/>
  <c r="K3100" i="2"/>
  <c r="L3100" i="2" s="1"/>
  <c r="K3099" i="2"/>
  <c r="L3099" i="2" s="1"/>
  <c r="K3098" i="2"/>
  <c r="L3098" i="2" s="1"/>
  <c r="K3097" i="2"/>
  <c r="L3097" i="2" s="1"/>
  <c r="K3096" i="2"/>
  <c r="L3096" i="2" s="1"/>
  <c r="K3095" i="2"/>
  <c r="L3095" i="2" s="1"/>
  <c r="K3094" i="2"/>
  <c r="L3094" i="2" s="1"/>
  <c r="K3093" i="2"/>
  <c r="L3093" i="2" s="1"/>
  <c r="K3092" i="2"/>
  <c r="L3092" i="2" s="1"/>
  <c r="K3091" i="2"/>
  <c r="L3091" i="2" s="1"/>
  <c r="K3090" i="2"/>
  <c r="L3090" i="2" s="1"/>
  <c r="K3089" i="2"/>
  <c r="L3089" i="2" s="1"/>
  <c r="K3088" i="2"/>
  <c r="L3088" i="2" s="1"/>
  <c r="K3087" i="2"/>
  <c r="L3087" i="2" s="1"/>
  <c r="K3086" i="2"/>
  <c r="L3086" i="2" s="1"/>
  <c r="K3085" i="2"/>
  <c r="L3085" i="2" s="1"/>
  <c r="K3084" i="2"/>
  <c r="L3084" i="2" s="1"/>
  <c r="K3083" i="2"/>
  <c r="L3083" i="2" s="1"/>
  <c r="K3082" i="2"/>
  <c r="L3082" i="2" s="1"/>
  <c r="K3081" i="2"/>
  <c r="L3081" i="2" s="1"/>
  <c r="K3080" i="2"/>
  <c r="L3080" i="2" s="1"/>
  <c r="L3079" i="2"/>
  <c r="K3079" i="2"/>
  <c r="K3078" i="2"/>
  <c r="L3078" i="2" s="1"/>
  <c r="K3077" i="2"/>
  <c r="L3077" i="2" s="1"/>
  <c r="L3076" i="2"/>
  <c r="K3076" i="2"/>
  <c r="L3075" i="2"/>
  <c r="K3075" i="2"/>
  <c r="K3074" i="2"/>
  <c r="L3074" i="2" s="1"/>
  <c r="K3073" i="2"/>
  <c r="L3073" i="2" s="1"/>
  <c r="L3072" i="2"/>
  <c r="K3072" i="2"/>
  <c r="K3071" i="2"/>
  <c r="L3071" i="2" s="1"/>
  <c r="K3070" i="2"/>
  <c r="L3070" i="2" s="1"/>
  <c r="K3069" i="2"/>
  <c r="L3069" i="2" s="1"/>
  <c r="K3068" i="2"/>
  <c r="L3068" i="2" s="1"/>
  <c r="K3067" i="2"/>
  <c r="L3067" i="2" s="1"/>
  <c r="K3066" i="2"/>
  <c r="L3066" i="2" s="1"/>
  <c r="K3065" i="2"/>
  <c r="L3065" i="2" s="1"/>
  <c r="K3064" i="2"/>
  <c r="L3064" i="2" s="1"/>
  <c r="K3063" i="2"/>
  <c r="L3063" i="2" s="1"/>
  <c r="K3062" i="2"/>
  <c r="L3062" i="2" s="1"/>
  <c r="K3061" i="2"/>
  <c r="L3061" i="2" s="1"/>
  <c r="K3060" i="2"/>
  <c r="L3060" i="2" s="1"/>
  <c r="K3059" i="2"/>
  <c r="L3059" i="2" s="1"/>
  <c r="K3058" i="2"/>
  <c r="L3058" i="2" s="1"/>
  <c r="K3057" i="2"/>
  <c r="L3057" i="2" s="1"/>
  <c r="K3056" i="2"/>
  <c r="L3056" i="2" s="1"/>
  <c r="K3055" i="2"/>
  <c r="L3055" i="2" s="1"/>
  <c r="K3054" i="2"/>
  <c r="L3054" i="2" s="1"/>
  <c r="K3053" i="2"/>
  <c r="L3053" i="2" s="1"/>
  <c r="K3052" i="2"/>
  <c r="L3052" i="2" s="1"/>
  <c r="K3051" i="2"/>
  <c r="L3051" i="2" s="1"/>
  <c r="K3050" i="2"/>
  <c r="L3050" i="2" s="1"/>
  <c r="K3049" i="2"/>
  <c r="L3049" i="2" s="1"/>
  <c r="K3048" i="2"/>
  <c r="L3048" i="2" s="1"/>
  <c r="K3047" i="2"/>
  <c r="L3047" i="2" s="1"/>
  <c r="L3046" i="2"/>
  <c r="K3046" i="2"/>
  <c r="K3045" i="2"/>
  <c r="L3045" i="2" s="1"/>
  <c r="K3044" i="2"/>
  <c r="L3044" i="2" s="1"/>
  <c r="L3043" i="2"/>
  <c r="K3043" i="2"/>
  <c r="K3042" i="2"/>
  <c r="L3042" i="2" s="1"/>
  <c r="K3041" i="2"/>
  <c r="L3041" i="2" s="1"/>
  <c r="L3040" i="2"/>
  <c r="K3040" i="2"/>
  <c r="L3039" i="2"/>
  <c r="K3039" i="2"/>
  <c r="K3038" i="2"/>
  <c r="L3038" i="2" s="1"/>
  <c r="K3037" i="2"/>
  <c r="L3037" i="2" s="1"/>
  <c r="L3036" i="2"/>
  <c r="K3036" i="2"/>
  <c r="K3035" i="2"/>
  <c r="L3035" i="2" s="1"/>
  <c r="K3034" i="2"/>
  <c r="L3034" i="2" s="1"/>
  <c r="L3033" i="2"/>
  <c r="K3033" i="2"/>
  <c r="K3032" i="2"/>
  <c r="L3032" i="2" s="1"/>
  <c r="K3031" i="2"/>
  <c r="L3031" i="2" s="1"/>
  <c r="K3030" i="2"/>
  <c r="L3030" i="2" s="1"/>
  <c r="K3029" i="2"/>
  <c r="L3029" i="2" s="1"/>
  <c r="K3028" i="2"/>
  <c r="L3028" i="2" s="1"/>
  <c r="K3027" i="2"/>
  <c r="L3027" i="2" s="1"/>
  <c r="K3026" i="2"/>
  <c r="L3026" i="2" s="1"/>
  <c r="K3025" i="2"/>
  <c r="L3025" i="2" s="1"/>
  <c r="K3024" i="2"/>
  <c r="L3024" i="2" s="1"/>
  <c r="K3023" i="2"/>
  <c r="L3023" i="2" s="1"/>
  <c r="K3022" i="2"/>
  <c r="L3022" i="2" s="1"/>
  <c r="L3021" i="2"/>
  <c r="K3021" i="2"/>
  <c r="K3020" i="2"/>
  <c r="L3020" i="2" s="1"/>
  <c r="K3019" i="2"/>
  <c r="L3019" i="2" s="1"/>
  <c r="L3018" i="2"/>
  <c r="K3018" i="2"/>
  <c r="K3017" i="2"/>
  <c r="L3017" i="2" s="1"/>
  <c r="K3016" i="2"/>
  <c r="L3016" i="2" s="1"/>
  <c r="K3015" i="2"/>
  <c r="L3015" i="2" s="1"/>
  <c r="K3014" i="2"/>
  <c r="L3014" i="2" s="1"/>
  <c r="K3013" i="2"/>
  <c r="L3013" i="2" s="1"/>
  <c r="K3012" i="2"/>
  <c r="L3012" i="2" s="1"/>
  <c r="K3011" i="2"/>
  <c r="L3011" i="2" s="1"/>
  <c r="K3010" i="2"/>
  <c r="L3010" i="2" s="1"/>
  <c r="K3009" i="2"/>
  <c r="L3009" i="2" s="1"/>
  <c r="K3008" i="2"/>
  <c r="L3008" i="2" s="1"/>
  <c r="K3007" i="2"/>
  <c r="L3007" i="2" s="1"/>
  <c r="K3006" i="2"/>
  <c r="L3006" i="2" s="1"/>
  <c r="K3005" i="2"/>
  <c r="L3005" i="2" s="1"/>
  <c r="K3004" i="2"/>
  <c r="L3004" i="2" s="1"/>
  <c r="K3003" i="2"/>
  <c r="L3003" i="2" s="1"/>
  <c r="K3002" i="2"/>
  <c r="L3002" i="2" s="1"/>
  <c r="K3001" i="2"/>
  <c r="L3001" i="2" s="1"/>
  <c r="K3000" i="2"/>
  <c r="L3000" i="2" s="1"/>
  <c r="K2999" i="2"/>
  <c r="L2999" i="2" s="1"/>
  <c r="K2998" i="2"/>
  <c r="L2998" i="2" s="1"/>
  <c r="K2997" i="2"/>
  <c r="L2997" i="2" s="1"/>
  <c r="K2996" i="2"/>
  <c r="L2996" i="2" s="1"/>
  <c r="K2995" i="2"/>
  <c r="L2995" i="2" s="1"/>
  <c r="K2994" i="2"/>
  <c r="L2994" i="2" s="1"/>
  <c r="K2993" i="2"/>
  <c r="L2993" i="2" s="1"/>
  <c r="K2992" i="2"/>
  <c r="L2992" i="2" s="1"/>
  <c r="K2991" i="2"/>
  <c r="L2991" i="2" s="1"/>
  <c r="K2990" i="2"/>
  <c r="L2990" i="2" s="1"/>
  <c r="K2989" i="2"/>
  <c r="L2989" i="2" s="1"/>
  <c r="K2988" i="2"/>
  <c r="L2988" i="2" s="1"/>
  <c r="K2987" i="2"/>
  <c r="L2987" i="2" s="1"/>
  <c r="L2986" i="2"/>
  <c r="K2986" i="2"/>
  <c r="K2985" i="2"/>
  <c r="L2985" i="2" s="1"/>
  <c r="K2984" i="2"/>
  <c r="L2984" i="2" s="1"/>
  <c r="K2983" i="2"/>
  <c r="L2983" i="2" s="1"/>
  <c r="K2982" i="2"/>
  <c r="L2982" i="2" s="1"/>
  <c r="K2981" i="2"/>
  <c r="L2981" i="2" s="1"/>
  <c r="L2980" i="2"/>
  <c r="K2980" i="2"/>
  <c r="K2979" i="2"/>
  <c r="L2979" i="2" s="1"/>
  <c r="K2978" i="2"/>
  <c r="L2978" i="2" s="1"/>
  <c r="L2977" i="2"/>
  <c r="K2977" i="2"/>
  <c r="K2976" i="2"/>
  <c r="L2976" i="2" s="1"/>
  <c r="K2975" i="2"/>
  <c r="L2975" i="2" s="1"/>
  <c r="L2974" i="2"/>
  <c r="K2974" i="2"/>
  <c r="L2973" i="2"/>
  <c r="K2973" i="2"/>
  <c r="K2972" i="2"/>
  <c r="L2972" i="2" s="1"/>
  <c r="K2971" i="2"/>
  <c r="L2971" i="2" s="1"/>
  <c r="K2970" i="2"/>
  <c r="L2970" i="2" s="1"/>
  <c r="K2969" i="2"/>
  <c r="L2969" i="2" s="1"/>
  <c r="K2968" i="2"/>
  <c r="L2968" i="2" s="1"/>
  <c r="K2967" i="2"/>
  <c r="L2967" i="2" s="1"/>
  <c r="K2966" i="2"/>
  <c r="L2966" i="2" s="1"/>
  <c r="K2965" i="2"/>
  <c r="L2965" i="2" s="1"/>
  <c r="L2964" i="2"/>
  <c r="K2964" i="2"/>
  <c r="K2963" i="2"/>
  <c r="L2963" i="2" s="1"/>
  <c r="K2962" i="2"/>
  <c r="L2962" i="2" s="1"/>
  <c r="K2961" i="2"/>
  <c r="L2961" i="2" s="1"/>
  <c r="K2960" i="2"/>
  <c r="L2960" i="2" s="1"/>
  <c r="K2959" i="2"/>
  <c r="L2959" i="2" s="1"/>
  <c r="K2958" i="2"/>
  <c r="L2958" i="2" s="1"/>
  <c r="K2957" i="2"/>
  <c r="L2957" i="2" s="1"/>
  <c r="K2956" i="2"/>
  <c r="L2956" i="2" s="1"/>
  <c r="K2955" i="2"/>
  <c r="L2955" i="2" s="1"/>
  <c r="L2954" i="2"/>
  <c r="K2954" i="2"/>
  <c r="K2953" i="2"/>
  <c r="L2953" i="2" s="1"/>
  <c r="K2952" i="2"/>
  <c r="L2952" i="2" s="1"/>
  <c r="K2951" i="2"/>
  <c r="L2951" i="2" s="1"/>
  <c r="K2950" i="2"/>
  <c r="L2950" i="2" s="1"/>
  <c r="K2949" i="2"/>
  <c r="L2949" i="2" s="1"/>
  <c r="K2948" i="2"/>
  <c r="L2948" i="2" s="1"/>
  <c r="L2947" i="2"/>
  <c r="K2947" i="2"/>
  <c r="K2946" i="2"/>
  <c r="L2946" i="2" s="1"/>
  <c r="K2945" i="2"/>
  <c r="L2945" i="2" s="1"/>
  <c r="L2944" i="2"/>
  <c r="K2944" i="2"/>
  <c r="K2943" i="2"/>
  <c r="L2943" i="2" s="1"/>
  <c r="K2942" i="2"/>
  <c r="L2942" i="2" s="1"/>
  <c r="K2941" i="2"/>
  <c r="L2941" i="2" s="1"/>
  <c r="K2940" i="2"/>
  <c r="L2940" i="2" s="1"/>
  <c r="K2939" i="2"/>
  <c r="L2939" i="2" s="1"/>
  <c r="K2938" i="2"/>
  <c r="L2938" i="2" s="1"/>
  <c r="K2937" i="2"/>
  <c r="L2937" i="2" s="1"/>
  <c r="K2936" i="2"/>
  <c r="L2936" i="2" s="1"/>
  <c r="K2935" i="2"/>
  <c r="L2935" i="2" s="1"/>
  <c r="K2934" i="2"/>
  <c r="L2934" i="2" s="1"/>
  <c r="K2933" i="2"/>
  <c r="L2933" i="2" s="1"/>
  <c r="K2932" i="2"/>
  <c r="L2932" i="2" s="1"/>
  <c r="K2931" i="2"/>
  <c r="L2931" i="2" s="1"/>
  <c r="K2930" i="2"/>
  <c r="L2930" i="2" s="1"/>
  <c r="K2929" i="2"/>
  <c r="L2929" i="2" s="1"/>
  <c r="K2928" i="2"/>
  <c r="L2928" i="2" s="1"/>
  <c r="K2927" i="2"/>
  <c r="L2927" i="2" s="1"/>
  <c r="K2926" i="2"/>
  <c r="L2926" i="2" s="1"/>
  <c r="K2925" i="2"/>
  <c r="L2925" i="2" s="1"/>
  <c r="K2924" i="2"/>
  <c r="L2924" i="2" s="1"/>
  <c r="K2923" i="2"/>
  <c r="L2923" i="2" s="1"/>
  <c r="K2922" i="2"/>
  <c r="L2922" i="2" s="1"/>
  <c r="K2921" i="2"/>
  <c r="L2921" i="2" s="1"/>
  <c r="K2920" i="2"/>
  <c r="L2920" i="2" s="1"/>
  <c r="K2919" i="2"/>
  <c r="L2919" i="2" s="1"/>
  <c r="K2918" i="2"/>
  <c r="L2918" i="2" s="1"/>
  <c r="K2917" i="2"/>
  <c r="L2917" i="2" s="1"/>
  <c r="K2916" i="2"/>
  <c r="L2916" i="2" s="1"/>
  <c r="K2915" i="2"/>
  <c r="L2915" i="2" s="1"/>
  <c r="K2914" i="2"/>
  <c r="L2914" i="2" s="1"/>
  <c r="K2913" i="2"/>
  <c r="L2913" i="2" s="1"/>
  <c r="K2912" i="2"/>
  <c r="L2912" i="2" s="1"/>
  <c r="K2911" i="2"/>
  <c r="L2911" i="2" s="1"/>
  <c r="L2910" i="2"/>
  <c r="K2910" i="2"/>
  <c r="K2909" i="2"/>
  <c r="L2909" i="2" s="1"/>
  <c r="K2908" i="2"/>
  <c r="L2908" i="2" s="1"/>
  <c r="K2907" i="2"/>
  <c r="L2907" i="2" s="1"/>
  <c r="K2906" i="2"/>
  <c r="L2906" i="2" s="1"/>
  <c r="L2905" i="2"/>
  <c r="K2905" i="2"/>
  <c r="K2904" i="2"/>
  <c r="L2904" i="2" s="1"/>
  <c r="K2903" i="2"/>
  <c r="L2903" i="2" s="1"/>
  <c r="K2902" i="2"/>
  <c r="L2902" i="2" s="1"/>
  <c r="K2901" i="2"/>
  <c r="L2901" i="2" s="1"/>
  <c r="K2900" i="2"/>
  <c r="L2900" i="2" s="1"/>
  <c r="K2899" i="2"/>
  <c r="L2899" i="2" s="1"/>
  <c r="K2898" i="2"/>
  <c r="L2898" i="2" s="1"/>
  <c r="K2897" i="2"/>
  <c r="L2897" i="2" s="1"/>
  <c r="K2896" i="2"/>
  <c r="L2896" i="2" s="1"/>
  <c r="K2895" i="2"/>
  <c r="L2895" i="2" s="1"/>
  <c r="K2894" i="2"/>
  <c r="L2894" i="2" s="1"/>
  <c r="K2893" i="2"/>
  <c r="L2893" i="2" s="1"/>
  <c r="K2892" i="2"/>
  <c r="L2892" i="2" s="1"/>
  <c r="K2891" i="2"/>
  <c r="L2891" i="2" s="1"/>
  <c r="L2890" i="2"/>
  <c r="K2890" i="2"/>
  <c r="K2889" i="2"/>
  <c r="L2889" i="2" s="1"/>
  <c r="K2888" i="2"/>
  <c r="L2888" i="2" s="1"/>
  <c r="K2887" i="2"/>
  <c r="L2887" i="2" s="1"/>
  <c r="K2886" i="2"/>
  <c r="L2886" i="2" s="1"/>
  <c r="K2885" i="2"/>
  <c r="L2885" i="2" s="1"/>
  <c r="K2884" i="2"/>
  <c r="L2884" i="2" s="1"/>
  <c r="K2883" i="2"/>
  <c r="L2883" i="2" s="1"/>
  <c r="K2882" i="2"/>
  <c r="L2882" i="2" s="1"/>
  <c r="K2881" i="2"/>
  <c r="L2881" i="2" s="1"/>
  <c r="K2880" i="2"/>
  <c r="L2880" i="2" s="1"/>
  <c r="K2879" i="2"/>
  <c r="L2879" i="2" s="1"/>
  <c r="K2878" i="2"/>
  <c r="L2878" i="2" s="1"/>
  <c r="K2877" i="2"/>
  <c r="L2877" i="2" s="1"/>
  <c r="K2876" i="2"/>
  <c r="L2876" i="2" s="1"/>
  <c r="L2875" i="2"/>
  <c r="K2875" i="2"/>
  <c r="K2874" i="2"/>
  <c r="L2874" i="2" s="1"/>
  <c r="K2873" i="2"/>
  <c r="L2873" i="2" s="1"/>
  <c r="L2872" i="2"/>
  <c r="K2872" i="2"/>
  <c r="K2871" i="2"/>
  <c r="L2871" i="2" s="1"/>
  <c r="K2870" i="2"/>
  <c r="L2870" i="2" s="1"/>
  <c r="L2869" i="2"/>
  <c r="K2869" i="2"/>
  <c r="K2868" i="2"/>
  <c r="L2868" i="2" s="1"/>
  <c r="K2867" i="2"/>
  <c r="L2867" i="2" s="1"/>
  <c r="K2866" i="2"/>
  <c r="L2866" i="2" s="1"/>
  <c r="K2865" i="2"/>
  <c r="L2865" i="2" s="1"/>
  <c r="L2864" i="2"/>
  <c r="K2864" i="2"/>
  <c r="L2863" i="2"/>
  <c r="K2863" i="2"/>
  <c r="L2862" i="2"/>
  <c r="K2862" i="2"/>
  <c r="K2861" i="2"/>
  <c r="L2861" i="2" s="1"/>
  <c r="K2860" i="2"/>
  <c r="L2860" i="2" s="1"/>
  <c r="L2859" i="2"/>
  <c r="K2859" i="2"/>
  <c r="K2858" i="2"/>
  <c r="L2858" i="2" s="1"/>
  <c r="K2857" i="2"/>
  <c r="L2857" i="2" s="1"/>
  <c r="K2856" i="2"/>
  <c r="L2856" i="2" s="1"/>
  <c r="K2855" i="2"/>
  <c r="L2855" i="2" s="1"/>
  <c r="K2854" i="2"/>
  <c r="L2854" i="2" s="1"/>
  <c r="K2853" i="2"/>
  <c r="L2853" i="2" s="1"/>
  <c r="K2852" i="2"/>
  <c r="L2852" i="2" s="1"/>
  <c r="K2851" i="2"/>
  <c r="L2851" i="2" s="1"/>
  <c r="K2850" i="2"/>
  <c r="L2850" i="2" s="1"/>
  <c r="K2849" i="2"/>
  <c r="L2849" i="2" s="1"/>
  <c r="K2848" i="2"/>
  <c r="L2848" i="2" s="1"/>
  <c r="K2847" i="2"/>
  <c r="L2847" i="2" s="1"/>
  <c r="K2846" i="2"/>
  <c r="L2846" i="2" s="1"/>
  <c r="K2845" i="2"/>
  <c r="L2845" i="2" s="1"/>
  <c r="K2844" i="2"/>
  <c r="L2844" i="2" s="1"/>
  <c r="K2843" i="2"/>
  <c r="L2843" i="2" s="1"/>
  <c r="K2842" i="2"/>
  <c r="L2842" i="2" s="1"/>
  <c r="K2841" i="2"/>
  <c r="L2841" i="2" s="1"/>
  <c r="K2840" i="2"/>
  <c r="L2840" i="2" s="1"/>
  <c r="K2839" i="2"/>
  <c r="L2839" i="2" s="1"/>
  <c r="K2838" i="2"/>
  <c r="L2838" i="2" s="1"/>
  <c r="K2837" i="2"/>
  <c r="L2837" i="2" s="1"/>
  <c r="K2836" i="2"/>
  <c r="L2836" i="2" s="1"/>
  <c r="K2835" i="2"/>
  <c r="L2835" i="2" s="1"/>
  <c r="K2834" i="2"/>
  <c r="L2834" i="2" s="1"/>
  <c r="K2833" i="2"/>
  <c r="L2833" i="2" s="1"/>
  <c r="K2832" i="2"/>
  <c r="L2832" i="2" s="1"/>
  <c r="K2831" i="2"/>
  <c r="L2831" i="2" s="1"/>
  <c r="K2830" i="2"/>
  <c r="L2830" i="2" s="1"/>
  <c r="K2829" i="2"/>
  <c r="L2829" i="2" s="1"/>
  <c r="K2828" i="2"/>
  <c r="L2828" i="2" s="1"/>
  <c r="K2827" i="2"/>
  <c r="L2827" i="2" s="1"/>
  <c r="K2826" i="2"/>
  <c r="L2826" i="2" s="1"/>
  <c r="K2825" i="2"/>
  <c r="L2825" i="2" s="1"/>
  <c r="K2824" i="2"/>
  <c r="L2824" i="2" s="1"/>
  <c r="K2823" i="2"/>
  <c r="L2823" i="2" s="1"/>
  <c r="K2822" i="2"/>
  <c r="L2822" i="2" s="1"/>
  <c r="K2821" i="2"/>
  <c r="L2821" i="2" s="1"/>
  <c r="K2820" i="2"/>
  <c r="L2820" i="2" s="1"/>
  <c r="K2819" i="2"/>
  <c r="L2819" i="2" s="1"/>
  <c r="K2818" i="2"/>
  <c r="L2818" i="2" s="1"/>
  <c r="L2817" i="2"/>
  <c r="K2817" i="2"/>
  <c r="K2816" i="2"/>
  <c r="L2816" i="2" s="1"/>
  <c r="K2815" i="2"/>
  <c r="L2815" i="2" s="1"/>
  <c r="L2814" i="2"/>
  <c r="K2814" i="2"/>
  <c r="K2813" i="2"/>
  <c r="L2813" i="2" s="1"/>
  <c r="K2812" i="2"/>
  <c r="L2812" i="2" s="1"/>
  <c r="K2811" i="2"/>
  <c r="L2811" i="2" s="1"/>
  <c r="K2810" i="2"/>
  <c r="L2810" i="2" s="1"/>
  <c r="K2809" i="2"/>
  <c r="L2809" i="2" s="1"/>
  <c r="K2808" i="2"/>
  <c r="L2808" i="2" s="1"/>
  <c r="K2807" i="2"/>
  <c r="L2807" i="2" s="1"/>
  <c r="K2806" i="2"/>
  <c r="L2806" i="2" s="1"/>
  <c r="L2805" i="2"/>
  <c r="K2805" i="2"/>
  <c r="K2804" i="2"/>
  <c r="L2804" i="2" s="1"/>
  <c r="K2803" i="2"/>
  <c r="L2803" i="2" s="1"/>
  <c r="K2802" i="2"/>
  <c r="L2802" i="2" s="1"/>
  <c r="K2801" i="2"/>
  <c r="L2801" i="2" s="1"/>
  <c r="K2800" i="2"/>
  <c r="L2800" i="2" s="1"/>
  <c r="K2799" i="2"/>
  <c r="L2799" i="2" s="1"/>
  <c r="K2798" i="2"/>
  <c r="L2798" i="2" s="1"/>
  <c r="K2797" i="2"/>
  <c r="L2797" i="2" s="1"/>
  <c r="K2796" i="2"/>
  <c r="L2796" i="2" s="1"/>
  <c r="K2795" i="2"/>
  <c r="L2795" i="2" s="1"/>
  <c r="K2794" i="2"/>
  <c r="L2794" i="2" s="1"/>
  <c r="K2793" i="2"/>
  <c r="L2793" i="2" s="1"/>
  <c r="K2792" i="2"/>
  <c r="L2792" i="2" s="1"/>
  <c r="L2791" i="2"/>
  <c r="K2791" i="2"/>
  <c r="K2790" i="2"/>
  <c r="L2790" i="2" s="1"/>
  <c r="K2789" i="2"/>
  <c r="L2789" i="2" s="1"/>
  <c r="K2788" i="2"/>
  <c r="L2788" i="2" s="1"/>
  <c r="K2787" i="2"/>
  <c r="L2787" i="2" s="1"/>
  <c r="K2786" i="2"/>
  <c r="L2786" i="2" s="1"/>
  <c r="K2785" i="2"/>
  <c r="L2785" i="2" s="1"/>
  <c r="K2784" i="2"/>
  <c r="L2784" i="2" s="1"/>
  <c r="K2783" i="2"/>
  <c r="L2783" i="2" s="1"/>
  <c r="L2782" i="2"/>
  <c r="K2782" i="2"/>
  <c r="K2781" i="2"/>
  <c r="L2781" i="2" s="1"/>
  <c r="K2780" i="2"/>
  <c r="L2780" i="2" s="1"/>
  <c r="L2779" i="2"/>
  <c r="K2779" i="2"/>
  <c r="K2778" i="2"/>
  <c r="L2778" i="2" s="1"/>
  <c r="K2777" i="2"/>
  <c r="L2777" i="2" s="1"/>
  <c r="K2776" i="2"/>
  <c r="L2776" i="2" s="1"/>
  <c r="K2775" i="2"/>
  <c r="L2775" i="2" s="1"/>
  <c r="K2774" i="2"/>
  <c r="L2774" i="2" s="1"/>
  <c r="K2773" i="2"/>
  <c r="L2773" i="2" s="1"/>
  <c r="K2772" i="2"/>
  <c r="L2772" i="2" s="1"/>
  <c r="K2771" i="2"/>
  <c r="L2771" i="2" s="1"/>
  <c r="L2770" i="2"/>
  <c r="K2770" i="2"/>
  <c r="K2769" i="2"/>
  <c r="L2769" i="2" s="1"/>
  <c r="K2768" i="2"/>
  <c r="L2768" i="2" s="1"/>
  <c r="K2767" i="2"/>
  <c r="L2767" i="2" s="1"/>
  <c r="K2766" i="2"/>
  <c r="L2766" i="2" s="1"/>
  <c r="K2765" i="2"/>
  <c r="L2765" i="2" s="1"/>
  <c r="K2764" i="2"/>
  <c r="L2764" i="2" s="1"/>
  <c r="K2763" i="2"/>
  <c r="L2763" i="2" s="1"/>
  <c r="K2762" i="2"/>
  <c r="L2762" i="2" s="1"/>
  <c r="K2761" i="2"/>
  <c r="L2761" i="2" s="1"/>
  <c r="K2760" i="2"/>
  <c r="L2760" i="2" s="1"/>
  <c r="K2759" i="2"/>
  <c r="L2759" i="2" s="1"/>
  <c r="K2758" i="2"/>
  <c r="L2758" i="2" s="1"/>
  <c r="K2757" i="2"/>
  <c r="L2757" i="2" s="1"/>
  <c r="L2756" i="2"/>
  <c r="K2756" i="2"/>
  <c r="K2755" i="2"/>
  <c r="L2755" i="2" s="1"/>
  <c r="K2754" i="2"/>
  <c r="L2754" i="2" s="1"/>
  <c r="K2753" i="2"/>
  <c r="L2753" i="2" s="1"/>
  <c r="K2752" i="2"/>
  <c r="L2752" i="2" s="1"/>
  <c r="K2751" i="2"/>
  <c r="L2751" i="2" s="1"/>
  <c r="K2750" i="2"/>
  <c r="L2750" i="2" s="1"/>
  <c r="K2749" i="2"/>
  <c r="L2749" i="2" s="1"/>
  <c r="K2748" i="2"/>
  <c r="L2748" i="2" s="1"/>
  <c r="K2747" i="2"/>
  <c r="L2747" i="2" s="1"/>
  <c r="K2746" i="2"/>
  <c r="L2746" i="2" s="1"/>
  <c r="K2745" i="2"/>
  <c r="L2745" i="2" s="1"/>
  <c r="L2744" i="2"/>
  <c r="K2744" i="2"/>
  <c r="K2743" i="2"/>
  <c r="L2743" i="2" s="1"/>
  <c r="K2742" i="2"/>
  <c r="L2742" i="2" s="1"/>
  <c r="K2741" i="2"/>
  <c r="L2741" i="2" s="1"/>
  <c r="K2740" i="2"/>
  <c r="L2740" i="2" s="1"/>
  <c r="K2739" i="2"/>
  <c r="L2739" i="2" s="1"/>
  <c r="K2738" i="2"/>
  <c r="L2738" i="2" s="1"/>
  <c r="K2737" i="2"/>
  <c r="L2737" i="2" s="1"/>
  <c r="K2736" i="2"/>
  <c r="L2736" i="2" s="1"/>
  <c r="K2735" i="2"/>
  <c r="L2735" i="2" s="1"/>
  <c r="K2734" i="2"/>
  <c r="L2734" i="2" s="1"/>
  <c r="K2733" i="2"/>
  <c r="L2733" i="2" s="1"/>
  <c r="L2732" i="2"/>
  <c r="K2732" i="2"/>
  <c r="K2731" i="2"/>
  <c r="L2731" i="2" s="1"/>
  <c r="K2730" i="2"/>
  <c r="L2730" i="2" s="1"/>
  <c r="K2729" i="2"/>
  <c r="L2729" i="2" s="1"/>
  <c r="K2728" i="2"/>
  <c r="L2728" i="2" s="1"/>
  <c r="L2727" i="2"/>
  <c r="K2727" i="2"/>
  <c r="K2726" i="2"/>
  <c r="L2726" i="2" s="1"/>
  <c r="K2725" i="2"/>
  <c r="L2725" i="2" s="1"/>
  <c r="K2724" i="2"/>
  <c r="L2724" i="2" s="1"/>
  <c r="K2723" i="2"/>
  <c r="L2723" i="2" s="1"/>
  <c r="K2722" i="2"/>
  <c r="L2722" i="2" s="1"/>
  <c r="K2721" i="2"/>
  <c r="L2721" i="2" s="1"/>
  <c r="K2720" i="2"/>
  <c r="L2720" i="2" s="1"/>
  <c r="K2719" i="2"/>
  <c r="L2719" i="2" s="1"/>
  <c r="K2718" i="2"/>
  <c r="L2718" i="2" s="1"/>
  <c r="K2717" i="2"/>
  <c r="L2717" i="2" s="1"/>
  <c r="K2716" i="2"/>
  <c r="L2716" i="2" s="1"/>
  <c r="K2715" i="2"/>
  <c r="L2715" i="2" s="1"/>
  <c r="K2714" i="2"/>
  <c r="L2714" i="2" s="1"/>
  <c r="K2713" i="2"/>
  <c r="L2713" i="2" s="1"/>
  <c r="L2712" i="2"/>
  <c r="K2712" i="2"/>
  <c r="K2711" i="2"/>
  <c r="L2711" i="2" s="1"/>
  <c r="K2710" i="2"/>
  <c r="L2710" i="2" s="1"/>
  <c r="L2709" i="2"/>
  <c r="K2709" i="2"/>
  <c r="K2708" i="2"/>
  <c r="L2708" i="2" s="1"/>
  <c r="K2707" i="2"/>
  <c r="L2707" i="2" s="1"/>
  <c r="L2706" i="2"/>
  <c r="K2706" i="2"/>
  <c r="K2705" i="2"/>
  <c r="L2705" i="2" s="1"/>
  <c r="K2704" i="2"/>
  <c r="L2704" i="2" s="1"/>
  <c r="L2703" i="2"/>
  <c r="K2703" i="2"/>
  <c r="K2702" i="2"/>
  <c r="L2702" i="2" s="1"/>
  <c r="K2701" i="2"/>
  <c r="L2701" i="2" s="1"/>
  <c r="K2700" i="2"/>
  <c r="L2700" i="2" s="1"/>
  <c r="K2699" i="2"/>
  <c r="L2699" i="2" s="1"/>
  <c r="K2698" i="2"/>
  <c r="L2698" i="2" s="1"/>
  <c r="K2697" i="2"/>
  <c r="L2697" i="2" s="1"/>
  <c r="K2696" i="2"/>
  <c r="L2696" i="2" s="1"/>
  <c r="K2695" i="2"/>
  <c r="L2695" i="2" s="1"/>
  <c r="K2694" i="2"/>
  <c r="L2694" i="2" s="1"/>
  <c r="K2693" i="2"/>
  <c r="L2693" i="2" s="1"/>
  <c r="K2692" i="2"/>
  <c r="L2692" i="2" s="1"/>
  <c r="K2691" i="2"/>
  <c r="L2691" i="2" s="1"/>
  <c r="K2690" i="2"/>
  <c r="L2690" i="2" s="1"/>
  <c r="L2689" i="2"/>
  <c r="K2689" i="2"/>
  <c r="K2688" i="2"/>
  <c r="L2688" i="2" s="1"/>
  <c r="K2687" i="2"/>
  <c r="L2687" i="2" s="1"/>
  <c r="K2686" i="2"/>
  <c r="L2686" i="2" s="1"/>
  <c r="K2685" i="2"/>
  <c r="L2685" i="2" s="1"/>
  <c r="K2684" i="2"/>
  <c r="L2684" i="2" s="1"/>
  <c r="K2683" i="2"/>
  <c r="L2683" i="2" s="1"/>
  <c r="K2682" i="2"/>
  <c r="L2682" i="2" s="1"/>
  <c r="K2681" i="2"/>
  <c r="L2681" i="2" s="1"/>
  <c r="K2680" i="2"/>
  <c r="L2680" i="2" s="1"/>
  <c r="K2679" i="2"/>
  <c r="L2679" i="2" s="1"/>
  <c r="K2678" i="2"/>
  <c r="L2678" i="2" s="1"/>
  <c r="K2677" i="2"/>
  <c r="L2677" i="2" s="1"/>
  <c r="K2676" i="2"/>
  <c r="L2676" i="2" s="1"/>
  <c r="K2675" i="2"/>
  <c r="L2675" i="2" s="1"/>
  <c r="K2674" i="2"/>
  <c r="L2674" i="2" s="1"/>
  <c r="K2673" i="2"/>
  <c r="L2673" i="2" s="1"/>
  <c r="K2672" i="2"/>
  <c r="L2672" i="2" s="1"/>
  <c r="L2671" i="2"/>
  <c r="K2671" i="2"/>
  <c r="L2670" i="2"/>
  <c r="K2670" i="2"/>
  <c r="K2669" i="2"/>
  <c r="L2669" i="2" s="1"/>
  <c r="K2668" i="2"/>
  <c r="L2668" i="2" s="1"/>
  <c r="L2667" i="2"/>
  <c r="K2667" i="2"/>
  <c r="L2666" i="2"/>
  <c r="K2666" i="2"/>
  <c r="L2665" i="2"/>
  <c r="K2665" i="2"/>
  <c r="L2664" i="2"/>
  <c r="K2664" i="2"/>
  <c r="K2663" i="2"/>
  <c r="L2663" i="2" s="1"/>
  <c r="K2662" i="2"/>
  <c r="L2662" i="2" s="1"/>
  <c r="L2661" i="2"/>
  <c r="K2661" i="2"/>
  <c r="K2660" i="2"/>
  <c r="L2660" i="2" s="1"/>
  <c r="K2659" i="2"/>
  <c r="L2659" i="2" s="1"/>
  <c r="L2658" i="2"/>
  <c r="K2658" i="2"/>
  <c r="K2657" i="2"/>
  <c r="L2657" i="2" s="1"/>
  <c r="K2656" i="2"/>
  <c r="L2656" i="2" s="1"/>
  <c r="L2655" i="2"/>
  <c r="K2655" i="2"/>
  <c r="K2654" i="2"/>
  <c r="L2654" i="2" s="1"/>
  <c r="K2653" i="2"/>
  <c r="L2653" i="2" s="1"/>
  <c r="K2652" i="2"/>
  <c r="L2652" i="2" s="1"/>
  <c r="K2651" i="2"/>
  <c r="L2651" i="2" s="1"/>
  <c r="K2650" i="2"/>
  <c r="L2650" i="2" s="1"/>
  <c r="K2649" i="2"/>
  <c r="L2649" i="2" s="1"/>
  <c r="K2648" i="2"/>
  <c r="L2648" i="2" s="1"/>
  <c r="L2647" i="2"/>
  <c r="K2647" i="2"/>
  <c r="L2646" i="2"/>
  <c r="K2646" i="2"/>
  <c r="K2645" i="2"/>
  <c r="L2645" i="2" s="1"/>
  <c r="K2644" i="2"/>
  <c r="L2644" i="2" s="1"/>
  <c r="L2643" i="2"/>
  <c r="K2643" i="2"/>
  <c r="K2642" i="2"/>
  <c r="L2642" i="2" s="1"/>
  <c r="K2641" i="2"/>
  <c r="L2641" i="2" s="1"/>
  <c r="L2640" i="2"/>
  <c r="K2640" i="2"/>
  <c r="K2639" i="2"/>
  <c r="L2639" i="2" s="1"/>
  <c r="K2638" i="2"/>
  <c r="L2638" i="2" s="1"/>
  <c r="L2637" i="2"/>
  <c r="K2637" i="2"/>
  <c r="K2636" i="2"/>
  <c r="L2636" i="2" s="1"/>
  <c r="K2635" i="2"/>
  <c r="L2635" i="2" s="1"/>
  <c r="K2634" i="2"/>
  <c r="L2634" i="2" s="1"/>
  <c r="K2633" i="2"/>
  <c r="L2633" i="2" s="1"/>
  <c r="K2632" i="2"/>
  <c r="L2632" i="2" s="1"/>
  <c r="L2631" i="2"/>
  <c r="K2631" i="2"/>
  <c r="K2630" i="2"/>
  <c r="L2630" i="2" s="1"/>
  <c r="K2629" i="2"/>
  <c r="L2629" i="2" s="1"/>
  <c r="K2628" i="2"/>
  <c r="L2628" i="2" s="1"/>
  <c r="K2627" i="2"/>
  <c r="L2627" i="2" s="1"/>
  <c r="K2626" i="2"/>
  <c r="L2626" i="2" s="1"/>
  <c r="L2625" i="2"/>
  <c r="K2625" i="2"/>
  <c r="K2624" i="2"/>
  <c r="L2624" i="2" s="1"/>
  <c r="K2623" i="2"/>
  <c r="L2623" i="2" s="1"/>
  <c r="K2622" i="2"/>
  <c r="L2622" i="2" s="1"/>
  <c r="K2621" i="2"/>
  <c r="L2621" i="2" s="1"/>
  <c r="K2620" i="2"/>
  <c r="L2620" i="2" s="1"/>
  <c r="K2619" i="2"/>
  <c r="L2619" i="2" s="1"/>
  <c r="K2618" i="2"/>
  <c r="L2618" i="2" s="1"/>
  <c r="L2617" i="2"/>
  <c r="K2617" i="2"/>
  <c r="K2616" i="2"/>
  <c r="L2616" i="2" s="1"/>
  <c r="K2615" i="2"/>
  <c r="L2615" i="2" s="1"/>
  <c r="K2614" i="2"/>
  <c r="L2614" i="2" s="1"/>
  <c r="K2613" i="2"/>
  <c r="L2613" i="2" s="1"/>
  <c r="K2612" i="2"/>
  <c r="L2612" i="2" s="1"/>
  <c r="L2611" i="2"/>
  <c r="K2611" i="2"/>
  <c r="K2610" i="2"/>
  <c r="L2610" i="2" s="1"/>
  <c r="K2609" i="2"/>
  <c r="L2609" i="2" s="1"/>
  <c r="K2608" i="2"/>
  <c r="L2608" i="2" s="1"/>
  <c r="K2607" i="2"/>
  <c r="L2607" i="2" s="1"/>
  <c r="K2606" i="2"/>
  <c r="L2606" i="2" s="1"/>
  <c r="K2605" i="2"/>
  <c r="L2605" i="2" s="1"/>
  <c r="K2604" i="2"/>
  <c r="L2604" i="2" s="1"/>
  <c r="K2603" i="2"/>
  <c r="L2603" i="2" s="1"/>
  <c r="K2602" i="2"/>
  <c r="L2602" i="2" s="1"/>
  <c r="K2601" i="2"/>
  <c r="L2601" i="2" s="1"/>
  <c r="L2600" i="2"/>
  <c r="K2600" i="2"/>
  <c r="K2599" i="2"/>
  <c r="L2599" i="2" s="1"/>
  <c r="K2598" i="2"/>
  <c r="L2598" i="2" s="1"/>
  <c r="K2597" i="2"/>
  <c r="L2597" i="2" s="1"/>
  <c r="K2596" i="2"/>
  <c r="L2596" i="2" s="1"/>
  <c r="K2595" i="2"/>
  <c r="L2595" i="2" s="1"/>
  <c r="K2594" i="2"/>
  <c r="L2594" i="2" s="1"/>
  <c r="K2593" i="2"/>
  <c r="L2593" i="2" s="1"/>
  <c r="K2592" i="2"/>
  <c r="L2592" i="2" s="1"/>
  <c r="K2591" i="2"/>
  <c r="L2591" i="2" s="1"/>
  <c r="K2590" i="2"/>
  <c r="L2590" i="2" s="1"/>
  <c r="K2589" i="2"/>
  <c r="L2589" i="2" s="1"/>
  <c r="K2588" i="2"/>
  <c r="L2588" i="2" s="1"/>
  <c r="K2587" i="2"/>
  <c r="L2587" i="2" s="1"/>
  <c r="K2586" i="2"/>
  <c r="L2586" i="2" s="1"/>
  <c r="K2585" i="2"/>
  <c r="L2585" i="2" s="1"/>
  <c r="K2584" i="2"/>
  <c r="L2584" i="2" s="1"/>
  <c r="K2583" i="2"/>
  <c r="L2583" i="2" s="1"/>
  <c r="K2582" i="2"/>
  <c r="L2582" i="2" s="1"/>
  <c r="K2581" i="2"/>
  <c r="L2581" i="2" s="1"/>
  <c r="K2580" i="2"/>
  <c r="L2580" i="2" s="1"/>
  <c r="K2579" i="2"/>
  <c r="L2579" i="2" s="1"/>
  <c r="K2578" i="2"/>
  <c r="L2578" i="2" s="1"/>
  <c r="K2577" i="2"/>
  <c r="L2577" i="2" s="1"/>
  <c r="K2576" i="2"/>
  <c r="L2576" i="2" s="1"/>
  <c r="K2575" i="2"/>
  <c r="L2575" i="2" s="1"/>
  <c r="L2574" i="2"/>
  <c r="K2574" i="2"/>
  <c r="K2573" i="2"/>
  <c r="L2573" i="2" s="1"/>
  <c r="K2572" i="2"/>
  <c r="L2572" i="2" s="1"/>
  <c r="K2571" i="2"/>
  <c r="L2571" i="2" s="1"/>
  <c r="K2570" i="2"/>
  <c r="L2570" i="2" s="1"/>
  <c r="K2569" i="2"/>
  <c r="L2569" i="2" s="1"/>
  <c r="K2568" i="2"/>
  <c r="L2568" i="2" s="1"/>
  <c r="K2567" i="2"/>
  <c r="L2567" i="2" s="1"/>
  <c r="K2566" i="2"/>
  <c r="L2566" i="2" s="1"/>
  <c r="K2565" i="2"/>
  <c r="L2565" i="2" s="1"/>
  <c r="K2564" i="2"/>
  <c r="L2564" i="2" s="1"/>
  <c r="K2563" i="2"/>
  <c r="L2563" i="2" s="1"/>
  <c r="L2562" i="2"/>
  <c r="K2562" i="2"/>
  <c r="K2561" i="2"/>
  <c r="L2561" i="2" s="1"/>
  <c r="K2560" i="2"/>
  <c r="L2560" i="2" s="1"/>
  <c r="L2559" i="2"/>
  <c r="K2559" i="2"/>
  <c r="K2558" i="2"/>
  <c r="L2558" i="2" s="1"/>
  <c r="K2557" i="2"/>
  <c r="L2557" i="2" s="1"/>
  <c r="L2556" i="2"/>
  <c r="K2556" i="2"/>
  <c r="K2555" i="2"/>
  <c r="L2555" i="2" s="1"/>
  <c r="K2554" i="2"/>
  <c r="L2554" i="2" s="1"/>
  <c r="K2553" i="2"/>
  <c r="L2553" i="2" s="1"/>
  <c r="K2552" i="2"/>
  <c r="L2552" i="2" s="1"/>
  <c r="L2551" i="2"/>
  <c r="K2551" i="2"/>
  <c r="K2550" i="2"/>
  <c r="L2550" i="2" s="1"/>
  <c r="K2549" i="2"/>
  <c r="L2549" i="2" s="1"/>
  <c r="K2548" i="2"/>
  <c r="L2548" i="2" s="1"/>
  <c r="K2547" i="2"/>
  <c r="L2547" i="2" s="1"/>
  <c r="K2546" i="2"/>
  <c r="L2546" i="2" s="1"/>
  <c r="K2545" i="2"/>
  <c r="L2545" i="2" s="1"/>
  <c r="K2544" i="2"/>
  <c r="L2544" i="2" s="1"/>
  <c r="K2543" i="2"/>
  <c r="L2543" i="2" s="1"/>
  <c r="K2542" i="2"/>
  <c r="L2542" i="2" s="1"/>
  <c r="L2541" i="2"/>
  <c r="K2541" i="2"/>
  <c r="K2540" i="2"/>
  <c r="L2540" i="2" s="1"/>
  <c r="K2539" i="2"/>
  <c r="L2539" i="2" s="1"/>
  <c r="K2538" i="2"/>
  <c r="L2538" i="2" s="1"/>
  <c r="L2537" i="2"/>
  <c r="K2537" i="2"/>
  <c r="K2536" i="2"/>
  <c r="L2536" i="2" s="1"/>
  <c r="K2535" i="2"/>
  <c r="L2535" i="2" s="1"/>
  <c r="L2534" i="2"/>
  <c r="K2534" i="2"/>
  <c r="L2533" i="2"/>
  <c r="K2533" i="2"/>
  <c r="K2532" i="2"/>
  <c r="L2532" i="2" s="1"/>
  <c r="K2531" i="2"/>
  <c r="L2531" i="2" s="1"/>
  <c r="K2530" i="2"/>
  <c r="L2530" i="2" s="1"/>
  <c r="K2529" i="2"/>
  <c r="L2529" i="2" s="1"/>
  <c r="K2528" i="2"/>
  <c r="L2528" i="2" s="1"/>
  <c r="K2527" i="2"/>
  <c r="L2527" i="2" s="1"/>
  <c r="K2526" i="2"/>
  <c r="L2526" i="2" s="1"/>
  <c r="L2525" i="2"/>
  <c r="K2525" i="2"/>
  <c r="K2524" i="2"/>
  <c r="L2524" i="2" s="1"/>
  <c r="K2523" i="2"/>
  <c r="L2523" i="2" s="1"/>
  <c r="L2522" i="2"/>
  <c r="K2522" i="2"/>
  <c r="K2521" i="2"/>
  <c r="L2521" i="2" s="1"/>
  <c r="K2520" i="2"/>
  <c r="L2520" i="2" s="1"/>
  <c r="K2519" i="2"/>
  <c r="L2519" i="2" s="1"/>
  <c r="K2518" i="2"/>
  <c r="L2518" i="2" s="1"/>
  <c r="K2517" i="2"/>
  <c r="L2517" i="2" s="1"/>
  <c r="K2516" i="2"/>
  <c r="L2516" i="2" s="1"/>
  <c r="L2515" i="2"/>
  <c r="K2515" i="2"/>
  <c r="K2514" i="2"/>
  <c r="L2514" i="2" s="1"/>
  <c r="K2513" i="2"/>
  <c r="L2513" i="2" s="1"/>
  <c r="K2512" i="2"/>
  <c r="L2512" i="2" s="1"/>
  <c r="K2511" i="2"/>
  <c r="L2511" i="2" s="1"/>
  <c r="K2510" i="2"/>
  <c r="L2510" i="2" s="1"/>
  <c r="K2509" i="2"/>
  <c r="L2509" i="2" s="1"/>
  <c r="K2508" i="2"/>
  <c r="L2508" i="2" s="1"/>
  <c r="K2507" i="2"/>
  <c r="L2507" i="2" s="1"/>
  <c r="K2506" i="2"/>
  <c r="L2506" i="2" s="1"/>
  <c r="L2505" i="2"/>
  <c r="K2505" i="2"/>
  <c r="K2504" i="2"/>
  <c r="L2504" i="2" s="1"/>
  <c r="K2503" i="2"/>
  <c r="L2503" i="2" s="1"/>
  <c r="K2502" i="2"/>
  <c r="L2502" i="2" s="1"/>
  <c r="K2501" i="2"/>
  <c r="L2501" i="2" s="1"/>
  <c r="K2500" i="2"/>
  <c r="L2500" i="2" s="1"/>
  <c r="K2499" i="2"/>
  <c r="L2499" i="2" s="1"/>
  <c r="K2498" i="2"/>
  <c r="L2498" i="2" s="1"/>
  <c r="L2497" i="2"/>
  <c r="K2497" i="2"/>
  <c r="K2496" i="2"/>
  <c r="L2496" i="2" s="1"/>
  <c r="K2495" i="2"/>
  <c r="L2495" i="2" s="1"/>
  <c r="K2494" i="2"/>
  <c r="L2494" i="2" s="1"/>
  <c r="K2493" i="2"/>
  <c r="L2493" i="2" s="1"/>
  <c r="K2492" i="2"/>
  <c r="L2492" i="2" s="1"/>
  <c r="K2491" i="2"/>
  <c r="L2491" i="2" s="1"/>
  <c r="K2490" i="2"/>
  <c r="L2490" i="2" s="1"/>
  <c r="L2489" i="2"/>
  <c r="K2489" i="2"/>
  <c r="K2488" i="2"/>
  <c r="L2488" i="2" s="1"/>
  <c r="K2487" i="2"/>
  <c r="L2487" i="2" s="1"/>
  <c r="L2486" i="2"/>
  <c r="K2486" i="2"/>
  <c r="K2485" i="2"/>
  <c r="L2485" i="2" s="1"/>
  <c r="K2484" i="2"/>
  <c r="L2484" i="2" s="1"/>
  <c r="K2483" i="2"/>
  <c r="L2483" i="2" s="1"/>
  <c r="K2482" i="2"/>
  <c r="L2482" i="2" s="1"/>
  <c r="K2481" i="2"/>
  <c r="L2481" i="2" s="1"/>
  <c r="K2480" i="2"/>
  <c r="L2480" i="2" s="1"/>
  <c r="L2479" i="2"/>
  <c r="K2479" i="2"/>
  <c r="K2478" i="2"/>
  <c r="L2478" i="2" s="1"/>
  <c r="K2477" i="2"/>
  <c r="L2477" i="2" s="1"/>
  <c r="K2476" i="2"/>
  <c r="L2476" i="2" s="1"/>
  <c r="K2475" i="2"/>
  <c r="L2475" i="2" s="1"/>
  <c r="K2474" i="2"/>
  <c r="L2474" i="2" s="1"/>
  <c r="K2473" i="2"/>
  <c r="L2473" i="2" s="1"/>
  <c r="K2472" i="2"/>
  <c r="L2472" i="2" s="1"/>
  <c r="L2471" i="2"/>
  <c r="K2471" i="2"/>
  <c r="K2470" i="2"/>
  <c r="L2470" i="2" s="1"/>
  <c r="K2469" i="2"/>
  <c r="L2469" i="2" s="1"/>
  <c r="K2468" i="2"/>
  <c r="L2468" i="2" s="1"/>
  <c r="K2467" i="2"/>
  <c r="L2467" i="2" s="1"/>
  <c r="K2466" i="2"/>
  <c r="L2466" i="2" s="1"/>
  <c r="K2465" i="2"/>
  <c r="L2465" i="2" s="1"/>
  <c r="K2464" i="2"/>
  <c r="L2464" i="2" s="1"/>
  <c r="K2463" i="2"/>
  <c r="L2463" i="2" s="1"/>
  <c r="L2462" i="2"/>
  <c r="K2462" i="2"/>
  <c r="K2461" i="2"/>
  <c r="L2461" i="2" s="1"/>
  <c r="K2460" i="2"/>
  <c r="L2460" i="2" s="1"/>
  <c r="L2459" i="2"/>
  <c r="K2459" i="2"/>
  <c r="K2458" i="2"/>
  <c r="L2458" i="2" s="1"/>
  <c r="K2457" i="2"/>
  <c r="L2457" i="2" s="1"/>
  <c r="K2456" i="2"/>
  <c r="L2456" i="2" s="1"/>
  <c r="L2455" i="2"/>
  <c r="K2455" i="2"/>
  <c r="K2454" i="2"/>
  <c r="L2454" i="2" s="1"/>
  <c r="K2453" i="2"/>
  <c r="L2453" i="2" s="1"/>
  <c r="K2452" i="2"/>
  <c r="L2452" i="2" s="1"/>
  <c r="K2451" i="2"/>
  <c r="L2451" i="2" s="1"/>
  <c r="K2450" i="2"/>
  <c r="L2450" i="2" s="1"/>
  <c r="L2449" i="2"/>
  <c r="K2449" i="2"/>
  <c r="K2448" i="2"/>
  <c r="L2448" i="2" s="1"/>
  <c r="K2447" i="2"/>
  <c r="L2447" i="2" s="1"/>
  <c r="L2446" i="2"/>
  <c r="K2446" i="2"/>
  <c r="K2445" i="2"/>
  <c r="L2445" i="2" s="1"/>
  <c r="K2444" i="2"/>
  <c r="L2444" i="2" s="1"/>
  <c r="K2443" i="2"/>
  <c r="L2443" i="2" s="1"/>
  <c r="K2442" i="2"/>
  <c r="L2442" i="2" s="1"/>
  <c r="K2441" i="2"/>
  <c r="L2441" i="2" s="1"/>
  <c r="K2440" i="2"/>
  <c r="L2440" i="2" s="1"/>
  <c r="K2439" i="2"/>
  <c r="L2439" i="2" s="1"/>
  <c r="K2438" i="2"/>
  <c r="L2438" i="2" s="1"/>
  <c r="K2437" i="2"/>
  <c r="L2437" i="2" s="1"/>
  <c r="K2436" i="2"/>
  <c r="L2436" i="2" s="1"/>
  <c r="K2435" i="2"/>
  <c r="L2435" i="2" s="1"/>
  <c r="K2434" i="2"/>
  <c r="L2434" i="2" s="1"/>
  <c r="K2433" i="2"/>
  <c r="L2433" i="2" s="1"/>
  <c r="K2432" i="2"/>
  <c r="L2432" i="2" s="1"/>
  <c r="L2431" i="2"/>
  <c r="K2431" i="2"/>
  <c r="K2430" i="2"/>
  <c r="L2430" i="2" s="1"/>
  <c r="K2429" i="2"/>
  <c r="L2429" i="2" s="1"/>
  <c r="K2428" i="2"/>
  <c r="L2428" i="2" s="1"/>
  <c r="K2427" i="2"/>
  <c r="L2427" i="2" s="1"/>
  <c r="L2426" i="2"/>
  <c r="K2426" i="2"/>
  <c r="K2425" i="2"/>
  <c r="L2425" i="2" s="1"/>
  <c r="K2424" i="2"/>
  <c r="L2424" i="2" s="1"/>
  <c r="K2423" i="2"/>
  <c r="L2423" i="2" s="1"/>
  <c r="K2422" i="2"/>
  <c r="L2422" i="2" s="1"/>
  <c r="K2421" i="2"/>
  <c r="L2421" i="2" s="1"/>
  <c r="K2420" i="2"/>
  <c r="L2420" i="2" s="1"/>
  <c r="K2419" i="2"/>
  <c r="L2419" i="2" s="1"/>
  <c r="K2418" i="2"/>
  <c r="L2418" i="2" s="1"/>
  <c r="K2417" i="2"/>
  <c r="L2417" i="2" s="1"/>
  <c r="K2416" i="2"/>
  <c r="L2416" i="2" s="1"/>
  <c r="K2415" i="2"/>
  <c r="L2415" i="2" s="1"/>
  <c r="K2414" i="2"/>
  <c r="L2414" i="2" s="1"/>
  <c r="L2413" i="2"/>
  <c r="K2413" i="2"/>
  <c r="K2412" i="2"/>
  <c r="L2412" i="2" s="1"/>
  <c r="K2411" i="2"/>
  <c r="L2411" i="2" s="1"/>
  <c r="K2410" i="2"/>
  <c r="L2410" i="2" s="1"/>
  <c r="K2409" i="2"/>
  <c r="L2409" i="2" s="1"/>
  <c r="K2408" i="2"/>
  <c r="L2408" i="2" s="1"/>
  <c r="K2407" i="2"/>
  <c r="L2407" i="2" s="1"/>
  <c r="K2406" i="2"/>
  <c r="L2406" i="2" s="1"/>
  <c r="K2405" i="2"/>
  <c r="L2405" i="2" s="1"/>
  <c r="K2404" i="2"/>
  <c r="L2404" i="2" s="1"/>
  <c r="K2403" i="2"/>
  <c r="L2403" i="2" s="1"/>
  <c r="K2402" i="2"/>
  <c r="L2402" i="2" s="1"/>
  <c r="K2401" i="2"/>
  <c r="L2401" i="2" s="1"/>
  <c r="K2400" i="2"/>
  <c r="L2400" i="2" s="1"/>
  <c r="K2399" i="2"/>
  <c r="L2399" i="2" s="1"/>
  <c r="K2398" i="2"/>
  <c r="L2398" i="2" s="1"/>
  <c r="K2397" i="2"/>
  <c r="L2397" i="2" s="1"/>
  <c r="K2396" i="2"/>
  <c r="L2396" i="2" s="1"/>
  <c r="L2395" i="2"/>
  <c r="K2395" i="2"/>
  <c r="L2394" i="2"/>
  <c r="K2394" i="2"/>
  <c r="K2393" i="2"/>
  <c r="L2393" i="2" s="1"/>
  <c r="K2392" i="2"/>
  <c r="L2392" i="2" s="1"/>
  <c r="L2391" i="2"/>
  <c r="K2391" i="2"/>
  <c r="K2390" i="2"/>
  <c r="L2390" i="2" s="1"/>
  <c r="K2389" i="2"/>
  <c r="L2389" i="2" s="1"/>
  <c r="K2388" i="2"/>
  <c r="L2388" i="2" s="1"/>
  <c r="K2387" i="2"/>
  <c r="L2387" i="2" s="1"/>
  <c r="K2386" i="2"/>
  <c r="L2386" i="2" s="1"/>
  <c r="K2385" i="2"/>
  <c r="L2385" i="2" s="1"/>
  <c r="K2384" i="2"/>
  <c r="L2384" i="2" s="1"/>
  <c r="L2383" i="2"/>
  <c r="K2383" i="2"/>
  <c r="K2382" i="2"/>
  <c r="L2382" i="2" s="1"/>
  <c r="K2381" i="2"/>
  <c r="L2381" i="2" s="1"/>
  <c r="K2380" i="2"/>
  <c r="L2380" i="2" s="1"/>
  <c r="K2379" i="2"/>
  <c r="L2379" i="2" s="1"/>
  <c r="K2378" i="2"/>
  <c r="L2378" i="2" s="1"/>
  <c r="K2377" i="2"/>
  <c r="L2377" i="2" s="1"/>
  <c r="L2376" i="2"/>
  <c r="K2376" i="2"/>
  <c r="K2375" i="2"/>
  <c r="L2375" i="2" s="1"/>
  <c r="K2374" i="2"/>
  <c r="L2374" i="2" s="1"/>
  <c r="L2373" i="2"/>
  <c r="K2373" i="2"/>
  <c r="K2372" i="2"/>
  <c r="L2372" i="2" s="1"/>
  <c r="K2371" i="2"/>
  <c r="L2371" i="2" s="1"/>
  <c r="L2370" i="2"/>
  <c r="K2370" i="2"/>
  <c r="K2369" i="2"/>
  <c r="L2369" i="2" s="1"/>
  <c r="K2368" i="2"/>
  <c r="L2368" i="2" s="1"/>
  <c r="L2367" i="2"/>
  <c r="K2367" i="2"/>
  <c r="K2366" i="2"/>
  <c r="L2366" i="2" s="1"/>
  <c r="K2365" i="2"/>
  <c r="L2365" i="2" s="1"/>
  <c r="K2364" i="2"/>
  <c r="L2364" i="2" s="1"/>
  <c r="K2363" i="2"/>
  <c r="L2363" i="2" s="1"/>
  <c r="K2362" i="2"/>
  <c r="L2362" i="2" s="1"/>
  <c r="K2361" i="2"/>
  <c r="L2361" i="2" s="1"/>
  <c r="K2360" i="2"/>
  <c r="L2360" i="2" s="1"/>
  <c r="L2359" i="2"/>
  <c r="K2359" i="2"/>
  <c r="K2358" i="2"/>
  <c r="L2358" i="2" s="1"/>
  <c r="K2357" i="2"/>
  <c r="L2357" i="2" s="1"/>
  <c r="K2356" i="2"/>
  <c r="L2356" i="2" s="1"/>
  <c r="K2355" i="2"/>
  <c r="L2355" i="2" s="1"/>
  <c r="K2354" i="2"/>
  <c r="L2354" i="2" s="1"/>
  <c r="K2353" i="2"/>
  <c r="L2353" i="2" s="1"/>
  <c r="L2352" i="2"/>
  <c r="K2352" i="2"/>
  <c r="K2351" i="2"/>
  <c r="L2351" i="2" s="1"/>
  <c r="K2350" i="2"/>
  <c r="L2350" i="2" s="1"/>
  <c r="L2349" i="2"/>
  <c r="K2349" i="2"/>
  <c r="K2348" i="2"/>
  <c r="L2348" i="2" s="1"/>
  <c r="K2347" i="2"/>
  <c r="L2347" i="2" s="1"/>
  <c r="L2346" i="2"/>
  <c r="K2346" i="2"/>
  <c r="K2345" i="2"/>
  <c r="L2345" i="2" s="1"/>
  <c r="K2344" i="2"/>
  <c r="L2344" i="2" s="1"/>
  <c r="L2343" i="2"/>
  <c r="K2343" i="2"/>
  <c r="K2342" i="2"/>
  <c r="L2342" i="2" s="1"/>
  <c r="K2341" i="2"/>
  <c r="L2341" i="2" s="1"/>
  <c r="K2340" i="2"/>
  <c r="L2340" i="2" s="1"/>
  <c r="K2339" i="2"/>
  <c r="L2339" i="2" s="1"/>
  <c r="K2338" i="2"/>
  <c r="L2338" i="2" s="1"/>
  <c r="K2337" i="2"/>
  <c r="L2337" i="2" s="1"/>
  <c r="K2336" i="2"/>
  <c r="L2336" i="2" s="1"/>
  <c r="L2335" i="2"/>
  <c r="K2335" i="2"/>
  <c r="L2334" i="2"/>
  <c r="K2334" i="2"/>
  <c r="K2333" i="2"/>
  <c r="L2333" i="2" s="1"/>
  <c r="K2332" i="2"/>
  <c r="L2332" i="2" s="1"/>
  <c r="L2331" i="2"/>
  <c r="K2331" i="2"/>
  <c r="K2330" i="2"/>
  <c r="L2330" i="2" s="1"/>
  <c r="K2329" i="2"/>
  <c r="L2329" i="2" s="1"/>
  <c r="L2328" i="2"/>
  <c r="K2328" i="2"/>
  <c r="K2327" i="2"/>
  <c r="L2327" i="2" s="1"/>
  <c r="K2326" i="2"/>
  <c r="L2326" i="2" s="1"/>
  <c r="L2325" i="2"/>
  <c r="K2325" i="2"/>
  <c r="K2324" i="2"/>
  <c r="L2324" i="2" s="1"/>
  <c r="K2323" i="2"/>
  <c r="L2323" i="2" s="1"/>
  <c r="L2322" i="2"/>
  <c r="K2322" i="2"/>
  <c r="K2321" i="2"/>
  <c r="L2321" i="2" s="1"/>
  <c r="K2320" i="2"/>
  <c r="L2320" i="2" s="1"/>
  <c r="L2319" i="2"/>
  <c r="K2319" i="2"/>
  <c r="K2318" i="2"/>
  <c r="L2318" i="2" s="1"/>
  <c r="K2317" i="2"/>
  <c r="L2317" i="2" s="1"/>
  <c r="K2316" i="2"/>
  <c r="L2316" i="2" s="1"/>
  <c r="K2315" i="2"/>
  <c r="L2315" i="2" s="1"/>
  <c r="K2314" i="2"/>
  <c r="L2314" i="2" s="1"/>
  <c r="K2313" i="2"/>
  <c r="L2313" i="2" s="1"/>
  <c r="K2312" i="2"/>
  <c r="L2312" i="2" s="1"/>
  <c r="L2311" i="2"/>
  <c r="K2311" i="2"/>
  <c r="K2310" i="2"/>
  <c r="L2310" i="2" s="1"/>
  <c r="K2309" i="2"/>
  <c r="L2309" i="2" s="1"/>
  <c r="K2308" i="2"/>
  <c r="L2308" i="2" s="1"/>
  <c r="K2307" i="2"/>
  <c r="L2307" i="2" s="1"/>
  <c r="K2306" i="2"/>
  <c r="L2306" i="2" s="1"/>
  <c r="K2305" i="2"/>
  <c r="L2305" i="2" s="1"/>
  <c r="K2304" i="2"/>
  <c r="L2304" i="2" s="1"/>
  <c r="K2303" i="2"/>
  <c r="L2303" i="2" s="1"/>
  <c r="K2302" i="2"/>
  <c r="L2302" i="2" s="1"/>
  <c r="L2301" i="2"/>
  <c r="K2301" i="2"/>
  <c r="K2300" i="2"/>
  <c r="L2300" i="2" s="1"/>
  <c r="K2299" i="2"/>
  <c r="L2299" i="2" s="1"/>
  <c r="K2298" i="2"/>
  <c r="L2298" i="2" s="1"/>
  <c r="K2297" i="2"/>
  <c r="L2297" i="2" s="1"/>
  <c r="K2296" i="2"/>
  <c r="L2296" i="2" s="1"/>
  <c r="K2295" i="2"/>
  <c r="L2295" i="2" s="1"/>
  <c r="K2294" i="2"/>
  <c r="L2294" i="2" s="1"/>
  <c r="L2293" i="2"/>
  <c r="K2293" i="2"/>
  <c r="K2292" i="2"/>
  <c r="L2292" i="2" s="1"/>
  <c r="K2291" i="2"/>
  <c r="L2291" i="2" s="1"/>
  <c r="L2290" i="2"/>
  <c r="K2290" i="2"/>
  <c r="K2289" i="2"/>
  <c r="L2289" i="2" s="1"/>
  <c r="K2288" i="2"/>
  <c r="L2288" i="2" s="1"/>
  <c r="K2287" i="2"/>
  <c r="L2287" i="2" s="1"/>
  <c r="K2286" i="2"/>
  <c r="L2286" i="2" s="1"/>
  <c r="L2285" i="2"/>
  <c r="K2285" i="2"/>
  <c r="K2284" i="2"/>
  <c r="L2284" i="2" s="1"/>
  <c r="K2283" i="2"/>
  <c r="L2283" i="2" s="1"/>
  <c r="K2282" i="2"/>
  <c r="L2282" i="2" s="1"/>
  <c r="K2281" i="2"/>
  <c r="L2281" i="2" s="1"/>
  <c r="K2280" i="2"/>
  <c r="L2280" i="2" s="1"/>
  <c r="K2279" i="2"/>
  <c r="L2279" i="2" s="1"/>
  <c r="K2278" i="2"/>
  <c r="L2278" i="2" s="1"/>
  <c r="K2277" i="2"/>
  <c r="L2277" i="2" s="1"/>
  <c r="K2276" i="2"/>
  <c r="L2276" i="2" s="1"/>
  <c r="L2275" i="2"/>
  <c r="K2275" i="2"/>
  <c r="K2274" i="2"/>
  <c r="L2274" i="2" s="1"/>
  <c r="K2273" i="2"/>
  <c r="L2273" i="2" s="1"/>
  <c r="L2272" i="2"/>
  <c r="K2272" i="2"/>
  <c r="K2271" i="2"/>
  <c r="L2271" i="2" s="1"/>
  <c r="K2270" i="2"/>
  <c r="L2270" i="2" s="1"/>
  <c r="K2269" i="2"/>
  <c r="L2269" i="2" s="1"/>
  <c r="K2268" i="2"/>
  <c r="L2268" i="2" s="1"/>
  <c r="K2267" i="2"/>
  <c r="L2267" i="2" s="1"/>
  <c r="K2266" i="2"/>
  <c r="L2266" i="2" s="1"/>
  <c r="K2265" i="2"/>
  <c r="L2265" i="2" s="1"/>
  <c r="K2264" i="2"/>
  <c r="L2264" i="2" s="1"/>
  <c r="K2263" i="2"/>
  <c r="L2263" i="2" s="1"/>
  <c r="K2262" i="2"/>
  <c r="L2262" i="2" s="1"/>
  <c r="K2261" i="2"/>
  <c r="L2261" i="2" s="1"/>
  <c r="K2260" i="2"/>
  <c r="L2260" i="2" s="1"/>
  <c r="L2259" i="2"/>
  <c r="K2259" i="2"/>
  <c r="K2258" i="2"/>
  <c r="L2258" i="2" s="1"/>
  <c r="K2257" i="2"/>
  <c r="L2257" i="2" s="1"/>
  <c r="K2256" i="2"/>
  <c r="L2256" i="2" s="1"/>
  <c r="K2255" i="2"/>
  <c r="L2255" i="2" s="1"/>
  <c r="K2254" i="2"/>
  <c r="L2254" i="2" s="1"/>
  <c r="K2253" i="2"/>
  <c r="L2253" i="2" s="1"/>
  <c r="K2252" i="2"/>
  <c r="L2252" i="2" s="1"/>
  <c r="L2251" i="2"/>
  <c r="K2251" i="2"/>
  <c r="K2250" i="2"/>
  <c r="L2250" i="2" s="1"/>
  <c r="K2249" i="2"/>
  <c r="L2249" i="2" s="1"/>
  <c r="L2248" i="2"/>
  <c r="K2248" i="2"/>
  <c r="K2247" i="2"/>
  <c r="L2247" i="2" s="1"/>
  <c r="K2246" i="2"/>
  <c r="L2246" i="2" s="1"/>
  <c r="K2245" i="2"/>
  <c r="L2245" i="2" s="1"/>
  <c r="K2244" i="2"/>
  <c r="L2244" i="2" s="1"/>
  <c r="K2243" i="2"/>
  <c r="L2243" i="2" s="1"/>
  <c r="K2242" i="2"/>
  <c r="L2242" i="2" s="1"/>
  <c r="K2241" i="2"/>
  <c r="L2241" i="2" s="1"/>
  <c r="K2240" i="2"/>
  <c r="L2240" i="2" s="1"/>
  <c r="K2239" i="2"/>
  <c r="L2239" i="2" s="1"/>
  <c r="K2238" i="2"/>
  <c r="L2238" i="2" s="1"/>
  <c r="K2237" i="2"/>
  <c r="L2237" i="2" s="1"/>
  <c r="K2236" i="2"/>
  <c r="L2236" i="2" s="1"/>
  <c r="K2235" i="2"/>
  <c r="L2235" i="2" s="1"/>
  <c r="K2234" i="2"/>
  <c r="L2234" i="2" s="1"/>
  <c r="K2233" i="2"/>
  <c r="L2233" i="2" s="1"/>
  <c r="K2232" i="2"/>
  <c r="L2232" i="2" s="1"/>
  <c r="L2231" i="2"/>
  <c r="K2231" i="2"/>
  <c r="K2230" i="2"/>
  <c r="L2230" i="2" s="1"/>
  <c r="K2229" i="2"/>
  <c r="L2229" i="2" s="1"/>
  <c r="K2228" i="2"/>
  <c r="L2228" i="2" s="1"/>
  <c r="K2227" i="2"/>
  <c r="L2227" i="2" s="1"/>
  <c r="K2226" i="2"/>
  <c r="L2226" i="2" s="1"/>
  <c r="K2225" i="2"/>
  <c r="L2225" i="2" s="1"/>
  <c r="K2224" i="2"/>
  <c r="L2224" i="2" s="1"/>
  <c r="K2223" i="2"/>
  <c r="L2223" i="2" s="1"/>
  <c r="K2222" i="2"/>
  <c r="L2222" i="2" s="1"/>
  <c r="K2221" i="2"/>
  <c r="L2221" i="2" s="1"/>
  <c r="K2220" i="2"/>
  <c r="L2220" i="2" s="1"/>
  <c r="L2219" i="2"/>
  <c r="K2219" i="2"/>
  <c r="K2218" i="2"/>
  <c r="L2218" i="2" s="1"/>
  <c r="K2217" i="2"/>
  <c r="L2217" i="2" s="1"/>
  <c r="K2216" i="2"/>
  <c r="L2216" i="2" s="1"/>
  <c r="K2215" i="2"/>
  <c r="L2215" i="2" s="1"/>
  <c r="K2214" i="2"/>
  <c r="L2214" i="2" s="1"/>
  <c r="K2213" i="2"/>
  <c r="L2213" i="2" s="1"/>
  <c r="K2212" i="2"/>
  <c r="L2212" i="2" s="1"/>
  <c r="K2211" i="2"/>
  <c r="L2211" i="2" s="1"/>
  <c r="K2210" i="2"/>
  <c r="L2210" i="2" s="1"/>
  <c r="K2209" i="2"/>
  <c r="L2209" i="2" s="1"/>
  <c r="K2208" i="2"/>
  <c r="L2208" i="2" s="1"/>
  <c r="L2207" i="2"/>
  <c r="K2207" i="2"/>
  <c r="K2206" i="2"/>
  <c r="L2206" i="2" s="1"/>
  <c r="K2205" i="2"/>
  <c r="L2205" i="2" s="1"/>
  <c r="K2204" i="2"/>
  <c r="L2204" i="2" s="1"/>
  <c r="K2203" i="2"/>
  <c r="L2203" i="2" s="1"/>
  <c r="K2202" i="2"/>
  <c r="L2202" i="2" s="1"/>
  <c r="K2201" i="2"/>
  <c r="L2201" i="2" s="1"/>
  <c r="K2200" i="2"/>
  <c r="L2200" i="2" s="1"/>
  <c r="K2199" i="2"/>
  <c r="L2199" i="2" s="1"/>
  <c r="K2198" i="2"/>
  <c r="L2198" i="2" s="1"/>
  <c r="K2197" i="2"/>
  <c r="L2197" i="2" s="1"/>
  <c r="K2196" i="2"/>
  <c r="L2196" i="2" s="1"/>
  <c r="L2195" i="2"/>
  <c r="K2195" i="2"/>
  <c r="K2194" i="2"/>
  <c r="L2194" i="2" s="1"/>
  <c r="K2193" i="2"/>
  <c r="L2193" i="2" s="1"/>
  <c r="K2192" i="2"/>
  <c r="L2192" i="2" s="1"/>
  <c r="K2191" i="2"/>
  <c r="L2191" i="2" s="1"/>
  <c r="K2190" i="2"/>
  <c r="L2190" i="2" s="1"/>
  <c r="K2189" i="2"/>
  <c r="L2189" i="2" s="1"/>
  <c r="K2188" i="2"/>
  <c r="L2188" i="2" s="1"/>
  <c r="K2187" i="2"/>
  <c r="L2187" i="2" s="1"/>
  <c r="K2186" i="2"/>
  <c r="L2186" i="2" s="1"/>
  <c r="K2185" i="2"/>
  <c r="L2185" i="2" s="1"/>
  <c r="K2184" i="2"/>
  <c r="L2184" i="2" s="1"/>
  <c r="L2183" i="2"/>
  <c r="K2183" i="2"/>
  <c r="K2182" i="2"/>
  <c r="L2182" i="2" s="1"/>
  <c r="K2181" i="2"/>
  <c r="L2181" i="2" s="1"/>
  <c r="K2180" i="2"/>
  <c r="L2180" i="2" s="1"/>
  <c r="K2179" i="2"/>
  <c r="L2179" i="2" s="1"/>
  <c r="K2178" i="2"/>
  <c r="L2178" i="2" s="1"/>
  <c r="K2177" i="2"/>
  <c r="L2177" i="2" s="1"/>
  <c r="K2176" i="2"/>
  <c r="L2176" i="2" s="1"/>
  <c r="K2175" i="2"/>
  <c r="L2175" i="2" s="1"/>
  <c r="K2174" i="2"/>
  <c r="L2174" i="2" s="1"/>
  <c r="K2173" i="2"/>
  <c r="L2173" i="2" s="1"/>
  <c r="K2172" i="2"/>
  <c r="L2172" i="2" s="1"/>
  <c r="L2171" i="2"/>
  <c r="K2171" i="2"/>
  <c r="K2170" i="2"/>
  <c r="L2170" i="2" s="1"/>
  <c r="K2169" i="2"/>
  <c r="L2169" i="2" s="1"/>
  <c r="K2168" i="2"/>
  <c r="L2168" i="2" s="1"/>
  <c r="K2167" i="2"/>
  <c r="L2167" i="2" s="1"/>
  <c r="K2166" i="2"/>
  <c r="L2166" i="2" s="1"/>
  <c r="K2165" i="2"/>
  <c r="L2165" i="2" s="1"/>
  <c r="K2164" i="2"/>
  <c r="L2164" i="2" s="1"/>
  <c r="K2163" i="2"/>
  <c r="L2163" i="2" s="1"/>
  <c r="K2162" i="2"/>
  <c r="L2162" i="2" s="1"/>
  <c r="K2161" i="2"/>
  <c r="L2161" i="2" s="1"/>
  <c r="K2160" i="2"/>
  <c r="L2160" i="2" s="1"/>
  <c r="L2159" i="2"/>
  <c r="K2159" i="2"/>
  <c r="K2158" i="2"/>
  <c r="L2158" i="2" s="1"/>
  <c r="K2157" i="2"/>
  <c r="L2157" i="2" s="1"/>
  <c r="K2156" i="2"/>
  <c r="L2156" i="2" s="1"/>
  <c r="K2155" i="2"/>
  <c r="L2155" i="2" s="1"/>
  <c r="K2154" i="2"/>
  <c r="L2154" i="2" s="1"/>
  <c r="K2153" i="2"/>
  <c r="L2153" i="2" s="1"/>
  <c r="K2152" i="2"/>
  <c r="L2152" i="2" s="1"/>
  <c r="K2151" i="2"/>
  <c r="L2151" i="2" s="1"/>
  <c r="K2150" i="2"/>
  <c r="L2150" i="2" s="1"/>
  <c r="K2149" i="2"/>
  <c r="L2149" i="2" s="1"/>
  <c r="K2148" i="2"/>
  <c r="L2148" i="2" s="1"/>
  <c r="L2147" i="2"/>
  <c r="K2147" i="2"/>
  <c r="K2146" i="2"/>
  <c r="L2146" i="2" s="1"/>
  <c r="K2145" i="2"/>
  <c r="L2145" i="2" s="1"/>
  <c r="K2144" i="2"/>
  <c r="L2144" i="2" s="1"/>
  <c r="K2143" i="2"/>
  <c r="L2143" i="2" s="1"/>
  <c r="K2142" i="2"/>
  <c r="L2142" i="2" s="1"/>
  <c r="K2141" i="2"/>
  <c r="L2141" i="2" s="1"/>
  <c r="K2140" i="2"/>
  <c r="L2140" i="2" s="1"/>
  <c r="K2139" i="2"/>
  <c r="L2139" i="2" s="1"/>
  <c r="K2138" i="2"/>
  <c r="L2138" i="2" s="1"/>
  <c r="K2137" i="2"/>
  <c r="L2137" i="2" s="1"/>
  <c r="K2136" i="2"/>
  <c r="L2136" i="2" s="1"/>
  <c r="L2135" i="2"/>
  <c r="K2135" i="2"/>
  <c r="K2134" i="2"/>
  <c r="L2134" i="2" s="1"/>
  <c r="K2133" i="2"/>
  <c r="L2133" i="2" s="1"/>
  <c r="K2132" i="2"/>
  <c r="L2132" i="2" s="1"/>
  <c r="K2131" i="2"/>
  <c r="L2131" i="2" s="1"/>
  <c r="K2130" i="2"/>
  <c r="L2130" i="2" s="1"/>
  <c r="K2129" i="2"/>
  <c r="L2129" i="2" s="1"/>
  <c r="K2128" i="2"/>
  <c r="L2128" i="2" s="1"/>
  <c r="K2127" i="2"/>
  <c r="L2127" i="2" s="1"/>
  <c r="K2126" i="2"/>
  <c r="L2126" i="2" s="1"/>
  <c r="K2125" i="2"/>
  <c r="L2125" i="2" s="1"/>
  <c r="K2124" i="2"/>
  <c r="L2124" i="2" s="1"/>
  <c r="L2123" i="2"/>
  <c r="K2123" i="2"/>
  <c r="K2122" i="2"/>
  <c r="L2122" i="2" s="1"/>
  <c r="K2121" i="2"/>
  <c r="L2121" i="2" s="1"/>
  <c r="K2120" i="2"/>
  <c r="L2120" i="2" s="1"/>
  <c r="K2119" i="2"/>
  <c r="L2119" i="2" s="1"/>
  <c r="K2118" i="2"/>
  <c r="L2118" i="2" s="1"/>
  <c r="K2117" i="2"/>
  <c r="L2117" i="2" s="1"/>
  <c r="K2116" i="2"/>
  <c r="L2116" i="2" s="1"/>
  <c r="K2115" i="2"/>
  <c r="L2115" i="2" s="1"/>
  <c r="K2114" i="2"/>
  <c r="L2114" i="2" s="1"/>
  <c r="K2113" i="2"/>
  <c r="L2113" i="2" s="1"/>
  <c r="K2112" i="2"/>
  <c r="L2112" i="2" s="1"/>
  <c r="L2111" i="2"/>
  <c r="K2111" i="2"/>
  <c r="K2110" i="2"/>
  <c r="L2110" i="2" s="1"/>
  <c r="K2109" i="2"/>
  <c r="L2109" i="2" s="1"/>
  <c r="K2108" i="2"/>
  <c r="L2108" i="2" s="1"/>
  <c r="K2107" i="2"/>
  <c r="L2107" i="2" s="1"/>
  <c r="K2106" i="2"/>
  <c r="L2106" i="2" s="1"/>
  <c r="K2105" i="2"/>
  <c r="L2105" i="2" s="1"/>
  <c r="K2104" i="2"/>
  <c r="L2104" i="2" s="1"/>
  <c r="K2103" i="2"/>
  <c r="L2103" i="2" s="1"/>
  <c r="K2102" i="2"/>
  <c r="L2102" i="2" s="1"/>
  <c r="K2101" i="2"/>
  <c r="L2101" i="2" s="1"/>
  <c r="K2100" i="2"/>
  <c r="L2100" i="2" s="1"/>
  <c r="L2099" i="2"/>
  <c r="K2099" i="2"/>
  <c r="K2098" i="2"/>
  <c r="L2098" i="2" s="1"/>
  <c r="K2097" i="2"/>
  <c r="L2097" i="2" s="1"/>
  <c r="K2096" i="2"/>
  <c r="L2096" i="2" s="1"/>
  <c r="K2095" i="2"/>
  <c r="L2095" i="2" s="1"/>
  <c r="K2094" i="2"/>
  <c r="L2094" i="2" s="1"/>
  <c r="K2093" i="2"/>
  <c r="L2093" i="2" s="1"/>
  <c r="K2092" i="2"/>
  <c r="L2092" i="2" s="1"/>
  <c r="K2091" i="2"/>
  <c r="L2091" i="2" s="1"/>
  <c r="K2090" i="2"/>
  <c r="L2090" i="2" s="1"/>
  <c r="K2089" i="2"/>
  <c r="L2089" i="2" s="1"/>
  <c r="K2088" i="2"/>
  <c r="L2088" i="2" s="1"/>
  <c r="L2087" i="2"/>
  <c r="K2087" i="2"/>
  <c r="K2086" i="2"/>
  <c r="L2086" i="2" s="1"/>
  <c r="K2085" i="2"/>
  <c r="L2085" i="2" s="1"/>
  <c r="K2084" i="2"/>
  <c r="L2084" i="2" s="1"/>
  <c r="K2083" i="2"/>
  <c r="L2083" i="2" s="1"/>
  <c r="K2082" i="2"/>
  <c r="L2082" i="2" s="1"/>
  <c r="K2081" i="2"/>
  <c r="L2081" i="2" s="1"/>
  <c r="K2080" i="2"/>
  <c r="L2080" i="2" s="1"/>
  <c r="K2079" i="2"/>
  <c r="L2079" i="2" s="1"/>
  <c r="K2078" i="2"/>
  <c r="L2078" i="2" s="1"/>
  <c r="K2077" i="2"/>
  <c r="L2077" i="2" s="1"/>
  <c r="K2076" i="2"/>
  <c r="L2076" i="2" s="1"/>
  <c r="L2075" i="2"/>
  <c r="K2075" i="2"/>
  <c r="K2074" i="2"/>
  <c r="L2074" i="2" s="1"/>
  <c r="K2073" i="2"/>
  <c r="L2073" i="2" s="1"/>
  <c r="K2072" i="2"/>
  <c r="L2072" i="2" s="1"/>
  <c r="K2071" i="2"/>
  <c r="L2071" i="2" s="1"/>
  <c r="K2070" i="2"/>
  <c r="L2070" i="2" s="1"/>
  <c r="K2069" i="2"/>
  <c r="L2069" i="2" s="1"/>
  <c r="K2068" i="2"/>
  <c r="L2068" i="2" s="1"/>
  <c r="K2067" i="2"/>
  <c r="L2067" i="2" s="1"/>
  <c r="K2066" i="2"/>
  <c r="L2066" i="2" s="1"/>
  <c r="K2065" i="2"/>
  <c r="L2065" i="2" s="1"/>
  <c r="K2064" i="2"/>
  <c r="L2064" i="2" s="1"/>
  <c r="L2063" i="2"/>
  <c r="K2063" i="2"/>
  <c r="K2062" i="2"/>
  <c r="L2062" i="2" s="1"/>
  <c r="K2061" i="2"/>
  <c r="L2061" i="2" s="1"/>
  <c r="K2060" i="2"/>
  <c r="L2060" i="2" s="1"/>
  <c r="K2059" i="2"/>
  <c r="L2059" i="2" s="1"/>
  <c r="K2058" i="2"/>
  <c r="L2058" i="2" s="1"/>
  <c r="K2057" i="2"/>
  <c r="L2057" i="2" s="1"/>
  <c r="K2056" i="2"/>
  <c r="L2056" i="2" s="1"/>
  <c r="K2055" i="2"/>
  <c r="L2055" i="2" s="1"/>
  <c r="K2054" i="2"/>
  <c r="L2054" i="2" s="1"/>
  <c r="K2053" i="2"/>
  <c r="L2053" i="2" s="1"/>
  <c r="K2052" i="2"/>
  <c r="L2052" i="2" s="1"/>
  <c r="L2051" i="2"/>
  <c r="K2051" i="2"/>
  <c r="K2050" i="2"/>
  <c r="L2050" i="2" s="1"/>
  <c r="K2049" i="2"/>
  <c r="L2049" i="2" s="1"/>
  <c r="K2048" i="2"/>
  <c r="L2048" i="2" s="1"/>
  <c r="K2047" i="2"/>
  <c r="L2047" i="2" s="1"/>
  <c r="K2046" i="2"/>
  <c r="L2046" i="2" s="1"/>
  <c r="K2045" i="2"/>
  <c r="L2045" i="2" s="1"/>
  <c r="K2044" i="2"/>
  <c r="L2044" i="2" s="1"/>
  <c r="K2043" i="2"/>
  <c r="L2043" i="2" s="1"/>
  <c r="K2042" i="2"/>
  <c r="L2042" i="2" s="1"/>
  <c r="K2041" i="2"/>
  <c r="L2041" i="2" s="1"/>
  <c r="K2040" i="2"/>
  <c r="L2040" i="2" s="1"/>
  <c r="L2039" i="2"/>
  <c r="K2039" i="2"/>
  <c r="K2038" i="2"/>
  <c r="L2038" i="2" s="1"/>
  <c r="K2037" i="2"/>
  <c r="L2037" i="2" s="1"/>
  <c r="K2036" i="2"/>
  <c r="L2036" i="2" s="1"/>
  <c r="K2035" i="2"/>
  <c r="L2035" i="2" s="1"/>
  <c r="K2034" i="2"/>
  <c r="L2034" i="2" s="1"/>
  <c r="L2033" i="2"/>
  <c r="K2033" i="2"/>
  <c r="K2032" i="2"/>
  <c r="L2032" i="2" s="1"/>
  <c r="K2031" i="2"/>
  <c r="L2031" i="2" s="1"/>
  <c r="K2030" i="2"/>
  <c r="L2030" i="2" s="1"/>
  <c r="K2029" i="2"/>
  <c r="L2029" i="2" s="1"/>
  <c r="K2028" i="2"/>
  <c r="L2028" i="2" s="1"/>
  <c r="K2027" i="2"/>
  <c r="L2027" i="2" s="1"/>
  <c r="K2026" i="2"/>
  <c r="L2026" i="2" s="1"/>
  <c r="K2025" i="2"/>
  <c r="L2025" i="2" s="1"/>
  <c r="K2024" i="2"/>
  <c r="L2024" i="2" s="1"/>
  <c r="K2023" i="2"/>
  <c r="L2023" i="2" s="1"/>
  <c r="K2022" i="2"/>
  <c r="L2022" i="2" s="1"/>
  <c r="K2021" i="2"/>
  <c r="L2021" i="2" s="1"/>
  <c r="K2020" i="2"/>
  <c r="L2020" i="2" s="1"/>
  <c r="K2019" i="2"/>
  <c r="L2019" i="2" s="1"/>
  <c r="K2018" i="2"/>
  <c r="L2018" i="2" s="1"/>
  <c r="K2017" i="2"/>
  <c r="L2017" i="2" s="1"/>
  <c r="K2016" i="2"/>
  <c r="L2016" i="2" s="1"/>
  <c r="L2015" i="2"/>
  <c r="K2015" i="2"/>
  <c r="K2014" i="2"/>
  <c r="L2014" i="2" s="1"/>
  <c r="K2013" i="2"/>
  <c r="L2013" i="2" s="1"/>
  <c r="K2012" i="2"/>
  <c r="L2012" i="2" s="1"/>
  <c r="K2011" i="2"/>
  <c r="L2011" i="2" s="1"/>
  <c r="K2010" i="2"/>
  <c r="L2010" i="2" s="1"/>
  <c r="L2009" i="2"/>
  <c r="K2009" i="2"/>
  <c r="K2008" i="2"/>
  <c r="L2008" i="2" s="1"/>
  <c r="K2007" i="2"/>
  <c r="L2007" i="2" s="1"/>
  <c r="K2006" i="2"/>
  <c r="L2006" i="2" s="1"/>
  <c r="K2005" i="2"/>
  <c r="L2005" i="2" s="1"/>
  <c r="K2004" i="2"/>
  <c r="L2004" i="2" s="1"/>
  <c r="K2003" i="2"/>
  <c r="L2003" i="2" s="1"/>
  <c r="K2002" i="2"/>
  <c r="L2002" i="2" s="1"/>
  <c r="K2001" i="2"/>
  <c r="L2001" i="2" s="1"/>
  <c r="K2000" i="2"/>
  <c r="L2000" i="2" s="1"/>
  <c r="K1999" i="2"/>
  <c r="L1999" i="2" s="1"/>
  <c r="K1998" i="2"/>
  <c r="L1998" i="2" s="1"/>
  <c r="K1997" i="2"/>
  <c r="L1997" i="2" s="1"/>
  <c r="K1996" i="2"/>
  <c r="L1996" i="2" s="1"/>
  <c r="K1995" i="2"/>
  <c r="L1995" i="2" s="1"/>
  <c r="K1994" i="2"/>
  <c r="L1994" i="2" s="1"/>
  <c r="K1993" i="2"/>
  <c r="L1993" i="2" s="1"/>
  <c r="K1992" i="2"/>
  <c r="L1992" i="2" s="1"/>
  <c r="L1991" i="2"/>
  <c r="K1991" i="2"/>
  <c r="K1990" i="2"/>
  <c r="L1990" i="2" s="1"/>
  <c r="K1989" i="2"/>
  <c r="L1989" i="2" s="1"/>
  <c r="K1988" i="2"/>
  <c r="L1988" i="2" s="1"/>
  <c r="K1987" i="2"/>
  <c r="L1987" i="2" s="1"/>
  <c r="K1986" i="2"/>
  <c r="L1986" i="2" s="1"/>
  <c r="K1985" i="2"/>
  <c r="L1985" i="2" s="1"/>
  <c r="K1984" i="2"/>
  <c r="L1984" i="2" s="1"/>
  <c r="K1983" i="2"/>
  <c r="L1983" i="2" s="1"/>
  <c r="K1982" i="2"/>
  <c r="L1982" i="2" s="1"/>
  <c r="K1981" i="2"/>
  <c r="L1981" i="2" s="1"/>
  <c r="K1980" i="2"/>
  <c r="L1980" i="2" s="1"/>
  <c r="K1979" i="2"/>
  <c r="L1979" i="2" s="1"/>
  <c r="K1978" i="2"/>
  <c r="L1978" i="2" s="1"/>
  <c r="K1977" i="2"/>
  <c r="L1977" i="2" s="1"/>
  <c r="K1976" i="2"/>
  <c r="L1976" i="2" s="1"/>
  <c r="K1975" i="2"/>
  <c r="L1975" i="2" s="1"/>
  <c r="K1974" i="2"/>
  <c r="L1974" i="2" s="1"/>
  <c r="K1973" i="2"/>
  <c r="L1973" i="2" s="1"/>
  <c r="K1972" i="2"/>
  <c r="L1972" i="2" s="1"/>
  <c r="K1971" i="2"/>
  <c r="L1971" i="2" s="1"/>
  <c r="K1970" i="2"/>
  <c r="L1970" i="2" s="1"/>
  <c r="K1969" i="2"/>
  <c r="L1969" i="2" s="1"/>
  <c r="K1968" i="2"/>
  <c r="L1968" i="2" s="1"/>
  <c r="L1967" i="2"/>
  <c r="K1967" i="2"/>
  <c r="K1966" i="2"/>
  <c r="L1966" i="2" s="1"/>
  <c r="K1965" i="2"/>
  <c r="L1965" i="2" s="1"/>
  <c r="K1964" i="2"/>
  <c r="L1964" i="2" s="1"/>
  <c r="K1963" i="2"/>
  <c r="L1963" i="2" s="1"/>
  <c r="K1962" i="2"/>
  <c r="L1962" i="2" s="1"/>
  <c r="L1961" i="2"/>
  <c r="K1961" i="2"/>
  <c r="K1960" i="2"/>
  <c r="L1960" i="2" s="1"/>
  <c r="K1959" i="2"/>
  <c r="L1959" i="2" s="1"/>
  <c r="K1958" i="2"/>
  <c r="L1958" i="2" s="1"/>
  <c r="K1957" i="2"/>
  <c r="L1957" i="2" s="1"/>
  <c r="K1956" i="2"/>
  <c r="L1956" i="2" s="1"/>
  <c r="K1955" i="2"/>
  <c r="L1955" i="2" s="1"/>
  <c r="K1954" i="2"/>
  <c r="L1954" i="2" s="1"/>
  <c r="K1953" i="2"/>
  <c r="L1953" i="2" s="1"/>
  <c r="K1952" i="2"/>
  <c r="L1952" i="2" s="1"/>
  <c r="K1951" i="2"/>
  <c r="L1951" i="2" s="1"/>
  <c r="K1950" i="2"/>
  <c r="L1950" i="2" s="1"/>
  <c r="K1949" i="2"/>
  <c r="L1949" i="2" s="1"/>
  <c r="K1948" i="2"/>
  <c r="L1948" i="2" s="1"/>
  <c r="K1947" i="2"/>
  <c r="L1947" i="2" s="1"/>
  <c r="K1946" i="2"/>
  <c r="L1946" i="2" s="1"/>
  <c r="K1945" i="2"/>
  <c r="L1945" i="2" s="1"/>
  <c r="K1944" i="2"/>
  <c r="L1944" i="2" s="1"/>
  <c r="L1943" i="2"/>
  <c r="K1943" i="2"/>
  <c r="K1942" i="2"/>
  <c r="L1942" i="2" s="1"/>
  <c r="K1941" i="2"/>
  <c r="L1941" i="2" s="1"/>
  <c r="K1940" i="2"/>
  <c r="L1940" i="2" s="1"/>
  <c r="K1939" i="2"/>
  <c r="L1939" i="2" s="1"/>
  <c r="K1938" i="2"/>
  <c r="L1938" i="2" s="1"/>
  <c r="K1937" i="2"/>
  <c r="L1937" i="2" s="1"/>
  <c r="K1936" i="2"/>
  <c r="L1936" i="2" s="1"/>
  <c r="K1935" i="2"/>
  <c r="L1935" i="2" s="1"/>
  <c r="K1934" i="2"/>
  <c r="L1934" i="2" s="1"/>
  <c r="K1933" i="2"/>
  <c r="L1933" i="2" s="1"/>
  <c r="K1932" i="2"/>
  <c r="L1932" i="2" s="1"/>
  <c r="K1931" i="2"/>
  <c r="L1931" i="2" s="1"/>
  <c r="K1930" i="2"/>
  <c r="L1930" i="2" s="1"/>
  <c r="K1929" i="2"/>
  <c r="L1929" i="2" s="1"/>
  <c r="K1928" i="2"/>
  <c r="L1928" i="2" s="1"/>
  <c r="K1927" i="2"/>
  <c r="L1927" i="2" s="1"/>
  <c r="K1926" i="2"/>
  <c r="L1926" i="2" s="1"/>
  <c r="K1925" i="2"/>
  <c r="L1925" i="2" s="1"/>
  <c r="K1924" i="2"/>
  <c r="L1924" i="2" s="1"/>
  <c r="K1923" i="2"/>
  <c r="L1923" i="2" s="1"/>
  <c r="K1922" i="2"/>
  <c r="L1922" i="2" s="1"/>
  <c r="K1921" i="2"/>
  <c r="L1921" i="2" s="1"/>
  <c r="K1920" i="2"/>
  <c r="L1920" i="2" s="1"/>
  <c r="L1919" i="2"/>
  <c r="K1919" i="2"/>
  <c r="K1918" i="2"/>
  <c r="L1918" i="2" s="1"/>
  <c r="K1917" i="2"/>
  <c r="L1917" i="2" s="1"/>
  <c r="K1916" i="2"/>
  <c r="L1916" i="2" s="1"/>
  <c r="K1915" i="2"/>
  <c r="L1915" i="2" s="1"/>
  <c r="K1914" i="2"/>
  <c r="L1914" i="2" s="1"/>
  <c r="K1913" i="2"/>
  <c r="L1913" i="2" s="1"/>
  <c r="K1912" i="2"/>
  <c r="L1912" i="2" s="1"/>
  <c r="K1911" i="2"/>
  <c r="L1911" i="2" s="1"/>
  <c r="K1910" i="2"/>
  <c r="L1910" i="2" s="1"/>
  <c r="K1909" i="2"/>
  <c r="L1909" i="2" s="1"/>
  <c r="K1908" i="2"/>
  <c r="L1908" i="2" s="1"/>
  <c r="K1907" i="2"/>
  <c r="L1907" i="2" s="1"/>
  <c r="K1906" i="2"/>
  <c r="L1906" i="2" s="1"/>
  <c r="K1905" i="2"/>
  <c r="L1905" i="2" s="1"/>
  <c r="K1904" i="2"/>
  <c r="L1904" i="2" s="1"/>
  <c r="K1903" i="2"/>
  <c r="L1903" i="2" s="1"/>
  <c r="K1902" i="2"/>
  <c r="L1902" i="2" s="1"/>
  <c r="K1901" i="2"/>
  <c r="L1901" i="2" s="1"/>
  <c r="K1900" i="2"/>
  <c r="L1900" i="2" s="1"/>
  <c r="K1899" i="2"/>
  <c r="L1899" i="2" s="1"/>
  <c r="K1898" i="2"/>
  <c r="L1898" i="2" s="1"/>
  <c r="K1897" i="2"/>
  <c r="L1897" i="2" s="1"/>
  <c r="K1896" i="2"/>
  <c r="L1896" i="2" s="1"/>
  <c r="K1895" i="2"/>
  <c r="L1895" i="2" s="1"/>
  <c r="K1894" i="2"/>
  <c r="L1894" i="2" s="1"/>
  <c r="K1893" i="2"/>
  <c r="L1893" i="2" s="1"/>
  <c r="K1892" i="2"/>
  <c r="L1892" i="2" s="1"/>
  <c r="K1891" i="2"/>
  <c r="L1891" i="2" s="1"/>
  <c r="K1890" i="2"/>
  <c r="L1890" i="2" s="1"/>
  <c r="K1889" i="2"/>
  <c r="L1889" i="2" s="1"/>
  <c r="K1888" i="2"/>
  <c r="L1888" i="2" s="1"/>
  <c r="K1887" i="2"/>
  <c r="L1887" i="2" s="1"/>
  <c r="K1886" i="2"/>
  <c r="L1886" i="2" s="1"/>
  <c r="K1885" i="2"/>
  <c r="L1885" i="2" s="1"/>
  <c r="K1884" i="2"/>
  <c r="L1884" i="2" s="1"/>
  <c r="K1883" i="2"/>
  <c r="L1883" i="2" s="1"/>
  <c r="K1882" i="2"/>
  <c r="L1882" i="2" s="1"/>
  <c r="K1881" i="2"/>
  <c r="L1881" i="2" s="1"/>
  <c r="K1880" i="2"/>
  <c r="L1880" i="2" s="1"/>
  <c r="K1879" i="2"/>
  <c r="L1879" i="2" s="1"/>
  <c r="K1878" i="2"/>
  <c r="L1878" i="2" s="1"/>
  <c r="L1877" i="2"/>
  <c r="K1877" i="2"/>
  <c r="K1876" i="2"/>
  <c r="L1876" i="2" s="1"/>
  <c r="L1875" i="2"/>
  <c r="K1875" i="2"/>
  <c r="K1874" i="2"/>
  <c r="L1874" i="2" s="1"/>
  <c r="K1873" i="2"/>
  <c r="L1873" i="2" s="1"/>
  <c r="K1872" i="2"/>
  <c r="L1872" i="2" s="1"/>
  <c r="K1871" i="2"/>
  <c r="L1871" i="2" s="1"/>
  <c r="K1870" i="2"/>
  <c r="L1870" i="2" s="1"/>
  <c r="K1869" i="2"/>
  <c r="L1869" i="2" s="1"/>
  <c r="K1868" i="2"/>
  <c r="L1868" i="2" s="1"/>
  <c r="K1867" i="2"/>
  <c r="L1867" i="2" s="1"/>
  <c r="K1866" i="2"/>
  <c r="L1866" i="2" s="1"/>
  <c r="K1865" i="2"/>
  <c r="L1865" i="2" s="1"/>
  <c r="K1864" i="2"/>
  <c r="L1864" i="2" s="1"/>
  <c r="K1863" i="2"/>
  <c r="L1863" i="2" s="1"/>
  <c r="K1862" i="2"/>
  <c r="L1862" i="2" s="1"/>
  <c r="K1861" i="2"/>
  <c r="L1861" i="2" s="1"/>
  <c r="K1860" i="2"/>
  <c r="L1860" i="2" s="1"/>
  <c r="K1859" i="2"/>
  <c r="L1859" i="2" s="1"/>
  <c r="K1858" i="2"/>
  <c r="L1858" i="2" s="1"/>
  <c r="K1857" i="2"/>
  <c r="L1857" i="2" s="1"/>
  <c r="K1856" i="2"/>
  <c r="L1856" i="2" s="1"/>
  <c r="K1855" i="2"/>
  <c r="L1855" i="2" s="1"/>
  <c r="K1854" i="2"/>
  <c r="L1854" i="2" s="1"/>
  <c r="K1853" i="2"/>
  <c r="L1853" i="2" s="1"/>
  <c r="K1852" i="2"/>
  <c r="L1852" i="2" s="1"/>
  <c r="K1851" i="2"/>
  <c r="L1851" i="2" s="1"/>
  <c r="K1850" i="2"/>
  <c r="L1850" i="2" s="1"/>
  <c r="K1849" i="2"/>
  <c r="L1849" i="2" s="1"/>
  <c r="K1848" i="2"/>
  <c r="L1848" i="2" s="1"/>
  <c r="K1847" i="2"/>
  <c r="L1847" i="2" s="1"/>
  <c r="K1846" i="2"/>
  <c r="L1846" i="2" s="1"/>
  <c r="K1845" i="2"/>
  <c r="L1845" i="2" s="1"/>
  <c r="K1844" i="2"/>
  <c r="L1844" i="2" s="1"/>
  <c r="K1843" i="2"/>
  <c r="L1843" i="2" s="1"/>
  <c r="K1842" i="2"/>
  <c r="L1842" i="2" s="1"/>
  <c r="K1841" i="2"/>
  <c r="L1841" i="2" s="1"/>
  <c r="K1840" i="2"/>
  <c r="L1840" i="2" s="1"/>
  <c r="K1839" i="2"/>
  <c r="L1839" i="2" s="1"/>
  <c r="K1838" i="2"/>
  <c r="L1838" i="2" s="1"/>
  <c r="K1837" i="2"/>
  <c r="L1837" i="2" s="1"/>
  <c r="K1836" i="2"/>
  <c r="L1836" i="2" s="1"/>
  <c r="L1835" i="2"/>
  <c r="K1835" i="2"/>
  <c r="K1834" i="2"/>
  <c r="L1834" i="2" s="1"/>
  <c r="K1833" i="2"/>
  <c r="L1833" i="2" s="1"/>
  <c r="K1832" i="2"/>
  <c r="L1832" i="2" s="1"/>
  <c r="K1831" i="2"/>
  <c r="L1831" i="2" s="1"/>
  <c r="K1830" i="2"/>
  <c r="L1830" i="2" s="1"/>
  <c r="K1829" i="2"/>
  <c r="L1829" i="2" s="1"/>
  <c r="K1828" i="2"/>
  <c r="L1828" i="2" s="1"/>
  <c r="K1827" i="2"/>
  <c r="L1827" i="2" s="1"/>
  <c r="K1826" i="2"/>
  <c r="L1826" i="2" s="1"/>
  <c r="L1825" i="2"/>
  <c r="K1825" i="2"/>
  <c r="K1824" i="2"/>
  <c r="L1824" i="2" s="1"/>
  <c r="K1823" i="2"/>
  <c r="L1823" i="2" s="1"/>
  <c r="K1822" i="2"/>
  <c r="L1822" i="2" s="1"/>
  <c r="K1821" i="2"/>
  <c r="L1821" i="2" s="1"/>
  <c r="K1820" i="2"/>
  <c r="L1820" i="2" s="1"/>
  <c r="K1819" i="2"/>
  <c r="L1819" i="2" s="1"/>
  <c r="K1818" i="2"/>
  <c r="L1818" i="2" s="1"/>
  <c r="K1817" i="2"/>
  <c r="L1817" i="2" s="1"/>
  <c r="K1816" i="2"/>
  <c r="L1816" i="2" s="1"/>
  <c r="K1815" i="2"/>
  <c r="L1815" i="2" s="1"/>
  <c r="K1814" i="2"/>
  <c r="L1814" i="2" s="1"/>
  <c r="K1813" i="2"/>
  <c r="L1813" i="2" s="1"/>
  <c r="K1812" i="2"/>
  <c r="L1812" i="2" s="1"/>
  <c r="K1811" i="2"/>
  <c r="L1811" i="2" s="1"/>
  <c r="K1810" i="2"/>
  <c r="L1810" i="2" s="1"/>
  <c r="K1809" i="2"/>
  <c r="L1809" i="2" s="1"/>
  <c r="K1808" i="2"/>
  <c r="L1808" i="2" s="1"/>
  <c r="K1807" i="2"/>
  <c r="L1807" i="2" s="1"/>
  <c r="K1806" i="2"/>
  <c r="L1806" i="2" s="1"/>
  <c r="K1805" i="2"/>
  <c r="L1805" i="2" s="1"/>
  <c r="L1804" i="2"/>
  <c r="K1804" i="2"/>
  <c r="K1803" i="2"/>
  <c r="L1803" i="2" s="1"/>
  <c r="K1802" i="2"/>
  <c r="L1802" i="2" s="1"/>
  <c r="K1801" i="2"/>
  <c r="L1801" i="2" s="1"/>
  <c r="K1800" i="2"/>
  <c r="L1800" i="2" s="1"/>
  <c r="K1799" i="2"/>
  <c r="L1799" i="2" s="1"/>
  <c r="K1798" i="2"/>
  <c r="L1798" i="2" s="1"/>
  <c r="K1797" i="2"/>
  <c r="L1797" i="2" s="1"/>
  <c r="K1796" i="2"/>
  <c r="L1796" i="2" s="1"/>
  <c r="K1795" i="2"/>
  <c r="L1795" i="2" s="1"/>
  <c r="K1794" i="2"/>
  <c r="L1794" i="2" s="1"/>
  <c r="K1793" i="2"/>
  <c r="L1793" i="2" s="1"/>
  <c r="K1792" i="2"/>
  <c r="L1792" i="2" s="1"/>
  <c r="K1791" i="2"/>
  <c r="L1791" i="2" s="1"/>
  <c r="K1790" i="2"/>
  <c r="L1790" i="2" s="1"/>
  <c r="K1789" i="2"/>
  <c r="L1789" i="2" s="1"/>
  <c r="K1788" i="2"/>
  <c r="L1788" i="2" s="1"/>
  <c r="K1787" i="2"/>
  <c r="L1787" i="2" s="1"/>
  <c r="K1786" i="2"/>
  <c r="L1786" i="2" s="1"/>
  <c r="K1785" i="2"/>
  <c r="L1785" i="2" s="1"/>
  <c r="K1784" i="2"/>
  <c r="L1784" i="2" s="1"/>
  <c r="K1783" i="2"/>
  <c r="L1783" i="2" s="1"/>
  <c r="K1782" i="2"/>
  <c r="L1782" i="2" s="1"/>
  <c r="K1781" i="2"/>
  <c r="L1781" i="2" s="1"/>
  <c r="K1780" i="2"/>
  <c r="L1780" i="2" s="1"/>
  <c r="K1779" i="2"/>
  <c r="L1779" i="2" s="1"/>
  <c r="K1778" i="2"/>
  <c r="L1778" i="2" s="1"/>
  <c r="K1777" i="2"/>
  <c r="L1777" i="2" s="1"/>
  <c r="K1776" i="2"/>
  <c r="L1776" i="2" s="1"/>
  <c r="K1775" i="2"/>
  <c r="L1775" i="2" s="1"/>
  <c r="K1774" i="2"/>
  <c r="L1774" i="2" s="1"/>
  <c r="L1773" i="2"/>
  <c r="K1773" i="2"/>
  <c r="K1772" i="2"/>
  <c r="L1772" i="2" s="1"/>
  <c r="L1771" i="2"/>
  <c r="K1771" i="2"/>
  <c r="K1770" i="2"/>
  <c r="L1770" i="2" s="1"/>
  <c r="K1769" i="2"/>
  <c r="L1769" i="2" s="1"/>
  <c r="K1768" i="2"/>
  <c r="L1768" i="2" s="1"/>
  <c r="K1767" i="2"/>
  <c r="L1767" i="2" s="1"/>
  <c r="K1766" i="2"/>
  <c r="L1766" i="2" s="1"/>
  <c r="K1765" i="2"/>
  <c r="L1765" i="2" s="1"/>
  <c r="L1764" i="2"/>
  <c r="K1764" i="2"/>
  <c r="K1763" i="2"/>
  <c r="L1763" i="2" s="1"/>
  <c r="K1762" i="2"/>
  <c r="L1762" i="2" s="1"/>
  <c r="K1761" i="2"/>
  <c r="L1761" i="2" s="1"/>
  <c r="K1760" i="2"/>
  <c r="L1760" i="2" s="1"/>
  <c r="K1759" i="2"/>
  <c r="L1759" i="2" s="1"/>
  <c r="K1758" i="2"/>
  <c r="L1758" i="2" s="1"/>
  <c r="L1757" i="2"/>
  <c r="K1757" i="2"/>
  <c r="K1756" i="2"/>
  <c r="L1756" i="2" s="1"/>
  <c r="K1755" i="2"/>
  <c r="L1755" i="2" s="1"/>
  <c r="K1754" i="2"/>
  <c r="L1754" i="2" s="1"/>
  <c r="K1753" i="2"/>
  <c r="L1753" i="2" s="1"/>
  <c r="K1752" i="2"/>
  <c r="L1752" i="2" s="1"/>
  <c r="L1751" i="2"/>
  <c r="K1751" i="2"/>
  <c r="K1750" i="2"/>
  <c r="L1750" i="2" s="1"/>
  <c r="K1749" i="2"/>
  <c r="L1749" i="2" s="1"/>
  <c r="K1748" i="2"/>
  <c r="L1748" i="2" s="1"/>
  <c r="K1747" i="2"/>
  <c r="L1747" i="2" s="1"/>
  <c r="K1746" i="2"/>
  <c r="L1746" i="2" s="1"/>
  <c r="K1745" i="2"/>
  <c r="L1745" i="2" s="1"/>
  <c r="K1744" i="2"/>
  <c r="L1744" i="2" s="1"/>
  <c r="K1743" i="2"/>
  <c r="L1743" i="2" s="1"/>
  <c r="K1742" i="2"/>
  <c r="L1742" i="2" s="1"/>
  <c r="K1741" i="2"/>
  <c r="L1741" i="2" s="1"/>
  <c r="K1740" i="2"/>
  <c r="L1740" i="2" s="1"/>
  <c r="K1739" i="2"/>
  <c r="L1739" i="2" s="1"/>
  <c r="K1738" i="2"/>
  <c r="L1738" i="2" s="1"/>
  <c r="K1737" i="2"/>
  <c r="L1737" i="2" s="1"/>
  <c r="K1736" i="2"/>
  <c r="L1736" i="2" s="1"/>
  <c r="K1735" i="2"/>
  <c r="L1735" i="2" s="1"/>
  <c r="K1734" i="2"/>
  <c r="L1734" i="2" s="1"/>
  <c r="K1733" i="2"/>
  <c r="L1733" i="2" s="1"/>
  <c r="K1732" i="2"/>
  <c r="L1732" i="2" s="1"/>
  <c r="K1731" i="2"/>
  <c r="L1731" i="2" s="1"/>
  <c r="K1730" i="2"/>
  <c r="L1730" i="2" s="1"/>
  <c r="K1729" i="2"/>
  <c r="L1729" i="2" s="1"/>
  <c r="K1728" i="2"/>
  <c r="L1728" i="2" s="1"/>
  <c r="K1727" i="2"/>
  <c r="L1727" i="2" s="1"/>
  <c r="K1726" i="2"/>
  <c r="L1726" i="2" s="1"/>
  <c r="K1725" i="2"/>
  <c r="L1725" i="2" s="1"/>
  <c r="K1724" i="2"/>
  <c r="L1724" i="2" s="1"/>
  <c r="K1723" i="2"/>
  <c r="L1723" i="2" s="1"/>
  <c r="K1722" i="2"/>
  <c r="L1722" i="2" s="1"/>
  <c r="K1721" i="2"/>
  <c r="L1721" i="2" s="1"/>
  <c r="K1720" i="2"/>
  <c r="L1720" i="2" s="1"/>
  <c r="K1719" i="2"/>
  <c r="L1719" i="2" s="1"/>
  <c r="K1718" i="2"/>
  <c r="L1718" i="2" s="1"/>
  <c r="K1717" i="2"/>
  <c r="L1717" i="2" s="1"/>
  <c r="K1716" i="2"/>
  <c r="L1716" i="2" s="1"/>
  <c r="K1715" i="2"/>
  <c r="L1715" i="2" s="1"/>
  <c r="L1714" i="2"/>
  <c r="K1714" i="2"/>
  <c r="K1713" i="2"/>
  <c r="L1713" i="2" s="1"/>
  <c r="K1712" i="2"/>
  <c r="L1712" i="2" s="1"/>
  <c r="K1711" i="2"/>
  <c r="L1711" i="2" s="1"/>
  <c r="K1710" i="2"/>
  <c r="L1710" i="2" s="1"/>
  <c r="K1709" i="2"/>
  <c r="L1709" i="2" s="1"/>
  <c r="K1708" i="2"/>
  <c r="L1708" i="2" s="1"/>
  <c r="K1707" i="2"/>
  <c r="L1707" i="2" s="1"/>
  <c r="K1706" i="2"/>
  <c r="L1706" i="2" s="1"/>
  <c r="K1705" i="2"/>
  <c r="L1705" i="2" s="1"/>
  <c r="K1704" i="2"/>
  <c r="L1704" i="2" s="1"/>
  <c r="K1703" i="2"/>
  <c r="L1703" i="2" s="1"/>
  <c r="K1702" i="2"/>
  <c r="L1702" i="2" s="1"/>
  <c r="K1701" i="2"/>
  <c r="L1701" i="2" s="1"/>
  <c r="K1700" i="2"/>
  <c r="L1700" i="2" s="1"/>
  <c r="K1699" i="2"/>
  <c r="L1699" i="2" s="1"/>
  <c r="K1698" i="2"/>
  <c r="L1698" i="2" s="1"/>
  <c r="K1697" i="2"/>
  <c r="L1697" i="2" s="1"/>
  <c r="K1696" i="2"/>
  <c r="L1696" i="2" s="1"/>
  <c r="K1695" i="2"/>
  <c r="L1695" i="2" s="1"/>
  <c r="K1694" i="2"/>
  <c r="L1694" i="2" s="1"/>
  <c r="K1693" i="2"/>
  <c r="L1693" i="2" s="1"/>
  <c r="K1692" i="2"/>
  <c r="L1692" i="2" s="1"/>
  <c r="K1691" i="2"/>
  <c r="L1691" i="2" s="1"/>
  <c r="K1690" i="2"/>
  <c r="L1690" i="2" s="1"/>
  <c r="K1689" i="2"/>
  <c r="L1689" i="2" s="1"/>
  <c r="K1688" i="2"/>
  <c r="L1688" i="2" s="1"/>
  <c r="K1687" i="2"/>
  <c r="L1687" i="2" s="1"/>
  <c r="K1686" i="2"/>
  <c r="L1686" i="2" s="1"/>
  <c r="K1685" i="2"/>
  <c r="L1685" i="2" s="1"/>
  <c r="L1684" i="2"/>
  <c r="K1684" i="2"/>
  <c r="K1683" i="2"/>
  <c r="L1683" i="2" s="1"/>
  <c r="K1682" i="2"/>
  <c r="L1682" i="2" s="1"/>
  <c r="K1681" i="2"/>
  <c r="L1681" i="2" s="1"/>
  <c r="K1680" i="2"/>
  <c r="L1680" i="2" s="1"/>
  <c r="K1679" i="2"/>
  <c r="L1679" i="2" s="1"/>
  <c r="L1678" i="2"/>
  <c r="K1678" i="2"/>
  <c r="K1677" i="2"/>
  <c r="L1677" i="2" s="1"/>
  <c r="L1676" i="2"/>
  <c r="K1676" i="2"/>
  <c r="K1675" i="2"/>
  <c r="L1675" i="2" s="1"/>
  <c r="K1674" i="2"/>
  <c r="L1674" i="2" s="1"/>
  <c r="K1673" i="2"/>
  <c r="L1673" i="2" s="1"/>
  <c r="K1672" i="2"/>
  <c r="L1672" i="2" s="1"/>
  <c r="K1671" i="2"/>
  <c r="L1671" i="2" s="1"/>
  <c r="K1670" i="2"/>
  <c r="L1670" i="2" s="1"/>
  <c r="K1669" i="2"/>
  <c r="L1669" i="2" s="1"/>
  <c r="K1668" i="2"/>
  <c r="L1668" i="2" s="1"/>
  <c r="K1667" i="2"/>
  <c r="L1667" i="2" s="1"/>
  <c r="K1666" i="2"/>
  <c r="L1666" i="2" s="1"/>
  <c r="K1665" i="2"/>
  <c r="L1665" i="2" s="1"/>
  <c r="K1664" i="2"/>
  <c r="L1664" i="2" s="1"/>
  <c r="K1663" i="2"/>
  <c r="L1663" i="2" s="1"/>
  <c r="K1662" i="2"/>
  <c r="L1662" i="2" s="1"/>
  <c r="L1661" i="2"/>
  <c r="K1661" i="2"/>
  <c r="K1660" i="2"/>
  <c r="L1660" i="2" s="1"/>
  <c r="K1659" i="2"/>
  <c r="L1659" i="2" s="1"/>
  <c r="K1658" i="2"/>
  <c r="L1658" i="2" s="1"/>
  <c r="K1657" i="2"/>
  <c r="L1657" i="2" s="1"/>
  <c r="K1656" i="2"/>
  <c r="L1656" i="2" s="1"/>
  <c r="L1655" i="2"/>
  <c r="K1655" i="2"/>
  <c r="K1654" i="2"/>
  <c r="L1654" i="2" s="1"/>
  <c r="L1653" i="2"/>
  <c r="K1653" i="2"/>
  <c r="K1652" i="2"/>
  <c r="L1652" i="2" s="1"/>
  <c r="L1651" i="2"/>
  <c r="K1651" i="2"/>
  <c r="K1650" i="2"/>
  <c r="L1650" i="2" s="1"/>
  <c r="K1649" i="2"/>
  <c r="L1649" i="2" s="1"/>
  <c r="L1648" i="2"/>
  <c r="K1648" i="2"/>
  <c r="K1647" i="2"/>
  <c r="L1647" i="2" s="1"/>
  <c r="K1646" i="2"/>
  <c r="L1646" i="2" s="1"/>
  <c r="K1645" i="2"/>
  <c r="L1645" i="2" s="1"/>
  <c r="K1644" i="2"/>
  <c r="L1644" i="2" s="1"/>
  <c r="K1643" i="2"/>
  <c r="L1643" i="2" s="1"/>
  <c r="K1642" i="2"/>
  <c r="L1642" i="2" s="1"/>
  <c r="K1641" i="2"/>
  <c r="L1641" i="2" s="1"/>
  <c r="K1640" i="2"/>
  <c r="L1640" i="2" s="1"/>
  <c r="L1639" i="2"/>
  <c r="K1639" i="2"/>
  <c r="K1638" i="2"/>
  <c r="L1638" i="2" s="1"/>
  <c r="K1637" i="2"/>
  <c r="L1637" i="2" s="1"/>
  <c r="L1636" i="2"/>
  <c r="K1636" i="2"/>
  <c r="K1635" i="2"/>
  <c r="L1635" i="2" s="1"/>
  <c r="K1634" i="2"/>
  <c r="L1634" i="2" s="1"/>
  <c r="K1633" i="2"/>
  <c r="L1633" i="2" s="1"/>
  <c r="K1632" i="2"/>
  <c r="L1632" i="2" s="1"/>
  <c r="K1631" i="2"/>
  <c r="L1631" i="2" s="1"/>
  <c r="K1630" i="2"/>
  <c r="L1630" i="2" s="1"/>
  <c r="K1629" i="2"/>
  <c r="L1629" i="2" s="1"/>
  <c r="K1628" i="2"/>
  <c r="L1628" i="2" s="1"/>
  <c r="K1627" i="2"/>
  <c r="L1627" i="2" s="1"/>
  <c r="K1626" i="2"/>
  <c r="L1626" i="2" s="1"/>
  <c r="K1625" i="2"/>
  <c r="L1625" i="2" s="1"/>
  <c r="K1624" i="2"/>
  <c r="L1624" i="2" s="1"/>
  <c r="K1623" i="2"/>
  <c r="L1623" i="2" s="1"/>
  <c r="K1622" i="2"/>
  <c r="L1622" i="2" s="1"/>
  <c r="K1621" i="2"/>
  <c r="L1621" i="2" s="1"/>
  <c r="K1620" i="2"/>
  <c r="L1620" i="2" s="1"/>
  <c r="K1619" i="2"/>
  <c r="L1619" i="2" s="1"/>
  <c r="K1618" i="2"/>
  <c r="L1618" i="2" s="1"/>
  <c r="K1617" i="2"/>
  <c r="L1617" i="2" s="1"/>
  <c r="K1616" i="2"/>
  <c r="L1616" i="2" s="1"/>
  <c r="K1615" i="2"/>
  <c r="L1615" i="2" s="1"/>
  <c r="K1614" i="2"/>
  <c r="L1614" i="2" s="1"/>
  <c r="K1613" i="2"/>
  <c r="L1613" i="2" s="1"/>
  <c r="K1612" i="2"/>
  <c r="L1612" i="2" s="1"/>
  <c r="K1611" i="2"/>
  <c r="L1611" i="2" s="1"/>
  <c r="K1610" i="2"/>
  <c r="L1610" i="2" s="1"/>
  <c r="K1609" i="2"/>
  <c r="L1609" i="2" s="1"/>
  <c r="K1608" i="2"/>
  <c r="L1608" i="2" s="1"/>
  <c r="K1607" i="2"/>
  <c r="L1607" i="2" s="1"/>
  <c r="K1606" i="2"/>
  <c r="L1606" i="2" s="1"/>
  <c r="K1605" i="2"/>
  <c r="L1605" i="2" s="1"/>
  <c r="K1604" i="2"/>
  <c r="L1604" i="2" s="1"/>
  <c r="K1603" i="2"/>
  <c r="L1603" i="2" s="1"/>
  <c r="K1602" i="2"/>
  <c r="L1602" i="2" s="1"/>
  <c r="K1601" i="2"/>
  <c r="L1601" i="2" s="1"/>
  <c r="K1600" i="2"/>
  <c r="L1600" i="2" s="1"/>
  <c r="L1599" i="2"/>
  <c r="K1599" i="2"/>
  <c r="K1598" i="2"/>
  <c r="L1598" i="2" s="1"/>
  <c r="L1597" i="2"/>
  <c r="K1597" i="2"/>
  <c r="K1596" i="2"/>
  <c r="L1596" i="2" s="1"/>
  <c r="K1595" i="2"/>
  <c r="L1595" i="2" s="1"/>
  <c r="L1594" i="2"/>
  <c r="K1594" i="2"/>
  <c r="K1593" i="2"/>
  <c r="L1593" i="2" s="1"/>
  <c r="K1592" i="2"/>
  <c r="L1592" i="2" s="1"/>
  <c r="K1591" i="2"/>
  <c r="L1591" i="2" s="1"/>
  <c r="K1590" i="2"/>
  <c r="L1590" i="2" s="1"/>
  <c r="K1589" i="2"/>
  <c r="L1589" i="2" s="1"/>
  <c r="L1588" i="2"/>
  <c r="K1588" i="2"/>
  <c r="K1587" i="2"/>
  <c r="L1587" i="2" s="1"/>
  <c r="L1586" i="2"/>
  <c r="K1586" i="2"/>
  <c r="K1585" i="2"/>
  <c r="L1585" i="2" s="1"/>
  <c r="K1584" i="2"/>
  <c r="L1584" i="2" s="1"/>
  <c r="K1583" i="2"/>
  <c r="L1583" i="2" s="1"/>
  <c r="K1582" i="2"/>
  <c r="L1582" i="2" s="1"/>
  <c r="K1581" i="2"/>
  <c r="L1581" i="2" s="1"/>
  <c r="K1580" i="2"/>
  <c r="L1580" i="2" s="1"/>
  <c r="K1579" i="2"/>
  <c r="L1579" i="2" s="1"/>
  <c r="K1578" i="2"/>
  <c r="L1578" i="2" s="1"/>
  <c r="L1577" i="2"/>
  <c r="K1577" i="2"/>
  <c r="K1576" i="2"/>
  <c r="L1576" i="2" s="1"/>
  <c r="L1575" i="2"/>
  <c r="K1575" i="2"/>
  <c r="K1574" i="2"/>
  <c r="L1574" i="2" s="1"/>
  <c r="K1573" i="2"/>
  <c r="L1573" i="2" s="1"/>
  <c r="K1572" i="2"/>
  <c r="L1572" i="2" s="1"/>
  <c r="K1571" i="2"/>
  <c r="L1571" i="2" s="1"/>
  <c r="K1570" i="2"/>
  <c r="L1570" i="2" s="1"/>
  <c r="K1569" i="2"/>
  <c r="L1569" i="2" s="1"/>
  <c r="K1568" i="2"/>
  <c r="L1568" i="2" s="1"/>
  <c r="L1567" i="2"/>
  <c r="K1567" i="2"/>
  <c r="K1566" i="2"/>
  <c r="L1566" i="2" s="1"/>
  <c r="K1565" i="2"/>
  <c r="L1565" i="2" s="1"/>
  <c r="K1564" i="2"/>
  <c r="L1564" i="2" s="1"/>
  <c r="K1563" i="2"/>
  <c r="L1563" i="2" s="1"/>
  <c r="K1562" i="2"/>
  <c r="L1562" i="2" s="1"/>
  <c r="K1561" i="2"/>
  <c r="L1561" i="2" s="1"/>
  <c r="K1560" i="2"/>
  <c r="L1560" i="2" s="1"/>
  <c r="K1559" i="2"/>
  <c r="L1559" i="2" s="1"/>
  <c r="K1558" i="2"/>
  <c r="L1558" i="2" s="1"/>
  <c r="K1557" i="2"/>
  <c r="L1557" i="2" s="1"/>
  <c r="K1556" i="2"/>
  <c r="L1556" i="2" s="1"/>
  <c r="K1555" i="2"/>
  <c r="L1555" i="2" s="1"/>
  <c r="K1554" i="2"/>
  <c r="L1554" i="2" s="1"/>
  <c r="K1553" i="2"/>
  <c r="L1553" i="2" s="1"/>
  <c r="K1552" i="2"/>
  <c r="L1552" i="2" s="1"/>
  <c r="K1551" i="2"/>
  <c r="L1551" i="2" s="1"/>
  <c r="K1550" i="2"/>
  <c r="L1550" i="2" s="1"/>
  <c r="K1549" i="2"/>
  <c r="L1549" i="2" s="1"/>
  <c r="K1548" i="2"/>
  <c r="L1548" i="2" s="1"/>
  <c r="K1547" i="2"/>
  <c r="L1547" i="2" s="1"/>
  <c r="K1546" i="2"/>
  <c r="L1546" i="2" s="1"/>
  <c r="K1545" i="2"/>
  <c r="L1545" i="2" s="1"/>
  <c r="K1544" i="2"/>
  <c r="L1544" i="2" s="1"/>
  <c r="K1543" i="2"/>
  <c r="L1543" i="2" s="1"/>
  <c r="K1542" i="2"/>
  <c r="L1542" i="2" s="1"/>
  <c r="L1541" i="2"/>
  <c r="K1541" i="2"/>
  <c r="K1540" i="2"/>
  <c r="L1540" i="2" s="1"/>
  <c r="K1539" i="2"/>
  <c r="L1539" i="2" s="1"/>
  <c r="K1538" i="2"/>
  <c r="L1538" i="2" s="1"/>
  <c r="K1537" i="2"/>
  <c r="L1537" i="2" s="1"/>
  <c r="K1536" i="2"/>
  <c r="L1536" i="2" s="1"/>
  <c r="K1535" i="2"/>
  <c r="L1535" i="2" s="1"/>
  <c r="K1534" i="2"/>
  <c r="L1534" i="2" s="1"/>
  <c r="K1533" i="2"/>
  <c r="L1533" i="2" s="1"/>
  <c r="K1532" i="2"/>
  <c r="L1532" i="2" s="1"/>
  <c r="K1531" i="2"/>
  <c r="L1531" i="2" s="1"/>
  <c r="K1530" i="2"/>
  <c r="L1530" i="2" s="1"/>
  <c r="K1529" i="2"/>
  <c r="L1529" i="2" s="1"/>
  <c r="K1528" i="2"/>
  <c r="L1528" i="2" s="1"/>
  <c r="K1527" i="2"/>
  <c r="L1527" i="2" s="1"/>
  <c r="K1526" i="2"/>
  <c r="L1526" i="2" s="1"/>
  <c r="K1525" i="2"/>
  <c r="L1525" i="2" s="1"/>
  <c r="K1524" i="2"/>
  <c r="L1524" i="2" s="1"/>
  <c r="K1523" i="2"/>
  <c r="L1523" i="2" s="1"/>
  <c r="K1522" i="2"/>
  <c r="L1522" i="2" s="1"/>
  <c r="K1521" i="2"/>
  <c r="L1521" i="2" s="1"/>
  <c r="K1520" i="2"/>
  <c r="L1520" i="2" s="1"/>
  <c r="K1519" i="2"/>
  <c r="L1519" i="2" s="1"/>
  <c r="K1518" i="2"/>
  <c r="L1518" i="2" s="1"/>
  <c r="K1517" i="2"/>
  <c r="L1517" i="2" s="1"/>
  <c r="K1516" i="2"/>
  <c r="L1516" i="2" s="1"/>
  <c r="K1515" i="2"/>
  <c r="L1515" i="2" s="1"/>
  <c r="K1514" i="2"/>
  <c r="L1514" i="2" s="1"/>
  <c r="K1513" i="2"/>
  <c r="L1513" i="2" s="1"/>
  <c r="K1512" i="2"/>
  <c r="L1512" i="2" s="1"/>
  <c r="K1511" i="2"/>
  <c r="L1511" i="2" s="1"/>
  <c r="K1510" i="2"/>
  <c r="L1510" i="2" s="1"/>
  <c r="K1509" i="2"/>
  <c r="L1509" i="2" s="1"/>
  <c r="K1508" i="2"/>
  <c r="L1508" i="2" s="1"/>
  <c r="K1507" i="2"/>
  <c r="L1507" i="2" s="1"/>
  <c r="K1506" i="2"/>
  <c r="L1506" i="2" s="1"/>
  <c r="K1505" i="2"/>
  <c r="L1505" i="2" s="1"/>
  <c r="K1504" i="2"/>
  <c r="L1504" i="2" s="1"/>
  <c r="K1503" i="2"/>
  <c r="L1503" i="2" s="1"/>
  <c r="K1502" i="2"/>
  <c r="L1502" i="2" s="1"/>
  <c r="L1501" i="2"/>
  <c r="K1501" i="2"/>
  <c r="K1500" i="2"/>
  <c r="L1500" i="2" s="1"/>
  <c r="L1499" i="2"/>
  <c r="K1499" i="2"/>
  <c r="K1498" i="2"/>
  <c r="L1498" i="2" s="1"/>
  <c r="L1497" i="2"/>
  <c r="K1497" i="2"/>
  <c r="K1496" i="2"/>
  <c r="L1496" i="2" s="1"/>
  <c r="K1495" i="2"/>
  <c r="L1495" i="2" s="1"/>
  <c r="K1494" i="2"/>
  <c r="L1494" i="2" s="1"/>
  <c r="K1493" i="2"/>
  <c r="L1493" i="2" s="1"/>
  <c r="K1492" i="2"/>
  <c r="L1492" i="2" s="1"/>
  <c r="L1491" i="2"/>
  <c r="K1491" i="2"/>
  <c r="K1490" i="2"/>
  <c r="L1490" i="2" s="1"/>
  <c r="K1489" i="2"/>
  <c r="L1489" i="2" s="1"/>
  <c r="K1488" i="2"/>
  <c r="L1488" i="2" s="1"/>
  <c r="K1487" i="2"/>
  <c r="L1487" i="2" s="1"/>
  <c r="K1486" i="2"/>
  <c r="L1486" i="2" s="1"/>
  <c r="K1485" i="2"/>
  <c r="L1485" i="2" s="1"/>
  <c r="K1484" i="2"/>
  <c r="L1484" i="2" s="1"/>
  <c r="K1483" i="2"/>
  <c r="L1483" i="2" s="1"/>
  <c r="K1482" i="2"/>
  <c r="L1482" i="2" s="1"/>
  <c r="K1481" i="2"/>
  <c r="L1481" i="2" s="1"/>
  <c r="K1480" i="2"/>
  <c r="L1480" i="2" s="1"/>
  <c r="K1479" i="2"/>
  <c r="L1479" i="2" s="1"/>
  <c r="L1478" i="2"/>
  <c r="K1478" i="2"/>
  <c r="K1477" i="2"/>
  <c r="L1477" i="2" s="1"/>
  <c r="K1476" i="2"/>
  <c r="L1476" i="2" s="1"/>
  <c r="L1475" i="2"/>
  <c r="K1475" i="2"/>
  <c r="K1474" i="2"/>
  <c r="L1474" i="2" s="1"/>
  <c r="L1473" i="2"/>
  <c r="K1473" i="2"/>
  <c r="K1472" i="2"/>
  <c r="L1472" i="2" s="1"/>
  <c r="K1471" i="2"/>
  <c r="L1471" i="2" s="1"/>
  <c r="K1470" i="2"/>
  <c r="L1470" i="2" s="1"/>
  <c r="K1469" i="2"/>
  <c r="L1469" i="2" s="1"/>
  <c r="L1468" i="2"/>
  <c r="K1468" i="2"/>
  <c r="K1467" i="2"/>
  <c r="L1467" i="2" s="1"/>
  <c r="K1466" i="2"/>
  <c r="L1466" i="2" s="1"/>
  <c r="L1465" i="2"/>
  <c r="K1465" i="2"/>
  <c r="K1464" i="2"/>
  <c r="L1464" i="2" s="1"/>
  <c r="K1463" i="2"/>
  <c r="L1463" i="2" s="1"/>
  <c r="K1462" i="2"/>
  <c r="L1462" i="2" s="1"/>
  <c r="K1461" i="2"/>
  <c r="L1461" i="2" s="1"/>
  <c r="K1460" i="2"/>
  <c r="L1460" i="2" s="1"/>
  <c r="K1459" i="2"/>
  <c r="L1459" i="2" s="1"/>
  <c r="K1458" i="2"/>
  <c r="L1458" i="2" s="1"/>
  <c r="K1457" i="2"/>
  <c r="L1457" i="2" s="1"/>
  <c r="K1456" i="2"/>
  <c r="L1456" i="2" s="1"/>
  <c r="K1455" i="2"/>
  <c r="L1455" i="2" s="1"/>
  <c r="K1454" i="2"/>
  <c r="L1454" i="2" s="1"/>
  <c r="K1453" i="2"/>
  <c r="L1453" i="2" s="1"/>
  <c r="K1452" i="2"/>
  <c r="L1452" i="2" s="1"/>
  <c r="K1451" i="2"/>
  <c r="L1451" i="2" s="1"/>
  <c r="K1450" i="2"/>
  <c r="L1450" i="2" s="1"/>
  <c r="K1449" i="2"/>
  <c r="L1449" i="2" s="1"/>
  <c r="K1448" i="2"/>
  <c r="L1448" i="2" s="1"/>
  <c r="K1447" i="2"/>
  <c r="L1447" i="2" s="1"/>
  <c r="K1446" i="2"/>
  <c r="L1446" i="2" s="1"/>
  <c r="K1445" i="2"/>
  <c r="L1445" i="2" s="1"/>
  <c r="K1444" i="2"/>
  <c r="L1444" i="2" s="1"/>
  <c r="K1443" i="2"/>
  <c r="L1443" i="2" s="1"/>
  <c r="K1442" i="2"/>
  <c r="L1442" i="2" s="1"/>
  <c r="K1441" i="2"/>
  <c r="L1441" i="2" s="1"/>
  <c r="K1440" i="2"/>
  <c r="L1440" i="2" s="1"/>
  <c r="K1439" i="2"/>
  <c r="L1439" i="2" s="1"/>
  <c r="K1438" i="2"/>
  <c r="L1438" i="2" s="1"/>
  <c r="K1437" i="2"/>
  <c r="L1437" i="2" s="1"/>
  <c r="K1436" i="2"/>
  <c r="L1436" i="2" s="1"/>
  <c r="K1435" i="2"/>
  <c r="L1435" i="2" s="1"/>
  <c r="K1434" i="2"/>
  <c r="L1434" i="2" s="1"/>
  <c r="K1433" i="2"/>
  <c r="L1433" i="2" s="1"/>
  <c r="K1432" i="2"/>
  <c r="L1432" i="2" s="1"/>
  <c r="K1431" i="2"/>
  <c r="L1431" i="2" s="1"/>
  <c r="K1430" i="2"/>
  <c r="L1430" i="2" s="1"/>
  <c r="K1429" i="2"/>
  <c r="L1429" i="2" s="1"/>
  <c r="K1428" i="2"/>
  <c r="L1428" i="2" s="1"/>
  <c r="L1427" i="2"/>
  <c r="K1427" i="2"/>
  <c r="K1426" i="2"/>
  <c r="L1426" i="2" s="1"/>
  <c r="K1425" i="2"/>
  <c r="L1425" i="2" s="1"/>
  <c r="K1424" i="2"/>
  <c r="L1424" i="2" s="1"/>
  <c r="K1423" i="2"/>
  <c r="L1423" i="2" s="1"/>
  <c r="K1422" i="2"/>
  <c r="L1422" i="2" s="1"/>
  <c r="K1421" i="2"/>
  <c r="L1421" i="2" s="1"/>
  <c r="K1420" i="2"/>
  <c r="L1420" i="2" s="1"/>
  <c r="K1419" i="2"/>
  <c r="L1419" i="2" s="1"/>
  <c r="K1418" i="2"/>
  <c r="L1418" i="2" s="1"/>
  <c r="K1417" i="2"/>
  <c r="L1417" i="2" s="1"/>
  <c r="K1416" i="2"/>
  <c r="L1416" i="2" s="1"/>
  <c r="K1415" i="2"/>
  <c r="L1415" i="2" s="1"/>
  <c r="K1414" i="2"/>
  <c r="L1414" i="2" s="1"/>
  <c r="K1413" i="2"/>
  <c r="L1413" i="2" s="1"/>
  <c r="K1412" i="2"/>
  <c r="L1412" i="2" s="1"/>
  <c r="K1411" i="2"/>
  <c r="L1411" i="2" s="1"/>
  <c r="K1410" i="2"/>
  <c r="L1410" i="2" s="1"/>
  <c r="K1409" i="2"/>
  <c r="L1409" i="2" s="1"/>
  <c r="K1408" i="2"/>
  <c r="L1408" i="2" s="1"/>
  <c r="K1407" i="2"/>
  <c r="L1407" i="2" s="1"/>
  <c r="L1406" i="2"/>
  <c r="K1406" i="2"/>
  <c r="K1405" i="2"/>
  <c r="L1405" i="2" s="1"/>
  <c r="K1404" i="2"/>
  <c r="L1404" i="2" s="1"/>
  <c r="K1403" i="2"/>
  <c r="L1403" i="2" s="1"/>
  <c r="K1402" i="2"/>
  <c r="L1402" i="2" s="1"/>
  <c r="L1401" i="2"/>
  <c r="K1401" i="2"/>
  <c r="K1400" i="2"/>
  <c r="L1400" i="2" s="1"/>
  <c r="K1399" i="2"/>
  <c r="L1399" i="2" s="1"/>
  <c r="K1398" i="2"/>
  <c r="L1398" i="2" s="1"/>
  <c r="K1397" i="2"/>
  <c r="L1397" i="2" s="1"/>
  <c r="K1396" i="2"/>
  <c r="L1396" i="2" s="1"/>
  <c r="K1395" i="2"/>
  <c r="L1395" i="2" s="1"/>
  <c r="K1394" i="2"/>
  <c r="L1394" i="2" s="1"/>
  <c r="K1393" i="2"/>
  <c r="L1393" i="2" s="1"/>
  <c r="K1392" i="2"/>
  <c r="L1392" i="2" s="1"/>
  <c r="K1391" i="2"/>
  <c r="L1391" i="2" s="1"/>
  <c r="K1390" i="2"/>
  <c r="L1390" i="2" s="1"/>
  <c r="K1389" i="2"/>
  <c r="L1389" i="2" s="1"/>
  <c r="K1388" i="2"/>
  <c r="L1388" i="2" s="1"/>
  <c r="K1387" i="2"/>
  <c r="L1387" i="2" s="1"/>
  <c r="K1386" i="2"/>
  <c r="L1386" i="2" s="1"/>
  <c r="K1385" i="2"/>
  <c r="L1385" i="2" s="1"/>
  <c r="K1384" i="2"/>
  <c r="L1384" i="2" s="1"/>
  <c r="K1383" i="2"/>
  <c r="L1383" i="2" s="1"/>
  <c r="K1382" i="2"/>
  <c r="L1382" i="2" s="1"/>
  <c r="K1381" i="2"/>
  <c r="L1381" i="2" s="1"/>
  <c r="K1380" i="2"/>
  <c r="L1380" i="2" s="1"/>
  <c r="K1379" i="2"/>
  <c r="L1379" i="2" s="1"/>
  <c r="K1378" i="2"/>
  <c r="L1378" i="2" s="1"/>
  <c r="K1377" i="2"/>
  <c r="L1377" i="2" s="1"/>
  <c r="K1376" i="2"/>
  <c r="L1376" i="2" s="1"/>
  <c r="L1375" i="2"/>
  <c r="K1375" i="2"/>
  <c r="K1374" i="2"/>
  <c r="L1374" i="2" s="1"/>
  <c r="R1373" i="2"/>
  <c r="Q1373" i="2"/>
  <c r="P1373" i="2"/>
  <c r="K1373" i="2"/>
  <c r="L1373" i="2" s="1"/>
  <c r="R1372" i="2"/>
  <c r="Q1372" i="2"/>
  <c r="P1372" i="2"/>
  <c r="K1372" i="2"/>
  <c r="L1372" i="2" s="1"/>
  <c r="R1371" i="2"/>
  <c r="Q1371" i="2"/>
  <c r="P1371" i="2"/>
  <c r="K1371" i="2"/>
  <c r="L1371" i="2" s="1"/>
  <c r="R1370" i="2"/>
  <c r="Q1370" i="2"/>
  <c r="P1370" i="2"/>
  <c r="K1370" i="2"/>
  <c r="L1370" i="2" s="1"/>
  <c r="R1369" i="2"/>
  <c r="Q1369" i="2"/>
  <c r="P1369" i="2"/>
  <c r="K1369" i="2"/>
  <c r="L1369" i="2" s="1"/>
  <c r="R1368" i="2"/>
  <c r="Q1368" i="2"/>
  <c r="P1368" i="2"/>
  <c r="K1368" i="2"/>
  <c r="L1368" i="2" s="1"/>
  <c r="R1367" i="2"/>
  <c r="Q1367" i="2"/>
  <c r="P1367" i="2"/>
  <c r="L1367" i="2"/>
  <c r="K1367" i="2"/>
  <c r="R1366" i="2"/>
  <c r="Q1366" i="2"/>
  <c r="P1366" i="2"/>
  <c r="L1366" i="2"/>
  <c r="K1366" i="2"/>
  <c r="R1365" i="2"/>
  <c r="Q1365" i="2"/>
  <c r="P1365" i="2"/>
  <c r="K1365" i="2"/>
  <c r="L1365" i="2" s="1"/>
  <c r="R1364" i="2"/>
  <c r="Q1364" i="2"/>
  <c r="P1364" i="2"/>
  <c r="K1364" i="2"/>
  <c r="L1364" i="2" s="1"/>
  <c r="R1363" i="2"/>
  <c r="Q1363" i="2"/>
  <c r="P1363" i="2"/>
  <c r="K1363" i="2"/>
  <c r="L1363" i="2" s="1"/>
  <c r="R1362" i="2"/>
  <c r="Q1362" i="2"/>
  <c r="P1362" i="2"/>
  <c r="K1362" i="2"/>
  <c r="L1362" i="2" s="1"/>
  <c r="R1361" i="2"/>
  <c r="Q1361" i="2"/>
  <c r="P1361" i="2"/>
  <c r="K1361" i="2"/>
  <c r="L1361" i="2" s="1"/>
  <c r="R1360" i="2"/>
  <c r="Q1360" i="2"/>
  <c r="P1360" i="2"/>
  <c r="L1360" i="2"/>
  <c r="K1360" i="2"/>
  <c r="R1359" i="2"/>
  <c r="Q1359" i="2"/>
  <c r="P1359" i="2"/>
  <c r="K1359" i="2"/>
  <c r="L1359" i="2" s="1"/>
  <c r="R1358" i="2"/>
  <c r="Q1358" i="2"/>
  <c r="P1358" i="2"/>
  <c r="K1358" i="2"/>
  <c r="L1358" i="2" s="1"/>
  <c r="R1357" i="2"/>
  <c r="Q1357" i="2"/>
  <c r="P1357" i="2"/>
  <c r="K1357" i="2"/>
  <c r="L1357" i="2" s="1"/>
  <c r="R1356" i="2"/>
  <c r="Q1356" i="2"/>
  <c r="P1356" i="2"/>
  <c r="K1356" i="2"/>
  <c r="L1356" i="2" s="1"/>
  <c r="R1355" i="2"/>
  <c r="Q1355" i="2"/>
  <c r="P1355" i="2"/>
  <c r="K1355" i="2"/>
  <c r="L1355" i="2" s="1"/>
  <c r="R1354" i="2"/>
  <c r="Q1354" i="2"/>
  <c r="P1354" i="2"/>
  <c r="K1354" i="2"/>
  <c r="L1354" i="2" s="1"/>
  <c r="R1353" i="2"/>
  <c r="Q1353" i="2"/>
  <c r="P1353" i="2"/>
  <c r="K1353" i="2"/>
  <c r="L1353" i="2" s="1"/>
  <c r="R1352" i="2"/>
  <c r="Q1352" i="2"/>
  <c r="P1352" i="2"/>
  <c r="K1352" i="2"/>
  <c r="L1352" i="2" s="1"/>
  <c r="R1351" i="2"/>
  <c r="Q1351" i="2"/>
  <c r="P1351" i="2"/>
  <c r="K1351" i="2"/>
  <c r="L1351" i="2" s="1"/>
  <c r="R1350" i="2"/>
  <c r="Q1350" i="2"/>
  <c r="P1350" i="2"/>
  <c r="K1350" i="2"/>
  <c r="L1350" i="2" s="1"/>
  <c r="R1349" i="2"/>
  <c r="Q1349" i="2"/>
  <c r="P1349" i="2"/>
  <c r="K1349" i="2"/>
  <c r="L1349" i="2" s="1"/>
  <c r="R1348" i="2"/>
  <c r="Q1348" i="2"/>
  <c r="P1348" i="2"/>
  <c r="K1348" i="2"/>
  <c r="L1348" i="2" s="1"/>
  <c r="R1347" i="2"/>
  <c r="Q1347" i="2"/>
  <c r="P1347" i="2"/>
  <c r="L1347" i="2"/>
  <c r="K1347" i="2"/>
  <c r="R1346" i="2"/>
  <c r="Q1346" i="2"/>
  <c r="P1346" i="2"/>
  <c r="K1346" i="2"/>
  <c r="L1346" i="2" s="1"/>
  <c r="R1345" i="2"/>
  <c r="Q1345" i="2"/>
  <c r="P1345" i="2"/>
  <c r="K1345" i="2"/>
  <c r="L1345" i="2" s="1"/>
  <c r="R1344" i="2"/>
  <c r="Q1344" i="2"/>
  <c r="P1344" i="2"/>
  <c r="L1344" i="2"/>
  <c r="K1344" i="2"/>
  <c r="R1343" i="2"/>
  <c r="Q1343" i="2"/>
  <c r="P1343" i="2"/>
  <c r="K1343" i="2"/>
  <c r="L1343" i="2" s="1"/>
  <c r="R1342" i="2"/>
  <c r="Q1342" i="2"/>
  <c r="P1342" i="2"/>
  <c r="K1342" i="2"/>
  <c r="L1342" i="2" s="1"/>
  <c r="R1341" i="2"/>
  <c r="Q1341" i="2"/>
  <c r="P1341" i="2"/>
  <c r="K1341" i="2"/>
  <c r="L1341" i="2" s="1"/>
  <c r="R1340" i="2"/>
  <c r="Q1340" i="2"/>
  <c r="P1340" i="2"/>
  <c r="K1340" i="2"/>
  <c r="L1340" i="2" s="1"/>
  <c r="R1339" i="2"/>
  <c r="Q1339" i="2"/>
  <c r="P1339" i="2"/>
  <c r="K1339" i="2"/>
  <c r="L1339" i="2" s="1"/>
  <c r="R1338" i="2"/>
  <c r="Q1338" i="2"/>
  <c r="P1338" i="2"/>
  <c r="K1338" i="2"/>
  <c r="L1338" i="2" s="1"/>
  <c r="R1337" i="2"/>
  <c r="Q1337" i="2"/>
  <c r="P1337" i="2"/>
  <c r="K1337" i="2"/>
  <c r="L1337" i="2" s="1"/>
  <c r="R1336" i="2"/>
  <c r="Q1336" i="2"/>
  <c r="P1336" i="2"/>
  <c r="K1336" i="2"/>
  <c r="L1336" i="2" s="1"/>
  <c r="R1335" i="2"/>
  <c r="Q1335" i="2"/>
  <c r="P1335" i="2"/>
  <c r="K1335" i="2"/>
  <c r="L1335" i="2" s="1"/>
  <c r="R1334" i="2"/>
  <c r="Q1334" i="2"/>
  <c r="P1334" i="2"/>
  <c r="K1334" i="2"/>
  <c r="L1334" i="2" s="1"/>
  <c r="R1333" i="2"/>
  <c r="Q1333" i="2"/>
  <c r="P1333" i="2"/>
  <c r="K1333" i="2"/>
  <c r="L1333" i="2" s="1"/>
  <c r="R1332" i="2"/>
  <c r="Q1332" i="2"/>
  <c r="P1332" i="2"/>
  <c r="K1332" i="2"/>
  <c r="L1332" i="2" s="1"/>
  <c r="R1331" i="2"/>
  <c r="Q1331" i="2"/>
  <c r="P1331" i="2"/>
  <c r="K1331" i="2"/>
  <c r="L1331" i="2" s="1"/>
  <c r="R1330" i="2"/>
  <c r="Q1330" i="2"/>
  <c r="P1330" i="2"/>
  <c r="K1330" i="2"/>
  <c r="L1330" i="2" s="1"/>
  <c r="R1329" i="2"/>
  <c r="Q1329" i="2"/>
  <c r="P1329" i="2"/>
  <c r="K1329" i="2"/>
  <c r="L1329" i="2" s="1"/>
  <c r="R1328" i="2"/>
  <c r="Q1328" i="2"/>
  <c r="P1328" i="2"/>
  <c r="K1328" i="2"/>
  <c r="L1328" i="2" s="1"/>
  <c r="R1327" i="2"/>
  <c r="Q1327" i="2"/>
  <c r="P1327" i="2"/>
  <c r="K1327" i="2"/>
  <c r="L1327" i="2" s="1"/>
  <c r="R1326" i="2"/>
  <c r="Q1326" i="2"/>
  <c r="P1326" i="2"/>
  <c r="K1326" i="2"/>
  <c r="L1326" i="2" s="1"/>
  <c r="R1325" i="2"/>
  <c r="Q1325" i="2"/>
  <c r="P1325" i="2"/>
  <c r="L1325" i="2"/>
  <c r="K1325" i="2"/>
  <c r="R1324" i="2"/>
  <c r="Q1324" i="2"/>
  <c r="P1324" i="2"/>
  <c r="K1324" i="2"/>
  <c r="L1324" i="2" s="1"/>
  <c r="R1323" i="2"/>
  <c r="Q1323" i="2"/>
  <c r="P1323" i="2"/>
  <c r="K1323" i="2"/>
  <c r="L1323" i="2" s="1"/>
  <c r="R1322" i="2"/>
  <c r="Q1322" i="2"/>
  <c r="P1322" i="2"/>
  <c r="K1322" i="2"/>
  <c r="L1322" i="2" s="1"/>
  <c r="R1321" i="2"/>
  <c r="Q1321" i="2"/>
  <c r="P1321" i="2"/>
  <c r="K1321" i="2"/>
  <c r="L1321" i="2" s="1"/>
  <c r="R1320" i="2"/>
  <c r="Q1320" i="2"/>
  <c r="P1320" i="2"/>
  <c r="K1320" i="2"/>
  <c r="L1320" i="2" s="1"/>
  <c r="R1319" i="2"/>
  <c r="Q1319" i="2"/>
  <c r="P1319" i="2"/>
  <c r="L1319" i="2"/>
  <c r="K1319" i="2"/>
  <c r="R1318" i="2"/>
  <c r="Q1318" i="2"/>
  <c r="P1318" i="2"/>
  <c r="K1318" i="2"/>
  <c r="L1318" i="2" s="1"/>
  <c r="R1317" i="2"/>
  <c r="Q1317" i="2"/>
  <c r="P1317" i="2"/>
  <c r="K1317" i="2"/>
  <c r="L1317" i="2" s="1"/>
  <c r="R1316" i="2"/>
  <c r="Q1316" i="2"/>
  <c r="P1316" i="2"/>
  <c r="K1316" i="2"/>
  <c r="L1316" i="2" s="1"/>
  <c r="R1315" i="2"/>
  <c r="Q1315" i="2"/>
  <c r="P1315" i="2"/>
  <c r="K1315" i="2"/>
  <c r="L1315" i="2" s="1"/>
  <c r="R1314" i="2"/>
  <c r="Q1314" i="2"/>
  <c r="P1314" i="2"/>
  <c r="K1314" i="2"/>
  <c r="L1314" i="2" s="1"/>
  <c r="R1313" i="2"/>
  <c r="Q1313" i="2"/>
  <c r="P1313" i="2"/>
  <c r="K1313" i="2"/>
  <c r="L1313" i="2" s="1"/>
  <c r="R1312" i="2"/>
  <c r="Q1312" i="2"/>
  <c r="P1312" i="2"/>
  <c r="K1312" i="2"/>
  <c r="L1312" i="2" s="1"/>
  <c r="R1311" i="2"/>
  <c r="Q1311" i="2"/>
  <c r="P1311" i="2"/>
  <c r="K1311" i="2"/>
  <c r="L1311" i="2" s="1"/>
  <c r="R1310" i="2"/>
  <c r="Q1310" i="2"/>
  <c r="P1310" i="2"/>
  <c r="K1310" i="2"/>
  <c r="L1310" i="2" s="1"/>
  <c r="R1309" i="2"/>
  <c r="Q1309" i="2"/>
  <c r="P1309" i="2"/>
  <c r="K1309" i="2"/>
  <c r="L1309" i="2" s="1"/>
  <c r="R1308" i="2"/>
  <c r="Q1308" i="2"/>
  <c r="P1308" i="2"/>
  <c r="K1308" i="2"/>
  <c r="L1308" i="2" s="1"/>
  <c r="R1307" i="2"/>
  <c r="Q1307" i="2"/>
  <c r="P1307" i="2"/>
  <c r="K1307" i="2"/>
  <c r="L1307" i="2" s="1"/>
  <c r="R1306" i="2"/>
  <c r="Q1306" i="2"/>
  <c r="P1306" i="2"/>
  <c r="L1306" i="2"/>
  <c r="K1306" i="2"/>
  <c r="R1305" i="2"/>
  <c r="Q1305" i="2"/>
  <c r="P1305" i="2"/>
  <c r="K1305" i="2"/>
  <c r="L1305" i="2" s="1"/>
  <c r="R1304" i="2"/>
  <c r="Q1304" i="2"/>
  <c r="P1304" i="2"/>
  <c r="L1304" i="2"/>
  <c r="K1304" i="2"/>
  <c r="R1303" i="2"/>
  <c r="Q1303" i="2"/>
  <c r="P1303" i="2"/>
  <c r="K1303" i="2"/>
  <c r="L1303" i="2" s="1"/>
  <c r="R1302" i="2"/>
  <c r="Q1302" i="2"/>
  <c r="P1302" i="2"/>
  <c r="K1302" i="2"/>
  <c r="L1302" i="2" s="1"/>
  <c r="K1301" i="2"/>
  <c r="L1301" i="2" s="1"/>
  <c r="L1300" i="2"/>
  <c r="K1300" i="2"/>
  <c r="K1299" i="2"/>
  <c r="L1299" i="2" s="1"/>
  <c r="K1298" i="2"/>
  <c r="L1298" i="2" s="1"/>
  <c r="K1297" i="2"/>
  <c r="L1297" i="2" s="1"/>
  <c r="K1296" i="2"/>
  <c r="L1296" i="2" s="1"/>
  <c r="K1295" i="2"/>
  <c r="L1295" i="2" s="1"/>
  <c r="L1294" i="2"/>
  <c r="K1294" i="2"/>
  <c r="K1293" i="2"/>
  <c r="L1293" i="2" s="1"/>
  <c r="K1292" i="2"/>
  <c r="L1292" i="2" s="1"/>
  <c r="K1291" i="2"/>
  <c r="L1291" i="2" s="1"/>
  <c r="K1290" i="2"/>
  <c r="L1290" i="2" s="1"/>
  <c r="K1289" i="2"/>
  <c r="L1289" i="2" s="1"/>
  <c r="K1288" i="2"/>
  <c r="L1288" i="2" s="1"/>
  <c r="L1287" i="2"/>
  <c r="K1287" i="2"/>
  <c r="K1286" i="2"/>
  <c r="L1286" i="2" s="1"/>
  <c r="K1285" i="2"/>
  <c r="L1285" i="2" s="1"/>
  <c r="K1284" i="2"/>
  <c r="L1284" i="2" s="1"/>
  <c r="K1283" i="2"/>
  <c r="L1283" i="2" s="1"/>
  <c r="L1282" i="2"/>
  <c r="K1282" i="2"/>
  <c r="K1281" i="2"/>
  <c r="L1281" i="2" s="1"/>
  <c r="L1280" i="2"/>
  <c r="K1280" i="2"/>
  <c r="K1279" i="2"/>
  <c r="L1279" i="2" s="1"/>
  <c r="K1278" i="2"/>
  <c r="L1278" i="2" s="1"/>
  <c r="K1277" i="2"/>
  <c r="L1277" i="2" s="1"/>
  <c r="K1276" i="2"/>
  <c r="L1276" i="2" s="1"/>
  <c r="K1275" i="2"/>
  <c r="L1275" i="2" s="1"/>
  <c r="K1274" i="2"/>
  <c r="L1274" i="2" s="1"/>
  <c r="K1273" i="2"/>
  <c r="L1273" i="2" s="1"/>
  <c r="K1272" i="2"/>
  <c r="L1272" i="2" s="1"/>
  <c r="K1271" i="2"/>
  <c r="L1271" i="2" s="1"/>
  <c r="K1270" i="2"/>
  <c r="L1270" i="2" s="1"/>
  <c r="L1269" i="2"/>
  <c r="K1269" i="2"/>
  <c r="K1268" i="2"/>
  <c r="L1268" i="2" s="1"/>
  <c r="L1267" i="2"/>
  <c r="K1267" i="2"/>
  <c r="K1266" i="2"/>
  <c r="L1266" i="2" s="1"/>
  <c r="K1265" i="2"/>
  <c r="L1265" i="2" s="1"/>
  <c r="K1264" i="2"/>
  <c r="L1264" i="2" s="1"/>
  <c r="K1263" i="2"/>
  <c r="L1263" i="2" s="1"/>
  <c r="K1262" i="2"/>
  <c r="L1262" i="2" s="1"/>
  <c r="K1261" i="2"/>
  <c r="L1261" i="2" s="1"/>
  <c r="K1260" i="2"/>
  <c r="L1260" i="2" s="1"/>
  <c r="K1259" i="2"/>
  <c r="L1259" i="2" s="1"/>
  <c r="K1258" i="2"/>
  <c r="L1258" i="2" s="1"/>
  <c r="K1257" i="2"/>
  <c r="L1257" i="2" s="1"/>
  <c r="L1256" i="2"/>
  <c r="K1256" i="2"/>
  <c r="K1255" i="2"/>
  <c r="L1255" i="2" s="1"/>
  <c r="K1254" i="2"/>
  <c r="L1254" i="2" s="1"/>
  <c r="K1253" i="2"/>
  <c r="L1253" i="2" s="1"/>
  <c r="K1252" i="2"/>
  <c r="L1252" i="2" s="1"/>
  <c r="K1251" i="2"/>
  <c r="L1251" i="2" s="1"/>
  <c r="K1250" i="2"/>
  <c r="L1250" i="2" s="1"/>
  <c r="K1249" i="2"/>
  <c r="L1249" i="2" s="1"/>
  <c r="K1248" i="2"/>
  <c r="L1248" i="2" s="1"/>
  <c r="K1247" i="2"/>
  <c r="L1247" i="2" s="1"/>
  <c r="K1246" i="2"/>
  <c r="L1246" i="2" s="1"/>
  <c r="K1245" i="2"/>
  <c r="L1245" i="2" s="1"/>
  <c r="K1244" i="2"/>
  <c r="L1244" i="2" s="1"/>
  <c r="K1243" i="2"/>
  <c r="L1243" i="2" s="1"/>
  <c r="K1242" i="2"/>
  <c r="L1242" i="2" s="1"/>
  <c r="K1241" i="2"/>
  <c r="L1241" i="2" s="1"/>
  <c r="K1240" i="2"/>
  <c r="L1240" i="2" s="1"/>
  <c r="K1239" i="2"/>
  <c r="L1239" i="2" s="1"/>
  <c r="K1238" i="2"/>
  <c r="L1238" i="2" s="1"/>
  <c r="K1237" i="2"/>
  <c r="L1237" i="2" s="1"/>
  <c r="K1236" i="2"/>
  <c r="L1236" i="2" s="1"/>
  <c r="K1235" i="2"/>
  <c r="L1235" i="2" s="1"/>
  <c r="L1234" i="2"/>
  <c r="K1234" i="2"/>
  <c r="K1233" i="2"/>
  <c r="L1233" i="2" s="1"/>
  <c r="K1232" i="2"/>
  <c r="L1232" i="2" s="1"/>
  <c r="L1231" i="2"/>
  <c r="K1231" i="2"/>
  <c r="K1230" i="2"/>
  <c r="L1230" i="2" s="1"/>
  <c r="K1229" i="2"/>
  <c r="L1229" i="2" s="1"/>
  <c r="K1228" i="2"/>
  <c r="L1228" i="2" s="1"/>
  <c r="K1227" i="2"/>
  <c r="L1227" i="2" s="1"/>
  <c r="K1226" i="2"/>
  <c r="L1226" i="2" s="1"/>
  <c r="K1225" i="2"/>
  <c r="L1225" i="2" s="1"/>
  <c r="K1224" i="2"/>
  <c r="L1224" i="2" s="1"/>
  <c r="K1223" i="2"/>
  <c r="L1223" i="2" s="1"/>
  <c r="K1222" i="2"/>
  <c r="L1222" i="2" s="1"/>
  <c r="K1221" i="2"/>
  <c r="L1221" i="2" s="1"/>
  <c r="K1220" i="2"/>
  <c r="L1220" i="2" s="1"/>
  <c r="K1219" i="2"/>
  <c r="L1219" i="2" s="1"/>
  <c r="L1218" i="2"/>
  <c r="K1218" i="2"/>
  <c r="K1217" i="2"/>
  <c r="L1217" i="2" s="1"/>
  <c r="K1216" i="2"/>
  <c r="L1216" i="2" s="1"/>
  <c r="K1215" i="2"/>
  <c r="L1215" i="2" s="1"/>
  <c r="K1214" i="2"/>
  <c r="L1214" i="2" s="1"/>
  <c r="K1213" i="2"/>
  <c r="L1213" i="2" s="1"/>
  <c r="K1212" i="2"/>
  <c r="L1212" i="2" s="1"/>
  <c r="K1211" i="2"/>
  <c r="L1211" i="2" s="1"/>
  <c r="K1210" i="2"/>
  <c r="L1210" i="2" s="1"/>
  <c r="K1209" i="2"/>
  <c r="L1209" i="2" s="1"/>
  <c r="K1208" i="2"/>
  <c r="L1208" i="2" s="1"/>
  <c r="K1207" i="2"/>
  <c r="L1207" i="2" s="1"/>
  <c r="K1206" i="2"/>
  <c r="L1206" i="2" s="1"/>
  <c r="K1205" i="2"/>
  <c r="L1205" i="2" s="1"/>
  <c r="K1204" i="2"/>
  <c r="L1204" i="2" s="1"/>
  <c r="K1203" i="2"/>
  <c r="L1203" i="2" s="1"/>
  <c r="K1202" i="2"/>
  <c r="L1202" i="2" s="1"/>
  <c r="K1201" i="2"/>
  <c r="L1201" i="2" s="1"/>
  <c r="K1200" i="2"/>
  <c r="L1200" i="2" s="1"/>
  <c r="L1199" i="2"/>
  <c r="K1199" i="2"/>
  <c r="K1198" i="2"/>
  <c r="L1198" i="2" s="1"/>
  <c r="K1197" i="2"/>
  <c r="L1197" i="2" s="1"/>
  <c r="K1196" i="2"/>
  <c r="L1196" i="2" s="1"/>
  <c r="K1195" i="2"/>
  <c r="L1195" i="2" s="1"/>
  <c r="K1194" i="2"/>
  <c r="L1194" i="2" s="1"/>
  <c r="K1193" i="2"/>
  <c r="L1193" i="2" s="1"/>
  <c r="L1192" i="2"/>
  <c r="K1192" i="2"/>
  <c r="K1191" i="2"/>
  <c r="L1191" i="2" s="1"/>
  <c r="K1190" i="2"/>
  <c r="L1190" i="2" s="1"/>
  <c r="L1189" i="2"/>
  <c r="K1189" i="2"/>
  <c r="K1188" i="2"/>
  <c r="L1188" i="2" s="1"/>
  <c r="K1187" i="2"/>
  <c r="L1187" i="2" s="1"/>
  <c r="K1186" i="2"/>
  <c r="L1186" i="2" s="1"/>
  <c r="K1185" i="2"/>
  <c r="L1185" i="2" s="1"/>
  <c r="K1184" i="2"/>
  <c r="L1184" i="2" s="1"/>
  <c r="K1183" i="2"/>
  <c r="L1183" i="2" s="1"/>
  <c r="K1182" i="2"/>
  <c r="L1182" i="2" s="1"/>
  <c r="K1181" i="2"/>
  <c r="L1181" i="2" s="1"/>
  <c r="K1180" i="2"/>
  <c r="L1180" i="2" s="1"/>
  <c r="K1179" i="2"/>
  <c r="L1179" i="2" s="1"/>
  <c r="K1178" i="2"/>
  <c r="L1178" i="2" s="1"/>
  <c r="K1177" i="2"/>
  <c r="L1177" i="2" s="1"/>
  <c r="K1176" i="2"/>
  <c r="L1176" i="2" s="1"/>
  <c r="K1175" i="2"/>
  <c r="L1175" i="2" s="1"/>
  <c r="K1174" i="2"/>
  <c r="L1174" i="2" s="1"/>
  <c r="K1173" i="2"/>
  <c r="L1173" i="2" s="1"/>
  <c r="K1172" i="2"/>
  <c r="L1172" i="2" s="1"/>
  <c r="K1171" i="2"/>
  <c r="L1171" i="2" s="1"/>
  <c r="K1170" i="2"/>
  <c r="L1170" i="2" s="1"/>
  <c r="K1169" i="2"/>
  <c r="L1169" i="2" s="1"/>
  <c r="K1168" i="2"/>
  <c r="L1168" i="2" s="1"/>
  <c r="K1167" i="2"/>
  <c r="L1167" i="2" s="1"/>
  <c r="K1166" i="2"/>
  <c r="L1166" i="2" s="1"/>
  <c r="K1165" i="2"/>
  <c r="L1165" i="2" s="1"/>
  <c r="K1164" i="2"/>
  <c r="L1164" i="2" s="1"/>
  <c r="K1163" i="2"/>
  <c r="L1163" i="2" s="1"/>
  <c r="K1162" i="2"/>
  <c r="L1162" i="2" s="1"/>
  <c r="K1161" i="2"/>
  <c r="L1161" i="2" s="1"/>
  <c r="K1160" i="2"/>
  <c r="L1160" i="2" s="1"/>
  <c r="K1159" i="2"/>
  <c r="L1159" i="2" s="1"/>
  <c r="K1158" i="2"/>
  <c r="L1158" i="2" s="1"/>
  <c r="K1157" i="2"/>
  <c r="L1157" i="2" s="1"/>
  <c r="K1156" i="2"/>
  <c r="L1156" i="2" s="1"/>
  <c r="K1155" i="2"/>
  <c r="L1155" i="2" s="1"/>
  <c r="K1154" i="2"/>
  <c r="L1154" i="2" s="1"/>
  <c r="K1153" i="2"/>
  <c r="L1153" i="2" s="1"/>
  <c r="K1152" i="2"/>
  <c r="L1152" i="2" s="1"/>
  <c r="K1151" i="2"/>
  <c r="L1151" i="2" s="1"/>
  <c r="K1150" i="2"/>
  <c r="L1150" i="2" s="1"/>
  <c r="K1149" i="2"/>
  <c r="L1149" i="2" s="1"/>
  <c r="K1148" i="2"/>
  <c r="L1148" i="2" s="1"/>
  <c r="K1147" i="2"/>
  <c r="L1147" i="2" s="1"/>
  <c r="K1146" i="2"/>
  <c r="L1146" i="2" s="1"/>
  <c r="K1145" i="2"/>
  <c r="L1145" i="2" s="1"/>
  <c r="L1144" i="2"/>
  <c r="K1144" i="2"/>
  <c r="K1143" i="2"/>
  <c r="L1143" i="2" s="1"/>
  <c r="K1142" i="2"/>
  <c r="L1142" i="2" s="1"/>
  <c r="K1141" i="2"/>
  <c r="L1141" i="2" s="1"/>
  <c r="K1140" i="2"/>
  <c r="L1140" i="2" s="1"/>
  <c r="K1139" i="2"/>
  <c r="L1139" i="2" s="1"/>
  <c r="K1138" i="2"/>
  <c r="L1138" i="2" s="1"/>
  <c r="K1137" i="2"/>
  <c r="L1137" i="2" s="1"/>
  <c r="K1136" i="2"/>
  <c r="L1136" i="2" s="1"/>
  <c r="K1135" i="2"/>
  <c r="L1135" i="2" s="1"/>
  <c r="K1134" i="2"/>
  <c r="L1134" i="2" s="1"/>
  <c r="K1133" i="2"/>
  <c r="L1133" i="2" s="1"/>
  <c r="K1132" i="2"/>
  <c r="L1132" i="2" s="1"/>
  <c r="K1131" i="2"/>
  <c r="L1131" i="2" s="1"/>
  <c r="K1130" i="2"/>
  <c r="L1130" i="2" s="1"/>
  <c r="K1129" i="2"/>
  <c r="L1129" i="2" s="1"/>
  <c r="K1128" i="2"/>
  <c r="L1128" i="2" s="1"/>
  <c r="K1127" i="2"/>
  <c r="L1127" i="2" s="1"/>
  <c r="K1126" i="2"/>
  <c r="L1126" i="2" s="1"/>
  <c r="K1125" i="2"/>
  <c r="L1125" i="2" s="1"/>
  <c r="K1124" i="2"/>
  <c r="L1124" i="2" s="1"/>
  <c r="K1123" i="2"/>
  <c r="L1123" i="2" s="1"/>
  <c r="K1122" i="2"/>
  <c r="L1122" i="2" s="1"/>
  <c r="K1121" i="2"/>
  <c r="L1121" i="2" s="1"/>
  <c r="L1120" i="2"/>
  <c r="K1120" i="2"/>
  <c r="K1119" i="2"/>
  <c r="L1119" i="2" s="1"/>
  <c r="K1118" i="2"/>
  <c r="L1118" i="2" s="1"/>
  <c r="L1117" i="2"/>
  <c r="K1117" i="2"/>
  <c r="K1116" i="2"/>
  <c r="L1116" i="2" s="1"/>
  <c r="K1115" i="2"/>
  <c r="L1115" i="2" s="1"/>
  <c r="K1114" i="2"/>
  <c r="L1114" i="2" s="1"/>
  <c r="K1113" i="2"/>
  <c r="L1113" i="2" s="1"/>
  <c r="K1112" i="2"/>
  <c r="L1112" i="2" s="1"/>
  <c r="K1111" i="2"/>
  <c r="L1111" i="2" s="1"/>
  <c r="K1110" i="2"/>
  <c r="L1110" i="2" s="1"/>
  <c r="K1109" i="2"/>
  <c r="L1109" i="2" s="1"/>
  <c r="K1108" i="2"/>
  <c r="L1108" i="2" s="1"/>
  <c r="K1107" i="2"/>
  <c r="L1107" i="2" s="1"/>
  <c r="K1106" i="2"/>
  <c r="L1106" i="2" s="1"/>
  <c r="K1105" i="2"/>
  <c r="L1105" i="2" s="1"/>
  <c r="K1104" i="2"/>
  <c r="L1104" i="2" s="1"/>
  <c r="K1103" i="2"/>
  <c r="L1103" i="2" s="1"/>
  <c r="K1102" i="2"/>
  <c r="L1102" i="2" s="1"/>
  <c r="K1101" i="2"/>
  <c r="L1101" i="2" s="1"/>
  <c r="K1100" i="2"/>
  <c r="L1100" i="2" s="1"/>
  <c r="K1099" i="2"/>
  <c r="L1099" i="2" s="1"/>
  <c r="K1098" i="2"/>
  <c r="L1098" i="2" s="1"/>
  <c r="K1097" i="2"/>
  <c r="L1097" i="2" s="1"/>
  <c r="K1096" i="2"/>
  <c r="L1096" i="2" s="1"/>
  <c r="K1095" i="2"/>
  <c r="L1095" i="2" s="1"/>
  <c r="K1094" i="2"/>
  <c r="L1094" i="2" s="1"/>
  <c r="K1093" i="2"/>
  <c r="L1093" i="2" s="1"/>
  <c r="L1092" i="2"/>
  <c r="K1092" i="2"/>
  <c r="K1091" i="2"/>
  <c r="L1091" i="2" s="1"/>
  <c r="K1090" i="2"/>
  <c r="L1090" i="2" s="1"/>
  <c r="K1089" i="2"/>
  <c r="L1089" i="2" s="1"/>
  <c r="K1088" i="2"/>
  <c r="L1088" i="2" s="1"/>
  <c r="K1087" i="2"/>
  <c r="L1087" i="2" s="1"/>
  <c r="K1086" i="2"/>
  <c r="L1086" i="2" s="1"/>
  <c r="K1085" i="2"/>
  <c r="L1085" i="2" s="1"/>
  <c r="K1084" i="2"/>
  <c r="L1084" i="2" s="1"/>
  <c r="K1083" i="2"/>
  <c r="L1083" i="2" s="1"/>
  <c r="K1082" i="2"/>
  <c r="L1082" i="2" s="1"/>
  <c r="K1081" i="2"/>
  <c r="L1081" i="2" s="1"/>
  <c r="K1080" i="2"/>
  <c r="L1080" i="2" s="1"/>
  <c r="K1079" i="2"/>
  <c r="L1079" i="2" s="1"/>
  <c r="K1078" i="2"/>
  <c r="L1078" i="2" s="1"/>
  <c r="K1077" i="2"/>
  <c r="L1077" i="2" s="1"/>
  <c r="K1076" i="2"/>
  <c r="L1076" i="2" s="1"/>
  <c r="K1075" i="2"/>
  <c r="L1075" i="2" s="1"/>
  <c r="L1074" i="2"/>
  <c r="K1074" i="2"/>
  <c r="K1073" i="2"/>
  <c r="L1073" i="2" s="1"/>
  <c r="K1072" i="2"/>
  <c r="L1072" i="2" s="1"/>
  <c r="K1071" i="2"/>
  <c r="L1071" i="2" s="1"/>
  <c r="K1070" i="2"/>
  <c r="L1070" i="2" s="1"/>
  <c r="K1069" i="2"/>
  <c r="L1069" i="2" s="1"/>
  <c r="K1068" i="2"/>
  <c r="L1068" i="2" s="1"/>
  <c r="K1067" i="2"/>
  <c r="L1067" i="2" s="1"/>
  <c r="K1066" i="2"/>
  <c r="L1066" i="2" s="1"/>
  <c r="K1065" i="2"/>
  <c r="L1065" i="2" s="1"/>
  <c r="K1064" i="2"/>
  <c r="L1064" i="2" s="1"/>
  <c r="K1063" i="2"/>
  <c r="L1063" i="2" s="1"/>
  <c r="K1062" i="2"/>
  <c r="L1062" i="2" s="1"/>
  <c r="K1061" i="2"/>
  <c r="L1061" i="2" s="1"/>
  <c r="K1060" i="2"/>
  <c r="L1060" i="2" s="1"/>
  <c r="K1059" i="2"/>
  <c r="L1059" i="2" s="1"/>
  <c r="K1058" i="2"/>
  <c r="L1058" i="2" s="1"/>
  <c r="K1057" i="2"/>
  <c r="L1057" i="2" s="1"/>
  <c r="K1056" i="2"/>
  <c r="L1056" i="2" s="1"/>
  <c r="K1055" i="2"/>
  <c r="L1055" i="2" s="1"/>
  <c r="K1054" i="2"/>
  <c r="L1054" i="2" s="1"/>
  <c r="K1053" i="2"/>
  <c r="L1053" i="2" s="1"/>
  <c r="K1052" i="2"/>
  <c r="L1052" i="2" s="1"/>
  <c r="K1051" i="2"/>
  <c r="L1051" i="2" s="1"/>
  <c r="K1050" i="2"/>
  <c r="L1050" i="2" s="1"/>
  <c r="K1049" i="2"/>
  <c r="L1049" i="2" s="1"/>
  <c r="K1048" i="2"/>
  <c r="L1048" i="2" s="1"/>
  <c r="K1047" i="2"/>
  <c r="L1047" i="2" s="1"/>
  <c r="K1046" i="2"/>
  <c r="L1046" i="2" s="1"/>
  <c r="K1045" i="2"/>
  <c r="L1045" i="2" s="1"/>
  <c r="K1044" i="2"/>
  <c r="L1044" i="2" s="1"/>
  <c r="K1043" i="2"/>
  <c r="L1043" i="2" s="1"/>
  <c r="K1042" i="2"/>
  <c r="L1042" i="2" s="1"/>
  <c r="K1041" i="2"/>
  <c r="L1041" i="2" s="1"/>
  <c r="K1040" i="2"/>
  <c r="L1040" i="2" s="1"/>
  <c r="K1039" i="2"/>
  <c r="L1039" i="2" s="1"/>
  <c r="K1038" i="2"/>
  <c r="L1038" i="2" s="1"/>
  <c r="K1037" i="2"/>
  <c r="L1037" i="2" s="1"/>
  <c r="K1036" i="2"/>
  <c r="L1036" i="2" s="1"/>
  <c r="K1035" i="2"/>
  <c r="L1035" i="2" s="1"/>
  <c r="K1034" i="2"/>
  <c r="L1034" i="2" s="1"/>
  <c r="K1033" i="2"/>
  <c r="L1033" i="2" s="1"/>
  <c r="K1032" i="2"/>
  <c r="L1032" i="2" s="1"/>
  <c r="K1031" i="2"/>
  <c r="L1031" i="2" s="1"/>
  <c r="L1030" i="2"/>
  <c r="K1030" i="2"/>
  <c r="K1029" i="2"/>
  <c r="L1029" i="2" s="1"/>
  <c r="K1028" i="2"/>
  <c r="L1028" i="2" s="1"/>
  <c r="L1027" i="2"/>
  <c r="K1027" i="2"/>
  <c r="K1026" i="2"/>
  <c r="L1026" i="2" s="1"/>
  <c r="K1025" i="2"/>
  <c r="L1025" i="2" s="1"/>
  <c r="L1024" i="2"/>
  <c r="K1024" i="2"/>
  <c r="K1023" i="2"/>
  <c r="L1023" i="2" s="1"/>
  <c r="K1022" i="2"/>
  <c r="L1022" i="2" s="1"/>
  <c r="L1021" i="2"/>
  <c r="K1021" i="2"/>
  <c r="K1020" i="2"/>
  <c r="L1020" i="2" s="1"/>
  <c r="K1019" i="2"/>
  <c r="L1019" i="2" s="1"/>
  <c r="K1018" i="2"/>
  <c r="L1018" i="2" s="1"/>
  <c r="K1017" i="2"/>
  <c r="L1017" i="2" s="1"/>
  <c r="K1016" i="2"/>
  <c r="L1016" i="2" s="1"/>
  <c r="K1015" i="2"/>
  <c r="L1015" i="2" s="1"/>
  <c r="L1014" i="2"/>
  <c r="K1014" i="2"/>
  <c r="K1013" i="2"/>
  <c r="L1013" i="2" s="1"/>
  <c r="K1012" i="2"/>
  <c r="L1012" i="2" s="1"/>
  <c r="K1011" i="2"/>
  <c r="L1011" i="2" s="1"/>
  <c r="K1010" i="2"/>
  <c r="L1010" i="2" s="1"/>
  <c r="K1009" i="2"/>
  <c r="L1009" i="2" s="1"/>
  <c r="L1008" i="2"/>
  <c r="K1008" i="2"/>
  <c r="K1007" i="2"/>
  <c r="L1007" i="2" s="1"/>
  <c r="K1006" i="2"/>
  <c r="L1006" i="2" s="1"/>
  <c r="K1005" i="2"/>
  <c r="L1005" i="2" s="1"/>
  <c r="K1004" i="2"/>
  <c r="L1004" i="2" s="1"/>
  <c r="K1003" i="2"/>
  <c r="L1003" i="2" s="1"/>
  <c r="K1002" i="2"/>
  <c r="L1002" i="2" s="1"/>
  <c r="K1001" i="2"/>
  <c r="L1001" i="2" s="1"/>
  <c r="L1000" i="2"/>
  <c r="K1000" i="2"/>
  <c r="K999" i="2"/>
  <c r="L999" i="2" s="1"/>
  <c r="K998" i="2"/>
  <c r="L998" i="2" s="1"/>
  <c r="L997" i="2"/>
  <c r="K997" i="2"/>
  <c r="K996" i="2"/>
  <c r="L996" i="2" s="1"/>
  <c r="K995" i="2"/>
  <c r="L995" i="2" s="1"/>
  <c r="K994" i="2"/>
  <c r="L994" i="2" s="1"/>
  <c r="K993" i="2"/>
  <c r="L993" i="2" s="1"/>
  <c r="K992" i="2"/>
  <c r="L992" i="2" s="1"/>
  <c r="K991" i="2"/>
  <c r="L991" i="2" s="1"/>
  <c r="K990" i="2"/>
  <c r="L990" i="2" s="1"/>
  <c r="K989" i="2"/>
  <c r="L989" i="2" s="1"/>
  <c r="K988" i="2"/>
  <c r="L988" i="2" s="1"/>
  <c r="K987" i="2"/>
  <c r="L987" i="2" s="1"/>
  <c r="K986" i="2"/>
  <c r="L986" i="2" s="1"/>
  <c r="K985" i="2"/>
  <c r="L985" i="2" s="1"/>
  <c r="K984" i="2"/>
  <c r="L984" i="2" s="1"/>
  <c r="K983" i="2"/>
  <c r="L983" i="2" s="1"/>
  <c r="K982" i="2"/>
  <c r="L982" i="2" s="1"/>
  <c r="K981" i="2"/>
  <c r="L981" i="2" s="1"/>
  <c r="K980" i="2"/>
  <c r="L980" i="2" s="1"/>
  <c r="K979" i="2"/>
  <c r="L979" i="2" s="1"/>
  <c r="K978" i="2"/>
  <c r="L978" i="2" s="1"/>
  <c r="K977" i="2"/>
  <c r="L977" i="2" s="1"/>
  <c r="K976" i="2"/>
  <c r="L976" i="2" s="1"/>
  <c r="K975" i="2"/>
  <c r="L975" i="2" s="1"/>
  <c r="K974" i="2"/>
  <c r="L974" i="2" s="1"/>
  <c r="K973" i="2"/>
  <c r="L973" i="2" s="1"/>
  <c r="K972" i="2"/>
  <c r="L972" i="2" s="1"/>
  <c r="K971" i="2"/>
  <c r="L971" i="2" s="1"/>
  <c r="K970" i="2"/>
  <c r="L970" i="2" s="1"/>
  <c r="K969" i="2"/>
  <c r="L969" i="2" s="1"/>
  <c r="K968" i="2"/>
  <c r="L968" i="2" s="1"/>
  <c r="K967" i="2"/>
  <c r="L967" i="2" s="1"/>
  <c r="K966" i="2"/>
  <c r="L966" i="2" s="1"/>
  <c r="K965" i="2"/>
  <c r="L965" i="2" s="1"/>
  <c r="K964" i="2"/>
  <c r="L964" i="2" s="1"/>
  <c r="K963" i="2"/>
  <c r="L963" i="2" s="1"/>
  <c r="K962" i="2"/>
  <c r="L962" i="2" s="1"/>
  <c r="K961" i="2"/>
  <c r="L961" i="2" s="1"/>
  <c r="L960" i="2"/>
  <c r="K960" i="2"/>
  <c r="K959" i="2"/>
  <c r="L959" i="2" s="1"/>
  <c r="K958" i="2"/>
  <c r="L958" i="2" s="1"/>
  <c r="K957" i="2"/>
  <c r="L957" i="2" s="1"/>
  <c r="K956" i="2"/>
  <c r="L956" i="2" s="1"/>
  <c r="K955" i="2"/>
  <c r="L955" i="2" s="1"/>
  <c r="K954" i="2"/>
  <c r="L954" i="2" s="1"/>
  <c r="K953" i="2"/>
  <c r="L953" i="2" s="1"/>
  <c r="K952" i="2"/>
  <c r="L952" i="2" s="1"/>
  <c r="K951" i="2"/>
  <c r="L951" i="2" s="1"/>
  <c r="K950" i="2"/>
  <c r="L950" i="2" s="1"/>
  <c r="K949" i="2"/>
  <c r="L949" i="2" s="1"/>
  <c r="K948" i="2"/>
  <c r="L948" i="2" s="1"/>
  <c r="K947" i="2"/>
  <c r="L947" i="2" s="1"/>
  <c r="K946" i="2"/>
  <c r="L946" i="2" s="1"/>
  <c r="K945" i="2"/>
  <c r="L945" i="2" s="1"/>
  <c r="K944" i="2"/>
  <c r="L944" i="2" s="1"/>
  <c r="K943" i="2"/>
  <c r="L943" i="2" s="1"/>
  <c r="K942" i="2"/>
  <c r="L942" i="2" s="1"/>
  <c r="K941" i="2"/>
  <c r="L941" i="2" s="1"/>
  <c r="K940" i="2"/>
  <c r="L940" i="2" s="1"/>
  <c r="K939" i="2"/>
  <c r="L939" i="2" s="1"/>
  <c r="K938" i="2"/>
  <c r="L938" i="2" s="1"/>
  <c r="K937" i="2"/>
  <c r="L937" i="2" s="1"/>
  <c r="K936" i="2"/>
  <c r="L936" i="2" s="1"/>
  <c r="K935" i="2"/>
  <c r="L935" i="2" s="1"/>
  <c r="K934" i="2"/>
  <c r="L934" i="2" s="1"/>
  <c r="K933" i="2"/>
  <c r="L933" i="2" s="1"/>
  <c r="K932" i="2"/>
  <c r="L932" i="2" s="1"/>
  <c r="K931" i="2"/>
  <c r="L931" i="2" s="1"/>
  <c r="K930" i="2"/>
  <c r="L930" i="2" s="1"/>
  <c r="K929" i="2"/>
  <c r="L929" i="2" s="1"/>
  <c r="K928" i="2"/>
  <c r="L928" i="2" s="1"/>
  <c r="K927" i="2"/>
  <c r="L927" i="2" s="1"/>
  <c r="K926" i="2"/>
  <c r="L926" i="2" s="1"/>
  <c r="K925" i="2"/>
  <c r="L925" i="2" s="1"/>
  <c r="K924" i="2"/>
  <c r="L924" i="2" s="1"/>
  <c r="K923" i="2"/>
  <c r="L923" i="2" s="1"/>
  <c r="K922" i="2"/>
  <c r="L922" i="2" s="1"/>
  <c r="K921" i="2"/>
  <c r="L921" i="2" s="1"/>
  <c r="K920" i="2"/>
  <c r="L920" i="2" s="1"/>
  <c r="K919" i="2"/>
  <c r="L919" i="2" s="1"/>
  <c r="K918" i="2"/>
  <c r="L918" i="2" s="1"/>
  <c r="K917" i="2"/>
  <c r="L917" i="2" s="1"/>
  <c r="K916" i="2"/>
  <c r="L916" i="2" s="1"/>
  <c r="K915" i="2"/>
  <c r="L915" i="2" s="1"/>
  <c r="K914" i="2"/>
  <c r="L914" i="2" s="1"/>
  <c r="K913" i="2"/>
  <c r="L913" i="2" s="1"/>
  <c r="L912" i="2"/>
  <c r="K912" i="2"/>
  <c r="K911" i="2"/>
  <c r="L911" i="2" s="1"/>
  <c r="K910" i="2"/>
  <c r="L910" i="2" s="1"/>
  <c r="K909" i="2"/>
  <c r="L909" i="2" s="1"/>
  <c r="K908" i="2"/>
  <c r="L908" i="2" s="1"/>
  <c r="K907" i="2"/>
  <c r="L907" i="2" s="1"/>
  <c r="K906" i="2"/>
  <c r="L906" i="2" s="1"/>
  <c r="K905" i="2"/>
  <c r="L905" i="2" s="1"/>
  <c r="K904" i="2"/>
  <c r="L904" i="2" s="1"/>
  <c r="K903" i="2"/>
  <c r="L903" i="2" s="1"/>
  <c r="K902" i="2"/>
  <c r="L902" i="2" s="1"/>
  <c r="K901" i="2"/>
  <c r="L901" i="2" s="1"/>
  <c r="K900" i="2"/>
  <c r="L900" i="2" s="1"/>
  <c r="K899" i="2"/>
  <c r="L899" i="2" s="1"/>
  <c r="K898" i="2"/>
  <c r="L898" i="2" s="1"/>
  <c r="K897" i="2"/>
  <c r="L897" i="2" s="1"/>
  <c r="K896" i="2"/>
  <c r="L896" i="2" s="1"/>
  <c r="K895" i="2"/>
  <c r="L895" i="2" s="1"/>
  <c r="K894" i="2"/>
  <c r="L894" i="2" s="1"/>
  <c r="K893" i="2"/>
  <c r="L893" i="2" s="1"/>
  <c r="K892" i="2"/>
  <c r="L892" i="2" s="1"/>
  <c r="K891" i="2"/>
  <c r="L891" i="2" s="1"/>
  <c r="K890" i="2"/>
  <c r="L890" i="2" s="1"/>
  <c r="K889" i="2"/>
  <c r="L889" i="2" s="1"/>
  <c r="L888" i="2"/>
  <c r="K888" i="2"/>
  <c r="K887" i="2"/>
  <c r="L887" i="2" s="1"/>
  <c r="K886" i="2"/>
  <c r="L886" i="2" s="1"/>
  <c r="K885" i="2"/>
  <c r="L885" i="2" s="1"/>
  <c r="K884" i="2"/>
  <c r="L884" i="2" s="1"/>
  <c r="K883" i="2"/>
  <c r="L883" i="2" s="1"/>
  <c r="K882" i="2"/>
  <c r="L882" i="2" s="1"/>
  <c r="K881" i="2"/>
  <c r="L881" i="2" s="1"/>
  <c r="K880" i="2"/>
  <c r="L880" i="2" s="1"/>
  <c r="K879" i="2"/>
  <c r="L879" i="2" s="1"/>
  <c r="K878" i="2"/>
  <c r="L878" i="2" s="1"/>
  <c r="K877" i="2"/>
  <c r="L877" i="2" s="1"/>
  <c r="K876" i="2"/>
  <c r="L876" i="2" s="1"/>
  <c r="K875" i="2"/>
  <c r="L875" i="2" s="1"/>
  <c r="K874" i="2"/>
  <c r="L874" i="2" s="1"/>
  <c r="K873" i="2"/>
  <c r="L873" i="2" s="1"/>
  <c r="K872" i="2"/>
  <c r="L872" i="2" s="1"/>
  <c r="K871" i="2"/>
  <c r="L871" i="2" s="1"/>
  <c r="K870" i="2"/>
  <c r="L870" i="2" s="1"/>
  <c r="K869" i="2"/>
  <c r="L869" i="2" s="1"/>
  <c r="K868" i="2"/>
  <c r="L868" i="2" s="1"/>
  <c r="K867" i="2"/>
  <c r="L867" i="2" s="1"/>
  <c r="K866" i="2"/>
  <c r="L866" i="2" s="1"/>
  <c r="K865" i="2"/>
  <c r="L865" i="2" s="1"/>
  <c r="K864" i="2"/>
  <c r="L864" i="2" s="1"/>
  <c r="K863" i="2"/>
  <c r="L863" i="2" s="1"/>
  <c r="K862" i="2"/>
  <c r="L862" i="2" s="1"/>
  <c r="K861" i="2"/>
  <c r="L861" i="2" s="1"/>
  <c r="K860" i="2"/>
  <c r="L860" i="2" s="1"/>
  <c r="K859" i="2"/>
  <c r="L859" i="2" s="1"/>
  <c r="K858" i="2"/>
  <c r="L858" i="2" s="1"/>
  <c r="K857" i="2"/>
  <c r="L857" i="2" s="1"/>
  <c r="K856" i="2"/>
  <c r="L856" i="2" s="1"/>
  <c r="K855" i="2"/>
  <c r="L855" i="2" s="1"/>
  <c r="K854" i="2"/>
  <c r="L854" i="2" s="1"/>
  <c r="K853" i="2"/>
  <c r="L853" i="2" s="1"/>
  <c r="K852" i="2"/>
  <c r="L852" i="2" s="1"/>
  <c r="K851" i="2"/>
  <c r="L851" i="2" s="1"/>
  <c r="K850" i="2"/>
  <c r="L850" i="2" s="1"/>
  <c r="K849" i="2"/>
  <c r="L849" i="2" s="1"/>
  <c r="K848" i="2"/>
  <c r="L848" i="2" s="1"/>
  <c r="K847" i="2"/>
  <c r="L847" i="2" s="1"/>
  <c r="K846" i="2"/>
  <c r="L846" i="2" s="1"/>
  <c r="K845" i="2"/>
  <c r="L845" i="2" s="1"/>
  <c r="L844" i="2"/>
  <c r="K844" i="2"/>
  <c r="K843" i="2"/>
  <c r="L843" i="2" s="1"/>
  <c r="K842" i="2"/>
  <c r="L842" i="2" s="1"/>
  <c r="L841" i="2"/>
  <c r="K841" i="2"/>
  <c r="K840" i="2"/>
  <c r="L840" i="2" s="1"/>
  <c r="K839" i="2"/>
  <c r="L839" i="2" s="1"/>
  <c r="K838" i="2"/>
  <c r="L838" i="2" s="1"/>
  <c r="K837" i="2"/>
  <c r="L837" i="2" s="1"/>
  <c r="K836" i="2"/>
  <c r="L836" i="2" s="1"/>
  <c r="K835" i="2"/>
  <c r="L835" i="2" s="1"/>
  <c r="K834" i="2"/>
  <c r="L834" i="2" s="1"/>
  <c r="K833" i="2"/>
  <c r="L833" i="2" s="1"/>
  <c r="K832" i="2"/>
  <c r="L832" i="2" s="1"/>
  <c r="K831" i="2"/>
  <c r="L831" i="2" s="1"/>
  <c r="K830" i="2"/>
  <c r="L830" i="2" s="1"/>
  <c r="K829" i="2"/>
  <c r="L829" i="2" s="1"/>
  <c r="K828" i="2"/>
  <c r="L828" i="2" s="1"/>
  <c r="K827" i="2"/>
  <c r="L827" i="2" s="1"/>
  <c r="K826" i="2"/>
  <c r="L826" i="2" s="1"/>
  <c r="K825" i="2"/>
  <c r="L825" i="2" s="1"/>
  <c r="K824" i="2"/>
  <c r="L824" i="2" s="1"/>
  <c r="K823" i="2"/>
  <c r="L823" i="2" s="1"/>
  <c r="K822" i="2"/>
  <c r="L822" i="2" s="1"/>
  <c r="K821" i="2"/>
  <c r="L821" i="2" s="1"/>
  <c r="L820" i="2"/>
  <c r="K820" i="2"/>
  <c r="K819" i="2"/>
  <c r="L819" i="2" s="1"/>
  <c r="K818" i="2"/>
  <c r="L818" i="2" s="1"/>
  <c r="L817" i="2"/>
  <c r="K817" i="2"/>
  <c r="K816" i="2"/>
  <c r="L816" i="2" s="1"/>
  <c r="K815" i="2"/>
  <c r="L815" i="2" s="1"/>
  <c r="K814" i="2"/>
  <c r="L814" i="2" s="1"/>
  <c r="K813" i="2"/>
  <c r="L813" i="2" s="1"/>
  <c r="K812" i="2"/>
  <c r="L812" i="2" s="1"/>
  <c r="K811" i="2"/>
  <c r="L811" i="2" s="1"/>
  <c r="K810" i="2"/>
  <c r="L810" i="2" s="1"/>
  <c r="L809" i="2"/>
  <c r="K809" i="2"/>
  <c r="K808" i="2"/>
  <c r="L808" i="2" s="1"/>
  <c r="K807" i="2"/>
  <c r="L807" i="2" s="1"/>
  <c r="K806" i="2"/>
  <c r="L806" i="2" s="1"/>
  <c r="K805" i="2"/>
  <c r="L805" i="2" s="1"/>
  <c r="K804" i="2"/>
  <c r="L804" i="2" s="1"/>
  <c r="K803" i="2"/>
  <c r="L803" i="2" s="1"/>
  <c r="K802" i="2"/>
  <c r="L802" i="2" s="1"/>
  <c r="K801" i="2"/>
  <c r="L801" i="2" s="1"/>
  <c r="K800" i="2"/>
  <c r="L800" i="2" s="1"/>
  <c r="K799" i="2"/>
  <c r="L799" i="2" s="1"/>
  <c r="K798" i="2"/>
  <c r="L798" i="2" s="1"/>
  <c r="P797" i="2"/>
  <c r="K797" i="2"/>
  <c r="L797" i="2" s="1"/>
  <c r="P796" i="2"/>
  <c r="L796" i="2"/>
  <c r="K796" i="2"/>
  <c r="P795" i="2"/>
  <c r="K795" i="2"/>
  <c r="L795" i="2" s="1"/>
  <c r="P794" i="2"/>
  <c r="K794" i="2"/>
  <c r="L794" i="2" s="1"/>
  <c r="P793" i="2"/>
  <c r="K793" i="2"/>
  <c r="L793" i="2" s="1"/>
  <c r="P792" i="2"/>
  <c r="K792" i="2"/>
  <c r="L792" i="2" s="1"/>
  <c r="P791" i="2"/>
  <c r="L791" i="2"/>
  <c r="K791" i="2"/>
  <c r="P790" i="2"/>
  <c r="K790" i="2"/>
  <c r="L790" i="2" s="1"/>
  <c r="P789" i="2"/>
  <c r="K789" i="2"/>
  <c r="L789" i="2" s="1"/>
  <c r="P788" i="2"/>
  <c r="K788" i="2"/>
  <c r="L788" i="2" s="1"/>
  <c r="P787" i="2"/>
  <c r="K787" i="2"/>
  <c r="L787" i="2" s="1"/>
  <c r="P786" i="2"/>
  <c r="K786" i="2"/>
  <c r="L786" i="2" s="1"/>
  <c r="P785" i="2"/>
  <c r="K785" i="2"/>
  <c r="L785" i="2" s="1"/>
  <c r="P784" i="2"/>
  <c r="K784" i="2"/>
  <c r="L784" i="2" s="1"/>
  <c r="P783" i="2"/>
  <c r="K783" i="2"/>
  <c r="L783" i="2" s="1"/>
  <c r="P782" i="2"/>
  <c r="K782" i="2"/>
  <c r="L782" i="2" s="1"/>
  <c r="P781" i="2"/>
  <c r="K781" i="2"/>
  <c r="L781" i="2" s="1"/>
  <c r="P780" i="2"/>
  <c r="K780" i="2"/>
  <c r="L780" i="2" s="1"/>
  <c r="P779" i="2"/>
  <c r="L779" i="2"/>
  <c r="K779" i="2"/>
  <c r="P778" i="2"/>
  <c r="K778" i="2"/>
  <c r="L778" i="2" s="1"/>
  <c r="P777" i="2"/>
  <c r="K777" i="2"/>
  <c r="L777" i="2" s="1"/>
  <c r="P776" i="2"/>
  <c r="K776" i="2"/>
  <c r="L776" i="2" s="1"/>
  <c r="P775" i="2"/>
  <c r="K775" i="2"/>
  <c r="L775" i="2" s="1"/>
  <c r="P774" i="2"/>
  <c r="K774" i="2"/>
  <c r="L774" i="2" s="1"/>
  <c r="P773" i="2"/>
  <c r="K773" i="2"/>
  <c r="L773" i="2" s="1"/>
  <c r="P772" i="2"/>
  <c r="K772" i="2"/>
  <c r="L772" i="2" s="1"/>
  <c r="P771" i="2"/>
  <c r="L771" i="2"/>
  <c r="K771" i="2"/>
  <c r="P770" i="2"/>
  <c r="K770" i="2"/>
  <c r="L770" i="2" s="1"/>
  <c r="P769" i="2"/>
  <c r="K769" i="2"/>
  <c r="L769" i="2" s="1"/>
  <c r="P768" i="2"/>
  <c r="K768" i="2"/>
  <c r="L768" i="2" s="1"/>
  <c r="P767" i="2"/>
  <c r="K767" i="2"/>
  <c r="L767" i="2" s="1"/>
  <c r="P766" i="2"/>
  <c r="L766" i="2"/>
  <c r="K766" i="2"/>
  <c r="P765" i="2"/>
  <c r="K765" i="2"/>
  <c r="L765" i="2" s="1"/>
  <c r="P764" i="2"/>
  <c r="K764" i="2"/>
  <c r="L764" i="2" s="1"/>
  <c r="P763" i="2"/>
  <c r="L763" i="2"/>
  <c r="K763" i="2"/>
  <c r="P762" i="2"/>
  <c r="K762" i="2"/>
  <c r="L762" i="2" s="1"/>
  <c r="P761" i="2"/>
  <c r="K761" i="2"/>
  <c r="L761" i="2" s="1"/>
  <c r="P760" i="2"/>
  <c r="K760" i="2"/>
  <c r="L760" i="2" s="1"/>
  <c r="P759" i="2"/>
  <c r="L759" i="2"/>
  <c r="K759" i="2"/>
  <c r="P758" i="2"/>
  <c r="L758" i="2"/>
  <c r="K758" i="2"/>
  <c r="P757" i="2"/>
  <c r="K757" i="2"/>
  <c r="L757" i="2" s="1"/>
  <c r="P756" i="2"/>
  <c r="K756" i="2"/>
  <c r="L756" i="2" s="1"/>
  <c r="P755" i="2"/>
  <c r="K755" i="2"/>
  <c r="L755" i="2" s="1"/>
  <c r="P754" i="2"/>
  <c r="K754" i="2"/>
  <c r="L754" i="2" s="1"/>
  <c r="P753" i="2"/>
  <c r="K753" i="2"/>
  <c r="L753" i="2" s="1"/>
  <c r="P752" i="2"/>
  <c r="K752" i="2"/>
  <c r="L752" i="2" s="1"/>
  <c r="P751" i="2"/>
  <c r="K751" i="2"/>
  <c r="L751" i="2" s="1"/>
  <c r="P750" i="2"/>
  <c r="K750" i="2"/>
  <c r="L750" i="2" s="1"/>
  <c r="P749" i="2"/>
  <c r="K749" i="2"/>
  <c r="L749" i="2" s="1"/>
  <c r="P748" i="2"/>
  <c r="K748" i="2"/>
  <c r="L748" i="2" s="1"/>
  <c r="P747" i="2"/>
  <c r="L747" i="2"/>
  <c r="K747" i="2"/>
  <c r="P746" i="2"/>
  <c r="K746" i="2"/>
  <c r="L746" i="2" s="1"/>
  <c r="P745" i="2"/>
  <c r="K745" i="2"/>
  <c r="L745" i="2" s="1"/>
  <c r="P744" i="2"/>
  <c r="K744" i="2"/>
  <c r="L744" i="2" s="1"/>
  <c r="P743" i="2"/>
  <c r="K743" i="2"/>
  <c r="L743" i="2" s="1"/>
  <c r="P742" i="2"/>
  <c r="K742" i="2"/>
  <c r="L742" i="2" s="1"/>
  <c r="P741" i="2"/>
  <c r="K741" i="2"/>
  <c r="L741" i="2" s="1"/>
  <c r="P740" i="2"/>
  <c r="K740" i="2"/>
  <c r="L740" i="2" s="1"/>
  <c r="P739" i="2"/>
  <c r="K739" i="2"/>
  <c r="L739" i="2" s="1"/>
  <c r="P738" i="2"/>
  <c r="K738" i="2"/>
  <c r="L738" i="2" s="1"/>
  <c r="P737" i="2"/>
  <c r="K737" i="2"/>
  <c r="L737" i="2" s="1"/>
  <c r="P736" i="2"/>
  <c r="K736" i="2"/>
  <c r="L736" i="2" s="1"/>
  <c r="P735" i="2"/>
  <c r="K735" i="2"/>
  <c r="L735" i="2" s="1"/>
  <c r="P734" i="2"/>
  <c r="K734" i="2"/>
  <c r="L734" i="2" s="1"/>
  <c r="P733" i="2"/>
  <c r="K733" i="2"/>
  <c r="L733" i="2" s="1"/>
  <c r="P732" i="2"/>
  <c r="K732" i="2"/>
  <c r="L732" i="2" s="1"/>
  <c r="P731" i="2"/>
  <c r="K731" i="2"/>
  <c r="L731" i="2" s="1"/>
  <c r="P730" i="2"/>
  <c r="K730" i="2"/>
  <c r="L730" i="2" s="1"/>
  <c r="P729" i="2"/>
  <c r="K729" i="2"/>
  <c r="L729" i="2" s="1"/>
  <c r="P728" i="2"/>
  <c r="L728" i="2"/>
  <c r="K728" i="2"/>
  <c r="P727" i="2"/>
  <c r="K727" i="2"/>
  <c r="L727" i="2" s="1"/>
  <c r="P726" i="2"/>
  <c r="L726" i="2"/>
  <c r="K726" i="2"/>
  <c r="K725" i="2"/>
  <c r="L725" i="2" s="1"/>
  <c r="K724" i="2"/>
  <c r="L724" i="2" s="1"/>
  <c r="K723" i="2"/>
  <c r="L723" i="2" s="1"/>
  <c r="K722" i="2"/>
  <c r="L722" i="2" s="1"/>
  <c r="K721" i="2"/>
  <c r="L721" i="2" s="1"/>
  <c r="K720" i="2"/>
  <c r="L720" i="2" s="1"/>
  <c r="L719" i="2"/>
  <c r="K719" i="2"/>
  <c r="K718" i="2"/>
  <c r="L718" i="2" s="1"/>
  <c r="K717" i="2"/>
  <c r="L717" i="2" s="1"/>
  <c r="K716" i="2"/>
  <c r="L716" i="2" s="1"/>
  <c r="K715" i="2"/>
  <c r="L715" i="2" s="1"/>
  <c r="K714" i="2"/>
  <c r="L714" i="2" s="1"/>
  <c r="K713" i="2"/>
  <c r="L713" i="2" s="1"/>
  <c r="K712" i="2"/>
  <c r="L712" i="2" s="1"/>
  <c r="K711" i="2"/>
  <c r="L711" i="2" s="1"/>
  <c r="K710" i="2"/>
  <c r="L710" i="2" s="1"/>
  <c r="K709" i="2"/>
  <c r="L709" i="2" s="1"/>
  <c r="K708" i="2"/>
  <c r="L708" i="2" s="1"/>
  <c r="K707" i="2"/>
  <c r="L707" i="2" s="1"/>
  <c r="K706" i="2"/>
  <c r="L706" i="2" s="1"/>
  <c r="K705" i="2"/>
  <c r="L705" i="2" s="1"/>
  <c r="K704" i="2"/>
  <c r="L704" i="2" s="1"/>
  <c r="K703" i="2"/>
  <c r="L703" i="2" s="1"/>
  <c r="K702" i="2"/>
  <c r="L702" i="2" s="1"/>
  <c r="K701" i="2"/>
  <c r="L701" i="2" s="1"/>
  <c r="K700" i="2"/>
  <c r="L700" i="2" s="1"/>
  <c r="K699" i="2"/>
  <c r="L699" i="2" s="1"/>
  <c r="K698" i="2"/>
  <c r="L698" i="2" s="1"/>
  <c r="K697" i="2"/>
  <c r="L697" i="2" s="1"/>
  <c r="K696" i="2"/>
  <c r="L696" i="2" s="1"/>
  <c r="K695" i="2"/>
  <c r="L695" i="2" s="1"/>
  <c r="K694" i="2"/>
  <c r="L694" i="2" s="1"/>
  <c r="K693" i="2"/>
  <c r="L693" i="2" s="1"/>
  <c r="K692" i="2"/>
  <c r="L692" i="2" s="1"/>
  <c r="K691" i="2"/>
  <c r="L691" i="2" s="1"/>
  <c r="K690" i="2"/>
  <c r="L690" i="2" s="1"/>
  <c r="K689" i="2"/>
  <c r="L689" i="2" s="1"/>
  <c r="K688" i="2"/>
  <c r="L688" i="2" s="1"/>
  <c r="L687" i="2"/>
  <c r="K687" i="2"/>
  <c r="K686" i="2"/>
  <c r="L686" i="2" s="1"/>
  <c r="K685" i="2"/>
  <c r="L685" i="2" s="1"/>
  <c r="L684" i="2"/>
  <c r="K684" i="2"/>
  <c r="K683" i="2"/>
  <c r="L683" i="2" s="1"/>
  <c r="K682" i="2"/>
  <c r="L682" i="2" s="1"/>
  <c r="K681" i="2"/>
  <c r="L681" i="2" s="1"/>
  <c r="K680" i="2"/>
  <c r="L680" i="2" s="1"/>
  <c r="K679" i="2"/>
  <c r="L679" i="2" s="1"/>
  <c r="K678" i="2"/>
  <c r="L678" i="2" s="1"/>
  <c r="K677" i="2"/>
  <c r="L677" i="2" s="1"/>
  <c r="K676" i="2"/>
  <c r="L676" i="2" s="1"/>
  <c r="K675" i="2"/>
  <c r="L675" i="2" s="1"/>
  <c r="K674" i="2"/>
  <c r="L674" i="2" s="1"/>
  <c r="K673" i="2"/>
  <c r="L673" i="2" s="1"/>
  <c r="K672" i="2"/>
  <c r="L672" i="2" s="1"/>
  <c r="K671" i="2"/>
  <c r="L671" i="2" s="1"/>
  <c r="K670" i="2"/>
  <c r="L670" i="2" s="1"/>
  <c r="K669" i="2"/>
  <c r="L669" i="2" s="1"/>
  <c r="K668" i="2"/>
  <c r="L668" i="2" s="1"/>
  <c r="K667" i="2"/>
  <c r="L667" i="2" s="1"/>
  <c r="K666" i="2"/>
  <c r="L666" i="2" s="1"/>
  <c r="K665" i="2"/>
  <c r="L665" i="2" s="1"/>
  <c r="K664" i="2"/>
  <c r="L664" i="2" s="1"/>
  <c r="K663" i="2"/>
  <c r="L663" i="2" s="1"/>
  <c r="K662" i="2"/>
  <c r="L662" i="2" s="1"/>
  <c r="K661" i="2"/>
  <c r="L661" i="2" s="1"/>
  <c r="K660" i="2"/>
  <c r="L660" i="2" s="1"/>
  <c r="K659" i="2"/>
  <c r="L659" i="2" s="1"/>
  <c r="K658" i="2"/>
  <c r="L658" i="2" s="1"/>
  <c r="K657" i="2"/>
  <c r="L657" i="2" s="1"/>
  <c r="K656" i="2"/>
  <c r="L656" i="2" s="1"/>
  <c r="K655" i="2"/>
  <c r="L655" i="2" s="1"/>
  <c r="K654" i="2"/>
  <c r="L654" i="2" s="1"/>
  <c r="K653" i="2"/>
  <c r="L653" i="2" s="1"/>
  <c r="K652" i="2"/>
  <c r="L652" i="2" s="1"/>
  <c r="K651" i="2"/>
  <c r="L651" i="2" s="1"/>
  <c r="K650" i="2"/>
  <c r="L650" i="2" s="1"/>
  <c r="K649" i="2"/>
  <c r="L649" i="2" s="1"/>
  <c r="K648" i="2"/>
  <c r="L648" i="2" s="1"/>
  <c r="L647" i="2"/>
  <c r="K647" i="2"/>
  <c r="K646" i="2"/>
  <c r="L646" i="2" s="1"/>
  <c r="K645" i="2"/>
  <c r="L645" i="2" s="1"/>
  <c r="K644" i="2"/>
  <c r="L644" i="2" s="1"/>
  <c r="K643" i="2"/>
  <c r="L643" i="2" s="1"/>
  <c r="K642" i="2"/>
  <c r="L642" i="2" s="1"/>
  <c r="K641" i="2"/>
  <c r="L641" i="2" s="1"/>
  <c r="K640" i="2"/>
  <c r="L640" i="2" s="1"/>
  <c r="K639" i="2"/>
  <c r="L639" i="2" s="1"/>
  <c r="K638" i="2"/>
  <c r="L638" i="2" s="1"/>
  <c r="K637" i="2"/>
  <c r="L637" i="2" s="1"/>
  <c r="K636" i="2"/>
  <c r="L636" i="2" s="1"/>
  <c r="K635" i="2"/>
  <c r="L635" i="2" s="1"/>
  <c r="K634" i="2"/>
  <c r="L634" i="2" s="1"/>
  <c r="K633" i="2"/>
  <c r="L633" i="2" s="1"/>
  <c r="K632" i="2"/>
  <c r="L632" i="2" s="1"/>
  <c r="K631" i="2"/>
  <c r="L631" i="2" s="1"/>
  <c r="K630" i="2"/>
  <c r="L630" i="2" s="1"/>
  <c r="K629" i="2"/>
  <c r="L629" i="2" s="1"/>
  <c r="K628" i="2"/>
  <c r="L628" i="2" s="1"/>
  <c r="K627" i="2"/>
  <c r="L627" i="2" s="1"/>
  <c r="K626" i="2"/>
  <c r="L626" i="2" s="1"/>
  <c r="K625" i="2"/>
  <c r="L625" i="2" s="1"/>
  <c r="K624" i="2"/>
  <c r="L624" i="2" s="1"/>
  <c r="K623" i="2"/>
  <c r="L623" i="2" s="1"/>
  <c r="K622" i="2"/>
  <c r="L622" i="2" s="1"/>
  <c r="K621" i="2"/>
  <c r="L621" i="2" s="1"/>
  <c r="K620" i="2"/>
  <c r="L620" i="2" s="1"/>
  <c r="K619" i="2"/>
  <c r="L619" i="2" s="1"/>
  <c r="K618" i="2"/>
  <c r="L618" i="2" s="1"/>
  <c r="K617" i="2"/>
  <c r="L617" i="2" s="1"/>
  <c r="K616" i="2"/>
  <c r="L616" i="2" s="1"/>
  <c r="K615" i="2"/>
  <c r="L615" i="2" s="1"/>
  <c r="K614" i="2"/>
  <c r="L614" i="2" s="1"/>
  <c r="K613" i="2"/>
  <c r="L613" i="2" s="1"/>
  <c r="K612" i="2"/>
  <c r="L612" i="2" s="1"/>
  <c r="K611" i="2"/>
  <c r="L611" i="2" s="1"/>
  <c r="K610" i="2"/>
  <c r="L610" i="2" s="1"/>
  <c r="K609" i="2"/>
  <c r="L609" i="2" s="1"/>
  <c r="K608" i="2"/>
  <c r="L608" i="2" s="1"/>
  <c r="K607" i="2"/>
  <c r="L607" i="2" s="1"/>
  <c r="K606" i="2"/>
  <c r="L606" i="2" s="1"/>
  <c r="K605" i="2"/>
  <c r="L605" i="2" s="1"/>
  <c r="K604" i="2"/>
  <c r="L604" i="2" s="1"/>
  <c r="K603" i="2"/>
  <c r="L603" i="2" s="1"/>
  <c r="K602" i="2"/>
  <c r="L602" i="2" s="1"/>
  <c r="K601" i="2"/>
  <c r="L601" i="2" s="1"/>
  <c r="K600" i="2"/>
  <c r="L600" i="2" s="1"/>
  <c r="K599" i="2"/>
  <c r="L599" i="2" s="1"/>
  <c r="K598" i="2"/>
  <c r="L598" i="2" s="1"/>
  <c r="K597" i="2"/>
  <c r="L597" i="2" s="1"/>
  <c r="K596" i="2"/>
  <c r="L596" i="2" s="1"/>
  <c r="K595" i="2"/>
  <c r="L595" i="2" s="1"/>
  <c r="K594" i="2"/>
  <c r="L594" i="2" s="1"/>
  <c r="K593" i="2"/>
  <c r="L593" i="2" s="1"/>
  <c r="K592" i="2"/>
  <c r="L592" i="2" s="1"/>
  <c r="K591" i="2"/>
  <c r="L591" i="2" s="1"/>
  <c r="K590" i="2"/>
  <c r="L590" i="2" s="1"/>
  <c r="K589" i="2"/>
  <c r="L589" i="2" s="1"/>
  <c r="L588" i="2"/>
  <c r="K588" i="2"/>
  <c r="K587" i="2"/>
  <c r="L587" i="2" s="1"/>
  <c r="K586" i="2"/>
  <c r="L586" i="2" s="1"/>
  <c r="K585" i="2"/>
  <c r="L585" i="2" s="1"/>
  <c r="K584" i="2"/>
  <c r="L584" i="2" s="1"/>
  <c r="K583" i="2"/>
  <c r="L583" i="2" s="1"/>
  <c r="K582" i="2"/>
  <c r="L582" i="2" s="1"/>
  <c r="K581" i="2"/>
  <c r="L581" i="2" s="1"/>
  <c r="K580" i="2"/>
  <c r="L580" i="2" s="1"/>
  <c r="K579" i="2"/>
  <c r="L579" i="2" s="1"/>
  <c r="K578" i="2"/>
  <c r="L578" i="2" s="1"/>
  <c r="K577" i="2"/>
  <c r="L577" i="2" s="1"/>
  <c r="K576" i="2"/>
  <c r="L576" i="2" s="1"/>
  <c r="K575" i="2"/>
  <c r="L575" i="2" s="1"/>
  <c r="K574" i="2"/>
  <c r="L574" i="2" s="1"/>
  <c r="K573" i="2"/>
  <c r="L573" i="2" s="1"/>
  <c r="K572" i="2"/>
  <c r="L572" i="2" s="1"/>
  <c r="K571" i="2"/>
  <c r="L571" i="2" s="1"/>
  <c r="K570" i="2"/>
  <c r="L570" i="2" s="1"/>
  <c r="K569" i="2"/>
  <c r="L569" i="2" s="1"/>
  <c r="K568" i="2"/>
  <c r="L568" i="2" s="1"/>
  <c r="K567" i="2"/>
  <c r="L567" i="2" s="1"/>
  <c r="K566" i="2"/>
  <c r="L566" i="2" s="1"/>
  <c r="K565" i="2"/>
  <c r="L565" i="2" s="1"/>
  <c r="K564" i="2"/>
  <c r="L564" i="2" s="1"/>
  <c r="K563" i="2"/>
  <c r="L563" i="2" s="1"/>
  <c r="K562" i="2"/>
  <c r="L562" i="2" s="1"/>
  <c r="K561" i="2"/>
  <c r="L561" i="2" s="1"/>
  <c r="K560" i="2"/>
  <c r="L560" i="2" s="1"/>
  <c r="K559" i="2"/>
  <c r="L559" i="2" s="1"/>
  <c r="K558" i="2"/>
  <c r="L558" i="2" s="1"/>
  <c r="K557" i="2"/>
  <c r="L557" i="2" s="1"/>
  <c r="K556" i="2"/>
  <c r="L556" i="2" s="1"/>
  <c r="K555" i="2"/>
  <c r="L555" i="2" s="1"/>
  <c r="K554" i="2"/>
  <c r="L554" i="2" s="1"/>
  <c r="K553" i="2"/>
  <c r="L553" i="2" s="1"/>
  <c r="K552" i="2"/>
  <c r="L552" i="2" s="1"/>
  <c r="K551" i="2"/>
  <c r="L551" i="2" s="1"/>
  <c r="K550" i="2"/>
  <c r="L550" i="2" s="1"/>
  <c r="K549" i="2"/>
  <c r="L549" i="2" s="1"/>
  <c r="K548" i="2"/>
  <c r="L548" i="2" s="1"/>
  <c r="K547" i="2"/>
  <c r="L547" i="2" s="1"/>
  <c r="K546" i="2"/>
  <c r="L546" i="2" s="1"/>
  <c r="L545" i="2"/>
  <c r="K545" i="2"/>
  <c r="K544" i="2"/>
  <c r="L544" i="2" s="1"/>
  <c r="K543" i="2"/>
  <c r="L543" i="2" s="1"/>
  <c r="K542" i="2"/>
  <c r="L542" i="2" s="1"/>
  <c r="K541" i="2"/>
  <c r="L541" i="2" s="1"/>
  <c r="K540" i="2"/>
  <c r="L540" i="2" s="1"/>
  <c r="K539" i="2"/>
  <c r="L539" i="2" s="1"/>
  <c r="K538" i="2"/>
  <c r="L538" i="2" s="1"/>
  <c r="K537" i="2"/>
  <c r="L537" i="2" s="1"/>
  <c r="K536" i="2"/>
  <c r="L536" i="2" s="1"/>
  <c r="K535" i="2"/>
  <c r="L535" i="2" s="1"/>
  <c r="K534" i="2"/>
  <c r="L534" i="2" s="1"/>
  <c r="K533" i="2"/>
  <c r="L533" i="2" s="1"/>
  <c r="K532" i="2"/>
  <c r="L532" i="2" s="1"/>
  <c r="K531" i="2"/>
  <c r="L531" i="2" s="1"/>
  <c r="K530" i="2"/>
  <c r="L530" i="2" s="1"/>
  <c r="K529" i="2"/>
  <c r="L529" i="2" s="1"/>
  <c r="K528" i="2"/>
  <c r="L528" i="2" s="1"/>
  <c r="K527" i="2"/>
  <c r="L527" i="2" s="1"/>
  <c r="K526" i="2"/>
  <c r="L526" i="2" s="1"/>
  <c r="K525" i="2"/>
  <c r="L525" i="2" s="1"/>
  <c r="K524" i="2"/>
  <c r="L524" i="2" s="1"/>
  <c r="K523" i="2"/>
  <c r="L523" i="2" s="1"/>
  <c r="K522" i="2"/>
  <c r="L522" i="2" s="1"/>
  <c r="K521" i="2"/>
  <c r="L521" i="2" s="1"/>
  <c r="K520" i="2"/>
  <c r="L520" i="2" s="1"/>
  <c r="K519" i="2"/>
  <c r="L519" i="2" s="1"/>
  <c r="K518" i="2"/>
  <c r="L518" i="2" s="1"/>
  <c r="K517" i="2"/>
  <c r="L517" i="2" s="1"/>
  <c r="K516" i="2"/>
  <c r="L516" i="2" s="1"/>
  <c r="K515" i="2"/>
  <c r="L515" i="2" s="1"/>
  <c r="K514" i="2"/>
  <c r="L514" i="2" s="1"/>
  <c r="K513" i="2"/>
  <c r="L513" i="2" s="1"/>
  <c r="K512" i="2"/>
  <c r="L512" i="2" s="1"/>
  <c r="K511" i="2"/>
  <c r="L511" i="2" s="1"/>
  <c r="K510" i="2"/>
  <c r="L510" i="2" s="1"/>
  <c r="K509" i="2"/>
  <c r="L509" i="2" s="1"/>
  <c r="K508" i="2"/>
  <c r="L508" i="2" s="1"/>
  <c r="K507" i="2"/>
  <c r="L507" i="2" s="1"/>
  <c r="K506" i="2"/>
  <c r="L506" i="2" s="1"/>
  <c r="K505" i="2"/>
  <c r="L505" i="2" s="1"/>
  <c r="K504" i="2"/>
  <c r="L504" i="2" s="1"/>
  <c r="K503" i="2"/>
  <c r="L503" i="2" s="1"/>
  <c r="K502" i="2"/>
  <c r="L502" i="2" s="1"/>
  <c r="K501" i="2"/>
  <c r="L501" i="2" s="1"/>
  <c r="K500" i="2"/>
  <c r="L500" i="2" s="1"/>
  <c r="K499" i="2"/>
  <c r="L499" i="2" s="1"/>
  <c r="K498" i="2"/>
  <c r="L498" i="2" s="1"/>
  <c r="K497" i="2"/>
  <c r="L497" i="2" s="1"/>
  <c r="K496" i="2"/>
  <c r="L496" i="2" s="1"/>
  <c r="K495" i="2"/>
  <c r="L495" i="2" s="1"/>
  <c r="K494" i="2"/>
  <c r="L494" i="2" s="1"/>
  <c r="K493" i="2"/>
  <c r="L493" i="2" s="1"/>
  <c r="K492" i="2"/>
  <c r="L492" i="2" s="1"/>
  <c r="K491" i="2"/>
  <c r="L491" i="2" s="1"/>
  <c r="K490" i="2"/>
  <c r="L490" i="2" s="1"/>
  <c r="K489" i="2"/>
  <c r="L489" i="2" s="1"/>
  <c r="K488" i="2"/>
  <c r="L488" i="2" s="1"/>
  <c r="K487" i="2"/>
  <c r="L487" i="2" s="1"/>
  <c r="K486" i="2"/>
  <c r="L486" i="2" s="1"/>
  <c r="K485" i="2"/>
  <c r="L485" i="2" s="1"/>
  <c r="K484" i="2"/>
  <c r="L484" i="2" s="1"/>
  <c r="K483" i="2"/>
  <c r="L483" i="2" s="1"/>
  <c r="K482" i="2"/>
  <c r="L482" i="2" s="1"/>
  <c r="K481" i="2"/>
  <c r="L481" i="2" s="1"/>
  <c r="K480" i="2"/>
  <c r="L480" i="2" s="1"/>
  <c r="K479" i="2"/>
  <c r="L479" i="2" s="1"/>
  <c r="K478" i="2"/>
  <c r="L478" i="2" s="1"/>
  <c r="K477" i="2"/>
  <c r="L477" i="2" s="1"/>
  <c r="K476" i="2"/>
  <c r="L476" i="2" s="1"/>
  <c r="L475" i="2"/>
  <c r="K475" i="2"/>
  <c r="K474" i="2"/>
  <c r="L474" i="2" s="1"/>
  <c r="K473" i="2"/>
  <c r="L473" i="2" s="1"/>
  <c r="K472" i="2"/>
  <c r="L472" i="2" s="1"/>
  <c r="K471" i="2"/>
  <c r="L471" i="2" s="1"/>
  <c r="K470" i="2"/>
  <c r="L470" i="2" s="1"/>
  <c r="K469" i="2"/>
  <c r="L469" i="2" s="1"/>
  <c r="K468" i="2"/>
  <c r="L468" i="2" s="1"/>
  <c r="K467" i="2"/>
  <c r="L467" i="2" s="1"/>
  <c r="K466" i="2"/>
  <c r="L466" i="2" s="1"/>
  <c r="K465" i="2"/>
  <c r="L465" i="2" s="1"/>
  <c r="K464" i="2"/>
  <c r="L464" i="2" s="1"/>
  <c r="K463" i="2"/>
  <c r="L463" i="2" s="1"/>
  <c r="K462" i="2"/>
  <c r="L462" i="2" s="1"/>
  <c r="K461" i="2"/>
  <c r="L461" i="2" s="1"/>
  <c r="K460" i="2"/>
  <c r="L460" i="2" s="1"/>
  <c r="K459" i="2"/>
  <c r="L459" i="2" s="1"/>
  <c r="K458" i="2"/>
  <c r="L458" i="2" s="1"/>
  <c r="L457" i="2"/>
  <c r="K457" i="2"/>
  <c r="K456" i="2"/>
  <c r="L456" i="2" s="1"/>
  <c r="K455" i="2"/>
  <c r="L455" i="2" s="1"/>
  <c r="K454" i="2"/>
  <c r="L454" i="2" s="1"/>
  <c r="K453" i="2"/>
  <c r="L453" i="2" s="1"/>
  <c r="K452" i="2"/>
  <c r="L452" i="2" s="1"/>
  <c r="K451" i="2"/>
  <c r="L451" i="2" s="1"/>
  <c r="K450" i="2"/>
  <c r="L450" i="2" s="1"/>
  <c r="K449" i="2"/>
  <c r="L449" i="2" s="1"/>
  <c r="K448" i="2"/>
  <c r="L448" i="2" s="1"/>
  <c r="K447" i="2"/>
  <c r="L447" i="2" s="1"/>
  <c r="K446" i="2"/>
  <c r="L446" i="2" s="1"/>
  <c r="K445" i="2"/>
  <c r="L445" i="2" s="1"/>
  <c r="K444" i="2"/>
  <c r="L444" i="2" s="1"/>
  <c r="K443" i="2"/>
  <c r="L443" i="2" s="1"/>
  <c r="K442" i="2"/>
  <c r="L442" i="2" s="1"/>
  <c r="K441" i="2"/>
  <c r="L441" i="2" s="1"/>
  <c r="K440" i="2"/>
  <c r="L440" i="2" s="1"/>
  <c r="K439" i="2"/>
  <c r="L439" i="2" s="1"/>
  <c r="K438" i="2"/>
  <c r="L438" i="2" s="1"/>
  <c r="L437" i="2"/>
  <c r="K437" i="2"/>
  <c r="K436" i="2"/>
  <c r="L436" i="2" s="1"/>
  <c r="K435" i="2"/>
  <c r="L435" i="2" s="1"/>
  <c r="K434" i="2"/>
  <c r="L434" i="2" s="1"/>
  <c r="K433" i="2"/>
  <c r="L433" i="2" s="1"/>
  <c r="K432" i="2"/>
  <c r="L432" i="2" s="1"/>
  <c r="L431" i="2"/>
  <c r="K431" i="2"/>
  <c r="K430" i="2"/>
  <c r="L430" i="2" s="1"/>
  <c r="K429" i="2"/>
  <c r="L429" i="2" s="1"/>
  <c r="K428" i="2"/>
  <c r="L428" i="2" s="1"/>
  <c r="K427" i="2"/>
  <c r="L427" i="2" s="1"/>
  <c r="K426" i="2"/>
  <c r="L426" i="2" s="1"/>
  <c r="K425" i="2"/>
  <c r="L425" i="2" s="1"/>
  <c r="K424" i="2"/>
  <c r="L424" i="2" s="1"/>
  <c r="K423" i="2"/>
  <c r="L423" i="2" s="1"/>
  <c r="K422" i="2"/>
  <c r="L422" i="2" s="1"/>
  <c r="K421" i="2"/>
  <c r="L421" i="2" s="1"/>
  <c r="K420" i="2"/>
  <c r="L420" i="2" s="1"/>
  <c r="K419" i="2"/>
  <c r="L419" i="2" s="1"/>
  <c r="K418" i="2"/>
  <c r="L418" i="2" s="1"/>
  <c r="K417" i="2"/>
  <c r="L417" i="2" s="1"/>
  <c r="K416" i="2"/>
  <c r="L416" i="2" s="1"/>
  <c r="K415" i="2"/>
  <c r="L415" i="2" s="1"/>
  <c r="L414" i="2"/>
  <c r="K414" i="2"/>
  <c r="K413" i="2"/>
  <c r="L413" i="2" s="1"/>
  <c r="K412" i="2"/>
  <c r="L412" i="2" s="1"/>
  <c r="K411" i="2"/>
  <c r="L411" i="2" s="1"/>
  <c r="K410" i="2"/>
  <c r="L410" i="2" s="1"/>
  <c r="K409" i="2"/>
  <c r="L409" i="2" s="1"/>
  <c r="K408" i="2"/>
  <c r="L408" i="2" s="1"/>
  <c r="K407" i="2"/>
  <c r="L407" i="2" s="1"/>
  <c r="K406" i="2"/>
  <c r="L406" i="2" s="1"/>
  <c r="K405" i="2"/>
  <c r="L405" i="2" s="1"/>
  <c r="K404" i="2"/>
  <c r="L404" i="2" s="1"/>
  <c r="K403" i="2"/>
  <c r="L403" i="2" s="1"/>
  <c r="K402" i="2"/>
  <c r="L402" i="2" s="1"/>
  <c r="K401" i="2"/>
  <c r="L401" i="2" s="1"/>
  <c r="K400" i="2"/>
  <c r="L400" i="2" s="1"/>
  <c r="K399" i="2"/>
  <c r="L399" i="2" s="1"/>
  <c r="K398" i="2"/>
  <c r="L398" i="2" s="1"/>
  <c r="K397" i="2"/>
  <c r="L397" i="2" s="1"/>
  <c r="K396" i="2"/>
  <c r="L396" i="2" s="1"/>
  <c r="K395" i="2"/>
  <c r="L395" i="2" s="1"/>
  <c r="K394" i="2"/>
  <c r="L394" i="2" s="1"/>
  <c r="K393" i="2"/>
  <c r="L393" i="2" s="1"/>
  <c r="K392" i="2"/>
  <c r="L392" i="2" s="1"/>
  <c r="K391" i="2"/>
  <c r="L391" i="2" s="1"/>
  <c r="L390" i="2"/>
  <c r="K390" i="2"/>
  <c r="K389" i="2"/>
  <c r="L389" i="2" s="1"/>
  <c r="K388" i="2"/>
  <c r="L388" i="2" s="1"/>
  <c r="K387" i="2"/>
  <c r="L387" i="2" s="1"/>
  <c r="K386" i="2"/>
  <c r="L386" i="2" s="1"/>
  <c r="K385" i="2"/>
  <c r="L385" i="2" s="1"/>
  <c r="K384" i="2"/>
  <c r="L384" i="2" s="1"/>
  <c r="K383" i="2"/>
  <c r="L383" i="2" s="1"/>
  <c r="K382" i="2"/>
  <c r="L382" i="2" s="1"/>
  <c r="K381" i="2"/>
  <c r="L381" i="2" s="1"/>
  <c r="K380" i="2"/>
  <c r="L380" i="2" s="1"/>
  <c r="L379" i="2"/>
  <c r="K379" i="2"/>
  <c r="K378" i="2"/>
  <c r="L378" i="2" s="1"/>
  <c r="K377" i="2"/>
  <c r="L377" i="2" s="1"/>
  <c r="K376" i="2"/>
  <c r="L376" i="2" s="1"/>
  <c r="K375" i="2"/>
  <c r="L375" i="2" s="1"/>
  <c r="K374" i="2"/>
  <c r="L374" i="2" s="1"/>
  <c r="K373" i="2"/>
  <c r="L373" i="2" s="1"/>
  <c r="K372" i="2"/>
  <c r="L372" i="2" s="1"/>
  <c r="K371" i="2"/>
  <c r="L371" i="2" s="1"/>
  <c r="K370" i="2"/>
  <c r="L370" i="2" s="1"/>
  <c r="K369" i="2"/>
  <c r="L369" i="2" s="1"/>
  <c r="K368" i="2"/>
  <c r="L368" i="2" s="1"/>
  <c r="K367" i="2"/>
  <c r="L367" i="2" s="1"/>
  <c r="L366" i="2"/>
  <c r="K366" i="2"/>
  <c r="K365" i="2"/>
  <c r="L365" i="2" s="1"/>
  <c r="K364" i="2"/>
  <c r="L364" i="2" s="1"/>
  <c r="K363" i="2"/>
  <c r="L363" i="2" s="1"/>
  <c r="K362" i="2"/>
  <c r="L362" i="2" s="1"/>
  <c r="K361" i="2"/>
  <c r="L361" i="2" s="1"/>
  <c r="K360" i="2"/>
  <c r="L360" i="2" s="1"/>
  <c r="K359" i="2"/>
  <c r="L359" i="2" s="1"/>
  <c r="K358" i="2"/>
  <c r="L358" i="2" s="1"/>
  <c r="K357" i="2"/>
  <c r="L357" i="2" s="1"/>
  <c r="K356" i="2"/>
  <c r="L356" i="2" s="1"/>
  <c r="L355" i="2"/>
  <c r="K355" i="2"/>
  <c r="K354" i="2"/>
  <c r="L354" i="2" s="1"/>
  <c r="K353" i="2"/>
  <c r="L353" i="2" s="1"/>
  <c r="K352" i="2"/>
  <c r="L352" i="2" s="1"/>
  <c r="K351" i="2"/>
  <c r="L351" i="2" s="1"/>
  <c r="K350" i="2"/>
  <c r="L350" i="2" s="1"/>
  <c r="K349" i="2"/>
  <c r="L349" i="2" s="1"/>
  <c r="K348" i="2"/>
  <c r="L348" i="2" s="1"/>
  <c r="K347" i="2"/>
  <c r="L347" i="2" s="1"/>
  <c r="K346" i="2"/>
  <c r="L346" i="2" s="1"/>
  <c r="K345" i="2"/>
  <c r="L345" i="2" s="1"/>
  <c r="K344" i="2"/>
  <c r="L344" i="2" s="1"/>
  <c r="L343" i="2"/>
  <c r="K343" i="2"/>
  <c r="K342" i="2"/>
  <c r="L342" i="2" s="1"/>
  <c r="L341" i="2"/>
  <c r="K341" i="2"/>
  <c r="K340" i="2"/>
  <c r="L340" i="2" s="1"/>
  <c r="K339" i="2"/>
  <c r="L339" i="2" s="1"/>
  <c r="K338" i="2"/>
  <c r="L338" i="2" s="1"/>
  <c r="K337" i="2"/>
  <c r="L337" i="2" s="1"/>
  <c r="K336" i="2"/>
  <c r="L336" i="2" s="1"/>
  <c r="L335" i="2"/>
  <c r="K335" i="2"/>
  <c r="K334" i="2"/>
  <c r="L334" i="2" s="1"/>
  <c r="K333" i="2"/>
  <c r="L333" i="2" s="1"/>
  <c r="K332" i="2"/>
  <c r="L332" i="2" s="1"/>
  <c r="K331" i="2"/>
  <c r="L331" i="2" s="1"/>
  <c r="K330" i="2"/>
  <c r="L330" i="2" s="1"/>
  <c r="L329" i="2"/>
  <c r="K329" i="2"/>
  <c r="K328" i="2"/>
  <c r="L328" i="2" s="1"/>
  <c r="K327" i="2"/>
  <c r="L327" i="2" s="1"/>
  <c r="K326" i="2"/>
  <c r="L326" i="2" s="1"/>
  <c r="K325" i="2"/>
  <c r="L325" i="2" s="1"/>
  <c r="K324" i="2"/>
  <c r="L324" i="2" s="1"/>
  <c r="L323" i="2"/>
  <c r="K323" i="2"/>
  <c r="K322" i="2"/>
  <c r="L322" i="2" s="1"/>
  <c r="K321" i="2"/>
  <c r="L321" i="2" s="1"/>
  <c r="K320" i="2"/>
  <c r="L320" i="2" s="1"/>
  <c r="K319" i="2"/>
  <c r="L319" i="2" s="1"/>
  <c r="K318" i="2"/>
  <c r="L318" i="2" s="1"/>
  <c r="L317" i="2"/>
  <c r="K317" i="2"/>
  <c r="K316" i="2"/>
  <c r="L316" i="2" s="1"/>
  <c r="K315" i="2"/>
  <c r="L315" i="2" s="1"/>
  <c r="K314" i="2"/>
  <c r="L314" i="2" s="1"/>
  <c r="K313" i="2"/>
  <c r="L313" i="2" s="1"/>
  <c r="K312" i="2"/>
  <c r="L312" i="2" s="1"/>
  <c r="L311" i="2"/>
  <c r="K311" i="2"/>
  <c r="K310" i="2"/>
  <c r="L310" i="2" s="1"/>
  <c r="K309" i="2"/>
  <c r="L309" i="2" s="1"/>
  <c r="K308" i="2"/>
  <c r="L308" i="2" s="1"/>
  <c r="K307" i="2"/>
  <c r="L307" i="2" s="1"/>
  <c r="K306" i="2"/>
  <c r="L306" i="2" s="1"/>
  <c r="K305" i="2"/>
  <c r="L305" i="2" s="1"/>
  <c r="K304" i="2"/>
  <c r="L304" i="2" s="1"/>
  <c r="K303" i="2"/>
  <c r="L303" i="2" s="1"/>
  <c r="K302" i="2"/>
  <c r="L302" i="2" s="1"/>
  <c r="K301" i="2"/>
  <c r="L301" i="2" s="1"/>
  <c r="K300" i="2"/>
  <c r="L300" i="2" s="1"/>
  <c r="K299" i="2"/>
  <c r="L299" i="2" s="1"/>
  <c r="K298" i="2"/>
  <c r="L298" i="2" s="1"/>
  <c r="K297" i="2"/>
  <c r="L297" i="2" s="1"/>
  <c r="K296" i="2"/>
  <c r="L296" i="2" s="1"/>
  <c r="K295" i="2"/>
  <c r="L295" i="2" s="1"/>
  <c r="K294" i="2"/>
  <c r="L294" i="2" s="1"/>
  <c r="K293" i="2"/>
  <c r="L293" i="2" s="1"/>
  <c r="K292" i="2"/>
  <c r="L292" i="2" s="1"/>
  <c r="K291" i="2"/>
  <c r="L291" i="2" s="1"/>
  <c r="K290" i="2"/>
  <c r="L290" i="2" s="1"/>
  <c r="K289" i="2"/>
  <c r="L289" i="2" s="1"/>
  <c r="K288" i="2"/>
  <c r="L288" i="2" s="1"/>
  <c r="K287" i="2"/>
  <c r="L287" i="2" s="1"/>
  <c r="K286" i="2"/>
  <c r="L286" i="2" s="1"/>
  <c r="K285" i="2"/>
  <c r="L285" i="2" s="1"/>
  <c r="K284" i="2"/>
  <c r="L284" i="2" s="1"/>
  <c r="K283" i="2"/>
  <c r="L283" i="2" s="1"/>
  <c r="K282" i="2"/>
  <c r="L282" i="2" s="1"/>
  <c r="K281" i="2"/>
  <c r="L281" i="2" s="1"/>
  <c r="K280" i="2"/>
  <c r="L280" i="2" s="1"/>
  <c r="K279" i="2"/>
  <c r="L279" i="2" s="1"/>
  <c r="K278" i="2"/>
  <c r="L278" i="2" s="1"/>
  <c r="K277" i="2"/>
  <c r="L277" i="2" s="1"/>
  <c r="K276" i="2"/>
  <c r="L276" i="2" s="1"/>
  <c r="K275" i="2"/>
  <c r="L275" i="2" s="1"/>
  <c r="K274" i="2"/>
  <c r="L274" i="2" s="1"/>
  <c r="K273" i="2"/>
  <c r="L273" i="2" s="1"/>
  <c r="K272" i="2"/>
  <c r="L272" i="2" s="1"/>
  <c r="K271" i="2"/>
  <c r="L271" i="2" s="1"/>
  <c r="K270" i="2"/>
  <c r="L270" i="2" s="1"/>
  <c r="K269" i="2"/>
  <c r="L269" i="2" s="1"/>
  <c r="K268" i="2"/>
  <c r="L268" i="2" s="1"/>
  <c r="K267" i="2"/>
  <c r="L267" i="2" s="1"/>
  <c r="K266" i="2"/>
  <c r="L266" i="2" s="1"/>
  <c r="K265" i="2"/>
  <c r="L265" i="2" s="1"/>
  <c r="L264" i="2"/>
  <c r="K264" i="2"/>
  <c r="K263" i="2"/>
  <c r="L263" i="2" s="1"/>
  <c r="K262" i="2"/>
  <c r="L262" i="2" s="1"/>
  <c r="K261" i="2"/>
  <c r="L261" i="2" s="1"/>
  <c r="K260" i="2"/>
  <c r="L260" i="2" s="1"/>
  <c r="K259" i="2"/>
  <c r="L259" i="2" s="1"/>
  <c r="K258" i="2"/>
  <c r="L258" i="2" s="1"/>
  <c r="K257" i="2"/>
  <c r="L257" i="2" s="1"/>
  <c r="K256" i="2"/>
  <c r="L256" i="2" s="1"/>
  <c r="K255" i="2"/>
  <c r="L255" i="2" s="1"/>
  <c r="K254" i="2"/>
  <c r="L254" i="2" s="1"/>
  <c r="K253" i="2"/>
  <c r="L253" i="2" s="1"/>
  <c r="K252" i="2"/>
  <c r="L252" i="2" s="1"/>
  <c r="K251" i="2"/>
  <c r="L251" i="2" s="1"/>
  <c r="K250" i="2"/>
  <c r="L250" i="2" s="1"/>
  <c r="K249" i="2"/>
  <c r="L249" i="2" s="1"/>
  <c r="K248" i="2"/>
  <c r="L248" i="2" s="1"/>
  <c r="K247" i="2"/>
  <c r="L247" i="2" s="1"/>
  <c r="K246" i="2"/>
  <c r="L246" i="2" s="1"/>
  <c r="K245" i="2"/>
  <c r="L245" i="2" s="1"/>
  <c r="K244" i="2"/>
  <c r="L244" i="2" s="1"/>
  <c r="K243" i="2"/>
  <c r="L243" i="2" s="1"/>
  <c r="K242" i="2"/>
  <c r="L242" i="2" s="1"/>
  <c r="K241" i="2"/>
  <c r="L241" i="2" s="1"/>
  <c r="K240" i="2"/>
  <c r="L240" i="2" s="1"/>
  <c r="K239" i="2"/>
  <c r="L239" i="2" s="1"/>
  <c r="K238" i="2"/>
  <c r="L238" i="2" s="1"/>
  <c r="K237" i="2"/>
  <c r="L237" i="2" s="1"/>
  <c r="K236" i="2"/>
  <c r="L236" i="2" s="1"/>
  <c r="K235" i="2"/>
  <c r="L235" i="2" s="1"/>
  <c r="K234" i="2"/>
  <c r="L234" i="2" s="1"/>
  <c r="K233" i="2"/>
  <c r="L233" i="2" s="1"/>
  <c r="K232" i="2"/>
  <c r="L232" i="2" s="1"/>
  <c r="K231" i="2"/>
  <c r="L231" i="2" s="1"/>
  <c r="K230" i="2"/>
  <c r="L230" i="2" s="1"/>
  <c r="K229" i="2"/>
  <c r="L229" i="2" s="1"/>
  <c r="K228" i="2"/>
  <c r="L228" i="2" s="1"/>
  <c r="K227" i="2"/>
  <c r="L227" i="2" s="1"/>
  <c r="K226" i="2"/>
  <c r="L226" i="2" s="1"/>
  <c r="K225" i="2"/>
  <c r="L225" i="2" s="1"/>
  <c r="K224" i="2"/>
  <c r="L224" i="2" s="1"/>
  <c r="K223" i="2"/>
  <c r="L223" i="2" s="1"/>
  <c r="K222" i="2"/>
  <c r="L222" i="2" s="1"/>
  <c r="L221" i="2"/>
  <c r="K221" i="2"/>
  <c r="K220" i="2"/>
  <c r="L220" i="2" s="1"/>
  <c r="K219" i="2"/>
  <c r="L219" i="2" s="1"/>
  <c r="L218" i="2"/>
  <c r="K218" i="2"/>
  <c r="K217" i="2"/>
  <c r="L217" i="2" s="1"/>
  <c r="K216" i="2"/>
  <c r="L216" i="2" s="1"/>
  <c r="L215" i="2"/>
  <c r="K215" i="2"/>
  <c r="K214" i="2"/>
  <c r="L214" i="2" s="1"/>
  <c r="K213" i="2"/>
  <c r="L213" i="2" s="1"/>
  <c r="L212" i="2"/>
  <c r="K212" i="2"/>
  <c r="K211" i="2"/>
  <c r="L211" i="2" s="1"/>
  <c r="K210" i="2"/>
  <c r="L210" i="2" s="1"/>
  <c r="K209" i="2"/>
  <c r="L209" i="2" s="1"/>
  <c r="K208" i="2"/>
  <c r="L208" i="2" s="1"/>
  <c r="K207" i="2"/>
  <c r="L207" i="2" s="1"/>
  <c r="K206" i="2"/>
  <c r="L206" i="2" s="1"/>
  <c r="L205" i="2"/>
  <c r="K205" i="2"/>
  <c r="K204" i="2"/>
  <c r="L204" i="2" s="1"/>
  <c r="K203" i="2"/>
  <c r="L203" i="2" s="1"/>
  <c r="K202" i="2"/>
  <c r="L202" i="2" s="1"/>
  <c r="K201" i="2"/>
  <c r="L201" i="2" s="1"/>
  <c r="K200" i="2"/>
  <c r="L200" i="2" s="1"/>
  <c r="K199" i="2"/>
  <c r="L199" i="2" s="1"/>
  <c r="L198" i="2"/>
  <c r="K198" i="2"/>
  <c r="K197" i="2"/>
  <c r="L197" i="2" s="1"/>
  <c r="K196" i="2"/>
  <c r="L196" i="2" s="1"/>
  <c r="K195" i="2"/>
  <c r="L195" i="2" s="1"/>
  <c r="K194" i="2"/>
  <c r="L194" i="2" s="1"/>
  <c r="K193" i="2"/>
  <c r="L193" i="2" s="1"/>
  <c r="L192" i="2"/>
  <c r="K192" i="2"/>
  <c r="K191" i="2"/>
  <c r="L191" i="2" s="1"/>
  <c r="K190" i="2"/>
  <c r="L190" i="2" s="1"/>
  <c r="K189" i="2"/>
  <c r="L189" i="2" s="1"/>
  <c r="K188" i="2"/>
  <c r="L188" i="2" s="1"/>
  <c r="K187" i="2"/>
  <c r="L187" i="2" s="1"/>
  <c r="K186" i="2"/>
  <c r="L186" i="2" s="1"/>
  <c r="K185" i="2"/>
  <c r="L185" i="2" s="1"/>
  <c r="K184" i="2"/>
  <c r="L184" i="2" s="1"/>
  <c r="K183" i="2"/>
  <c r="L183" i="2" s="1"/>
  <c r="K182" i="2"/>
  <c r="L182" i="2" s="1"/>
  <c r="K181" i="2"/>
  <c r="L181" i="2" s="1"/>
  <c r="K180" i="2"/>
  <c r="L180" i="2" s="1"/>
  <c r="K179" i="2"/>
  <c r="L179" i="2" s="1"/>
  <c r="K178" i="2"/>
  <c r="L178" i="2" s="1"/>
  <c r="K177" i="2"/>
  <c r="L177" i="2" s="1"/>
  <c r="K176" i="2"/>
  <c r="L176" i="2" s="1"/>
  <c r="K175" i="2"/>
  <c r="L175" i="2" s="1"/>
  <c r="K174" i="2"/>
  <c r="L174" i="2" s="1"/>
  <c r="K173" i="2"/>
  <c r="L173" i="2" s="1"/>
  <c r="K172" i="2"/>
  <c r="L172" i="2" s="1"/>
  <c r="K171" i="2"/>
  <c r="L171" i="2" s="1"/>
  <c r="K170" i="2"/>
  <c r="L170" i="2" s="1"/>
  <c r="K169" i="2"/>
  <c r="L169" i="2" s="1"/>
  <c r="K168" i="2"/>
  <c r="L168" i="2" s="1"/>
  <c r="K167" i="2"/>
  <c r="L167" i="2" s="1"/>
  <c r="K166" i="2"/>
  <c r="L166" i="2" s="1"/>
  <c r="K165" i="2"/>
  <c r="L165" i="2" s="1"/>
  <c r="K164" i="2"/>
  <c r="L164" i="2" s="1"/>
  <c r="L163" i="2"/>
  <c r="K163" i="2"/>
  <c r="K162" i="2"/>
  <c r="L162" i="2" s="1"/>
  <c r="K161" i="2"/>
  <c r="L161" i="2" s="1"/>
  <c r="K160" i="2"/>
  <c r="L160" i="2" s="1"/>
  <c r="K159" i="2"/>
  <c r="L159" i="2" s="1"/>
  <c r="K158" i="2"/>
  <c r="L158" i="2" s="1"/>
  <c r="K157" i="2"/>
  <c r="L157" i="2" s="1"/>
  <c r="K156" i="2"/>
  <c r="L156" i="2" s="1"/>
  <c r="K155" i="2"/>
  <c r="L155" i="2" s="1"/>
  <c r="K154" i="2"/>
  <c r="L154" i="2" s="1"/>
  <c r="K153" i="2"/>
  <c r="L153" i="2" s="1"/>
  <c r="K152" i="2"/>
  <c r="L152" i="2" s="1"/>
  <c r="K151" i="2"/>
  <c r="L151" i="2" s="1"/>
  <c r="K150" i="2"/>
  <c r="L150" i="2" s="1"/>
  <c r="K149" i="2"/>
  <c r="L149" i="2" s="1"/>
  <c r="K148" i="2"/>
  <c r="L148" i="2" s="1"/>
  <c r="K147" i="2"/>
  <c r="L147" i="2" s="1"/>
  <c r="K146" i="2"/>
  <c r="L146" i="2" s="1"/>
  <c r="K145" i="2"/>
  <c r="L145" i="2" s="1"/>
  <c r="K144" i="2"/>
  <c r="L144" i="2" s="1"/>
  <c r="K143" i="2"/>
  <c r="L143" i="2" s="1"/>
  <c r="K142" i="2"/>
  <c r="L142" i="2" s="1"/>
  <c r="K141" i="2"/>
  <c r="L141" i="2" s="1"/>
  <c r="K140" i="2"/>
  <c r="L140" i="2" s="1"/>
  <c r="K139" i="2"/>
  <c r="L139" i="2" s="1"/>
  <c r="K138" i="2"/>
  <c r="L138" i="2" s="1"/>
  <c r="K137" i="2"/>
  <c r="L137" i="2" s="1"/>
  <c r="K136" i="2"/>
  <c r="L136" i="2" s="1"/>
  <c r="K135" i="2"/>
  <c r="L135" i="2" s="1"/>
  <c r="K134" i="2"/>
  <c r="L134" i="2" s="1"/>
  <c r="K133" i="2"/>
  <c r="L133" i="2" s="1"/>
  <c r="K132" i="2"/>
  <c r="L132" i="2" s="1"/>
  <c r="K131" i="2"/>
  <c r="L131" i="2" s="1"/>
  <c r="K130" i="2"/>
  <c r="L130" i="2" s="1"/>
  <c r="K129" i="2"/>
  <c r="L129" i="2" s="1"/>
  <c r="L128" i="2"/>
  <c r="K128" i="2"/>
  <c r="K127" i="2"/>
  <c r="L127" i="2" s="1"/>
  <c r="K126" i="2"/>
  <c r="L126" i="2" s="1"/>
  <c r="L125" i="2"/>
  <c r="K125" i="2"/>
  <c r="K124" i="2"/>
  <c r="L124" i="2" s="1"/>
  <c r="K123" i="2"/>
  <c r="L123" i="2" s="1"/>
  <c r="K122" i="2"/>
  <c r="L122" i="2" s="1"/>
  <c r="K121" i="2"/>
  <c r="L121" i="2" s="1"/>
  <c r="K120" i="2"/>
  <c r="L120" i="2" s="1"/>
  <c r="K119" i="2"/>
  <c r="L119" i="2" s="1"/>
  <c r="K118" i="2"/>
  <c r="L118" i="2" s="1"/>
  <c r="K117" i="2"/>
  <c r="L117" i="2" s="1"/>
  <c r="K116" i="2"/>
  <c r="L116" i="2" s="1"/>
  <c r="L115" i="2"/>
  <c r="K115" i="2"/>
  <c r="K114" i="2"/>
  <c r="L114" i="2" s="1"/>
  <c r="K113" i="2"/>
  <c r="L113" i="2" s="1"/>
  <c r="K112" i="2"/>
  <c r="L112" i="2" s="1"/>
  <c r="K111" i="2"/>
  <c r="L111" i="2" s="1"/>
  <c r="K110" i="2"/>
  <c r="L110" i="2" s="1"/>
  <c r="K109" i="2"/>
  <c r="L109" i="2" s="1"/>
  <c r="K108" i="2"/>
  <c r="L108" i="2" s="1"/>
  <c r="K107" i="2"/>
  <c r="L107" i="2" s="1"/>
  <c r="K106" i="2"/>
  <c r="L106" i="2" s="1"/>
  <c r="K105" i="2"/>
  <c r="L105" i="2" s="1"/>
  <c r="K104" i="2"/>
  <c r="L104" i="2" s="1"/>
  <c r="K103" i="2"/>
  <c r="L103" i="2" s="1"/>
  <c r="K102" i="2"/>
  <c r="L102" i="2" s="1"/>
  <c r="K101" i="2"/>
  <c r="L101" i="2" s="1"/>
  <c r="K100" i="2"/>
  <c r="L100" i="2" s="1"/>
  <c r="K99" i="2"/>
  <c r="L99" i="2" s="1"/>
  <c r="K98" i="2"/>
  <c r="L98" i="2" s="1"/>
  <c r="K97" i="2"/>
  <c r="L97" i="2" s="1"/>
  <c r="K96" i="2"/>
  <c r="L96" i="2" s="1"/>
  <c r="L95" i="2"/>
  <c r="K95" i="2"/>
  <c r="K94" i="2"/>
  <c r="L94" i="2" s="1"/>
  <c r="K93" i="2"/>
  <c r="L93" i="2" s="1"/>
  <c r="L92" i="2"/>
  <c r="K92" i="2"/>
  <c r="K91" i="2"/>
  <c r="L91" i="2" s="1"/>
  <c r="K90" i="2"/>
  <c r="L90" i="2" s="1"/>
  <c r="K89" i="2"/>
  <c r="L89" i="2" s="1"/>
  <c r="K88" i="2"/>
  <c r="L88" i="2" s="1"/>
  <c r="K87" i="2"/>
  <c r="L87" i="2" s="1"/>
  <c r="K86" i="2"/>
  <c r="L86" i="2" s="1"/>
  <c r="K85" i="2"/>
  <c r="L85" i="2" s="1"/>
  <c r="K84" i="2"/>
  <c r="L84" i="2" s="1"/>
  <c r="K83" i="2"/>
  <c r="L83" i="2" s="1"/>
  <c r="K82" i="2"/>
  <c r="L82" i="2" s="1"/>
  <c r="K81" i="2"/>
  <c r="L81" i="2" s="1"/>
  <c r="K80" i="2"/>
  <c r="L80" i="2" s="1"/>
  <c r="K79" i="2"/>
  <c r="L79" i="2" s="1"/>
  <c r="L78" i="2"/>
  <c r="K78" i="2"/>
  <c r="K77" i="2"/>
  <c r="L77" i="2" s="1"/>
  <c r="K76" i="2"/>
  <c r="L76" i="2" s="1"/>
  <c r="K75" i="2"/>
  <c r="L75" i="2" s="1"/>
  <c r="K74" i="2"/>
  <c r="L74" i="2" s="1"/>
  <c r="K73" i="2"/>
  <c r="L73" i="2" s="1"/>
  <c r="K72" i="2"/>
  <c r="L72" i="2" s="1"/>
  <c r="K71" i="2"/>
  <c r="L71" i="2" s="1"/>
  <c r="K70" i="2"/>
  <c r="L70" i="2" s="1"/>
  <c r="K69" i="2"/>
  <c r="L69" i="2" s="1"/>
  <c r="K68" i="2"/>
  <c r="L68" i="2" s="1"/>
  <c r="K67" i="2"/>
  <c r="L67" i="2" s="1"/>
  <c r="K66" i="2"/>
  <c r="L66" i="2" s="1"/>
  <c r="L65" i="2"/>
  <c r="K65" i="2"/>
  <c r="K64" i="2"/>
  <c r="L64" i="2" s="1"/>
  <c r="K63" i="2"/>
  <c r="L63" i="2" s="1"/>
  <c r="K62" i="2"/>
  <c r="L62" i="2" s="1"/>
  <c r="K61" i="2"/>
  <c r="L61" i="2" s="1"/>
  <c r="K60" i="2"/>
  <c r="L60" i="2" s="1"/>
  <c r="K59" i="2"/>
  <c r="L59" i="2" s="1"/>
  <c r="K58" i="2"/>
  <c r="L58" i="2" s="1"/>
  <c r="K57" i="2"/>
  <c r="L57" i="2" s="1"/>
  <c r="K56" i="2"/>
  <c r="L56" i="2" s="1"/>
  <c r="K55" i="2"/>
  <c r="L55" i="2" s="1"/>
  <c r="K54" i="2"/>
  <c r="L54" i="2" s="1"/>
  <c r="K53" i="2"/>
  <c r="L53" i="2" s="1"/>
  <c r="K52" i="2"/>
  <c r="L52" i="2" s="1"/>
  <c r="K51" i="2"/>
  <c r="L51" i="2" s="1"/>
  <c r="K50" i="2"/>
  <c r="L50" i="2" s="1"/>
  <c r="K49" i="2"/>
  <c r="L49" i="2" s="1"/>
  <c r="K48" i="2"/>
  <c r="L48" i="2" s="1"/>
  <c r="K47" i="2"/>
  <c r="L47" i="2" s="1"/>
  <c r="K46" i="2"/>
  <c r="L46" i="2" s="1"/>
  <c r="K45" i="2"/>
  <c r="L45" i="2" s="1"/>
  <c r="L44" i="2"/>
  <c r="K44" i="2"/>
  <c r="K43" i="2"/>
  <c r="L43" i="2" s="1"/>
  <c r="K42" i="2"/>
  <c r="L42" i="2" s="1"/>
  <c r="K41" i="2"/>
  <c r="L41" i="2" s="1"/>
  <c r="K40" i="2"/>
  <c r="L40" i="2" s="1"/>
  <c r="K39" i="2"/>
  <c r="L39" i="2" s="1"/>
  <c r="K38" i="2"/>
  <c r="L38" i="2" s="1"/>
  <c r="K37" i="2"/>
  <c r="L37" i="2" s="1"/>
  <c r="K36" i="2"/>
  <c r="L36" i="2" s="1"/>
  <c r="K35" i="2"/>
  <c r="L35" i="2" s="1"/>
  <c r="K34" i="2"/>
  <c r="L34" i="2" s="1"/>
  <c r="K33" i="2"/>
  <c r="L33" i="2" s="1"/>
  <c r="K32" i="2"/>
  <c r="L32" i="2" s="1"/>
  <c r="K31" i="2"/>
  <c r="L31" i="2" s="1"/>
  <c r="K30" i="2"/>
  <c r="L30" i="2" s="1"/>
  <c r="K29" i="2"/>
  <c r="L29" i="2" s="1"/>
  <c r="K28" i="2"/>
  <c r="L28" i="2" s="1"/>
  <c r="K27" i="2"/>
  <c r="L27" i="2" s="1"/>
  <c r="K26" i="2"/>
  <c r="L26" i="2" s="1"/>
  <c r="K25" i="2"/>
  <c r="L25" i="2" s="1"/>
  <c r="K24" i="2"/>
  <c r="L24" i="2" s="1"/>
  <c r="L23" i="2"/>
  <c r="K23" i="2"/>
  <c r="K22" i="2"/>
  <c r="L22" i="2" s="1"/>
  <c r="K21" i="2"/>
  <c r="L21" i="2" s="1"/>
  <c r="L20" i="2"/>
  <c r="K20" i="2"/>
  <c r="K19" i="2"/>
  <c r="L19" i="2" s="1"/>
  <c r="L18" i="2"/>
  <c r="K18" i="2"/>
  <c r="K17" i="2"/>
  <c r="L17" i="2" s="1"/>
  <c r="K16" i="2"/>
  <c r="L16" i="2" s="1"/>
  <c r="K15" i="2"/>
  <c r="L15" i="2" s="1"/>
  <c r="K14" i="2"/>
  <c r="L14" i="2" s="1"/>
  <c r="K13" i="2"/>
  <c r="L13" i="2" s="1"/>
  <c r="K12" i="2"/>
  <c r="L12" i="2" s="1"/>
  <c r="K11" i="2"/>
  <c r="L11" i="2" s="1"/>
  <c r="K10" i="2"/>
  <c r="L10" i="2" s="1"/>
  <c r="K9" i="2"/>
  <c r="L9" i="2" s="1"/>
  <c r="K8" i="2"/>
  <c r="L8" i="2" s="1"/>
  <c r="K7" i="2"/>
  <c r="L7" i="2" s="1"/>
  <c r="M3" i="3"/>
  <c r="S3" i="3"/>
  <c r="V3" i="3"/>
  <c r="P3"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0152A94-89D0-433E-9735-1C69DA5EC02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9B85A5C0-DFA2-465A-97AD-7C28865C65AD}" name="WorksheetConnection_Start File Excel Dashboard_v2.xlsx!Table1" type="102" refreshedVersion="8" minRefreshableVersion="5">
    <extLst>
      <ext xmlns:x15="http://schemas.microsoft.com/office/spreadsheetml/2010/11/main" uri="{DE250136-89BD-433C-8126-D09CA5730AF9}">
        <x15:connection id="Table1" autoDelete="1">
          <x15:rangePr sourceName="_xlcn.WorksheetConnection_StartFileExcelDashboard_v2.xlsxTable1"/>
        </x15:connection>
      </ext>
    </extLst>
  </connection>
</connections>
</file>

<file path=xl/sharedStrings.xml><?xml version="1.0" encoding="utf-8"?>
<sst xmlns="http://schemas.openxmlformats.org/spreadsheetml/2006/main" count="29793" uniqueCount="174">
  <si>
    <t>Key American Coca-Cola Retailers</t>
  </si>
  <si>
    <t>Beverage Sales &amp; Operating Margin 2021</t>
  </si>
  <si>
    <t>Retailer</t>
  </si>
  <si>
    <t>Retailer ID</t>
  </si>
  <si>
    <t>Invoice Date</t>
  </si>
  <si>
    <t>Region</t>
  </si>
  <si>
    <t>State</t>
  </si>
  <si>
    <t>City</t>
  </si>
  <si>
    <t>Beverage Brand</t>
  </si>
  <si>
    <t>Price per Unit</t>
  </si>
  <si>
    <t>Units Sold</t>
  </si>
  <si>
    <t>Total Sales</t>
  </si>
  <si>
    <t>Operating Profit</t>
  </si>
  <si>
    <t>Operating Margin</t>
  </si>
  <si>
    <t>Sodapop</t>
  </si>
  <si>
    <t>Northeast</t>
  </si>
  <si>
    <t>New York</t>
  </si>
  <si>
    <t>Coca-Cola</t>
  </si>
  <si>
    <t>Diet Coke</t>
  </si>
  <si>
    <t>Sprite</t>
  </si>
  <si>
    <t>Fanta</t>
  </si>
  <si>
    <t>Powerade</t>
  </si>
  <si>
    <t>Dasani Water</t>
  </si>
  <si>
    <t>BevCo</t>
  </si>
  <si>
    <t>South</t>
  </si>
  <si>
    <t>Texas</t>
  </si>
  <si>
    <t>Houston</t>
  </si>
  <si>
    <t>FizzySip</t>
  </si>
  <si>
    <t>West</t>
  </si>
  <si>
    <t>California</t>
  </si>
  <si>
    <t>San Francisco</t>
  </si>
  <si>
    <t>DreamCo</t>
  </si>
  <si>
    <t>Los Angeles</t>
  </si>
  <si>
    <t>Midwest</t>
  </si>
  <si>
    <t>Illinois</t>
  </si>
  <si>
    <t>Chicago</t>
  </si>
  <si>
    <t>Dallas</t>
  </si>
  <si>
    <t>Pennsylvania</t>
  </si>
  <si>
    <t>Philadelphia</t>
  </si>
  <si>
    <t>x</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</si>
  <si>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</si>
  <si>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</si>
  <si>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</si>
  <si>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</si>
  <si>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</si>
  <si>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</si>
  <si>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</si>
  <si>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</si>
  <si>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</si>
  <si>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</si>
  <si>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</si>
  <si>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</si>
  <si>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</si>
  <si>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</si>
  <si>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</si>
  <si>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</si>
  <si>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</si>
  <si>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</si>
  <si>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</si>
  <si>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</si>
  <si>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</si>
  <si>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</si>
  <si>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</si>
  <si>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</si>
  <si>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</si>
  <si>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</si>
  <si>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</si>
  <si>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</si>
  <si>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</si>
  <si>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</si>
  <si>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</si>
  <si>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</si>
  <si>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</si>
  <si>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</si>
  <si>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</si>
  <si>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</si>
  <si>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</si>
  <si>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</si>
  <si>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</si>
  <si>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</si>
  <si>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</si>
  <si>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</si>
  <si>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</si>
  <si>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</si>
  <si>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</si>
  <si>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</si>
  <si>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</si>
  <si>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</si>
  <si>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</si>
  <si>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</si>
  <si>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</si>
  <si>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</si>
  <si>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</si>
  <si>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</si>
  <si>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</si>
  <si>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</si>
  <si>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</si>
  <si>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</si>
  <si>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</si>
  <si>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</si>
  <si>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</si>
  <si>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</si>
  <si>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</si>
  <si>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</si>
  <si>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</si>
  <si>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</si>
  <si>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</si>
  <si>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</si>
  <si>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</si>
  <si>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</si>
  <si>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</si>
  <si>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</si>
  <si>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</si>
  <si>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</si>
  <si>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</si>
  <si>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</si>
  <si>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</si>
  <si>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</si>
  <si>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</si>
  <si>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</si>
  <si>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</si>
  <si>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</si>
  <si>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</si>
  <si>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</si>
  <si>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</si>
  <si>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</si>
  <si>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</si>
  <si>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</si>
  <si>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</si>
  <si>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</si>
  <si>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</si>
  <si>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 xml:space="preserve"> American Retailers</t>
  </si>
  <si>
    <t>Sum of Total Sales</t>
  </si>
  <si>
    <t>Sum of Units Sold</t>
  </si>
  <si>
    <t>Sum of Operating Profit</t>
  </si>
  <si>
    <t>Average of Operating Margin</t>
  </si>
  <si>
    <t>Total Operating Profit</t>
  </si>
  <si>
    <t>Average Operating Profit</t>
  </si>
  <si>
    <t>Row Labels</t>
  </si>
  <si>
    <t>Grand Total</t>
  </si>
  <si>
    <t>Jan</t>
  </si>
  <si>
    <t>Feb</t>
  </si>
  <si>
    <t>Mar</t>
  </si>
  <si>
    <t>Apr</t>
  </si>
  <si>
    <t>May</t>
  </si>
  <si>
    <t>Jun</t>
  </si>
  <si>
    <t>Jul</t>
  </si>
  <si>
    <t>Aug</t>
  </si>
  <si>
    <t>Sep</t>
  </si>
  <si>
    <t>Oct</t>
  </si>
  <si>
    <t>Nov</t>
  </si>
  <si>
    <t>Dec</t>
  </si>
  <si>
    <t>Total Items Sold</t>
  </si>
  <si>
    <t>Date</t>
  </si>
  <si>
    <t>Invoice Number</t>
  </si>
  <si>
    <t>Item Code</t>
  </si>
  <si>
    <t>Sales Person</t>
  </si>
  <si>
    <t>Manager On Duty</t>
  </si>
  <si>
    <t>Ticket Price Price Per Unit</t>
  </si>
  <si>
    <t>Discount Given</t>
  </si>
  <si>
    <t>Sales Price Per Unit</t>
  </si>
  <si>
    <t>Cost per Unit</t>
  </si>
  <si>
    <t>Quantity</t>
  </si>
  <si>
    <t>Postal Code</t>
  </si>
  <si>
    <t>Total Sales
per Invoice</t>
  </si>
  <si>
    <t>Discount Amount</t>
  </si>
  <si>
    <t>Total Profit</t>
  </si>
  <si>
    <t>Wendel Westborne</t>
  </si>
  <si>
    <t>John Jones</t>
  </si>
  <si>
    <t>Sally Summer</t>
  </si>
  <si>
    <t>Benny Bernanke</t>
  </si>
  <si>
    <t>Amy Apple</t>
  </si>
  <si>
    <t>Mary Mansfield</t>
  </si>
  <si>
    <t>Kelly Clark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</si>
</sst>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9">
    <numFmt numFmtId="164" formatCode="&quot;$&quot;#,##0.00_);[Red]\(&quot;$&quot;#,##0.00\)"/>
    <numFmt numFmtId="165" formatCode="&quot;$&quot;#,##0_);[Red]\(&quot;$&quot;#,##0\)"/>
    <numFmt numFmtId="166" formatCode="&quot;$&quot;#,##0.0_);[Red]\(&quot;$&quot;#,##0.0\)"/>
    <numFmt numFmtId="167" formatCode="&quot;$&quot;#,##0"/>
    <numFmt numFmtId="168" formatCode="_-* #,##0_-;\-* #,##0_-;_-* &quot;-&quot;??_-;_-@"/>
    <numFmt numFmtId="169" formatCode="0.0%"/>
    <numFmt numFmtId="170" formatCode="[$$-409]#,##0"/>
    <numFmt numFmtId="171" formatCode="_(&quot;$&quot;* #,##0.00_);_(&quot;$&quot;* \(#,##0.00\);_(&quot;$&quot;* &quot;-&quot;??_);_(@_)"/>
    <numFmt numFmtId="172" formatCode="_(* #,##0_);_(* \(#,##0\);_(* &quot;-&quot;_);_(@_)"/>
  </numFmts>
  <fonts count="19">
    <font>
      <sz val="11"/>
      <color theme="1"/>
      <name val="Calibri"/>
      <scheme val="minor"/>
    </font>
    <font>
      <sz val="11"/>
      <color theme="1"/>
      <name val="Calibri"/>
    </font>
    <font>
      <b/>
      <sz val="18"/>
      <color rgb="FF2A3E68"/>
      <name val="Calibri"/>
    </font>
    <font>
      <b/>
      <sz val="12"/>
      <color rgb="FF2A3E68"/>
      <name val="Calibri"/>
    </font>
    <font>
      <sz val="11"/>
      <color theme="0"/>
      <name val="Calibri"/>
    </font>
    <font>
      <sz val="11"/>
      <name val="Calibri"/>
    </font>
    <font>
      <b/>
      <sz val="36"/>
      <color theme="0"/>
      <name val="Calibri"/>
    </font>
    <font>
      <b/>
      <sz val="14"/>
      <color theme="0"/>
      <name val="Calibri"/>
    </font>
    <font>
      <sz val="14"/>
      <color theme="0"/>
      <name val="Calibri"/>
    </font>
    <font>
      <sz val="18"/>
      <color theme="0"/>
      <name val="Calibri"/>
    </font>
    <font>
      <b/>
      <sz val="18"/>
      <color theme="0"/>
      <name val="Calibri"/>
    </font>
    <font>
      <b/>
      <sz val="39"/>
      <color theme="1" tint="4.9989318521683403E-2"/>
      <name val="Calibri"/>
      <family val="2"/>
    </font>
    <font>
      <b/>
      <sz val="20"/>
      <color theme="1" tint="4.9989318521683403E-2"/>
      <name val="Calibri"/>
      <family val="2"/>
    </font>
    <font>
      <sz val="20"/>
      <color theme="1" tint="4.9989318521683403E-2"/>
      <name val="Calibri"/>
      <family val="2"/>
    </font>
    <font>
      <b/>
      <sz val="20"/>
      <color theme="7" tint="0.39997558519241921"/>
      <name val="Calibri"/>
      <family val="2"/>
    </font>
    <font>
      <sz val="11"/>
      <color theme="7" tint="0.39997558519241921"/>
      <name val="Calibri"/>
      <family val="2"/>
    </font>
    <font>
      <b/>
      <sz val="11"/>
      <color theme="1"/>
      <name val="Calibri"/>
      <family val="2"/>
      <scheme val="minor"/>
    </font>
    <font>
      <b/>
      <sz val="11"/>
      <name val="Calibri"/>
      <family val="2"/>
      <scheme val="minor"/>
    </font>
    <font>
      <sz val="11"/>
      <name val="Calibri"/>
      <family val="2"/>
      <scheme val="minor"/>
    </font>
  </fonts>
  <fills count="6">
    <fill>
      <patternFill patternType="none"/>
    </fill>
    <fill>
      <patternFill patternType="gray125"/>
    </fill>
    <fill>
      <patternFill patternType="solid">
        <fgColor rgb="FF2A3E68"/>
        <bgColor rgb="FF2A3E68"/>
      </patternFill>
    </fill>
    <fill>
      <patternFill patternType="solid">
        <fgColor theme="0"/>
        <bgColor theme="0"/>
      </patternFill>
    </fill>
    <fill>
      <patternFill patternType="solid">
        <fgColor rgb="FF00B050"/>
        <bgColor rgb="FF2A3E68"/>
      </patternFill>
    </fill>
    <fill>
      <patternFill patternType="solid">
        <fgColor rgb="FF00B050"/>
        <bgColor indexed="64"/>
      </patternFill>
    </fill>
  </fills>
  <borders count="11">
    <border>
      <left/>
      <right/>
      <top/>
      <bottom/>
      <diagonal/>
    </border>
    <border>
      <left/>
      <right/>
      <top/>
      <bottom/>
      <diagonal/>
    </border>
    <border>
      <left/>
      <right/>
      <top/>
      <bottom style="thin">
        <color rgb="FF000000"/>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s>
  <cellStyleXfs count="1">
    <xf numFmtId="0" fontId="0" fillId="0" borderId="0"/>
  </cellStyleXfs>
  <cellXfs count="51">
    <xf numFmtId="0" fontId="0" fillId="0" borderId="0" xfId="0"/>
    <xf numFmtId="0" fontId="1" fillId="0" borderId="0" xfId="0" applyFont="1"/>
    <xf numFmtId="0" fontId="2" fillId="0" borderId="2" xfId="0" applyFont="1" applyBorder="1"/>
    <xf numFmtId="0" fontId="1" fillId="0" borderId="2" xfId="0" applyFont="1" applyBorder="1"/>
    <xf numFmtId="0" fontId="3" fillId="0" borderId="0" xfId="0" applyFont="1"/>
    <xf numFmtId="0" fontId="4"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3" fontId="1" fillId="0" borderId="0" xfId="0" applyNumberFormat="1" applyFont="1"/>
    <xf numFmtId="9" fontId="1" fillId="0" borderId="0" xfId="0" applyNumberFormat="1" applyFont="1"/>
    <xf numFmtId="164" fontId="1" fillId="0" borderId="0" xfId="0" applyNumberFormat="1" applyFont="1"/>
    <xf numFmtId="10" fontId="1" fillId="0" borderId="0" xfId="0" applyNumberFormat="1" applyFont="1"/>
    <xf numFmtId="14" fontId="1" fillId="0" borderId="0" xfId="0" applyNumberFormat="1" applyFont="1"/>
    <xf numFmtId="166" fontId="1" fillId="0" borderId="0" xfId="0" applyNumberFormat="1" applyFont="1"/>
    <xf numFmtId="0" fontId="1" fillId="3" borderId="1" xfId="0" applyFont="1" applyFill="1" applyBorder="1"/>
    <xf numFmtId="0" fontId="4" fillId="4" borderId="1" xfId="0" applyFont="1" applyFill="1" applyBorder="1"/>
    <xf numFmtId="0" fontId="6" fillId="4" borderId="1" xfId="0" applyFont="1" applyFill="1" applyBorder="1" applyAlignment="1">
      <alignment vertical="center"/>
    </xf>
    <xf numFmtId="0" fontId="7" fillId="4" borderId="1" xfId="0" applyFont="1" applyFill="1" applyBorder="1"/>
    <xf numFmtId="0" fontId="8" fillId="4" borderId="1" xfId="0" applyFont="1" applyFill="1" applyBorder="1"/>
    <xf numFmtId="0" fontId="9" fillId="4" borderId="1" xfId="0" applyFont="1" applyFill="1" applyBorder="1" applyAlignment="1">
      <alignment vertical="top"/>
    </xf>
    <xf numFmtId="167" fontId="10" fillId="4" borderId="1" xfId="0" applyNumberFormat="1" applyFont="1" applyFill="1" applyBorder="1" applyAlignment="1">
      <alignment vertical="top"/>
    </xf>
    <xf numFmtId="0" fontId="1" fillId="4" borderId="1" xfId="0" applyFont="1" applyFill="1" applyBorder="1"/>
    <xf numFmtId="0" fontId="13" fillId="4" borderId="1" xfId="0" applyFont="1" applyFill="1" applyBorder="1" applyAlignment="1">
      <alignment vertical="top"/>
    </xf>
    <xf numFmtId="0" fontId="0" fillId="0" borderId="0" xfId="0" pivotButton="1"/>
    <xf numFmtId="0" fontId="0" fillId="0" borderId="0" xfId="0" applyAlignment="1">
      <alignment horizontal="left"/>
    </xf>
    <xf numFmtId="3" fontId="0" fillId="0" borderId="0" xfId="0" applyNumberFormat="1"/>
    <xf numFmtId="170" fontId="0" fillId="0" borderId="0" xfId="0" applyNumberFormat="1"/>
    <xf numFmtId="0" fontId="16" fillId="0" borderId="0" xfId="0" applyFont="1" applyAlignment="1">
      <alignment horizontal="right" wrapText="1"/>
    </xf>
    <xf numFmtId="0" fontId="17" fillId="0" borderId="0" xfId="0" applyFont="1" applyAlignment="1">
      <alignment horizontal="right" wrapText="1"/>
    </xf>
    <xf numFmtId="15" fontId="0" fillId="0" borderId="0" xfId="0" applyNumberFormat="1"/>
    <xf numFmtId="0" fontId="0" fillId="0" borderId="0" xfId="0" applyAlignment="1">
      <alignment horizontal="right"/>
    </xf>
    <xf numFmtId="171" fontId="0" fillId="0" borderId="0" xfId="0" applyNumberFormat="1"/>
    <xf numFmtId="10" fontId="0" fillId="0" borderId="0" xfId="0" applyNumberFormat="1"/>
    <xf numFmtId="172" fontId="18" fillId="0" borderId="0" xfId="0" applyNumberFormat="1" applyFont="1"/>
    <xf numFmtId="0" fontId="12" fillId="4" borderId="6" xfId="0" applyFont="1" applyFill="1" applyBorder="1" applyAlignment="1">
      <alignment horizontal="center"/>
    </xf>
    <xf numFmtId="0" fontId="5" fillId="5" borderId="7" xfId="0" applyFont="1" applyFill="1" applyBorder="1"/>
    <xf numFmtId="169" fontId="14" fillId="4" borderId="6" xfId="0" applyNumberFormat="1" applyFont="1" applyFill="1" applyBorder="1" applyAlignment="1">
      <alignment horizontal="center" vertical="top"/>
    </xf>
    <xf numFmtId="0" fontId="15" fillId="5" borderId="7" xfId="0" applyFont="1" applyFill="1" applyBorder="1"/>
    <xf numFmtId="0" fontId="11" fillId="4" borderId="3" xfId="0" applyFont="1" applyFill="1" applyBorder="1" applyAlignment="1">
      <alignment horizontal="center" vertical="center"/>
    </xf>
    <xf numFmtId="0" fontId="5" fillId="5" borderId="4" xfId="0" applyFont="1" applyFill="1" applyBorder="1"/>
    <xf numFmtId="0" fontId="5" fillId="5" borderId="5" xfId="0" applyFont="1" applyFill="1" applyBorder="1"/>
    <xf numFmtId="0" fontId="5" fillId="5" borderId="8" xfId="0" applyFont="1" applyFill="1" applyBorder="1"/>
    <xf numFmtId="0" fontId="5" fillId="5" borderId="9" xfId="0" applyFont="1" applyFill="1" applyBorder="1"/>
    <xf numFmtId="0" fontId="5" fillId="5" borderId="10" xfId="0" applyFont="1" applyFill="1" applyBorder="1"/>
    <xf numFmtId="0" fontId="13" fillId="5" borderId="7" xfId="0" applyFont="1" applyFill="1" applyBorder="1"/>
    <xf numFmtId="167" fontId="14" fillId="4" borderId="6" xfId="0" applyNumberFormat="1" applyFont="1" applyFill="1" applyBorder="1" applyAlignment="1">
      <alignment horizontal="center" vertical="top"/>
    </xf>
    <xf numFmtId="168" fontId="14" fillId="4" borderId="6" xfId="0" applyNumberFormat="1" applyFont="1" applyFill="1" applyBorder="1" applyAlignment="1">
      <alignment horizontal="center" vertical="top"/>
    </xf>
  </cellXfs>
  <cellStyles count="1">
    <cellStyle name="Normal" xfId="0" builtinId="0"/>
  </cellStyles>
  <dxfs count="51">
    <dxf>
      <numFmt numFmtId="171" formatCode="_(&quot;$&quot;* #,##0.00_);_(&quot;$&quot;* \(#,##0.00\);_(&quot;$&quot;* &quot;-&quot;??_);_(@_)"/>
    </dxf>
    <dxf>
      <numFmt numFmtId="171" formatCode="_(&quot;$&quot;* #,##0.00_);_(&quot;$&quot;* \(#,##0.00\);_(&quot;$&quot;* &quot;-&quot;??_);_(@_)"/>
    </dxf>
    <dxf>
      <font>
        <b val="0"/>
        <i val="0"/>
        <strike val="0"/>
        <condense val="0"/>
        <extend val="0"/>
        <outline val="0"/>
        <shadow val="0"/>
        <u val="none"/>
        <vertAlign val="baseline"/>
        <sz val="11"/>
        <color auto="1"/>
        <name val="Calibri"/>
        <family val="2"/>
        <scheme val="minor"/>
      </font>
      <numFmt numFmtId="172" formatCode="_(* #,##0_);_(* \(#,##0\);_(* &quot;-&quot;_);_(@_)"/>
    </dxf>
    <dxf>
      <numFmt numFmtId="171" formatCode="_(&quot;$&quot;* #,##0.00_);_(&quot;$&quot;* \(#,##0.00\);_(&quot;$&quot;* &quot;-&quot;??_);_(@_)"/>
    </dxf>
    <dxf>
      <numFmt numFmtId="171" formatCode="_(&quot;$&quot;* #,##0.00_);_(&quot;$&quot;* \(#,##0.00\);_(&quot;$&quot;* &quot;-&quot;??_);_(@_)"/>
    </dxf>
    <dxf>
      <numFmt numFmtId="14" formatCode="0.00%"/>
    </dxf>
    <dxf>
      <numFmt numFmtId="171" formatCode="_(&quot;$&quot;* #,##0.00_);_(&quot;$&quot;* \(#,##0.00\);_(&quot;$&quot;* &quot;-&quot;??_);_(@_)"/>
    </dxf>
    <dxf>
      <alignment horizontal="right" vertical="bottom" textRotation="0" wrapText="0" indent="0" justifyLastLine="0" shrinkToFit="0" readingOrder="0"/>
    </dxf>
    <dxf>
      <alignment horizontal="right" vertical="bottom" textRotation="0" wrapText="0" indent="0" justifyLastLine="0" shrinkToFit="0" readingOrder="0"/>
    </dxf>
    <dxf>
      <numFmt numFmtId="3" formatCode="#,##0"/>
    </dxf>
    <dxf>
      <numFmt numFmtId="20" formatCode="dd/mmm/yy"/>
    </dxf>
    <dxf>
      <font>
        <b/>
        <i val="0"/>
        <strike val="0"/>
        <condense val="0"/>
        <extend val="0"/>
        <outline val="0"/>
        <shadow val="0"/>
        <u val="none"/>
        <vertAlign val="baseline"/>
        <sz val="11"/>
        <color theme="1"/>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4"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0"/>
        <name val="Calibri"/>
        <scheme val="none"/>
      </font>
      <fill>
        <patternFill patternType="solid">
          <fgColor rgb="FF2A3E68"/>
          <bgColor rgb="FF2A3E68"/>
        </patternFill>
      </fill>
      <alignment horizontal="center" vertical="bottom" textRotation="0" wrapText="0" indent="0" justifyLastLine="0" shrinkToFit="0" readingOrder="0"/>
    </dxf>
    <dxf>
      <font>
        <b/>
        <i val="0"/>
        <sz val="18"/>
        <color theme="1"/>
        <name val="Calibri"/>
        <family val="2"/>
        <scheme val="minor"/>
      </font>
    </dxf>
    <dxf>
      <font>
        <sz val="18"/>
      </font>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ont>
        <sz val="20"/>
      </font>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ill>
        <patternFill patternType="solid">
          <fgColor theme="0"/>
          <bgColor rgb="FF00B050"/>
        </patternFill>
      </fill>
      <border diagonalUp="0" diagonalDown="0">
        <left/>
        <right/>
        <top/>
        <bottom/>
        <vertical/>
        <horizontal/>
      </border>
    </dxf>
    <dxf>
      <font>
        <b/>
        <sz val="11"/>
        <color theme="1"/>
      </font>
    </dxf>
    <dxf>
      <fill>
        <patternFill patternType="solid">
          <fgColor theme="0"/>
          <bgColor theme="0"/>
        </patternFill>
      </fill>
      <border diagonalUp="0" diagonalDown="0">
        <left/>
        <right/>
        <top/>
        <bottom/>
        <vertical/>
        <horizontal/>
      </border>
    </dxf>
    <dxf>
      <font>
        <b/>
        <sz val="11"/>
        <color theme="1"/>
      </font>
    </dxf>
    <dxf>
      <fill>
        <patternFill patternType="solid">
          <fgColor theme="0"/>
          <bgColor theme="0"/>
        </patternFill>
      </fill>
      <border diagonalUp="0" diagonalDown="0">
        <left/>
        <right/>
        <top/>
        <bottom/>
        <vertical/>
        <horizontal/>
      </border>
    </dxf>
    <dxf>
      <font>
        <b/>
        <sz val="11"/>
        <color theme="1"/>
      </font>
    </dxf>
    <dxf>
      <fill>
        <patternFill patternType="solid">
          <fgColor theme="0"/>
          <bgColor theme="0"/>
        </patternFill>
      </fill>
      <border diagonalUp="0" diagonalDown="0">
        <left/>
        <right/>
        <top/>
        <bottom/>
        <vertical/>
        <horizontal/>
      </border>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ill>
        <patternFill patternType="solid">
          <fgColor theme="0"/>
          <bgColor theme="0"/>
        </patternFill>
      </fill>
      <border diagonalUp="0" diagonalDown="0">
        <left/>
        <right/>
        <top/>
        <bottom/>
        <vertical/>
        <horizontal/>
      </border>
    </dxf>
    <dxf>
      <font>
        <b/>
        <sz val="11"/>
        <color theme="1"/>
      </font>
    </dxf>
    <dxf>
      <font>
        <sz val="16"/>
        <color theme="1"/>
      </font>
      <fill>
        <patternFill patternType="solid">
          <fgColor theme="0"/>
          <bgColor theme="0"/>
        </patternFill>
      </fill>
      <border diagonalUp="0" diagonalDown="0">
        <left/>
        <right/>
        <top/>
        <bottom/>
        <vertical/>
        <horizontal/>
      </border>
    </dxf>
    <dxf>
      <font>
        <b/>
        <sz val="11"/>
        <color theme="1"/>
      </font>
    </dxf>
    <dxf>
      <font>
        <sz val="16"/>
        <color rgb="FF00B050"/>
      </font>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ont>
        <b val="0"/>
        <i val="0"/>
        <sz val="36"/>
      </font>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sz val="16"/>
      </font>
      <fill>
        <gradientFill degree="90">
          <stop position="0">
            <color theme="9" tint="0.59999389629810485"/>
          </stop>
          <stop position="1">
            <color rgb="FF92D050"/>
          </stop>
        </gradientFill>
      </fill>
    </dxf>
    <dxf>
      <font>
        <b/>
        <i val="0"/>
        <sz val="18"/>
      </font>
    </dxf>
    <dxf>
      <font>
        <sz val="18"/>
      </font>
      <fill>
        <gradientFill degree="90">
          <stop position="0">
            <color theme="9" tint="0.59999389629810485"/>
          </stop>
          <stop position="1">
            <color rgb="FF92D050"/>
          </stop>
        </gradientFill>
      </fill>
    </dxf>
  </dxfs>
  <tableStyles count="14" defaultTableStyle="TableStyleMedium2" defaultPivotStyle="PivotStyleLight16">
    <tableStyle name="Slicer Style 1" pivot="0" table="0" count="0" xr9:uid="{6F763EF7-283E-40C2-BA36-B37E7AEDBCDC}"/>
    <tableStyle name="Slicer Style 2" pivot="0" table="0" count="2" xr9:uid="{3AA59C27-6EFC-4596-B8C3-FBF93E54F302}">
      <tableStyleElement type="wholeTable" dxfId="50"/>
      <tableStyleElement type="headerRow" dxfId="49"/>
    </tableStyle>
    <tableStyle name="Slicer Style 3" pivot="0" table="0" count="1" xr9:uid="{85ABCD36-3127-4902-B7CB-13EB234A5025}">
      <tableStyleElement type="wholeTable" dxfId="48"/>
    </tableStyle>
    <tableStyle name="Timeline Style 1" pivot="0" table="0" count="8" xr9:uid="{76DC5364-17B2-480E-A5EA-663DB2C96F7D}">
      <tableStyleElement type="wholeTable" dxfId="47"/>
      <tableStyleElement type="headerRow" dxfId="46"/>
    </tableStyle>
    <tableStyle name="Timeline Style 10" pivot="0" table="0" count="8" xr9:uid="{9903C474-D23F-4517-8B25-187A7C475935}">
      <tableStyleElement type="wholeTable" dxfId="45"/>
      <tableStyleElement type="headerRow" dxfId="44"/>
    </tableStyle>
    <tableStyle name="Timeline Style 11" pivot="0" table="0" count="8" xr9:uid="{3835FFA7-1565-41B3-A8B7-E51730FFC730}">
      <tableStyleElement type="wholeTable" dxfId="43"/>
      <tableStyleElement type="headerRow" dxfId="42"/>
    </tableStyle>
    <tableStyle name="Timeline Style 2" pivot="0" table="0" count="8" xr9:uid="{AD982CE6-63FF-4A9E-B193-6046A154503D}">
      <tableStyleElement type="wholeTable" dxfId="41"/>
      <tableStyleElement type="headerRow" dxfId="40"/>
    </tableStyle>
    <tableStyle name="Timeline Style 3" pivot="0" table="0" count="8" xr9:uid="{F01D00AB-EE93-48BD-8AD7-0141DF253041}">
      <tableStyleElement type="wholeTable" dxfId="39"/>
      <tableStyleElement type="headerRow" dxfId="38"/>
    </tableStyle>
    <tableStyle name="Timeline Style 4" pivot="0" table="0" count="8" xr9:uid="{35B8CF33-D9C2-4D44-8204-A699986D0FAD}">
      <tableStyleElement type="wholeTable" dxfId="37"/>
      <tableStyleElement type="headerRow" dxfId="36"/>
    </tableStyle>
    <tableStyle name="Timeline Style 5" pivot="0" table="0" count="8" xr9:uid="{7521F11F-BEB9-44F7-AF32-290E4C4C34DF}">
      <tableStyleElement type="wholeTable" dxfId="35"/>
      <tableStyleElement type="headerRow" dxfId="34"/>
    </tableStyle>
    <tableStyle name="Timeline Style 6" pivot="0" table="0" count="8" xr9:uid="{DB4E1BE9-71A8-4E03-8835-23963AFCBA86}">
      <tableStyleElement type="wholeTable" dxfId="33"/>
      <tableStyleElement type="headerRow" dxfId="32"/>
    </tableStyle>
    <tableStyle name="Timeline Style 7" pivot="0" table="0" count="8" xr9:uid="{1C5F2B16-D375-481F-8503-8C0CE90CAF9F}">
      <tableStyleElement type="wholeTable" dxfId="31"/>
      <tableStyleElement type="headerRow" dxfId="30"/>
    </tableStyle>
    <tableStyle name="Timeline Style 8" pivot="0" table="0" count="8" xr9:uid="{F05E7BE5-D000-41A4-811A-6BFA722111F4}">
      <tableStyleElement type="wholeTable" dxfId="29"/>
      <tableStyleElement type="headerRow" dxfId="28"/>
    </tableStyle>
    <tableStyle name="Timeline Style 9" pivot="0" table="0" count="8" xr9:uid="{72DADE33-2617-4DBE-9B00-5382BACE7B92}">
      <tableStyleElement type="wholeTable" dxfId="27"/>
      <tableStyleElement type="headerRow" dxfId="26"/>
    </tableStyle>
  </tableStyles>
  <colors>
    <mruColors>
      <color rgb="FF81BC64"/>
      <color rgb="FFAFE5B3"/>
      <color rgb="FF209B1D"/>
    </mruColors>
  </colors>
  <extLst>
    <ext xmlns:x14="http://schemas.microsoft.com/office/spreadsheetml/2009/9/main" uri="{EB79DEF2-80B8-43e5-95BD-54CBDDF9020C}">
      <x14:slicerStyles defaultSlicerStyle="SlicerStyleLight1">
        <x14:slicerStyle name="Slicer Style 1"/>
        <x14:slicerStyle name="Slicer Style 2"/>
        <x14:slicerStyle name="Slicer Style 3"/>
      </x14:slicerStyles>
    </ext>
    <ext xmlns:x15="http://schemas.microsoft.com/office/spreadsheetml/2010/11/main" uri="{A0A4C193-F2C1-4fcb-8827-314CF55A85BB}">
      <x15:dxfs count="66">
        <dxf>
          <fill>
            <patternFill patternType="solid">
              <fgColor theme="0" tint="-0.14996795556505021"/>
              <bgColor rgb="FF00B050"/>
            </patternFill>
          </fill>
        </dxf>
        <dxf>
          <fill>
            <patternFill patternType="solid">
              <fgColor theme="0"/>
              <bgColor rgb="FF00B050"/>
            </patternFill>
          </fill>
        </dxf>
        <dxf>
          <font>
            <sz val="14"/>
            <color theme="1"/>
            <name val="Calibri"/>
            <family val="2"/>
            <scheme val="minor"/>
          </font>
        </dxf>
        <dxf>
          <font>
            <sz val="14"/>
            <color theme="1"/>
            <name val="Calibri"/>
            <family val="2"/>
            <scheme val="minor"/>
          </font>
        </dxf>
        <dxf>
          <font>
            <sz val="14"/>
            <color theme="1"/>
            <name val="Calibri"/>
            <family val="2"/>
            <scheme val="minor"/>
          </font>
        </dxf>
        <dxf>
          <font>
            <sz val="14"/>
            <color theme="1"/>
            <name val="Calibri"/>
            <family val="2"/>
            <scheme val="minor"/>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16"/>
            <color rgb="FF00B050"/>
            <name val="Calibri"/>
            <family val="2"/>
            <scheme val="minor"/>
          </font>
        </dxf>
        <dxf>
          <font>
            <sz val="14"/>
            <color rgb="FF00B050"/>
            <name val="Calibri"/>
            <family val="2"/>
            <scheme val="minor"/>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rgb="FF209B1D"/>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65"/>
            <x15:timelineStyleElement type="timeLevel" dxfId="64"/>
            <x15:timelineStyleElement type="periodLabel1" dxfId="63"/>
            <x15:timelineStyleElement type="periodLabel2" dxfId="62"/>
            <x15:timelineStyleElement type="selectedTimeBlock" dxfId="61"/>
            <x15:timelineStyleElement type="unselectedTimeBlock" dxfId="60"/>
          </x15:timelineStyleElements>
        </x15:timelineStyle>
        <x15:timelineStyle name="Timeline Style 10">
          <x15:timelineStyleElements>
            <x15:timelineStyleElement type="selectionLabel" dxfId="59"/>
            <x15:timelineStyleElement type="timeLevel" dxfId="58"/>
            <x15:timelineStyleElement type="periodLabel1" dxfId="57"/>
            <x15:timelineStyleElement type="periodLabel2" dxfId="56"/>
            <x15:timelineStyleElement type="selectedTimeBlock" dxfId="55"/>
            <x15:timelineStyleElement type="unselectedTimeBlock" dxfId="54"/>
          </x15:timelineStyleElements>
        </x15:timelineStyle>
        <x15:timelineStyle name="Timeline Style 11">
          <x15:timelineStyleElements>
            <x15:timelineStyleElement type="selectionLabel" dxfId="53"/>
            <x15:timelineStyleElement type="timeLevel" dxfId="52"/>
            <x15:timelineStyleElement type="periodLabel1" dxfId="51"/>
            <x15:timelineStyleElement type="periodLabel2" dxfId="50"/>
            <x15:timelineStyleElement type="selectedTimeBlock" dxfId="49"/>
            <x15:timelineStyleElement type="unselectedTimeBlock" dxfId="48"/>
          </x15:timelineStyleElements>
        </x15:timelineStyle>
        <x15:timelineStyle name="Timeline Style 2">
          <x15:timelineStyleElements>
            <x15:timelineStyleElement type="selectionLabel" dxfId="47"/>
            <x15:timelineStyleElement type="timeLevel" dxfId="46"/>
            <x15:timelineStyleElement type="periodLabel1" dxfId="45"/>
            <x15:timelineStyleElement type="periodLabel2" dxfId="44"/>
            <x15:timelineStyleElement type="selectedTimeBlock" dxfId="43"/>
            <x15:timelineStyleElement type="unselectedTimeBlock" dxfId="42"/>
          </x15:timelineStyleElements>
        </x15:timelineStyle>
        <x15:timelineStyle name="Timeline Style 3">
          <x15:timelineStyleElements>
            <x15:timelineStyleElement type="selectionLabel" dxfId="41"/>
            <x15:timelineStyleElement type="timeLevel" dxfId="40"/>
            <x15:timelineStyleElement type="periodLabel1" dxfId="39"/>
            <x15:timelineStyleElement type="periodLabel2" dxfId="38"/>
            <x15:timelineStyleElement type="selectedTimeBlock" dxfId="37"/>
            <x15:timelineStyleElement type="unselectedTimeBlock" dxfId="36"/>
          </x15:timelineStyleElements>
        </x15:timelineStyle>
        <x15:timelineStyle name="Timeline Style 4">
          <x15:timelineStyleElements>
            <x15:timelineStyleElement type="selectionLabel" dxfId="35"/>
            <x15:timelineStyleElement type="timeLevel" dxfId="34"/>
            <x15:timelineStyleElement type="periodLabel1" dxfId="33"/>
            <x15:timelineStyleElement type="periodLabel2" dxfId="32"/>
            <x15:timelineStyleElement type="selectedTimeBlock" dxfId="31"/>
            <x15:timelineStyleElement type="unselectedTimeBlock" dxfId="30"/>
          </x15:timelineStyleElements>
        </x15:timelineStyle>
        <x15:timelineStyle name="Timeline Style 5">
          <x15:timelineStyleElements>
            <x15:timelineStyleElement type="selectionLabel" dxfId="29"/>
            <x15:timelineStyleElement type="timeLevel" dxfId="28"/>
            <x15:timelineStyleElement type="periodLabel1" dxfId="27"/>
            <x15:timelineStyleElement type="periodLabel2" dxfId="26"/>
            <x15:timelineStyleElement type="selectedTimeBlock" dxfId="25"/>
            <x15:timelineStyleElement type="unselectedTimeBlock" dxfId="24"/>
          </x15:timelineStyleElements>
        </x15:timelineStyle>
        <x15:timelineStyle name="Timeline Style 6">
          <x15:timelineStyleElements>
            <x15:timelineStyleElement type="selectionLabel" dxfId="23"/>
            <x15:timelineStyleElement type="timeLevel" dxfId="22"/>
            <x15:timelineStyleElement type="periodLabel1" dxfId="21"/>
            <x15:timelineStyleElement type="periodLabel2" dxfId="20"/>
            <x15:timelineStyleElement type="selectedTimeBlock" dxfId="19"/>
            <x15:timelineStyleElement type="unselectedTimeBlock" dxfId="18"/>
          </x15:timelineStyleElements>
        </x15:timelineStyle>
        <x15:timelineStyle name="Timeline Style 7">
          <x15:timelineStyleElements>
            <x15:timelineStyleElement type="selectionLabel" dxfId="17"/>
            <x15:timelineStyleElement type="timeLevel" dxfId="16"/>
            <x15:timelineStyleElement type="periodLabel1" dxfId="15"/>
            <x15:timelineStyleElement type="periodLabel2" dxfId="14"/>
            <x15:timelineStyleElement type="selectedTimeBlock" dxfId="13"/>
            <x15:timelineStyleElement type="unselectedTimeBlock" dxfId="12"/>
          </x15:timelineStyleElements>
        </x15:timelineStyle>
        <x15:timelineStyle name="Timeline Style 8">
          <x15:timelineStyleElements>
            <x15:timelineStyleElement type="selectionLabel" dxfId="11"/>
            <x15:timelineStyleElement type="timeLevel" dxfId="10"/>
            <x15:timelineStyleElement type="periodLabel1" dxfId="9"/>
            <x15:timelineStyleElement type="periodLabel2" dxfId="8"/>
            <x15:timelineStyleElement type="selectedTimeBlock" dxfId="7"/>
            <x15:timelineStyleElement type="unselectedTimeBlock" dxfId="6"/>
          </x15:timelineStyleElements>
        </x15:timelineStyle>
        <x15:timelineStyle name="Timeline Style 9">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microsoft.com/office/2007/relationships/slicerCache" Target="slicerCaches/slicerCache1.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customschemas.google.com/relationships/workbookmetadata" Target="metadata"/><Relationship Id="rId2" Type="http://schemas.openxmlformats.org/officeDocument/2006/relationships/worksheet" Target="worksheets/sheet2.xml"/><Relationship Id="rId16" Type="http://schemas.microsoft.com/office/2011/relationships/timelineCache" Target="timelineCaches/timelineCache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5" Type="http://schemas.openxmlformats.org/officeDocument/2006/relationships/pivotCacheDefinition" Target="pivotCache/pivotCacheDefinition1.xml"/><Relationship Id="rId15" Type="http://schemas.openxmlformats.org/officeDocument/2006/relationships/pivotCacheDefinition" Target="pivotCache/pivotCacheDefinition9.xml"/><Relationship Id="rId23" Type="http://schemas.openxmlformats.org/officeDocument/2006/relationships/calcChain" Target="calcChain.xml"/><Relationship Id="rId10" Type="http://schemas.openxmlformats.org/officeDocument/2006/relationships/pivotCacheDefinition" Target="pivotCache/pivotCacheDefinition6.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2.xml"/><Relationship Id="rId22"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[IT Vedant Excel Project 1.xlsx]Sheet1!PivotTable2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Sheet1!$B$7</c:f>
              <c:strCache>
                <c:ptCount val="1"/>
                <c:pt idx="0">
                  <c:v>Total</c:v>
                </c:pt>
              </c:strCache>
            </c:strRef>
          </c:tx>
          <c:spPr>
            <a:solidFill>
              <a:schemeClr val="accent1"/>
            </a:solidFill>
            <a:ln>
              <a:noFill/>
            </a:ln>
            <a:effectLst/>
            <a:sp3d/>
          </c:spPr>
          <c:invertIfNegative val="0"/>
          <c:cat>
            <c:strRef>
              <c:f>Sheet1!$A$8:$A$20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Sheet1!$B$8:$B$20</c:f>
              <c:numCache>
                <c:formatCode>General</c:formatCode>
                <c:ptCount val="12"/>
                <c:pt idx="0">
                  <c:v>510750</c:v>
                </c:pt>
                <c:pt idx="1">
                  <c:v>484975</c:v>
                </c:pt>
                <c:pt idx="2">
                  <c:v>483530</c:v>
                </c:pt>
                <c:pt idx="3">
                  <c:v>494887.5</c:v>
                </c:pt>
                <c:pt idx="4">
                  <c:v>673572.5</c:v>
                </c:pt>
                <c:pt idx="5">
                  <c:v>903837.5</c:v>
                </c:pt>
                <c:pt idx="6">
                  <c:v>1041437.5</c:v>
                </c:pt>
                <c:pt idx="7">
                  <c:v>945275</c:v>
                </c:pt>
                <c:pt idx="8">
                  <c:v>681000</c:v>
                </c:pt>
                <c:pt idx="9">
                  <c:v>623375</c:v>
                </c:pt>
                <c:pt idx="10">
                  <c:v>795612.5</c:v>
                </c:pt>
                <c:pt idx="11">
                  <c:v>1045775</c:v>
                </c:pt>
              </c:numCache>
            </c:numRef>
          </c:val>
          <c:extLst>
            <c:ext xmlns:c16="http://schemas.microsoft.com/office/drawing/2014/chart" uri="{C3380CC4-5D6E-409C-BE32-E72D297353CC}">
              <c16:uniqueId val="{00000000-75C1-48C8-BF7B-9AFA1FCC7A56}"/>
            </c:ext>
          </c:extLst>
        </c:ser>
        <c:dLbls>
          <c:showLegendKey val="0"/>
          <c:showVal val="0"/>
          <c:showCatName val="0"/>
          <c:showSerName val="0"/>
          <c:showPercent val="0"/>
          <c:showBubbleSize val="0"/>
        </c:dLbls>
        <c:gapWidth val="150"/>
        <c:shape val="box"/>
        <c:axId val="656511384"/>
        <c:axId val="656516664"/>
        <c:axId val="0"/>
      </c:bar3DChart>
      <c:catAx>
        <c:axId val="6565113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6516664"/>
        <c:crosses val="autoZero"/>
        <c:auto val="1"/>
        <c:lblAlgn val="ctr"/>
        <c:lblOffset val="100"/>
        <c:noMultiLvlLbl val="0"/>
      </c:catAx>
      <c:valAx>
        <c:axId val="6565166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65113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[IT Vedant Excel Project 1.xlsx]Sheet1!PivotTable3</c:name>
    <c:fmtId val="5"/>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sz="2000">
                <a:solidFill>
                  <a:schemeClr val="tx1"/>
                </a:solidFill>
              </a:rPr>
              <a:t>Total Sales by Region</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5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6">
              <a:lumMod val="40000"/>
              <a:lumOff val="60000"/>
            </a:schemeClr>
          </a:solidFill>
          <a:ln>
            <a:noFill/>
          </a:ln>
          <a:effectLst/>
          <a:scene3d>
            <a:camera prst="orthographicFront"/>
            <a:lightRig rig="brightRoom" dir="t"/>
          </a:scene3d>
          <a:sp3d prstMaterial="flat">
            <a:bevelT w="50800" h="101600" prst="angle"/>
            <a:contourClr>
              <a:srgbClr val="000000"/>
            </a:contourClr>
          </a:sp3d>
        </c:spPr>
      </c:pivotFmt>
      <c:pivotFmt>
        <c:idx val="9"/>
        <c:spPr>
          <a:solidFill>
            <a:srgbClr val="81BC64"/>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6">
              <a:lumMod val="60000"/>
              <a:lumOff val="40000"/>
            </a:schemeClr>
          </a:solidFill>
          <a:ln>
            <a:noFill/>
          </a:ln>
          <a:effectLst/>
          <a:scene3d>
            <a:camera prst="orthographicFront"/>
            <a:lightRig rig="brightRoom" dir="t"/>
          </a:scene3d>
          <a:sp3d prstMaterial="flat">
            <a:bevelT w="50800" h="101600" prst="angle"/>
            <a:contourClr>
              <a:srgbClr val="000000"/>
            </a:contourClr>
          </a:sp3d>
        </c:spPr>
      </c:pivotFmt>
      <c:pivotFmt>
        <c:idx val="11"/>
        <c:spPr>
          <a:solidFill>
            <a:srgbClr val="92D050"/>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6">
              <a:lumMod val="75000"/>
            </a:schemeClr>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6">
              <a:lumMod val="40000"/>
              <a:lumOff val="60000"/>
            </a:schemeClr>
          </a:solidFill>
          <a:ln>
            <a:noFill/>
          </a:ln>
          <a:effectLst/>
          <a:scene3d>
            <a:camera prst="orthographicFront"/>
            <a:lightRig rig="brightRoom" dir="t"/>
          </a:scene3d>
          <a:sp3d prstMaterial="flat">
            <a:bevelT w="50800" h="101600" prst="angle"/>
            <a:contourClr>
              <a:srgbClr val="000000"/>
            </a:contourClr>
          </a:sp3d>
        </c:spPr>
      </c:pivotFmt>
      <c:pivotFmt>
        <c:idx val="15"/>
        <c:spPr>
          <a:solidFill>
            <a:srgbClr val="81BC64"/>
          </a:solidFill>
          <a:ln>
            <a:noFill/>
          </a:ln>
          <a:effectLst/>
          <a:scene3d>
            <a:camera prst="orthographicFront"/>
            <a:lightRig rig="brightRoom" dir="t"/>
          </a:scene3d>
          <a:sp3d prstMaterial="flat">
            <a:bevelT w="50800" h="101600" prst="angle"/>
            <a:contourClr>
              <a:srgbClr val="000000"/>
            </a:contourClr>
          </a:sp3d>
        </c:spPr>
      </c:pivotFmt>
      <c:pivotFmt>
        <c:idx val="16"/>
        <c:spPr>
          <a:solidFill>
            <a:schemeClr val="accent6">
              <a:lumMod val="60000"/>
              <a:lumOff val="40000"/>
            </a:schemeClr>
          </a:solidFill>
          <a:ln>
            <a:noFill/>
          </a:ln>
          <a:effectLst/>
          <a:scene3d>
            <a:camera prst="orthographicFront"/>
            <a:lightRig rig="brightRoom" dir="t"/>
          </a:scene3d>
          <a:sp3d prstMaterial="flat">
            <a:bevelT w="50800" h="101600" prst="angle"/>
            <a:contourClr>
              <a:srgbClr val="000000"/>
            </a:contourClr>
          </a:sp3d>
        </c:spPr>
      </c:pivotFmt>
      <c:pivotFmt>
        <c:idx val="17"/>
        <c:spPr>
          <a:solidFill>
            <a:srgbClr val="92D050"/>
          </a:solidFill>
          <a:ln>
            <a:noFill/>
          </a:ln>
          <a:effectLst/>
          <a:scene3d>
            <a:camera prst="orthographicFront"/>
            <a:lightRig rig="brightRoom" dir="t"/>
          </a:scene3d>
          <a:sp3d prstMaterial="flat">
            <a:bevelT w="50800" h="101600" prst="angle"/>
            <a:contourClr>
              <a:srgbClr val="000000"/>
            </a:contourClr>
          </a:sp3d>
        </c:spPr>
      </c:pivotFmt>
      <c:pivotFmt>
        <c:idx val="18"/>
        <c:spPr>
          <a:solidFill>
            <a:schemeClr val="accent6">
              <a:lumMod val="75000"/>
            </a:schemeClr>
          </a:solidFill>
          <a:ln>
            <a:noFill/>
          </a:ln>
          <a:effectLst/>
          <a:scene3d>
            <a:camera prst="orthographicFront"/>
            <a:lightRig rig="brightRoom" dir="t"/>
          </a:scene3d>
          <a:sp3d prstMaterial="flat">
            <a:bevelT w="50800" h="101600" prst="angle"/>
            <a:contourClr>
              <a:srgbClr val="000000"/>
            </a:contourClr>
          </a:sp3d>
        </c:spPr>
      </c:pivotFmt>
      <c:pivotFmt>
        <c:idx val="19"/>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0"/>
        <c:spPr>
          <a:solidFill>
            <a:schemeClr val="accent6">
              <a:lumMod val="40000"/>
              <a:lumOff val="60000"/>
            </a:schemeClr>
          </a:solidFill>
          <a:ln>
            <a:noFill/>
          </a:ln>
          <a:effectLst/>
          <a:scene3d>
            <a:camera prst="orthographicFront"/>
            <a:lightRig rig="brightRoom" dir="t"/>
          </a:scene3d>
          <a:sp3d prstMaterial="flat">
            <a:bevelT w="50800" h="101600" prst="angle"/>
            <a:contourClr>
              <a:srgbClr val="000000"/>
            </a:contourClr>
          </a:sp3d>
        </c:spPr>
      </c:pivotFmt>
      <c:pivotFmt>
        <c:idx val="21"/>
        <c:spPr>
          <a:solidFill>
            <a:srgbClr val="81BC64"/>
          </a:solidFill>
          <a:ln>
            <a:noFill/>
          </a:ln>
          <a:effectLst/>
          <a:scene3d>
            <a:camera prst="orthographicFront"/>
            <a:lightRig rig="brightRoom" dir="t"/>
          </a:scene3d>
          <a:sp3d prstMaterial="flat">
            <a:bevelT w="50800" h="101600" prst="angle"/>
            <a:contourClr>
              <a:srgbClr val="000000"/>
            </a:contourClr>
          </a:sp3d>
        </c:spPr>
      </c:pivotFmt>
      <c:pivotFmt>
        <c:idx val="22"/>
        <c:spPr>
          <a:solidFill>
            <a:schemeClr val="accent6">
              <a:lumMod val="60000"/>
              <a:lumOff val="40000"/>
            </a:schemeClr>
          </a:solidFill>
          <a:ln>
            <a:noFill/>
          </a:ln>
          <a:effectLst/>
          <a:scene3d>
            <a:camera prst="orthographicFront"/>
            <a:lightRig rig="brightRoom" dir="t"/>
          </a:scene3d>
          <a:sp3d prstMaterial="flat">
            <a:bevelT w="50800" h="101600" prst="angle"/>
            <a:contourClr>
              <a:srgbClr val="000000"/>
            </a:contourClr>
          </a:sp3d>
        </c:spPr>
      </c:pivotFmt>
      <c:pivotFmt>
        <c:idx val="23"/>
        <c:spPr>
          <a:solidFill>
            <a:schemeClr val="accent6">
              <a:lumMod val="60000"/>
              <a:lumOff val="40000"/>
            </a:schemeClr>
          </a:solidFill>
          <a:ln>
            <a:noFill/>
          </a:ln>
          <a:effectLst/>
          <a:scene3d>
            <a:camera prst="orthographicFront"/>
            <a:lightRig rig="brightRoom" dir="t"/>
          </a:scene3d>
          <a:sp3d prstMaterial="flat">
            <a:bevelT w="50800" h="101600" prst="angle"/>
            <a:contourClr>
              <a:srgbClr val="000000"/>
            </a:contourClr>
          </a:sp3d>
        </c:spPr>
      </c:pivotFmt>
      <c:pivotFmt>
        <c:idx val="24"/>
        <c:spPr>
          <a:solidFill>
            <a:schemeClr val="accent6">
              <a:lumMod val="40000"/>
              <a:lumOff val="600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Sheet1!$C$25</c:f>
              <c:strCache>
                <c:ptCount val="1"/>
                <c:pt idx="0">
                  <c:v>Total</c:v>
                </c:pt>
              </c:strCache>
            </c:strRef>
          </c:tx>
          <c:dPt>
            <c:idx val="0"/>
            <c:bubble3D val="0"/>
            <c:spPr>
              <a:solidFill>
                <a:schemeClr val="accent6">
                  <a:lumMod val="40000"/>
                  <a:lumOff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315A-4464-AAFD-7C8A7BDC107B}"/>
              </c:ext>
            </c:extLst>
          </c:dPt>
          <c:dPt>
            <c:idx val="1"/>
            <c:bubble3D val="0"/>
            <c:spPr>
              <a:solidFill>
                <a:srgbClr val="81BC6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315A-4464-AAFD-7C8A7BDC107B}"/>
              </c:ext>
            </c:extLst>
          </c:dPt>
          <c:dPt>
            <c:idx val="2"/>
            <c:bubble3D val="0"/>
            <c:spPr>
              <a:solidFill>
                <a:schemeClr val="accent6">
                  <a:lumMod val="60000"/>
                  <a:lumOff val="4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315A-4464-AAFD-7C8A7BDC107B}"/>
              </c:ext>
            </c:extLst>
          </c:dPt>
          <c:dPt>
            <c:idx val="3"/>
            <c:bubble3D val="0"/>
            <c:spPr>
              <a:solidFill>
                <a:schemeClr val="accent6">
                  <a:lumMod val="60000"/>
                  <a:lumOff val="4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315A-4464-AAFD-7C8A7BDC107B}"/>
              </c:ext>
            </c:extLst>
          </c:dPt>
          <c:dPt>
            <c:idx val="4"/>
            <c:bubble3D val="0"/>
            <c:spPr>
              <a:solidFill>
                <a:schemeClr val="accent6">
                  <a:lumMod val="40000"/>
                  <a:lumOff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315A-4464-AAFD-7C8A7BDC107B}"/>
              </c:ext>
            </c:extLst>
          </c:dPt>
          <c:dLbls>
            <c:spPr>
              <a:noFill/>
              <a:ln>
                <a:noFill/>
              </a:ln>
              <a:effectLst/>
            </c:spPr>
            <c:txPr>
              <a:bodyPr rot="0" spcFirstLastPara="1" vertOverflow="ellipsis" vert="horz" wrap="square" lIns="38100" tIns="19050" rIns="38100" bIns="19050" anchor="ctr" anchorCtr="1">
                <a:spAutoFit/>
              </a:bodyPr>
              <a:lstStyle/>
              <a:p>
                <a:pPr>
                  <a:defRPr sz="15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Sheet1!$B$26:$B$31</c:f>
              <c:strCache>
                <c:ptCount val="5"/>
                <c:pt idx="0">
                  <c:v>Midwest</c:v>
                </c:pt>
                <c:pt idx="1">
                  <c:v>Northeast</c:v>
                </c:pt>
                <c:pt idx="2">
                  <c:v>South</c:v>
                </c:pt>
                <c:pt idx="3">
                  <c:v>Southeast</c:v>
                </c:pt>
                <c:pt idx="4">
                  <c:v>West</c:v>
                </c:pt>
              </c:strCache>
            </c:strRef>
          </c:cat>
          <c:val>
            <c:numRef>
              <c:f>Sheet1!$C$26:$C$31</c:f>
              <c:numCache>
                <c:formatCode>General</c:formatCode>
                <c:ptCount val="5"/>
                <c:pt idx="0">
                  <c:v>1150110</c:v>
                </c:pt>
                <c:pt idx="1">
                  <c:v>1788347.5</c:v>
                </c:pt>
                <c:pt idx="2">
                  <c:v>1291535</c:v>
                </c:pt>
                <c:pt idx="3">
                  <c:v>1618935</c:v>
                </c:pt>
                <c:pt idx="4">
                  <c:v>2835100</c:v>
                </c:pt>
              </c:numCache>
            </c:numRef>
          </c:val>
          <c:extLst>
            <c:ext xmlns:c16="http://schemas.microsoft.com/office/drawing/2014/chart" uri="{C3380CC4-5D6E-409C-BE32-E72D297353CC}">
              <c16:uniqueId val="{0000000A-315A-4464-AAFD-7C8A7BDC107B}"/>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b"/>
      <c:layout>
        <c:manualLayout>
          <c:xMode val="edge"/>
          <c:yMode val="edge"/>
          <c:x val="3.6292306190555811E-2"/>
          <c:y val="0.85787322483358208"/>
          <c:w val="0.87218139943499917"/>
          <c:h val="0.11961171267825531"/>
        </c:manualLayout>
      </c:layout>
      <c:overlay val="0"/>
      <c:spPr>
        <a:noFill/>
        <a:ln>
          <a:noFill/>
        </a:ln>
        <a:effectLst/>
      </c:spPr>
      <c:txPr>
        <a:bodyPr rot="0" spcFirstLastPara="1" vertOverflow="ellipsis" vert="horz" wrap="square" anchor="ctr" anchorCtr="1"/>
        <a:lstStyle/>
        <a:p>
          <a:pPr>
            <a:defRPr sz="15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[IT Vedant Excel Project 1.xlsx]Sheet1!PivotTable5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Sheet1!$B$88</c:f>
              <c:strCache>
                <c:ptCount val="1"/>
                <c:pt idx="0">
                  <c:v>Total</c:v>
                </c:pt>
              </c:strCache>
            </c:strRef>
          </c:tx>
          <c:spPr>
            <a:solidFill>
              <a:schemeClr val="accent1"/>
            </a:solidFill>
            <a:ln>
              <a:noFill/>
            </a:ln>
            <a:effectLst/>
            <a:sp3d/>
          </c:spPr>
          <c:invertIfNegative val="0"/>
          <c:cat>
            <c:strRef>
              <c:f>Sheet1!$A$89:$A$93</c:f>
              <c:strCache>
                <c:ptCount val="4"/>
                <c:pt idx="0">
                  <c:v>BevCo</c:v>
                </c:pt>
                <c:pt idx="1">
                  <c:v>DreamCo</c:v>
                </c:pt>
                <c:pt idx="2">
                  <c:v>FizzySip</c:v>
                </c:pt>
                <c:pt idx="3">
                  <c:v>Sodapop</c:v>
                </c:pt>
              </c:strCache>
            </c:strRef>
          </c:cat>
          <c:val>
            <c:numRef>
              <c:f>Sheet1!$B$89:$B$93</c:f>
              <c:numCache>
                <c:formatCode>General</c:formatCode>
                <c:ptCount val="4"/>
                <c:pt idx="0">
                  <c:v>1291535</c:v>
                </c:pt>
                <c:pt idx="1">
                  <c:v>404412.5</c:v>
                </c:pt>
                <c:pt idx="2">
                  <c:v>2584450</c:v>
                </c:pt>
                <c:pt idx="3">
                  <c:v>4403630</c:v>
                </c:pt>
              </c:numCache>
            </c:numRef>
          </c:val>
          <c:extLst>
            <c:ext xmlns:c16="http://schemas.microsoft.com/office/drawing/2014/chart" uri="{C3380CC4-5D6E-409C-BE32-E72D297353CC}">
              <c16:uniqueId val="{00000000-3FE5-4C21-BFA4-C113D424B484}"/>
            </c:ext>
          </c:extLst>
        </c:ser>
        <c:dLbls>
          <c:showLegendKey val="0"/>
          <c:showVal val="0"/>
          <c:showCatName val="0"/>
          <c:showSerName val="0"/>
          <c:showPercent val="0"/>
          <c:showBubbleSize val="0"/>
        </c:dLbls>
        <c:gapWidth val="150"/>
        <c:shape val="box"/>
        <c:axId val="640898760"/>
        <c:axId val="640905096"/>
        <c:axId val="0"/>
      </c:bar3DChart>
      <c:catAx>
        <c:axId val="6408987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0905096"/>
        <c:crosses val="autoZero"/>
        <c:auto val="1"/>
        <c:lblAlgn val="ctr"/>
        <c:lblOffset val="100"/>
        <c:noMultiLvlLbl val="0"/>
      </c:catAx>
      <c:valAx>
        <c:axId val="6409050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0898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[IT Vedant Excel Project 1.xlsx]Sheet1!PivotTable2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solidFill>
                  <a:schemeClr val="tx1"/>
                </a:solidFill>
              </a:rPr>
              <a:t>Monthly</a:t>
            </a:r>
            <a:r>
              <a:rPr lang="en-US" sz="2000" b="1" baseline="0">
                <a:solidFill>
                  <a:schemeClr val="tx1"/>
                </a:solidFill>
              </a:rPr>
              <a:t> Sales</a:t>
            </a:r>
            <a:endParaRPr lang="en-US" sz="2000"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28000">
                <a:schemeClr val="accent6">
                  <a:lumMod val="60000"/>
                  <a:lumOff val="40000"/>
                </a:schemeClr>
              </a:gs>
              <a:gs pos="69000">
                <a:srgbClr val="00B050"/>
              </a:gs>
            </a:gsLst>
            <a:lin ang="13500000" scaled="1"/>
            <a:tileRect/>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w="25400">
          <a:noFill/>
        </a:ln>
        <a:effectLst/>
        <a:sp3d/>
      </c:spPr>
    </c:sideWall>
    <c:backWall>
      <c:thickness val="0"/>
      <c:spPr>
        <a:noFill/>
        <a:ln w="25400">
          <a:noFill/>
        </a:ln>
        <a:effectLst/>
        <a:sp3d/>
      </c:spPr>
    </c:backWall>
    <c:plotArea>
      <c:layout/>
      <c:bar3DChart>
        <c:barDir val="bar"/>
        <c:grouping val="clustered"/>
        <c:varyColors val="0"/>
        <c:ser>
          <c:idx val="0"/>
          <c:order val="0"/>
          <c:tx>
            <c:strRef>
              <c:f>Sheet1!$B$7</c:f>
              <c:strCache>
                <c:ptCount val="1"/>
                <c:pt idx="0">
                  <c:v>Total</c:v>
                </c:pt>
              </c:strCache>
            </c:strRef>
          </c:tx>
          <c:spPr>
            <a:gradFill flip="none" rotWithShape="1">
              <a:gsLst>
                <a:gs pos="28000">
                  <a:schemeClr val="accent6">
                    <a:lumMod val="60000"/>
                    <a:lumOff val="40000"/>
                  </a:schemeClr>
                </a:gs>
                <a:gs pos="69000">
                  <a:srgbClr val="00B050"/>
                </a:gs>
              </a:gsLst>
              <a:lin ang="13500000" scaled="1"/>
              <a:tileRect/>
            </a:gradFill>
            <a:ln>
              <a:noFill/>
            </a:ln>
            <a:effectLst/>
            <a:sp3d/>
          </c:spPr>
          <c:invertIfNegative val="0"/>
          <c:cat>
            <c:strRef>
              <c:f>Sheet1!$A$8:$A$20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Sheet1!$B$8:$B$20</c:f>
              <c:numCache>
                <c:formatCode>General</c:formatCode>
                <c:ptCount val="12"/>
                <c:pt idx="0">
                  <c:v>510750</c:v>
                </c:pt>
                <c:pt idx="1">
                  <c:v>484975</c:v>
                </c:pt>
                <c:pt idx="2">
                  <c:v>483530</c:v>
                </c:pt>
                <c:pt idx="3">
                  <c:v>494887.5</c:v>
                </c:pt>
                <c:pt idx="4">
                  <c:v>673572.5</c:v>
                </c:pt>
                <c:pt idx="5">
                  <c:v>903837.5</c:v>
                </c:pt>
                <c:pt idx="6">
                  <c:v>1041437.5</c:v>
                </c:pt>
                <c:pt idx="7">
                  <c:v>945275</c:v>
                </c:pt>
                <c:pt idx="8">
                  <c:v>681000</c:v>
                </c:pt>
                <c:pt idx="9">
                  <c:v>623375</c:v>
                </c:pt>
                <c:pt idx="10">
                  <c:v>795612.5</c:v>
                </c:pt>
                <c:pt idx="11">
                  <c:v>1045775</c:v>
                </c:pt>
              </c:numCache>
            </c:numRef>
          </c:val>
          <c:extLst>
            <c:ext xmlns:c16="http://schemas.microsoft.com/office/drawing/2014/chart" uri="{C3380CC4-5D6E-409C-BE32-E72D297353CC}">
              <c16:uniqueId val="{00000000-6098-46FC-B02A-7D3FC8F52A5E}"/>
            </c:ext>
          </c:extLst>
        </c:ser>
        <c:dLbls>
          <c:showLegendKey val="0"/>
          <c:showVal val="0"/>
          <c:showCatName val="0"/>
          <c:showSerName val="0"/>
          <c:showPercent val="0"/>
          <c:showBubbleSize val="0"/>
        </c:dLbls>
        <c:gapWidth val="38"/>
        <c:shape val="box"/>
        <c:axId val="656511384"/>
        <c:axId val="656516664"/>
        <c:axId val="0"/>
      </c:bar3DChart>
      <c:catAx>
        <c:axId val="656511384"/>
        <c:scaling>
          <c:orientation val="minMax"/>
        </c:scaling>
        <c:delete val="0"/>
        <c:axPos val="l"/>
        <c:numFmt formatCode="General" sourceLinked="1"/>
        <c:majorTickMark val="none"/>
        <c:minorTickMark val="none"/>
        <c:tickLblPos val="nextTo"/>
        <c:spPr>
          <a:noFill/>
          <a:ln w="25400">
            <a:solidFill>
              <a:schemeClr val="tx2"/>
            </a:solidFill>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656516664"/>
        <c:crosses val="autoZero"/>
        <c:auto val="1"/>
        <c:lblAlgn val="ctr"/>
        <c:lblOffset val="100"/>
        <c:noMultiLvlLbl val="0"/>
      </c:catAx>
      <c:valAx>
        <c:axId val="656516664"/>
        <c:scaling>
          <c:orientation val="minMax"/>
        </c:scaling>
        <c:delete val="0"/>
        <c:axPos val="b"/>
        <c:majorGridlines>
          <c:spPr>
            <a:ln w="9525" cap="flat" cmpd="sng" algn="ctr">
              <a:noFill/>
              <a:round/>
            </a:ln>
            <a:effectLst/>
          </c:spPr>
        </c:majorGridlines>
        <c:numFmt formatCode="[$$-409]#,##0" sourceLinked="0"/>
        <c:majorTickMark val="none"/>
        <c:minorTickMark val="none"/>
        <c:tickLblPos val="nextTo"/>
        <c:spPr>
          <a:noFill/>
          <a:ln w="31750">
            <a:solidFill>
              <a:schemeClr val="tx1"/>
            </a:solid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656511384"/>
        <c:crosses val="autoZero"/>
        <c:crossBetween val="between"/>
      </c:valAx>
      <c:spPr>
        <a:noFill/>
        <a:ln>
          <a:noFill/>
        </a:ln>
        <a:effectLst>
          <a:glow rad="63500">
            <a:schemeClr val="accent6">
              <a:satMod val="175000"/>
              <a:alpha val="40000"/>
            </a:schemeClr>
          </a:glo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[IT Vedant Excel Project 1.xlsx]Sheet1!PivotTable3</c:name>
    <c:fmtId val="7"/>
  </c:pivotSource>
  <c:chart>
    <c:title>
      <c:tx>
        <c:rich>
          <a:bodyPr rot="0" spcFirstLastPara="1" vertOverflow="ellipsis" vert="horz" wrap="square" anchor="ctr" anchorCtr="1"/>
          <a:lstStyle/>
          <a:p>
            <a:pPr algn="ctr" rtl="0">
              <a:defRPr lang="en-US" sz="2000" b="1" i="0" u="none" strike="noStrike" kern="1200" cap="all" spc="50" baseline="0" dirty="0">
                <a:solidFill>
                  <a:schemeClr val="tx1"/>
                </a:solidFill>
                <a:latin typeface="Calibri"/>
                <a:ea typeface="Calibri"/>
                <a:cs typeface="Calibri"/>
              </a:defRPr>
            </a:pPr>
            <a:r>
              <a:rPr lang="en-US" sz="2000" b="1" i="0" u="none" strike="noStrike" baseline="0" dirty="0">
                <a:solidFill>
                  <a:schemeClr val="tx1"/>
                </a:solidFill>
                <a:latin typeface="Calibri"/>
                <a:ea typeface="Calibri"/>
                <a:cs typeface="Calibri"/>
              </a:rPr>
              <a:t>tOTAL SALES BY REGION</a:t>
            </a:r>
          </a:p>
        </c:rich>
      </c:tx>
      <c:overlay val="0"/>
      <c:spPr>
        <a:noFill/>
        <a:ln>
          <a:noFill/>
        </a:ln>
        <a:effectLst/>
      </c:spPr>
      <c:txPr>
        <a:bodyPr rot="0" spcFirstLastPara="1" vertOverflow="ellipsis" vert="horz" wrap="square" anchor="ctr" anchorCtr="1"/>
        <a:lstStyle/>
        <a:p>
          <a:pPr algn="ctr" rtl="0">
            <a:defRPr lang="en-US" sz="2000" b="1" i="0" u="none" strike="noStrike" kern="1200" cap="all" spc="50" baseline="0" dirty="0">
              <a:solidFill>
                <a:schemeClr val="tx1"/>
              </a:solidFill>
              <a:latin typeface="Calibri"/>
              <a:ea typeface="Calibri"/>
              <a:cs typeface="Calibri"/>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5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6">
              <a:lumMod val="40000"/>
              <a:lumOff val="60000"/>
            </a:schemeClr>
          </a:solidFill>
          <a:ln>
            <a:noFill/>
          </a:ln>
          <a:effectLst/>
          <a:scene3d>
            <a:camera prst="orthographicFront"/>
            <a:lightRig rig="brightRoom" dir="t"/>
          </a:scene3d>
          <a:sp3d prstMaterial="flat">
            <a:bevelT w="50800" h="101600" prst="angle"/>
            <a:contourClr>
              <a:srgbClr val="000000"/>
            </a:contourClr>
          </a:sp3d>
        </c:spPr>
      </c:pivotFmt>
      <c:pivotFmt>
        <c:idx val="9"/>
        <c:spPr>
          <a:solidFill>
            <a:srgbClr val="81BC64"/>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6">
              <a:lumMod val="60000"/>
              <a:lumOff val="40000"/>
            </a:schemeClr>
          </a:solidFill>
          <a:ln>
            <a:noFill/>
          </a:ln>
          <a:effectLst/>
          <a:scene3d>
            <a:camera prst="orthographicFront"/>
            <a:lightRig rig="brightRoom" dir="t"/>
          </a:scene3d>
          <a:sp3d prstMaterial="flat">
            <a:bevelT w="50800" h="101600" prst="angle"/>
            <a:contourClr>
              <a:srgbClr val="000000"/>
            </a:contourClr>
          </a:sp3d>
        </c:spPr>
      </c:pivotFmt>
      <c:pivotFmt>
        <c:idx val="11"/>
        <c:spPr>
          <a:solidFill>
            <a:srgbClr val="92D050"/>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6">
              <a:lumMod val="75000"/>
            </a:schemeClr>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6">
              <a:lumMod val="40000"/>
              <a:lumOff val="60000"/>
            </a:schemeClr>
          </a:solidFill>
          <a:ln>
            <a:noFill/>
          </a:ln>
          <a:effectLst/>
          <a:scene3d>
            <a:camera prst="orthographicFront"/>
            <a:lightRig rig="brightRoom" dir="t"/>
          </a:scene3d>
          <a:sp3d prstMaterial="flat">
            <a:bevelT w="50800" h="101600" prst="angle"/>
            <a:contourClr>
              <a:srgbClr val="000000"/>
            </a:contourClr>
          </a:sp3d>
        </c:spPr>
      </c:pivotFmt>
      <c:pivotFmt>
        <c:idx val="15"/>
        <c:spPr>
          <a:solidFill>
            <a:srgbClr val="81BC64"/>
          </a:solidFill>
          <a:ln>
            <a:noFill/>
          </a:ln>
          <a:effectLst/>
          <a:scene3d>
            <a:camera prst="orthographicFront"/>
            <a:lightRig rig="brightRoom" dir="t"/>
          </a:scene3d>
          <a:sp3d prstMaterial="flat">
            <a:bevelT w="50800" h="101600" prst="angle"/>
            <a:contourClr>
              <a:srgbClr val="000000"/>
            </a:contourClr>
          </a:sp3d>
        </c:spPr>
      </c:pivotFmt>
      <c:pivotFmt>
        <c:idx val="16"/>
        <c:spPr>
          <a:solidFill>
            <a:schemeClr val="accent6">
              <a:lumMod val="60000"/>
              <a:lumOff val="40000"/>
            </a:schemeClr>
          </a:solidFill>
          <a:ln>
            <a:noFill/>
          </a:ln>
          <a:effectLst/>
          <a:scene3d>
            <a:camera prst="orthographicFront"/>
            <a:lightRig rig="brightRoom" dir="t"/>
          </a:scene3d>
          <a:sp3d prstMaterial="flat">
            <a:bevelT w="50800" h="101600" prst="angle"/>
            <a:contourClr>
              <a:srgbClr val="000000"/>
            </a:contourClr>
          </a:sp3d>
        </c:spPr>
      </c:pivotFmt>
      <c:pivotFmt>
        <c:idx val="17"/>
        <c:spPr>
          <a:solidFill>
            <a:srgbClr val="92D050"/>
          </a:solidFill>
          <a:ln>
            <a:noFill/>
          </a:ln>
          <a:effectLst/>
          <a:scene3d>
            <a:camera prst="orthographicFront"/>
            <a:lightRig rig="brightRoom" dir="t"/>
          </a:scene3d>
          <a:sp3d prstMaterial="flat">
            <a:bevelT w="50800" h="101600" prst="angle"/>
            <a:contourClr>
              <a:srgbClr val="000000"/>
            </a:contourClr>
          </a:sp3d>
        </c:spPr>
      </c:pivotFmt>
      <c:pivotFmt>
        <c:idx val="18"/>
        <c:spPr>
          <a:solidFill>
            <a:schemeClr val="accent6">
              <a:lumMod val="75000"/>
            </a:schemeClr>
          </a:solidFill>
          <a:ln>
            <a:noFill/>
          </a:ln>
          <a:effectLst/>
          <a:scene3d>
            <a:camera prst="orthographicFront"/>
            <a:lightRig rig="brightRoom" dir="t"/>
          </a:scene3d>
          <a:sp3d prstMaterial="flat">
            <a:bevelT w="50800" h="101600" prst="angle"/>
            <a:contourClr>
              <a:srgbClr val="000000"/>
            </a:contourClr>
          </a:sp3d>
        </c:spPr>
      </c:pivotFmt>
      <c:pivotFmt>
        <c:idx val="19"/>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0"/>
        <c:spPr>
          <a:solidFill>
            <a:schemeClr val="accent6">
              <a:lumMod val="40000"/>
              <a:lumOff val="60000"/>
            </a:schemeClr>
          </a:solidFill>
          <a:ln>
            <a:noFill/>
          </a:ln>
          <a:effectLst/>
          <a:scene3d>
            <a:camera prst="orthographicFront"/>
            <a:lightRig rig="brightRoom" dir="t"/>
          </a:scene3d>
          <a:sp3d prstMaterial="flat">
            <a:bevelT w="50800" h="101600" prst="angle"/>
            <a:contourClr>
              <a:srgbClr val="000000"/>
            </a:contourClr>
          </a:sp3d>
        </c:spPr>
      </c:pivotFmt>
      <c:pivotFmt>
        <c:idx val="21"/>
        <c:spPr>
          <a:solidFill>
            <a:srgbClr val="81BC64"/>
          </a:solidFill>
          <a:ln>
            <a:noFill/>
          </a:ln>
          <a:effectLst/>
          <a:scene3d>
            <a:camera prst="orthographicFront"/>
            <a:lightRig rig="brightRoom" dir="t"/>
          </a:scene3d>
          <a:sp3d prstMaterial="flat">
            <a:bevelT w="50800" h="101600" prst="angle"/>
            <a:contourClr>
              <a:srgbClr val="000000"/>
            </a:contourClr>
          </a:sp3d>
        </c:spPr>
      </c:pivotFmt>
      <c:pivotFmt>
        <c:idx val="22"/>
        <c:spPr>
          <a:solidFill>
            <a:schemeClr val="accent6">
              <a:lumMod val="60000"/>
              <a:lumOff val="40000"/>
            </a:schemeClr>
          </a:solidFill>
          <a:ln>
            <a:noFill/>
          </a:ln>
          <a:effectLst/>
          <a:scene3d>
            <a:camera prst="orthographicFront"/>
            <a:lightRig rig="brightRoom" dir="t"/>
          </a:scene3d>
          <a:sp3d prstMaterial="flat">
            <a:bevelT w="50800" h="101600" prst="angle"/>
            <a:contourClr>
              <a:srgbClr val="000000"/>
            </a:contourClr>
          </a:sp3d>
        </c:spPr>
      </c:pivotFmt>
      <c:pivotFmt>
        <c:idx val="23"/>
        <c:spPr>
          <a:solidFill>
            <a:srgbClr val="92D050"/>
          </a:solidFill>
          <a:ln>
            <a:noFill/>
          </a:ln>
          <a:effectLst/>
          <a:scene3d>
            <a:camera prst="orthographicFront"/>
            <a:lightRig rig="brightRoom" dir="t"/>
          </a:scene3d>
          <a:sp3d prstMaterial="flat">
            <a:bevelT w="50800" h="101600" prst="angle"/>
            <a:contourClr>
              <a:srgbClr val="000000"/>
            </a:contourClr>
          </a:sp3d>
        </c:spPr>
      </c:pivotFmt>
      <c:pivotFmt>
        <c:idx val="24"/>
        <c:spPr>
          <a:solidFill>
            <a:schemeClr val="accent6">
              <a:lumMod val="75000"/>
            </a:schemeClr>
          </a:solidFill>
          <a:ln>
            <a:noFill/>
          </a:ln>
          <a:effectLst/>
          <a:scene3d>
            <a:camera prst="orthographicFront"/>
            <a:lightRig rig="brightRoom" dir="t"/>
          </a:scene3d>
          <a:sp3d prstMaterial="flat">
            <a:bevelT w="50800" h="101600" prst="angle"/>
            <a:contourClr>
              <a:srgbClr val="000000"/>
            </a:contourClr>
          </a:sp3d>
        </c:spPr>
      </c:pivotFmt>
      <c:pivotFmt>
        <c:idx val="2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6"/>
        <c:spPr>
          <a:solidFill>
            <a:schemeClr val="accent6">
              <a:lumMod val="40000"/>
              <a:lumOff val="60000"/>
            </a:schemeClr>
          </a:solidFill>
          <a:ln>
            <a:noFill/>
          </a:ln>
          <a:effectLst/>
          <a:scene3d>
            <a:camera prst="orthographicFront"/>
            <a:lightRig rig="brightRoom" dir="t"/>
          </a:scene3d>
          <a:sp3d prstMaterial="flat">
            <a:bevelT w="50800" h="101600" prst="angle"/>
            <a:contourClr>
              <a:srgbClr val="000000"/>
            </a:contourClr>
          </a:sp3d>
        </c:spPr>
      </c:pivotFmt>
      <c:pivotFmt>
        <c:idx val="27"/>
        <c:spPr>
          <a:solidFill>
            <a:srgbClr val="81BC64"/>
          </a:solidFill>
          <a:ln>
            <a:noFill/>
          </a:ln>
          <a:effectLst/>
          <a:scene3d>
            <a:camera prst="orthographicFront"/>
            <a:lightRig rig="brightRoom" dir="t"/>
          </a:scene3d>
          <a:sp3d prstMaterial="flat">
            <a:bevelT w="50800" h="101600" prst="angle"/>
            <a:contourClr>
              <a:srgbClr val="000000"/>
            </a:contourClr>
          </a:sp3d>
        </c:spPr>
      </c:pivotFmt>
      <c:pivotFmt>
        <c:idx val="28"/>
        <c:spPr>
          <a:solidFill>
            <a:schemeClr val="accent6">
              <a:lumMod val="60000"/>
              <a:lumOff val="40000"/>
            </a:schemeClr>
          </a:solidFill>
          <a:ln>
            <a:noFill/>
          </a:ln>
          <a:effectLst/>
          <a:scene3d>
            <a:camera prst="orthographicFront"/>
            <a:lightRig rig="brightRoom" dir="t"/>
          </a:scene3d>
          <a:sp3d prstMaterial="flat">
            <a:bevelT w="50800" h="101600" prst="angle"/>
            <a:contourClr>
              <a:srgbClr val="000000"/>
            </a:contourClr>
          </a:sp3d>
        </c:spPr>
      </c:pivotFmt>
      <c:pivotFmt>
        <c:idx val="29"/>
        <c:spPr>
          <a:solidFill>
            <a:srgbClr val="92D050"/>
          </a:solidFill>
          <a:ln>
            <a:noFill/>
          </a:ln>
          <a:effectLst/>
          <a:scene3d>
            <a:camera prst="orthographicFront"/>
            <a:lightRig rig="brightRoom" dir="t"/>
          </a:scene3d>
          <a:sp3d prstMaterial="flat">
            <a:bevelT w="50800" h="101600" prst="angle"/>
            <a:contourClr>
              <a:srgbClr val="000000"/>
            </a:contourClr>
          </a:sp3d>
        </c:spPr>
      </c:pivotFmt>
      <c:pivotFmt>
        <c:idx val="30"/>
        <c:spPr>
          <a:solidFill>
            <a:schemeClr val="accent6">
              <a:lumMod val="75000"/>
            </a:schemeClr>
          </a:solidFill>
          <a:ln>
            <a:noFill/>
          </a:ln>
          <a:effectLst/>
          <a:scene3d>
            <a:camera prst="orthographicFront"/>
            <a:lightRig rig="brightRoom" dir="t"/>
          </a:scene3d>
          <a:sp3d prstMaterial="flat">
            <a:bevelT w="50800" h="101600" prst="angle"/>
            <a:contourClr>
              <a:srgbClr val="000000"/>
            </a:contourClr>
          </a:sp3d>
        </c:spPr>
      </c:pivotFmt>
      <c:pivotFmt>
        <c:idx val="3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2"/>
        <c:spPr>
          <a:solidFill>
            <a:schemeClr val="accent6">
              <a:lumMod val="40000"/>
              <a:lumOff val="60000"/>
            </a:schemeClr>
          </a:solidFill>
          <a:ln>
            <a:noFill/>
          </a:ln>
          <a:effectLst/>
          <a:scene3d>
            <a:camera prst="orthographicFront"/>
            <a:lightRig rig="brightRoom" dir="t"/>
          </a:scene3d>
          <a:sp3d prstMaterial="flat">
            <a:bevelT w="50800" h="101600" prst="angle"/>
            <a:contourClr>
              <a:srgbClr val="000000"/>
            </a:contourClr>
          </a:sp3d>
        </c:spPr>
      </c:pivotFmt>
      <c:pivotFmt>
        <c:idx val="33"/>
        <c:spPr>
          <a:solidFill>
            <a:srgbClr val="81BC64"/>
          </a:solidFill>
          <a:ln>
            <a:noFill/>
          </a:ln>
          <a:effectLst/>
          <a:scene3d>
            <a:camera prst="orthographicFront"/>
            <a:lightRig rig="brightRoom" dir="t"/>
          </a:scene3d>
          <a:sp3d prstMaterial="flat">
            <a:bevelT w="50800" h="101600" prst="angle"/>
            <a:contourClr>
              <a:srgbClr val="000000"/>
            </a:contourClr>
          </a:sp3d>
        </c:spPr>
      </c:pivotFmt>
      <c:pivotFmt>
        <c:idx val="34"/>
        <c:spPr>
          <a:solidFill>
            <a:schemeClr val="accent6">
              <a:lumMod val="60000"/>
              <a:lumOff val="40000"/>
            </a:schemeClr>
          </a:solidFill>
          <a:ln>
            <a:noFill/>
          </a:ln>
          <a:effectLst/>
          <a:scene3d>
            <a:camera prst="orthographicFront"/>
            <a:lightRig rig="brightRoom" dir="t"/>
          </a:scene3d>
          <a:sp3d prstMaterial="flat">
            <a:bevelT w="50800" h="101600" prst="angle"/>
            <a:contourClr>
              <a:srgbClr val="000000"/>
            </a:contourClr>
          </a:sp3d>
        </c:spPr>
      </c:pivotFmt>
      <c:pivotFmt>
        <c:idx val="35"/>
        <c:spPr>
          <a:solidFill>
            <a:srgbClr val="92D050"/>
          </a:solidFill>
          <a:ln>
            <a:noFill/>
          </a:ln>
          <a:effectLst/>
          <a:scene3d>
            <a:camera prst="orthographicFront"/>
            <a:lightRig rig="brightRoom" dir="t"/>
          </a:scene3d>
          <a:sp3d prstMaterial="flat">
            <a:bevelT w="50800" h="101600" prst="angle"/>
            <a:contourClr>
              <a:srgbClr val="000000"/>
            </a:contourClr>
          </a:sp3d>
        </c:spPr>
      </c:pivotFmt>
      <c:pivotFmt>
        <c:idx val="36"/>
        <c:spPr>
          <a:solidFill>
            <a:schemeClr val="accent6">
              <a:lumMod val="750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Sheet1!$C$25</c:f>
              <c:strCache>
                <c:ptCount val="1"/>
                <c:pt idx="0">
                  <c:v>Total</c:v>
                </c:pt>
              </c:strCache>
            </c:strRef>
          </c:tx>
          <c:dPt>
            <c:idx val="0"/>
            <c:bubble3D val="0"/>
            <c:spPr>
              <a:solidFill>
                <a:schemeClr val="accent6">
                  <a:lumMod val="40000"/>
                  <a:lumOff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4735-43BC-A0E8-38B30D0E3FE6}"/>
              </c:ext>
            </c:extLst>
          </c:dPt>
          <c:dPt>
            <c:idx val="1"/>
            <c:bubble3D val="0"/>
            <c:spPr>
              <a:solidFill>
                <a:srgbClr val="81BC6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4735-43BC-A0E8-38B30D0E3FE6}"/>
              </c:ext>
            </c:extLst>
          </c:dPt>
          <c:dPt>
            <c:idx val="2"/>
            <c:bubble3D val="0"/>
            <c:spPr>
              <a:solidFill>
                <a:schemeClr val="accent6">
                  <a:lumMod val="60000"/>
                  <a:lumOff val="4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4735-43BC-A0E8-38B30D0E3FE6}"/>
              </c:ext>
            </c:extLst>
          </c:dPt>
          <c:dPt>
            <c:idx val="3"/>
            <c:bubble3D val="0"/>
            <c:spPr>
              <a:solidFill>
                <a:srgbClr val="92D05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4735-43BC-A0E8-38B30D0E3FE6}"/>
              </c:ext>
            </c:extLst>
          </c:dPt>
          <c:dPt>
            <c:idx val="4"/>
            <c:bubble3D val="0"/>
            <c:spPr>
              <a:solidFill>
                <a:schemeClr val="accent6">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4735-43BC-A0E8-38B30D0E3FE6}"/>
              </c:ext>
            </c:extLst>
          </c:dPt>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Sheet1!$B$26:$B$31</c:f>
              <c:strCache>
                <c:ptCount val="5"/>
                <c:pt idx="0">
                  <c:v>Midwest</c:v>
                </c:pt>
                <c:pt idx="1">
                  <c:v>Northeast</c:v>
                </c:pt>
                <c:pt idx="2">
                  <c:v>South</c:v>
                </c:pt>
                <c:pt idx="3">
                  <c:v>Southeast</c:v>
                </c:pt>
                <c:pt idx="4">
                  <c:v>West</c:v>
                </c:pt>
              </c:strCache>
            </c:strRef>
          </c:cat>
          <c:val>
            <c:numRef>
              <c:f>Sheet1!$C$26:$C$31</c:f>
              <c:numCache>
                <c:formatCode>General</c:formatCode>
                <c:ptCount val="5"/>
                <c:pt idx="0">
                  <c:v>1150110</c:v>
                </c:pt>
                <c:pt idx="1">
                  <c:v>1788347.5</c:v>
                </c:pt>
                <c:pt idx="2">
                  <c:v>1291535</c:v>
                </c:pt>
                <c:pt idx="3">
                  <c:v>1618935</c:v>
                </c:pt>
                <c:pt idx="4">
                  <c:v>2835100</c:v>
                </c:pt>
              </c:numCache>
            </c:numRef>
          </c:val>
          <c:extLst>
            <c:ext xmlns:c16="http://schemas.microsoft.com/office/drawing/2014/chart" uri="{C3380CC4-5D6E-409C-BE32-E72D297353CC}">
              <c16:uniqueId val="{0000000A-4735-43BC-A0E8-38B30D0E3FE6}"/>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b"/>
      <c:layout>
        <c:manualLayout>
          <c:xMode val="edge"/>
          <c:yMode val="edge"/>
          <c:x val="3.6292306190555811E-2"/>
          <c:y val="0.85787322483358208"/>
          <c:w val="0.87218139943499917"/>
          <c:h val="0.11961171267825531"/>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[IT Vedant Excel Project 1.xlsx]Sheet1!PivotTable5</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2000" b="1">
                <a:solidFill>
                  <a:schemeClr val="tx1"/>
                </a:solidFill>
              </a:rPr>
              <a:t>Items Sold by Retailer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lumMod val="60000"/>
                  <a:lumOff val="40000"/>
                </a:schemeClr>
              </a:gs>
              <a:gs pos="69000">
                <a:srgbClr val="00B050"/>
              </a:gs>
            </a:gsLst>
            <a:lin ang="13500000" scaled="1"/>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Sheet1!$B$88</c:f>
              <c:strCache>
                <c:ptCount val="1"/>
                <c:pt idx="0">
                  <c:v>Total</c:v>
                </c:pt>
              </c:strCache>
            </c:strRef>
          </c:tx>
          <c:spPr>
            <a:gradFill rotWithShape="1">
              <a:gsLst>
                <a:gs pos="0">
                  <a:schemeClr val="accent6">
                    <a:lumMod val="60000"/>
                    <a:lumOff val="40000"/>
                  </a:schemeClr>
                </a:gs>
                <a:gs pos="69000">
                  <a:srgbClr val="00B050"/>
                </a:gs>
              </a:gsLst>
              <a:lin ang="13500000" scaled="1"/>
            </a:gradFill>
            <a:ln>
              <a:noFill/>
            </a:ln>
            <a:effectLst>
              <a:outerShdw blurRad="57150" dist="19050" dir="5400000" algn="ctr" rotWithShape="0">
                <a:srgbClr val="000000">
                  <a:alpha val="63000"/>
                </a:srgbClr>
              </a:outerShdw>
            </a:effectLst>
            <a:sp3d/>
          </c:spPr>
          <c:invertIfNegative val="0"/>
          <c:cat>
            <c:strRef>
              <c:f>Sheet1!$A$89:$A$93</c:f>
              <c:strCache>
                <c:ptCount val="4"/>
                <c:pt idx="0">
                  <c:v>BevCo</c:v>
                </c:pt>
                <c:pt idx="1">
                  <c:v>DreamCo</c:v>
                </c:pt>
                <c:pt idx="2">
                  <c:v>FizzySip</c:v>
                </c:pt>
                <c:pt idx="3">
                  <c:v>Sodapop</c:v>
                </c:pt>
              </c:strCache>
            </c:strRef>
          </c:cat>
          <c:val>
            <c:numRef>
              <c:f>Sheet1!$B$89:$B$93</c:f>
              <c:numCache>
                <c:formatCode>General</c:formatCode>
                <c:ptCount val="4"/>
                <c:pt idx="0">
                  <c:v>1291535</c:v>
                </c:pt>
                <c:pt idx="1">
                  <c:v>404412.5</c:v>
                </c:pt>
                <c:pt idx="2">
                  <c:v>2584450</c:v>
                </c:pt>
                <c:pt idx="3">
                  <c:v>4403630</c:v>
                </c:pt>
              </c:numCache>
            </c:numRef>
          </c:val>
          <c:shape val="pyramid"/>
          <c:extLst>
            <c:ext xmlns:c16="http://schemas.microsoft.com/office/drawing/2014/chart" uri="{C3380CC4-5D6E-409C-BE32-E72D297353CC}">
              <c16:uniqueId val="{00000000-8CCA-4BCD-94E7-498258084A24}"/>
            </c:ext>
          </c:extLst>
        </c:ser>
        <c:dLbls>
          <c:showLegendKey val="0"/>
          <c:showVal val="0"/>
          <c:showCatName val="0"/>
          <c:showSerName val="0"/>
          <c:showPercent val="0"/>
          <c:showBubbleSize val="0"/>
        </c:dLbls>
        <c:gapWidth val="96"/>
        <c:shape val="box"/>
        <c:axId val="640898760"/>
        <c:axId val="640905096"/>
        <c:axId val="0"/>
      </c:bar3DChart>
      <c:catAx>
        <c:axId val="640898760"/>
        <c:scaling>
          <c:orientation val="minMax"/>
        </c:scaling>
        <c:delete val="0"/>
        <c:axPos val="b"/>
        <c:numFmt formatCode="General" sourceLinked="1"/>
        <c:majorTickMark val="none"/>
        <c:minorTickMark val="none"/>
        <c:tickLblPos val="nextTo"/>
        <c:spPr>
          <a:noFill/>
          <a:ln w="25400" cap="flat" cmpd="sng" algn="ctr">
            <a:solidFill>
              <a:schemeClr val="tx1"/>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640905096"/>
        <c:crosses val="autoZero"/>
        <c:auto val="1"/>
        <c:lblAlgn val="ctr"/>
        <c:lblOffset val="100"/>
        <c:noMultiLvlLbl val="0"/>
      </c:catAx>
      <c:valAx>
        <c:axId val="640905096"/>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640898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03225A2A-6939-4553-A5D9-1D141DB0903A}">
          <cx:dataId val="0"/>
          <cx:layoutPr>
            <cx:geography cultureLanguage="en-US" cultureRegion="IN" attribution="Powered by Bing">
              <cx:geoCache provider="{E9337A44-BEBE-4D9F-B70C-5C5E7DAFC167}">
                <cx:binary>1H1pc9s60u5fSeXzpQ82EsDUzFs1IKldtuMsTvKFpTgO933nr78tSt54lInfGt9bJSVFkwRbbOJh
o1dA/7zr/nEX3e+Kd10cJeU/7rp/vfeqKvvHX3+Vd959vCsvYv+uSMv0V3Vxl8Z/pb9++Xf3f/0s
dq2fuH8RhNlfd96uqO679//zT/g29z7dpHe7yk+TD/V90d/cl3VUlf+h7WTTu93P2E8sv6wK/67C
/3p/mRaV987cFWnkJ7v37+6Tyq/6T312/6/3L659/+6v6Tf+7e7vImCwqn8CLdUvdCop1ymS44e/
fxeliXts1ri8wEJnmGOBxg95uPflLgb61/M1crX7+bO4L0t4vPHv3+lfPAs0m+/f3aV1Uu170oVO
/df7z4lf3f9897HaVffl+3d+mZqHC8x0/0CfP4498NdLLP7nn5MT0CeTM8/gmnbgn5r+htYsSgv/
5xvCRMSFLnUdEypf4iPIBROcMiLoAR/6Ep9XcHIamEfCCSKzzVki8u9o92MXvyEilFxww2DEQPKx
458LjjAuBEOUEkQOggXAHYT2IDivYOg0MI+EE2D+fabAFOEuKXcgyW82pLELIaVAFOuHnhcvRUaC
yFCJdV0/Dmn6w72PyLyCo99A80g5xebmLIVmuyvL3Z1Xl/dV9YYAMXKBOaG6bkDPP5cZji8MpCOQ
mifknsvMq/k5Dc+EfILR9t9niREMB2X4huOawS4wY/pedh4V/nOMsE4uCJegbuRE1fyZk9OwPNBN
8Pj3+jzxKPwhfVMLjV0QSQkRmJ200DAGqTGYLg3dGBHD0+Hsjwz9BpeHJ5kC8/0sgbkKo52XvqkJ
ALazoIwZMGQ99PxzUZH8Qkd7u4zzkybAazg6Dc0T5QSbq/MUGjMFg3n3M314c9/ArxEXYAPoOmLk
JDYYAXiMC2pMRrHXsHIalCfKCSjm1VkKzNYvy7Qu/DcFhRoczC6GD6CAM/lCYMAy4xwg0cGA23+M
h3sfLLPXcHQamyfKCTbb88UG4PGz7C3hAZeGIMHF0fqSU19TXoCOISBSR5k6Ac8rmPo9Qo/EU5A+
nqUAmbvI/5UWif+G5hnlF0RnhiHx0TwDbf9chDAGkMC65hIdzYWXIvQ6nk5D9Jx2gpD577NE6GNa
Q1TN2oVp9YYYMQYOpoGZ/qD3JzE1GPwuCAV8sMFeovNafk7j85J6gtBH6ywRuiru3TR56KX/3i5g
9EJSYQiDGgcVMxnjMEEXEBjAmIJgPfc9/8zIaVAe6CZwXJ1nRMBMk+T+rvLv6uqhe94AE3yhc/A4
we0/aatx0EtUgANEJpGaV3JzGpgXxBN0zE9nKSzWfbRrd8X920FD5QUCi8CAaM1JceH6BQNhYhQf
LbYJQq/h6DQ8T5QTbCz7LLGZ36eF+6aWALkwGEiF4McA80TLCHrBGKOcoWOYc+LovIKh08g8Ek6A
mZ+nDbAAkfHf0IoeDbC9zDz0OyiSFxaaDp4n4UwadKL9/8zJaUAe6CZ4LJZnKSif7kHFlOX9W45i
OuRiQEpgqDqMYpOMAORqKKNgVz/kciZJzlexdBqbZ6QTeD5dniU8h4Tvm5vMHAYrgyKB6Uk9szeZ
mbEPg+LH9ufW2Wu5Og3SS+oJTpfnaTgvf0K08+0MAfBpqJCIE3YEYCJCGDMIDkAhAUQHHu56CNr8
kZHTmBzJJmAszxSMCKo2Ur986Jk3sJnRBQYsGEQ4Tw9pULfBwMvRH4M5D/c+ovIKjn4DzCPlFJvz
TEDfeFA38m5ZRrvk50MfvQE+kJQhgsiHSKacyAukOnUsBNonbsbPxDp7LVenMXpJPcHp5jztgmXy
09+9aWJNXkAUTUKk7KhSJqEAsArA5wSI5NEtnZhrr2DoNDqPhBNgludpESzT9i2DZ+QCcUipccYO
wQAQjOfms6SQVEPIwOjYPglC/4mb30AyPsMUj/N0aNZvXU8joMSMgZfJ+cnwjBRgGiAQlIcYATii
z22zP/NzGpMHugkq649naTff3pfVuy8+xADeNh8gIApAdA7BscMoNo0CIEgHUE4lOqbcJnrm1Wyd
xmhCPoHq9stZQrWGt7e+C/uH1/i/twYgawMuPyWCnS6qETqoGhAv8IEOKE5UzWs4Og3QE+UEm/W3
s8Tmtk+hMNp9O2igGA263CDGb6oFMQLs9H1JFDraCQ/3PhjSr2DoNDKPhBNgbs8TmE1a++UbG2jo
QgoYtoQ+tQEwVHhiATVRR0gm4vIqXk6j8ox0gsvmPK2B213pgcBUb5pEg2gNZMg4xUcbbFLHcUii
GRSU0lTdvIqb09A8f5IJNrfnic125ydvGOZkOoQx96WAzwyx56azIS8Ihrw02Ncntcwf2TmNy5Fs
Asn2PNM0213Rv20kgEIl2l756xP3khsXHIHVRuURjYmovIaT3wHy8AxTTKyz1Plb/87z3d1bVgHA
FAHOuASz+SAJk+gM2GMcCpyhbPPYPnEyX8PRb7B5fJYpNsuzxObWL+/SpPTfFhwDsgA6hak1h8/L
CICQAA5E1iDa/BgheO5vvoql0+g8I53Ac3ue8Gz9fTLtbaub9skyiWEKzTGvjF/CI2ECwX56AORq
XlrKr+LlNC7PSCe4bM8zZrZNk+pNg5mMX+ynzWAJ+f7xMzGZMYK6QJjWQf6WdX4FK78B5eEZppB8
OsuR7PL+R/G2U2kYxPgJBzsZagHGz8RMlvIC3Jt9+cbpiWiv4eg0NE+UE2wuz9Mqu7xvdm85nRbK
mqhuMBjGjipkMoZhbEA2EyZGg+c/Igftz1XMn/n5HS6H55iicp5xssv79t1iF2fgYL5lzRmUaBpC
N7B8KAecDGX71BmIFIG8zaNYvQTnlWz9DqMX5FOoFmc6uLXvVvdFed8/vMj/fVCTQQoa4spgqB1D
y5PhjUNFAMwlgDUSjmbcJEqzf33+zNPvQXqgnSK0OluEtvedf/eGRRsUCtEJ6B/MjgpoIkkYGRcY
ZqhJqLt5eC8OUc09Nn/m5vfYPNBOsdmeLTbf0iJ86KM3kB2IOlNJoGx2kq+BglqYYYOYAFNu/EyS
aXtg/sTK72E5UE5B+XaWoFx5/huKCgxmDJYEAM/mmOSciAqss8FhxrMuflOA9iduTmNyoJrgcXWe
KuYa6jbLPmp2b5rfBFyEhOlORwsZoYmlxvmFoELsc9MHeYFIznNj4LVcncbnJfUEp+t/n6XcHGYJ
/T9YSQhm1iAIZhL8lGl+Hn0WeyShGB3mqx+QmsTUXs/Xaaym9BO0Pppnidan++5N10bBUEZLBQMU
DrbzRJzAJaWwZg2I07GcYCJOf2TnNDZHsgkkn76eJSSfq533MMj895bA3hUllMP4diwEnBgE4/IO
HHKdxJgIzJ/4OA3FgWqCxOfzDNl8uS9iCEK9HRhQ5Yy4TuDfRP3DFDQDagSkAcby+NEfbnqwl1/B
yWk4HgkniHw5U0TevsAJyi8gS4b2umP8TJGBAigJ0QDQO48j2nMD4DUlV7+B5vFZptich+K/+4/r
5h366DB+vbjyf7uAoIR6TAimGVBjNn4m4xdoFKgNpLAK2mm1P1nO7/dsnQZpQv7iSf4/rRX4+3UE
HxdetHbVzh5XbHy2lOB/bh0fF1aTnJAejduTeufQd8uf/3oPogBi8rgQ5P47joSH4epxDbkpyf2u
rP71XhP7JdRg+Tqwu/eCJTgMdy0UMO6boBqUQ10HLAgJNVOwBQsh2S9OOa4lCWvd6LA4FNrXIUB6
9f27cj/DHppgxjuBlJGEFwWWy4Hl1x6Xy7xOox6meD/2xvH4XVLH16mfVCU8Dlgp2eGy/dPpDL4G
Ft4BNhCBBfbA/of2u90N1Lnsr/4/Ac4IKynTFlVcyRkRXWDSQa41v00XmTvDcZYsytxFyi3jWHUR
982hcULrWZ+9lg0Oc172agHty5FesjHgsuibodEWeZZmqo+IWFdO/YOX6KdMKsvNA6L8MtPsOhTc
rJAWWB7p6OIPbAAY096QUI4Di0BSGAmh/OMlG4LhoJQNdRaoYJnlRCyye6yRpeaYtOHLtk2/hoZz
bfjya9QXmvLSysxwTNSQJNq8pE1zCaud5pA6eHyjTvUOFC/+jTEYFKCwDlZJhYldUO3wkrEuLPUc
88JZ8KZPVIzqdM6C/AqnntjEXJeq61hnpZ6nrYqBIMX7DltdQFim8rIOVdMYqQ1xfGPu1O6qyVK5
wV1UbDifh50jNiVJhoUu4+s2JWzTP26ijBeWp7ehlfWit5M21c1aet3VkPv9ytf6WyePs3XnFJ2i
vpZu3V4LlZGiey0Xxop90N2bXHdrU3btvDeqRGlDqy1dnPySjuhMRktk5k5gl1W54Hm0dXBU2gai
ntkUYbVFcfmz6aTShzYz4bGTLQqGjyItnJnW3zluZdIySGddZXN35TRtNRc8Sq2wb9ZuuMTCTv2m
MSsjprNcyy958FP24TULWm8dhZGcy7waFM2jfp2Q9pPjNsFM1LVhl3KNtNgMCEk2EWLGDMugVjpf
wIII7Sb1w2BZeIllNGWkwl6wGeFW6kRL4eFFFABbYfyrz1G81DIjV9ST99UekMTrtq1/G+tGP++q
OrYGtymVEbhWOOSR2ZZsBQnhyvIrMW8b7Mzz3r9PYs1VHTfsWOa/eDJcp9K9zik1A+YQ1TX5h+Bj
EuU/Wh4XZtkkhRmk0ipgOLkKy14Nmd/CVdIqXb03dZpVJi+ajRuzeal5mjLqoVcaYzNakOvBKRY8
CV2Fpf4RU8OYExwsm9oL5m5TtCrzekuP288Q3BmU1ue1rXVutMq6/AfMM5g5/BoP/LvLB22W6ZQo
zXNuZedHVoa71NQo+lB11SUPo3vMeqaqmAaqiAdulrRrFWobz0r4N5x99HHcKZn0/lWAfrhNRs1Q
t7gYFPLiEASgQ3MatvddGpp6VkWqLCWeJzEPVZBF0YyL2oydpNvWPS5nwq3pNYuTwYoKD96K3pt3
RZGpIDbuehfrZh/gykz79lcE5pEZ4t5RUa0JhQ3Dsco6j+c4cqsZ9V1uBSzTt4lTbPSwdSw/L3UY
AkixkBFdpTXVLc9g9UrTYcM0rkdq3EVBW6+eNnHl6VYe+Jkaz2l6/qP3o8GOSVdBb3pXhlvqs8LN
qtV4qnELEqnxeNxUdfIZSxI9u2Q8H+7pR4on2vHc0+G4V+jdMA80fVFDQcoqIY0/mG3Hbl3HM+zx
XN0PyWrcY2TgNuujW+IleLArLU9Wrc/Scv10IW6DSKUFN6yxedykEnuDOe7CKyPDfZcWZqLhxBwJ
DycP2/EqX4ZCDS1lB6Jif6OnrxuMWtBWjaTPOOkR8hZOj+2qRK5iOQ4OHD7xJlxNhOpwn/FsPzI/
fj0fGRt385FdGEISM3B8xYwIKT2Q9zVl8Hpp8HpqLv7Rhj1VhIHwuHrVm4WbryvPFbMmcK5LB83b
Fjl27xZW0RXtyuuaTz4rf8b1VeP0wRfwjDZJbKySNmk+8Hz4wmj9q+raVRalsSl1LVJO5lV21Nfx
gg7loEAu0FKDgV1h1xWXUVEsHOTeMM0gtu57gWp4cBNQRwUGvXJCJBd9Xn0grpDzJqm/R5G0ee1R
ZZQFszwZJUp3M2OOBbv0kt7ZJMl3yGtsu0yEVhX0qYLxu1WOzO6rhkcqMYpFQv3WdEjRmb4eRKaH
8EeZIH+eNtml1jneavCiJWv64ROh6dzRyruS9/bgM2IXSduZsZ6GMDznH5KhEqpzys7KPFYrn2ZS
xTLQLcR7Tfl95lr9EFmc4KVT+QEMB6i0S08iO43iWoVdaRZ+L2zuxwSG3+FK0/F9DvL7La+vDK9O
LV+jw6z6GXLX2Bi+kVmFkQQW8brarqu90pKpWRtssAvhzkRZ17NcpR2qZrHsuZKZ31th2n3uDQzq
LCHFrAEDT4GCKztPv+aDu2hJ71gEJpPO/Ppn0cb3bBh+NKj4rGtFcqM1PF8QTS5kCKrObf3sKolQ
rKhbchPVQbpmv/ZLUimn6lVa5YlqvD4y87DZlZ0RKF7U2KTcT23DAD2KCrL2whoGY7TqSpCwQg/N
pnJT1QwYNGmMVWwEucob0iintsroWqA0UQTzVGWZ98tPm1Wc47Ve5D+xyNpZ7wo7y6/yzvvqQ1LF
IjzwljyvVzGvbd769Naod0njkzWsZR4rP8q7hZZqH3FNi3nD4jnFvqESbPwgcX5vdB0xMz/P7X5g
ianJqLLSbI2NbhsJNpgsHS4HjXpq0EulEy1RbVdkJgocBYtu1YrkdFZyusSBvuh1sgmjfg4mxgIN
iFnwYl8ZxOtnyAV7kxlutiDpDBOyzuums93e41ZZhdp1CtbMsunuBw6vV+i4wyxwhplbtd/9FA0W
c6Neud6HyI/vQMSXjW588EMe2zzTN0MRWyFPPjtVEoA1V3wy9Mu0uRFMt0VX3cROHSitILuiyRbU
S2Jby4SnfOF9pX5mwsIVoYmSobNldhUMUQdIpGtKQEF1jhnKXJiNRqINuMfXyOMge8NNY9CbPm6+
tg4VJhddt/acYKY1LjeJcQ2W3zLU3dIcunSh+V6kDLe7KTCLZ0Zeg8od6C8pQni3yLpLaQPaMpZ2
k2VzEaPvXV7GypPZHUvCSrU8r1RcC1flPmix0P/YSuIq2TTUqucJ3xo0u+qCkoGGyj1Vd9LGbq2p
boniakVicS14fl0a2FedxhQYTt86p90ixr8UIQxNMob3UFvloslg1O6vO9+Fju7FB6cobR03n1LR
uPB6eAyGyagzhSZvuCNgdPE8anpubXdcByVc9KWlp2SR8eY2QI1uCjdQAS0KEI7IU2E+qxKWqpz6
G8OIV9y1XKPxF17Xb4yqc5WuoU0SUasbmnpdDDdk8IgtSOsq18m+ZzTMVc3wl6ByY9Uy+okPa+Fj
QNHxtghFn/rAuBcd2vWdGWrOZ80zViErLnUwab0g/ejKuFBO0G+YFD+TNr5NMxop5C/kuq/TxjJi
7lnUldEljyKGVNJ38WWUG9T2kx68qX3LeO7QjCMDbCmjt8M0+5SDkllEDfk6XuVkcWFndVeZPaj/
Sw2MmDlB8NpURFTwMFibBWGcXA6J7DekY2rw4v6SZLpdES22ozzKVWjIeLAGI1J+kYE0ksG1eC6p
QrlTKhYWpiPQL75o0rzfUDfnNsx5uCmYs4TqFL6lFeHbFoOllw64m/G6UH4WEdMYQKU5KOu2WPvk
cw5PuOeEoWqwjdKJYVTl0H0NCm1JQ9UWQ2Nlta5DP/1yqyG56mgKm64IFGuaXesVjUlCGQHwfWaF
onO2Ne/ptgG8B/ibphyeuoq3MiP3RLaeqWnddy2jVkQcBS6SswmqTixjlF6Xvm/Mk4RtEz20cjLU
lyIOfRvR7JemGVchp91qqNyrllAKSq+il9htFHeiaPsDBb4CknSJUmNJ0qZetXqxZS0uL90OfdAj
gpY8LuNN1seWJ7QSaHmpvD2IWRwHMzfyHIVImpp9iXtb5I1jZnqz7Atuu7GfKq0z1jXL5bLKs/oy
LNvksvNUmzjhZRl4+QL3+Q8/dVeUOdVaBm24kt1w49Rtf8k6wVaY5ys3Dn95BvAowzktG7hNDG9W
OOjpZauHW9z0exNcv80TGPf1Ei0wya204t+EDqhERZeB79c3l6RAyyZEC9BL/coTyVUUYmeZgC1s
Mj1xrGHIddD9mp3jvrfiMs3XsveWSSXay2i/kaS9b0XJZjGCF90YvkSyj5W+CFoXnKEKLBfGw95E
jlNdCur/kG7XLnxHhBtepFYcoWzpkOGnSLtrXf4wfAtei3Y1bpr9npbyHpvjblnjAZtjE3VrAUoK
PDovX2Usgw7Z7wWekUbq6Xg8ybIii9S4643t4Mgfrz95smTSCumQqqROW7PyoLeNss9X455PguL3
h+MlxZ5i3HuiHcmeDse9p68SrIexKspTsMngRuMXwPita5VYOhoqVhqSxWrce9r89pxIWA1G4wm6
HAZ+30hDy2FDdrhivIyTIEfm01fHeVwebnf4rqdb+UQ+XMm8dew0bJlTVSEeHK5/1u6yWmJ7/NJQ
GM2Roye26rr+Xoie2GAqVchM9/cMcx0G6nE3aspl5JLP0YDAKnCCK09LIjA8aXRr6PG8Sl181Wql
VFXYlyYBF28ZuGVlJmHTqIQLx8rht2Ps0I2vvcD94HfcVcUAb3Ud1coz4tQqWBpv+5oXilVxOcuF
E21FXBYzzStLNR42Lo62vubF4LXq3azNWrbBJf0SIJ3NBwqudKQ7xGZRq2eWYdQLPynwUghBNzwq
1ICKj7xXrceCRd0U0Sbw/GiTeYVnIgo6DHuGObRlsxQFugq4rCowi/pi0wN7ykXEm/Vywash3fTN
6jM44sOmSbRhM+6JgoCRkErQtPsGvN8kVKxKMB6WZe4fL3MHPGyo0RezEGNXJXSeZ8DJoH/zYyPZ
Bn4aqqEHn6AMUa4y6liiGrCNKtcsqEFWTeS4m2q/wRC7KANXXwZ5jpXXMsOKLpmmbQl4Kis3yema
uNcRKDboI/hCcOdBvQxpt4HRtNvobvwph8nWMC7DFYWrtZtQa1vVhy6xy8iAOBDPYnDTI4gwdP4X
TopsOwgRge3mhEqy5M6DuUAzp85UKct8ITy2jgekr7WmWjg5eIZDZIQqlUE8Nzp/5+RdOqsC/2sh
DX/uihRtUCTQZtwbN7Tt0QYWqBhMEiXgL+n+DGI/GgUImiEkqTVelfUymUFkJlKwTp++zuPEWEPZ
3iIpBLd6zO8kuPMbrhfFCqYK2tr+qN6/KeBfQJySGQ1oqodzHofQSleqsmlvsgSs3mCI2WZ8scY9
0bTuLNBJqmpMejAcq03d1sZCjwe6kW1F52EQ3A5QKZBZrtmFOt7wfdPYbrQZ3YhqUXgRGH0EHsVv
W9tF6bDUM/Ao+7Raa6grFNc1DqaWcDYExdpm3ItcIcAB8xNbxtnWjze88suFX+tablFdS+woym+H
mqwKox1skre90sMm3BgkCjeUV98KOpesw7PxrKv1hWXQGCI8qQg2/PHK8fJxw8U6MOpPEI8OZ3Uf
VivaxNJiPWhifw+WF7PKFPs+rPYv/bjBtZ+aA8YZ6NYMHEE9WA9ee9xovtukYAHB8WFX04J+77Un
qtaGL2NDvSdJg7p+ceHYNH7b2D4ecuR7ioYUH27z1PB01/Hc06GscmqxGkzep3NPN81oGa/6+pYG
okpV4fnhM9Yz1wAXgMnZM/6e7vjEXj5yHjUQOXMgF2COLS28XJIFaP503dNtn1iZcDteMmFjvHi8
roFlSqM63xaBE89dFiHQuy54BVn4Maz5RrRebcVFVVkMZpRfpxBwXtCMfk0jpl0GBUlMFyI/Nljp
vhkKT99KL5y1vBwunVSuKeruUKFl5hBKkIZCr61Ej/AqjQjZQPDx2tUHYwFWvddXw5Ub3JYczSOI
WdikCO8I2Lm2gLn+MEiBp8tS4SgK0slciMdmiKK9b+l9F8ncTyOuxFAKu227YcV8guZxlcEbTPCc
1eKbk/Roa9TRVw/8mjlEN8AdpZ1vwiFZAhOV4iWYg7oMxEzD1+7Qu9vBSb7HqBe3jbfLKm+WFR2+
4r6Ki6ZYaEXzIWlgnK0qvzZ7cJ7MQTSFHSbhN08DtTy0Q7thOQSS2pre1ay8C+uILfeRDrsJKl9V
XXBZseZb6YjrWEfGTGOm64XlOsC34Kfp66iP7AEwsmE8d2wnxRBSFW26zkVrarUnPzo6ImYa9DAS
xQISAF1uOb27BrvfUa6RzQanBNdJsh96JiszR+0yARG8IWmoQwTdi83KLcK5RKluZW151RVwKkmr
FqLBnYlZ6c+H2ghNUqIfbV5+r5COZ6wHx2JgdOZnX4dAdz/GZTgXkhgzeEm2bQvqP2XBdZMTf8aL
7kprnMumh4AOiDJbRYuhYyG4YJqqK6P4gGRlF6Gf2XWjJQsnctq1Pgyq9a+0yijnAXJWKaxHuOlE
P1hpSjwIQNfZZfU9cAyxaZs++1RJf1VB+HKZNgFTdeKUJgS/9Jmn4cDEWWpcsRrcpTRmiWLlMGua
TL/BgTtLispQTWpsW63FWwc58yCL6SpKks6KHE+sc7+9J4nbz2FDbbCz+0VXtbUNsbNQcTkMcycm
miqdulSN7mpLMEhS2/E0OwSX2EYxqsyAa3jmsSZXECPTPmS9d1mLtl4aSQxRjtpITL3OyCLtg1/M
E+EVYqlUAt4oiLRRCPK1c0j71TOpNe3MizTdrqP2B3h9KuiMwQ6hbnyZx2IZYqM6pOWOadZj5umQ
LrxLs77wXe/4A3uPh//zKY3h//gTb08n97/P93QEczgPP+z3H6+CxU73KdNyetGem8fvAmaO3O0z
rS8O/pb1/U1e9/A7gb9pfF3Sl0KSHVKDjzm6v2V9n61F+ZT3PVI9JH5h2TKYXAGTkmCCnw4LzcvH
xK9EF/CLWhRKLQQ+LMf8lPiF2TIwk8mARTb3P+2AdUgEPiR+GazhsF9rG7LC8GMpkFT+3yR+9z+e
NskpwppqkFKEYhDI40DJ5zT1y/uCal6rJ0sPcw0CTkW2wvsNxEiqZYW+1LlerFJKMmQOaD/e5Glk
lvuTY8u40eIepL3C7fFkB+b0s+axYTyX1E1odnXkKM4rpftZuiobN10h14Ug13h82BW0WJJIVvPE
cIxFxByVtBiiPjiGPMV+b9zUPoJUT10H/UzL6VUgaLLCZQkx03G3BcUz2ONuvr9LyIJ4MDHNiEoh
UAuxNL9eeZCIzCGuaJLODW0mwi96lEAwNc46pRueqoZ1S0O7i4t6BZPPogZsbzBhO5JgmxvJ2h9w
ruIy7y1f5ipgksxCz93hDkK/fZd9LjCkK6qQ32lXlKFvcW94lz0JVrrXabOQDc7C0xhkNUEvzLIs
uqpQc90yL4TofwvhBOzUEIwvLB9iMFHtQsSscZFdF8EcEddf6KxY+W7nr6uKz2RbOxZKvK9ZQdd9
5wYzJigGbTlsuRv5a43WH7qonPus0k027/JhmJH2c+g13iyGGFwNgyeE27MZidktMqJPZbsP7DhS
+T5Ef+Kk4yaO4w996YdmyQ3PZFqmz4T8KFzczIKBgOrD4msyEIg7F52tOwG1eiTBl4FIAY6FtkB9
GtjwuxWZmYKvOGuLGEyMHLI11TyAOC3E3W7aKvgWdYmd+KAAWAR+mYMwuOcNnsmhbi0umRl4Q65a
oWFV83ZDXP1jDLM2FsgvFBH+VejUbMZxpCn4YU4rgmyyRYRMVOCJLSuzbsEY/qUlmmEl4L6u8ii7
pmGRfyDhSm8gZtNH2j78loFHxtlMxG0BIU3CrATj2sy04YZLcBq9MrG1XmhzP5Jrt+IO2DV+rGra
fSN+5pph6uNZh0VuJY7xf9k7syW5eSQ6PxEd3EnccqsqVrd6VavVNwytAAkCJLgDT++D0ow1Hv9h
v4AjFBBr30Ag85wvs7/v9llifc+74102ajmPMKWzIDUfbYMt0kvhktkzyLzMSK4K7R+Prhxl1kYU
nk27B3nIwh90iXW2BQkv+gTTpunGi2ylf9JiOs1r0+eLH9deyE+T6EnuuPszcSFhHtD9ql2lY4Zt
rBRzUB1sIUXMU36mW1Cm2INrd2uraNovJt7zcYqPu9ZJRdE8EZ9fohQqcwoXPZ6iF7/dvsPG62DU
DE/L4srcM0fmrEiLsawhPPL1hQWm8Lhbes2o8sDx2zxp52c57WuhEW4NB58QW0ZF58w4EZezjOWc
dWvvlQfoAj7Cr3Aof53cQJat411dc1Zh+LP1V5ULLqIz8II7b6Eym0OXZUe76SwNhu+YHdDF1x3S
XxsHGVAZmMlKQ8AnmR9okmEWF207vW/RSq9hf4I3P9QgXLKGy/DquTAXF71X3rJ62TAcWRqZNZd+
yDCzeDk79NQacu6DNnOGeTrFbk8qTKCnYdLZqPX7vBORTWiPXGr7xpQcwnwN6FIYRueLCF+FF3/w
pBkrr2ojt9iV+IjhW+fSY3tGmi3Ngmq/D4Lk1xolyxnt4g1+jkYWoR9CwuDzlx7T7JwE25zT3WCF
QpDpSPfaELaXs2izkdyjawl+HgGdf4GDHklEUMN4YoTMheMf3YlMe58lu/dT6QsV0zuna4QgKejO
WEBOCOnjgkEDUUzChMaLQKA5mW13TixBgNG4964HMiJAIP+4uuHPPsKaivBkbY/HY2uXT7oPNeCN
iV5mhKcHoW9zEjX4gtrjbDx5QUYJK0zHlen1iMTVUZmGc3DauiQzEzwSwkmxb+4Pn+OScOk36sD3
C20C3BbNJPNU9FvRsGdNG+fkM6ycmxtDdU3aYulLOo+YjSzQWD3aHJHjGyxUnAct7KeD0j4/UukX
dOozYAEid2RCqwTCaWl2dYkhtee66dusVXtzZX62yT3Jol3H5banv8IDy8sW6/6sCc7z8bLqjX9A
z7iMDXaqdBLvUfjbEWrJPScCedK3l2ZoaT6Mv9NB+jVvNuQN3nqme/96iKaDtzJNJwhZfdH1LH6M
EIB3coZf4zQX42HdXH+OippzY4I3uJRbcXDPyayQXAyS+CVm9Vb5WKbG0CvhdV2S5LlLWT45zZqD
Xp9zaMTwBFMHsb9GNio8sd2Z7rsZAzxPsETXpstF7H9sm/oIpi7IQm+doagFUHI5CBHSye8H2b8d
uhpFC63fOR7ENq4FGn9AhVXzNSAPbuLBPJa8vyR+83UakGmkbMUuw+DmCnaKIpAV4SKTvA9Mf3Z6
3Zymnp2Rz7o5oUY8OiOIC2htWeP6TSmSYb4wHa8FWyZo4tfZwykZHAAyJtY96aPb8vltEhtFHoMv
bzTLhnwOXA05jrqJlMjmiJyDDuraoCCWB9ODZLubDZy9KoG9yPh7c4I7O+dcYtHY+e+IbrIUe9BD
cNBJ3rmrf5m/bOF4Jpu+H9cRC43Wp9j0X/CXucB9qLXoQ9jkUSt/SxI7sPCnqZRMpYXEpkJn/aC5
eZ3ieal4DA9pc5oMYYPKWy8In6nXlp1joitn5op1+hMsa1pFgXqbCEx67cafnK4CY3ScnNl9aDto
icumTBkMOCdmNBM5Ael6huB0JpHimRz8yoYv9QCTOqYCaaT7KZHRC86cdzftda3G8ThNnNUE8cyf
AV5XzecOtrr/PEZp4YRcFRHbET5sERxNNsxFp/xMqH24CAMrerBDwPwPgS29cFPgA6tMyohjUTe8
f2LjiJnHyMfGhChHPpwPGgWnhroH1rpQQXkS0au7SZmxRn91060rd+jwDrQDCPqu8Euaym9j2631
GiL62rgDy20R4tnl3VbpuctpF9NLO0ZnBWvMJIOqGvKz0bOC8wijqyVemx87RC7EE+fdcb5jzZ+R
Q6kHumxRRRWW/tgJgzzeCcs5mIDCIzCKJ5UOeag7TFOdr36rT100P8kWMrpw+suSTW60mdy163e3
g1Wc/GOofbmpSs3Tc0BaBNDch1cvtm3JmjYJij1AVM2D5xi5cuEA/8UmAVPCZQ29SLzm7Eq3Fsuw
Q3nGmXeKo/2hdeciCXrvzG1o60r5GnReDC+nvd9Je9To67KdwATUNGZRtYMYulklOvSn3NOLylnX
I6dU4x9PA0K4qvw+fZbzYi5B+6LZG526tnDXbchvbyeGPoB5AhyAiLbqt0ZlnjoKdjS8hsiTy9j3
a6lZmwvHQ0xo6SNnGV87wvFpNSLpaj2ce0N4dBGrv2PdQ8ptI3Y6Al9xteCl1wHYgNNRchGzi0Lq
qxLVFbHyAFw1JMqWdlOF285Jwaz0q9tV1SzwVS2aj3BuPncGwfIcClrgJAHO+iyWYDrvzH0L/Hiu
FgrP2B/qfe6bYgVEk/EkXM6dt5Zmg3yzTPF7Sme3nmWyA4cJt2zqqakHtMktk1R8iHaaT6aHuuys
c50gjloEphSVH2p7EV36a2+xXjB3+CQ7zzkNfl8TFXw+6Aifmr+2yvFzwGobyCnYoEEXfyOtY6BR
sQZkH355VzeqaPcRsTlOJ4/2b4asHt44hB9B3hEHsor43d0g47big1v1/vZr441TAsdqKN9z7TIg
Q/3VW4egHt3XMfWDC10CXYc2iQgHp2IxoLQ+Had8HfSGaNRNckkGlWEagUujpXQRg7njmBTy4E+O
itQpEluJvzeozn/8n36YcwR9Yz6iVPEiyPOk4wSiMoad/uiTVF9MY0TlK/kWBF4gMtd45MQ4PQPC
gRBM2ZSnKppPARK3cGdBlfTjV0QUgDkFFpskLJYlnDI1usYigGlBD/lZYbGt4qBgIwjOtlUv2876
07Am29UBLqpN6l30ek5M79Rzu3xD9PAGK63FaTVfI3LkZO3gTvLK3ZmuUYbiZpyMqoCEFtarjk6t
6o/zHK1HKROwHaPo/drhQ3JJhi+tEx9lj7X8z0kd7uLJV1A3yUF6AAmYhT5IsToOB34CCa2zhg5e
lWwfSacw3aEc5cIF4kbX/q4/FiwdsUOwrEDfp+LA2Z120kFGSM/N4iPg0216nggtxCraEzKr+7bZ
21pDCezXfAcbmScBfR00jeFsLOy6ChNfFmNDvs6tm7gTFWHJG0V3wRxWAxY8y+xF6hpL09VK5rJv
rbcwArRcdXehDXLmYSZvqvUQL3jB/Geaa+bKDAsPvPv4a9L6H4yPQw5h7a7zvWscBGsZTOba0wiB
UOSBCDBT0RkT1ZOLkDqJYDKM+53i/XZh4YeQZM78QWyFSn+LdXXq2wBODxFYEwVPuwAeymzuGtLh
X0M/rm/bMMN2c6J/XaViS06xbSxvQxPDvJM9Xe9c178F6aUJvCdspHPtKQpHga9e6SzqWwSCPSOg
AvLDOTZMzGgphFRb3VoyszcsBbQbD+cdkkQM3wGqmoJN7qitWr60WIzqBgBS3SoR/Tnie5xTrrBa
Yx+SGY/mqaRA4DLpwFoIDuYUC91XgPJhuewT0spQPRJJ2cmNVXI2KrYMBqk3e9vf4XZd3/Xwqx1Y
9MTeRQ2iqeOuewZjlVSHHngdtE8ADjVesdE/QsguuV7TqO4Gjg10iMkn5VB6YmhcAKE0aYpF+SKD
srnU4ZSmZciH992D46JD0mX7wHjute6v8Tw2wddxhVYgINrLDGgsJnOaPiEVUzUkqPHP0Nhd0mOI
djvA0vVtcLvNnOXqF8EcCywbA8LYpDH1bXDMkwqc+HLb1v5e7QOVj3AOaQjdtWsHs46vcgkJNMxV
FaAyvzUzR81B4+9Xk2BSwSRTpcFSfKZiuBjD96uMNzFUq+xkOcJER6reV0RuF+o4YBRJhTXAxe7C
YswcET7eBuG430HMv0RLMucL8T6Dh1mxcTZlOxFYkl17HSbQbpu/jKdp9usDQekJvN0pcZS5Z5h5
eeiBcAi4F965HQCQvnsDCEq/HmD+OrADC7xIOcDDSLz2W7itbjb30XxtTPPE5JS8jCNCAzfNRzbi
VJdN9NiQFusq638uk3NqyJbWLdCfXMFDLeIDgn7M+ZAviCJe4YVco4Q2GQ+RGBz+QK+T/2Hg0Kac
rF/l3G3ZgH9jF3yZx87PQr9xsyNohytsXnxZlOd7N+/5mrrHJQqjX8vavzJXkHO0uro6guTEdqRn
DRuOZ9O2F5QzfGuE8H5INdQQBb5oXwTPUx/TIupkWPjUZ/WeWu+dHp9AAP50SWqK1iC1HJYwgVbY
bdcdXF5kgaLNXYaKCH1kIt3JXTt+9/Y+uII+60X4jAzEB64u9mpqYQkyrIiDNuOl85H50tETuaHr
VlKKeELH0q+mPVlPyG6LSUl15s003e3N0dzRsHuOdnBcjH/44QFSYYnL7gheUY34Lf3SU498wq5I
i2mJvFcWORlqXvzLMUokzlD04XybuTIOiU6JnskdG3iYdfPi5ZMICkJFctrYUY9j5BXbyPUpCX6j
CsBc4qjbTwbhCBKQ1Cn7uXkdDGAH6iLA6JLwuFfzrMtgiTdARPv33mnnh0jOX9iQhjnz/s17rMTy
5Sk209sm7CCirHXLxZm6c9UEYEMb4u05scs/32JTp9O6VIPTvd6uQiyk60fVkxW6Fgat163u9kBl
vW/cYrUa02b128UOsGoLMsNZSslcBdrwfPAwAXvPHaoupJ+5XbmnjexnGjCwB5usiR20Pz0iq9//
XOXfRNfRjz8vh6Iog9jG+ja49iiNVQXMtc9bu+MoBlZr0Jfb7QF2+npGegbImCFWANIPoNKfEVzH
phlq4CD/GvxjLnSD6eu6KJZYYzYBOYKCUN+CnmbGh74d9V7XV1x6b7dMZ0BakwjmnY7Dk+cDEyX2
vJ+eStlpbMVFbDE5O/FIgDHM+TBsEAwJZJXG8yG3aNmh+gk/3nb0MOUWsp7x8SCKrCecMDKLQT3T
2Hk8PB7kW7N4hYFekIVH/GtD5c1Vh+k1TTsP8p8BjgTDqB+eGe1q5u1bjWdfs67hr7FB+YNJoB63
vuiyoPFQZzOoBzAXWI1U6GGIHqlPm3Jr4jmP9N7cY7aORa8HLJGDX7DSAes2pYY9pEs5gis/DQFQ
qbQf8hQiO+SjvSCjXWro4xokj90WclRR0aJXvn9JuuSZ0+43RC1+wu/Nj6MamTuVvWlZrsftM+/E
GTkbLXWKOiLYGk424SfIJkfzstUSqCXAt2rqPvdt8GvVUiI54kO2U/YNefzDSo8TJxxKz9ws1US6
3Ie4iOVxqw6FLTqZjybDr8S94Ewct4N7321lEDVHBtNurwka8UEr1bIYW3zZiVGiSGYOFCho1yqI
snBP7zgK8IrVJN8lB2hH+juh9A5LAx+fmC/RntQdL5V/8AdFQEtMqLQq0IxLZe5QjBB5C7wyghvA
k5dltWuYMVdUjvBTspqXwwORguC1K7sW6vUMa7xXwXjncwFp0+m8h0F7BWxATNC0vQvw5aB1MJby
2N8r2Bmg0Yi6j6GV9k736wDazHai7g74AXkwiY92J9HZF43O3L4vzGI+ebNz1UEaZGpxXiD0v5Sq
gf8yeu/bDNnXhrFy/4ZKGJF1vjs/C9O+U0RFz/OIjz2rDur5IiA4Ixxse/qCRKAL7hctdqji7GU2
o5OHDXY8E0W5HMVr7NP7BDHxNi/s/rA/tNKhuku6/BhoDKrC/5Go1FTJ8iZJH2e9SD7D+nmLwtkr
2RqGp2Tp7/cEUgiJQWtDbv6kKKz6dXcEtgwP5XpNcpmZ559l492jRApqmcObfHWrdDq+rF2bXBxP
v1oEyIs1KUCdQnvcpju1RcWh1/3MA9AhsNTGavVYzpyuOfdR/Oz7MATajTSlS/fSePF9DClunl3Y
JmKcajHvmRR988TBmGpnzYw/WeQpqdxm3wodh7LQjoIQsEelA54ld1EMFFJYPQKdhwo/+OWQ5Wfg
s0++HMacOgPYLv8rZY9spc3FIixQDWnmIjzIIJxAwIpAIoC4zPHad54I/Nyb9xK1Jm2GQFrhy3Kx
qDR16kwf0RT+Pn7I1IdUQeW9o93oTlD2RXY/kKkyiHcLLxeO2b30hRujzkyOj7oNgswQqFahUx1i
Hl/nEBMkMS8qclPkS0BTaCiva/uBMjCcaXvc5CZ+77x9hzwQVMuMMpaOA+pd+7geeVy446CrbYck
EDJPYusKvKKBzDIpfBTRFZP/PnTdVnQ8+Bwu/vc2kGOpdrfPmBnepIBUDl6HZyCrr9M6AcY6DoTK
UBOl9l4N5PBJVygvAna2hq9NS1DIkmx3YuCvPFzDnHTG1tMh+BEkrVinGRYK+Y2iEgNufQxFajJ5
AOck99RzAmFkR9QzL8FexbIfshYbVgh7qB3PRoLKThPn2XWb5YWF/pdBk6+Sjyhg8Rg5LVjSZxZ/
8huwyV3Y5XqnQZaO0iZoHTwjVNAJhggKiCEqf1IBWLhH7DFrVs89PIXS585l3aEbExSOlXEwtACf
oinbPUIzbGxd1rfO99mZT1HToPRtBuWFP0BfJocHmGUK2yzZTog/fuBkL9jk4meURwxZwUdyzZw8
8R8Ccd2Aimeq+6yQn2XxNA6nwYVZMVPvLemX9oSc+WLS8Y7K6BK2hxXw+FCEw3THiVlOe18hpnmY
/bSc+ikGhMhQajjdG2R3+CL4ixqD3/5kznDW8P6T/eueLAngfLJeBCox2SvnyBv3axxJOEAqxtdA
8BQbG9V94+zZ7PQfLucIVtrlC0yEKFeBjzII4l66wbmqCIBLaLY0D0JEIP3ycDA2gIUzAtWRQ1KZ
cowASI+h7xQ466cJgOSSyKA8ZABnUA3V1pMfSzPgmzFjfE87c9nsCTVDI2oc1O8RwG0oGK7WaMQp
gn1ijiH1SuyXqDahXjYfyEH1OiMHchNQRGkB7notkZZjFqIKrU8+oG7+UIOcqhC1eMd+SVBr89oO
Cewg4ESBDRJp8KPVy5Xrwb1grSnMIS6xC4+IJLRMfyYnTwo372WSZE5nJSNwaWJHOYnrPvR+9w0O
m6raBRU/UO+jInS6l2ngMapJ+fOmMcXcA4adxCldLEYDvRslz8AQrUU8H69hMtRCTKhLVcdRHAwO
JBtdwNnLhLOLYVFN0qGKdIaa0dzAN6oBY1V90oB01eCIXYTr6hBnRL/vqo8wNX0UGqnNu29hcO69
/Bb+6KI+QB3B9tVZpxZFRkN4QUUIaFVQXUAS4ozJGeXDRxpnazr/xhqT5MpN0lwe23WhcBcOrBkn
b4PyyswKPJ18HyBRJQZWcLdPUHvST/ByUUZrpcNhC4c+PS1byE6NjXH/DokFmTuLXf/XdX8vOsZD
vSfSMZorOXsoSuNDDaqfouTBHrbuAKIAKoLKYeGAHRQCN2FnG+qgT7Eh/r3/1IC6FaL/PN4efrvP
fxz+eTp798GKCbGP08OzT5EG6wPodAMXz76gHW6P/Xvxz5v4+3r/8dT/dfc/r6f30S2pZ7BUN92e
3x64WzWH2iffow5kw+2lvRgVxgBh10xQ/7NrgvaUUFdWIV1+QBTT53UZ+UkN6XCWiK7LsYt/xJqf
t+1LqwbshgGAN82GT0ky1b2SXztwSh+sxzLNEqB+/hqdHSC8kIeQlZCdIBr670Np6W1lae4FWHdj
cXXET/8auhv+fbsM6gBQ+O2Q3VDy2+Fs+XERQe8FTz6I63/ffnu+5Ia1327q7avdjm5DfMPX/14m
lm4H6Y/IGXvw3+v/vq0/z/X38j/d55+uCy2Rn8wnZRH/yLL6u6X2E8vv3y4yO0/n/3Xr7eh23e3W
28XbcHuCvxf/6bH/9FTCViR0tjZhsuYIjDboSraY4VbXcLv8j1cGtxKIv7cP9kHt3wfdLt9ujhWy
H9RW7Lb2YroVXKz2sLmVYdwObzfdhqgtIJE5l78P/6+XuF0M3D3IbmjV/6fQ/l+tR/BHyd3/G4X2
9y9S/YXQvD8P+guhARfz/AjdLKLYMm3/7j2CXjOJnyDPuXVvBsH+F0Gzf+8UPWZcdD5BPbLnghv7
N4IW/w8UuSHojbzQi2902r85u/8NJkSzlX9oaxGgq+34n71HUjS0BQOHvz5ge1v4Pj7sf/YeCWKk
SqlpaL1jl0AHA6iyavSKNT4wy8bmviG0jrCH1ABeXsXYw+hLJTu7x1Pr9HXn7AdKk6YNYUDXVG7S
LFlPhqM8FmKyeJ9YFgYgLJfR7s5HWjDevXBnicr9EDaUBh7UuEhUSdtcdrX/mvyq9Vbz7T9+kn/4
lH7o/p+fExwf4m7XR/cAz/3v5ibHHOmI+2l8QdWGlw/RUh1W1PmzpdnVs7WSz2LFn9s6RO3SS600
lKi52Djscum5b7IJahO542m0YqWxsmUH/ZJBx5ysoInF9nNsJU44Qy8SmmdoFdDb0FtBNLbSaEOa
CswbVMT90joCgQIgHRS/wve+KavQgfar0w8XoKqocLECrLZSrGtFWWLl2QM6LQ/gqUxckxLr/mvq
MA9mKgaCcv1aaDRogaN5G+Zld2ttDRagr3+vJgkqAY2gsuyWoJiJb85B6xto3RhYi3qUBl2tc+DS
qr4Nm3UCg6Z5Olp4Lg1iS1gWMQrwhib4ilY1if9rs9K2Dik8Dit+U63eB7clZcf8pWYrvjNp5XFq
hfLRSuYS2jkqYqCiH1ZQD6y0TqPe/EC5rS6X4annB6/NztKqFf1zDE+0Hq0+j8aAqKjjqD6T9qJZ
wEH8HW7XOfDW5lAn51GAqmmD+fGw95ox/WZrFfjWNOgg42SDBYq4rxElebgz+ARNL3xK8mYlIYS8
DSaEPdLGePX8hd9sCqvUxREEFSrBZPYKapWBq6F3ttUNQQHRjNOh2K39kdrYJbSWSANvxLcmiWvt
EmaNEw0HxQXvVBp4KsKaK8TaLL51XW7DeDNhrE2zWWNmtRYNh1cT2KtuA7VGzmYtHfS3fjI3l6e3
2uFtGNPfnrWCemsK0fBjtCbRsN/F1jRS1j4C6xfVzFpKoTWXOFwmZCXXNiBruaHMaEJC0yN6y2M4
U2n81bVG1WEtKyTzM6rl8DFGKy8OgfM2ONBqxj3uLgtcL3HzvxDpR9YQm6BI30Iqa5UNW+rlEbww
Ym20xiqqM5y1xVpsszXbpLXdYOe/IgUO8t5acsfjKry2nuDU9dayU1CqAdynZ/yJFaRD8PUSa/A5
vfX6XGv7tdYA5NYKdBZ4gtYcXMGr5s6kAeM0H2sI79c0KaL3aIMARxGhBdZjPFwqYL/DfByO4ekG
qo22eQOzFmU8fMHjE1TMrT7U+QMtVKyhyay1uUAcQm+RsO6s7Sk25kHjUrBCFRrbwBoN4ZFCSrxy
a5r64/I2wUUF0OLUx3o+rL1q2/JIa7iu1npl8GCpNWOjoBitOevscGmtXTta43a2Fm4MLzeEpxtZ
czeGyxtYu9eH75tYA7ixVjCzpjDFV4RZTE5o54wVz4N3LJdYVAfvkdrRH4O1l5UdevKMhUOjFt6M
ObFm9C1+w4apziGc6sZa1kjEnuZkTQph7ezQGttCvk79rGxNDtpE3cxva4NDi4hylKQ7VQCP3LGS
8WBtc0I/s/EI6oPLa7zw3+RmsKPviTXcOZx3kKnVbuCRpfDkZ2vOOz15Z0kIZs/z0Jqgf0PANFwY
HH1jrf3Umvza2v0ocDCZDwJgsSjAaqEAZvGADpzADl4gBTcgwQ8Yy5Euq/o0rGrORdr80slLCOKg
seiB7Ylhp7kGk9BbOCEGpSAtrqAsuEBvCIOFGZIb1gC+wYkN3qW/lTAeFsyHFVLyDYewYMRMM7TH
nCs6+29N60xnrBPPSfA2exMtth5EJhkgWGNCPG9oxuL7SXQ1vlY53kw5SpeVi2+ZQ1deyLSeO8bd
gjRuUhi1Rp885uah8LyikxBWdV8c+HFAn0XndlQmXyPo4E4Qg0Uwfj5p/6ySabmEYOiuMnjuD7Sw
krF7L1jwNTwRqE3V3I6/YhRMhAB+Czp3cTEd6kI8Gd3Hkc3twITOy2pLyFFfMeIRgV6STx7I9jJo
0Y6i4QYFf9PUZAOaiQQ+1MP0QKbecF+dXE2+H2gf1UKJfEKF+5q51G0KEm0PY0JRucQvClXqVRf3
ZWRNCZQdox2aL8/QsvZl1OdOAC/zSPPQNz0vhlZ98dH0BgwjWhhY5HRqEb6wbfqeTAy9qiioROdw
xlI43VK2/WYu3InPHXpbMNQnlujewZCIrd55aMz9Me0kB1YyFZEq0Fwsgf41HyUMKqxHpj+hSQry
NHQtyXuiYAtZNNEIvA3tfEYPEbR+ko7zFM/29i7+NAi/9keDPgw9cIkfTUPx/4i6shl8cxTj/t4y
UkhTrT5DVoFJABQbeOecJwTrFmo18x0JY+siMtufwcxTNPoKQBqlzeMe++olHvv7EH1EFnSdyac0
nEpUGFR2KauCZXg4/Fh8litejn9BmYP14HdU//kR0MppejSDRtE6r5nZUFvOUXs1dsWeeKBPj/XJ
dScAu+s4XNftI1qitxYYITYUDjizxbQE+OwU7uL1+UjMaaBTNrfrXg4Lfn6AZGjGsMTo9iIRFLoE
VJue+Z1CxPalHx4i9twsy/6w0/QrJIWpmI1YSw19ZQANTJL3nqBpViidCa2RgvDkaxDbSZq8dz6h
JUr1USArYu8RWo7/KNh+CofmnbUiPY3j/qp2iIoQBX/3lr7Q7XzHU7fqCCIyxDRgogf4AL0X6WJO
ZHxBARIt5t8OX8IrnNusW5rTkkbeBT2sSimFytBZZ/g2zDAW9mXrsMd05HwMHjqs8EadaD9zEFoI
gdcGxW+ULncwmLCFvIa+8M/xKND5Td2nPr6YtlMkN/Ml3b2zB8IzRwul/QNVcvBU9Fs6wGAG74os
30EjnRnzNDLFFo/JNYGzBFzu55yifmE28j2M0IBmhBYIOOZ+6b0Q6j4YeYPazjrlgS5JwuJvCfC6
MbNtdNBgDl2nUHk9caAXoJTuxqRBc4PWP7LVwnPoNJQ54yTu4UGoZX0fJvEdjRaZhX+Lbv6JH/0F
/U+eeAS2DJ7OY+gwiIxCVrPfuflGQoG2XJ8BbSPOo92579F+TcsFp4L+blDwm3mcnWSEvnCqyWMa
PiXGfzAygboiXS/nHIoLP8gDbeR5MKj9Wg9ow03a5ImEpgkq7xeYDYAn8ZOBMFas0r9Had59GvMJ
nueUArxDQ8Vm/Tj6FLEUf9f9iKrn7lu8wMtkYXDZnKVa8JYL4IcMiND86A0NSN2dRkWfruiHNror
Gipd5AoYb2hB0juo4YQavfLCn4Yvi/6pJSgmKuNPWhF06JE+A0qvPvv+8fY/2Tuz7baVZNt+EWoA
if6VPUWKkihLsvWCYcs2kOj7Jr/+TsAuy9t736pz3s+DMYhEI0tEExmx1oxxdD/mZfCISE2s/Lb/
0jqau3NVBqtsfC5zd++OlncwEeJKks4UJRFCFlzZNUUw7uA5ww9KKEPkMTaYYytMeZbt4Y5Htko+
k6SjQLhpjPpmbNpLX4aHkG95l3tpvktUA7XR33YBXgUbKQSi3+eqKi+uaW2DUEAGMUK1tXp5thDK
rMdc5CcDZlDke9+K7vPQiCfeN3vTz5yNY3ffS9EfKzVyvcqBRK9SNWJU7buLGW4XZvnJxGWx0hz/
1kceoSUPijD72hCOFWY9mz3U1RDyGtdZsHJ0NPmR/aZy9C9ttpEBYVAvHK7D4Rza5TWK8aen+lMG
UGtFwu+oi5T6Thm/VJQJC6cfwPJ46pjHfbKayLRGbVbvOl2JVYWaPQr5bg114r1fPsD5MOxjFSbx
2SnNLyhxrrVjYk1NTWZytrwNACtio3buRWsNeFcrnsMk0nmkoPtUlIzQHY0x9Wvl+B22WvQmqkrG
PTiRESlS0a0CI47XLvWqNpJHkVRoWtIKrYBnYubWDbBYYb91esrMIoz5U+sEkqFHYSEtHkx7GI61
cT8kxOM1v7Ndowaxcvfi19QxnMI+aaX4qqp+DW2RWZUNI2Usi1XgyGjvNpBlQqbcI54PU1EMKaPm
o1uEcIW49otgVWUEMXXELz1m1k6nhLRpdZVu/dR/tfBj3TbhWqkBeTGOrU2a3uVj9SyyECGnrY2A
gyirML9JeWN+67TDZPok+vLA33cz+aFEmwFJamRmp10p2dTUlCdvr/l1tlOUbNd1bX1IqvlPOhuB
PbluAkTcPoVENwcnQfWiwwHg3BUaedExJSbumvridWmNWY1cuJDic5iDmzINcZcrnl5eYpwqzX5K
HfNWrz0YlMODG5fu2kl5SlipSLdJ8hYbrr3ppf3JtoA3zsxCAqtpTTWLXDXxrl6Tt1b5oUtz5BVk
sksq36nlFDvmZoDmrP7Cw1GFRI6h4W08fBVpjqNKm8q1Nn7vJvlpkIDaQmE8+zU5kAnbXTS8gUIs
j2SBfdOSe3/Ad5GQJ98CRihOwTAHJYZlrZIhfeua6Oxn/lsRYHzvmCIWKfqlojt2wxCvEUo3/Jn8
O5rinNwuPhrF9yFtpg+aRsyhC2MjmyPWFiLuzKkR8hdvdmAP28SZ7jXwnWQA7C1lbOoByNl3hnKg
NCh75fF8n5BVb8pADau6k9aqDrxoI2N5NIWMqYH1IwgaI1lBZ4UZBclz7WakXU0bnUOikn0LZmbf
j2NFQqN+0JzwCUCdt479YtskCZyF8pvpdN8EcxErq8VW31nu9NqPDZqs2OWmH17TznuUNeoKLbkI
BBFc+FhNzMIP1prz6s4yXSiEs18Ia0KgfUwbdWgsJg6pm6+tunrkxIRNMQ+wxks+6hR3y6Tx19gn
R/TwBHktLoNd28L+KdpPMh3yYxZON8akiS23MQoTnlV6eHYS190i64N/KcJLx1xuHQ9lh8wRXUKk
ePvHDoJfaKhF1WK64+mOC5i3bDrbmsIBrQURtu2X/Uo4Xrwpxk6ulCo/6GEe7xyE9BFstXUXdcSA
gbrM/7Jj6ksf3BflvSgvk11rfyKDyOWKOaudStyABCRTp46RHn0sNBBcvlacUg/dPuyztERA0cDd
JGLgdiAs6Fa4XLpNmbnc/vMfMinFi3fuS8Ufw3XAn6bMwEXQ4CYpYybdI48A08GWJV4t/ALE4vht
0NJTbtArTuF/T6PksZQoUdJvGrmAaqRuhQA32ESWfW/rPrieHtibAzlgJTL9SGz/HBfu3rODJx/+
yXb0vQ85QeTarAPKA0WAyJkXGVr2tc20aM0dflcp72ugSdytV7/3112M7hNDA1WjnGppTDUhT5pg
hW8Ikl1qoTg56AK1fEPikZfjmzTAqhXwnVcWBD3m/4K5PO+JcByR0jn83YJB52YrvHXQBMF6mKyJ
vBs4Fb2EJjlWjr1TnSl3Vmy61PmjcB80/rY0Mx0VRfnFF/zCWiSvuE4xPPRNBmYuBhfXmfspiEif
CF5I8TNCpee0R6wyoiopB+1tgCO7DdpXGSHJK91D0fa3tQ3XdLrlGdJ3aEqocoLmyj5M4V3pWHhc
23gV9D67DQfRBZd6xHykDbsA+8FrkhC/7lQCH5XQItKqqx13IbKAUa2DSpnrYNRXFTqyTaOZzENO
9aB26Fcox/jpE/Krm8ZCAODxouSth6TO4burQzPdtDxEIRTg12AmkFaJXHuzlmYIvhNX9Rc4Z9eq
DcJDmgTJTeb7m0rDaFw3h8YvzsIimk+Lfjz4hnoyq/ExaORd61k6CNboW4kqxSkaYGSTfbXT6hkT
5UPcrE27ey5s667RqWbOTGtiCpdiJeSqx9bkbumJ+qNMXLN6kwT4wvIs8DdB6J58aIeIELIcSoRI
g08Bsxutk6SqxpOda2sZtd9ApzFr0aEJmtmxKzo0Te2dPt9rZvGtqvOXwmUuAQFhY/dU7ArNWMUG
0lhm5fdtB+ak99sPdS6eAuNRcyyIpoX2vWmnWy/0MKVpKCW4eqATZBlv3np8S1SJHN4N18gFVkat
fR41fSZZaCN3hvmFgG0N7gtvahN+rByJel66TKJRqLa9vG8oMsfOd9EnF7dAtVUa4efI9O/xT21k
Ud45OW42LXss5t9ZG9onB8dP1vEg95A/Gy48ioZvau3GQFJBA91UuXcr/JUxRsOut9qvCKGOKX/F
S6nfjqEURxMBU0KYuoaoE+zqHCuwq49YZjVnl4Iq3o01iTPy+8xA0tGOVhMouWaSpBBjT91MRJIV
NUkb2JqQLXrKpIUnrfmPkrmCWem8peNnLTDUAe4ZBEtAmXUV4F7Npu441spblU25C/VEvwvzct27
mbMKcFfabVCtPTmtRxGuQfUJ3vQhd2lWs71rm12qjE/FpMPSLpNqn5T5TYG+8CAFWrpRR+vrKEh9
Dl8o6Ie3rHXUqu+SrVfYORlJ5uZO5tWkCGKiV0AT7WWwqudkZ5Q4l43WEDtdWs+eTUSjzXbGsUwv
VeLnOGjVl7Qcte3EZYTQKbdWBlOJ3YxdxCFhYY1OXpq4xrnVXKsAEKKDrPhx1G94EDmIUbV0yT4d
qqJ4Ldrsya+LYhdNxVeLWHetPaROdGuUMX/pvJa47frx7EX11zYK/bUlLWNfoKhdVWbi3gYE+cRa
6vOY+eMxiFPrYikuBIrB95my1MkfcDhlIr4tS8QjdZhtxMQ7hCdo1np3UZQwxQBzv6JnuLsvSkdu
UzOELquM6VAf0gw4tFQtuTTDXEUdOGGv1Q/6YN2KLin3RvrdjHBI+6Bm8GeRqGwJLfm9TZK2bc+v
OcbE06SbfWWJ9VB8EDrGeGWh+DE0BB5ZH99PGlKxIBw/DFRuN4UhkRCaahtQ/9jyjPNm3+4HUQ7D
BsF9jmqqLyGp++Mm8+xHX2TRSc5m/Di+Kdt8OhEl8/iaOgTjbv1FZuPXkrTMDa67G7dMIWQZMHpV
X+7KQEdX7DjDNojdL7VdbVFuBM+5Z17csPsykvs5VciG19TFGhRb+C4bTKqB6Dse9whFvbqJbyti
JEeMPAWL5nOcAKruxYj0inzRGanSt3iy020AimklPGYEVuDZCAfTh0YzrFsnIT9H+nqXxEa651dB
1ZqW1wEj2Gp0zCPmq+Gia9FzkGvyxivHzzB3qnOd4x73wrLcWKON+rIFwaMhbomG6TiNc7LS6hDN
rYBHNltAZsMqrYnizLi3V9Nk3snKzfe5iHH+GO546NzZTRj5W2sAGxDH1nSdCiAxUYHjsuweZK5v
9VoceU1gRNSPUW7Zx7z+vlDE+PK+DlVcwgxQFDN8jZqddnYxsJ9c76NJTWTfJIT4i3K/a+ynQZjF
nV9eclNsLCbO6ND3Onr0dRYm/XYoKDV5UVPejD1YiOyu8tL2BggNz2/bOZOaRRvtYfJo9Oqr203X
cIqvEFxuW9R0Om8PtGsfE22099XAN4rEj5n22O4d+a1qM+uhFN0T0+XgJvC+9xCG0hFAjY1gngC4
Wo16MtyEeEi2k8wAeKnuahXhPamjAZHyANm09R5zPKM7W3kfAj9HE1cUw0MzyG8yyQ84GbWNP/GK
H5LieZCYwGEyXQy/+Zwnprefq4WYzUZ7K3X/IzDAD0abt3fBWOJggHzTmVP4MQyYceiJ9YAQJKfI
EvUUwQQiRilfSqoEu3B6CVWCzockqirdT51hXkFXbiIfLbCJj3c7dDbyUqS7HrFhmLvTmiYIDzFa
AOZAuNINtz8IuIfHfgA0Rh4THZK2Lj2kklGAzS5Joi3kgGjtGshPh+lg23CKvbLBJ1sogBhgYzdG
pg4ztahsKxT86XAZhOKerC72jWb5EkF1VXMJMucUCFnK24SyxLWxXGRapMCdeTYZJSPE/dJaw8X0
0Pg13yyN/2cUlzvIQVhmdeu2NsiG9p56A3+5SjovOphBccr96qM1zAJ/IG5d5iC6T2yeiU10sDpM
2wN6bOI7tQGXj5PQMLR1nBCVR0i5PBMDQ2GvXDABmR58h+IEfJiandFZE/m65IKR7o3JVbSPJV50
x/88ljObuSwEqcRuE4cyPrr1t3To440mEVkCe2m5By33Ygf3mBNwpVT5NUHJvcKWwu0Z93ee372G
tPPom0lfT5r3UmX95yIaonNCtXvjx1Q7RZHsaLp97rOqXk95SXIHCgn58uIuYdq8rZpg7+Es2phI
rnqznY6lXUD97Yn+Bmv84NqvWJcvMrPSHeU3OCm2hSYZYEKSVzvXn8Ta1G0H+w5labNpdnQLGLCw
lfkmLYvHTpPPJcpef+4FQGIx3dCZYh1npGfibs7bK8DtaRNZuySgXO+MebL5VJCqfol6i6Obblvr
vb+VXRZeMr0cgKFYm7jOgT4ODm/6odoGSXHOjKFBoT8byqEZboQcrkMSOsfkQ5smcGKgHzsDisuA
i2TX6hGdHuj68TDF/hYp8lOSWs1hlLXYVDpSTG0q9kLoVG50+UbYoDatB6hOuOZDgokbxASiV2kQ
gZR9wRTOza6wDwnubb9aD6qrKevjc0YD+BWNLo7oVru2aevyd3HDe3ojDFuvRzGdxjYT0weQgc6d
kiUOXOVeYV/tJ1+qi8WEkId2t+4t172xXPGWDwTq4+gVm0CI8CVp7+rue0Bs/qBE7l8aTW1zM2j5
b2PUT5Cjd6Ljcnso3PHR7Kfq0Aak5dDCNnedbnzJJthjMtHumq7v1kT8Zw20zaVPkYhXZXJwqnyj
WwNedSgVGFnFfsgNcOcASIR7TiH5ys7/lkSfBzc5Zjp3U2lV5jZE6OYWFvwDYsDOGKz9JPJ6xZOW
4D/GYmNAO4ssGBBtEXsby2rSk6cbu+4lVuX3vO4IkdsUI7T5ybeL/KsJEtrOtt1UF7fIIXG4md3e
VUa1r4FWR+AvTyozNqU2Rjtlu0yKAkJveIb8pTxugGCVoaBZawoHQV94ZKQBk6XDcC0CHj8t5oTQ
Bjw/NegkpBl+cac4wYRviE0Zq9tEa0jDT36yk1N/tp0w2sVjdu46qO0eEwfKG2O9mQCDYXDsT0ai
9l1nJ+du/FjnTXPUiY3odiC3oxPpZ2Sx4TrLyOuVRRduSstrT0OvRUxJZ0jFpL2SMrZu8E8+ODQi
2PSD+kK0gSOj/px2Trxuh7kqlDs3oS5RIqf5sIGftwd/xMtvMrIHc45vHKSjelNL7CKxe3FIlwcT
L7y4N9O7MVDIWPt2j5VRJM6B2tpbXLfF1q1hqcWBRkqM6YcRqHBNy6Mbt7GOg0UlmB8PxihPr7JR
96pP+rtOI0lhuXydcaW+UK68de00BtOuH5nj8TLDUxLxWxDgNNdpis562WxK23a/xA0igM5LkNkW
4cW2Ot59YGaYMhpb9Oc7nVTRLW+NFbW29s5xar4+g1s6AWEo+ZmCZ0Wjw2DoW3uVia64FxGpExdn
8jatPHnog/JA1Z2isSCrnY8ArH3uXFpTfAJ2cWcXEGMbmBpxG+PkRSvt4laUIyTVeQFpMjvbbsDM
oseBU3ItNGg4CGIbqpJJurF8MgT5jC/A1qZDOxCSypE3W3YC6KPwOtzSeUVljP08Uua9r+P3iakr
ohqgEtFU+qkd7Y9hm5/8NEJzH4V3uR1nLxlco7ql+I47vF+FLb4R6FokJ6lXid4RTzNYc7qrKRFi
NyfgmoDF82RuRs5c4AdAy+vL6oPZTe62KX1tQ6Yu6/wbrSHpBUluX9mOuR56+hrJQVujPkEE7Sbj
fSJQ3490vLCL8c7BXbRPGm2nfHPABDAdCeK+jbmibkkec+iw65k+1QOnDJuV59jFtjRUsI0mApSa
DJFlDAAApdr7OcBJ0ccXenRcEz0ja00XKMJkwCZ6a5H8clrUPSPoO4B4jSjkqsF5t+0ccfSboLos
CxSlWyntbW+b8miVFr0VzEjflyOPWXJyFrqwuH6BpASFqc/3ekAWp6IpRpd7waXTG/N+TDtxjrAb
Jebs2+8j5qdBO6w8Vx2VbfpnXOxrXJH1fdhXc7B8UzjETmNLBWQKD16OLdFATzCF6tTG6XNY2fZZ
RDLcU2nHIqGnnz3bqrZZWsJv8sIJSqMvNmKIXwoKm1MKL6nqxXkceTAVZXXUnmN8GKtSy/odeWco
2g0vd2ECcypVD6fHoLFGUwb34UjkHQ49zWr8Xl1NON0wmcxz2CXuIyz4N2/ld8J6Lk3CWnw/kKXA
8DpdBkDdu+kcvh8z8ffSyTKYme59yByhFl619c2swseZagd7LL+bifzqVrq3q3Sn2dIVyoJMSM+M
LrO4BRSEIcXVVAj7S5r5CG0yLG7wDe91zT03NVKUPHSxqzqfcinJLrX+LW728DGm8Bjn2ZqwmCdj
+lRhlLkg/hJxsRV2eEclhBld7h2Z+/OW4cFPGXZbqxDmaDknCzGtFK4Y102GY0/wpTfMFlZpT0FN
1hzS0ZtFjBjoFfY3CmSk76aGVl0V8sAczx1vsUs9QNaKuuYUKojDJAtXnU4jojoih1K2NXZXY5Oa
nthrk5vuRDfyP7XIvmXTkTIgxWrCA43K7q4urqGk9wTec4hkeWdstCn/5HgfTIPSkA4/t0ht6jU5
2Q3y6n58tM0c6EQqmG2TA/Lb6cqUPzi2MdUYw0fggER9XeJwvbqezlypOZJtCTdGPPA3E/YNFltS
8ZQjmCMDjEz06Y5uLP4qTh+KJmemNEY3EXK+vW+ZZLjBT1MFZdLroPfzxpVyDG+dxvq0MdL2E0ww
cEM28UMntbvKHuCX2Dx3VUbaTPecLdLf6EPvDO7aK9WDNTZya5oBKszZPtnZDaEbveOyTuLMIuU9
lrHcy9ai5xZz+9TPD/1Q0KUJZyZitekmxquZzKZNJvDTjT8vlk/WbO5sF5+n0rF80jIG1xIuUODR
aDDmxaLGQJqAWzSdjaNZhMaoNmPcpGI2ljLjoOAjMZuW2LRmdVg+21DJRlMXYtOyfVk0s2211bwn
/uv/xgf6Y07q02juoxm+smAEQ9LR1WyGhcmr3Uj8sVHqFjsrVRSpeGaQiE8ACQzOVtF8i4fyzFb4
NwsxiqHFwHFjxjdbcslwdz8Wz+ls2fVm9VmOi9ed7bzxYuydh/zZ7Pt/WuqlG+Q/tt98l0ULy/pN
tvs3nucfvS//OO6nmNpx/kVLexoD+qAcf+/kaLgCXbRF80I63vrCn1GfPxs5usa/TNtySdlgTJz1
1z+V1Ib3L98UpNkRZ7tISIT7v4F5UqT7i5TacjzOriOiNgWvRh5Ff/RPxPpc58aQ2N8qs7i1cx0k
TZUSokbKx5ZDYECyUWwyVfv7Zas+66mWraLOzR9b05T3wP/32Ped/+lYw/8sZ95e2JeYj+eFB0Ec
iuKvdX+cqpM7L/4Yo4pGzenHoNacnbwdD6Glauz8/16kpf/7qrQy7UQBCmCG+RJSjwJ574e8q1it
JrJHA6m9vXAq60W4dIPK0faEoyJajLYFwmPECXhebAL6vDX8lz4cwUbELWkt3VUWIg8VnKapCk7L
J6f0g1MehA5+0nnLsp4EhnnTo75JJj2k6QXm3ZbHT7jxBmWcxtRwKXqCRDwt65HT3WlFoH8pExkf
ptjKz7GKijMokuIcBcA16Yxh0YXuLxuW1WXhyLo4JyWTjdXyER5ZOCTnZVs6khoOozEGkDBhHzKV
d4mbut+FZeBdovmToiC1qpktYUXcIxxqngk4tfs2hWOTaHjyRiaq6DdYBLBwLoFLwdwucwQF7RCC
YbIyJ9uUVejvzbalAwoW5bDUrEejkA1xZxDuanCAj1FYDrdh2aAPzcCRRpCyyEnEzc1IZsexm2un
p+2V36M/EAXgnZ7HlsV8rxCYxuFxWXWUCK//6aDlRKndH0xy2ccB9FWFDKybTgMF498Wy1gp3PHP
Md4RTz+/c/KvU9wfCEnTu9rEHh0Emr1vLAfsg+VEj2MzUSkeqFrGYmBelLTmyTAET3B36A+eUcmL
PZL0yT1VXMVItsfWkugloVa8GkZioTKvdCKjMaW228TPy6f016dmIAmyjL1/Au4lDjMNcGsA/Fob
JJP3PnW/aL2sY/K399CiwkNvTN2mV5hqtWaIHl10rAdV99WBqNC7lk1PDyUti78S2W7bKspeWzrl
UUTV5K3dCogZZmJt6EUW7IqOsCkrA1yTpo7IhYu+2OHBLi6LW0ynf8tlmheVO9ir0a9LSgjYyGjq
MUuM5y1axGzLq8o3nOS3FCJeRZzRuKf0K5pEsZrnfU8hm96QSO2LV25PfqFfqzVhwUOjjoapspOy
W16WVmIZJ4whFFjapGi35qCYsc2DP7bHjfEFPVt0cDNbbgu00euu12Jvj7MWbtd4C2vTvGTU97zY
TdVzn1I40isJXI509mwitMkU47Cb7n1ljz8W2CU5Qv4+Eo4eCMEa1rfFriOtrEZLTPvUDeVDERRi
hXg/e5NDeBjjbnyBDgR0jxLR/LRYFjz1ghMA9p+r2fIweV/nC7wLFBCSeY59JreQ3Ua15W543SjS
s/rZaYTzNZLq0VK2fMk8f9jqEHbPhUIgJyFG/9i1z9U5trLi5bdX4T84WAxjbnv7btSxoGT5Yu4U
bPn0puNFM799fmsSjAZTdpRUvW+JI9MjbRoR54mZdLcI03HeLmI9iHp/rv+562/rf/v457HNjCTR
WvD/lGf0p66aO8lOkCfJrz3hjAtoy7QOIB3O6WHzsiwMR1k8w7KEhmB0UVy+flEw01s+evMR4DaD
7bLf+2G/jngft2mcxYz4f/Yzqry+rejp+Dh5dbJqKCA/SDTH58CJYpS1bfmZWgPlODN8znyNKaoX
ZLuw9srP2GdlmHxusgJ4nSy8g5MmzTMV12MWU7lW7eMYqhxJTWtfs6ijva7bfZxsO0INRt3ecJFG
wh7MaEjQRHeZ3YSHOnSNtVEbEGDrKXrFkwuHQNdHusl402OWVPckoqPXxhsj+PQqOFbSzl9UpyP8
Y7zzY3c3tbGAbJ9Er0Z7N1Dj+RhMuXboO6Z9y3CId7ONS/kU+uSoWmQcG+RF8tUU8Q8GPdD3f3aJ
0Qz7z6sPwQ1PPAvgBREOl+Jfrz4Vm17j6I78GkNbQSLAqyvWE/VK1slBVCGIGUBZXTtFl4awmF7B
8jrw59rmrKAcgF3RXiZu2J0xULue0iA51yi7z1lZ//y0jAE8vk9ypKl/jC/7jnjSGlR1HPu+OXaq
+9qs+Yv/w+mWMb2hS1jUPbi2VWzHrhvOepvZ56T24m1WqPBj68R37nxzI566rxxLf1l2FZH1c9de
kWD4tWvhpu5XpGr3iISNFwe1ytYojXmm2oZMeDVLI7N+j3L0yC25G2AbhDiL4p2eWoi1wy76+emv
W//cTxslCrWCI/66H8lR40bUKBC83NfP2qR+X/ilcYxNp0Z99pfx932ToNTPyyoJoXML/PYgExhF
JEr/frpljPzunRhwtSyHLidexv88LPP1q5aIYYMsaRfAFf7Ay5POD55Rf3QmMAR444cvYdneqiSM
SMnTHVGipaCPB0Xh1vbrqyEzsog2XXXjMb4jkSCefq0pPzSfKLU/iT6L72A8mMu2ZU3wpnrf8390
nJp/wq+zvP+8kJ+wrP3a9v7z5m3va7/+Z3aeuseklOCEDBndwray1qNNL6PMtcLbZWz59L6Ah8mG
MLXWDlrEH/v9085gP4P/0l3dpWn9768R5k6madGrxQR/48+Tnr/eyGMkNRHVpvZVxvpjq2rvwXPj
+LaBiUzllzuakOCto63VA6GPvK1+jXuMN7/GexTA6OHEtOw/utL/bf9l3AzdtzT4DN3t6sP06uiZ
khnn4Ndl9uPTPKYriLExXMAVaAudHeeLd9m8LJarbfm07Mjb0Vo5psUZl8EfJ/cMZAKVivSNVhAU
Vymwo7z3c2RrBMVZgdg30k0JhYFVHXX0Q0t1Z1kr5iEzwA0kx6w4SfsVysvaCyY6v1RtQ8tC2p63
mEXf6JVG9t0ZXzPC5O37Ho79NbBppYC71J1Tl63hEGS9r5fmf4kG5g4Uf36L82RXCDrL0JDiz2+x
7KbC5RnkfdVCXAsapbJKbJdZJLkd0qjah2UlSUA7l9qHkrLzo5w+95l7CpBM3pKuJyr8tYosgv9w
DGx72epLt37wyY/qvG9sVYmzaaXhoSl1cbbnT+Y8tnxaxt634hgmr/drv+XTQKXPyJU8D6BL1q4l
KO9VdXOXqPDnYtlAQwJcjb/Gll1AIxGdzhtKGx0SIiKOM+bB5TTL3suOPjbY1X+OuJy/3ykuk0PL
Ez76LMGc/q93Smj3ktZdkfnVztEn0ODSOHe/Fhh6uFKXdcqdRId0EzJp33XzPlTlfDGpBO+vpG1d
NJlYtJ6cIaZRc2shVrmIebGMS6RbW38yoHP/dcOydUaftjX1i7ZDyXYslHTTi061fAOy7GM1SuNo
F3Zz14xdc2fOn+bxwnImXBPzvklsJbTfSU691YsnJQr/3nUlEsHSfDKR29zP20gs/7aN0o14sqzh
Q1Gk07YQWnVsBpSPy6d4mH5+Sn99et/6/ikc3PiUCDj9//m7oTnK324Az/Xgatue7pMOsv6wrUdu
FKTxpNdf6fGsUFq6pb+ro0mj53F1T52xpzc1az+GXCplKwrS0yY0PXxbP9Z/bY8TOd0MOC6m3NNu
zSyye8q7xW+nWTYs55K4yymKzlnZsqYWVyjtky3ya1HW9KAiQTK1c9vDkGqGyKtX2CfhOm1z/VGP
6FCcY42lbqvHR7BK1dFzIpPqZSK2tG6vHylvwEFqovB1PmOUuPRSr88WwOGrh0t/T7sPOj/SsODN
0vV9hUbjo+yzAC+aO9zAKQrulz3gDNEpNI5jQM7zNTtfnqPV6Wd3uWaHaipXNqSW3fuW9x0LnIU0
0u3h1g5m8+CPBZLQMXq0Kj96FAO0Uel76PDmsV97gOVLNsYYXKt5/mirKMd3EMgNZYD6YRmTqZvt
aPwdb9xlxhn+Ws+ZqT0sOy5jGo7DjTLi5mHZ8H6ubJm40ghihaIdqmoVbavWyy+g7ZgPz59ckaFw
tHP7hCFo+8f4sseycT5y2fX9IHs+sp6P/HXaZY9lfNmNeuuP0y5Dfxz+19Oiiv0v72zvbxe7LSBK
2DZFOvje9sJw+G3q1zpSj6ckD94SCHyG4TrwhEHwnZTONJ3qQXZaViubaqhdx3ToAtVEu7158x87
0pTAddc/dl92Guedlj3fd19Ouawup/RKG4aSme1k3E4XOTtGVm2QdpfytIyowZwuyTLsllAgwoFW
D1A8UZi9bydr261g0yV7Zcjp8mPzz7MYZJEon2f2tgi3Ze11LRmTrj4bMX0vNsvHZYGKMjhltG2b
N1Jsqc+/7fy+2zRviXTPh6GwBfnF6ZahHx+pq/ACcs1gF9Dp5bahOeaOnjJY4si93S5jywLYq8QF
Me/jDWiZ9Kk+OlEb/Rx73zGiYvTjDMuYX9r+zX953Fl/TP5d3cZBw/SL+T9PKHNGkvw++Q99Wrzh
f9S+JPjuW3IXwLlqOtsYRTeiRuLN8v4u8Xp/vHivy4DMS3Zd3ilThhMJI+7P/Zex5Ugl1Xjp33iS
zGd9P9dfz//jh8rY/e5yESRj1jxk86J3r5E+k5aXmGFeMAV/Hwm9LLkv47PVCVoB8DhI2hQFp0b9
rLEKax8CnH/MlROfnErQOXveOhqj/TgfYAU8B5YhMq4cQCOUtGny/RLbaD5wLu6Z4rCshhk2TpEa
NK6fk+lR8O+tS+b9feuSW1+26vPOfxxLy5z8CQpudlTl+D2YRHaPASP/sdDC/qsqE2P2ZOT3y0bE
dj2M3Pp7ZjT5faqjhht9YfKbZEXe7WITQ/ccOcY9htBJTPZdNendyW2ApdlNEL42Ln1Vgsj8qBRU
jLAq9sHYRRteLtEj4IXo0UhobB+22t0yNMqxIJAtIxzdMe+4bhD/j7LzWG5c2bbtv9w+IuASpnE7
ouhJUaJ8dRBbZeC9x9ffgWTtYpX2eWfH6yCQBlSVRACZa8015tJt2gyXPaB8QsvdUwk95oQPiHsq
BBVcRFOS7XVgiF3zWCoTjGOmXfvlh7RN1v02QKxwujFIHid3If7F+64qiW7ErOaiIiepbH1twJK8
jV2e4fYk8OQoivHNa/OT1Tr9OQ6Cf3kQ2n+6pZlI9gzVNFUTiSppG8P6FANre8+pVAoQP4aKSD9J
3wGauYUg9sg67SEXKagxuzF/oB1w91Okdo+EbetNjCR0IZvy0BVPwNnLs2zoId8b1FveSjZBqAkg
d+JBtlov6x670PsRJ2W71zuluCO2al7iXOOoLPO+V/YyhnWJVSWOG6yCLonB7v89z5BRLLf1lqUr
bhHVy0VYSk0TAvZERc/GSouyp9+b7uimt42NSZGti6OR5I8yuC8PVPgigKgKMvhsXKhbgpdvAIm7
ZAOiyrrOz8FMLjoWqDsTBPOtPEutwXkqMdzt5ziN7DfH2AQb4zlPjVN87jd6leVQFFaLXlN9799W
cmLOirFk9PNs++1//2f+m6IBpdjSwkzPMIlv/vloc0qdygqYgR/12KOp8TwqX9P2LhrGGBlGFgxH
gBzDUZ7Biam3VlXfsZ+rxU5Onptp7+E76xrnBGAgxaf4MxWuG+wapZ+LlyfUoFk6PPJmmWkAYfqX
nQ77uC0gMVSJQ7V9rH+zR5RSmSowaHeKI0H8jAiXM5JXYkVSTjiszBVf2X1GBblrI5RIPepDOz0O
MafE5gxXDiDZ86vnerACKs2d+XDt65DkqNpAjT/8p6XL8q45550FiaTapPpgvBpRALehQG8tADW8
NhhsAlUvzi2WdGcq0fc8AuOXwj7Z9hQf+KfEB3kmD85U4QEddc0+r+Fzyr7K7cgQ6b66vmybSTw9
JQWq0utGW+7Nr025sZb77l9zZZecYYFO8Cic2daFP+6vB/T14z5N0k2aNvrGMPwCBMivKZe2HZCw
srxpC6zbPAE1p2Q7LY/G3JJd1GyXe7UZjrLFM+ZnfwdFaDVGKgDqX31yCjmcL1o71uueGG/1ERlq
tuyp+dsamcX2qxj999TIjAWxy3Gfj2n2qkE9kv2554FYoogANKUfvBt5TSzK0tyTieH0g2ZSaDP3
CwIkq9gdvHWm2Pg9oZGmbBKva23cd0BdHzPYo8/A1WXgCRivbMj4kRk4wTwiG8k8zccmao5ryWk+
cobIDZb/fbWAePcftxTPRlu3bEdn5WBZ8y3323pxMPqscLPJ+EgD7hfbVJ2DPCjOFK3KEYbXtc8M
mpHCRQLhlzlZkqCBJPX46yo591NTzhczhTtJ+S/ZJYxXZUJN0rkERufDKChzAHRzd+2ywlrFowZy
R6nn5mVaYFjxylJrZyH7jD7WAG245QqW/bAohjrdUuLoPpWWoi4tiFcr2Swms9rEDUWrshmNGfnA
vGhQmjEZkJR26tCRyxbi6PzJF5cLZQ9VJhsvitBZueHXSKVwPbUIOrcmQlOZAhvnDcinPnXui/+c
d+1T0CADmplzbZ+ua+Fm70WvY/qu+O9tnMYvddcpS00PeKVgn3a0ENjcJiJW39XJ36paa337c2pM
aePenKeKsutu0X72a6cKbDIvXXDnzAdq4nM8OUAyh0lwZ4kSyaMcle3eGbA4Vs2tUukYIcs+txPB
XQXiYmEEAE9/uw5Ajr1OqLo4lAHGbsbUfIGPrr5EFss0MyU4JptVgW7YjgMIE/MoEjuUSA52XpfJ
WPcis+wq9JaM+kr5ZougPVl+pb3grgy8QXxvPXw1qTEWj6Mow2NhaW/yLSa7yM3t2d+GJxtHjYMf
m2dzzMlzyg0ZhQgqhXLEkq47teu2TI7qJXGjT/s1BdjcdtBCZ+dOHk+fBkuWXRma22DA5ySC/0w2
kuq2+eCnRU3CkLOJqjyedu7ttUueyWlyhmzKg9rYlKGhW1qTdacgArTjWvdsY5nDL32zcggv4TQi
Wu59Dyu5UwDq5U31hLfH5jpbyKbugsyzgX5tZTNHgtplmgc4IXr3auuvWBttEGresHOpxHpugmRf
Jd34RfaHcz+AvP/Yb/Ps2aHAnRBBkQ4dLBd+/NyUKVKZDZUD17TptQ/49aaY1K1SqwY2zQFoYB00
g2xeD+48+nMKtDdRUgMvmz6xD8A783BF0exxwpSvKI1jRBHE0h/MbGlMhnMc2IYjpexLKDCQKEBm
evuOyORzQRGZNoTlO5AZcx3pSbOqJ7V4L3XzGPJmf3TMwL1cPs3TPl2ewk+R/SyVZtlkdAhLB8rz
L/mDgXXHDdp3Yyf7WAlop3rS+DsgkBgzu1kIlMMAvPz4ZLfP4eDZDhJ+lgkBycbbAZATfuIksGSf
sDQyGPaz2+Z/TMvEW0xlcI4oXnEfqLqCpoFLgOZmym2sU4csjDZ4VN3SmwfLWfvgddbpv78hNPEp
nce7QXOQSIGPpIJKsKv88w1hpwpWPFlXfCk8s1ukrL/2VG9RAmCEkLdRSc7nlifEvrOxHtYDy1wI
OXSZIIcuh0pQB9aH1FLA8l93aZZcAtEz2n/t8N1cyi0XBOlinSt1spQbMiDjP0cjvGQeXG5VqV+Q
egZ51tbtc2W34fbaf5VC9H8PyvnjrHy4TnPVHo+y+pyj5Z6yOMQ+YVja0PHedC3hngpTJNd+Nb65
PcJKlxjvXQzGXU5TUCYe0wFEmFzwsLpQAR1q4SU/JvuuK6FPGY3r5E/LqU/N6yfznkKyPqdErh+q
D92BEmjnBCDjTuYl07B/0JS4fzXngkUzSpoDKkn3oPgjzhPo4N/gEN2FNQH+VgaIM5gQZ4936Y1G
odbJFKx9e13d8dYe34xapJt6BMogm3IaCKX+UGgd4ENvLAlrD+n99bvsj+lzV1DLevkyGxYOvkbK
HldOkYdm/uJDt31u+1zdXfuvc+VnXm4aReSXz4vQ6y7qCdUom9T4TCQaPhCGkcvCFVT4zQc9Db9Q
fDPuZcvrNefei99kQ14T2B7lzA1cw2vfp8+hYEn9lyWWmFWDf+xadMSELlEZREbGHJb7tGuBSVmn
qJSLL02gpzvicsEROoF/RKgEWZ3Nx62oBUZBsvM/DcuBphDvdW0We7nRbNxTa/ndWTbiqsI1GSzH
WjaVodWOqjecL5vcOFa/l7ntH7rKEZtREyH1/4PobyOXmhUDHvttj1ncpoza15CtzzIPAwQ80+Se
hNlrSMYn49XJzGgn+6w5XBCNCrk46FWyNY1mO2vt0Db1XcETMM9raByeaz44wQRSiJ0xVR3ZSo2t
YCl3y17eBg8kshdW7vePckZlJiRwIGlsZbO0LWfXz4Ee2dSMWcIdhz2Ot1N2KEDPNayW7iyMfO+m
siHOCM2uX/otftCB02ZQiOahWlG/uIVj4v/qTwsf9/JNPsLHp9ZaOwc2+uqJ4M7Zh1tCVThnuEV1
t7nnQIeSy3Y71lzekSGp9CTA7VUnbTIfUKTXJ9nPpu9etqZQXZLHdvcwpez7Sene5aOjzv1p1VEZ
sAY24O/bJrKokfUemmSoj1Ky1uhZvA1c6jWt+ZEuD0qKA0Zs10fZus6Qkjd51a/PkDPwFh9vDO74
m+tzUT7sdK2m/NX79qlbNu1OD46EqmTj+siUz0c55rXfrg9LeVaax652KvB0vKwKJ4oPBrm6HftG
xDCR6LEbzhHLOMlAvC8I+aWK6KUN8OZJmzL/q0ybexeX+B9W89FlWKrcKFqxzFEQfqsb7QuI1+zd
jzF5z0h47AqdDbWuGPYRdJV9jDA8OIaizreZFj84cQbFKJj75EDmPFoBa8BOVeYNOK7qi6zTqeP7
FZobMsoe3e7It+DB8QM8uv8+Sfzo0hP9fTIPNZp9UoIu3ltq4hyRh7cgtYBloJ2fTennTlebUUpA
L4oVxsPhQxgJgcvjEFKg0KiwXs3ZQ1QFSigXBzx9qodoPCWKsy4RsR2uzz+b38aK9V66uDz6uvrc
BLhT2RoyS+BByRPz3zTPbD/A/wCJ1Ej2CNOtd7ZaGEtYFeUXO61v5Iy81TBXrqr4iJcfNWMz1Ssu
bX2rODkvXccVe9i11r6aD7J5PVSluu6NJNheu1or7tfGCB3xRavqdk3Ae0nwDYcVspH3A5nse0cB
lKANE55btolrbu4AdwzwBFzIYXOeGA5BxM7DJ5FZRmsnpPDB6Ax3HSXVhLF3lh2SuKF0UKv48pim
uaiFZ7+WtvgKiyj7XsQGlhbI+AAtjRulrIaPWEFLobe1h3m9if6ry6vHHLIcLBbrIamd8jGP2nCJ
2D8GwMCgETb2yVPclRyUXb4GdawhILmVTUVN+r3wBRv8Pm4K4jTJcxIZyRGaFKZGAj0u1rFquqQE
PN0H4O73qmmRQ5GnslMe4nn4cqbqgmrKjOTLdY5s8ri11o45YOTkBbp9M1DtD045ehtyWE5embqn
bj4r9ZBKIOrksVynSfU4xBrq62/YvdiL2At5rDjD+KbjJ+wO9mvR6d7eH4p6kRHiKVMzml4mKKR8
cfXoLA++8gylzrtXCDqfG5ENe22svlzHjcp0ln0x6LeyT1frv5x8iFgo2P04rJMxJFPiF381AuCb
a+n5IexVSJ4ajkZ8UyiQ/ueMwqcwtC/MN4Pt2dkn/knZl/4sW5Hwf2vNY6w0SDnPM3NNWV5b89ho
WfH3lCDuPsnb6L5FM3e538qEoP9AJPSyXJfC46zu9h4+tNyk6d3YaMqLcGpQY1P35Cl1d1a1bJsk
ufJiZmI4lEaiQWpkVlT09ppi42IpR5MoqG9BD6AuLpAQyI/W8yS515r2t81BRzXeuvIA08g7PvKN
dI3nRgRwyDEOw6Sf2xQ/VP4yYbKkdmQgo+vUZ3kgX3oHrE0sGw/DOSlcqWoyZBC2Cd7Pi79LZzKK
fN3ppFI9H4+fyVLYm1HDfQ+1NkMKq/SnKNjKnmv3dWqgifReDiSpNsxTVVtx111BbcQmzFUdXrMB
T8yyku814jJoFd/tFJ6NZjXNs0hcJPuQ1w9DoWl7WwHHTeETrjAXMU8S7lxr6p5V3652ne/81m8O
lIflU/6R+vgT8vJZqInhPslISw6q0cVp9yxbkWe/4U/iXeIyOkHQRddibigHO7/BcEoBqSqboWE1
lOLb+q38NGusxp2tK5BGHcrvOg3vcF13yRV7lTioJpmVytYs0ABN8MG99wCLyX82DV5gBQgeuC55
eRznDBe76XVdKVTSJeCPeQS3j9TRKus2GEHJhlZ3TiYHktQ8JYqJtqAC+ZL0Cn+RLkC8pqfdv8TA
zf+wmLRV29Ycw+TrY2ifdmMGuk6fQrPky4wVsLqyvYedW5/jRo93RR2XN+iUmrPsK2zcVuIyadey
KQcm6FefrhoUbTPmkOAfBZZBkF+cwU3BuWEJ/vcJ2gpKkVVfXxKNQhJgG029lwcvFTgGCvWvSVHq
PTWDAwhKW6/36nyQU2TTzCCVXUauF/92jfycYaze/2X3KsUd+W8pA93mPUT1DzpodNH/+H3VlVoH
fWr073qXpavUh+5izOsJbT7IM6BlvNZDtTlXoR1tZV84Lyr6UjBAHqDGVxSei+xs49A5pkDEDnFn
swXKfTajFpZyf551MDwvfcOvs///eb1eQXvzp7XMUwoEwTeBSWBNbotlEwvNeC8Tk7IZm0P0W1OO
Xidfr23AqYNC+WPytenXFT8oUbwFBvB4zOR5fnLwpElnJYc8EK/HOxmfiDUB2OAxmdzsZNkGwDu1
/KjiUYGPnjUAGTp9U8RsIgPHjNkX4IIWDZ31Lcbwjb/2NytuMfUEsrIrNB7JFqinG2dIsjd/5JGv
BIO2lk3Ifk9KbmcPGYZOJJGNO4Ny17cQ0PgmUFpKDWQTj+Mbq/fGYx914wvEV+obszc8k8CNmjCA
5WdRaRDe5o5a7+ToaCoLF89XBKPqwHaCf4H8MDWF7SH/BZem6T7lTpc9tG5WnutO3GH6JpZCAEJs
EdaB6AK9Tbmwdx9Gs0Y2LsMPbo53iLrGo6FGxtbCzWxVi6j64tgfSmMHH58u9Frt9b9//3Vrzvb/
/v03IBQB/cZLRFd105HiqN/i+5PBU1NxrfTFGliLvJiaY2KmFll4uyW3gCK8vWIZ3j7oyofA9821
bMl+Mms4C1zbVNMQeUcGtul7M92OFmScLDDzFPszzLWwE4Yw2YnhXJZWcZ9DuvCrZDzLriwfulWn
ZA1gOmbIAVN3H62KMm7ZZVOcc6gDuHDzBHkYPA3jTI+oClgAbCF06pbsqYZD1XrTcoiQSrLIDBaV
CqtfIEZ4HUJUCU46PqOk87dlBIs46DrRzHIo6CSm7dzKm/hyy8tbOWzytWlWe79V9RvBa2kduVN9
Mkl6XQ5FbOo3Jn4Cvw0E8xR5hT1fISdnhfWhGZ5F/UxBfVzntySn3LiEw/P3WSVHZJtELzQL4PNf
h8JF8D1PVAb1rlGt+09xANm89oVgwlGxHWQPFCn/eA0ZNLpfkmXz4GhgvLKjAkR58SPvi8mz/yRb
bXNKzJziWd1LH1Q7OJF2Ul70Nhj2qmqGC4wJlBeKlMK1Rai17lGnninAyc48q6OHmj8INcviUYk4
lEGf30A4LPeyLy3cNbiyce1FBe7vntLuKbLuICLo4KiubXl2nePMs2WTbd9dQJBZ77Rhc9nEBQQv
doFXPEsZhRROyDMzaKnNzV2U5mPBZs8nlHydJ2AS3tRKNLE80MwTxDCxsCpWUMbclAe18cUpM4uH
WdG7GysR2vD1cJysOmg8f06LSqzgLtVx6uSZ+7iugpM8ZEMV34FSkw2igYSdiSy/5K0Oa3jqU2CS
81w7nJNPpkbYdm66fJn2ThMdeeJE56G2gSL2yb1sFVackr8I56dRdJaHFFj8aqK+iuXF333UdbOW
L2AixV1wzKrxW+11xnNsFY5szQT150iZfmuRc7u06lSHOxF7v411FEXdEnpNsW/GpVgEFDPLs6Yf
8Cz41Ucd5oxahf4Zthi92MIpdkaueaTb7DZLbi7nmkmdYhoBLbbJeW+dchy3Q9omB93xqMdTRhgO
IFGWCqnOc54WOFhmQfOciRLMP2yz96ELv0fsJ7+KTOPrPDRUAMyYkC5kS1FXmAjGfupT3tHiG6s4
H1ZQ/4A35Lxlbg5EttDS55wqsVucMcx/ieb9o3LXMVBUsXnkocrDlOFP8qoYK+GsL2v7OWiwnJSv
Xgiw5SLpo2Qnw9f4BZSLQgU4JF+9cjQN65+jqoYLuhy9XitHdTFsWz0vHv7T9dcLAh2Fsagqfdxn
JRzPrMEL/lNFgNUiuWcz3On4Ms65Z9Ai/cHUw3rBfrl/xmS4Wviu1T+bbNpbxK6Kop9MLBVfJyec
beHzOSNLk0ihunR8Y+QhSdPybaT0ZVMep0bLX4WAyzGWyboVjbv0m8DaUPtTrgVw7ud2Eme5ERyb
GSaK4Pkx6oXY1L4K9b6JcKTtjHNIqdTGF4G5MYZyB3UoexcK0vyQZe4RBoK+D1xdLF0g3i9pbb3I
KPevqWmd/Zxqd552meq4w2veFwqESKzMTYeyZGgJ1E5Febtv3IA1XTv6UC9JwR6Npnc+9HQ6W9yU
H6pRfreDwXo3irS9cVNveqVqjZJIy+qeB5sijNTV28ckysbbsiVIoSpNt3TKwDxlmdIB+66CO68q
1DUY/uZg9aa90ZXBhe1ipztDyYct2G9172CWuRktigHdMA/X7VDYd0UklKXljNM9toU+KcC+PWdR
Djw/dJqnusLWAeR6/8KDCxBKOmhvoQ0psi565Ys9TW/8T6qvLACOOC7b30Wfrsw2x/WapM2m7Pnv
dGaWnEZMGx6yosRGw9DeNR/2Kv6keDbVFEJqCfzMuR+so72WDu+Db6vvgS82QeIET317Gri5txM+
qhtwcBOVUrhVkNSKv5ogdYMybr+PJSDZ1mqL59BLcBgXirFvysyHiAr3KYGX/Rr31kvvTu13JY5W
bStgbeaRvhnZ0yxyI27PKS5RKwOqx95GzcoD0cdEuAqKR7AhPC4DI/0Q5QSLs2r2cR4CiogLZ0/i
374cZNMiG8caRAS3cgD4aQ+Dd56jpphc8hThmsupO58azZTt4/C3j5GTYXn3C1vNk62uuPXt0KvV
naeGOiwWIDI+qsUnBI8ZLxwz+24E7/0UTF/xEfcXQ5WpDwCLso0SAe6HLK7fK4HDrVfa5UftV6CJ
uSZznB+trubPRWrGq5avHuY9VGZDN7KR8AYD4ehK5bUYpTueho+hXH3MB2Nepcj+Ct9rlJ8/u679
ZCUfZav3dIoikrC+fMb/s09+iPwJQ5e8pQYyASt0xC3FQv5T25X1XZM69zregU+yyxLNriaZfFLn
LgeQOwWUobqWg5FwgNREJANk09VH4nHW2rRVACWYvYIMSu+MZGZCNUrzCA5/D16PMJbWJZsSL7xl
N0e1KJ2Gyam79ak0jPYRCtpv0zCj+Tal7iu403FTEKZL3R4Vr1461WEQaNfkQTbTeOTvJwT+0ZZl
3Hsa7MYo3FGaS7xSdim9+GKobvOzb7K40ZEB4Kk2X8Aqo9j/ywJd/6RTdCgYcVB5klrl5tQ09ZMA
pwQoM+URAGHynyRjVjxri10/OWuLuNsD+FDjeXLdNWWbP1vz2LU1j8mZzfxaH/6Y+c/r5Mx6/sxf
P+HXdaDjqnVfZRNgaY90Cj4ppFfcg1p3aCYda7yTPfIAzxaLrAgf508DtZWwC5CBYsdJ8Rqqsl0Q
CyoZ5gwdN3h+JypvI1vyYNYh7uge/H4NK+4YBaIDIs91xnUAam+ybIcawNY92SNQztCIoI1G7kl2
yTMlJF3T+pPCG+PvAaJb1SpL/fEucvESTid9piQhHEnL4tbCkA3ZSSYeQa2re9YPWEKk+kdFnPcp
1JzvU6MHz5UGwWrE+nyHmby4M00jQDHs19si790l0Siqtxpxtou0eAQtvI5TIIdW1kcH0RIblM0B
vSJPLewDqyErXsdp9gPBeC8v2jslyUDtumDeiIZZ3Oa9yO/8Cjv0GslorShblhLNsoOEmK9xkvtL
6DkYqLhrlkSmnee20M8GydavaUcKZcgpCUEaZG0Sg0z6f5hBdDO/bTxNX1PIA/a8aEhq6Gl6ZA+M
u1Ghpi+8y75RKOJ91/X3tmnreyBctonpd+WzdSpwebMTcd8nubaLiJQsKboQb2qhrAIgs181Jfk5
g3+9upuLzpa2RfqqLsx6gZ8CS/BZ8ktIvQUGyF5ZLxC5oDkNFaffXyRyXtD6h3AcDngQATmtyaI0
Sk09aA1aEZy5/sPXzDvCzPFHRW3vTYcU9tUpSrD6fRI/jV2IBzr/mfskdJsVHhPdUQTpuBkapCwg
qYO9N4h8g9mucyTcmKyiCiQAfzGgDAYJ5dFP8dpiDT4djXKkNkLPja2vKuNbPPAOKAaXmLlXHQfq
D25kv+nVGGkEA9PmB9eAOc51mhqX4qaZn2Bgpfi0RvycFseUeMfuD17t8avJrxCIQvXugztYJpYT
HKD4VneJFuPnToHehwZ5xFetr6Gq5oupiV2UUa6+w1Ea5L6ll69xnt6lVmx9TZPke6b01ZNdYgj1
3x9VhvhUWcCjytUMU9cIp6nCpNztTyVIM8SanbT5+KyK1D1X5ouDYfCrAS5jJ3AruY2TuHxPwwiO
nNK0p64vjYdB10Br0I8VxLIbe/B7WO0YxRBv5UZENsNa/N6Uo1be7MuweHBBTx08DdB4UA3FOali
rD6IdrwbUBVDqct1nW0h7PJHbRV/GWPivCqUeC7SXku3JH9+NE2t7hW1JnnTFngn2xmYWVd/rOb+
ADH+rW8aOE4cysjLT71K6F3u6PN4ms3kQDzK/b6MC5DgGo6hXoithclpsxY5voalMKK1nXSsLCkc
J1fpZJDLZDDd7iEnNl53wGnQZ4GkDv1Btj1/9q4ZREtWAkPATwNyilVYXCInNi7G3ADAnkHs3Usl
odQeUuWeHOYuhaKBh6CwExATTn9LUaV6dOwGwLE6b4ZUFa90Nxy+NSGVq7ovfthOeY48R3kDKCAW
cVRp9/iv2Dz/NWJxvy4PPTRj8nJ+c5fLLeGbP6qwO08GZgSt6fUbOxyyU01ZwU3uW9lbVYXNyrGt
dK1UdfYW2NY7rkL9fVhOIYS7fC+7Rzdz8AmoQfzMF2Ujuz9Tr7yDGajNa5hvTMNL31yY43uyxBWO
mDQHZXyk/gbTeoBAWeXd2ZEon/y+Sfa9ZgBenPtxGj8hqoOa2Iy3wM+1GxX8utk0LMFZyR8Qj/9+
uPapdtMvzbwybuSU64BsohTFNoS8xG3W17MxRJo8uGXmLlluqLwow24dRml58Msx38YsC3cpyoW9
wQ26MaK2hRGSajgQdtRSRFO6HNNoOENZ8xaFk9WQIOHYDZrWvqkBJghpNBp/4cFBDrjIv1dFvRpj
D+uXSWCagRb1Bhuomzb2wYaqOUkYz26+tn74aHRTFv3oEFNsZcZsqMkLeG38AKnSeM6dcOfxfHuQ
Y2R0LmPGXBT/a0zm5P55nRtXAQTTTL9UD7gmHjRe7gYbqcCkNtbY5UVAcdZcatD4trIy+6RA6so3
sn10VX/LMt7/QaXiNvDy8J1YiMaDYojvEjcxdipom1Ua6fajU5HFDkGzfMdMhbvf/lZppXoDFFc5
O9qUrxsWA7vBB5fkl6w3Sz0Z3/PS34du0hxrNTbWNpG8GwKf/g8kp2lmGj+UonnPSS6/2oDpb0un
nU6GjSHgZOjF1vDA/cc4p+whpYSrJKi1vVFp4VEFQrdE9BW/Gn3yAgeg/Y7KZdXGZvDXGMPtKKwx
uKcwgicNXnUbv+qMB3um5pejLj7s/gtLZsoN8ALqj6EsU7AGsMdzfrKf6xXkAIqgn2emNg7wDfLp
Rh2Fdd/1zXtVuMNb54zjCl90Yo2zLqvRzFu1VdynMenLA3VN4QL4ZvjW5hFyNb4eG9l0p+qIjUR/
rrDLe+jz+BHLqpB7ykg2aQPbU84ieEfkUwm+ZqJv78gn8KsoKEa6iqSmGRwJU4ZY/i+xFVy8WwXk
1El22ZkdbqokWJMrMPbY8FJw4dvu2ixqngxqotzWWts+xdZg3ahV139p/OIh4tvh3xQYd8bxbKMY
FfvR6PyPZtIo7PdD81md7i4LAyX+yoP6xWtM4xUPqWnT4tKLZQpN14V2rCjcaZdR/lt95lt3//3l
Z/3j3WcZBgFiHQU/Xiv/qPDW+okSaatUnno309A2GcZiLKfupPZpvKv7yltRLpk/YaFF6kxP7W8F
ukC/4Sa+zh2pa9yO8R3LAqaHRfZUlEECO9iwrtNT/IguH51Q4Lq7zJ0/WszVJLXX6ItLoXY2tUjq
k2TfEPH9XjUajrB5/KWpO3MRNlF2b8aVvsnZd2z8XIvufapGF5aS+19SKrJ9FuXyog7cM1FQdBrw
D2/0+UlQiDR8smd86ZydDwBePcX4msnKBDn2qzXG0+ex+TpULva/YGWQzP2ZyXAo/DENGAYqcjoV
tMonGR3hG89ETmg/GaR2b+N2jIvXBMMsJGbxGqFYDXa6pzZTnlbAxvfNfLiMZOaIxaVsA26fvV+d
hZ8KlKTWdJQ6FymHkWefNDGfmn0vRugRjWVuKJaCDdRibDaQT3vEXIVFp9O1e00p7UMTY1BRg9Z4
BlXi38y7oO9pcQDGIL7Ji1Il5CI7auEjs+eXF2FKzG0ZOMYzbmgs9ZOTrhfBt7aHMa7X3CWlj7Hy
iBiG6r6/bExL3lytAeRJ5cdZHWPKYuPQgu1vKhvqD9VtrMbBET9z0JdTr+zcwHwJwIYvE0Q2B0J0
7h59aLRS0ql/gn9NvRFl+t9nunRj8gVBj4feo4ue+9jFlcCtfl5EIDy8XMS2tfx10SiVAhWorirR
w8tF0fyT5m3T5Sd5utI/qZ5FigQB0Loz3XSZIewMX6bG/0sTjnbojTja4SaKd+AcZQQbXCzrYfA3
MgZZGvDQRTm6lxgkeKmbeb/5XCQCIx/0m4qiWW9F96Oede5N2wyrinjKxhGRPXdDqM3vMSJ9S+3U
A49GrW5d669gDL072SUPsummyYrAe3T41G/Wur5o075aZgBgW2PcBzP7kAwIxcTz2fUg+2K/KzZx
duAJ5XTs29THLJ4Fx4knDtpcgmpb6Gl1J7MOkgotR8dWFYfKfcQ0qN7qaWy8xpO7IklnPaqDHTxU
Qf+YzEVguVm7Gy2NrVtl0o2l0sIDyosq2/TE32/lXas5Y7ZxR6e9NOVoahVbTxvXomh+iHlrNiDU
XxHGseiiqUTasUT/efbyb8ZoK4faHe2jXOAG2iq01fJ4WfPqjtVMROd1zH30huVMDN2tVyPoaXWA
upolGbtMfJHrIDjgW5M+iin6vX9i1zdkIn2c54s2dd9N/ZCMKPxTHOif4zZYmvJfFKbFlqW/c9sb
nbqxJsEfIMW+N20a59jEQf6s4HAn95n4bBbblPjwoo/19hFHHNwbHSNayUShF+PGlMame4j5lb1m
0X2havgXxc3TZd2O1su4nQxFxXqlsnep1ypHp2vYXkZN+Saa+N6fY51dVOysNBPv2DFiGsu67FR6
obd1lbpeh5g9n5MswZkIrcq3Rl+Zcf0jw1bmPcvPBINzigj/PlGUzz2/D2WoFzCQ+21OVjb2u0px
n0w5oH2Zc0RA52VSAavEcqWHmr+Sox1lkmU+fjj2TTayV/f4c84m3c1dEtqw7UWOrY9d4xSSVss6
abSvaY7fFKZ+00PCIgkhoOWskrB3n9Ome5IzqjRkwxomz02RlOvWycKtlrTluZ2Db3KGDXiiEN14
LHim3TYzb6SaD71KMQ0Oi9qt83+0nddy48qybb8IEfDmld6IEimpW61+QbSF9x5ffwaKWoI2lzlr
xz33BYGqzCpAFAlUZeacU/EH9vUQ0T90FjTmcWOFn5I+uNfUuDiLl09GiwH5WXyNJ9vcqjXvQ+t9
nOvyRfznt78jW39+/0/lNmR+FBJ1f+ZC0gwJaVq5H55H51BKStfsg4SaJMfRW2QIQvMogBHizGtc
NkA6GKdVWEHA39Wtu2lSaH8Ap4DDJzZxLPTeJnsuP0dWhGgFj6rtoNdIALopUeGptFgUGYcTx02d
wU9UAFgLIDU6mjxZP1u68zm1I/VBtGQP8Z40fI4CojZQRbsHntslckiW8Qri+qdFodwldyrpPhrR
+UlAmN0PKEYSg+gvft1WgP+anwZMta8lkTVqF9rhJURkchmU8TkavO4+C0GhB7ad3ZeO5e5CBDr2
JbvThD3kemiK9qlX5fEOXcGvyqi2T0ORopxet97GdMgq5LzrfjomqrR8drtICaVd4dbfYcvWHhM9
yfk8PG3VKU75TeHXnqq59YLGiLsFDpxuzSJvLr6Zn2JKeV/jRFuJvJJcg6Abusw/W2Fx6SQ/3Pd9
YB7dFCyKOPD6pEIxK6Bbm3BCE66q/d2h3AXFE7gf5wvc4RBtanJ5tK2hfiAlxqu0CYa1ZvTFpoxc
HW7+xlt2bmFvbHSMrAWobVibIGt/tF35QaMM7ptCwcwiy7N04Vp5zoYHjnPZfvGNtP1uIzWyKLqy
WodjE27NEq1ingDdi2OawaLU/faHBxy+9IrOXzTaM3Jhzm+jlS5sinc12fnVYIFYGCJ1WddKvegS
30YfonaOWV/1O9OWDu6YpWtlAMUeV+1Cprr6ZUybftNSF7fJ3IYdOCJCak79XkXR4fcm6s42ydZf
pJyI2VjO0nN9ewNdUH2IKYsRaD8c/oAFpii6AVuI73rPDy/iUBSygmgvJXxTVyRJyKMit7XOjUw5
ddYA/qDLv/R2fi7MNH+m8PZZKZ34ARIl+RMaep8zT7GQ8syr02CUZ4AAlPQnYcgW7lcoN+kdchiP
DrjuvWclk+ZokOl3EgFoZz36ZvLamUSN8wb9WNGUBvPBztkemmrb3Tdm3S88KU1fdSkMVqXc+EfV
aU6UadrUP8MiJhA0vsMZqgI/oxwlx2To3vqFEbEEOJuEi2jDNvZVsrJ01brDJzIj6UMRh59YnVT3
Qx/ySxo75YCOY/tZhh0cxeI42RIk+cl7t7skdqudUHfeGbHuB0sItQjo6ZSgT0Z5cLtL26MJk4/R
d3KMeHQwJOydAF6yazuAERfFWIQJ3D5t1zmR5c8sY5o1pfe81qamqZnOUnaUZp/Cz7wJnHxYdnUl
Qf9iaunxemrpDdskVlxoDE69kccLylalpd/d553vHNJqOBdDaDzYCZqtXb3WHe1n1ims8ML6e6cb
7XmskxwZFrvclMHrWFLoG7LTGZqw+t3pT51tdZ+qyHfuChf5LAtBilUfNYBIQh7pUPi5O7kLkkXO
z/mcoA9/TqczS1fOCQ/9o+gSxjarkm3XobUrmhQ3JfeSUn5Hi/CYVZbxXEZyu+8qxERE0wq8kchb
9C2UUvMZbuHuMWmyZTy18gzEJqLKzbqXe+lunA5Uk72dxZHWblvkzueu2W32dUAUk9rg6u8jLbM6
UsX7u3Bz+9AXVbi3G9cBEtonO4T4vFMXBNXWL7XonlTisNFyrXgY7dJaOwnUHl3nnR3ezDvkS5Ij
fMT1Ae00Z9cEmX2nwZS6UQd5fOgL5FxQ95IfmzGCelrv5Oc8vpSlQdWBPSYXeK3DXauX5T70nPph
CJqAuFdcvqpuepILfulRTG2BklZfw7LRllTqJWeNtOuOQip51+ZNtCxQHV8rRFH3islsnSFNr4wO
iUVLU76ZbCxUuTR/2XnypLCGWFZEBc+dJq0hF8l/64DKfJ6Fr17LHXZ+lJ2NNGh25VDf2/yUtpFq
d9veoFZGtmxiC6avvshG9V01k/B3ap6o0oRggR/z2ST3/Gr5Wr4sWqV6hO6l2RRxnd3ZfYkCAzlB
15OqMwijZplWZAKKDKEwRDl+yT7bLCdlTWLaeroBXoiAy6gZJ5U6EtTPOgVJsOFEDMQmUekoPLI3
iIoW3wLfGNedLRcHwpTWY1p1v8BW8KAka8+OuDIvSdWERy3wYPJL2uE+cabti2F8D5XcA5ZRDzvF
r5ut6bFEgrLo0lCl+8OhTG6hpMnwOCR6R4V5KaOf2TYvhCdIkOARTAtnu8iSi9pVGXUA1U62vHhv
jY65V8Ywu+N/GW0HuTYfHL1w0CSY6Kr60NkNajDcIQ0SLfrAcZ8NdJfOVtkfIpCpndYtkFclRdHX
8SmAgG9LBrlei+Iuj89yZXZBsRelXw3E5lSK2DWkVpR+VY29aOA0fZblNn2U3YyQaW0cjbKNl5re
dvumUbz1aE/CO7H1i6xLfy4coB0IuPxEeZfqjchZ5K2ULwOVOOzgyOa+Ddph27dR+uhNKs9y1lQ/
0IKGzLNRfkmkLAo5sD4Vsj6uFSV6RecnX2UpqqbJdABg3y3UkC+qa0qqtCAQpKzG0srXvls6Z+Ho
OKa+tUM0f+c+mN3Atxg8WKZZhFts9ObZvs59nSw2la1HVQPKTC+D5PlrO8vTk+QRAAQzyPq51eI7
J3S+WpHmnAKN/bVfPY0a6uPqqEJY64ByL92D5djKpKGJdBz82pSeQIrvxJW6T9t4eMinQ7BLhyTd
sDkOdjk7hZVuNuoLdKfftLLvf5OfG6lUZqHCbruUJtHmGonsjtg3j8vYGw9SzINal4xLz3NkJw8S
kmOFqXwyQ8/auRHCVHzl+b0q8RdqZuLVaCPUq8n5cDe6VI8kmmFtQlPr4QOKso0tD9ZdVjRNC5NS
82RkVrITffNBqew/XCpbJa5mUf7FagRGwqp6sauuWqSWHnxuIXVftYmhnSPHZ4tKLQT13NtQG4EI
AEigvgciyE4tusUY1Keu1NgCEqF6SsgzLQBl93vRpySoTLfjpHYl2edQC6xf5KJQQVjWrmc/ehqr
5ECVv8mSNByoPB0PugTSZOHCnRwMU2iikDoWgtEXqQri1072KVinHGgqXLYJgPsHqtJbaM40cxn1
drk2qaE3fISKYi8JkLPq030wIlJs57K0KqxRJbXnuI+D1T16pncCG+35kANJBFiiZusqZXYhngYk
WSpScGw1sHGTVROQ2vKTmQ3hqSeuQSikLj9FeWbfO5H+zPfHfEY1VJ7g4H8gxK2JLWaGghXs4lZF
SwJYAMSFIUTb777Of4iG6fvyOrO6aGVZ5XiOoMZCKb5G6MbXxvO1D7aPrRrb1F5MLsLAbgGOFOQ3
px7ExFBBMVIWwBNHWu9YBTpo8dtZrOXRGtpIA5qvrqrJw+JzPeVJxPcqltsNlPnwJhpQTkoy0O5E
cdyTOPA1cPYNSCtUpcaTUZq8AJLwUhcotsgZj0VWsNZFGXvIUfhk9kZpWBfRV9vZQY3Qb0dMToVg
CmRXE5tk4XvY4OQUTpViuCfrpJ3lYTCWmut7F5+73g7WEO8ktpaF6o2g0YYphPBABeuqNWSd1zSV
m06ugsUJ9dcWUN/Jb38OWkaitRnyjWMTuM2DyDpUbsVabDpTIuhzrp2iLQ61dU+Wd9i0TVCjAofy
75iDhOyk+NWN/OgrYgITI4pUf+Z5ryzr0PWeqEUJ1npYug+mzJciiL6xuSIB35QU7zcGr5apKQ6d
o1JVazhEB8C1YVJ7yzygCyd1sXrWqsdAR1gKihqoV1w+YCgRYE6WnTLeu6bagd9AOHeZj8QD9MiI
V8EoaRdxKNA1XbHaajaKJ7/1lXXTkLBRi30fl/rVr1OUexJ65l2UGc4mh3t41ViKfqiRJ184cFg/
K75ZPXZVt5AhwX3WrXbtRLJ0mRbqblMpLxoVq3cECNxr08iTZBkOXbhJ1DxE2adFASOH/n8LBVNM
Ljb7YbthhnJA1x34raEtX+v9xYBJYzk48bg1HNc+RqX02Q+z6LEDIak3ZfXsDUP5nFGNlGu1cp97
UvmMvBl64HBU84SliQqLu1VaQjNu7d4bGUVVQLfc+zQ0fyrjGL54SVjuA9knI+R40YsJWmatd1Ww
E1YQEXB3+npO9QpWZCZguY2kJ9nW5UfeH5Sx0N1bLbhFPzPRpvLroyWNFAy2hrYztCpewSJigpiK
KgibqB4DB25+SggloF9hyyvi+lgHWdnmGa93KbIMQiw+/J2Uia7FWNVpvW2u5M36Orah6Iy3PXG+
yZkVXrXJRirjhTVqif3pw1hcm5Rp8cIaenkjnNMOqUq916EznK4re1G6LhsCY9exfe+uLBLaW+Gs
tbW6Kn3bvVpjE+lxcrrF7jo26Ei8taSExJ8Qjb60JMMabRHj2RmW0z60UN9vkmDM7+zoSPVJ8CxV
aJ7L3bOEjtNzUvafQVE5p0xP+13RAt6UtL57aGoo6ILWATskBea1r1a+FSN8ateuFrKCe51ksyvn
8NyG7JgpNPcPdmd3D2IOZLFjOE/SYGunqK5ZaccSDxV1yqfjo+cB/Ab19iMlOPUtz311QZWH8ZC4
RrgLevtQ12NyRvPxUyNH3gt4ZPWAhAWM107vvZRRXW+ItQ8bYaV4oFqSI3QOwprp5RMytO3ZC2zt
c/OtKhJvp/qZvMo7A3XCxCxXFbjVbRWS5ETTAhokJ0cdZB0a1h+n8XSqK0mhLj84fDjVEyXfRAPh
A894dAFhfkYEmMy6Thlv73ifNb5tFxdtd9GSjE5/CL3hUbTCMYUCNe1+iFbJHw18OyhItxb+57GE
O8hGhHwhZg3rUdu4VKasQlPSHgZXfjvo0t5CIPVh7mbBnx9i1/sknOb+WG8UVATJFN8YMi+UF4UL
WmB2Fi7EI9jrwGPWvV/ORZN4YZSK8gk8/Cbo6uHVHk1kwmuKmgcllU+ySriL2umVDdcL+PfSXwaT
2Ik4oKv0dhZrhs3PG1Xm0YIFRFiV97M4S5x13wIouTEIZ2HtGsn7YAXsg/yK2VVEJYi9XmetKhvm
yZHCvQZQMQGWYUR5vgreDiFLhUM8HcTZbJj9ZsON379wmacfKYiPFmL+eZxozj7zlf6Fy81U89i/
vcu/vdp8B7PLzfQVApNvt/+3V5qnmV1uppld/rvP42+n+ecriWHi81AQ6N00fvAouubbmJt/e4m/
dZkNNx/5fz/V/GfcTPVXd3rj8ldXu+n7P7zTv53qn+8UeoeS1aGWLWEBYWkXTD9DcfiH9gcTqShG
pbH9NurabvQou85ybV8HfBj2l1cQnWKqj6P+/o7mq84+Mnln9KBv7uf/5vpsZth6d3rI6ny+4nXu
28/hY+//6999veKfPpMaDIRRdOiovv+1813d9M3N2xv92yHC8OHW5ymEJZ4uetMnDP+i71+4/PdT
UVPfrAYUfhZ6OFT3Te9b65KK+KVo+u1EGaCnFZU7WKnRMpZyYbsrya6Qo48rRP2q0mFFOZmFY4/o
LdR4Y3sHSL08qBmaTSth9tq1rsfOiZpfEHSiqx2d+Fg4rAJzNVe36qBZKFMjywruD4FdIupCru0q
5iZ03YSkG5g9KD3FqdGPkbSchd5U623g3DVLwbmuFsJyXMXf3KCS9jqUz8s0SaItOSniUXKSPVKV
udOLtL6HbCl9lIi+3BlOfRY24VXwy904Zonq9eQh3NQIKTGfYMtBuKiuzBIpZWnKrMIBeXtquPSQ
YsHpIsLwL6+u2u3ZMlSXIOpfXBmJ4TvYOL57qUYELrW700gl1rAw4f44iTZik/6yj50382zQ311M
HVFxqD9wybq3YWKsOAg/530Wo4j8TaYD3lVyEC1aGZIFEKfiQJQQktK5/cEpsu0T1ZfD9sMYKk//
cP/QC7libC97Te6g6YPDH5U3875VAutenMVoV7Rt2pxu+lkQBSvWp3yHbgb0tX/XRh5sDX/MITzE
IWd7CwuU2W7nPnHmI829Awb566ZfTJJX9rHMR/MgjKLLirtNIg/dvqDenppJ8oQIORl8RNYyNUvn
2i+Mol+czQfK68yjaI6C9E6c2iRT3DJ8GyuGVXrgrgKtrNE8S/oNJQDtMghH1VnAr1edF4VCkARR
I4lvLSXUhO3MfhM6WX3uPLk+l0puHazWfhZdcz/0W89Gggj03J9Qjrwxda9dDtNIYbheQ8w0d4rr
2JY3XK8jDHI+fkmystoKmK44gwfq8obXvYHuQsLn5Iur7XouMLsCvQstLNUO9cqBl9Mnh3uQa02L
4TUvkuogFZLJuSvJ5X+c14pWykvh7tZl2x9rRTUXXtUmqyrU3rDTkdQ4NtEN0NHzQcsryDqJ5ouu
Dy63yGth90IbOPYHV01yOzFcALGhL1gE8PwjnEbMWtcASlexbR79qSgChUj5a5LBDjQpacwevqko
kAaj6azub4p+ooTi843otCa1UPCvBgGQVfZeGwSn0TE1PTJHUwSQX8pjQBYV4kpo8cQBQvYEXbm6
vZLm5YJPevKryYZd/Si16NawnlRQx+XVZWIo2AR1Ga58qN6RQreilHKQJFx1rlNe8m4oL6JPmfoa
QN1IDhGj3Yi2MN/M08vhQ9W43r41q+6ulY32zunIEC9EO4SF/mir91mT9enqaiD4RD1AbzXffcRt
SNyrLfzLXr6aZ2jS8G2umz5/ms9V72+6TTmQtpLaX5p3ldAP75U3FdHSHZfEEJQPb5jra4cU4PHq
I9ofRl5fMp0byEuPoqclCD/4cSUypkkcvHTgwrbpJDYnDvH72SBE5ea2MLdddB1x0y+a7KDbLZX/
X6qusccFgU9QUw4g5kQPpNN8SN3qral79aKhTOROGEX/dWwLGmfpjeW4nocRVXdXbV4oyyvbrQ7g
EBhUBxmgrgUBRcBKsZas6lUbmsQ71KnV3aVhysY0qIp9OMbFPtJiW37sDGIHcm+nS+FTTo6RgCoM
DpXRDVk34pD3osv21WzJYrSDHqRS5GTpqCZ8xb017njNKQ+AWdUHcZagA6qOQXOa+1Wk2+4S1YC7
CFdHpqh2ofS5sbW4bSB+dM4Hwnr8JVR9rwLJmTIDkznQHagq368m+qrpkn0mkZLhavMN+GVa3bWV
fr3ah/40LqiOQRevG9X9GAfFlji1/OQ0CUSVkmv+VJHz8Juk+27XabcsAfWf3XffQLPGG9/O+lJy
mbiAT9lTSAE0FeRosVMRTkq9nQZfU3c1F2ZARJJKh7e+DGBV1hco7EwjroPFPJ0/BfUK315Uk6WE
xwxV+2lGs/d3wuV2yDQ30NoA1ndGCGtmFKtYtazefKBmPV3bFUTD/OvMn6YPTkSJim++GcLrYVTx
Q1FGaP8iZrgxwLk8C19B1/KfvnI7GqRpKH2Q1FJaWAqvJIEZqFA9AAwT0ZzKiGUNXjVhFWgDYbVs
Ch2EVYzNGvKQsqPpTrl0mWepkydflJPKAfF6IvAF9VNzU1iLSYlKWJMMVZlSp6CpUmD5dZqF7sbV
A0QlIHims9kw9/mTlQoOZWuGoBWEnzh0sDFfDWA3fo5k+MauI4k6DxCXuJlJXGKA7QRGaCYWzvO1
4+mmqL6qTgVlTZql52tzoBwvMPvwFRwUcjDyq8cHQLIwgGq4a5TXwlAossqHpyHrwOdJUUwm3FNe
rVS2SH7K7smLRxkBRL6w03Axa1qn5b4n3vvvZnV7FW4MSULfh8Xj3uhsY6u4Lchs6rMW8Ie1d4Ea
eC9+Pu69gmh/bYfjc1Zky34iRgM/l92rDbJR3uQFaJG1s4nGjLA6kVrwpzClsIopQeV1d8Ia6PKH
KdMhJVHMHHad/SSlEJNhcDIq6K3mUYZwfN/YvrlB7Mr8LI3BvXgPzx4xhZ/7PLCMjV8ZkC7rsFN1
i3I0iq1YJ49hoB11K13erJUBVbICH2VZOxrhm/WtT1iCqvxgGXpeP4vrUp2Ez07Lqqdokm/U4hgW
Hb061HIndffvTZKi3kkcxtTaA47OT6aEnh0TZbtKsYNHcXAo8MgjavFEC24L9VTo9VFrdQRgkiHp
t0nTtTxkGTDy+3+0krheTvpb2wwqOkRiavmQ1411Ei6D6nb3pj1u5wGqOUY7nqCg6sUAV86MZQ19
+tXnet0xesizzL9OokHv+OAPJD7FXViU4SPb7hoL4SsOVE3HK2qbuo0+TT9Kdr7sUUV4kuKVHKKj
kjVV9zR4pboMOoRvRV9Pxe0dVVE/nYnvVXQVmQ5VUCKfrKmrozp9E5Umq8ipmbPpe9SML8Im3PUQ
HKmTANmpZVc/DIn7CndId3Q8rzsObk8VujgVBx7vkoSuxbvDrVfxbhE+oulmtVcsRBuqs2CtGmN7
nXP2SbJwcJfzaDGvUQ5v93GdQrTzxHqWu9Lb3riYlcwb1XM++UaJkkrj6Ae7lQJqB0eZU3GY28Iu
PIXZgirrzVO0zdnzahKuJCSGpeLBMyKcxBzibL4k2gSStvzLqwlP9qg+rINUJspq1T9YEAyuwl6J
1qLZOj59rdY/tPZoLTo4KDY3BreLf/rkW/a3/Vl/8PNEOZZpGZvIqTBJbz+pQ97de6pXU5yUWBuH
neUFUvty4ZZjtxdNcYga+1HW2/BOtIowVC6N0a9SBIQesqnl6J53AZg5Dylg4Tg1jbFzh2oMlk5T
wzLgJN8U4N/BEo6XkZ+ICtmfGD5duNf9blMFCXVKRbmkvKe7lJbsPwEEoK7SfRIHLTRrKogM9xBP
fXZFoeo4Soi7TE2y9c1D6qmHQnfeBqgtJQwGQoOiCyhasrbGFtrYyZ/a2/Suzazfsz/QQMq7TNTt
JoeiLYal1/rDTjTHOm8oRjODpWhKdqw9pvnnJIrfrgYrUkH40rT2WlxHVN1kGkEbe9Itg0s05C8L
vRUU6yiWTX1BZlBEPLf1vQZQDnJ+HNzJQXiJpjhogRlSR5N5qxvD3ES7Rd/4hkmN4GdNsdHJGTQP
qRSbZFMPj71B4eOq7qpxQxYe6no78C9yYC/CIU/+ZBVjdSR5hG+s2d6TGA+4/3a88PAhp716zFd4
v74wznNQFAyXL0XoDlT/G8OHwysqkdBbmIB3TrZUr0FmeBAJGN2Psg69QzjVWC+Ed2MG1nLwtf4s
DjWsqafcraC1r4dzagLySEI32Yp7gmIaSQajvLu2bNJolWT0i0h8HO9WcXfJX1hjQmIfxjbT2G76
6FI5Mnbkqj0QTjHQmygvD5QLho89BbCPvb+MgynhP/VkcuiwgEx/C9PVqXSbdVzYwXoe43VZvBha
720eYYDM+P/jPPO1+//9fpp2lJeaAUNZERvaXVap2zZUjX3taqy34rbV7oaCaVh6xdpdbGrhoQcC
jCykdie6OmG9+gj3AlDOWqkdsCTTEOEp5hZNqUc9YlV4ED7VUTGsRacwX68o3HtASGvAV+UisIPo
7SmdD9T5LHJdG3ZoYqxRvwv0JUEN/RAUiUHpNs/82uOVh8QEbUc834WdWM5gr/Oirndv6xq3D/ZE
+aR7fiDeg93E9qbPag2u4z/65MmA/h3InFK99qcw7yCWPLkgS/6lVY18L8aLLjFA4euz4psCLco0
Xhi6NrHvTHWQNmHSg+fo8jtqJYq7UTHyu79qCoNwGWC1NssRaO3/7itmigPvm2XCiFaaT7mkSUtx
plO0cj1Lp748lhD/e7f+sx96sBJVwQQz7Xh9w40lmiplvFIaUDA7reNElziUfut9kOGOKS2IXQ3a
tsQ7KZaXv4A1Xuh6Qo1zr2sUMIdP2tTtJk10GNhLL0XTKIDew5EkUcA8Zi+qQhCeKBCEo5MzK/rr
HCNrmnNo+U8eYKUXDhE/W511DAoXZoLe2zbLrcfKNVGTnJuAQ/atB6HJVqqcq9WDrOwSmrpxB0V4
fx6hSTEGrTlCgjacXZ1DFUiwYBeBurLanIdXH5rR3Wi/DRCjxMHW4utQ0RLjeyMK1xalNKvcLmJi
nc2wzZRAu+QArdZNTpxMNwwk9aY+V9LrZZ6Z1dVFGAYmWMDMlh5ydfjVeIZyIDSsXSA1PcihL5+U
praDZfYygBW71JNpaGrppJj9rtYsJ0BIOxkOkaT+vnrqgLWoTtezpbjmfDOxB9d3SFlMTg37UfTH
tVMvCyQ+ttep5psRZnGDoRVfb2SeLntRnMjap6HqQZjAxk6b9pN2ILU7Sv3BbUls6RdzpzKM1N2K
/aJwp+YbT0jrrz7zFLNh7punQe0nXIz8TtG67z8TQnsBUCk919lgbLNGz3d1UsbPMPl9Vyl8/PGf
Dn2A4EXpEZYRVECDDE5Gg8hLkAHKvqmtzCL52NSnpnAWVuE8N4X1ZmxmUp5eU2O97BpDOyUR9UC9
a3+hvlVxD54CXTogHli+ylwaCNOE+onYrnYS3lVfr6JS645Z/TvODP3gQ/F0BEnKv6qQ0KkEGZqV
kIjRi455fyQkJKzD5CLOxKGsAEldLbdtM6i1g9n+QNLMBBc9+YnpRJsgUgMUujiEgwdduxe1CTBo
Dtqo+NKuLwjYj7xHlq1RpPbvONaTI9XAOaHPIEmOFRVRy8hylaUYVNmxsw6aJmBtlVqSfkKrGdR6
N4AAnBTSpyasUcOD47sNIuTOm9WQ2/IyIg1wAoD3wq4z+9Ik4bhQssB9aRrKkZQ2G17cIjAWTl2l
L66F7GCWeQ4qCpW0kAwwu40Goom0gXNQUKe94rT1MHSvTUVQPcBW86E5WwWu7t+OjWMvWFodW/J6
Qn9qDeUxWhkorBUc62RObCekz6hiH8gZHjuvWIu+npLLcXU1T0OSNlPW5TSDDqBr7ShqubZLKd9B
n2KvI2C7r2oUfq6AGFzktlAfuqSIF6I/TVp9lciUkTtTUS/wZ5Zmyhd3LOoDH0CFUkkSvYJuqxaV
57j31AKOj7lUX0S/pybFJnZ1g8AYFwmqetPolBPV8Gy+BF81P+x/dqOHXAGPtUub1+MO9ZNiJ+uJ
98h2kBp6MzV/Bl/VGv4T4Qm92XAxQ2hh3lbW8E2CfELTcQWFRQwG6l1+XnQCNYjXw2DFJ6rxrIe0
kKSl5Bm8zd7PvJRQqegL3s9m6/Us7LNTk0KOFXjmxWf1uue7qN2LAyB2/d4IXVQbUQ5c3BhEcwjd
S54n9l74zh7wvBMJM6g5bWPvEXK/9Ekp43DtypT9ZxXAsVDK86XRWvGPug+Xoz70Xz3UxdZjGX30
qKYUyT96CJ6oOAyWSeCjJupJAD5SqDa3sNsk/Iok2X9wpw1H5TvWypDhBLuKKPtic2JN2xBhdz3w
DVJgHB04Q5uVMxmE1YltfjRxeRqkvAQUMu1pPgyb5iYH3B+r8lRPUrtqS8BXK5z8caAwcd/Zkrrp
x1z6TATr6qEB+lkkA8RDZggkKiU/rEx866iAfyP1rBxh1q0f4VEc7uE+32kpt72UsyHbGIParYSv
OGhy/A0KO+UoWkUTjGAq2x187tWZzeWyHUvSki5ibkIot66Iw2Ua0ZGxqodPlpquBAQaelS2w8ip
rATK2VYtZWGbpnwCoLiMfaWVngJ3GNaw7mcmSBloccXBN2X5IBnTgVrzhKcIp9TW6iqQguZ7wrOR
TMFkEe4Tpv3vTlMPEcgSOCy412LoL8H0vIbsyyCHExts6wEupL9Gt043s6TnSN0t6n4FWoGDtRP9
t6qfwiUNtf4YD76+GGHhWAlHYZinEmdeVG3D96lu3CL7QXKUpAq2UK6o4apOjFVdm+nZyGM2mnoU
bku1jleVGrDTlGOA842Mzqhefu/yxNmorTwiRYA+tdCuFn21047LXuqrizD8bZ88jQXhBzR19hFD
4rLqls3QKyuReJwJoq9pyw95TB/1oo3bdZ9E1vJqvnJH//n8mt7UNSTprpzTTdaYmzZrPtnBCvLL
haH28akb2tZfRxJQTyv9UzOaUMZpR4QubuutaL271hMWuZwO7/1iRtES/cLj3V/065NA0ru/uKRw
db6aBQRM+cRaLQ5Z7prrqi3Hxdwnzib+zJOaOdDYCh/DhpcQvP7buNruAAUJzy4qkNLqImudFdFH
n3nGGuK1LdmonygfmIeiMO6vn4downoFLJoPYP6LyLJd3USXnVpkAd6HXpvCctNHxPeb65XFQlE7
eV3VPNkEu0BeaT8pqG8fPEqLqWFVFoKDoPKK5E7X4QkVXmKQ5bWwL0xU5n8eVFfR6S1VogQKSt96
CtwtjwY0pJBnXkS52Z9E20MeZ9MOpBJFnzT5fHQEdb3maWVdRwszMWGFzCLxN2qvNYiHwl86mbe9
lA7aWRzGurVWVld567mvBF5HClH2Fkkq62yLkWrvJuEwcSBaDd9qScw77V0YHCfhMN+MNMSovwqH
D91Nq2ygs02Wom+eg5gcdU+VZV3nEAYzVZyT6rHUnC7VvF+PKqB4M456d2tgzfGD1Gu7nycvHH4G
ud7w5XPUHQxKUMJMoq2QGpYXTc3AWVv6Q5WiQo84ZHmZHESXcBCH0PrYJVyngRQrG9eB/znXPP1/
zjVk9RcnCJWDrfoLyzSqR3EIlQzFe8Vt3nRt6gxSJHV09H0jx/Vj2ybOuU38KUaFlkznoa/qynhf
2wSuyMWnypu3BRznnLGVufWerydGyNP8om/Qe+fcM79oNbnyEiT+Sx8F1qXvWO4VkebvRVNAd5zR
OoJCq04Cw5OEjncJlaNoCCcfZnqwjPpzMOF+RD/e7jZqqZoqDcBgywbpvJVS8csRI4QPCOS3S81T
TZeyCOIiu83NKHXmX9wSnN80hwzy6q7jMokzZbZkN914sk+RBXX6Zz9p78sxHo6iSxxyWJ22iGKr
kDniRuQRLvkQP9mgeCCSrOJQ9HpooSSM7PZObCUi8YoTp+IAh6P7P6x9WXPcuNLsL2IECe6vvap3
Sa3F1gvDnvEQ3BeQBMFffxNFWS17fM6JG/G9MIiqAlqWWyRQlZW56izLWtAxhWx0LKG7m+024zcb
LeCg6rcwg6pfczSAAjIEvrBPpGFoFvV3rZkfZjoxtLu+E4ZVql27LgNF5gBxwY2B/slNqwukU1YX
G7QZZJtGV1NvXhWzv0YLCBqU9JIl+pT89W8weRqSt0bJcfbeYPIEp0eVls9zf3PMS2lvNuGbDG1D
ZLfQRQRNo5epBlNXZIHRPxgs9yXq2RsEmcoLOfuOLUCSx56aog0fFeNbMvMCQny2RB/uyBLvZaxM
sSvNOluR142FsY7DFHU0/QERtI/nD5iXHP3fPgDFxE8fkAQi2IDKFKhXtLl0R5dnSwyRdqFh4QLQ
pyy2zLNhDwLP4NhHKlkJN0m+N2jkmBj4TyEE52wkqzyQWlTZ82i0DxQAAKUPsovYvtxmQh6Qf28s
HILDyPmST4W7gbgLvlYuWOvzsQA/jMasDBrscruQrYTwCuhty+3NHiat3DQASiLPBXGw36bS0CAw
pZ6LPl3oRX0srB7TBF8mt4/betFrfQq6eFWPRBXdtikgWJ2+3NxkU1PMV5NEIogcvy8xr1O3KBQj
C72yWesdbxfZD2I/1IAufdhjoJGO9giivdXPW7QcDpP4FFN1ybjNuvD7EI/VGVzJ7NQaGxqAGhoy
zx6247O9KbZkJwvddXqOzAQ7YW9zM8cQlASnHYqsvyz6ab2b/ZdFYwhiDaVIAn/J0DmlzxR0AHGj
wNuOY/Y2H1GocKIvv50/0Cj8BaJfwNNqJ/BlbJOkI7LFv8b6erWGJ2/zCYi883lmaOQKgKbgkNpF
g5RO2V5FjgY+05jQjFI0PniEG/9JeehMB2HNP5CwC54tPD+Rw7Oi45S27YHZAEJCv8i+4ncuF9zo
zL+N7kI6X3qO27D3OZFlREcRJ5Dmziq1tqRaqqLCqRgZ7bcOz+fFABKXSysG0HmYMU5fvJjehA/u
B/BFqmUuwOXoS1WtUFFJL4AejzsvUMaW+aJ6CKywwckHfVh2CLplTR6mEnk/DoJ9+W2S1bUG2Fad
6qFrwXsQKObvHBmqAqoT2ECiP6j1N5lb2i9ZO55zFeR/ZXaGTkrs3h7Br9mixxQR3DDtl1YOZ8qf
/SniY43/GIEmtmBZogt4FfTZM3gpinsCOvRrE9WtF1eJFg1g/IkAFRU3vf0Ijq0Z5lDUNqCeUMPY
2CPYq3rw7W5ruxyWVeVAbVsjIdIymRel+d2KFlVAS9KihKFAY6c/L9pbql+nEC0BtBjbFNOX97HZ
lEdoG+AEAnGyeUgi9cQba8GE3AkYVvR2h+za1KZmeaQlPtYhEwQ9l35qWPg1g77fA+gRjVcg+YiP
k8eyi9BCej3n5V89B2KqC8M3NZnRKsdBa45wO3NYcIB0QiDtNp5I0UD1kU8FHYC4VHVuwQEZOUX5
05vRBQ82ZC4NHF1oNoo2zYKB80G/kGNvVY0T0muqKC5FDS5R0jXvm3QEoOrfjtYzcJbQjhgZtXlG
NoT4FmtHnNbOkdngIT6NSFUVlTDF9T2/I22/2IwoUJPe3SoalPmty16hFFr8hUyfuUxCNZ0t4JuO
aGAHRdh7QDkk6zY3gOcz0mCrun7jmp1/8FTk+iukS7JNCSJFoIygMU/uxGD+IcG/B/RD0KvM0Xq3
yxma2OlfBpj12gb6/7UfwfRxs4MbZ+3kGX/9Q7yn7SwJKyAbBbjIKtB75FmLv1Kdk6SxGcTtAmVj
F4J2yF2EtTUuHK/oIBnb2K8ClZe2QxISyYEzb/t6QSyb4FkBpZUBvkMaOp7z3yc1lgNwXqlOSFJV
oL/VFwM8lYAXQj+jm37atCOFTBkUYSRgT6a3VmA3rq2gOaZCqQeuL+XorkVdgd1dj+gCwL+TCGw6
tSUsevPSo1ZMI1A6go8DyD5IIseHmykd2+IgB/Mrmeji9WG1C0zWzTNF0vJd2bo/INHTH8D9CRmj
fswGiINW/RJE6C5qTLJGvl0byUORdDeH09iJix9lbprAy2TjEUcma91Mg1wQ1tKS6L7BvhweGlMM
3dEFLGngLciONzPoewHgrPv+fUIrILHdTOYlYz6kjIwu9PFMNhh+c30brVUTB6s0s9WTGDjyqG74
wExgufhYgz3Us4wDOSdpmmiohNA6eQPQP91BtDpakjfAq+bkKf8bOovVkwsu6CvkAKq2bftl1RqX
RoJbjCIrF93ZjSrNHa3DWvzpCFeqNXmZ6OXeQr8r2DDxEwHHkd6nrN7TshQBJCQI+4zmkUZJCSJK
HDmbI62GnFUPEvtGgUbLg96oAz081xpwDJs4e47QzIqCRwKaKCiR3kl8kXc2aHRP6MrGo7mN66cG
5BgLU0KZrcIvLULCJ4ZckFiZcTre9XEJwIXOqeI4bS2ThDdgxcOwYBW3oXDvZCe8lMDXUjtotjEc
f5V2qbXMo+KXQO5DBCBqio1ZNlAB1iU4Q5fgIl2ay5EDCoexO5OJnJ4AgY0ZOnJDEeTwehA50Xyy
3Rax3B4Y3aI/k90UhoQkDTSz0K9vHdu+Ke9qHj1Ek+GA+osoreKCgcjKAkfqFKV/FXiXg1xFe7gI
cQstmGzjQTt4QUZwNyOcbudQUFeW675HWQry1KswfOVVpy63FIAyHLQFRIlxR4kDciTCGSGELdoV
HrD2PTlyJlDzrqxXEGTke7+qSjz4QrZ1ij481x10DQo3gaBCNE1Ls/XT104G1cKfiuhbEzRnKZGQ
X4zTW40DH36rVYcOkqH5kTnFiyuz8q038F+L/mX1jPNAseJlLh76oUJCwHGtU8DH6U7Ffr9vzFBC
lZf965Or0fn8ya7+ZIPX51pVyLNU+RuK9p8/eeizl7QuzGVaOsNlSsoNSMzAxj05xtaplPHNlvie
h33GQIbdBmtQ/IdH9PwPe9TRra0tU/M+A6HZ0hdN/cUV/asGbWP+P6A2QqVzyr4ZlmG+xoOfrRj+
6O/jPDK26N9O90mWitPYpdPaDafqyecRCKO5Y32HkMb7j2HhxzCiOP7e20gC/vZjqCn814+ROEH1
y4/RYmNzsrFPXvYj/p4bCfkKFCGKJ1DBVg92h8eKHjmhiQuwfKWvyjOZsNsSq1DY/ZaGNJ1PwCrR
sLPHeTr6un2x1FPRGIAec5Ai+5OTrAabu9eosooHHLUATOjcK/QE3OsQ6yQMRJAOZGvjWKN+NdcV
SI6vQBgVD170Ph2SYKgnJi6yCU5vHvvOeb8IfZcB/u4ZA9CleuQlw4TcSm4jcao9IOeBao9l7kyw
VK5I18GxkF1ACWQ6gg0WmnrmX2SGuiikYnQU6dRQVDkpdawb8wH7lmiZ1DX4MJV02uOgGVTowrph
wP4YZNAJ6B93NwekERBtfkSrsV1XXXQHuc5+aSN/tqPiXZ6B+woMEwHIUIGzJi84r8MdFf4KNkGO
NwC9rBdF6xk4MEnOF1Ekg22VWK29Ir13SxuhqRBsSdidxOLpjrwMLG6LTnubDtiZXnZQXQdJ2GXi
9hMbPPZMI+WZT0Rh+zG6+XSk+RH56zwIDM+r1HZro5EMsLBIumqddeBQoi3gvBsk45jU0AnRm0Uq
ldNljnY6G12+KM3fLqEy1FrV2P1K7t2ljmEDpJCoNwC7VnUeZq8qaWu0+sFO3LRZEoLJoslne6A0
w1gQqTdtv8VbzPmB7ZvEMwy5l1EzttOlyxi6RWSfIN0G280b67jC7yaAHei0WOYFP8cWXlxdJ9Fp
ofzxSxhG8Wq0C7an6o5f3U+TEq+/RUk/1bXFfY4T/IOB/7Te9lC4CBLfWQUlR4FTC7NKW4wPjcJ/
KZU1BoYzG5XXRtvwH3LHtK9g2VkbeN9AM8Xtj0aO8xop1bDcwnaOcTQRaR0byL6UgKZzcSBvl7t7
BdqKxzjmDq1B5gHSokdeYA1a0kYeDHikrFgUvMqgYNXza62aBvQ7ACo1dsKvFYj7QdYSLKcR7LPL
xh6gaRhF/qZxvHdvhmM1TSXTn+brCHL6aLBbu9CkQe9A63e1/qeImcDcr5zmiH+KmDnLTZe3R/JO
ujJOXlTHEczBb37z0l8TDbnPPs/9UzD9reGplh3loUz8cVl6ofFkxOpfd2pk7zb5cfdbnJFCy30U
7bgVZWYf+BiAdEd/aYGDeFT1qK7u0NmHulc5VA3x5WxB923j9PLJTl/m6Ge8TMEFOg2V9Mx17flI
EIHE5DAJzg6Kdd4KkvD2gmw3x5+GyCWwZkHzbm67nLxVx6GQ/ZvD0uvneOOuusCGxJdh8Qtdiip/
Qv+qD8TjTxPdgdctXIJTPl9XpJdJxjoVoE3xAlCg/RqdcIDdc+/7zWyrOLl9QuFX75/gu8Buada4
cMlinq9pxi3YM4prLIudYYBlE91L6aIpxnTTQeUTWnIB23WT2ZxNXek1eBEezB4QA13pxZtWPArk
nCCz0EC3VUeQoxDOzkIP2TwJ7cX9SkDcTFlTdIYcabcw8rD+2tUoR7qs4IciGupX6JHN9lZBpQiC
RM66ydrma429qmVV1aNdRmArKhSQxto+6OnogIpv0xtIrl5jr3+ByEW1gvZedpUm0i10RzapbUrb
6O7/Js6okF4oTVCXjyO3lqE9gW5fP9Hc7TSo7ovDuDooE5hlsmZ5YS1HiSdKzW3oV6z7CSTYIUR4
DBDkbVqRWlsSuph8++xalfmYFWN2nwj2N5kpKkgCc1s6jvqio8zQ39oF8DCV4Vyx1ywPlouHAOrx
7pVsFeerEU2OD7Zru9cUQs0rH6jrLUXQBEch3akFYK9k0xMGD+ytcx4gYHECEF+2Bms3fwVcut1F
Q8vWXKe+fNjdzv1sr3AsetPxf7LLKYf6bBMt+Mj7c1bKYJOxoVpXJS+eQWNo30GXMlzyqCueJW/R
tOzH/sIIMUynCEmJGvSYFGzZ4PMZCnkmZ1an02MGErIYWycJna1VEVfsifUyeZB+J++GzAtMpOG8
bl/jZZkvpBVHO8feWq4Qw9/kMCrQXR0KNnb7ORyyfdCbgQgV0FMNWFimejw7SdW/ditvdOSraYgO
glNjvqBhXPeaYdKADKz2QpW0hrgCWlloWIxQMItdeUVlOnwIeu9EZvx2wVAUA+ReZy2WDKCCVkAI
5o68vqXeIkd1myzH+e72ukV2JFeLBBkSaAF8eg3T2/b28o3GtW7q/RRAPk4KLHBOkHmZ39U0kSEH
nYAM6eiA3R1nSEtuBl1lK/qxe0ymaNP1PL6QqTcD6B3z9m/ykek26Wb7dVI3Ts3B6uXfFP//Oynp
gRYD2wN+tF4EyJP64yVMY0A9aiHt5rtq44ORYrd5LaOueiqz6B9L77oav00WATaTJ9AJ2vPQ+3VI
3lswMlbidBvKDB1nVh43q9DYRY7uLB7tYLrHKKY+4+GPI9svy4XMveYRkBC2dAvOHgJmqQ1kpdsj
iOCGvRQQywn9QFyQX7ZXBgATz1MDIQ1VNe33oOE7YQFvu6gA5wY/AYRCC/s7lHf4F4/5bJmh3DYv
ORia9tEv35eUEwBLvXTfl0RL+THGdzfphPxiVGwANSPuFHrwFtA5kF9Kgc+kO6ltf4yr7Ak0sSEI
S5djV/ANaYNFSKucPB8UFw2Ik9c0bPsWQuFQ5CSlMNIMqwvmnz7sJC3mIYGBl3GWYi94CkrIBi9w
40R4/ywg1THffHb9lxgTgJ/9MCX2Ju7tfsUnP9olYai++JCz7mVVvwirSk85GKIXI3Q9vlBYkmTG
DhzB0Nl0/EXNhvAuzVi05WhWXKEx2Vknssb/dZ1P/cqucuh+0Fh1Tg9aEcdZjxAVgi6oN61t098C
y/R35Kp4R7z1AF11F7r7sN9MZJ9ca44ninsyuRowMsKOt2q8IzuZyPk/7b+tj+/4p5/n1/Xp5wwJ
0fGxtmTuJkRX28YyPAdfyJ+XAUS2ivWXvszA+97IAKWLMv3e2n6UrYFtR/6n7UEyoifMMfaUQugl
9aEKk+Ip/e+lbpaP5ebpKSh9vbGAQrhWQ3AqV3+LRL0MrSDfkI20E3own55lbi7sgYEXG69S24mt
HUqj5owbk0HuLFwR9CcfLPPPSWO/v4DT+j1shpHpsLCr+hNYQ7zn7GfY1I3/Wu3XMJpeRTH+iz18
++0JB2MoMF262oUmvd34D4lInAegPSX6h/FFr8xj3oHZgiKFY3d3nmcH4EpkOJTo+HZKQHXIW3Dd
UowyXG/RCqDpGGosc4z+BLAvu58+wVzN4bmMpiNoI+4pmpYdQzy37Lk4ZIpxP/pArTiRUdzl0MF8
MWuUJCI/ik80BNXfti265GpAke5aKHuldI9rltsMXU+iWtBwmiz7DmTM5uzNRw4gzFiWd+SlJTkE
N0401EuqHJx8tGQJep28j7uTG0egRTFCJCv4klHeRF9EWwAmDjm4I+VS+rieoImXxBsaWhmXB2ZC
s2hoePkUo250dfI5lUIBbQPK59t0IRpzGfr92upsqBTGafgwNmhVY1ottJYDaCf8DkDjfgD7w78j
ZNAd2hGv+t8igJxCWlyXPP6who/z+2pMbOjDY89SsDWQOEipeLaD66Rp94fU2BCR/myb/SDVB8l+
04IF1i0Na+s2DqoSDKymqIM1R5+GKJnMQ0LYEKaGS3c23TA1H5MIrUNRHyYaUejHRIZ2hCOP0Uqd
surS59kB8oP+FdBg/+oz9oI2rvYEklgfkuVNsEZ+e1yTs/ON8KSQsuq0k0xlmZ8rP2dgpcXsLHHT
NVrq2w1ND0xh4STafp9n60mQ0tgC3p/ck8kMBmyqQPy8pZ9gHIL+wKEHvCAvrcFQgytNNjyQSdYG
Ooikn93RjwB17WbvMs8EAOTnTwTSH6h+GY9k6cwCqk/T9yhNhh0l4AQIcrdT09dzAk8mdnfGi/aB
nPQlQzUWou8pf6AvGM86tH38Ol0Udb3iHgN9c5kFuwTvAWB3g10XNsWTy9LyqcA+yR6z8RI3Nr7j
LnOWLuPijpxASE93NogSljThYzqeVwVIXJW/DrwqPdv2lUATDC+hFSC9E9h3wHefNSgqt3JMvoMG
95vXQ98HRCPhruBQY/Tz3HrDRPLTRFUbwcpNAZopV4aZsp2rIfiW0ag7lMUtDb0QD6gLu4uobvNN
ANYCCRmkL32W2GA7zVHByLWSlJZy0XYga9kn+6/xqBmeWNjyfofW5REQ1gxIBZ35+y0HWPtJvbQT
FDRujk/JwpYygb4Eq2aZ4Bk+DBW4NGT0ABWv6MGzUGXB9jjcDpCxfQBHAHL+Hlq/ZBAeKYJFqXU/
9t8m5brpMg+5p+nDf0S+9NKlq9mBW70kxdIatKTbtNDs05/QDAzJ2x7q3dGApjd9ssNzyYOMX9zt
aNgyc8XBCvuc4OSBbcu/w+hVMbhQ0A6L7o9hjV6NgMwfYfocM69GdvpQo3fE7UNptX4Ao/KQSQAn
IEy27aYsO0AXLD8UluFsFVAIFy4rwNgrK7j2EVLXDXOrryzhXxMu6x9NCr27zB/5wh4BgW559aMP
m6/K4OXXoilTSONk/lUx/DHXBs8vEKh4/5TGGj9/iuck6Rp1sBb0x2+Nbb6zxkBpWh6A2SKOmE9m
aEPOtDJ/stEkTcERxBYkNsJgnSP3doVITLV3UbKBMI/rXMkWiy+ddIZHaeF1ELqQHW4ncGHd4iF9
BUijMLFLba32Yb68Dt0E0dLKuXfV6O1tvVn1gN3YWJlKUcaexAXF9hFo11+Ns3g8GW0dma6d/SiC
4O8qM48mOEluN75nzZbw580vMVUaqpeka95oj0y7ZdooqwFi8yIyd2SXYXDhdgDsQz597WPIDtzS
u5QG1naHQezc8eINdR4o+VLHUKqAVIS1SlBnhORcOp3tSJhLCnDDl6xrnCUv0azeijhfismMN1Pi
OmcDiNv5YoWMH0PhrIciQnqLHBQiIbe0LPFHtiHbgP6/lekmMYTpenEZJOhCOjcbN1Up8PtrKgMJ
SKH22DSqL2DP9SFR6Rr7Xg8Z2zTh6L/WIK85uAHU+7jWjraKyV/2AhT+k2+UYMKqf9TKNt70TZDV
7zcW+HEzAUEQ10J1sbRy66UJum7Fe+FcpAVtgaxNij0KBmB0iKZwXTOoIqRWVC7zGuQ7sZanK/Vd
HwDtDSAPxqaFol86mtb6P8dQIF3SFGwnXEffFqM7Xnwryy7Eccs+0pFzqPh0z4zpSDJkWcrUvfbR
CZN8LcO3RR9OP3z/bR74UMByPzpvLWQZFiA+4lduR8FGBcDYSNAYnlgaJuu+EdZLZfTfimqEmnkC
Hjzs6v4C3bO9GPUkg/2cBPDteEJDTwpmTcN8mcZxngRZ1XlSWyGhBbiJEQ3ZIWlcY5lPMl0i55Qd
4mgESTt5uihV77fkmjITCRS3mPb2iAJaqdsqKwON4IkF4XVogSXHMAKDhlGI9tFw0npZ1YK/qUJe
fBe9XotBfhtE0P1Ay9Q/PHCDFz+3wcMcjM4l880Muk+C7/GbrU+ZstlaOIF/Zal4TaJ4O+n6EV1k
pUJgazj6xmmc2ygXZ+64t6gC9Snmw80DrvY06kwozncqnLYECapG6JQPLTJ6M0JIw4dAyfJnm/DA
QEGi1BRMcePHXEId0XoU9x/Xc1vs0YOsO4J/A+0ppm+sbhmWwTGfwJIOzI1O0pQOQIGV64GqTKOj
9YUmRdB2Wt9sUxqeLeOtwbF7nwRhjVOyaYz4HcareTjKwrsoWaTo3E1CpAtAnJToCznAZBctbLfk
20/R2C2vWpUPp1uw62ti76y+fgqDkHuyHt2iBRf4KwhiwpOoatdedMgH7EI7eq0Zi85K4NyyAvx+
49lgIJtD0HM1LdIkMvB0UcUKeCKIGtyeTyPLa5BZr+nB1JHdUb1zLvOuWEkdTJ4oRwVuYQoABFMx
B//28KPVC2ZbIFtEW7pmO/Q0PWLMSvRl0q1JxIc3FxmllTpA9QGboaeQBt6nOD5YFV9RoJtYaA+y
a9/eMUfOtnkFW9V3LWTaHL4o6gJyE5bl3CfZ1Ny5SZfvSttVlwlCkNCIS5uvI+QefSM2fgSyufMq
5r91fjEuaVLhpc2dzC0wj4S9uthYcp5UmN6JnghO2d0hR+TNkyLg2u7DVK0ZFPoWhe5U8HSnAl3q
sVkiaRWebEdawNXooz24Njjor9B6AELG9zicmsBcIuoGeHOkfBYfk80qkVvoo0HeGOWcCzDD46XI
ZHNiHhTqBSs8iO+AAsVMWrWvQvOBRp420R14S/K73tPtCXoqLUKO0oizjVkDfudHbfm+Spjn3Yr1
yKQmVhAl69LBQXPMGAgJbx+F2hJ+GiBo7mi1UaV3UZqKswCpwjoIZLKmv6hK/1mZSXmFkhs70qiN
wu5UNj14/+CjS9iYcu0BcbFOq/Ddhs7Vh6gygvlvEV215ame7AvF058iyOPFOuayWd8WkpG4tyFb
fKJ1kBwG/YbyUySZQKlSa/4rK0v+ETL1790B4t0iAms92YXn+kurtdihjcvxmaV826nA+ppLC0rW
Zau2FJahhJ5bONi308D2/2nZiRn1wpOg4aJli0iWe5tgga3R23foGozWhTt1G2Iho2GK3PqnIddD
oiwz2yZa37yRRFLCLP+J8Vp4HqAptBcZ/pU0dDiy5ZUXoBFBe1NXc0TyGrhEPTRTYA+FpumnIUoG
ySmru2wexkqap7g2fswroeJxTuPyG41i4brnoTNf/GmanrtSdBcDOmLk45bN79s8PJNvBHLxvlU2
OAPwiWDUaB6wwbqLQLDynBiTAUyR2pCvGJj16IEwkOb1bt9eVZcsyVdPcfLkFf/U+OZtZQqsex+V
w1UWZQZarnw4eJrcCbBh+y5lTg0tHfBFzSHopmls132gUVrmDBjAxNrQcLCA4S6z8EwjmlRig75A
gmA40JCW9IP+wc/SJ6VpT/KhzR4NnbUta+5sscEYIHfD692I3v0zhaAow8/QoNjdJnSFMLdoBACC
Qi9Cl75IxLxIXDTDzgZ0eQGGiRCl7NpbpE0INHPtOMaCGS6HyJYIV04/Rfd1XkX36JbM7xLIGy1M
imkY2uzKuj+Tly4UrPZlGHv3c1DW4uHS4jswr5uFYEoy3Sy+u026fVapP8ZKQWEbZqW7QsMVMCRh
bLKDi1/Ox16gkAnQ2jT+9PYfE5Wvex9J8Lozt2mfD3ceuoWuMXf/5ulU/FWaISoHfvVcgC7tTwFZ
6z+HqqrnALx4h7ta4dClV8hxWHr0wSOzSDxo2pdWXJ/83LBfmdhMUZG81s3YnMckBk5bm/tS8m0G
4PgGxSj79TbpfYjdeopM1jRVh/nNOLIQfyMJr9DeB3mkT5c+AuCNDwoqv3C0+t1Kd5B598848CT2
GK7IEjKGfU5WVdsoL6GG5zohZF1zsXYFS59Fga1g0sXd3xVyVQZznH8Eyli1r9KvboekRg58Nk7a
PY6H2H7vrbpFs52eHkHsZp4+BWb7jJLHsE5z7PZbjYXwND5CtA5el35/ppFvgk1h6jKxtJQFfIf2
9oF898Yx2uUbtwJiSk/9mB8GY7kxQzCYJqCwRi4AjfCD7lHJbdCq4A/kirp9AK4onAUGn5lvvXwi
fwRutxWzw+lAE3M9saPmlml8avJE7X3dVtF0QXl29R0NYy/C32k0HK0JWttg4QA/Y1PJI4VRxGTE
1bbrQRa7A/ioXwZu0aDiqYy5NyDK02qRWKa8t4agPgP7YgDNitKpJ+sK389ai5P+nGHHWfgAQkBw
mOfOX74IxIFeTn2bhGfIoG07jjf9smXxsAGTXru6bfX0BE/m3YFMEjR9GzOwAZJGelSk3vgW5fUO
xDvGD8u1jhAunb4KMAssffT7X8CbZdy5vTncob0UqE09yXfRt5iazW4aeXWZIqdcZKrkp1x3pWYJ
4NESkkDz6MPuCrcUq0IW+9IGl+KNZAawUOj6GL0PdlWz3JMjx9drXeUOavwsgpJrb6pTA4a01/6f
Wlr9a8zGGBy5YEULm9B+FeD/2qSWHDcUBNbW9znMa5xX6y8nzu9kUyYPfWPzKytsAONzE/RVbZpc
c1G1RzxxvpJz4rw+gaL6VI5efrRVlq+gjAuBRT0Me7wBF3RLl8hI8QjTHjVm8PgQ7tRCPd6ajIP7
HZC4/MFRfnPOgR9ddENofuHtaKyqhpU7GmaoWEAdUz5nlj6CAWe74GCG+RKlzQhshRnsfB6kB3Sd
ektshxZ9JsTLVMT8ZBoqBIEuYAAQku1WRhXE+0oPdZjQYWbc8BPyldBEi1sUw4DCWoHKhu9p+BFm
6dUAFgM3GoEKpvY7OjvAsFVX30IPOXWdMU/NVgJp1QfnMSyrIzrivNVHBEoSaAFIpVx6OiLqQClP
EdAkqr7FzfsaFGFAcQ5cROBIxgPJfOxQTFtPDXpAxqqxHtFKbz3mIty0yFJeKKJIUhuIg3BcIDsF
nl0/9aYFnjZqR8GOjZ5soVpgrjCVZrR6TaQj27VTyalY1p6xGQf3K4Om1i4DHdOi08ww7hTVBxpC
pMZ+dnvxPoxHlWwStCqvxkZ4d3UJwTA6q3v4V9+JSiYrOsiTl4Z0Wr8FO52MDkjqpAuqanVOB6rg
tBw2SRsYACkX/V44dnAwgdqaq2NZBEquERVWmkB2Kp21aky2ChigeaXbhN/XRKYIqoSrjGPbw3IA
3XgxZPdhhjfaOPkPTVTCBAzBYWTB2800pB4kEZxCLuMu79OlzwuxSo0u28zjOp40Z3li7+axFeHl
21TlmZaoCi+7V2OP86GeDLzdvH6OFluQ1I37PDkUscyO2O28X6YgBdjn9zGv6uFQtAey04wuCm3Q
qJpENWOffQ02n4YIgsE+eintyGALsrnagf/+alkCFLW+0YDQHdLoKKMCaceT4jq5yn0aBWAyKrn0
wnCfyGIb0w70Ef290KbBNptFWvf+gSJKVCRWrYASWmu0HnZUaJUUDTikaCqHlOwezVjhgoZoibXO
/+OTfLvp7xNAXFpU4cM+d9EpPTXFodOXZLQx7hUvgBmaigPdkbty+hHkxPYI3saPOTGFk58i66kG
n8/vt+Q32qFZQ0or2Tp5nK1IN3xX6O6wGt+TFWtNeeoBwD+5eZ6tcpPZh9Grfogo64+W7N8vcer0
R7J5Afj1XCc/kHPSET3YGpBH+wghz4gOOlA6g1etMB5uZapp8PnBVM1X8dFZ7qDMQCYqU9HF6EBR
qaNoRKE0ceLdPHGuaP1c67b8r2uR/eMTb2uxn59IK7OytA/oxcbjEw+jJkPnLSF4g48hjjvsOe3w
WLl5sZ34PCQvCuI8Z+3JcQ15GpmIdni17TuWArFDtvk2AEBll1rWnmx0Kb0a/cz6gjYDkJS+8g4n
CPB2CV89G4DfB6nxWndN9b20g9cAX4TvoIKeb4AnnW9+cZnR6L9AKmOv3aWe+T+W+D+PgQQYurzA
3712e9c9NqPnLIjooeA537TQqZ3ZIWwfyi51bbrnDv/kFxY8JROzX/80KQpYO7ND/HvSmNb2a2w7
yVGWaL7sC2O8p0uX+Dm0Mpc3y4RE3L2X6A15xrXoq6nZLMva2loJzqietNSnqXm/NKKmiuYlBwtc
HeaokxL6E3RO776JuLXNIhDBks1BhXLRdn4JatCyXg/oqd9FvshflDFty4YB1Krtpp2FN7uMq3e7
D8a2XQN83Ytb4Qz5Yb/F/2qvGvSvUfVqLnzp6hUoL6HJrOZiWQPa2mMftk+3+lk+sGY7uMG4vNXP
/h9lX7YkN64s+SvXzvPQhhsA8trcech9r8paJJVeaJJK4g6uIEh+/TiD1cqSWqePTVsbjQgEkFRW
kgQiwt01UpiIwsbe5pYUU274koVufyTTbI+WRQBEGeXcRiNIT5FTPt0+WuGBs62qaFjepqmD7v3U
1DFY2Tw1TWSCyvlecXs5WkAINnxEYDBDScolKzlfGnWTAwfQB5e5B0+oYQ9cy3M+2civtgMoKKKC
ZEszzGNpgp+zaLD7ANA0TfrzgOXpPNPNdJuzitMt3jfiSJ2oA3tIWKZOHWD8qz4XWHFPC5l55YEX
Xzm4SM1OJg8807siG0DVNTVpucJkiFybDtIj2bgHggMUhd9R5+w2zcuRCt/cbNL+cZvWGLz309Ig
30AwK9FNin0UlkE0bQdGa+qkQ/tz2qDBVmEosarqW4PtyxYrO1rPeCHqIKhJ6xlqcq/TACIhNXFr
Ui+wbLhf0pMXYtfTAUG8Dfrxi99iSxQKszuBUBxrPGqLyUhndIgDCYnYtN7S0AAs63htTEOofZsh
KEDw73T1w2/2eeZ3HzJkfrwQntQbhDi6fS/CR9vtzM8CQqx+wOJvuUq6Zd0n3gWCv+0JNB6AEw6F
/8WqzuTAoEq8LAQ45au+LM8SOiIr6uBbBxpTX6HsXK14peOzH4X5JRpRe4DUVvyN209daY1fHIDS
V9CxldOyOdgiRYzYQwPhTrxzh8+56TaLOHXCeym5e6EObAGArZg6DEDs5o7SAP9yYANH0VcHYUWg
VmRTCVTf6Aey6Zahym7ohocKkcGNExr6Lsgi+86qzWszLWoTpJKopVsj2hhgzIciMEQeQyHsA6Iq
ewK13IAu1IS6MzuA/HzuJH+y02FAaunAYr773T5NC3Zo41BY7e6d/2SnD0hHIzoCkDN3/jYc6F3k
j009X94Nb0NuKImUx7HMtrdpbdTUnxNPLyuj6c+cI6HToyb/rgvwugbQLH5oUh9lvwUUG/ral0vL
tcqPoqkB49N19tnzUAWgtfzmpyBPklz9UK5cpWkuoB/6gGRQgl1K1ixL3wl+IHWGMu4s/drHr8Do
Vc+uUsM6wqPxVJmyOFrIrm5Gz8WiEuQDizD32m+OHS6NMct/gIP7g2KD+9E3egT3EXm/cMM094UL
6L7AnuyaSK9b6ta0Pg9ut9fcyn6YYjyowa8+o2gTAl1gPxSqWUS6Gx9NWybbwK3SQyWa9M71onBl
+Z3+jEr67VCm2XdziD6pLBk+dLofsPu05Mm3lHvCnV2sRSeKj0IhHDi5Ou24j4UXHas6ZssyTBQo
sFlzjD1rfGwb6xE8HewzNJqh5hS47Qn6YeUDaNq+kh3/GERlukqfJWjrrnUToZA69laGD3AdCDDD
i5HL+FxZETb7jtN9rdmaJ7H8huIayGRNDnbDhy0wlNE6sVN5D/CLvC8CALwQcCgRr2f5vQXtNW9R
5rjiMbsjEzBcBjLT2neiRW8Uu9Bok42eij7wpzautpfFC4SN9cGZ3ntzRwC0wBgU99SKeFCcczs6
3wZlBd76QxSDxPPnRBIJ4xVupmRjUIkIFtRvE5OPiKxmkXv1NyJ7Gyc+zjJVw7HNF5JNlG8z8dt8
JB86vGuXfTgeG9S6Kss7QMJmwThYPIrMucw1CyOkMRAcSDZU4xBKuzkDoPGBOsnEI+tsO92bf4MK
d6TJQnY0ao8tiY7CLepPRexaDzaCZqc/2LtKvrcndvuJZc2bf4UCoCWxV+B388kPEvuhD4GmmiNZ
MuiaN35XJEFOgoMblGoSCKqWg3+hrVtwTwTuPb6Y4rmDJNOuBYR70w6O9WnEgzdUIvqKVxjoU5rU
OA2KjXdQqfZAlAFA8jQSOd3iuZ9GNgUCQyEv55HkwAKAwGikg4qKO5VAdFz8NZI+0xQoUaSRLPLM
Tw2Kj8gBKz1gL8J1HtbuAyrEkw3+GP5JpzH4hiFevXMap0ReIHKgFq5M6FE7oFd17PQbpIs2QynG
EJjEaA2OLutb4gJZiIrZ5AMbTb3ybW3fFTo0tt3YtQdetcMJeXaIj4uieqjwmAc8r5MvWEY8BSmK
exfRw6hqMIaVopxURdyXxjDl8k/XNirnb9cWlua7a4sNAyK7E/aLoFtR3+TLxonawwzOmpqomm8P
BPtqbOMBOJJmX+o01QtEVkEhR+E6rxbV2onBGDAbOdK2a6+PjAXS2BK71lZseoiZLaM+wLdOxqaI
8Y4O2WmcVLz66SCVKTZNCLFzUfZbpxfyYKAk5Ky56s90RgeVFGAoCzhf3TqqKvgaN2awyGvRb5wk
dPaeKKMHb5ggbQOoflF5cgLEs/xIHoPr2MhvOs9A/+gl9NjDQ49HiXNL67+L8c+n5DTCiVIAIonZ
RvcRtv1goxsQ3GXCAwYlyNbVVFbcOE27sFpUBnYoC3riDCXSbjp+IrfABM0pK0tE4DrsNeK4bS/t
5NaFwPJNw//k1uPO30qUIkLGSqjnOs+3gHIjr4c7b2OzaNzmU1Nn5TKBbsjHVFbmIbU5ZMeN0Xwx
Wf99SHzvHonm/g5s2kCsT/6O5fNlowQyV9O0uZJb8h8S8TZtgbjxbsyBbAe1Nhh2Nx5qxpbILsZ7
2tpSszSTZD9vfKdeIDbid03EMuN9UpnIRFdAl3pUuBrGrFtYVsfWvvTNE6NqV7wkOr4BPOP+7ROh
TnMMW8RpstFuTwCZgF4iB1H1CQKdgb0JS4DKC9HrDfXTwRDxl4SX9raXtgKGBYdYht25aKoCUP6M
gUHG4/2CjHHRvPk4XKll2TTI/k7e1KFE2IP/EkoLaYnkLbTW1VnpAMWE0JdatgUkGnWKan6k7nGK
lVe7AeNbu/AQmuwXZKynHjrzUCmzLypxd7OXlg3qj7lXOSurRKFhj5UBw2v82NCNhlsoOrepi3uO
TiPvsXSyBApniJvTATmqTCOk+1e7Bb+QBK8/Wd6NpPaYxhY0y5c0120MhIQQip8Odi6ctdtnPLuA
HqzdmOACv5RW4JxN9WxN5V50IDOdjZF2ljwZ5DrGSkVgDxJ4pzHMl+SSkm3wZQ39nshd32aoY/MZ
u5MINH2ekgsDqmQHfzrQWZiyVoJJgcOI/Zy/Jms71i7KdycvJlwonTfDjnzI5LLir9E05a1NPtQs
ipy5y1sPt0SxsjgEJWuNhJGW8dshQTSyBl4e7az3KhAOhd9nW0Y95M5qUWy63PhBEch3Qco0jqHy
E4E8vUU1+wl7x/fRzN+CmzTYY+GzERsfUAXtnG0D/IDaiQYoxQ/JuRoyCe4lZVwBQrOXVRvZiPFk
4QKMkfK1D9M1ihQlaj9iCNewIPqukuprEfL2Uz0gb2/wyHzAgscD92Rj4u9YpHu8tDqw4NRA84t0
zfFyxf3AJL6LRA+n+dRwlHGwaqypZFoBSTT10IFrVGYNoMXrsRtsYxugPdBhvKDw8gqxzvrRG0v/
BLBgvSS7oUC+WNRRdZcGznjvsx7rl2lABK4AZIwKdnSBL37yCsjpalM+h8VYL3ow8p3oMGgjP5nT
4WajptKqWbLM3hQjCsK1bM4ND4tnH1WwD40XLE27jlDXsqq5zJ5Z3xbPiLyivLFUD+QYFtkFVVLe
HbXqpH7tZTXMk0CvDrSqWYT7cJqzmDa0eBDpPTWzkY0r1AK5W2q2Xon0IALcG2oOcdBgN1Z7K2f6
UHCFxntkN5wl9SITbxyqAvQW1OvxLj63LVao1Gv2dn2HkMGVOrF0jRclG8xdbhjOCLbltAYgoz60
WBwglJSnwRm/reBMZ4YuP4EvW+9sq2Djwq6CDgH4AUzwVo6NYQ5l5umMDiFUAQ5BjMOt+Se/2zAa
QS407Nb8/5/q9pG/TfXbFdw+4zc/6hCNVvvOegwiiCwbUAkpFnR6O4D4g60Kp+wXEErIjrcOEYOS
viryv4ZQ+9btTTPemnT2+wdkLTKSlgDL4T9PE1U/L4w+ha5kNt4+lYy8rtxiwV3rOqoYe7fpIm5D
qDm70CkNKcvkI5Q3q73hxMV9C2lIhlTQSU6MnXQoB4YqECMol4PtvNk0nSXpxoCo0XmY7gDURqtm
U6sUWImfY2lEkaBarhf2+WYfTWC3xwxPIvrUW8cAeh3NdXqRXoSVuYo6vk7L2F/On/hzYkSpANwG
h7emz86UxC65spLVPBUNjtRLJnR0N0+VKatcR7FRzS6+4V8ckBBtwTChDlyZ6jCfiax7O/uDjVx6
zxUZbmyMo4P8eXaz8Wma26zUcbNVYAldJi7ueNC7+Q9lJ8BNFYFJnZoBS/0HZUNCW6f2XTR5VJBX
20Ut65bUWbme/1Ag3pJX2jzPg7SCUiBAPIh8oURUqkbeeY5zAU1K9VqO7GJws3x1lbhEAicSFi9I
mpOIM3Az+WawF3X/TAXpVIYeTrXoiATM9puJPMieV+MdUOYLc8CGIGPJPQj03GsSJ+KCB9KaWnQw
RrA5Z0772g1hikxfi4q80q+apccDsBiIPDzWmTvt5yv+0v48SxPrzUZnXebylygasoVZ5OJl7g23
puU/pkqlV8ZYegXvNT817XgkE8Qh0muLQvy7AM8yqOb14ZLcuu4agYzpnrzo0NbNLnUKfaZWHyfp
tZbFx0JIMGlMM5Opb8BZwQ073N9sXeHUSy8x0y25UEemcoAuCoB4yEZzRhXkRMPWTVe3Tw2FcrZp
Dwbq23yhk9l7YfWo17I8XHBSjN7R5e2VhtE/CXURFZRKy3ezWxVoeJP5Em7/hBQ7Sg32r8vNJIP6
vvdFdLpdmRJBvLBAkwhMKr4w8m14HSwMg4t3/6rKDlBGaoOuilzo4I/gAGmsxpr/VTSp6HyI7uW5
Wt4+1myltzMq1K3f/qVd3RkH09Ofbl8cAqTg/VfZ/nZ1vWT+XRG+0Fzz39DvyynqOtzNzbF0D2DY
0BOYRu+FDZEEo8j7L0nTPtlZnj4lkGw8CNNEhe5kh56dYxTtZcQ6HMWfXrNpQWW09/LSfVYguiMn
k9vWsuVmfY4dZqwMVuQLBQG+x663Puh2kGc9tXjpjxvUioA5ufKtx5r39b0H0qvWS61HMnUWqL3C
PIyPZOu7sNzlcWEu5wHMDh97axMoZYGJEyV6WFd3yZ4mByduekBUxFpQkwb4+LEY3OqvZOpGhBKz
vqu3NDnQJvkpceR36qTLNWLriBRueDd/eutoVJvFfE2TeSLVF9MtL+RPBz9JvhSpsE7U6rE83AbC
7kAngn/QaPThFZUqK+okUwGJzIVbB/2BmulYOjsRI1hHLnQJGsg4c3wkgyGg8eJXo7mjCwCth3kI
VY+tJPZUOv5oxk53HV2h7stRvwba9z9B2n1YQxFw2IU9mpEyViDdQo1m4vunss6hwAcE9SfwFLqg
xM3bY9nFKF2zr7O5gwKfqirwhSBGs3zbcYNCbTfX6d1q81OkPo6dLBfvCvWcpIGYuOU8GLjsMgw+
Uv46NOVX1ajiqUSSbacaSPwgSus/TQ6U2sYa8KvbfDYQ5PyaMBRAptr9kTrZXZsN9otK2gF6oLa8
cifutl5l94eg4iniFKkJ1kC3f0oHKONKCHR+m4ZDo9T9EWO4yBEMxk802AROhp9GZgKSMOHIY88A
s4WVAnyWRf0HaFSAyxn2m5ue0OeZL5BGREBtduPA3pMb0BFvsw2T2222OPkWENEBJI8H0HwD3mEs
8uE1FxGqS337I2SHKxQlWvmu6dv0Q9W5J1Fa0VfgebJlifLoixK2eS6sAak1Z4i//hypM4hR0MiC
hyjbdhxzZSQJEkShzD7QmQx5Op/pP9j+5BealonnZpm9y7MZ3BmOYAbbvcvqzTk2NjwabOR7Sq/N
vQJZsjUzKsBMfuboyJlmyapmR/Y+yRZyRGL3UnZlueWgH/ho5+XMZ8Uzz1qnjlfvUYUEcd6smPms
sJaGPWlBoG37xofJ30OcDCg1lCmwoQCPsl1qez3Vzi8j7oMHu4rSf9PWy0QtglgFRz+F7AhKZdLi
ko8MCRdLr6gDecLiEkND0FklY79CDVVwvLkFA4s2Q5iJZe8CzalRqHFUedc9RdqWa7CU9Zu5OYKI
zeU1LskW3ZPS1ggC1+xEnXTQAoRhAHVdqUWz9an1Nptr6bfZQscIN52SLSJenp0uiDML8kMn7Vn1
hVqNmTW7xM/rJTXpgCAviDnD5uJWPgo2J48GBGJLd5ISIdsf5pg9pgG/zvGnT3EqaL+WHbgno8Et
H43UOhI3QwB10l0KrNW6n24KaPTFUyxa31UQ7X509Xg0If66xsNRHKMmjJatN7qnJi2cDybo0mfa
OiWLA1goy1WIqrlP5BZklXuyzHDr2UUHUD3/SndM00C4okLM4tqaZntsw85bmWEaf1X5uagc/3OX
gnZ1bMf4YOaZfJwGUn+dFtDQsVEu5MQp36cZ5uGNzV9DBHyiqNVfkS3Vy871o/vUsyyIuY5gGXWK
ESLK6ZsvgyKLghyjXFlInnZg6AX3h2uuejpzsFXVUnkIF+Bs7p3OnOgLa3uouHuACU0HkGKqcNug
oHfLWhdJWYUnUYtlBPj9xbj18Zy5VgKp9Ykvbf5jRO2wajiCrvS3zKIuuUJZbtLgume+yT5n4NqF
mKL+bI+9uVRpoqGlF+pdyztjZyLTeacBCV8iLze+VH1/Ig5tX4K9My70Z7PKIAcJ/IWhk/xJAnoP
6DbOwrqEbCgeyU9Got5st146k6bZrLWswQzk4kEJiEZ+oEsOeJadeFV/ma94+qfwEmRf5JFHagfF
guTZz8tTURj+UwLCpwOeKNNdqIfPkz0z8bawo8g9cAGqlF/tIxIZi8Jqqh0ef/0ZC/7+PDKuoQ/t
FtvULuNFZfbJsKAeEcXjoq1YtC30AF0zAzoInj8FtabmzSbSbNihtq2+dtOhAbE+shewUZM6brai
Ec2mCuxuSVVuVO+GPfBVuDzYU33bzW6IZNyaqB1eZETTelO28p36itxas5YKT4/QsOw7mTJjHU9n
IR/ezsj2p14UloI+B7WS2wS/noOH1MGmGUX5XNfy1UGU8TWumg0CcfqzlQfpCvVTw0V5HiJ7VtFs
ZCb40pajsQi83Dp5xIhAgWJqM0TksM4JD2Sig5iiyHSGNAW0XMsRQrQoXt0kQgGtPAHuqIiLbCAA
gP6Nw88I5BQXf3r8SmW/2GNr7hKX4ZFcGn26d00Db4kqhQZ614QuxHSs5DXAXeHZnH0p/ShZWYzl
Fz81vWM0Fs26V1IB6w28ONQ8X90m/zEUXfvkRXG7DYIi34c5g1LaNBl5jA4U1+OGfUFoP1kFYpQr
YXrDDhSCVKNOB1/Kah0IZq+pqQHee+BvDq7DtjzPUS4+tI+jDADtT+N8j5wGAIZQeLhCGeTNVomz
ESR7GfH1nzQrAgev2qlznFLxQkbmCiWL2nhEdA3fgo7DckXY/xSpqx1yvTZeYVB5ApFifY0QjJlt
1KQOVLe3O2dpCBAgdG5nPwMG3h1cu5y4qT2ED2tIQ9yaHASK+F6dc+KEqJD2uL9MJ4ZxSLV+4E0d
PgrWZqduSIMlMXrzv+yqcLJT4UzyTIjAr8Hlm0GUsFzgtrW+gm9Doebfzu6F4gO4XvCHyFjcPZpe
DcKh6VE7RG++XQRGY8dW0UNkgbxaBUhkYW84fnZNKPP0avgIuZg3OxVigCNztpP/KJNgHRojMAZt
m+5cHUcbJDmQ1/NGPBeRKwe7DUAhaZbtrDRvP5FH1MbuNoE43wKLrXw5U8+3htlv/9gm4nnky4CS
YZ6/szmo4SLeQP2MvlJVv29SLyL+ek/ffxXrv/X+Nvbm3E1TVZ6htmM4HvSApCuk0KtjjwjARtaW
8yhREgaZYzm+FsFd2evguzNWPxzmec8qs7CzDPvghCrweh6j8tJYywFIJbrfzMGtt4kRFYg9TWsg
NS149HTI/NFZmuaXG2b6hqsuQSaxzyuI+7hAXmueNxAoHtQbEvvmB00GrM27/Nk1GxO/U12DmyZ3
NhlDcXGcVuUZIHi5RtlT9aEW1jeCNhr8Gx5b6ettjBmP0coI2Ivi+GMSag0VxtXm1vSbvtpAHjna
ZCIMT2wA9Ir1H6n6vSg6SNNFwXDxXE+fbIWNTFwF1pcmnR2c/tHsrQWyBRUqRHBLFFhhIizslieS
ocmnJpua1Ot0wHZSL/aK9jP1/mlsyiNkLnIJAlVDXrBMwLoSArR21XvHSplYak52XXMQBgztS6W8
wvmhUuE9QI92BYbbML9G4QRgUPEJTN3M/SaBIV6BVsO9M0qo/g2GSJ/DrKjXUJIaz4B8ZQdepnw7
loVz7yQlW3aMRy+dLR/yrHB/ANiP+kZfvUbVX8NFpFC+0aU2iPzxrgA/go9QjJ+fWNsFqB7oP9Dt
T3bblXwrynpWH/IHO78HtvsoJYSRboJEeRm1W6YikOGOECS6dVilC8EP4x4MNmCiKlG1j+DKomKx
PlKzHYq3JkEP8XZ43zv82qTexAQ87N+OLUbU6FQyX4Ha9sQaIff+tMBCNSIU2bwqj87UpsPkEhSj
3CepiE8WFp/EZ5Ao/T1gRXTPde8+mGN6ITIER2pni7LRZENeQz5+B0ovvMfadvYisz048OozeE0r
159zgb9i9pJNyTfKa5w1IpQoEO5r82PsgBsO93VwlVEDPm48/M/AyCAHFXQRgi7aOY8oFYc4YuM8
tEXTLgtL9p8S3/nS+SL9blcthk95KJZV2CqZ6Sv3IbTah8yEIFuIezpswI2iB6RJOis+B5bxJTMC
d15QdqmVn4ok+kLLNNogeEC5LjynSw+0WPNd/AYBhi/XxOZFvF6qD7KzUeNVMTF/kb3tFaAdk93V
3vLmSnbIdGZ4MfjVAoS94xagmfyjgLy4tLzoax4ABi3AxXZJskhfPACoUWrQRl8TSAMwE9wbtoiD
7a8jUyse72XufJRY2ZxBwSTPWPXKM3YgyY71xgfPieOjk8Sb0M6rxyxLunueChS0aCiD9oi5LOvA
NHfUa3SsPYWh93nuNQf+2gD8ccTiCLsW7hqQvESEjHzpAOK6DdPSuKNWXPl89a//+t//9/986/87
/F7co4w0LOR/SZXfF7Fsm//5Fzf/9V/lbN6//s+/XN9zPMZccFgwH+wjnHvo//blAUlweFv/K2rB
NwY1IvvRbYrmsbVXECDIXxMZhMCmhRVCt767c/yJVQFI+oc2HQDDVUq8InWO9Ln81hmreR8b6ig9
ArGyTWmFpRnrdig1Y9mFj1G+9YhXDnKp7iIaqng7qwymcftLGzjiS4RCmNsyI0lZskI2JodACJiJ
6BCmwXsbOVd5tjLxGz9AnhjVs9OBybw/O9OhT9p6U+ChB0amv3qzWn0CmX6+Y52JFTvLeY16JK+b
XWgsOdMEUFMwF//81bv23796zl2OXxZjyEFz99evHvR4haEbwR9bHQ87JIFDVE1Z4zp3jeqlTpE0
mZYTegQOuvLc+p48ODBPgGqbKBP7s1ctA+OQR967ebQ50Ww4vYJYsXFgrIlesri2V4mT6rOAJOax
KsGTMSA39WEE6TO+Xv46uYJ/GjXek6sZQGkkzIYT3WZWPdypKHEOrmvjmQtIg/gPv0vf+f3LcU1E
ffHtuCgN4YyzX78c7aWVh9J5+Tgv0nnJgMsv3A/IUBRXKMp2V0D1n+lxGDfS2NAjj5qTF8q15HUo
oVVsR/4XxIDVmrNcgjUND6ZINhBrYKz9ZKv6LKY1Il6KDzIxi4/MKCEZVGq4DoV7bMR9ZBT1PQrt
N0jYs8diYtOvwG0LuoM0OJINlGHpti3B/0i9NKCO+w2bePkRNYNqbR27wO05+RLBqWQ/CgnW/kAC
8tgH4MxwdFovmwAowqh9hHY9e/zN17XuG27vPSh3/La0J4U5WzH/MHWS/NzYhUAnaQQ9sPw1T5Yb
f6+1nz+10wGRwrJmCQjA0Mhj3i06QA8PuV/KJ1tZ9cawxmJNvTRa62weXYC8926ON7qlba5tt03f
kct3rZieyla7oY7KNqP/8Itw/V9+Ecw0PQv/MyhmC8CQhTPdTu+eVHiy2AOoZMJHhlcU5OPM/qIt
0CsTzjCuPlh+Y3+hRZhrdP0pZEF/MSIfSzSjhhRkkp5JVXZWiSXx2Fkelk5rvyzLRTupvcUoAoT2
TpVAXCatjjSIOqj5b23zZKGZBtum8VBlMzhethN6tI6m61lHOnP71KkWMh5QbYVEkblzvWR/6/6b
z2xwa7X9D8+eXx/705cJAijumtzzbRDR+fzXLzONatPKcjN4EH0zIBWb+wsL+IV7OzZ8FH3n1rrL
fPlSmGxNa13yqOsIKD3tajDcgngWacTSA/a4K3cN8gzTc7aenq7vDgAZnTsFLTc4kBkaHwg6WRHC
aeEol3Vqgd7VNvOr5afxgoIt1GHmxlsHsjMxogSgdTdcJZdJWYLLJvCzK0edyz9/K77420/McYXJ
hGWDctd0nd++Fayo3FC2GX8wIZd7dibBDFCbpChhm1RuiRM15Emy6strzMds9Y56uYCgAdElkw38
eQDGeqCSJ2rlQAyog+t5u2rqxAAXd94sqRSwYKDngBRyeGRTxWASboUqxcebV8NRnSZMSDfqKTRU
BglIMWIj3FFTTTbtAaEUDc7fbORXTqGm2XnyI9vQeFhqu8ZLPdF7L0Q4uo94DENXxA4TMHXxak89
cQWNraCGDBf1vvP23aaBQK7rnyJlTz+B4TN+TuUmsZtxJxkKVSa7WfQczwgEFcGagh0/CPs9FOMz
b9E1fv9oTwCSEkBkpG6xU5paU58eoKCUtQjLQSIsCiXonbUV7CHuXV5UG4NmfmyDo5eLT5lU7QOZ
Cry6VhlyGBtqUoeVAUJlWl/++Tdis7/dOj70NnwL4gI+c7ELn/rfPYcG38TrbnCqhyiypqiz/Jg0
dfxVahQdBj0375H5iVGehwJg8OtFX0swYiC/H7yUSCttoJsKlgzB46dfR/p1Z2IDM5z83IiBcQUX
C9dJjZgU6Gqp6cXjOirV+NhFAqwiodzEkyJeWRjFGTSxKDWdmthhtDtPTCw3UzOvQT5aeazfURNA
o7cpqQkp5HWMUrO15+BXToigOLCbdTzy9h30GmhxrIzqegYOIVA17jMXULcZes1yEElACcyaoddQ
myvuAoe9g16XYd+slc7V/BH0OQOAOaj7tlPxYttCXbnth3dpB/xrDxDPi6NsKIWbZn5ChYJ4ssJq
H0Sl9QJWkXaDZ2qwJbckAf95iVyXbj3UO3XYQZCdu+2X27ROOCICPA2naUtVhAjFl6dGuSPqRiHd
OFRd9ATOdRf1OYjW1aLZDw0yAoAViCXYL+JXLJ/kIh+r4DntRnsVGH12J1EbulNFZ+9pJtYiA3ib
SZt5+OCXPcDJ0Mnqgn5pQzQOwWlgk73pQHZWt8O6YY5aWnx8s1EH+fUY5ZimM8/hxVuIWDV3XogI
inRV/hkE8AdShmyT9sj60X9BESNfJmKIgJ+AfKpoa2vXxwjYW7bj4Aq8/LMXN4cmkM8AM6R3Jh6H
1wEbI2heQOCaFd0T8lwh5OzC4qnIxwYyAWW3pSavMrVvOhSOUxMizM5905ibRDnFFRF2a1WYmXiw
qyK7MyuxtYZePJCpj4N2FdjBuHEmm+1WDZQ7ZvdAZ/Jil3JPwVqIBoHdMON7ChhFlCGbbG0vUBvd
mQCEY7HkgbrtxZDWNa4ZgnpFs3eCuvrR2ekXJxk9YF6bYIltuntfWU6zdbPGQD3QCLoGoDg3ZayK
hz/Nk6X7Pi+rLQIW3brqIIkn4/KhnNAoKIOESvIERJFGAdHGJpO4pWCjA4NwAPnyEU8pL66Qk++H
T15RrMahGJ6TFAANr+IWci3YsWN16wKgUeBFOpEbsqxcAVjUH3Td1sjA6U6n5yYpqmVjmf4V/KTR
1vHKGIozxXBKbUTnUZIoHrmNRAEvIu8rMFXrLA/dH6Hyj12LjAwNRzmAf3XDKN6ioGnc/POT0Pn9
bYlVg2s6Jl4M3LIsPFN+fRAiDFW1dm90EIy3EGLVAdJLBBkA3dS9HylrB6owRETI1kE7Kmq7p7Hl
FQRvwJLPRWldk05iPaCr/FuBXyWKy9yPNw/U8IdIVAfxTkwUK8SzokCyiv1P56+JVEVNArZ0BglH
COMuw6bJ53WEg+rjpXKH9KKi1r6nDhMZkPt//hqs39el09fATKwbpv84px32u/eB6HvUeXumurzV
tAt/QpLiljehfAwSL4QBHHsEX+btps9CZ+X2TvX7w4BGlBmK/Onuj0rw2SFTliz/+ZJd67d1jrA8
y/Pwl/Pw8HD/tvME0tSC0GCcXOYF/RiIGkzoYfwZMeFsCsqDbSfdVn5gbv8y0zu+tlBK9XdzCN7G
2Ww6Kv4MqY2bd5O0YsXiSoKjaU1hzlz48bPNwOVSZOshakAcjJTHSqZW9GCE1dsZhBDclVaAecjQ
clfDdHbzk5DI+w/bcdo/3CIhDO90bINdbCwc7rsm2r/+nPUw9nE9snQ3BIB6saUDUZZuhNS2wEIT
ASTxoEcNQd0JcKJVeo+it/rDzSMw3BH5Ibtf6DCAaqMNKEPc95ByikAwneGdAxRoET0yM/9/lJ3X
kttIFqafCBEJD9ySoC2S5VVVukFIagneezz9fkhWNzWajtndGwTSArSZOOc31XFYWmVRHgISwZM1
BqfQEHhV/TM+H8wEnrCqfhfD3f/+DmhLdOE/Xy4/XsdGJcTQbBtO1n++XKgW2UQmK9hfOVx6ub5G
ZIjtu2ctyElcoqFSL4dkDhp0wKnvpxxOGwLVq8RCxTHoeoT5hE3YOtD03YSWc8jzAtTd38q3dskJ
c+r/y7eZD0lfogG/vRhTaLwS19U1IjyG4/wZxRK4+hZ2FDa7tEuMY4dd+BqkEAi2wQzeo8xFAg/g
uWPXMCWNMVrJehBA9hYtRhLQUR6+u6JIMTsyrYtKzuE1Iy8qu+WFmd8FIWEXWSxMZKmbeBCIOkbs
lse2PJIx+w7YKv6VlRc2jaxIeaCTkfKdj0VqeE1ksHsy/LTdZqKqTm3a20eSyMOurY35AW524PFX
rr0t8/StH/2a5895NAWlR4tkYlle1CBkAUFBsr8AtD87QVIcNX7d6hIe6lCgCrrzrLzW6G5cZC9Z
LYtTV8172M/fZL2sko3yMPWV76ls+9fXK8jKZpmyUcd+1eV5sJN1v13MsdtdN8XN3W91WZ9np1ZU
njlU+E3KIfJSJuSvnZbW2e91so9i1sXigdYTsPjvu8aKmmdCR7g7dlrVIRCoIKYwx3BxVOFnOmnu
wfbTzFNcaoTrE9VHJq9T+jtZLpwiWLeBGrG7nTap31i4qs3JtEZAmRXFarNnuwvt82z495YRUlqq
utRXV00rTLxCzIz8TWDcKUb269ZjMMUvRLBt/tqNhP0iI0nE2YfWxmZZzuEuEyGcjmhBZ55lDyOt
kj2xcQLQS6Os0xNjQ+gqfLheKXOnbTZNs3edI2LHG8/xvV3voiZBKW4ZpzVOvlFd1d5cZyj86lHH
3/I2qa3OkQfRs9zJWY259C9RGhwdU5jFGjogjhSlP+1Tcb1OG/jGCeuWN9ldzjOS1l+1CGkeZdEP
HWNh7YDrXG5BHqoAPY3U0k5yVOAEyr4u+UzkXck6XYOOQK77IvtHRoQ4h6+GnnxvptH/qhdNdHLQ
huM/pt9qoWE8IfRoPOkzUlj4Sbib1jLDfD0qyQrHluxRdgFjoENhw4000rRio8VGu3N71ISb9Fs6
pOl2nI3oYCha+SWdfTYgdvoNBGTjWW2h3eE6Oj4pff9drfzkG7gothJ5q16cwE3u2Z1aK9mQW+Ov
vrKVx8gvktPctKknL0Bk/M5Z4IxFP12Q6kPGfuSjkBdJ/ZeidHXUV8d0l5aDu2sMpXzHens9idrf
amkDtdQljaO0d0NckXvoCAau+XeJD2piCzjWvGVEHsWqHCNRrX3+xHw1yB9lq2pFvWfx5L+TxVBx
wTNhvHqdquY7XBGjuThuJ54xxIi2vkYgTxarvBb3UBr3177tCD8bq4Bi6zf6DzmbXdrKDpNdc81T
uPqsKaPxlOl3su1ak8OEyEC8XW/VUdr8yDMLVivLnespz1eIiEAbalg0icd+3vMSE41J1u3kfXSF
ME66kX/e82A598CJ8+s9L1+HLdoGxUZeNTVBsM+2TSZ9ucBykPdNvHm43tf/umc5aGyU/7rnIKkR
7Cfvdt/m43ZQEnPX1e6hJDcHB60rAXYoPVsLeTqlXQ1slZxIGdnm3pUtjlLAVsxTbN2uPVtIHbHp
BLi2LbiQZY4BRPXWj5y3RA8xkpZ1AnnR8CRPr7Vlr4kVUDs/VxIvjFgA9OQ5bir4HDUqb2xB0md4
l+lzleFIObiPsgOgAX0joFJtZLEUifbEYNlRDsEBzPGGcMi3sq5xSBZ30Ror1OlQ9On6cxjzNmEL
Lqer0N3W+vRZBGZ7P6nW7tYjq6aOl9kVezlXN7fumXck79dVWd7JfnJoHYzYsYmxOci6fBTDaTLi
j7mau4OjV6lHZDfeGe1oHkWSZ+dgrNmpj56flwcnKbC3Enm2SsNy+hnO2zS3m19TOv/gCVr74hQk
F+Laz8GEI3w3NwYPllobPI4+OjJ5r2VfNdUhV8wgALM86bTat9jUEeJv5+xJXnmcCvMYx6N1QBpw
VzoW8kLabN+1cfhTH7SKNKmCuKXlmOeIVWNrlIEKmw7L7Cmp3LXwwTwozaYyEOZIQVl8cwJxQUJ7
SX8StXFG3uQYoEAYacVfShf8qHB2fbdGkayNYfKfG/QpPWwYBLSP+fPasPjL4x/XjbrAeYQPAW0u
DIcvoIQhOKsgCv7jelh0w+crmnLrTiUK5qifb2s0QDw/xUIn71U23FOvfoOYt/J7rflwG6j2Iapx
e0Es44trWMcqW2atXXXtzBgd6WOv3udRQi5HjiQW6YfV9Oy7anm0MZPeyAFZvpu12PkKtSTFIGdo
DsD0nZfZtR5k+2zFxHTVariEJeF52I34nS9XytwAoS/DfuFn1x5GESbbSqv9r369vQ7UnX6jdXNx
VAURLkz+3q83Amp2peS8cQkPBGeN/M26WCYEuHQsoi7/MjvhtNeggm+ztus+knJayQ6KDj8P777s
DvGl6sl1MJ+Sl2pMyNsNu4aHAAzEyUIB05MNitlsXf413zpHN3YOUqW7MBmVt8Lgk1+uicRd5c2h
k5LCBfGDR3J1fbsKjNVX4F2CJ0vBocZfTITliDoG8UMg6aOdrWA3zmW9x4Vk+jIX+Kwsb3SSoauA
AGZ2tmbFBYIXa6uZJemVZNVrNeHgEYEn2BdBgm3YNfFN9ttEO4F4lkXqchGCkQ1qYD8rI+acy2pa
K7H5VC4HJ2VvV+mxspHLZ+T2NDg/QmtsrgtqmUXzrkD3Zy0HyV496N2J7eRZlqyxc3HdGFiGi0Lb
sc1VjzCoVjaomNfUUJTHJCjvVL8P3ka74M2B7HmNRda1CsxJZONGtlpZkHoKqbuDDD6CJP2Vlo64
yNIyowaK4jVfZkSeDmF14pdmxXX/JounIX6TkEJOYE+dU2f27E77atT2g93da0sDXDdIZL81K2O5
50/fOsxljIcduCzn5Jva36dTaOGyM49/BerXwQgQ++76jCCYqyfr0A7btcMauat0YSRr7Bh3Wu/o
lwa+ydNci/CsZ+L+s3OukPAbu8y7ljXihTA0qxanm2WyJseHVMSPaeSmT6TGCfiH7s/OSmnTOifb
aG3D10xeqDGKH13ZqhuQ6GID3llHicuK39JAsTaZ4hYY21CsBiTZ/TApT7I46toeDBq7qMI3n/O5
3BRTnrwFYU0mYzH1YiOdvOGW4Oxq4X+2xumYeCg2TQfZ2gv7m1GE9b0cqgSbWRcwFtKqfCD48iqv
k+VGdZQ3lS3zQxn/95uSrRnRR3lTCgqfbBaSaudPszhJlOcV77kUcxLgK58nmatYgOxylRH4DRka
KD4B9qWTLcUEbhNdO8k5o6WTmWWzV7XBhkf6NbCk+BkcyPyqg3ZPWtjBsiSGgi0aauyy5Kj6QZ9F
ci2l5XTSg2J4kG1+696j1+Xcy5IWiOcKaclrCVTlWzfa6kW25UH2XQ3N6KoaLnCYJzdiDOfrJUSd
rvht+CepDY7Aar3K3QlAyHJzflegWaCmzp1szVnnV2pmkKeRrfi/85tKQdp2gXi1bDddZ+LcWnVy
IDVWvMyWHe8SRaieLAapaM9O7b/bwor4FuNTGkyojclG0XKpQm/cY94oxcuY9MU2jwnRy9bB17NT
M/GPdh3bopPipC+ya5YjVU6gno37ctGwG/oNjg8p2XcmclFgOIL+T+uhuaQ61gJpkqke+fXmYlb4
/ALK4TQOwVhMODZsr5VV6NJUNepDnPXGgdDDhCXcMocACJLp2Xs9hIdxBqOOOGL+rLpDdqmi8CIU
VSkAi848sKk6dkJLqxk17Z0/gTjzs6p4lnUYXX01Mw0g1lIVuQOm8cuD0CQnmFRYC1rR8O/L+FEF
OuWHmDvKohyhldsw6cWTrFFD9nqTmSZb2RZOyfBAGOTaXfYYRgyvu5JIkiw6hD0R7u+fZnv8ilRO
e5LVrQKskS9of5TFoKkMmEbQBWRRHoZae9HbND3LK7kz9IqI1QvKEjcqD8L08N7w+KKkD4Mxio0u
un7DP021zdvC9uTAvlCVp+Hn9dU2lTt7E2RzYHnMMse6dp+k8U4Lp/xZdjdzErOamLXP23cCg2cg
881N8JtawxeFjx+scXZC2dvW9YfEXpDZinO8VcmzZLS3IPnGsyxdqzDcIG04jjsItZ/D0fnXgY5P
/Rqlg0NYjvYmNeA5TKBgH/rYya4Hv3EWwwX/6HYFMjNZg9zdOOaf/XS3G7adjbGfG5aRNySBeiaf
3Z5BAmZeMqbhD/8gw8y3dmH0/7Ndjmdpznj4S4stWS7bq0gR3XUt3Hzpjn4rShGdWxHqEPIzS2do
inRm+/16a5VjG2CZXu2K8eCQwbpvdPWXTAlbTohEW11bO5kSZtd2njAieGrZhcpefmy/TgN6xUE2
uNurh5KmvvZd1D66hls9pnr6RSJhyjhwtnZZutuOpZOU7GqyoFVCMi52N52tVKmzU8hjS5JEYQkK
6O8uUmMrGcPKQwpn3ExDkUwr280f0D2MDxIgda2TMClrbBvvau6G5zcAkXJEAd0SDm8aQsrhbADZ
zSHOoPunv8pWLMYwOMbXIU2GYDsGxOlKZUBNU9UKcQ4Td6OSHXvQl8OE+sVDkJXfJ61OjrIk651O
+xwq6+RBWMroTTy03Zs6WscR4tR3k930L2bSNZu2CpvtsBQNRbUPVhxEa9laGLF7X9XGUTbKqrLv
PVcX6qMs4ZeDPO+UFXd4sP8+m1C3UVBbjzhlt09Kcu60fHhUF/vzISOF7vqtWMk2WWcFCjZW0UBA
aOkv69zk3Naddurj7HIbaE2jWMniHwP13CQtziD4YANhivnzSnJAnOX+vtAcJ73k7BMQXVAJYQX2
XlFy7S73B+u/ztjhb1XbB/3VEj0ikkaUYmEhAA8Yqt48yVI3KuYdxhjfZEkegPxP6xin852eDQh1
907w1BNPXQbLafyoVZZfd+T1TYLq9jJjG5rmaRiU8MkKAUmlOR6Q8xdNvqQYWWvPCC0HCVTePnmI
6/ou1XXlLEvTAI92HNQvslTbQ3+qC2fepWTOTlEQ4ii5HJJ/zszI7XZtUn3IHqlaffaQxSlN16ZR
xtgSGi0StJCAZixrVy5q2ZehSt17sTRkS0NhAGZFEBaafjG495CNP0fAdv01lxp0HTM99AtEQVdn
49FA/XLWmqdsgSnY/LXvm5Iwiuwg64ZFDEgBC3sd1BSK8Wi729w+W+a4thItAiydGxd5GNwRGzY8
dLc9hko80NMQOgvQeVpaDPiLo05ITfaTrYALX3pc2fZSWSt3LSxRLOdOCmu5Khr7K9kgy0ur4gc/
wHzCvw/xEsrdQXu+nQXKFHrlUqcEtBqJ+3vrrd9YmCfMbr6Hw1B9EJwlHcLHfyHvqj1VZCNlfY0H
PWGzptyLMao+Qh6TsrG0vvQdGx4kOHnkXupvw3Ncau5qoNkPrYZizYyP0xsPEgigL2f1UifPZJ1s
lf2Gvg7/bHXc4XNsUfv12h1CbafMOiS5NkQkCSX+IwCUjay61cuzwmqDc+cYzc41k/nFSP2zgknH
X8sJkMlBnmAKf62xa5x8r1bkPp9EF3fhUanVh9TnGSKSn5w8bdwZsx5nGgiQ8Jlay0E26LMWHt2/
Rzi80suVCmRj3ALGQ589rRjb3eBU6gsfpbIb0iD3ZDFtQBqbhG1WstiMCY9p7BSCOtK6ta5o22GI
Y7BDDHVBOK4qfnl3SqurL3LiOq4IrC7F0GJiNyfW7hPhRSd4ch4QGNuUoTZe3IUclIxYhAoz8HpY
T6Sy/dbQ31AMQ9Iwycq16qbGm2LlRGuVvILnVulvddl8TKaePgTEP1/+ZZCiTsLLC80659hqK0qc
sFfyggDUJb8YL5Inw+yxYll7S7fMbaZo+W4C4018nMVXFvXG4MlqWXxlscVPdT1nYfU4Talx1FJX
WSMDNb0LRJPWfWdmJ0Iu/RuYtNzAM0H2CktDgW7mju+ug2gvgk/ZSe8V2UsO/rdeugIXJFetkGhI
0r8ZylnOULbd52Vl8Y/L0qtJh2JbKYPqkT/MLrdDrKMHV4rzrSZTWcdXYLLWdW2WJ9mAu0h+gfze
nQTCvu95xm+ZdeYVlzBrn02VuU3IfL73deOlC2YptjExCMrWOcUowd6PPZbnVzATI/06Tl7Tqv0c
qfrZdaTskP4zstIy/TpSop2wmHycinYf4VXxrcl3I4JVv2qcKFdV2VuvJiodm6IfonNdKcldrYza
1jWt4plIC7ktuzd+dHO3kqOSYvrowjl6awnGe6DKwktokFpVTeJ3kGCTp7jxw3WQpdX3aHBQeSBz
lvisqErZvM+RW6HZ0oT3yEX2B6cuPtj0Z141GsSiMF5C72lyvrLhBFPbRb8Wo5ME1ttHnqn22i/M
6EFtfW3vOIm1L3SVJBH4e2x6h/HDsApsbFhbVcX/6FgQOtV0L36lFi89FIJ1iUfIXnWL4kWQqoLu
6c7r0gjLl2EaxH2LWyK/u+JF9jBHZx/MU/ogq6zabdax44QH2X8OenNXZWrqyVaC+O0FebRHeSlZ
5YSjh9VO9yhLbai78I3wMZFzR1GtbC08lZGG5WasQC8AwZZfZd+xyOpLFpkwviNFx0wnyl4IXV36
NC++6hEYaQNJn2PtOGBrZ0gdjVp8nfwJNc/O4EuBl8d7Kb7L7ooKNml02NjLIroMdtEOH4XeVXuc
9ZqtrMbH1GuNOINLkWmHQgurjZy0V8xjwY/xxcpbKHm6cQBDljwlhYFvjwG4u7F7/KmK3mcprFir
iSY/lS0oo3DqIXnlQ7K2grrbo+KlkCBdyv+Pg69TLVf71wnUABfQuC1QX1kUG1qY/ehZvMYqYmSd
WporWZ+r4+yVwaBfu9X5+Fu31kl/72axWToI9snnKZKW4CQR/4qS1l01topfQjsbbwLn3Rw96C9C
uOG9ZVXhal7+RNkf9DsXbsZGFq3KJA9PoOAki77+2gdW+yXUa+MyZkFCGpPJesuETNwhcRj3K4uc
/w/Y7J7QcoITAJvuYtV1vxo6bnJYJ4onxFr67Zi0yp3vVt0d5G5nq0el8hhPCL6FcLy/mn130eT4
OUEGaojqv8oci4rRbgcUWvEeLn03v9jl1B2QsZ72sd+099mkoCqMFckXEkQ/s7gPfwVib2o691Gp
2quTOiNuNPz2lIVkFseVuoMZ0B3bcMattc/NTYT254tY/ih4eh+/K1aDljUxMfwi+32iC38/KXXg
tY2mv+ZR6+zLiiCELE5AyvaJksTXIian+l5zm+RaHAJ+pRnWZ54oYuM1FSPZcj3PWV8ptmY8UrSK
a2ebdPW+wkjx2mrVQbu3iQhdx4aFzT4vDbEaXMaWFtmTZlKxf1zuCnpPhm2c0l9bMxMiaecIVCiX
Vtcto32gKtO1NXV9ZRf0qri2zmns70ixQ8ZYZq5tEiFYguvXVlPF6dnUEByXU4WR0HeiRUdVFlnb
1N3cNcgWLGPzcZh3muljmrJcV+21cYd9G1StqTk0Ttnu/Sl/xXtoHFewLJuzPPDxfp7F+r3dzOPp
zx6yWwjldUUiL93JYlNiMpyHJqZJi31kZmjO2Z1bcEalf8/iq9uIo1jRtgoQP5WVsp88BEX83Y5A
lsqSbLQU9Ce7bNjGy/hb1zglFpXG5MJudfKs1cSLlmNpepu7wZn1zgnNYxP5rHiymx/Dua3QyvHk
xGrGn88qgj2ewbK+u13ML7AfqZTiIeGB/LfrQ+FoEDnK443se7uYrSUH02nK062+C5TsiHb1F3nl
29xRrjlrAmPqdQ772bdVqKKL3Yo8KBFOK6GLS/a0sMr+rk7T0GxXsqxhlfHPqUkqDf0WJAd0JfME
AIvT9VR2bctUWYUtfnyy5X9M16bRTvMDUgvLJadlHivoeCqSZWNSHCRGXG2jxg57M3Rw3UF1D1XA
t1wWLTOxeW4Ki7Mw3eBLjYebrFdHRz9UtWAbC/jqXW2gglkNcGdQzsZrRjRA1ieZOx7mcIQcKCfH
loccCbhCYiBsaFVSAfJQtrF7qpeDLLatWW2FD1Fc1g1VRZKaHH+5EpowiEzF9jm2W/ucpI3Xufp8
xyJsEBtbGizf7jcEvlhXkpx9tuwoW9QI28ald7iMvdXLM9dXP4fJ4nVsHZhHo0Bz9XuVNrtp0pQT
kIbUMbKzPExGhGDVcpBnsi4iYeSBg67XfzQgNQ4BcRkrO8dKv5tEWRz/qJc95FDS5P62Zrt8veK/
XUyOVWv3OwHEJTJH6Dcd/GkrFnvEaTmA6/o8lNJAMYVWcrACsall8dZn0AOxFq4y7LTGjlemakYY
StfBwS6zdDeEQfol8pNHSSmZGz/ma9H+3sMFjP6/e/hK1XrT3CIP66Ig6nYtwas2yE+asDeGjtfu
rcpOY8QRbuXbiFpLur1eVGfoMdlJ1l8725OwvT7D0c7suvYBrXmYLQaOHSOxE5d0X23vsaUqVtVk
tg/XyjJvdgD6FiFX6orl0NRptOEZW3hymmuDauMfk6CmPYvFxmnxdhqVSazT1O/Wt7rYCW37Wi6k
d9OtSVWRU13JkbLyt3ZZbhq0MP6Y7l87jssdyBZ5kDNaqvNZdyvyq2Nhl32cvMIRZptAQPNcMi7j
qgym8jzixkhmp6jEXQU3ReghRdnS+Y3WeUFbw63kU97KSqu2FlOQSY+9pEb7VB+apyoS/JdokX1w
3IRwyVAnj5rzLttkDYjTeG8TeVzf6iwTH48oh02nJmb9FIIVeCqeZHd5SHWXbbtw7Os1ZJ0RihjR
kLDZa4Uz7NVMgIHJsvRMMC49N8Q+9iEqEJVfqAPfXYejbJF9wHK24LF7dJyX3rIB7qS6LXodybAs
1Y6FmfTNi59h+GtWWOG5TvCcmdH4oWZg1msza8lDV5jSpQEAibyZjlMFqZ6NY/CAkCYGjQoMzIRH
59WQGdNfEO3XkFCGYJV2A1gj3QWzZCAokEbdi+KTxOv1GukOG+ltkSbxQVn2XXCXio0+TuNL2QAm
jyyU9VUnOVxnwuiU4IqP4GPHzy/N8os/Z4iotuWdbmrkce0pLckO/V2WZ/LQRE2xNxodsacgOFv/
HAitwX0f+VvLIkfbCaf5kI23+j/6zmMVLti2f53jNjRMnP6IJ99Gzn2rl2e3url0olOEbPZyB39c
6VYnbyaZkV52cCH8p6uTG9GusnKEtgKzOSMMi1G9Hejb0cmaTR3P4PezR9eGyKkUrfNS5tpDif3S
vSCR+tJ06rya7Ta964fMfZn9rvGIu9i8B7QazWBtdbb/G20puouX7qwAwZEzxX2t4hsTfpONJlJB
Tz4/F/bcpzoxS2zYAn7qeK9z9Bc5WzJQYBlkWZ4ikz4cQbQuvI/Rfc18fL7TcbjIElTO5ywXw/21
FBoEtpzx4Vqy7H02F+JRltyECImFbkCu22/gz6END+18Lw8aQNhN7usCiAJ1eWV8NtQgKrFccZxN
K8zOguG/tCCqsgr4h9rfZqjQCbiPg3CXpxFm9P/MDDne3eQ66EsXE07oTpmxQXvMemgB3TwYhR3v
J8OGWdaXQEuWg05U5JxhPa/5PI2wK6Wu04OdXs8j21NKsm8cGdqqtiLo6tj7PHSYJsXKeBLRNHgZ
ka3vqPBUqvW9RmnPE0mmnXSltC9TT1pNNlSwzfHtFB/9YMLhnNufELKc3dS0xTHDrAERwNtpDDz7
SFq3mddxoBXHVrXw7hoV/4ClAzFnCJWWWZcvYQ8MnBW+PhDcK18yNji7GitsT7ZmkAvP9ZB9IRid
tutumFdOFzVP5ZJURWVmXpk2Lo594GIKAEMKW5EuF8dG9efrIcmH34vfldnKEPpVgjuiQvBSljN/
LsLfirLhj7p06Vc6ORa0cog6txv+W8x9DRxoDEMyHlMWbuxQ1LBio/hRNWuYMFVTfW9668Udhf6S
dKOxT2zD36Zl778p0AhGoDTfqxnJ0byf2kssMv08ku1cV/WY349RKJpdEMBEy0F5oYcx+Ae1SfCK
bDT/QVsOPDVVl2EhssWE+zdgYNmkNwOuMTTKbizRPwlfx0c5hzyEVgQIPNhCSwWXFhoz3uZIGRr6
9FUvS5Q2SaTjCtXFu6gHEe73ZniJ0XG4FFWI5mvjW0QiKN4awqWYGS3QJx0TpluDYpnVWQG4aVc5
yrl5Y7/rgY/WcljbdxbE4reh+24t1T4eUIduCQ6SJahWIJiDvQrXFQWsQcEd1VJOkIeNzRBkJH6W
BlknW02Vx1zE2ukDHLZao0G4UrLZvndbEOKObUTfxZQ+NVWlvJRAu/bNbGjbtMqV99xU1rLDhMO2
11WJcZIj/RyojrRewWbkKVMF+d1PK4jWTFntEv0+tkztnojksA0yBQeRf+rkWR2H1XoJZ2wnd+rh
EPJk1E+jwxeTsfJg1ql2cYsXWdAL/iBWGaC/w1jYf9n11CUb9t3pxoDB591GVcv4QC/7VTP59k42
yFvxwT5g4RMgMr+4YttQ8ZWuCb9MeL7f96UarEjoE3Cu52lnV429kd0cnxSBZbisu0vr//cos4+q
1w7zJUXX+gfEifoH2AhIfej4JJNJOt3quygnUTzPDo+DdJMNSSrEiRDrQQ6S9bxeRB/aYQlx2fo9
2W4i7INjvQlTvEtRndjdoTtg/1SCBvl+1Sm/2I1ieb0Lvk4PwvbQ4Bi1B5ml35tl8zmad/Qd9PAv
Peh+Ml1wvur8SQVAe5GmCU1cnCIfQ8+bNKBsaPvxPk8T4WmpChi4cc6TiqqaVKSKe20XiMg5y5Ks
X6pkL3cO/d018avlBYA/wwqfy0nzH5XsCZAwlJflMGPJ5MXVGG1lEbjoYqNcTbsqnhG2dLpTo7bT
vTlnCFmSdV9DqZoPsjGyx2mLC3O+ka343Y53WY4Pj2ytMxS9JnBcslFWwbQAamtM97Jk+sQY/Obk
83iTa97iN50udho9gFIvBZC+lsWbX/XV6EaWx6VPUyntWnpaC9sZ4Uar07PjINupKRiZsuWdnxVY
PTxMjK/TUpJVQtO+IBObnmX/hq/sDpt4Vp2lhwOM6LEPDQL4TOZCpkBkA6SYho2OFl2wx2ILOPLv
U6aPk7DYPRrRmbyU8Lih4RFZO42N7Yr/zcex7kvAlVqynrIJvz2lxyWgew9a031IjhZ/No823O50
msi2ppm9M4iubx3btbZGkb6XcakA0reUdUh6ck869oAQcPTo+vy5q3AUvzoEuo0WhWZVM3Q0Lozx
Is8UE7hRVSLgqFl8rLEyZNi3l4vosbsm/sQqTSiWyBlL8iB83I4b3/CcQiOKmyxI8r09Pk7usiNy
kfYNuD4SGFNx1LV6Xr9qESxv5DOO/P7HFTC2HwUSe0+l0IND4GQfbh98C+PA3fmR6u4TXyG2xeMw
q2TEt2h+NaMp3VkLmsFpxkNcl7xW9HOcCJtiw1xNyEk9lDARtyGyB4kP+rxSXzpd/eqqmrMSIMI8
o/OJdir2qtZJEIkJ4M8QdOt+4NdDlCDHc6rFtgvNEPHgugL5c/KEK20OIQCRiNgAerYhnpZj45Hp
2AxDx7os0vhuBLa4Cov23BGOD4jY/5WYORKzld5ugkKttmWrZKvBAGCqpf0aXUmATtGHanXzt7bq
dvgXHprZvNfLWty5DdhWFqd+40Z1vlKj6Zfffatz1Jd59v2JFDbvRfOByuAudvO3PgNMopUdVNzi
SQOtthpqzOU15S3Ik7VZVywrVYv9WGh8S/N3dL+2Ou9M7mKaN9rNT8E2wTONL7ABqiOQY55OMHtZ
GXFPyEBRhrU25ykAK/OrFmkzgG/2lG5UhGs6fEAm3ZQ5C+yUYTZVlcklskBWzwF5OzPBo2Asuh1o
0W/KkOcvnf+rQkJ3BwntVSE6yj5hvpQjAaQsWgSnxpTFY7Y9oWoX8Ji8krlClYnwAhDJ4WcaB/VF
nXTM0NKXru/VV90+9iAo14ofvqjwQrwCZQNv5D+AiKdxwF78YszjsQgFTlxJdhlaPJ9UKDKbOeHD
INHb7yLwpMcoOLhVu7E1zBP9osYixxgeOzWq2Xy21S6yEB3s++4B6Idn1NMACtk4qoWjrEQUZSDt
umd7LkhYTsXsdX5eH8N4ONQd2FyklkjNAl9XOrEfBjhmhZEDfAXXhWw92f7IxkKlJE3UdrjF9bgy
RL51cWxgzrjmhF1l7douQjszEmsLBGSI9MJ+nuExGFgArVQ/V488ljvroVPYuvv1gRj2yqjaCRSH
OMZuCD+8qiJtU01Vc+wShNPv5WkF7y1d/dY2a4KKvLD6XSO6Q1ES6AIdySg5iyqbrxMEeATFvrbK
xnnYQfbIYTsb9Qqr9xEdjbk5hm6kbc1O3AutrI4AyWd+YZGDXQrPx14zATLp/g9b57XcKpOu4Sui
ihxOQShbDrK9vP4TakWaDE3m6vcDnhlPTe0TSt0gWZZEh/d7gz7/Ya6ykcks3nMrVjd5VgY+s198
tnXMFco4iGqHDKrc/f1CntP31GUDNztN4pf6T9127iLqfZ2a3ilGqxo66fCrbvl6hLc81aaNgW+N
dzMV+KpcTbIH71HmWYJ/MMGrtngtk6UJ8x4isuz/FA6eJRB1HWxT6zpclMR9HGR0KhZXuUcY/EZz
ctGM/q20umqPc8n3rsyV0IlavjyMHXH/GR5UWwyU8ClUa211b5Phn1iaHU6GiX3IbAoq9djvo0GW
Ae83uxTFdPASPpCixrNFL6zhoan4sLRcvBYjdX29YesSiUOWFvsFQPloi/ZaFBXWPln1NtZqINZs
GHIqiYkiM42KZrbvqugqa1wlMm5GVRue6kj7SHQHqKaVF5X9RtAvwxCiXLTOiq4IMPvMPOUCkwvZ
NX+FVlU+mdSGKv/i0pP6k5kSTd7mBKbGz11paEccemXcWzsckCunvau5eG9MNfE9Y2Lr6xa3xLHj
vTRG/IVjuKnSK066xiIhc7OPTnqL32fuHDjtte5y37Vn2xdeSeB7Ubv7inLPrYeyKOO2u5VWD5qL
HQlmauiwOqHiSdn2b2D6qS8G68OoYhRZQE6PQvWOY47nidueK2X+4zn4X1ned2ssiP80xlNJ5clP
BOViJucpmC3ofJXuuQEw9HRk55VTXcPNJi+aSzp2jMHuZO4Jz9D9fk36NHLtHUH3BHdVXs3Z9XZp
PZCdkSFOFWN62Q6DsNIL1dFLXkgb6bBdQOMd7m6GwAJkyS9sxe87+Tc1rHdrnH9JvaMGlphXyNiX
GhWiM4Mjmrbb7PBB+NYSNho6Zf6Krbh1m5ju/U7m8ljHbfFUzPDwlKR/Fv3im32RhwWLup2OMAtT
rJSEL22ES1vYQa+RrNzowsAQyM2OsnDjK7E0EW4/RnJZvMI6RazUziLJtHM6Gig0k3K5VGk2HktM
kK9Qw42DJsT8MCRFzGIWWSv0mGY/jAQjUmvSwjrNnKeii5Mwlg9Nj6zHFDbFVAIg8c5gSVw25Bwm
mP8GKwsy6DKVurkJJd4Swnq1DY+4wEU0b217HBSbvIEydd86ivaBdKwet/0Ej+EeGpAxE8mERb76
bWnYOWnNUH0oDTVRL+umU22Z1g7Ja+t3DJcfk4XSJ0HX8oGsuIOcDPcBniqpf70wPpjASFZEqvUx
2X1Phq9Qyda0yM8AF/mIMUTxGdbHD/B0NmxZM3xoXjT4BSypD8/CCslaXPkRVwwR+Bg2H0jIJky1
sXiLFeNM4KB+w3/SA5Bwot3WTMWi30oFFdGUfCxdVgfokkw43XG3b8yJSdY0z4nNnjiKzeHWYeJ6
a/lfL5Mr9xDO2CszAe1qr0BqmTvWA2ttECXvSVmk8tplfGSjGQw27xKLoQwr72nEIxlTmD42VhQU
Nx+oUdB+YxL07MnUAhvK+F5VlZbglPaHO+SUmPEGQeNf3anpzPsBP5EdTCE7IA3L8AfNyB8ba3T8
WWRGmAEB+4Y1HPQq88gkT8f9Ut+GrJmPfZtGt4X/RUntK5zFtzyJxBNAau/jScWUJRX1ESt0HP3K
5ck2ZybsSs4BQALsOpy7KUyxk1WHtA8QM3R7Yw1B7cs0QBGfPdpjX528haRVrB3JYKmXf6q+Imek
Wg4NqXzhXHvvkIN3vRxThC/c/9EC43duXMG/YsMNIXC4W2BrO3YYZUnsRzlAayvxwRE83KcpkiER
4fGljfmTrWQ3fR264xzgyi56uevxDlXwYWPiFggfAATwYo2soPcKx1eLikIk00OXRvbLWHuA6lax
b3uj9scKUKPyYneXEQDnt1SWwzap7d3syuGMUYf9kAot5Ue3wFtogcs0kwG1ZAn96FTptTQaSLrG
dcaaLhysOb2g7WgOLPwt3tkjvmnNUcMxQyhtdOm4VTGHqn+ZztITxCas44AVTZKkQMizo4VdF1WH
KhZ5YKZvra01T/E86T6I2j+M3lSYRzGfS8sf5qH2kzZWHu267W+TPSl+Sbn+oRWjCPBs5h9XvXNC
9EZZAfNknXwC7Ybc0EP8qSQOlKVFgLajaTjT43npY0rrqlp2Q9645ycx3bqWaiMxit45jlwSUwv3
ASP3wxAruT+46qMJoBMa9jz7WqecO696E8J2rmWn/JETX9RkacaDWTdl2M7Z79aAvyMxFSc556nq
ZXrNh3HylXR2/ImUgY55H1cIphXVLs4EeUfhHJEeJAaU0n0UEbqGdYdwlD/mZI4XM4K+NdVJkPST
FbSC30lf68VZEQMSUANgdJ6qkzsPJIO4VXPFc+ymSrZUBlQRg0hEncgNyLKsyERhX+TkkegysXjS
5NAeENmGyaQgWWvEciysvIVaWb92bfWsqBDeMNhuD07bftdErgeG1EzusJybzzMfl35CJbfEJzcm
tWjFRPshyULsoFnBx9q8U9l91F4izmiUVKpXyz9ta8CVY1mw46ZAQ0HOerBME+lDvfc9j0rT75wB
rAObpinHG7q1HymVTrcJkiGeRe0+d+N3B7OacPJ00kxFHi5TbLMZHviAhkHs7ThSQ+Hk7wQCTbsG
yCzEclUN8wQ2YaXEGK3o9bWc8MNqI6aowjYN38ESbq+kgxN0RdoFIkoOYHD5OcN611Z1+8Ia/0rY
ZYeNefpkaJpyqLmR/Gh+yiFwjEUqnlv2s7FFodlwqZsIdCVd07JjVaXOSp+dXW3E06GobW2XQrDx
hYudbPoYi8liedMOQQFDcmc52XPiiYttuTLssMilbl2o+wE53nFxVA/FLyYnjOFIaYas2PcYvy+9
XWHnlZLFgJ/6PprVsHVc6SNXzveRZzGSRCIOcXn6ruG7EzZ9O961AlioQH3T6DpRX55HZqmB8VcT
pdOO8Mc7X5ULxuL+AP7M90Ih6WI2dk4ORyYGlIOt70gSTSSGdnpUQPOZxHsCPoPONVDgBkJq72Qw
sKTYNxYO5g1OELDDq+6lyZFwGRQCPWr+coJBn0/m7KuspM2eaDDGn5/YLIwXkebPStQswaBq0YNo
je+2SR1+Gepz2mfiVM4M16YCnauimlE7F4ddJtLTC9m7O40UuqBpNByRqgjpXARPKWvPnV5C8ppy
PB3jxo8wWD2oCnuWobHk58FaYEGYVUE0km09R1627NFoEoaRIUjtF4Wd+lSkEAG85kTkZX+eRjGc
t0dfh9g2+3ORQp1CU8NM7QC3w28/zGXuHvhy67ORq/XZBu/ad0t1mzH7PWOJtJzTgk2bhy4p2F7N
7SgG9Pl0aCgwYkNzAb1wfaD+m9A8ec6a8l26BQBKaY7yuCQFW2QPVbObz9gS9/N5NHq8zJ2WLFxb
KwrfsnBn0UvzNChrIF59mOalPDOLlGyCpii0+urdTmAFdENc8fpALS05u4VZBUpSJeyl3Oi8HVi+
sg5NspsF7L6PFFWel17ilzVaB8lweJZqBncxYVnqN7J6TbPuV9uV/edntT3aPqZksfA+n6PFxfml
F4doTaPc9hnbI3dtrtF8fN87WZcTb5qDPUXj2Y7fEDXVDHShhtU/uwuqsp6TvhtlXGpBqzbZqesW
Cu7LThuzZ03xUtLs+ccovlnYUOIEwQq+baMoYJBa30DzOFTtLVMYLrDQDZJsjgo/UaPosOTNcWwb
jBVKUhHT5DR26BIVFmvQYCfjvL0DzDyoCzvLG2W7mrwKw12C7WGrJTXb38jwkw4SJVYhyL9fq9Jj
azWa4DUEUp0hOuhngcY8qB10bM1Pd8l/gru4fLIRHnKDbrnsjmmTgUUMaiJO23dV61N1lutha24H
EzMPfubrV/n/nY4Iov+vq0fHa/fzKAAXy4NWjwFhy9/ZnPRBa+IKF9qKicFImR2HpvAo6nBBXJP/
XbkpZumzLz0JP1M4DZQ7DgOMv/38W5ApQQVw0pTuGuV9csqVAjv3x56YwH2fDM9lVF8zxoEzLtkk
pNXFD+zkYoDyFplWT8bsoj+2eMMDhytu6GRS8SFGU06I0+UlaoqSsXsp9toYPztUxaLiTu76m1Rd
4zCsMIFqWcV5irGJlFK/zBrRNgeECM69l9zD3uDClyyqV2+TQRI/UMYIKYfxpFR2xq3jzjcxY8hm
OUrLqgmc0cO8oRnyc6QKfLk7hWUVYqwLH80JLxjF8heqzr4yQdJyDd3PvNi843hU1nV29qrlN182
+TSQVk/mWJKtqafdLqFEpo+ddxvFYhwAlWtUY0HKFmJnybZ6VAtEjQPbqEDkder3eVw9WikVZ4ys
MO0vDwjtlx1VGI+rMHw2JpxtybjR3SX7gPUvL1GZmgGRyOWuVZbmmmGcYWiV8l4zzO6dSbqnnFyi
Z7IzqUlbS/drysTBWTqy5zvz7jiiOnALlMcIHP29KiMcE1LlRx+ZdYA97QBjVOQ3RWXf03pDWOeJ
+BHXyRtIUkACt/l9iMUzhqjOn0KApzEv6KViP+YRy5cyThtfqsS2ma39E2TeBQtgjHLUrj8ClrxQ
GkTj0jcIrUBLdlXcZicdx/mdU5jLERfT5bBQOtjB0jR2i9K1IcvHXVWP6UFtVrzDA5EqQVo70ds3
iP7EFYrhpURPYqRV8j1SahslOMUE/Z7VarWKV5JQNezlpR3V712rfZRj1+BOjmCSaj91GLJaUjf1
8AEayx2ey9mzSLMCcWs2M0iF3Vzkl6aox4u1onczVN/RkM3RG6TyRvR1KDwDSBXF3i7q83CK0/gN
puBPQdDUgyl15dVQLYX4DHUM3b6A2WhVyT6Xk/tdgl9Lz4Vb30bzBeAz3uUmdkoDFeQjjvw7Fyf3
H603GoGTOdojOwDjJOukPbRoz+6J2aF6pxL+R2IfbHnpb0kgMetpzXj2qrxes0fMo2cM4tloIqAN
RZS/8voPtgIJNdKk9hdpe3fYxtE+ThwEw81CxtaSLY9ADL9nvTsts+juY9u5zz3GFkkJn5mgaXnA
CZzhaKt/57zZ81bzzqil5f5X+/P0duXWubW3w3b517O/+v7fl9hO20u0jfOYlSmnGOQT9ccaavz5
sBqJO97a26NtvhkSlYu29n89/Dr/dfnWtx3+p297na1v1rpyZ6j15LO3y/F+K8uaSXV9qDosYYBT
/91rDCYLgvV8rkDZDclj+1f786mfRzFTBlQsZR9nojlvh3qdZkezwnxsa5vt/O827tWsIof0Ws16
/GJpKreDWxgBJKL4ZeurC5vRPTXHw9a3HVS06WoyRtfPrsLOnmKGsa8ndSQ3nkzc/D/7thNlu0jq
O6vX8frin32p0vqaNqinrz52nAFm9sZjZeZamLh1fLBqrMYrpbFuam2qt6jwEqa+qfshXe29gIh8
11VlOi+RKEKbAKLnal7YPsWzj8Vb9T2BcXFICYA8UhhBtYw6kZC9naZ7w26QOVhKVD7Y1dBezTQ/
uMyxF5I8WSItWX5COXbI2PJfSixbD5i7vJUyd27ID9VQYdvFsBLbD2M3pazw1Yds6s6YoRQX0nsF
kToQuWFRLaHhaTahJwX+cdXyQzjYTvJBe3cA/Yeyk+p3/NbKnRjtMlQX7Ylyc88Ws8emscqmoMXd
8GDKikqPiiGTpiOUY+m9y4ZBfWucEcJol61qCpCknHwoIqhi4yOtfxtt37JThtDYx9b7Mpr1rkA7
95InmBTUU/UTLH++bF0y1vublxenrbUdEArH+xbp9267fuvrev3NswZ53VpDUi1UmKaHrps9eGqd
2FVFNr6UIiqRwSZjqMTj+LL1JRWLXchRt63lkcp5SZriDzY0/7pgmbCqBpWEg7K+xnYo9L/JaInn
7WW8eklOKtGF/tcFQ0/cg6nI/LT1Ndy3106Jbl5LDX+udvglxk/aUqiEeGbz3nHjFZ5g2N76Yit5
LkoqqFuXVQ2wbvPq1zaub13JuMyBWmv6YWumc1u9zKDin69QEoGtQ1TaOK8byRU66FNap84xbRlf
sWz5N+n285J2YX2uRd+++v/3OiD+Ejqkoe+31/u6cNCS+0Q1jp1NMQY4OFUPWAaaJ2Na/XOaZPK3
vu0wVGr10K2HOFWgc+rzsno+Ic35z4mvi7VscY61rj59dW2P5jyqHr763LT4o3qS1Y9MPN+VbfpQ
6ZSMBWG9n4+++mylg0QgvfN2hUKF6fOyMm7yo6JDhul0XMfT2iQMRS26txggKIxYM+y3piaqgjSE
Ht21Y7VvIopWks+KFa4XJ6MojqkQkKrX5ij6msRgeCZYNbH3Evab4eXw2yoThHltmhTVj3oLc78b
e/ttKuV4FAortu1sPrXZsZP1vItNtPJDZzvnSLIosTPQOVXRBCZpuf3qDCVbME+8by2r0LL7WifY
Wokb2a+GaeGS1BXPW1fVx6wminq5bk0YU2ZAhuP3Bp+HnT413quVDAqWYIkSWp7nvmosjY5qyaJu
a1ZYveC/xiJnu9hguHhCwXDZTkYwOl6/6fysh2CcDe6run5S1xfNOpa7neeV1+1CYolZ0809yUgE
F/pb38jME4oWFyqP/b2X1AMiGqa8aZvYtrnJ1Z0IuHMt43QDcpHAsPXl6OTtXjhDDvczTg4lbiGv
8fhc17LYewrB0Pm4+l6O9h2QwKL4q/VhBSvrTckG0Klc/dbHGbP7XBZvljbNrPMZ5QiNyVmLG85l
SZA74yOavw3KRLHFi96xgyaCY8L82evNw9Zq6lG+OsaJ0TEJbbIsHVhBZ0fXPeRbGVbUZSTe2gkk
K28oSSGj0Y9aGTuBoCawonxOMMB0CZPc7PfAWCs25rKcL+5zb5SBqRfx0dN3mI+6T/aaB7Md9Pxo
mMqjUcpvva4QxeM28yNvGhuOagKvztm7KAayyJTicRDbNVJDHQ9BXLOqH105PEVRo76SZLgxbnxp
etG9ANfKGtbqqtLw+cwa7KL1sD0S6xrDrsyHuIzzzy5tipKzYgwvaZv/qm3XOLbEWNyEhT/czBL3
UjTFB2vv9pdritswFdofYjb2mddabJYe23nxWZCX1LC7DrqElfke5srf4pV/LUrpx2RjvJlpe0og
8v7SCozhlKecGJMX3a4uOPOW+0oDpy2VtAzdMa0peiffWPQ1h8FFyCA6T+BPn3VP5lBJgAA7+SXF
DzVe7IPXais7v3R3swpGWKaiIjjbBbRVYcbai/68pGP5Ovbpqi7MxXlr5g1+o5Amrijv7aeon6lD
9WODVsOYnhJprvqytN3DCk6PbYNHiKWUR+KeCHHIbXkE9JOhucrK2ZkbLyz9+fMLNUgKFDtIUGGq
UOinqJX7qd4lgDe2b+rPpA6+xAsjkMFQu48jvSLtu4T1pWj1m+50eNYW5bPFbu1tWFztuWv1/XYO
61Pv0pOh7U/2757B+c0Ujncvauz5ich4GyxjJkWbEOb13IQRHFgzqaZrS8Vv8aUZQO7X1kCx+KUk
iXdr4Qdcv7RethdRbb11VUPYblkctnO9Z6nPTiSPn63abJ67cTmZaqZia6EfsyZfbsV66NTxsqSd
DlxDq+7bYT+4io2XkW7fJl1z2PPOhQ+ig2fA1mmsZ1KLOWaei0uhS/umjhpno7lbQjNJBgxr1/Z2
ajtQwCTmabhtjc+XKprWoqhaAaMWoziOQwEs2QoC01xLCgRDOIdtzWr9AxQBbJ690p6pWkAnojl1
OlcvrrqcejG/fja3M5qsh3NiZbciHz7MKq1OBYjXbRiafx1wwHRCcuWa4H9OjKo3Pei8la9rO8PR
DL+dtMaHQI61yPoqSQcYNOkphgFmFD8amTvtxYCYUsvV+JE7CZGAPSzzdc0w2vq261yigR63ptuY
TyjuQBnW53/1L02LfZG0FXwZY8lSLtJ2Yo4EilMOZdqVEIyRWI55TRF57UtMRk+MgGLoHHb3Wljl
Wx014ra1PG+OVmolieTrybFLlYMy2ikb6bJ/Ve1Sf7DJ/YAx0kF64YoGWiqb4/vWEJIaE371y3Vr
ah1UDsR4+WFr1nOZnqLRgzm8PhMbz+JxGZPPP7x12dYcJDKPX7aWVYxArCOeKFszIfs9tM0ViF6f
LmyrPqPFsP2tmeuO9SSR4G6t7f11sX7M7UI+be+9WHlek5Uq5Gmu73slFs26VodbsyZcnp9mSdrN
9t7sAhukFCOotbW9WhINT3kNxEthmdKapZVqoDStPNsUCwCS54ax2qzao2pTGYoJ/3xzpmr20zh2
fkAgvkgekUnH/dRay19wi/cZJPR73SMXoSgv7uR8M9WzNPTJ6KxvMDjyY13Z0bkzFnGJIiU5Uocs
jxUmno96kb7n2LP97mbnxZzJa3fc+ndZVDaRy9l01mpCjd0U9g3YT/L7RCG+BcFnY6DFbnrLpzKF
iRPHF0qkh3RaXu2lNHzsOKFv1Ln90C19tfhFo/Hz5k4d8uJxOyi2nT+ChmKRHf1wcHgMhgwFujs2
1NPiZoBwBfUcDZ2Kx2aPisXrpgtk+eUk2+YnsZnKydKK+dXqG35205NGHvw7uWu/ysUNKNDj3F1H
e2GLP01fZI9JmuBbmzvKHpm++l5bqcaitdtrrm6/CftASSz/ZizLuDeUJA1dJb/EiveL5bp6NmXy
x0yqn/0kTMo7jXPUYIxSZXMJzsJobJJpjgMT4gdPGNk/I0WifLZcqEgNxUqHGztrJm+nC8pLDUSA
l6o6gMinlPwIPe/KlPAX3ImpEmjfmiX2jpZH5RPiex42AntM04GsNMKFb9shulr/uKi+b2OpvRhq
e0aI3vhUoeK9WoGIWdhdArxM4L0qa3PpGI/T9I9O4onxXHW2e5yLHvvDCYKyDMAZlaOmUFdD09Ts
0c7r2INExvkXVA/1loOA7fBXsnelXa45ssuJ6RGLTTv+3hSuvC86kzZd+qND4R5ytyNATDko5iSu
k5f+mktCF6cR71yiFv8uyGDqTvdIA4zbwBpE90zxVjtYjSXOsVWCyie1u4tL1XiH+flztNL6r4kL
JrWgP0nfN4i/BWB9VWMOMXa9r2JSdyK5b3xRKy15amCpbK3t0Fidtkc4Dzi2XrEdolqH6TJ5lwix
ygs2Khq0v/QINyJMyWJ4HDRTvc+UVkNPp9a9NS2MFG9Fihf8enKAXXgfDcTYkz1cty4D9cHBSexm
17qZdvcGo4PlCYFobW1dmmFh+Nbl2Xl7wjr7nAxmZtYuybHSotXts+7vcwSl1Uzq561FJlUc5m5E
hM56cmJnQ726O28tT9f6e6LkMAQcLOm3Pp2MkNPglTYqGp6wHViU7Lk1iBddnxC7yhxmTabCRuAK
VtXpU69TfVhPKuthGgH+FEQDp+0KoO7xHFW4QH29ZOzmZ8xXs8/3XCRjFSTefJ9T4I7Z0vR7GxGN
VkpxzgvBTFd16V+7s/GVZu304gj7JR9/12TivoJpBrNhTUSTlMZrPdW/RIbRxHYOiFYNMKf0jjBG
zVdbI89QGbwx3K4tDT0+N8TUBNvZUaXSQ/y6dYjMJ+b7GjKMnIuzJ1hBIEVLXrYD5ihV2GRRFWb/
6dPnpPDjxsO829aTlzmeYHlFHt7f5iEXiXF3q964Z4vCoA+n5bQ1U8XrT9oCPWS7RBtt484ENjtF
8nl92VJGnnBpPdrr05tY7qG7Rxiio21rlN552Q5Z2jLateN0cuLUeenwRr9NqYLMXIeAVpkx6mgS
aQ7bxSCC4hkvOfY0UVcGsH7bkA9oCiE2/+v1ZP+3KpQoRNkPMYrYlBe0dDoRd23/2dz6OlPupMZ8
trUIMa0OSwPB7rOpRzxrKQ4RxI3HrWsyFsp5faoS69HE961vXqKzVnJjbC3ZKcOxs2TFFfzR7TDY
82MNOeThswsVJIlWo+cbTpk8OS63eYd3lj3rpk9tl0qxMcYv28FTxUGtjOW2tabIbW+JdA+VnidZ
sLQrCiwbx9/OVgmzfG7pQGdtlu6/+gwv++OpKpPeULfPWoKq7I9DtujUqi/bgd8RDh4D1eqvvsgc
32SiTlccfdSXIY7Sq9Tsj68LMvYpOG+07eGrzyWurJs+X7QdRgwrsBEKrMmer3qSPnWTV9yYA4sb
JfTzgAjivLUIyrRVf3vo5eJF68zu9F9929OstvopuyjeaXVTQPIpneft4EpQQgdBAAp1+mpVgaRL
LUaOuwyN6l2mUX2Pshp4zUuTw9ZXJCVYZQrFXJRVHcxNpPr89qPTdrFpkNFa4VJsmNB/apU4rJxh
Noz7RN7lUr90AIUP+L3Ke5VhcmsKJQpU5KBkPYwXpzcHPgBOCuhTOwqpMKU0W97VWaaPbeqetpNb
FzljGuB96520eaxvszldbCkGvs/ReGvNsT57k+xhBc1x8SDjOizrUFHHete2jtxpVrxAPIravakY
zsOQIdFIhyhb48dCcty+tUZUoYcfrlE9PFhDjGO7oCaFLuFn1Kd7S2B4kFnsdCpWAF6tNccpsX8v
bgmDTZ7UIUY5oQg43eqg7zrWIEHL6qP0yBfSC3+BJRxMiYKQNGI236p98GNQ15tw0FVlPMOYeNOk
kxxiJgQAbhVKOiTlYdAv6oLXXKcpBsUF1Emucsgn/Z19F4MN7IVdbai3os9PhFEr16avkccOo3sq
BgRwhvGWtmPK9s9lnwzbsxiEe18KSzvPVLTBOzrARKPyi3Lu0Ez56kSSLu7ElG9n0gC8esj8bmGO
ZDP8oA7Pmmi9p9WEb0bEYM+Nie4xNq5mm6p7hWAUv0rel2V5pSK0Szqt3ld2516GgjQYgAAefh3m
EQd422gumJZ9g2ExkULXDfvaEeS46np0G8rfvIw4Y7di+Pg+j4FjGlRuK0W7FqxVC2tSn42cVx6b
YrlYGM7GApJIoRC5mOlo8ubs2GqjPMs+kiHxkeOudZz4mrty2amd/i2eyA+AMdWH8YJEQ13qZwv6
x3Ojm29KmjTHArfGKzaJ8EqYU8K8dbprXVWgJPqIfmuJgriZhytEgmMvMWTsZBaUsj54xeSdSmNu
djnrBrZWpvAN0rQCOfRHq1kZgXGvheZoZ3sIwj+xavqxhokeTarkAZ/WEECH6wPc2UDw+N3YrQJd
L+u6i8YRnwToWnhJsGPvDWZ7w0Zto/5sMn1GV2fKywjR4KSsgIfRPm8ram1dVrNE4WfUUwfJBcYs
ZYZlRDJ26pte/Bhs5Zbn6HwxRwny9Bn28t/FNZoz9TeVmTCTeK6p57lqtBcThYfJz55yry3HDP6N
0wRGKZJrXzbxOZ5YYRQa9+8syOXJ+xq7vXH99dYFkJUz4EnhJG8E9bLAzMBQ7UbKg7Dnn66putfJ
zboAKLATQKGfZAey1agt2c4pHgSJEDFiGq0ktKySK1LyDSFAGYxp8rstalKyE/PIXD5kMFawt5J7
PtC/MiciZgKGp/pAKEfXWE8AI7qfwi7bRWl799wWjZnbkv6mGtVJSMbBVDGDZRzaoO7BBGT5hKep
eh2SRLt268ExCax0EGHmpS/0OArNHqae0HR2KIrTM/ZabRhnmRtAytonVfxbofKAE0OCoxBQxq/B
Guv3DltzJu1jXxJj57homvSYGog6IU/1WB4/xC1EnuWZHUkXUPdsavNGrHnhkwbwlqeq4M871kqh
3s2Iix8nD4Bd6v1MVTh+wViF6bNrYChFag8P30yvE8xLn9gsVhVsCvtMRcNjdoDXSx7vbW91n22G
37EbFRiUGdAbXT2HxGCWEA+jg1iIatQRzPu9hpSp+zMiGkyg/YatB51P2g6os+ObZacGGE1XoVr1
MJR7hQAWTVWwj8QvJo4jCgu1e5+b+WUSdnsFaiyCpZ8xRSu6R9TLLyDNrW/hJ3/yZh0WqB5ZJ8d2
z0o0eGcli9yztfJ0mrT/0bretU4YZs1WYRjLm+a44LBEhOo/I0TUQ9P3/5B9YKAJtuNQqbP5YSSr
6OoAHlergDjO9XvuuBf4DzOr7CniExz/mdi1g27E0JfSNNSNPvLbChFFkTYAFV1sUnWrrWPjNpVv
ZXZ3gLpeQYrzLEg3TAZ7xMxnp6QopVd4bmEde/8/xs5rSU5kbddXRATenJav9q1utcwJodGM8N5z
9f/Dh2bRq/fMjnWSkQ6ogiRJ85rS6lxWeQrtkMTxuZxa89zXlfc19V7hMnVq6/+c7foA551vqbdA
ZJSfkdHvcysLbvQxwB+xUpsDM3Xv0gM8O1vgQMGdsCWl+EzeOgj3jlWw6KGaB8aM995oDU/pgEaR
QwoxmeTYmsFrnin27RZUQ+GsSZuR/9WuoYhh8/Vg+YwdvcECx+hmAD0rzzv5ge/tQw/1NY2ub8+U
eaerAa+ibxq3cx2zbcro48801495kEw36ox8E0JRz1oc/GUtDlFQde7QLZbGyOyMD/ESLOI5Zj5q
d6pZt89D304Pbbz03KS8Mmif64ihblWn5zJw1HCfOjxGMGFXpWX+0fUpIw8rektSHZ1Ds3iyjNE+
jXnE/HsJfPd+9jp4aK0WH5vuOXWa5CZkenCT+k50MAoIALCxo1vLNp/1wIC94Y20KOweBxBXrO/F
x0Gpn2cMKlnYY3LWLQJnWnYRDJi97EhDFQaWaFqL1xUIzP8ESsd+UY+2aeFhl2GESGr5JUiNMfNa
llnwa3CQPV82ApRZP+o+tq4YbsGRwAzUg2Md9KCxpmCYmHH6HMvSyB2C0lcaanHbmNOTGs4j1A7f
Poyo0uynJYlMwbTvTR6WmboAzZwwhVfSIT05a6CLPLO4BZFxGSYYKcCVHjqze1Za/J9yM04OOiaa
814wc+FC4LfAnx2dYcrhFMzuw5hqGkPBLnv02Jq7iZvqbQZu9BmvDdCGxY9wiNLPao5LjNf+6RY+
jVtWCZxlqaCedWY6KQ3K8VztXoKJTxgAK085+FIbDXDs1UoJFcCePkiBqc7NGzkNrpWvUR3k1ywu
6bLHzjlg2A08hC0FQHDFvC9QTIucwua9sPcmXd79oEHprQEK4L82nJKG6yE54t/HLLBekjl8C5GC
Q3z0NGEtd3CcEYL7gjcCoH1INJ4u+r+psk/7+hfzmva2HbJzPdZ8JkEFJg6W1moCSaiFx1nXVyf8
VuSl8QUJeRQ5x096EliXdFA+zSwCLPRW9VyZi/FA/F3tjEvsjSG79Qcvnr1rGFkPMVtp+1RHVqlV
c4T/DBDj9q1r6tOdlsavo8osNawCZBRDKMOLSVPlo2uTNFwPKNDbqgARZHV3stnwBstV2qtwRDr9
6gZHewG26yKNrUxMBEz6aW3B1edp3xyK1PaeYAE4j+r0OoPgezIAI9h50JyqOPlSMjBAvjICWlmy
mSrJOdUzxnxlBkBTUc5J54aMn4wU+It1yIPO2Fdl0V9gRxSvnVk3lxG2yF6SeuI04I1rC79Qpbln
uMz/aTv7oJfBn5OtTOciTudbhD+e+hmwt+nayWOAlMtj0Gg1O8NIYTq9kx6t2q7OJTRwI4CdoSRI
zGX8vIWp4Q5IBTshm4xFsHPmMTsyi340WOegFz9k2WMXAhb7kduvmJa112zBzJQLri4EYXE1ncdo
wY3WxqReAUaEC5JUgkmP3hTF8I/xf7IkX6pny2tX35QB99VrodPtsiIlFKBno4Oc1uoqOPinCUfI
ixW+xg1IAf9lbIL0FEDntVsDbtEwviBUjrohnnerroZghAQ3lJlMGNzYQcl7EdyQgs5PIUmOf0xu
E9yAy7LmI4NVfolE5Y22KrhkF4kmMytIsLD4e0NdgPZ1Wx0FoVI5TwukkLFsdlP0wK2DBq8Hf5co
2rKOQG4AFuvIrso3R8kPiRrgkPun2Q+gmJcb1yxnlNiGT7S1RJ2PAlWUzHHOpuwiNSOn5c4gixj8
Pr5dTiK1tFCddraTpQf5lQla02zAIny2uPqdg0Y9i8KI4+0huQ9XMJw/u+X5jWbkXHLUqGUPWIJE
7r9EY6bIbGlhfCfJLKvOYano+M8svykH9xngnXGRS8rPwHk5jKoBcZK+Onpl+accl44BHPPlMa5P
WDIFL5X77LpYC2l0yxtLvTsjtYInE6CPFfsrrQHaLTvU45SOR1WvfwgeWIIBGHVXw69jPRXJkawa
bMyIKielj3ebo2x6rzivUA2+9zAXj14T8kRtJERPbdK8yLO3E/dxYN3nNNcG3bo1ROjtMXRne6u4
SR2mf22IZtv20MAO60Com+Agj0uehsRKPD6TnUSlFVih7rOv3O28os9v8HX0QJ9JdAkgItA2lHOF
1zt9y5DMABGAOWM1jBHou6gc7eBIARLZNfKbNTqnPWgoO7rI9camYY26OcRt8mUe9Ru5c+tdglq6
K6x0Osi9lruStAXz/1ZDfGXBAMgzkSMkJnlrc5C0BEaKY0jThUA0EX0cuk/y4NemKbdmaw1SUrPy
uavAsB/kVsiP1Pua+9MGhb5nBZ1RrlX90S62IchdrvfXzJ1+BnhlnDJGA7S6F63KW5i24SmfITq3
+vRJX7oO+Wxnse2c52AGCYwd306FzokSboOekJXkxf9z4Xe/QaLYXkF210N9rbk+PdRkcCjtDf0g
XYB83zvkxi82gKzxUwqXd725K5zi3VvzDlTx8Q4abOMVEazJuTkZYa7Nx9gNvytdph63O0wneKM7
LpTurXNR+6cME8uT/Jberx5Te1ZPaDT2877Jwrt20BVgHks/tLzWcqTE/jXP68oZ4YAwOUhL6OP0
xBCGqcvSEPQRaScTjvXWfJYKdjVTwdT3AxJsF2nBY2cNlym3mJZUx9wZMD5yF3Dlv17XLtKrH4IV
9nIDuMICSNna3hzfu/oCYDQKu17kbejelm5ZWpIkt7yC1Z+lR7L02Tn6TjWAWUmfnEChj5T6Emxv
67smukalfK684eI15l5awnoItgJn5a1t2CCQvpAJe3NGofu6veFbW5Y8SQZLK1T7/tQA0juHTnSS
MlMau9TYjv/YBCUtT01i6zGSXqMfyiX5IW9ttmVl27+7Hmzl2OBPzWsAV26XAo8pUkBuvQ3Ceflw
6B5E00BnojrpJ3wo2KdnXCBPfLB1jEGdx3xunx3GBswP73RWLGa1wGM7ec4BpQx1d2stWNV5LJ/z
we1OpjkzlGh09aAGBWs3PQIzOzZ4T8I7mPLFLtKch/oQROWjg3nx9uDlqpJcX6ctLZlbM/lwSDGk
7aXHflAaowT10l1LTE+gL5kxnCe5+3KSAjzjBGaFZtf70Or38pbAaidXou9yB9f4mluIKMm8ZcI1
+Aip7pstXIqQG9bFSnplHRxqSLzgG8ZE/xz1wN2RMTnKPZZAHnu8DE8QymWOPKV/5JN+48VGdlLn
8TYxSwTKvO4inYxGr93C2S1Rzz2ERbB+AYz2T0j52VVOKE9eYvT07cKGsaPhz3nwnjCLc1fMsp/Y
Lz6eZ6dcWsTWGaia6lw5bvt9ejtqh36CeL/dxTJz6EmT5TOTuZl18C3oQkIqgRfwFVyywUjcQ35U
qrC3BuXEQBdl1KzjqmMmgy3wutV5cp3rBDCH/dwz9Eg0iiN7n+EYto6u1llUpAUFe266tnbCcKkf
aiMxTnJ++V2+HY3XVn+cjbw9qabxLE91e7QSy7vuZ2xM0W4sCpT+oZD/nqBtHYci335JrwM7pqcl
jjRMH8D4H7XMzmHnt/lwjyC7eQGaVt0Ia2eIuuqGtvCrDLNsfb7yJLY+ZnswfKD/SqFnmpNXHywI
0shiOAYOJwUvgUsPfkAh8Fhyy+TJSLMOVNYeLeDBfoFvyH86c6mw9ejbk1wb9NLfbzdhK5WYVPn/
n4qx2gh76X7r6uXHSHIdi29pia2Zc4TtBwNahBlkoKt09kXFY1GqyGXXIZdEcdjkVVuj7Gv/htWv
H0r5ne9GGeuxZe7ugQXcsSGIPQYfehm/sjnC0rW8JnOBHMw+mMzvaK2wnhz2yaVowlA9SvU16i9f
0AgwSBek6zhOWqqM6LZgy5vmjC0HDaVIDZjYMgiTv7MFK0pS0u/GsuuvL+cRJs79WKDr1hNvgKef
bHap5j16vQWbUH+48kPM+kZ3dfUqwzIZ1ElMgvXUy7BQkmwEoXkdQADZKkuVLSmxLdge45a3XePD
sVH+uUOogz6MPlM6zg4gQH6RtLx53PGEafxSvv74udSKXaQM6rthpDzCteXNPwKI9ldprhFKuoCm
l2cQdh2SG9JS/jkqR69dFaCc5uKW6eEjFSSAKbJN4T5wQoTgIaVbwTYHlAIJtnqSHPyfg1bn1/XX
Ly15JXts78w6nlkbs+R6et6xf/Kf905iay2JfkzLQetZ39X6eIGPRykaGxut/arNSM1Kv7KNHuTY
f8rbqkjpOs6W6BbI89iSEpPj/vWs76YzUlsqfrjUP+V9OOuHKwVLh4/RXN2FMPqWVxwPZ/Yqqnmd
q8oLLwFLKZAzoRExeV+W2bZgy5szPEGh31Gnag2iayXpbuXkW9V3JRL1zQCEEFvwa4uWl0Xek+1l
2V6qf83bDpP3Tur9U97/eip/zhdyfxGD9hsPLg5tDGuXsbB8uLZgnclu6XdrFf9U/UPeOp9YTrte
Qc7zoc56hSHx7jRl+KV2XriXrkHmoBLbvtHSh2xJiW0Dsq3yh7wPSann9wgG9D+1GkmEpLAh8vFy
svfO8Faa8BqVXEnPLGUzrc6q7KR7xcvWvQOmgja+pZV5oZFLWnp+xkIBK0pWZrnr0pEfWO28l+6B
1X8kWRuUgX/T1dZOw1ZZQ5DepShnSJiIvx3+qbvdmoIjk/6tztYMtrwPzUWSUjoGTcqShQvTa1Bn
89A5ejrvZf6bADBguSgZX4N2iE7rGy83ZQvWbnVLy+3616QUbK+uJAMWUn5335L+cAbJm7ME7ISW
8Bptnf06sF7L5flsRzZ4lTB5y64WCyPGskLybua4VZNjJZCBwZaU2Id60oluee/+uJR8OGTwKuU4
G/egAp9qqBS4BkgNVsoNDSTH8uEqccRrX6Tr8rMkyy5yZ8qkz7PLrDq7JnOsi7zs2xNd3/13i5nv
hgpbVYnJ442KnhW9tdK6yJU7iJ4YcYRMio5W9jB7JdsxqLlo04O8ous6pbSAcdbj5qu8yL9XtWo1
OGKdzdZJw+ZgnmfXBIlgWOKQ1iSoG3Yrd1vatwIF/bPQ2pWL7rAzWxiQ0SFvKx+WrgVnU/dvhbNt
sQEQqWjXyF2V51JnUJn0qngtY3gmwifXlwc8t4jutOt65ofbLzf13SNap67rXZc5i0TX1zxic3L2
zOkod1kuuwXyA7ak3NgPeeusTko+kjm3mlK8/SU9DPW9jbXeDhtDrOKC3H/ring8GwgBHnUYsySh
niFAWlzxmaTU0tk7MxxkepZSzwPmqScJ3k118BJp2VlbzqEmdXZfBnW7k1pzl40XZS7Ng9pngPSG
odg1Ea+6BF7mmnvbA+CpgSm6SxP3pEahlR+RDMJwmZn9kVVJUMOTc230oHmEk8VeM6KxEM8zB/ei
WL1L/fF1QbR/CpCB/QT/pj6gGjeiykFS8jIEj7KE7Yl6RAUitqv0U+w5KAua3f0Uo4XgAFs46ezt
nz3Ln5/SqvkJ3/HSm1r5NuYmrlqp/z0vGZLX+MDf+IEKUjxrXntvtn54rNazs+sHbDhoLeo4w7AL
mrr+Us9gepmSl591NbX3KOoAr4qQ7VKLxRbAZCl5zq0K/SZVPVRIBKMMVYLjxoixehiXEpaSMBMY
cBQIE+3cFHb5ME9J9SAxCbKicNA9y3OEhVmEt4o4OJQV8kP+NHwz2Tw7t+oi5ZeplYEdCUoch2UB
eOf6zNziIkb1WoXwafgYiaooGB7arAAT5LUD8+GmcG9AarC95rHY3qL6NfVT9DQsAUSX6MlXk+/I
aipXySozTLrRXUSVq0D4zLDYrXGCpwY17CeVndCnVNG0/TSOATMICmLbA1qV2tzLHEtRPGR30zB0
D1rSeY/zEtQZsD2btgW7mhpbQahn6V4rHVzRBnZnzAmzuXHU0YXx/5qSaH5YU6A5UP51aHPb8VVk
eY+ozET7Kmx36J4aR0ezzMM0NTkab4DpC0Mzb2wHqDOwVu2g23rS7rCCRwYDB/DSC8u7CqrdXbME
W5L2eU4K1lAHpI1suGmlfpPPZmrsNdPQbiQopuDvzKKvlP3kwXL3wpTFZkQNXnsfwKhrj/23ZMi/
GmylgwuH7s+7ZcJnBpkIWqGoUInp57/Y7vwS5on+bWoS0AoI4rwGYwbsGh2sx1ljL9maEuu2cvP+
Ru/j9pKmcfHAI9Cg/Lfqp2ZUaFxZat6rRv9aoxp070bJ42BXDdRXpf4U92wcOYg9HiUpBWyFfkZ+
PT/W467HuGM3LdVjLcWULwbLtRzHDjZZjgLtlj7j8O5gK//upLN5K6eqG1N7cLzwAjkMp84MWbQT
H5zqsP2CNkh+heGcrOetjbl9bLr2mKvI2ux9LJb7IHvBqHBm0b5omCvb5i1Ei+YT3PP+gaXjq6Qw
2m0/YVoHGSobEWtaakieY5QfD0rcV9VFjwvXQIDa0H5YsViiCgy6O/TT+rt6YFm5TFE7kQIHJYsr
MpgJaDZuhW4q7RmxTW0vSbk9WaounyoHTNhyf+xxBOhSLQO9+GyPv9a/kya5f7aLGs7Zcv9QnQaR
l00e/vS0mXEwUU6RqARVMMNw39LS2sYWCcl3mVIsJR3kjsPwCHAGBF4w7MB1YalQVnRKev21roPw
0ttDgMZ7WH0vy5OUx0NYn1Id1aZqVhwWrBUXt3DWA69NEAV33RIMCbonruGf3xX0fYqdzFvg2/ER
CkN8W44ZHoZLIDHJM5llY9lgo6gWa1GD3+C/VJRD1trb0d2IOeD/ckjqDuArVO388TRtVyBy+zw+
lCqrgfsPv05qy0WmotSbu7RdeBRsO5pWCwMWRcr7aAlyBCbuJTn5PoqFkT9AXldjFteX4lJFuXy3
VZIYDnq3fPg69pE5OHZZVQnLysMTY1KUG+fNAoqPspSUfjhUknLhFtXRi4MQ+HqoXO3dEZluHrsS
gMbHguVXTWUM2fF5LuyvKfakIJdmN71tpyq9dccIwImG8maXsc+osltxTIpQe1HLcLhz9fqPPNTU
l8Eu1Bc9rB86OtgH9qZhuiA6yNevN9D/cupWv7WBlry5GadiM6e8T1EzeIsq5Qt85OBRCs0yuPeL
2H6SMpDCxxRC3ad8qTnWb8mgma+aHxWfteQqVfjmZC9q00C/fAjrdLrrAy29H5cAcT992JlJTdRu
5h19Nmi8JSl1IJqykeO7f6nJgHupy9olzKX0LfNqdLQ1o91L0uib4WLgmnooTQtF/J1tdf0nbKyQ
LrJG/RhBqHxremwRVPh654Vf+QYUrDzYmW9eRiwzn0p7fAVC032zyh+z27hfLMVtb7IyQjrJ1rtv
zQyQQnWs/AkRHbR0w/5X4NjtNyBb+mGOcRG3G/9VA3yGhm07gPckFoftccYaFr7w31nQIn8XfsjT
LQdUbDbflYNXH/FrK1GYc4rXTLHsmybtJjS3++JVhzH9Cev3nRQqwNheQWB8gcmr3kuW7TfsL7hD
eZbkiJrEVfOmZC/JOnbNp5ldOknJGbtBvVfRetNhRN8G0wwuobBC47ZGKwZadO2jwmbn9yy6x90B
LB6ynkjLHit/cG6kpG9972hqg0W7w+1k9ul5EIyJ3nq16vdwfKIbSTqRagNTiPpbSdoYEeEDqft3
kpyV6YfLN/9BUlOfPdFf509GDL7HH4NLGA3Kc5q16n3kQyMOfeyqhrx6AuhzRHaify699nMSt+ot
YIXhWddbXpUYVfkqce+kguSji3gqlTp7kCwJTFSOIhsCQ93pGK4WuMdmdvAs1WPoaE+5+dw0xcnt
3ArDwvqIjHl5a09OcRt1kOUWseDyVlEJmq5ykZlVp0Ps9YiO21HzGGoOVuCT9YpCWPpNtSrviG5m
eZEkHB0g9XrxVpojkpRGD5Zgqab1k79D0w9UTT7irqy2AMWr9Bso6uwMHd856ex9fLMt4zZ3FevF
DDPnvkwsABZLtXZS/5pAS175tGn3DOs03IiIuUswa6m/ZwWvAb/7d95WRWKW0v5V9bp2/qfj9RYA
TGfHj/U4Nw+jUgGXLlyk70B1mXyJ/spV/7M5DvZb44zoA+V6cZeFho2ycZWCiBvmL33lPkvV0Ujv
6sjwvtZNrh7cOrbu09LDgKWuUUtBF/YzdKSfCuJXx7jYu8CG7tSSl8od4x+dBkDMMtzm0TO74Eax
neQcpaH6gqpKvZPTO/NXtfSanx37RsCIzBgdxsm4sGZborpbWs+ejeY4r7uDsKWW75KsLlDGRaPq
rqRPvbPL8ND7enxTI07+u2CtI8XllguPBPAzMv4HdQ7U+CDlIbjHOzlb7Lhk2hV0wsoxr2tSinVP
S8YTr3a01gw0/dkyE+us2gPc7e0UlmPe2sDLb5zQUo6pVujYUg3OxQLve8XrprnTDNM52Uk2PU34
uBz6Vm0+8zaqQH9c5ztj52e0eZRfjffqDglD0rGwTs8vdluYP+EkIhZp0s/T+nhps8SBpBLMx7qq
6odYb+uLaVTDTeS2Fu6+foktQeegjwVYlY4PZqZeIovl9/63OBg/J5Gp/KWAtFwvlOUaUnGF9eeU
Dj9CRXG+anaToXaszS+hjTY4Q5TgEQq1e84WUXFV8dPbPo2tM8sB6aMLFQiMc2OxfkZHZvtz+I0O
+DvkQ+VPPcAHGXQSI2wG4Ungmn9lKCPrXf8aYM3RtJ/6DswyOsXNq9cyJ+z6SnsEt9EBz8FhCd6V
c2Bxzfcvum7gQTU6i6SBmuIWp3XZrcQcp2YLEAmE+y5B1gX/mk+aM3iveep91aZYuTd7z+MeIN9b
h2l9I8nOQHkud+Luqsc9wlQa47JrVwJ1KxrX+xxASN9VQ6je91Xpf47q+ZtuBfqDpOYFAe7o1qNU
9TTnNtIs/0lSYR+c27RMP5mF7n/2Z/YSC6t5KQ3H+eyfRz9zvsV8Ks/tqLZnpx2C74V+rofa/l6C
yMIyp6ovQzAUX7G52/dW5H5iHnmHyUPxUPsK4vkB5I2uD7XdmrcURAU7zjjrLkyW8YzY0cRLhPCa
ERl/id2hhZha6ATd561CY9TGobI76zRgKfjQLQENYzo0eCMfJCkFbNgWD82M2xaW1beAnbhy0FWg
GzAc3bF2VzwYS2AjxXvrKsZ97lTzJ1YBvnZlNH2fogXo0cLnQAcKyb1U/xrPw/R9rCNrPy750ZL/
3/VdJJe2+r7rcx7gafsmcBF8+/v8W/6/nf+/68t19WqAue2ZRzO34v3AhP25HKb6WXdM/Wwvechl
1M9SkDP5XfOkCkKRzXO55H04li8nclaKd451vokSWAvb0qsa9UTLyH7nqdhHe7l52qpJ4Rh73q6u
4RsE5aOStRaESThfo1YPwdHhXT/06NgcslErHiUYTZ5X0b/pO62pjnqYqHdBBRGPTkoSKLSrd+0S
SNI2FEj3azqrDj3TNbQe/y6V/C0pR0ge2na3eQSgbctaz7SlUzq9eXQfS27Xjx77DxTJvG8JfCYa
VZlfPR8uqT46nya7934YCNCxWugNj5brYjiaoLdSpGrE7itsYojH16ZUTobuzV9QZBjOHWcVwdM3
aFlXuUaYAefrq9a6xwnbe/A7jY2u5dyYVzzq3LXP4EYsXAcM46Q37Xij1yGa3YvhjjjqrOY6VlhA
zmXyJQUS9Gh1H11AVjDRe+dqpmaJuE7rP2dOojwjEN0d9IuHjVgyz2i6GGjHIELumDuGIPBi4rE+
K1XWn5n8IYtv/KrM9jsSI8OXKMYJPuna/jFqeu2ixm129cfUfAgDHU8MpZzf0jD9Begw+8XBIXbw
N4ppoo6F9e8zfjJnY+yCh6pomudiCQyV4WFYIJe4VDD0hYrUANmw2vJBS+HFI5msHgev6B6kvlTD
4OmIaeSEARriNMniyQ5kHi/ZPnkOEOvAV61JnxAdwiDCwhjN6NTxhA9a/WAFXXKuoNbcJxmkCmM0
5zvHBVkMO96+dbIhuhZIGd96ZmRdWfYobrxpHm6yahyvihqVt5lRYOzj99Fd0vhIPA2Oe5eUE16v
NYskUZf4p7htVRwY1PrkesUI0RXRZQSg+if2J8pjGjvds4/aE7rBYAfpcUADVX3/MndY/WDuPL5G
FvLInbnru5BFqaBQPzfsQe/DUTXeRtdFyxvd0y94z/S7KprGex8fKiSo8/RQTWGEEhb6cXybIHz4
6fxH0rhHHz+yr+xeN+jaRAvXfo5ewJL+imx1/kNJjD9Y+IVebgUslAeufspaPs7+YJ775QxujH8H
OLASi4eRCZU9IdIJxOSPAlyi3pk/PLAGTAGz4RZt1PGpxkh9UeOfEV2r7z1r6pBC5g1gZlReskZD
SAbxvvEhRq2FQfl4yU0levUVz3lwNNi0YgQfmj2UO8sfLn06TF9Nm7mTpgWvbsGbok15gWyAOn6N
AAAeg3LoL3KUHifX2hi0m9zRhgNricUNjKCYqeqCDLY8DDn8drdmmROCiFJFYu8y7aVEMj+WbNXH
TPQJucB2HsmrKhceGht4+wzHwAerbLFybJXurcPA8mb01Qz5Cm5Jht4265YDTI8liaKdd5zaAp/L
JambE6Ql0yqukvTTWtvBTox3mDxAkrMdJgVLoOchfk+lOZW3o5dUOFgQk2CrIzHJw2mc2o0ORGnI
QWP9D8fNCEaVENT/69ySfHdpBx+BKyOh3bu87RC5/hiV802Wfm2mMHylz/V3RexYV92HW9Hnxovq
Of7ZGEJlP+c8Zscr4ie7Ki6SkoNMw3tpu8y7tyzlgnTR/OB1DZTCNm+/9KNT7YzBCX60gfIKocj7
09S0U+7SHaADvg+0XI+ogChvl8W/WMx4RB0k/qOK6pjPTtN+Xezu94nVlfesc9+qiLjfQxSo7nOt
Ck/Imc67xFSr+61AShlg/a5nYslTtM5e7d6AyODcvJxBDpGKW7K3R2fnDDV7lv+5yIdTK2MCX0j3
31IwqghmLhfZTiDJdFAvbH7FNwd3UJy7bgwwIMI6FMcXpQ+hkOjOk4mS41NqL72vVoAwMEN3zYPp
i6VS6l4clgruHRXjklhF6n9NLnk4dQ/30RJIHhBM7YgvGrsgS+lWIPUkr6rV7GQOuAJIsrWN/Bgh
C3Po4onl/ar+I4K44BVq/U0LJuhvfTm9OSWT9npq/Jd8zvsDULH+We9i1DCdMXt0DURVYkTc7ier
Hy4FqFoUHCMw+9hWXa3UQxNk6cUHR40e8lStThlz3ScVrV1WDFi9Tq1aYWG9yD7z68I9a97ul8RG
AcWaTfM7nqJf/Sa1f5aWf6OykBmghAOvKakThtKfi7K1ke9jkYENje7XOHl3fp4XP40m/qGYrFLT
WwKgBzVkWT1uWCZSCxaSntmcDZ/9emjQNGcCIaWjE5a3YQYVUEpzLDzv/H5udlIap2GG5yWaclI6
tXb6UCvm92Q5Ezse+WNaVy9SFpsua04ILTEmjx7LVlUeYpyEiAfWHD1KTAI1C77NulpdtyyJ4YYa
HmJ8fNajtlLVyZxzzEbUTvKcJkRu0m3gnSIOut/qbddRh+y+MQv7xp916s4xrlQwkV7GxCvZIvLZ
PNFS7dZzO+1WhUcFZz3SzumMVIwUSDC6qAbtlaVOrShTddqO0XzlZzmXKNv95zTvqlhODIdMTr6d
rcemY987U3lYzyvFfhpziXc1Z1tR9thhmQfD9iCCLadXhhqKIAzWdwdKwXpJ+YFhpvonzzTf1jxD
fsF28clLaIK+06nXJmwP//ifttq/z6v9mQXoNqy/YbkLEnv3Y5cft/4mKVkv2pXZY4ywK1Txs9W6
6m2xVJMKvlmzzCNRKZFgktsvUdPtkG4Y/vDYEbpXuuHEaAM7tbG5b5Ko2tcYWAQRVLOgyX9YRTOh
oQemsVevdujPZ8fr/gKWOx1ShBXV6GevJ1hHmjZ+FB76YN7QXcO0/bPOfO/EmOnWRcI0qvTooNnT
ImXr/bQVLLLjbqfUdOQIzZrI4bsea4wN7lZunbwxz7xAwvtsNr2363nt0PWYXmu/AlzcfdaCkZNB
80MRO3no1ebOieFfVqCeWNA5pqxuFab+IyyGO4Vdz6nAEnFCgqFcNvwKhU2HBL7vBR4x01QvuY0U
7bluE+VJjZnylvgZPVX+rclYBHu5JWsYe2hSaXK/5mmYuOzmYsiu21EBK3mHrEZyCd9U5UkK4KD9
aGcYV1XbQ+WcX5rqpUnN4WlgINQ6NVroOVPyYQYygnhZzA8JPislJis45GB7UHUOyg7tuBuhmpoe
eEMrfei1EQewJZhS/7ke4PFnxa0TDBaof4KC1eI9HLPxpBdojUlejgLDecZljQXTv/O6mYEEkqb6
ucJFr3At/zFbAuQovNKpnlobuaa0RRdnZAzzNC9BlBrlxZ2caSdJehDjKUaNAsJQs2Zt+Y1tfoms
1riRLFepdHTJxhm70KY4Sp4Ehu7rbBOh2ShV3hWgmGdMzXphybb0gv3dqcivcmHJ88NhZ3utcWin
mh3r5UdKYZSo+a1lI0C4ZFksqz84jnIYgjB+LspjASH4qdW06Jk9819jVPnXQTPuESJP70bMqp4k
cGe0/pG1sk5bXjr1OSZuKPMnqhIrUBp9A8/r7iaxEuuJxX5rPbaL7ONc+LgfhW2Di5bLpM1P8Ria
rdI9r2kckqpTXaTmHpwv5WFp6bfL4Dlu3MfZY3TQzxV7RVVnPnleojxa0W2wJIwo/h2MVv2tY9Xy
ZjLTZVoI3wf3P4AZW70xQeUonel65USOWth4V0RPGN51D2UxHdYWNZdRANa43aGK3DwWdRY8myyS
Petx8VL6wXgr1SRgSKbvsAUqL5KUuhoq6werAjkuR0kejIoUSkJyzxxu3Htq4D2lueE9ocs93xhG
9z3wa1RClnzdyXqcpOKdH7sw/6UaCphXdu7De6nByO9JjTTjNpppf8UUtRcl8OwnyKLOEw5i1VEL
XbwMxtl5kgKtRdxTLdmckaQUIJhiPlQpA0acNxSUY8OWrWTD2PcR/W/SW3db3ZC1U8zMGuec6lV8
cicQE8hZhs8lbIgD9izJ0XBQRts7beWfDM9AORz9lmeknqNns23ghhoJ6wcj66GukWIqtHiZSMDY
ZcYtCzdPfR4ZbZQBdngKZiH+otTnIzz8O7Yk0df7krd4+eGt4YG/W6xVfMyhbySGXXPG/vVNu7CE
/o+t81iOlemi7BMRgUkSmALlVCXvNSF0ZfAeEvP0vdAX0X8PelJR8ioKkpPn7L32uEkY/579PUx/
QsntgU0twsm/T4KuHQ+eycR7zgC+1MtT8p/watN565Td3ZturrRZBnaxm/Hhfw/UyFgd/j4u/1wP
SpSvYjMejZuTptv+BbKJcB7JP/+R3QJ2gwZJUwDu7tXfg9kO80rAUbfxN/7vU7PwvtLchIHRV2Af
/76s1IpD9O9pBnYG5H+eMeYAnM/QDsref0fMXYggyeGMZK5khPh3FP/7MrCX89aVOcA+Ie4Ahxn2
BbHTFkvDYjf+LKP4jqBFFHV7mIn/Cm3jMSbX8aoe1ZvDYT2nxIHtB0N8JIvwdvOmqs35NbV3ZsUp
d3+v939H++/Z3zvADCvZiZhjpZGSdtZHM+zyWBwHgtqupFU3J8kmIW+zztf08TAJ+Vzwqm17xqGP
qUPnHeYUMDpqchcg/arZYdZhYt5MadWmuHa2N+vvWQm0YdeCBeG+q4yrHrJF3EoGXVYDiS8v5sv/
c2CwKHPcpNeDUHSMQNPKiH4/Dbc2sb9EmWg7y77UUzdf9Ymc/nuwRDpfReZ25MrlozTM9grLb3vl
VS3Q8b+nlespY/f39C969e/Z30PuRC1qJw8axqadr7c4lsZqMehQdPx/T6zGc6pTWgIC2Dyi28v8
e/h7wf/7cCwtyDIGuZnR5mFaN43i3+Go/zynf0+HlYZXVTpL+L935u88/d+Hf888YyLeCgMvi3cN
J5AHa5P9/e/BHkVyGIV9zjft/d958PeQbh9OjDj2a9pf/j7VRDbhDrFLNfIXa6D+Eg2kpnh/VV0/
FEbfkT5qVXjANtfYf0+d0ZxOOZAvTPIc040P0QpiDP4e/j7MUijERqr9dpSU05lgyMFfe0eRiqJl
89lx69Aipmuo58WPS6J1E/KpQ91t2cWYenSg9/PtFfOT0WxgXeoRcmNrAuew0i+MzndmqfCN5tdl
3SY+jDIGpWuTXCRamOs4GgPm7b0/LeVNaXCLqLzWDj0oq2e9HQKWjIYROp3Fph1P4Aa2re2q3+O+
N4/rRIKQdMmkdV6Hbqj2giEMKvZRkcXSx/t0IIhSVL6mSuYjyARDbrgsGtmtMA0ZLMai7SJtIBZG
mXvY/+Dp1mdLFKeqaejfEUmU9uK9nVoyC5diD34p3dkY/ephvCRxp/vcHHEmJ3Ud9hgykvEC+BU9
ScZIV9MZvcYZTRW8VAFQtnQ/tVtG9GChwqVFwXA6WBtzIt/Y7cMGREXv0mtU82/vcGBc5RGVws+v
yrvES54FKQFbUZXpcE2JKE0N2tVKB3xrZdDxCc1s1W8W4cjWUVIF82q7hwjWjdYMx8FMOAhw6FIh
OdIiwSveTwJdzPTiuVvrkiBI6rH+2+HWva0thgE7xpGnKj9Y2oIRWEPvP07agYpiDZg/flA8Jzt3
wb/faDKHTYRMx12pPQXeHBc8GvJNXnhcecsxd+9nEEhHJp76BTEt6RkuCQx6xRvd4NLFMz/GAIPd
2NXJ2hoFzClcT4n2O0Rky3Tz9XYGmZkcrotk/bH5YlD13ChbNtmaE93U5vjVltCRTC7RwJgUYU3L
xLwxcUjM0TMR0hC91HlPAq7EJ4aDOyxoJ1gCU/ia60Ughw0pAmvZn83hNeJ+EUJ59cllJh+0ZITj
8rdk66UwIVYVoMpZIHrZ12Or7cu4j+4XiOtr6/5rClL1Yj3+XJS2H1w2gpOhwq0AVNJKzmjl9raX
fGtwWP16JpvYmNc3r6VhQQPS0H4cIhLhGlnpyTLo5HmZfg9xwQ2spQijRD0thrsnCBf5SIIUSxM6
01Z2SFr+lbfGuF/beQyXpGj2mvuSaFXl21kZ7bqioj+jqr0ttfqyJvzCaaAzmBrGbTxnA2jK5TTq
n+z8k8BbHLUbu8c+J6q1I6+Lfv5Oes27MSjwLACSXIvQ40G9oMi1gB1lSUCKZ+lTDRrBCn/V9whM
9YdlLv3MSY620HRfgeySmXgBJNYKRJJgvgrqo1YPq4z0FRdiqG6MR8OKbb62vMae+ozitgPqVH9n
69tq5sDXiuQLcW4Z9uYzEYrPCr0kUxdoqdPZA5m6zTaGeXRDem3zMjq0zBABy8j8pX0DwkS+Z5N9
U88M7QvvIky+rTSma0un+mdNz3aK1OGh6S/ROhIgWy0H4nkl6bJVclz+kZxNv/opr8YPYyRQXh+W
O5FR+Y/rhuutaQQSjc6gT7BCV0AmRzTDgA1jzomgq0eAYNmn4iD5XUMosGZpp2amyEqE0QbDgWOv
h4VDw59IgbPV7LvSju7JNhx2jHayYG6dZzmXoVWNLAQaGNqieCPjvggNj4F33w2p3/flK3pRTI4D
e+g5T8lLQr0pO4KEt5xYlNHzrteKF2D+96DTXL9/VRICXZvm+O6nk5ua37WWf5ep+dW3FmGBHWR+
nT0UHe5DNY3L3i0ZFqQGWna3QEeULPGbQRd0LoH9TUv9qGftTbs1qqplG8T+WL1D9MLEP5wgle2V
8OHedbtZk5vdublVSeantaRbsgl123g+1QY3hRKNkATeB+uFVVPGQWacujK9dRBi+E1R35R5/Vta
zqlt5WefsvGaxV3iFmUo9OKIUIV+UDSQ1zJF+Ord6WogzSwGVR22KNB3o5VB5JlUHkqNNHpTGxZf
s6s5jCzty4VslEQKIXpq7QShUubgyMMyd0/EvDGGLsWBLsDBXulkJtVzNet7Qar33k0k+mE0K6nN
aabVb55eZ1cqiBN3Y4g9KCuBNl68LOtQhPBnnpJu/apn+WrWy72SgVnKdi/j+XoFzZlLyHM9+ZOG
lNc1GGu37uEM1iYTNdGf8ihCpi0PU6qFbkrW/fuSNh9eXDzJZrzMEk2jPr0kQ3Hs0eDkM+dENvR7
kGygadQlARyIoA0wWlfYYd6wA9e60Oq4PqHK28Wx7euJJu4CMw4+NNAAsiti+2MZ5g+yqUvfKbTn
3gVkM6Tme1/mXxM4Paud3/GX/SDbRRdrHVaVnkZRPi3YyINCrx+aEXh5CodJ5SiqOR6PghCxQ80Y
AM2fRe+oXw8MIIGp9ad4HO/JNCJD0KU/Pg3OTy960BTcYcnYJuq9EiB/ASj7mpiIvNQrsE3FxRyq
+xw0j2+sk70TnneYpXd6L3sAfdCGTvVsD/D2c8TyC/KIhBxN0tjPhGLUN/iGkfA5YNNNrsgmorND
V3iwv/RyuOT69DbyT7H1e00RYUD6LF68Tjuz8j0iLmv8cXQ49PGNQTJ9bZuHIZuOcx3t+2M/Vfue
w8Iiwc6f2eHsM9tLqf8nUMBOc5PSpToO5KnpPcFis3fJa1ifo5UzT6n2U8rVO7nRT1EQoZyjT6vm
7lWOw8X0hrvRLQLyHO6bIf6wS/aNWMiIbpiKdwdPPXzSWgWMZkh5EER/rpwbTATAxleUDZ0xUdHM
O9fSERiPB8E+4+SxW67LG6JHO+qAVKdXxeUyvsqBpvJauLMPh+e2yObebx2IgLpAcGSV8VMti59m
mDu/HIopbL2RxEhMh12in5TuPTgWReSSQM6uYnW2eqrsZow+xoHrbh3NvQTm7fTq2qJ7BzklD0Hc
Sa1gGtpGoETRToHcfYVBiNAppoVm0TvslMVBdjiMRJ6sLOhGGY6m42H4d11fZVMZlo99CSNK5Zq+
Ny2YDX2XPhAAP0Sw7bnBUUnee9/6PI4XAxAZuzH76EbDkyYWsJve+CEGSOOLlqJ7GT+63tvHCqRo
n5JR7OVeWNAi6BhwFAjjw0rXuHgowlqRBW1MR2DU9ZKOdX4sV+WeCJl8dVLgPdzBR9V8GwO18TJx
edbwdbL0IrSahLkJhmLG6dKmDwbLT4g7CVUT+T1r2l7itP4lZDTxhTEyVrKeo94lqKT6Z0Cuc9cO
l4RBIliUuuRzVtdj3J4lxWI8VDfKY2hIvgioq2sMRC/U2i8uQ4vAjresCHP+Wmx2ALmr5hvX41Yj
lzB3xy1hkLu5JEAq6+Gotq+52XJ1TIHsVv3WVuVMMV7kvnCpwWSBbiNOfxX97OFs1xshy57hvc3T
s11PO8O0ZworQjNSB7aDHO+0aW5OqZbfWTEFOZm0lWlXB4vOVNuuEwVtog6YtK1eliENoWeZxP/g
W8FOzdHsJUbLFcBJo/3S9PtM6/wUSWsmGXhgWnlTNmDMQNwLv0Bte1ztuAt7iJjelAXZal93o4c2
dfyxtSuili8pwawVTWiAj2jv8maHlfEuU0Ls9ap9B7JwNVYrxOd6QzR/tILg6tkzMOvXyXMjHCoh
NFAuTQK/1WPqzjoFM4kEvXIPiJZsoiGdKcgk5h654AqxP7MRBKSaFjLbpbkX1vJk6vLSZlyBCUc4
F4RKMJX8sZ1IhcUAcbjcJYY8pHL+WOcrlDPPBYpUn1yQdlcaHCeixG9wYiAbWdmvS7xKw7K14O1X
DTLfpm0LoIe8mf1ZM/aSwCPfs7VHUYu9AnC7LVK1DwcVK9SCgPqw0eVI/8hZ2DTrDDrwXSXWP1Nq
yz4yFbBkLKQQDdmeFgV4OypC2+PsrzW8AxQmxCYm+Feo8Yc0gZGUW7+WHCpfzrT7bahJrJu0EG3w
gqZ+n7q6CVXOCXNSTn3N4yxxbPOThssPGcrNWeVMrU0G9wtRRblpPADsK0OkMhgoLSPU89refmCX
0iMOTZPBvpsfhA2X1pjno2MolzogawJQcz30lOEtM1pw1MNZSznb6k74fdE8Z0WFHUleAcYM15r6
eRo8Un1pUviySA4TieNQO9cbiYS9Ed+L4X015ZqFCNkaTtPx3qmmd6efviCJHtdlCaRpfNRzakNL
nkD0Yr6I5s6GTzJVAXMQvRGPKnfux97FlpGV18odGaC0OoNs7z2zBxLtS+spGh5GoYPqhiFKghiJ
O7oThXNSXRe2uAhDcunGA3lOzDE63blt2HWouprCJNXvCBx5NhWpmN5Y7eNkeUgiW6EFdO4ZqBDg
kkUwm9c313twpYZIxNxYfOUwB8OQUWBTYIKvi8PMrMMFii0x577qRuYNyUFrquuqeAab5zHsjI6c
k0HXJNZuzgx2YsrgW8202mmmtAL3qo8BdtL0Q7tANrg3ojmpnN3U6m9aUTBqGc1DNMPcmyPC8Aow
aK0zBrEavpIW6b1tnagv+qqgwJgc36aqZPc13er5iUrahjpckFKVeoFRK8mfIQ+h8LQgQptbtZYR
uG72vTjJW8KcclnGMtAUbMDMM5eTs7zWIi12kXkoBAPpCh8qHtR4J8mBqcX4llfx1qFm5x9lvGue
7AJuCMxKOoNOK3l12iHDRLrI/HmeuXvbpHrvm4mSQ8mBMWHPeDghJNpzPBjK301ERkaeNDdDnOwt
gkT23jKfm9z8V2gYdpMM8vvGG2qHLxRJzwzE672GRsVvueJ3nuawN/S4lKapv6mWvQcFeFlot6Pn
asMoj6Gz1dgCW5wIBVOtrMf7V0T0QtL0u46Ki+5oQM2zhmShyGb0lPbHBMCGj2jJ8bva/J4ssFPF
syGd6hDXxodjaEdnnemfeKh5rOa7rkGdwuv+hjfzSUU97VszuVlBDkP2zfOANFgoBOttlxDhejdz
N+VSxHBYfSKJQfqtfsm3vIk8IpZT1iiDoPNSOS+eMZ+XDhgJnDmy5K3uVnXis+LNAolyn+aeedC2
yOWkWS6FrUN9T6txn6bs03Rq/6aZXrhGkYEgqt+WQ7nr4uXAzzEFH2PAt8mJWKHn3DC1kASswwtG
0sif2gj10Lc3v7au9Upv+8kpR6pNhKn2iuKM6GqsE+ci99imskRFFgUv1yYiW3q9bYe85l2X5kdr
oKUq0UzQsH2oOXh+NVn3WpHTMhTWm2JuacSTCkn/2XgqXnxJbPEUr/JoFBToIiaUj9WJCgDSHntY
14Td2o4WQmNIwjSs7rwkvm9+WHgjJj8Tzso5UfeFYKcmO/w02UQsitDfko6ghsWsyYOangCQFns0
XHeZoy6MFTD6acWNKOIhZBN4mTZy62I9Gp9x5X46Y//S65yYuf1C9sWjKatQxOQUEgEMBZwg2eWq
77hasHWhED/2lv42DvY/zVH0lVG69RbZdZlOMybj/u+sqYVjQp3a8SZv4YCzACCD2+DNxnu0bV5d
Lb6skApBal9yU6407vqvpp33raO9FEQS+05iTcFUU3jrNmqGiLOFKmasag+ruNB9WxRXdTT8qwQW
imRcgVIif+rGR6cQZ6uUfWBqIzVVhfxeB1A9Z5oWii2fd/SMHVZwouiz+ispkyPgiqsuTfZ6bn8n
bkefqmMKSJIqUYrpwVyam1wSKNq1xalRRKaOerNDFf6ZGz1yUZOEbjvdZTmD52xA/xZVgIPtHf/C
eUxunbRCJDxdKs2A7ySNxMf0GE3WQzRgoYii37XSnkyihGZZJ09a/gEzsbJXM9BiHTXWZN4ssMdC
azC+nHE4mV76WE9M1nEAfg/RdrCT4mMx1Gte4asmbQH6Vc1rTqebJZ+u6wx5XhR/UkJ8Eqya+E6t
9nazfIzN5svTuZFrpYcicK1hj5uo7ajNt07lfGCKl4TWQmtWT00C4E26CcmHZ5NIkffVpSyIU6rt
h9KdBBN07X2Np4vegpD2qmuTJVw47mGoazcoJyB31bBLp/QtLToR/LZ282Vbxb+oadBamvV9Ca1x
cEoWF9mRtmQP4PHOazXtIvLjUTnh1TaaMz6jR1NTiNNx/uKyOC4TWMKEbNAs02nqjZXibERzvgor
1JmpwuCK8YJUU6AHwzpnJCWm+X6NnTMOyk8p2o9iXW8VnC/GavKaK+RV5tDatDH0qhoNphsfzC4L
nGlEcKyRFpWtN5iXrqDWrofWtnY2eAPuPwZ5lEXgmlxdatXVkUwHKPrIwGd3BLLOi2os72F2aN44
9FN8i4qOs7i6toqXUeQhAap3XTK8JYoR+HYKrgsRUwhL9H0sOVHwT9ysRXSgI/4WOcMNndvbCFA+
uwR8aEVr7EghOheifBwS872cpWCjl1DW4qdyPShPYuDGWKWPf1KBWKcpQ/O4ObIbeyRU+60Zsi92
v0+4QIcT2HwyldcoxPfyZjeXroneKQ/QYySUKBGN+ovGIKczCFsZFzvfuaV5RGVEWy9bLEqGNiYf
UrvUTqPdsNd8nUt6u+vo7MnLrsLalhN7+tnblysomlUU+bHqrqtaY0DAL9i5ufbFvtdf8EKINHKP
86rhmyxBVhKSFc9ufKXSiU0j5ARm+1rQZDaxxYt9WPrSuNIKJlgtTgQmEQ4bNTfRsWcYh2Xx2hP2
uNTvFjKYZsMqH7SlBxrv5P3h78P/PgeGPuO67IsodLBwAOJvTO5VA2HjTlmTZbClP81vrkiBcRNg
IZ15CVpvOdUOlnRMTh+SPrIh0J861qgdeT371aBQHUVEpw+IPVubl7Xo+oOiQu8m7mGqowGZDo/k
C3+OQ7E5u7j7rNp0EobyDk7065DZGSyF8YmOjHtNj9wt00VMznHxro0AVWuL0l5Oxk9UuVw0VNhl
FP2zMjEGtIjcEGyA8CwgznrFa5IsS257lU5byZZo58RBwxc5X4lnfqke+fbCIhyN0QkSM4B0OlaD
Z756OdBve98s2nW7/bl0m8BYEvnUBPnec1/g54E9rEiWWKtALdll1eVD2dw2mVB+VkyPVcz0uXDd
U9cIWprObW7iJnfc7262gfjH7d1iF/fZNjrwtJK24dydhR5PQd9ZXBEeKfC4yq7Ix6jCNm5nZvhD
SHE9cVlbp0oJAnVsdm9HK04EsAmUHbqESGA4DUzU3HIgNMbdLrOb2y5Tb3O5BS3OmTpEVvk7pWt/
PUDaiGlv6zY7ZSv2uMEuFvMBy9p5if6WLs61F/+avcVMtiMPzWXD2aRuxfKYPZbTS2Sl0IVc9mhJ
bMU+Fmt/HmA5zPUcuF7G3tmxJ5+Z6iFLdeM191itYceyu6XFMpfkQxnpWYx0X6QSN+yxn6Revval
W+y0TqQILeI3GCNY2F3zgJtJDxB6sAxuokOH2CE6hzSpxmBre+6UiVnd5D02t2nrqhEMaef5gSBT
fso8W8zC9rorP1ec/OVEqzJSDFdAqGBxZ+I+DTN7OI3cJbcq3CCX0sDRpJ6MAiCgboF8UXWDrIqG
ld1851kL+6WajsVCn9kobO9kitNQDqO/xAym+pXmk+PknyNNPu42teZXiB76ok5Ocaa2Atp8t7G4
+HQrY3Anc3enlyWDFdP+V2+jp+ijpcMSGLlG7TpcenqWyGS7qxhr4Egxch9Jzsqqptk56vhO1I3C
XxegUWl2XmVDSV8Ye8gtsWZs6fil6zgxL+OEgYyQH7oESgXlnT93+Xjfkpke9sQbbUD+M33569hu
g2KkbzND1DAm2prUUs0pUy3ED+4ISSuioB1T/XqY9H1JTekvDs7pdCWxXOi3XiOsg9DHdg8h8rS2
mePLvNolJoEta8zNIY5Ff57ot+cuAvcsn19khchUH56ZmvH+VyvSHzqyUdpnV0VNW519K5zaTBK9
ovawGKBItFV6GRzmp21H076xZg1TLDzIwit362BxM576NxA9u8re6s8aa9yqTnbOSlqk9UslV+vo
mDVqZlEvV6LfZkIdchriN9DwOXlHXVuQJ453YycSTgttEhiwexqBXGhss6T9UhZdGThGFQUgVyq0
nLhemywgsq0CALVdkrfFzJ/IFy5hq+jsQAix5Sm0F1tkr4Pk2EbGII9ZmiNg4rLH5vPSSV5xa/Mn
8RPRiYklyxojGemqV9uzERbn5QXU53yO63udFgpnVOVHvCu7JO/Bffcd2z3+ttEse4JGFFNnqiyH
Wc9Ouk0dZLE6CjbuxAuXRKyOojowLLZgxOw9dV0nhLfglf3UpRgeSjPaqWx5tSZcl8pRz32E1xMZ
UHeoCKJhiR5u53Tlm7RfQUoQbZ34X2PJMXTc8Spmhkrj0DMBo8QLbXPZfMNv5hAt2Z3SR43waRcH
jHKJ3agwJrQNelqTDp1J2MhIwmbFmWxH4Na4kHD9N9diGVhu5so8ASqpV8oKm3NONMb3HNufuvmr
5vUb9AzhFoDC7fZu7aUOGSeiDx19At/ip4Up93qBg4KRIfSaHpMJfQ9tUjcTM2ZJik+WqF2faO9e
J9zdaHQErqV5fc3kz9kVq0s6nmCmw9gr0A0qHfY5mHupWNnXHgD7iAAmRh5y2z5lVrRcyUhntsHW
R1RIcpy4nvcaLHh0yI+DVuj7zr2DcUFhqC8vajaOa6/TFZ6750ExEZHTEJhx1Qfz5BkUisXKfx9f
J/3wXkhGZNavqdI7l90+m2DuikrNSI3YDowzA+jE06jZjx2+8duYPBKtJsyacKdw6rXvrlbvVkyu
VxFd5yPaSjF+Ty4N/SajBY+68mmgKUDemwf3t5I0P6xnFbE9zKA37DDofGqbey1xlvPsEF1QZtm9
Jhro+fbCKbc2tV8jRQkNxZ7P2Zj4fVP96Nb0b1A6FYucjgZrz2GDbk918Q/tBumV0E+Z97IzNp3u
gVeUcVYlGe0XuzgkIHARG4a5lh1LnUDnLrLu2t7Lruqec9tqw5iD7C+NhzyQIbjRevYuGabppnF3
FurZ0J0FaRvj57LUt9xhM6pgyxcN9rmurtCBNPsl2wy7A/sOQtsQyK/Nd4bJiq1C9mjqXhQkLa3X
pLZTntE4KeJ6vK0kzlzti1779KHFR6avOmgncaN6xmzrXH05zsZmEWyNuh5hneJdMfT1EHtrf5tu
DzbdtxIl7dXfp2TREmVE56HJJa+23yJoovlYIn9Ek2uylhKs7moeFP9OLWHTsg5HjfGUjWnGeaC/
9uAlQsM0nSC2jq6UdihW7zVOE4HLjZ523ZfTrovYyJQTPojM7+a6PbVz/6ScZj2YmZXuVFfczEjG
mB0znbO6oj1w8RBs7I45HOGZWS2TOEo41lhc+mAq6A7vrK4fb1TjPhQVB7RaC79sjO5m8IaGDO+9
y03fbWCyDIw3oI7ddtFCk58245DM/6bRgCLuMJbPRuPFkigLm/6jaSG54OiiFCp3XufclkzEwmYV
fUDRuouwDipGrDBztqCN6SfrljCSaiC+8CrvxnkP+BvlYnTjrfF1LNmrsC3b52aTBJOW048xpiuD
/AGKnPmHJRd4lOPeGVZ33445bRgZvxQL80/BfSmGIN1py+9MfnAWWcZNalsqHKoy3msFyQit4f46
NhrNcniZBxX5Agxy4Cx64PQL67O1fovZPXYWMdnZryM5Qdey+GpnvLW6M1D7aYQYVUt8nqzmucsR
UwycXGb/hI/j7HUofOIo2UVpB8VjNH3HE1+b44RCHDpJ75lWEJnOxUR5XTB/2alYnjwkP1cYFZ+N
LWY8bjSm7TUHwBHffYHZEh9RTfN1P0cuUJusePIkc2rTIaMIFsiVrJdbZTE9sEX0ntyhQGFVCaJp
3Y0m0n3VXS9jXhyQZZwWFd0SF4L1hV5EbsxIdRx+Z7wsr2Vl/3TrfC3EeEuVCrY4OecR38HZqSEI
6ve5GDm7t+qMOcqtzBJBOduXdE6sY2sPJ2MmB72cH7VlNa5HtEAmOuB9nR7LjhJ38KwfM7dGv5L9
q1YPK32unJsBx83Emdkieurc5DwwS6Pn9mmKYbgYhMVmibvstWHwwn6tA08knC3pfQGZIYhZ6+vu
AFbphGaSW3mum/j7m49CEicWzRaJ09pPbI+fucj/DV2ycvabh6nlfREp4YXkre/l2n/EFk3ILNvs
9BkTNIuMJ7N240CAKKPDwMTW5jCrTu0RPrHCXmVD9sz7/+D865rOC2P6BbRpafr3nu5rE9sqO/6Z
+/mhN52fphhe3aV/ZAoRBWamwcl3CM7yIEq1EdsBYWzqHeaoGqnBUiDJJvLA9cdybdny60ydncg6
A0r7Z0STG7QVOrFtmlUN2PPZqRUhsTsnNUvgD1eLtRwcrqAqrg8lC3cktTdrTH+Bm1V0ntv5UOvI
2rC/J91P5fSv5EzRja7q21bsjYg7J2s6dGXvWAoF/bj6Z+Yu2vR5N7opkjpdNOQy4DtttvgZbUFg
FxnfjvnDQNPdJat3PSNJCysDNALS67TV0fR6ydVsr4afpcl1U2ukVlrlReJWy6u2PAyLre+QzdlU
F1MwVvJgTHMMbaxpiWBpH0x+MYQ1Lv9cXHVsSmMcnaQ7JhivvXZghT8sTfaT1O0GnRpOVqXxuknl
FJIuDuUtm7AtA22ZXow18c50NoK5J3vctVNjNzvVU9J0d9ZIEASYav6NNJxKtK4u3XL83va1zNkK
tYzLg3TRCa6y8gtMvXvk30D/5oaJ1cwQYybcCeXUoR20Zjc1t8OqG+eqVPup0uKwzSnKmv5YVwZ1
Kz3htEp59+Zq5ybrdVqyAEVJW+30ZriKXYLbY53YBRRHhqf1O6/QsCurt2Ludp3qKQGG+E4zKPqn
qv6OGei1GWGUXqylobaYn3Job4U+HEuvWHaDQb1bDLmkH2RhFiogskTT3RBb/xpxji1WTXICHcZh
vx4ah1rY2NyV90NGyifNL9G6L0xQDjMxcHhazhab0iSmjJhj8xbDym0y6bfpNKL2ME5NXJR7g/aA
LOXdbHqblIdytGkJUlzQujad+drP6RMKS8pROFT2oDBqVPKmWq3HyMoeBGvK3nXGQ96tB68xriLu
5JhFg7FmQEY05S7L6EaS2JmlnW+2sxUio+QjN6bYadDF9CVdc7zcaZ0cFmXsnWGgKqHZ6JFZ4Dda
cRFz9x1l6jvvmVVkq2+0D0U7jlw0WP6i+s1M5Hc62z+jquH1m6GlF80B+D3zsgWwQsuuXSb/aMky
sG+qjuaZdmvV61NiOy+ZMx910zq1CaWqNpgX8DvYPQQanZEbot27o3/5NYS2a/WGGwZoCOWJvd1y
h9Wnf10FNjD/JyxBDlt+oql7Lx06ccVQv66RF3bLKg7JYDx75LC2rfeejJsiPk0u2oSQAqEdKRDl
fLFLck9rkwZ36T7rUNzGqL4FeKRQXqnHVtGLGWLMsLUjrzGOEWgXNQ8lRgbfW5dLNXphutqkKPEt
TEwuFpwUxqzu3na7B8suP7uerDJNd2DtI0jT1ZMnaC9bHrYC232cBoOCzQ5ZcplAw0hAhiuecwI6
sZuAF7Ot7v9wdl7LcSPbmn6VHX092AfeTJw+F+UtWUVSpKQbBFui4G3CP/18SKpFib2ne2IiGIhK
AxSIAhKZa/3mOVfblQJKtcI1dIj0W1tz8AxFNzAm5t6W/m5+5ZEXeJryxFqYYQ43HaqPX1nXyhA3
Vj24S3KNLLsxrVsolXFJW1usczA9vQvycWiOeks2OCCdUitfUHLA6pHY6qKvUZAEl6o7/LQ9+fI0
1ViXOntC8IyNkVbyXpu2rdY+ZiohMFSRZkb6VoHYLTybSQkTxR62ypwGRE8qQnZCDUaCA8x+ffG5
crVNW5un1nHQQylxhkwYsxG0cAoCmm1z7kuzOWtF1J4JQEyk9XplB3ykXwilHPaZMMu72FSSO5bV
82dZUQj4j+gU8dq0fbQg/TDQlrWliu33ZjoqQ7fG1rC6lVXAAchDWOant4PEfRAzjrvD2ppEeUcc
proDLnZfqoh3yCoDe9ebylN3rx3mXikGphvONly9HYhAOiz9Xlf2sh9g6+E6VNjXz0eVG7gluxBC
JWlrzkzWCVs0SxB2FjIuf9alkbvUEPW5lT3Q7hpBu8QEtK2kvzWH7vuGtd3VNfP+8K7eZG6AlE5P
QuvP/lplo2JhnsiT6jdv1SnWajcBCCN5UFmfFiPWU6F1YS2yKfXKv8R4ej5UPsCpouybgyzaXpHM
HnDTOhri9sGrg/SoV8QS86BveXM07hUPhGUK/aZZ5s5w7lUGX7nrWHtiGQDW28tinHrxFmKDuXo9
cOD3J7wKCZrNX1unqM4l2mtX+VWuVz6RdTHP8pv6CMvGyXcDAhJ079sq27GcVpayGME8Pfee/iGr
FM5DVW+NShP38jgaexLKqKuTPJCVA+qrcs/fyNYmtpYjmF5YNWlxlRsrrepNUvNoIZUVhsvWLtC6
6DOxlM0gmosrXxjtajyYGcXnPlk0haCuSGq9HScR48B6IN8SpNA3TWNEt4TYw03RD+mFFPyMHCjL
KxJ1zqoIou4uQVJzJVBVuB/ryl76sG8emHvVy6C308eG6BvPndU/hRN6dk5qOR/zwcoXqdIWn826
fMFUFrpknT+5XZx9Gcoc2mBsfM0ngOypW3xrBmYUGTkVMhzFslNLBo5JvfgDM5pFfSJaBSQ3Q4XG
tGPgB1gTM93p6D0V25BcyAuJiKPRTNXXtHauDgj/P6I+/uTmYf2ssiZg9ia8Tzq520USp+MmKgOs
UTytumImj65m6jAEzYbLsi5ISiiVk8Lkp6uqq2zQAs1hkPDLtSzKhjoiOBQHqcJ0h0O99iuDYW0D
MVvJYjMfoHB0d90NLop6P74Dr+cC+DR5NKuvinA51Y66UQwNFeK5jzy+R05wO1RW93qqsiEXfrvN
BTkt2UUef1BUcP5dSL6/qMCzwUjfTV2CXSQp0FvcgrJdW1kxlqBleOYxU9aNMsT3iBhEy1qzms9Z
qtzoVtkH5Iivk+uH36rMegbg7T31tu5igdxAm+2dlKiKVx2VvDCOjt67GxavHc9/ppMXN7qPvd99
tAqkXEJrDXuAH2hKpmvulPanwdaLZRD0052nRcXGszPkdjLRHUD3u1tcm/1bbE3FyqgS9RFEYYxg
Unip1OQun3T9xigzhBYMuyc1QS6wTcLqhhuHRFFQJDcJS6etgdbCOUnMdNtWqKSkOQmuLOnHc2IZ
zdbIQRXkJsn/1tSys9aO+hZlm+Csebq95UFxTkkCEaBgwOUpO+SATrYl1P6dYcXhldkIUzrNsb8E
6QFdCftrwzp8IZpgvJNdI2tSiMr82XXoxLuuBjTnOxWP723XWIy+bXIPeio+4X227X20TVFbJpwh
6wh4bruq7MN1j13oqqxVsn5+f810gbNy7E9rPZr6q9xgL+ssDeQkNrKozf20DiZuYJTWtmRow7g7
JpaNqk+w16NqeN0vjAkqu7pfH0iCf51w80Ooikg/WP9LU3rI3sBTYjXo7gpcVMBY9pCB4SVcDVSF
V4B2hrWs6wvXvzK7B6OP4iY5IfrJOqc3Vv2IPJMs9aGf3SBRtpMleSD4ad4uxj0PODPHkBvLtHyM
m3mG3urAc9akcm193/7oR/5jpSNtdyurSs/NkXSrd0WNhfqQps1K1XvQFQRQmo0Sm/x22EGGa9iI
8DGVKSGWpYtbh9cCQIC5kthksnwti6pGgI847mtPWUQ4n1DTvHk7hGworKC5tUmpozntIgPTi1vN
H9WdDNznSspJcGP+XyoDy1Z3ikaIX+4oO8qNbICHSjp43nmaSuDjiWfvg3kBWoW1cdMR/7kNsgpY
C6qBn4kaCpI8VnHRS4QqrAk+TtGScDSc/CXXC+8aBRBvvIp4uqzPHO8euQ/13punu1UFLUYJW/rn
xbEoUYWyRtym/TGv1rK+DVkR9W35RBbHQZxowF41JnWZWVjOamGvHIXD3bSQH5sR59J86JAyt5Sj
rKrjhFZZfv0oa9/aOw/iWpop397Vy+K7Okt3tX1WJeveJYaK79V4DPXx+0ZVxTVq+V8nE7x4FjrW
Ry2GfKCWSfmZpN1XyyztZ8XJHxtNa/ambZhbV4vDtZcZqH6gAf9oFhrpMxgeue4yngYaukx1Gj3h
eImpMQMmqAxlLYzx6KKy5Y+xsQIVzviXDzdjVWUvY4moZyv0j4ElVBCkhcuKvVcO/dNO1zpkRVVS
9wu1N4Kdn+UsrRuoXa6ePZee9gl/cuUOwezimOvIDEbOBCBhaDdVVqZPnUoSbVRSbaNA4fps+0sO
kK3bp64OyoNW1elGhSC2L9oge3THcU8wMn/WeqOA9eT7xyzs4jvfDL7Jr5t0l1+wGopbp8i6Gz8g
yzDMO8znAYKSnFYMNjC3A3OLnOQfMZKkZ7kx8qE9V2YLvNZykThQWKVXACTPhh6Zw0L2gcs5fwSm
DQfOPH4v/jiE7J6V5VOWpcXu7dCpASzYVLpm3VZQA4Zh2qPb4t3IUp5AQHM6ZO9lMa5BsQBP3feu
uHFICDZ7QQQEdJgaLYtKqZ/GjrxqnJvVJ2cibx0NqXgu0uwJmEf/BYvmc8t89EV0NpSsPMDBvpgW
hQtNYKGwkJ/D0V4AvyUbQMi4gTnT7TN44g085VlcrnAqFOZ0rVxEWEtvZfGtIUmVDB9kcJYd4e7b
6FHpsBE3EKQ+uXZYeRtRAvHtB1vsQ6M9yJLcyC7W3E8Wq5ldZPYB8bLGuUaDquxzF15XBkudVXqH
iIIO+WoVzc2yT6346jJNiYnWlkUfXqtfWNIrh9dddC1d1npg3b525ne60XCWsGrLuUIY4iA/vuN1
/97Pau4svkMAKTgOZdNvlg047LsgyfI7f15yRGoNVudHnSvaZpUQAgO6gyQczBX9Uquue6r0uD7B
ZXliTWw9qNCq0BuzL6VwkJSNwZM73Ign2Wihar8CB1Lu1BKcYNMZ5TZ3wLumjRF8iPzCWZcd4gh6
PMCjgt6JeU4H1W3I7IcpBWXjFYHysiG/5r/kHVNSo26sh4xjrQHIJqfBMsJVGacQiEAK3BPNXA8c
62JYhnU/1T6BU0dnhQnJjrU5ou6G2cQL2eoYZDrHxvFPpOcRGI2i9KYUdn3jgFgjhV5Hf1ROdqjz
2HqsjdKBUxEgBzJl0VOpEECYOzi/7kkuVRBUd8M/wIu87mkzYi3LUegXcktE3J0qfehTGEoIeEbX
2PfRjdKaghRJ6mz70daPMe8I4DBZS0Y7Lk6Mb812zFTnxuT6rJ0kMa5Fiv1dpCrOwzBLFqHHu6gq
092K1p/GRTZ7MLTOqJ1JdaYELlHdmqtyEPznct689mtqs8DbQvm+h2xpxhGH5N70sSCE3E6Oew0i
sb2zjTa8L200KyKE3tayKDd0MB27vWNmP7OAEB566yDr6KCZhAOJgPR732tNnGm74GjnaX3uwz5b
J1naPOpR/EX+1JrxLbL68GvMvUowfcToYt7HRaroaM77pA4xhTo2xeNkzOmD3n8x89d9ci/VFrqb
fd+nssGlJGl+hFLlHbVm9I6kPMlv9ToJiSrOg03Cu6HGDZumXDa9/8gk2FgpbbRJhyprMSkw4fHh
qrsQ/PeoPOOjPgaIMCws1WWbzxVvmyaNMAAG9fowQaRdtwOO6yIajFOR68k6smLlCZL8bc9d+NWK
uospeuMJ3kJOWlz8pauftbdy6mqGw6X0ou9d3x3VnFQ81osqIYz4rNe58UH16/Ih6H4qRN2z1tn6
a4vm/dTyfp/SK/utqH1AKFPV4Swu1IF3LIx/EqKquZYfEw1BgGjelF6MwqR7q6LbdayTeb0mP+Zo
0Cp4qv5aK8sow9eHySBk7Y3KIbeCI5QRc5uSKj6QlVcOsh7iO8FTWallg4su8tybpJ+XL2Sv1tZa
ayc7CFkrP8pN5Vrkypw2XpQoZ3zvL1tGLfjcenV4HBnnLwGPxi4dCMxpWZVf/FzLL/ITs9DHhmTq
4a1+8ANt5xok7uWuv/YFbfq9b4N27wKNgxbZYTc4y42F0Cf3UWaunSpDu6Rp4X7Lj299xEi6430f
2WyrFmItHcYyETDD4EFB/P2Y541KfHr+qCsgvuQnuREB7y7gSeHira7T3bE6v5UTe0o2cYaOmdwZ
iiNKTe+OQ7iSJI0QNsOVS47sp2MwcXKW+Tio4GtKuFrI9XVedEHIIL8EaphfqnR04Ij7xsob9ezn
hl3TIeD3VlsahrMi02qs5I5yg7RyfhG7eu4pK0QPPsxmyrGFp5HhNPM0kW48Y4ZQLWQRKlOxFQZK
S7Kom1BGFbiaJ1mM7GjFC1J/KD1dvySZ+SCr+wjt1sbEQy4e8/FJaKR6WUI4e9mqWOotTprTFaNs
817k0+uhvdRsj33clugpsRMZj3GNrhDr0fm0tBQ1wcJSjJseX6Un3ceZ5K9na85nyzQs3JBJGp7e
zlYeMuFsM4FAcwVLfyuV0DNeF5umCMBFz2Lpr+ros576W7ESIUw0DwiNbJUN05AysstyquafUi3N
d7I0ZtWRoRKKT6qtvZi5LrTAKLqg7TasBPHs9SCcEShTmC19hApuCqZCWCf5FumHGvks2ft1R8cI
wU5X7uzrEV0sRUQX8GYBS4v+muB/cUJA/tgqg/uk6nz96A2wjjzvUnXJBzFX5x48mzohnd60ifs0
NEa8JBAfnWRrY8d4YozJY6CBnm5MLHaGXnGfakhjm7yOh43cS9d7wpFtHN94Suo9TvFJfqWrdOoJ
pVcygPNX+XFMIrfOla0sjsn4acJ3Fg0rUT6IwF/Lr/QacmPahPN126X6owlrLIncc5MaZDxUFXIx
RlZnnLKdc19Z5F5izfbBhZr345iayA39aB4UMAxvu0zTNDKIIrFv8Wo1LFgnYXcfhG13j9ESocMU
cKgfUETyBgOZfnx+66G1/oc+NtKz7I/ridgaHURLWaznA85Z3PlYcp++zqwlmiLe1jOsbdOO9e2Q
w7dnAgDUvlZ4WlVEMlvDDr6G1zbsiq94OGXgBIPZa8CEbTs1LkT/Pv5g2eIPz1Dyr4mvA3+xq4+G
blXrBmXCE9FI+1xOWoUHkud8jpVqJbtWLnk+vVfduynFG25UI94kVt3fTaXXLeT32ZAU086unv0S
qKJSDUzGlMQ6CkiV6yKy3SeAA2fZtYn1T52rwkHUbY2TIqIj/4fC76ulwzrqz/8hYQ31+j8UGXMq
+T/UsIY+RHn1B/DdbuNXiblJ1WTaAQ7IVjrCHh9ksauTfKWHqv7BbMT31skLjJ+KaqJXO5JG2Qa2
M3kSQ4kfVXzSV+qo1jeA4ft9pSVih2wyOqJKlK4cdPM+jmP3BATa/OaKo0iV6aWpGCYQIY8hlLP3
5Pn1jSCeWbQILvRG/txnVbhFLytD/i7tyxOROSyj5k/vii0iz9gMm82SdQC9q6ofYUdgA+03mX2T
asbaH5ToRNrIXabEXdeyvnJ1sEAQnfOTYRXroumxjAha9jC8COMXb3BfD9DvDcfEVUub7fUcRz2Z
JljQuVTFASieoh5fG7s61NZ13aFIMDfILrLV6/TiSAIBFf2YBBVKYJu0DqyzSXzzbM8bWQzT3j5O
mEvKkqyXPbSM/BFJHwdl6jyG+j7v2xd4HIVWtglxvVlKAXaYrh9KhP7vowDApNDAWUghdGcSH2zP
Te5Jp4ev9WXqLFtNF59R24Bt3n1FbZx3GPCXa1Ca/i5AOmjrhml+n/QkORpF7b4avbpEALp9VlFt
WiHjqN0gnYoDWptGm6FSxGOtah+COumR1MEoa8y9JyvGQyXWnOTUllWPB4gxoto/BhfWGJCx8+AK
rbw/GXpjX615Y+rgFq3iOsaRPSuKtWcgmEf4f2AtazOp9/rEtOKtfytEtFEblmyyTu7WhaDwx6jN
trIoG9SofkG23jq8dXNAUjmiyG4hb9rXtPLFrdspy7cOKMswNYvHL2+HEYZTbZsJUp/cSTa0bTSs
kjT0oVxwIFmnNfmA2XWU7WWxK3x7k0claAgVbxwvsJ5clnTH3gMEIItiHMM1SjXqThadpPjQkO66
QKby72Gob0TTWk/lGEBg8+60ITbPpC6Q4A/Ub8Cw1G1clyxpZJ3cRFEuTnCuoC3TV50KY+NPdblv
uvwTWGCo556vrzTVje/6Mbcupv5HS2wB4gx2FXtkzKC8zo1FXSR3qhmpK5Xs0FrWvTb45Sdj1LWj
LCGlaF28/A/ZXdZElqbumbT+fJw4LVRQEY2yrp2ug0jaiE8BHKrXY7C4AK5dTZ8gv7jL2iMzHZP6
1+YBKELv9f6t5PuvJTlWDahcvLV1v5R+7CcHuR895X7knPp7vSdXPQ+AP3q+ft/cNgvu/If9vCEA
/Rj0+6AfkzPMxuRsJf5dm43dDjmW5PxWLz+91lUDCbMeZAPd36rzmpF+Icti6r6kAcB8/BnOfmYV
Z/lJbkQ1oqmipy0GYn82+JoaDT+VTSfaFWqQHeIeH8rXw7wdoRPKuNbiWbtvPr7cyGMxKegWv/3r
v/7nv78M/zt4KS5FOgZF/i/YipcCPS3x+2+29tu/ytfq/dfff3NAN3q2Z7q6oaqQSC3Npv3L812U
B/TW/leuNqEfD6X3RY11y/48+AN8hXnp1a3qqlE/WOC6P4wQ0PgsF2vExbzhVrcTmOJALz7585Q5
nKfR2Tyhhmb24BH6OyRyrp3rXccLBnit7CI3bla5y7wG71stlKj3mKhgEpBugjgxb+rJMl432aTd
mAytB3LDXGvUkswbUPnlVtGCdvHWTzaQc8NAs4iQTC4jgqJWvqtytz9beTac5Sfjx6e5B8opOdM4
cKchS5Ozr2v7JmqLaxkBpfXN8aeSl6t7K/TGzd9fect7f+Ud07Bt0/Usw3V0w3V/vfKRNYLjCyLn
a42N69nWs+Kmb9X0BneL+TPsbUF+Y66p1taIMxmwjQHpkHnzvTquPWQDK+GfFZKbq8xULQRvBnH1
IqdGQoG6wbct4KRqF8Lq+7NctvWXKq1b3GfCxwq4/m1ENvxR1R/TpGk/GJCm7hKw3LLWbZv4rPlQ
DGUx1UiqDIaCeP68jwX3YB2kooa831qPYC3S5eTk6VG25kXy0/GH8qfjK4a679saoqWv4Xrq+w1i
HaI7E33++wvtGX+50Lamcp87pqtB+TLNXy906+YuE9YgfyEi0qMXw/WTVzjIPC6qhZQFxD7U8uQ1
fmvuC2RRRZ4fXvuFooUpjI7oITSn+kRYBz5swg2X2WOLaeZc2bkzflh+9H1z/ujo33uVlv3SVcy7
qqD09mhWGevObabnplmMgnj4hEHMRs30dt9mpvtg+dpFtmescoiY6yVMTt++qZE3XorOnZ59kTwM
xJgfGAPeHTAFfnCnegZAw+WQols6WcOlc5zw1PblWZYQCRwv3+u7Cz7PKPB1Ze4vOgPlR2Auxso3
37qwa2Pmr7vqilmvJuYnuyIG5REiHYKEfTTcqX71MA6ahsFbRyzJbeb/JVA+Os56bC31k4r6/w6w
kP1atMfoJofDem+4mARFhZVhmMre/+mo8+61gRaCvDX+65fhT8jh8EtRjnUUhM274v88FBl//z3v
86PPr3v8zzn6UhcCkMDf9tq+FDfP2Yt43+mXI/Pt389u9dw8/1JY503UjNf2pR7vXkSbNn8O43PP
/9fGf73IozyM5cvvvz2jn0WYFXPW6Evz2/emedhn3HF5Cn68KOZv+N48/wu///YUiS9FjuTpf9jr
5Vk0v/+muPa/XSjmlmZh0+G4nsqbo3+RTZ7+b9clXep5pgHpzrZoypFAC3//zXT+rbqGzpNIi+44
BqchYOvMTfq/Tc9wVM+yTV11Pc7wzyvw/UX2+tP95xeb9utTz7DqWY5lqDqD7KyzaLx7semaGjJ3
Cu0jKnE19MJmuIU4Y2l5vbOqAX2xogtvrJyYm0ZWOQ/KYZmr4zpyDJUMfn/+6fL9h/espv4yCL2e
Dg+7yv1NpNXW+L9/fs8mXJRSLzMLXJbursYyLHEc+tKNTnmr5s8En1DGcVkSKR35bK9PD3///b++
bL5/vWlzdVFicl19Pr2fXvMeMjBkoRwTb1L/ExCE9t4a/J3dADPtVUAmvd1kq66E1mZ10fbvv1vO
Id7mGPLLuVW4VywLUYS/DMB1iClBm5CgS7Leei78MdmC6yC3hIReXEf6gxIHxylbJIUzHZQ4/krw
7IDhdXaMhQmyQgA5C5g6LFHenv7h7aBZf/1huFdJIbowzj3n/QSoRzN5VCE3HlNfsAAS1SdAUOWm
qnyNdXME9UzAbgzMYIVum7tSomybtkG6Ag5/n6I8A6kMSzJWoH9/0cz59f/uovE0AA6xbM213fl5
/fkXGwpwZc4Qmcew881tUPnEupoSHUPf+6YmSfABxcmtoYMNiiezX4m0sw4pqBpCDQ0s+Z2ITX1n
YDQMY4UUNhH8jaKig4q7SHyragfPw6liaOt7QvFINzjoGtg4G2BYPHy1w9q+tsUnrAydnZeYkAiB
aoZRUHy2G++DEuvmHfSMCw9ZcvY02CRNrF1tNd6kgV4eWo9hLvC/idysrz4CdXB1XWMfxs4nxdbn
yJp3+vurpf06jZ1vMVvlsbJVF4iMY+rvJlOxhvN3GvjmMSoKeOu+wGPP0ubsIFr5sKlBew0VKXAs
gaEI118KINfL/98T0TRGHo0nnQfq3YMG6ExNw3E0EW5u+kOrhmfsFoy7qR22pd7cj1OyRQJBHE0f
dipQZcQ7h4e/vxh/vXNsVTNdwNqOarmqpf9650RNWQO3bc0jQd1vir4znRwGMFLkaNRdzAjJbL38
p+Htr6Mt32nr2vw7EN7R392tahebTqPP8heqtRtqAMCK0O+LwL0Ufob9iadOx8yKb/RGSxfJ5JxV
M13Us3wJMPt/eHT0eWj/9dGxVWPG8IKs4Id4P7N2If90k4LQepE06GL1zONAFSAjuVRBYt6p7vjF
csDLZ7mD8mTUd5upy8/aUGD3PEFhMMISGksDWUaMlnXoUehee3Z6Z6Aluy/GGB5onfh7t8Gksxbj
hsDx0tK6mVvftf+wQNP/OnLbqsl7TJ0HT1N/f2ezMkGpw07MY2+OADam0r/FxBpxuSHMtkOswiTx
3FOpwKCFnWruU2G1a3+0PxtFWd3hwbvoS7VH/y7JwcKjGGH0OG4WmEHu2944wmVTblJi6D7UE7IW
5C7VNhnhTATOJnUgkTd2Qli+JJ0Tg6D5h+HX+Q8/FeRaz4RfYBGRe/e4JKmH1mgCGQFNomo3KCWc
apXT7fO2OIK2b5mtr//+8dDm+//97WHbhmtpDtMQ/f3zMZRAQGunQoff8gaQ78F4KaMaV1xSkp5F
oB7L6nAbpoZ7lBtXX5r2V5Dc2T+8lN+9e3jRm6bqqRDBmKHgZvr+TMqwKbCWJI/Y+Og0ILZ8j0ZP
CosnmH3SomGr97G6IWdlL5hIG2ddkMINUCPYubpAAz8F4x7UwX0OkfMfXtrWryPqfG6Oy2yMqSKP
tGnMc7if3z9lMkEp1FCPqrxsFkckSz7DPJIus3hReJgutHG25NzOqoO+m9a0qxIxk9v5vRL0qb7W
K0ddBJ2hHHsLwos9RLM0ibHRAHgmvuWh8sxtnOeWsxt6d+0xK8MmTsz4CHaMR8tc6KN/HEibnoYK
Zq0XV9qNG9kEtRvXw7/Av6qo+JWB64H9t1BeLYONwH0B+RgVx4J53peEWUSyC3GfGoYi0yPov1Ok
r+K4WAPk8HZmUKqXfhdpRXH8+/uMn/DXO81i6uvwDufB9VTDsJn9/XoNcyx3TVZ6Jv6gwGGEZX/A
dHWCGGcrGzvPbo3B73lpt2QmlYYgK+e+LGxcDJmhIdvoE6A9xDHvkUqFLhTBwF2g/zQeMmME3wER
LG1G/RA1fQxH2fycmdl+ihEwDjGjRLFqMA5jbBsHz7GvQ69G2zRJIoBPCEBqWO8mUCIOuSvibQ/s
tcJEepkFnc6P7QgWufAaCDzGywk2NyKnRF4Ory4G5myFIMtDnBorgfTjQq1RbVmWjkskfqqXxlSG
e8RQOuhQBp7PoYHuUlR7h37Y+S2Wh3k/bfwUr1i9D3KEuOFrMT3gFuqRQYXZs5xGd8e4EV3txlC2
lRFjHpM/pWXS7cm33uH2cse4Fu7maVGddliaDusxDcV9qMOn6UiMrL1KGZalDeU+sRxstDPz0jCG
3mK6VqyQjw3Xtlr2e+b/2yoOxSkD+bsorcBZJ3hewYsW3qkJEPQsPFQ/haUPBzjMiCxM+J04YMxX
aqYQNxDaMq70j46KMEOEUPLS6IZnwUv4Pk0/x3n80SDvP2nRWkNdZeV00XASZl8sp159wrgi2Lea
9dw2bbouRYwI0kytKzSfFLGT5qjOI3/QZJ1x2BSoykGJhtBtdTe4G9lnCNZQ0IrumNcCaXXPue+D
yUM3099UyOlsPWIGh3EaP8DM60/QxHe6pYZ7NbNfcoKJGxF61ToltL4wiJ1tTK2NV04Iw6zr0O1Q
22hnpCL8nOTjrYmyCm5Y3R2xrBUwECbyDbCbpEtOfpojeG+BCqkAOjGNDx9MciBX1JFwvw2YeGRZ
jbe63ewjt0ohwKXfoIQEdyCpvvkqUKneSrJ1F6Zo6IJjWAkrnYiXPyYlJhIFYw1YyfAGIPe40CfX
/diX6HfF+bmKUVzyQ7PcMlHFBtR30PxMAcTA5qofWqwXPeKFreIvDRdwtJuFZKjDAZdOe2mgdrKe
ShVHe27rPQKr9bJBpW7tljd6NcHHS61px71mrIq6ZT6j8dsY5GYWoY7CJnYXCM8GaHvIO7zO1TVm
YdyphAvXWuV/86JaHBED+epBQ1p43lRcere4YSTTVyXpnW2AgwukMHU8ILKorYT4Q+HR+OAbn+K8
v/OSSD+hqIsMDCvpbRmi7NnnHVKNKRL/Y3UvMGIOzN6/NHYDJECgyxNnOC7bLxHxrrWV1fUG0Sxt
6SVdQQx8IpnnIDocxyHM1xjzpbh6No0B5ILwyp0IUkJK8YIBw7vpyJtd+AeLRYs50t7X/WfT88dj
kxXfFHDO5wD4KyLIhrtU+VVhUrfRQ0B2aMijg9AQ8zT9exzvuSuQ3PzawDDqwrtCF+qidJl4mzAD
b/FJWU12lh3I9htLu/rm9ZqCvKR4FulMYnRweGinPwLwqIe8HcXaSgwkCaL6Y6TuU1TxnkRRf440
H3NkRBRgqqD47wfmagQuevaR7el7xzhYgi8cgLstm4ohcKoIACRtisR8PcLs49dS4ZIuPDVUl7mj
xCdAnY/EowEzII60rFOxZCAovmRMKRazkAfKv+WlRPJw37nJCSc//wxrEFb2lN+rQ+hvINXtO2X6
HFoISsUVYiia4qT7CkS5X3Wfa2Qa2kxsvVw4S9ZGdQADuV9ySe1T5Go7fATPsUcQ1wAyALV4Yzco
6phWHfPYFWJdi4ZlaKFrD7mzCxoneGg1o1tYafahNuPhhNib/1iZ5kuAzSkEljFhGc2ZdHlrXNMS
Rij6Dt4j5EGCzD4jUuykIHBD6Ma8rPNdBMcNiC7cSL96GpihocUS1Lu6bYdT1nkPIepMPG8dtrOa
eauEyE+YGS4JkJ4XBrIuD8FpUDtm16YqENXARLbwkJYLKugNcbABa6cs8HzZC1Ep+67RcCojnQvS
9+QLAuHKdK47t9/IxVnOynijQ2JZxHWNpKvmRsW2bnMHWZ4pZb54PwlUCIfBrPYeo9MVbcWmyIc1
iVjriCrtBd4Al0zPu5k8jvJYLB4Ijjn4R7nFukq8z35mF3eYASFkjYz22u57BE30wXjqTK3bwM0n
os7gZEwJbwhdvEyjCFaoLHb7HGzkQmE1hABR1a7zAr0W9LnC0BzXBRRRbhL9Giho1NsWawkPfzUe
3cRaO3Zjrss8fXCUISXGfBo7aCBeUbUrhDiC8dhOJavFcrgIF4EqswyWofCtU6krH7xaMxe+0g1k
AwJrO+AJviLZyju/drC4bxlT7BqFMZxxDoPqGLd6nyB76iDJXvXex0qMH7s0qndDZrZbzHQ+KRXT
7GA0p6WvZfZaBW27yivV3yUTCh/lvLhwzV58HWM9YICM1GOC6RciJkSNKoCNmQDg6iqWcapC59rY
FY6XQoOl3ZT/h70z224bybbtF6EG+ubxsO9EdZYs+QXDtpyBvgsg0Hz9nYCyUk5Vnapx389DIoEg
SMkUCUTsvdZcww7H1UUhHr5nHg67AiPmNgidXVYhacukDRXEaMoTiJXKG4qTFrF+scato0/WDiQh
wOMCCPCOov62j1L32I8Dq0urJY1JA0U/GfpugBKhDZi3zHYYLqpJCJJMkEC7tFaZB5Ws/m3qN0h+
cHn52skZhuocKxN18qT6E9dhvWBJHNAEYT2u+o1b4is3Ave2KcE+I+qCR21H7XGkyXA2VUatu3mr
TWv8FkPEzFoUt/T1bwZJenmadFcZoogKjTTArh1ck5qEhQTgCiZqC75mS8nLpJbKzd9Mdu2AhTiF
A8c8OfUPsNAH7PCAq31pNhstsM1VYuXhLicu7Qa1jmEimdDo58w/Mamjbo/iNSam+zVDcHRJwkBf
U8mzN5OZOLD3FfTKvDEv8CqtvCXwpBgdSHoFUcqdm+IYaLu95cqA7ztImibTdtwZjW0/YQFv/T+i
UvVH6dvfVOG+VRVaX77T2yJMWrIg9B+pRt3eJLpr02vqTuWts4NswOffDHZVYzXbsJkuxMRcCxfX
u7DbV1MLjgCSwETgnDJw7TnGNysw+XaZwOLDIdkbQ8y9w6ZSj5nGVvlLV6bRQaXgS3XA5CglHoZ8
GHYhem6sjNE31z3PxbAhsqK9R3YQq5Q/hgIatTLzH5jJvzoyPXq6u3PjIdhUZS6YxDk7wKGCHqJ8
HPjKbomOiNd99U36VbpHXzFtx1zBRB/aI8xUwHl2sWlGyDdhZNzYdQPMJ5E3mulj+C52RWdgM/+i
epBDzWA9+/x/NPiz9e34zRlSdxdHw9F3arHC2jHyty6/6/n4nZz0QzcaPzFbG2jSIz17VGMvNnid
sYBXNvSMZ5S9sPTSIFjHjrSw/b6ZSKvXMgUmBU8aTzAs9IE/RmlLptgBLVVUbADTB+c6qqiEyNVW
TIxTZ21VkjSphDCipp7WRGjYmPmLe6XXUD3onhoWIlRLMzZ+hVV7BFU4JauoidNt5NWXeiABKU3Q
t8kerHmR1cx+XYzBXUnIjS03fVxeywT1cat2Hgk5vBXtY1dN6SqrwbFugiAON7oNKkkaMw4QF5ho
VbZT03Aw3JF5r6pYewiwQE41h+7Kw2gSkKtApWkK0mM1B2jQyw9XOJHslZG0zboecIrFEDBZ9JVt
3DOXzSIIy0BA3Om2Tq+alb52qf4tj3J/Z7vwhFvwVpZT3Gpes+9CHV5ywAWdldqGOSIcexl3G982
VoBgf7HiPdhF1G4bOyw2qrGfuTHcMRd9sye35JrEnVt41YZ5Z78BQnXvazHUVmnvrMap0ZFDF0Ck
u7UKTE4Er+2YoQPkS495idyjA1NCxZ5oo/rX6LDEsMp0z2XzaxP2hJBSSnKsnGmlAJ1cCvORHnuz
QXYfrCavPNsJrtzcSh9ZVZymOZLSq4hC4helj4p2B2D4gdzleJNIC1izhJGQdYSrhOkbYqRf/eBw
z7B0byfHZD8O3pc4rBGH1hE3giTcYu21Nq4QF92w6p3VmmTr+OilWOPf51V6jf3+oWISzPWjtVlT
Bj+VxqVSzXJ/2j5iFwwr19d+DrW7sZTzaPU2fnfoI31jvWG2JHqmo3Cek8DU1LHa1OZuCFKYCy7h
PiV9RbJ9+Ky1JJ0Y3Q+ruJuyiCyLgCC51NsKzV33E3mNWC/LTY4waVWWPzJthF9CF/mQmm+p6qFn
lDi6M4CCHvQI4tblBbjLqm+NV2ViLkZ1cBFMBNdppg6FB6jOdiqPK+0QfZ32bS2vPuRygDqBWGe2
vEe3Ceg6rEg8DTDAh/wrpE5CoIImpPFyk9qldtVcczdjte7dFwrDqQs0YaUb2clxX53GmPHB5XCL
ACVMTOBNCX3PRJF82Xu8x3x0fd7/9GoqgYvAYDluU6za2rl98me0oDJ+xPDdA7myh+E78n1u9UgU
4TFyd+msYEVkRyuZ5ztkCOuNjbAbfjRyjwe0FA0BshbClDECqCvcS9JwdwXkT8qe99Uy6BbXRELQ
pTWhkXuu+t44LySUvGlByvSkPc23MJPEo42Q9llaMZkWcWMRq2Jc4qab1pFOEo7WpSe7j0jlFs+F
Xv1hCC7PHSzHpA9YDjv+uvWzq+AuF5p5tMZ0eKe1aGasLAXIGicH7JgYjfXgAcnzJpu1pZRA+0cR
lAYBciPe1IAqkTXVzdbxZ0KZliaonbIDnKWUYMwxWIeB/Y2Kpw40BjQh7QI8n4qAEENA2CL9TN91
WqFtMtBn6xoBBLlssbkHtPUL0oVx47rlBVBWciKvrjQ3gbfTVeOuTL10tz6G2Suvk1yXvWwokmsk
8jtrjKbjx7hsyYrRJuIXbbeMWVHp/sow+V4sh8uGRUmFhWTmWlbEca87O0EuLKFjoZ4HMGZZKYip
kgywOuxJwGasWcZG0OFRAT26HBpxxRh1ELrUT14dieuycf7ac/HVrAcxwuUU/pPVuy92ZqlDh92P
FCiU6sdIaBd6Phx6fQ1ow+EjBO4yMOgT1LG5reIMrNKurLpqRaRTfiCsDLRkMkJ89hTUHC2FbZTr
31gVYxoiDGcXVAW4Tv6EpG3FefUmiyQnbIN0PxkqbN6HoGD945V2uqs0knsxbMOmh5kzSu7fuuud
+CepQu46VAprSts3M2MVtVsCUx5nTMfkdeO52hsSXUyYEWnIgvqYw20mdbrHJBG3XRbpe7uMAJQY
txRlxBqza70OyLBarejSprs4MaHGqPGLrK3vYyxd4tOSP7oZ/uraNV+gucY4BwtoNbHIDlXqNSVR
CulouY/SnqIH31AXaVrRHcaN1ABw1INsHGIqopZ01WW+Uvagb7hzI0KzisQ6a4JEHV9IBEUpq8Fy
kvmaood/HioidnwC8kBgF7eodacrPJ1yz02KED6LL0+YxNqD0xkH2+wBFEW1ecTp4pyzfHobrRIX
YzndeGYbXXy/1g5IDJkXjGFwC7WycGQDa8ELDg1TCyCehvdoONxM8IgoTLlpfpZOfisdh5u1yPpD
ko/5IU0JrdahsO69ImBGA5jNimpxIsI2OcLPJHzTJ8OincgUkVG8b0xV3kE0IaPLK9deHpBvhoDd
M/uv5HISTooz5IKe5tGt61snTtJL2QAerMHQ9BUIdN/kVyb1gGxh6Cp7t74rdOltSZEz7p3oIc38
moSyWHxVMr/6lYGHrYKeNVB0c2NvU9UORigTLijfllcysrMDvq1phS9KW3tjhnfbe0q8lst7P0w3
/Cy43uUO9C+QiS5uHrPkmJl2eUaj/LOZHdo2qDEwB35FKZC7q+kM3wLlPUMLAN/VGPmZf3q0r3JT
bYdBnMreOjFRheTq2y4rFNs9D0Wx81jcpkRN3fTjnTlZHt/GXmBlCAPkfS4ZTdII13QEYcA4zfhQ
Mb1vRVefS1GS15WDiMYQfIBcq138ungMxnQXaGW9892ZytFm+aXMqZ/ATtnCtRZfAVV813wzBg7n
P4y93VwQXDwBxEW6OZhwNKnRnaqJdA5AoQ+GZR1ZbvubsoYMsSw+QTwItKfuDZUicddJLKt5EXKh
tkS9z6kf3lS60m8yO8Gnp2flin4sPlOp4+xbBpdz+sJRN/5jgUNSs115H9l69NijadvF9IBnJ07O
5BQw70jyxz0cJOhdCUnHJZqmetOBorqUcNxQV1njCsl4oUhRpxOAhIvqSCH2nv/FqLTmBEn/ak3E
hpUFVBcM1O2h790vASkchxrJ5sYridulLLqv+jqYgQQUUxKDvhZ6/2OVsHzOQnPGznjz5/ghmowX
fXhJ+rCDNRXLtQ30S+qA1RFQzVSfQUNJR1S6VTD15IKlsw5FSw7BiG8jvy0XOTMnlDNkZufHhz7B
KJ+X0VtsQUIkyxWj3Q3tfICEMWjX3A42XXMbsCBb9cOYEeaTRj8tF336pGkjJBoCsSI3INZSM0+2
2blHXTxXqoMbOG/4Hj3ALvmJUn3OQB9qLruUWiafGn3XU7Nf9sphruFXCfnEsOOonbaiPOss+rE/
hKSze+7IvNzhXcl8SpoQ+fuTwhDHbOw0GTI+KzU35Vj3gz1yulLbKB/pXE/IoCtIYiTqNmGBQf3E
ty5uwXdD59KsC23YobHD3Rl5gOWy7CgbFiHm6D6OvftTCs9Zw1Obr6/Gl74enL0yqvu+gTY+cLne
Ds5wGyeCmpRaRaHkbbZUAtkC1RM4UcKVrJ7Vf5ecIksyx7OINYu6X3ltD0cPmLFGMBsX88nduLlz
TMEDEJRV/uE0qXbm6n+gCkeGTmfP2aH7uGLJN7pWvwcGSzZMFTxVkxffx5B8fZh+nV27p3LkNx4c
jQhHLJkrlmQrVG0wPlzgplUe4LPSEmZZRVKu8jK0DjMSggQViAqs/qoY6GxUD0BKm+yGQlO6hVbG
5JBSxEpPg2dLaea5z7RHXLNzBQR/qXCJcKG474tW0CcLCJ+hQBVkzTfyQMYjJLR9b2RcohQf7mQM
cavY+DidejVJGIddNmO8gOWPfVojaqEMNprjiWXnCkPHdGcZRyKx5J4q/1649kNFSwvUSgeToUNY
0pUrp42DbQfunTKIG+1zjT6GU0EyYk6iwwlYG95EYVOzXmPD1PcaDtjWbvJjNhgbmrfgQSvwsK3w
11FeuVuCvyjNgUFh6dS4TEOpL3qC9Q702DedIlGeeZRw67nkM+TtNqq+eym4VTBTEyHWB3JU7wxR
tXuUM6TMFv41ziE7l2ZEmoPWkbrQk3iPGYWcz2Rbkb25pRgCsynON9Gkl2fldvzb/IhZXcH9pnJ/
1Xbe7bwgvbdYZ7PwSbBxll9dbgw70HF80O1D6ISveaCTU22QwUNxQODkm2Zi3hz7AEwImCCZJqyr
eTGaKThvNk5V3iviE3dG9UNSDD+4QX8oI5Kkc/dB2CrbtGb41rjaL0fA11YhpnMmft9i9DwrLWBy
bWe00mqPdVAceSe9ruwdF4inyMgfddMXW+GGr31O0k6ifEyUDVWCXqJrSLns7xvI15s29w6ZDjy+
sJ5DIQAnk2xSWWO1LlxfYIKKjU0ZxFwVWK1GMaDuNKSZapG/oNXg5Ysh206s26W0zCtu7+c2suh4
pM1D0nQ/p6Hlowi5ntlCTdvJjPvqDAMI0Nq08xOKInG3nfSXqYkp4cd1zcuT8FuB7poCUo610t14
Ik/PLODdof8ZVHOJg470poeVkjQQIgnRYJo+A2b0PR1h7njZgDjLGC8GJYoZD/SEYS6Dmpw9Oy7R
KTEzK5AhTJqDaqYxEHW5STP3ftLsb6NOTBOKbPOEWh5UuF1uobI2a+rO/WYMISC61vzx1v5wklHf
NKSubN3RdvYUpyl5GGdg3tae5ivX+LF+QyLG18OXb3oozc3QDv2qTUBTQkPcpTN/muARTHNMwGEl
ySMxZ3U/PWl5eR9M/p6c9/Yg214/1ZWqt5U9otHVz8k8kaT4RdpuHNMjpapNI24gOUgYyePAEv7c
k5SNdm4zMvUmSC5hTuoSo4KyJtlwWXXWmlvbJydu+ARh0fBE2z7B33Ru3UjNaGVxb0qSs5w+JZTQ
p7EKhQBGRMY1IdSqZG9q9JN7nUl8bo8KJDwlDeDYuy4/IrTE1FXvi8B5Knz/uwut9uCP3qFOW++2
KrtVQJ2eMPEmAYbNwiI3WT4ZMruNJ3XOO2t4zGkZAsBtv0zk2J4ju/Av0GWZX9mb3grC/dTZwb7y
mChVMDIoOVmsg01WRzAV+CzW21K6tPNH0q/pG/D564ynLOyHrQQ6XqTVSVO2eHSm+FenEfTJorkg
E3y4OsCY9qNJzJRe5T+x+LPESKQ8WJpPOk1kQt+19GdTEFjaEiFkFqk8VDGhmSlRFbk13BVMuE4R
8BrbDr6Wc7MjNMU3ayi/5n1jrGiuiQOz0p9myb+mVJ1a+3lOy2iaJAGdXoFvrcXF5hp3uqh0IBNY
eZkBtocYSrKhtmTXxbsiIEkcCgixtlWwDig1EeOHZwi/XbtS/KAvjijeSq/7aYOu2pPCg7/W9S94
Dw8EOWTHxoeWXEKSzQg830Ph6LfQTlhHKirPaMkxk0WVOIAr0Um+hSZedFBgcT5KaladsUcX84N+
NJnmSX3vcy3eWz7MltGtq7UuG/SHoGRWiTteYXqRi0d4/bahehk7FR2uwb4XRr53LVai4HMQLzQb
J+bq1tlMfsYwZ7Zl1+ZWBET7VKOx7+LgoQNmeAoFNhAx+O4WYepa1jk0iB6860g+kleLrdIIPAT/
QluSfrgR5eYqENx0w2j0dlZsvoaKv1yEOCIDzIrOID2SWJcQRkRTlIJu6rTZcVJ82kME+kNDFZI5
NBXBjUzkIay16GRtS2LuSOpbJQOMnqqDNaIzFSnp3Kx1dKlbNRE0Vs9utE5zraNTCGNn6k23VhPy
qGByq3MQJefUg02kmpfGyyHgzb1BWwff64TJH2NM1GfVWz8GJ9UPnT+dbAIrqLsIsWnluCdWJLs0
M9obHjop9HEkjpqWao9hTbQyWM0YsiTl6PzWhc+xLn7NyUBiqOxL2Q7uBomKvSo09J9ksADo3BX8
lW4J6N7AzObmjXpmbUfNQetwIA2A9rdRH0CcgUAq8ddGbsUnNGqZFsIoIIigRV9BnCLSHCJGsA1b
pd8dk5QFlcaySJi0xDV0Smtq4ywQvCjeAVs/NMKzt2aTBiefgvEdIqovOqq0VRmb16y3tZ3fMoNL
4C7uDeKD3BdzyMnFYq5ygQHLKyavrLJ97q6Bvgsb54/aL4xt4iMZNGBKx8TkNVE83zYI6auC/sQN
9KoyyMosS+G1K/qjhryYTdOsM8hC56irLsptblQdtjurHM+2KrHVwPckF8TwqBxA327RkhPPM6iN
q8C7ekJG3LxGg1iS+skb+aqQ0fRU6V21i8Keerkuz5OMzE2JLmPjKGe6drxz6Gnak+3xoyupQHcE
/rQJR0FTLe6Al1UHYbYHK6ix+dSasaYgQWxGxdo1aciu9Igq44ON7GpWzeNLpIMykh+eGHm5HRNv
vOsdnUknQaxbv6svqBbabWFPd5pbyK3FKmxtAt+GadoW60Da+bWpjHGviHhYNaY3bNqkZQmK5eKU
qudk7UrdBM2kJRiFdLnzBhQkkfJIyqytnWlTdh8HOjmVomfi5+oBp494zAPznDa8bzXJdyeQFetq
6HCjq68xb99aF7BKq4k4ExGc+yF4cqbkh9FFB+aFHbfe5PfNMqb+/sAyRgBDzR3BGgi5SbWtXdGM
huJ/ioVZnuCQRRliG3aXwWUDGj5ZQ4CAJN0Uzb5EohlCPjklZtKctMkgS245/hiEsd2cau5dGTNt
dpczZcjnLGppsueex/q752qxCtOZXD+/Wl5M57DkNpmSwzrX6/idQID9c1cHlnXEe8ANpKhOH5ta
jaCKP469kXlo7CY/tSSqTzX/vNPk6A9NP9Y72ymdvWbK/fLYxwl6HbosWyt/LWnJvP+2hpgkCOT5
n7hsonnP6/Dj13HCtN5tT7k5sJnf9p6vf5anI8mKYXmirfpYpwQ3OPNRkKLdc+GhLo8tQ71PCqQU
9iPZdWBwHFCZJC2Wx5gKa0sRfsr3pTXGBxXSZq1z8d2dnLfl6en8l6lsv9kbxRdJuIpnDkyOtQDJ
w6Ky+z8Lz5f/bOEx9Fla/r87eP4n+y7T77/bd96f8ad7xzCDfwRQQTGTY2ix8Rf8073DLeIfyFIN
HeeBGZi4Q/8y73jGPyybT4WNkw48lTFrQv807zg85GBu8S0Liz2U6/8v8w46079rdPl9DNNw8IIZ
RFjp/mf3js89lk6Xbv+aZPtHM4wEV04OZfQuyzZIIKbvceJSdG2Tt7qA6U+5xLpvEpkcDc9Te6zN
6yHqh3sR4U7sOtrqgeOUjzj+5T0dVYj9GQymeSO61llz53H2kYDlJFhk3XSOf+d5Btm9rQpgGqS6
Or2frPmsnW1oVhORSWu/wpPPzEvcTBRoiZK6+dh4s3XXj4jOWI0xEyXZ1/nm4+Flbzln2VPK05C/
vL/IMlyY4TPzh25nCw1BXFQbL4Clrk7ddL8I9ziPRte9js1AW3JwQCeIFMsMcP29YMH+aOtqWtUe
lUnYfuQF6GVzQ2ZQfWO3YYXOIHz6GFrGl83HWE3gl6ydgGsHT9JiV1767l6zEBaucccM52LeSMru
5+WQT1p2CJr8X8Z9M6VmVFZZzdvI2cvm/bgcgFATwsUL0Uw8NlnfHbzlfOf9WUUxHAuHfhX1D7XC
oSfvKZ2SzTBqWIEIHDxrqnMQuqJJPqejoF7yeTeM8/xsA34/BmvLS7fN7Al2Zyfwsoe+Dm27L2VC
Glm6XR5oa+K/CgeaiJ6QG49HuH4lSclkGqDQDgTCf6lgn1LreQ3CStA0Ihcg6AYqFMgTewxdr4YR
BxicqUD5SWc/G4Bpvb4i0pts0wPSN7FbTiOT9b4EZvvgJehvP55eC2WvyT2jtux1jrchvjM+UdW/
ez9c/M5uSGplTpTK3iUInlAL/xYDVsgXBD0Q0xcNQVXg33pGGdw68wbUL9MgPFgf4wA3w5Nnivtl
aNkQQBtQ907VJs77P18jQsBI/xkcJ32c/tLNG6U76jLliliwgc/XpweWUz7GZAwmEx1Pua28xKNv
aEd7Q9Zfl6NusiG7Lrufj9H/8BBGSSIzszkiusOV+nEmfnwTuLEyvfPHIA7LbUge8EphtnxYNjoT
Q7RR3jUvuvahq4yW/Kp4TlhL3lC5Xkc9yr9bVcwSDqDD0yhzaxNDVL4lhWbauwPFzDChsOHFYkA+
GnRncru0/ilquxCNi5lr1whcMhz60TgMaozv3jdZkV6KzDj9NjQ/qPm1s3ZSgc79r3PjmUf1Zg5D
9Odz50fyRIbbpEBrDPKIsnBb+0g+gi+Kf9DDssFAr206lzSWj7E4nC5Bglcg74b2obGz7qL72vuT
QmqpR49w89VYmvYl6CbI+qA35gOqThRZf9uNRmlfxoB4JkHV9f2Rfj4zgbxFIlUUIri2DNKbpR5d
fWa4WFHsm4TkhJtu7lW287jDcpDcTp8FTTGmcFCX8zrMzu+P51J/swjORKvS7rXW1h9Qc48PHvkJ
7L9verPaCzl6dGpT431s8rg6Us9FrMnQIPKC1Ln05eNJbQSG9tOLotyezy6Fuq0F7qAF1uVnLbN8
s7tZMF7vQ2knd0nvQcSdsQYLJ2xBgP117se4g6Zgl2uaWlt8p0859qHVZEP76ikwoz9z8p9+udG0
bPqho42jOZ6nN/iJOMH5867w309wEvw6JC7/Nh/4t5bUzzfZAA84FRuf/xzbMj/fZCmkGCXwIOeX
G3jdoeUdvzDZxw7vBNBKoay7+zpvnzRsft0qt6t028awwPDJGA+dr23GwXRu0U/oDyBnS6rBBQuo
+cFljJgC1jNDEaFOiR3iSpNjbjepfyyS5Ec2OQAJdABdE8xRk09opgBHV2OxW46WTa+OmdvlX94P
KrJAoym+a6Ne++K09Iowu3ZEOPPkCl3Quiia5rgc6hQkpFtSWU784jbLHO1kTaO2rTI9+Tpl9Z2I
8uQNKMdLmlI+Kt3YgvmServR8C8AbN11hfHmLsbUtm8yKz6FUiH8IjN2S2Zc8WQUcPUiOaT7MUMu
lIAFPZlU+wigVzgjOzZYjyhz5V6I1z+ZD1EO5pO4LEfLab5EQ0XWHFlF0rMf3k/DCxDPCnMLoocv
7f0w58EHbew9Yfa7dRuhfoQiJU/HDKY7FBDTuUOgtvHzofwRXnvPYF2aS28zZRXTH5Jfrv/5Q2N+
9qPxUfACw/FsB4Wd5Qef/bJewmK9lDCsek83NhkcqgcljOmeiJc0MSHF1Arpz9TWd64/5rsxlO3W
Sob8C2W39uJRblqRRTGcrRql1sL4e4f6IQ6FkIL8rC5V+A4I/ED8LWMfh8vTPsaYx/753E8PfCAE
P07+GGOGadJUhAcZmwU6B9u5qexUOxqOH+7pz6s7oqFpW9ia/TJ63WOAhumPBoY9ZWrxs4tyoylW
wnIuaFPRmXvSOvWNjodkOUYTEtDvm0ffd5dRt3Xk3oziy/vp8xOX8cDsB0LYOqi0lEwOtanLYxUS
XhsAUQMiaAUvftnejkYZ/oq1Ym8osj9zIPcUEHr9mpndtO0TsLBS5Ry2+UQW97w7ZERSVG56Ws5b
hsYQ7RryIG5zqZdza3B+DCihL63Fd22CRLaVpYLElegpSUds9KrVGWNWAI+NNonSUpj82A/BFKKQ
n8eW82wN5UHuw71YDpcNsYVgMJPx5WPIHlR+480od97yjdn05oGfMpexU+spbSpSGlF1LhvbqpEJ
ZSBQi3nq8PHAsreModej+frvHu6a1FwNZkR6wl8vuOy1Jh66lSut7+ChmosbiF827aorgdnOs5cF
kO1F/MUgOOgxovOfJ472UOlaeakCS6yNNjJ+0PM+hMI3v3oTaQGREtmxx6KO41X9XE4w0+xX5Tjy
kYD2+miPNj4+CGxfm87f21Vv/AhCQcvUDPpbN/WrC0aTabM8kO1Fke7FZObrArjBugzJxkvHIroB
vlvKDZD4Yy9NcWVqHD1S0boj7kgHlQ3f1ig1iPcesJflwWWjtOZuRHd2sxx9nFFbMU+fn/XXayxn
UKMI31+jTQRxN2ZuIqnAEYOEJ/TRIs27CRDhk2b5f98d7qZ+hJ7dWdEW1qD2TGbEtGEZ5xysyNee
cckVTFW5GyyPuqiFNc/XHqO00B76vNujk9eeFfqP/+JmNP/uxLM9nRudg78ZkyXabda1f3fihVE6
xBqo3V+pGai70lTVqk9C+aNKo7OitkO83dWIc7wZSqgLNTLzyUeEcGoT7ULM7JSvUeFgeamI0Fru
bn6aWSc5RtkpVgUxEbj06Gp5dNmJHev/i2V1cSz/Zlnl17fI6wHV5ECwAVXwyUhI16+mujyEb7Rm
brAYlc8DIZpd5lsv0qq6Y9ELH6GhZb8kOitWpWoWFCyYv9QllsCwsl8s34oPMY6d7XIYduVbRiTt
neVr2j0cosf3Z1eFt7NbZC3La9dBeS/1GzsmIKv/Fg+TBIZTybPemOSILrvvx60ncVTwCC7eioLS
7HBv4QNuy7FQFEjLRN1GABQlQA7cL9QnQ7s7pr5DhXRA+n4mach73xDNARxzOe4TEk2mCpWkyjVc
FPPdzw7RlFGce7ENtIuDWQ6EKFbNI9+ht+WEhm/3Cs8cKMcJ6naIyGgn0Uu+ZigP7ThIv0tJkClc
bIsspNZ8mgJd3xWS1Djag78f2iOwgMTSHnPPFjdLY27ZWzZRxXLT9/0OOjYdu48H4gmu13++6bqz
e/7Tn581r6Vz57E8/Lif3PWGJUY9GBL3TUm/ca9OTNLXXM8ecv1WxvH4gL+dDUZjIA1mBGiew+WB
TGu3CSlH76cJ2YcI/mCTuT0Z51DfshVBZf59gojvPm2IyNO7/FnNKRj2nLMxGgjiHYFoW2Wlh6AU
4wvSvgQv+PyM5cRJiK9cX53z8oxl3MX9wasuA4Ww/eVVl6PlGcur5kZkopb456tEY0MYoYO1aDmP
WN9TLehJWbVzMtI2tdfvu/PxsrdseqTMp95l/r9adrtk2mBFdQ5dit39P/8VyA74lz8DhS/bAJxE
PcOifPb3i4iJbzGtYsd8yyqy29BLp7d5kz0EfpydvEqkt8tGjUY6p0Dh4q1IrV3GlnOXvab1rG1v
BGr96YGBRLGjisaXT+Pj0KTXqn/8NJzOP90UyaUtx+j88frLaVJL6GBmlvb+05ex942l0q3sWho4
f/2+fz6jmA5mm/PV+fsDhRRA8FjffIx//DDNqPa0ZrTz8uAyHtttfor8JtvnRa2Y+kds2hTZ5fvx
593lhNCddZmfd397WgSkBF345xebj8lc1DZupc0yqsG7cfXMv1n2cPyZdjfcOElHGpZ4tERDMkAp
SX/siUZyonZUK5q1NE/nR1zKkJflcKQ+tWv7eI5yoh0VaFH/JE3j64RR4IEK1HD1Shzqnjbprxky
x7WhUuMyCb/4UmXmeRlnMU0PvfWrQx7FxqvpPowmHUGXKhWG40bbLGf9m1c1inra/OcPrul+IoJw
+wgwWMFHAcxBQfczZSEpS5LsMMS8UfTgL+yGA8aRzvRv0r7ZtdjMz8tRmQBb3ERmnm2puLbrZfC3
R/rkgOurvlmGWiC5+gZpdcAUFADNx8nDJIL3c2RFJjpxQiQIEyql91y3zLTbx7jPrwiF/XsI0Mx/
PA+ZRBHcL0NFW8gTjadkhTTAv0dV7N9Xk9vs8gQA7jK2nJe2freGOtTtl7EeiHPO/fjoN4VzLoze
OS97H5tlzMX9tOMSTX91Ps8zweC97/675/32MClz40EjzhQ5jP359f/XH/fx02vJLXF0UZH8628W
tK13yniPzpM+aJfSK7TLshfH8lmlqKU+jRO4/OcZy7kWjU5yKAhLEB115I/nfzqvB3awblCIbD49
UJZE35GHxqsS7ohogt8WEdVfg8srupTIDgF1tKhz7HOY9gSuUHE/T8FZ4EeSRPUyvjzok/BBSves
iFzO+3gG1bf7MNTH/cfQx9Pez7X3cfhIdVe/+PwuW5rQ/XNrOq/WXPpOaXK31Bm+uypBeeVE9T6k
cnk3iGzbuH79zR/ptwLAY4XR1d4lkh7WbTt0XwMKNcuy381od2uz22rAG3nw6qQ9FMT99nBlb81w
QrXpVc+alOK2ytrXPCzr54TEtktHD4+aK4cdeiy4640J/2I+N+9wAXZTsk3nR/vmqHmXPC5pqBdd
f2cNSXMcdRcFqqPFj3AFkWR7mfemB6+JP2DcrzH2AWCeHvx68o8qISi0Sf8fYee13DiybNEvQgS8
eSUpip4U5fsF0W7gXcHj6+9CsU9zpo+5ERMIlAHUI5FAVebOtY35jd5O19J0nIUdUyEq+6y4ni5j
5N4ukF0E+1vkW5SPBkE8XeWd0FM8eWURHuWMbij4HyTEhctF1S9tD9lrR15ZrG5PPISWHaYoRIFG
rWIrz/NQHuTo/cl4H0h4t1g6cel7FxVF3OT+QL3/pHufnK39vr2/0fDV4RVOiTzv8cbDsVe+12/t
eWTULHIamn+8d91f/5Qm/dtqQM67Lw7+uN39Wn4F6a+fZmp9+P8sFox/4lPYcFgG9GPNAuFFla31
JwcKRqniFPBzvgcAUGxRpIBKoqTbJBnCiVvbi8LwUldmvRjiptjcOt3KLY/DJB6cZkzcRUhd42VS
kbCOI7EReUmToBgXxWQu2TvHZxSHlG+zIl8Zih2fZZ882MB1Hmt4zAs5YM2jDp48j+AjfVC2//st
Y/zbFmtmTdnzf3g6kVmcX0J/Q8wZVMoLL07q76bABs6OykNa+vq6reKfSBMnFaPbujzcTgPvvSkV
BzyJr35HB/aC1MN+00JUn/5gefvac+ojS3oTuzgKcARlaXuHAvmFTmXFcRoM78XOdOoqVfeDArt8
0zkmdehO6H0A3f9a+rV9SYsgfQq84JOw/tP//n+dc6D/XJBbrmZ5EHJYDsK9+jNyCizC1Qddzb/b
8WAu4frbV5/S8ykJ7YtsqaqrP+ZELtCSjhVKOrtAGcWfVo5mvS3QKWXoCjzHXONTh3rGn4DdjJUP
HIez0ujPnToRiJpbZDxtsZCn8mCN1JVNo7rrwW6QlLD9XaV0Yt8kjfrYITQ7h9HAIoMoxAu1IsGy
9UpzgSwipJLcVfi5VhQcApsDkVRlL89k32Tq8bZ1fNTADP4xTc5tky6oF3JYEfO9oqg7BWNUvbLs
tNaOG+XrKQai0GAKRNmcX+9k0zS0d0XxrLNsqTrEgKl58waVispqeqqVPP5/4FLan2lkvoUeH0gW
RCqreV37M1jpK5o6YMyifIsUCxBIrnwx0i5/kgffovg+T+ML/0zq+9j9Y6mm5pTk2vkT1jf5kwDP
DzsmW3pK5VP87gf2hfK8LuqikazyV6tX/LO8F9CRnJDYrHY1xen+MwAf7QeXJaa8n+xXIvEagMxr
En16asug5c/ve/vWp0CjiJsJV1tbv6YxgirIZP1XihUpZCnA8adI01Pb/ar3wK4Dywuex3hq1p2W
+3uqe5qHTgh3RWnZ6Z4OMieKOltDS/6eIhL2FXqmcZApotHDUy3Vqv94UdQ2arqMuMCZL5D3Vdyh
Pc4/pQnx6EDFBy3s/hMspbrgj4TKuCqaa5ZV7VFE4hQlanOVXXwpKNMIDQp65xla5xVrwihIxVfV
6Nj44uJOn5TQUozIe0Kp9NzzrfoQdj2t24H3fU6pxAe178eu81DEZmF6Fj2GOxie2h9dhhbbRKwF
nQFHb9yVohWRO0SbYwpIo1eO90Oo2r+aohle/aQjxg4+qDMoDvjXQfdNY5+2FoQQn6LHbWqlK9kn
p4xNZuzDOtQeE5VYgYiL9l3/DjDdeMcKeDxmlUriem4q+DuvhTFShy4i412wJFj0XR6cfl1TBJV5
1YLQfgSWWZ1cozKXKf8b32v7OKml+iVCVt7bCroe0RbP9kh4Q43zL9VojSgsFXPn9M34ivhhAzUy
/4IAU3ug+DnDpy+KPmJkCHJ+FmoO387SZEnJ5Z61mC/+zKlQ3hDIbW/qnH/wdf+OF9eQ+P/5JuRb
51jyHei52Cb+ufmwAmg9WSuKb9S3aRSJuPYZW3r7DIBpWDYZ0EjZ17do/hZC1TfC5T1xnxe6Zb/H
evVQ9Uazdwn+4Cw/aI/B2HrvXdA/xJ0+fY29jBp01Q0OJoBRYM75NlB0ccktmxdSbm8RJ9YX2dWY
sffYWbW2uPfJAWuy+QKn3dH3ubISHjXwWaGtLRVXU5azyC5IF/TYTbomiWd0JLIZBGVc8U4f+/3t
VPbado1s9G8T5GlZkvOJ42ErW818t9vs+Wq009iz+Im970yFQCmVxs/mEEabOnFZOYy5eg0g0+Co
7uCggRhwHddFeJAHn4mHscyp0I6gFdz75Jk7j/7XPiOBuuXbL/dZcio5snHpqh1lkCUmk1SAOg+K
UqkxhQkOBBDb15HAsj3z582bXWJn6mtIVOau0UmLs5JhLzO3ZFfd5emOxAS6Pd2PL7rT89pnI2rg
W/uJrWSwMQNKzdvSHj/DKNzrLCBf/DQxSfsZlPXO0/jDWIvcTaJTn/vGlYr8q+xHDdM/iNEJtrKp
s6eLp+zTikE4zqL0uACCY9X1ohvD8KWZD532MKDueb71hCi1A0oLdqEt8CzMs3IfWs1enwGpkpIK
9JpawrCPqYeyxXMdBhQXx0Cy5CioDdQN6lhuFRYOqzEOohMyFbGrKWd7bPKkveqTSjmla/vfQDIs
o8b0f9p29U5KWrz3dW+t1PmiKlRqIAj2TFIFerVARcvWUJ46ObvE24GiZAhkc9tQfVyEYzGgXA0r
Y6VbpksWytuA20jUxzKATusq2UbmdnLKS0gfYFEsEz9IFfstApidiyrnnUVEStWVlx790J2eCeGe
qAjRPgM/tx6SRhlWmOfF8FMm5xKajXfQLErg51ZVFs5FnrlqsfQokj65aURWwh3WgCR8ag7nB68b
UfPe6NGnfO5acGx/Dch2Ng2raSz1/R/P58gyrj31TIssjkreUZn/EHpFjwV3XKwCympeU49Eb5Nk
4adZ2D+cRC2/DwXORW7mBwuvf1KSqUPFTwOQkn+SB7eyM3Ap4G6czjJuA4pi+aci1z6iySCZLQeU
Fiv5suqANXnqwR8nDm6mHWTTbdIJAfrcFrWNj45T4qsxz5u7bqOyzdcDY9z5IOfxEbvIWw1zXYRI
i5UWQvzA26l7lgeNhT6yr6tdkIHyY4hpvZ0A2J8nBFQXHEute5Wt1s+750rE3yzqnZeaQdCzdC3/
LA9eFdcrFxnKw70P7Ity7n0PM/TaPtz7nYSqZsXpfvKTlLOuVuw5eZbPSHZLW8tOOVnNu3gr4vyU
4IG+RQiSfowUWjZWRu6LoDIo+fib7I4jM3lMsqZdy2bHBx1dfRidbaBWL16jUHjM1Y3rFDuy6MkK
Zkj6kQwQy8Yk6teuFrDRtQvtS6FQClGUPAjyYfQuZZ4hKdM88dVPSMMj3wme0D4hWzDwrUeA3K8p
W4kQNCvNXh4SQLHl4t4elAnRfF8Fq26ek8nhIC7bfWLrzV4roXW1qa48VLGSXxwPi9UaD6of+P04
lPl8J8c7ANqI2nMR1zaZ1ZZ3GAiFN9A0T3JmpOMx3nvuq6WN41pJ/XTnheof9wpcqpwSu7w4/QR3
OdWcCg4Bp+aQGAjQ59PBjB7Lsg22Kkj1vd19x9YIQzPP7rZOYFevFWZrKzvtEeGyacQvMcL+kTfI
mmWreC1GQFpuSOGkHPUy6sKwRVPBZjDquCLZ1nZuLmUTnyp1Z2qDAk+I0RAj4EOLm+ytiRPMyklN
KtemKiQ014U/PQ91lt8Dc8EKk7JzvKBjP6fSXnNzuFy18oCLgc9nvgPx5IbBpteWervU0sQ5YZIS
PvReob+Y+HwtGqccwc6r+1YYypdEN0H2GMGLXYfuZYIIxX47xrhUST59u86OOprol0KNugerNQMq
f818Swp23BdQQKldx/idg0a+73Ymm63mZAcc1n+Nyj7Ft2GFWRQXTxitr7U8flCRd+7lgch3szdD
SpUXjWuT0Mpc5VEBqQFoog/P8lB4WbTt8ubrvUueTYqA/BDh16hgi4VtLryoTKca3zKTFyha1V72
B3N/rFKikYzPQycMfIYM9rsBTIWQ+uwTAeXiJM9URxSntBt/jY5zU/bJUS9FCtMDXPowZ8MIfVSt
k2EP9VGQ8loqZV19gzFGqaKdfY5BCxpQz7qtVVb6c2lgwzmxAkYuugm9RpxAHIuTPNOJ963YZNtL
YmX8nRSXYTniYvm+rANL8Dim7z4gLx5rClANTPke5YDsu93B0qNnhyXao6nXB4/XGArd6Bz3JTnr
yjVuTWg1/a1JoQUF5kp56AHX74pJACGkjpuIkJNcphJel6mr/NPZLi/sdmgvdeNQNKZFWLPPVi45
2CVikjBrxT+birD7NTCJ8pB99d2CD3GVGS+qXkSfnWEO1F+hKDab1MYvqzH3Bf5ze68dYai6avmE
XANEaWUTAI/C4pFvbnqmhv0tjzCLMeaW7AK7kp5TjD2XNiDFNR5ZlNHK4SxMqgfsSvjFiurolnZ4
1foO5gxAoDWS5vYzhIGfTXb7okWdcygptF/qWdV9Nk6qLAb8No6Rbk/PjW4e4RW3n3peZOsh0hGP
zJej3wGblMdPFQ7NMnFPgMLdyby9PDhh7t2acqCQaf37HIriw1WOb56mtOazbsYYTHfNe8r3c58h
t1r6QNHeYwqw132IS5oc5U+pQXTonYMcVfN6mRuZ+2I2lX/JK3R91FUeC9WnMjct/Atp2fhY2OSv
55bskoc8/xwH2zibCAUvk+KVWzCEFzWBzV3pWbGlEKN+0zMIwU0mIIDOTcq+vjZjb51kK/f1japW
8VW2XOUhcIb2GWJVBKu1WhlgYQ81xZK4RLtlt6jmU9mWh6gffBAPdfpwnygH/mi2TmGgDSv/dr/7
Tf6Y+5/u2VTkQNW+DVmHpNa51YNoYwjgVRGBleQB0pe7jAA9PajJ+2i39o+m42tlGrDLCKadqyhV
PmsPgMVkGMG1nz+tXa9C+09LIu9Fr621UU2o4SLOPWh5toeshYiHp8iXwIrPIlDKF9kfhSCYZH+u
pWdsvP2r3n1tsii8VANht7IcxLfGqk5OPARvll+zWM/Zg9WjO74J4g9ygmKn89PfpGh/jLWDPbUl
34+g/pZbMxREa7/gPmw+iNgtdhoWeld7iEEMzvd2cX0IdIyRh6A2tmbrpOuaz/jnVHRLOcEQUFyH
ZipJRpoOcBxE1fl8ZZ+am7CI+gWpTSzVY7TgUgUuD1L/LaXi8uw+8Me8P5pychWFWIrbQ7C630qe
/XG/+8/QWdCjzJuoQrapvbeKcdhgB9Z8umJNQWjyBds0JLApf6ZYc5MvBHmWne+MxEKNCQ1HRXHr
PC0rmoNHEOXFt9MI6BI2i1Eziv3QO2IfqUm9vze7uS9xFeg8cli2bxN/X3LvKwuKlItE+Fj7cd19
QN4wxEhmI6wIUVmBZ0Ni8CnQPe2lrePvYWnlR3NuidG1lkkPHLdRfONfDl4FpeZLGVDi12MBe4n8
v4Wc3CHaV5Ed3oJMrkfkLa6j91sE6X7BrR0rwb6eJ6vgealotkJqeqnDSoM2ZO8Iu06ezX2KGVd/
mUaJOfroHQxw3AeiEd5BNu+HIkD43mg/7z1/zJrMwVriwNsjcwPkIHBsTGZt3IiWCDlf0+5kU2sU
k8Vl4q28Ps9fbOHCIDaVz7gnvF8ZE5S+ItWOipaoEFo9TGwrsZOO2ADW3jAv7d/yAD8uU9TYqGcO
LuhRpeLdMSKKLDNlpwPN2jo+PKTcsJWzbXa/DoNpuoueXcujraXBRQ40St+c1XYtG2Ns+tSLjqJf
E7TbAYaGAxZAJQnU5KfW7MrQS//qovBnpLpkrJSEXUE4TceQZNxOTH2Gf1dfXpEmhvh3mcDUKP2X
F7FGujSlZ3+otRmvPAiv59ZGSG4MJjguQTGkV69C/Iu/QZeQiueogrI1ZPhC2bOqT6MsZ4Rd9mQq
ab8Af6J/ayblHDaJ/6o1kfloYVq4IYcuXk3Xv9a5XX4ZHOt1UrPi6iRdflUdl4VCZYDGn5tyQBE1
POquO8kuqoPJ3pMIbIx3dsvoHrTyB+am7yLzKXZxauo+vWDYqVMyndkaDss4GvLv4H7cKal+ZFSG
AijRkqfUV6ot/3T4vCTMX8IGqJ2cUo/2o9Fo/SelHPYqAMtwmDzdPfS87lZtNzWfVpdt5M8lIM4H
lTXqtbSE/VDnfn8a7OnXoUDetQe0TjnFv/o9d6CStotR+Fdsm5b3yfc5Y0+6oBg1f9Em1lPk4/4i
y5RZ6qmrEjOIza3p1rN1Kv8TsjlpMWBbP512sglCGY5frXp7gmnhm9Wgb8ADVhzlaNT4HwSknROP
0uiNbfCpHJz2crsRifYgC5KrvFAz7IXfN9lTO4JYly/vjBRWn4AqlC9t2df2MVlTYR/vXbIfkVxf
EU1u7GDLhi9urtR/ho/INb9qTYd8tBrTaluk03eEw9OmVevsDIxVRRpskHwdNXhbSe39GEky6yNI
T7579aklkvwlyqFjqlPVXn1/3gjCjDzYfp/vQS7Ej6WWN09E1VVMJhJgYhNcONsf0fJUaK1Lz4qv
8uC16VZFCXW6taKaOK2tbO0pTW4T4N1Oj0YMl9lpCiDXOgzbZDjKg6830OPl6eh9dFO8njBrfit8
J9z3NUVlZjJ5b5E+ems9d8K1Pje93neWfLy8rRwVRvqjzE33JC+1UqgusBNfCHyUVyO1bpNsF7/q
0sBwVl5TBHa6ybM8ACqDnYfJ0mSa8U99MXraeixnng5PJ4iDtauxK4zqgxoXVKXJoQK63kLON+Sf
IBtL+C1pplOLDwtLa91uB4rhSbYKK2jO/+xX9X60WPsxV09TbAuYa4R6fZuGZvVv95D9smuIxv5A
qOq1ULMHuRkii6U/dC05dEfPovdhSm/9mTrgNwvYZQsvNnr/53zZ34mieBEBWw6gd/u2a1GRz2dA
BpW9nlKrg10znrajMm2KauLB9HvRaWEjA2y92ssuF7ezi/zICn/XkOHbVmWlCNIr/ft/Xd7JAb2x
fpa1FrIu+sd68r4UbJNeI/aML3htfxA06T+JgIOCxH33wZmbYYTxqO6zEEpj/RjUpHpkP2waPthi
4t0GcfKlY50PjhRcmvGq4HFBkRs0ZSVTlc9EV74Iv7PghxtwOj3BRmDut7HBAqCdlwS0vO5BLzp7
16uev+OjR6D7d91GrTnQI5Kx2UihK+sN5eLDlZUtWftRxqpYAzAeMGGm+CNzLMgccVs/aFX3gBhF
v4hBWM94AZQryxPVI79e65mguYqPu0ERcamYz3LK7wsG5JxslWMkmp6avQyAqiYd+hKsZOo/sBNe
Fln8Eiv9tKhrZ9dRaYx3SDP4p8zJfMqMsstgzdXgRbjL07TZd8CZWT80x3GW48mDPu/LsIL48Puu
3squeN6ghfPBJqi1RPGZkKAhhadMPkB9JRi9VV602g5K1vHWlPFDMymPUWnrO9kSk84D1XWxMwVp
wCLIf5YHJJ3vxmBXlBV4/vOUgKFg8e5Ak6XZ+qxYzFL5YoJOAUEHXo/V1XiRc4vI83CEbpXb3Yxo
jjs7sUUtaaU8G3qnP0/fh161xRK3CJy7zKjbQeOZCcyevTXjtxx9zl+qT62KZzUfAcyPlQPF2Y5w
xtLjjO11lDQkMUz7BCipfhKzV5cWtreuPO/Yj88zmqFxTnJQTpu7XF/bUdtRbtgBIqGjHNg9OOC6
xSrSomdVqMWGBQ1IK30Wesjh28xKm6bVYBgw1e5XyklWEPxIesi8mLpEV1EbT5lpjh+Tylaf8BHU
qrlJvcCXlIfXpY6m2yzMmy+O2yA7j9gozgfWNHwYpw7h8O++PMjxvEjIWRRBYyowPqZFp6LtHWKW
pT14M3+ww71sysNUBDlpJdh2VVGyFJadWqqE4VqeJmhw7KU8lVc2a/Kb5aap8aZJw66+BmB0qYZz
uh9IozjRu29qqiIGEEZ9xia73wUarycf45XXulO+kJrofkDT2PmJ9pSlqrrLgqwNHtvOIoUeke13
cxEeidWxoOpauF09MCpd5MZrRwVDllrqRTr1DrSSuSXHeipu5Jg6z5zHSpFot7F/v06OabMG+vd1
poftaxcmIcTpsl4aQ05GbfTbLSrz/pHXQPlcGLBoi1nOZCtgnYkJxnbz0GaR+a1HF7UY20y/KJMo
9hDIMN1BD/OlYm1WToBmgvlPjjcyudwoOSEz1ZdyQDPCpa2xFRI9XxpRh8YusmaMPPCVhbx3Gvfn
IVCitxCvL3yStGKjNYlyQMSUsOg1rV08m+HVsy2ePBvsYuMrcGnB8M3Cn3nKfVSe3S/DUgQ3CEjn
J5bri6Ey7I/A0cfHMkmGx8FL/Y8h0xZhbmZfeU01D7qWJTubx/MLv6aLzYMPw0I/XVTx1L34IkSc
lrTq2huVDrPDZCByXud4zzPaqTX1iIQjjByTSmJg9bJvjeRqUV77Qp08gWDVnPb3O9UOevVivpT5
QNsNsRd+0h4ynB9nDKSyLGWzdvjjz4fOteH2ytPbxLkzUeI3jU/So+y/H6opeEJtR6l9Kd547Nd/
iTnmQGXDD5a8QBgjL30pbSdAQAtVpR4wBADaG4NpHU6JcIanzsnGpyEFuWEhFJBd8mDNbEJcdM+y
RQR7eLqNygtCwQqhA8d9v4fweHyn1bC73yMy3RHEjniTXRmPkpNW9oiE5lJgBOrOHgyMs2/mw72Z
KcF7pOKKGMiKYjmArl9t1uZcPSzb8lAnfkKxUgVljBv8ede/teMouFa66VKQbmUbDREx6B1FfcPy
tHmwG6179INGe4PrXiG9GawdrJl0O87B9UBHqRTmUbFO8xCYm+NNj2mLAUxo5yk+PYBdsV/EdKRX
01e45yE8RUMsbs2QKiXdK15lq1JQ73qVaJaTl1R7ERvVXp7dD0rkkiKR7ZhclnubWc980biB4xSV
LfwdpX3xPSDVWdD0rxE8pJ0YXKCVczO2rXSf67m1qNRseC1CUAy+CVZajjqDgsHDANkkta3+tcei
6ghS4ns+t3LCHac4Ht/kWFOlxtmLyou8MAl84zIGuEDMM1Mzsp4qR1nLsaIsnasfQBqYx7ycN16T
/5RDgxkmrxpPoyCOxmWcAO3OzBc5Lx/bBUTB6Vn+bKeHUBgPuHG0NYyG1s5f/X4ED0yqkmqB4nUK
m3e18OqTHHNjZMB6PCQHOcjXPFtmnoh3clRxomKFK0Gxkc2iI06QD0Ck4YiS9y/dfe6X0REP178f
RizS1F47yO6pFSURanP6NSPWqJ8C4bBqg0ivV3KOGivMmZpp2qS6ePrVlBfKcXl1DIpxjeVRhr8X
fIbS7tUdywFiTryykfRYKW6H2DnDKDWqVQMFlT/V3NljW4DuVE4CirUy1YngIjYqx/thGgL1qMfY
RaDw22pzSw7KfnDA7UgduAdxEugyhpoM5xpV7Iv7JOLn0UMt2nlBo/zVlajbSPmi1O01TAcHOz3I
QxggDO9u2kd5xGQckO08nlX5NQKzCY/j9xx5qihxdnD4ZRfOOJwTBzKXHgUl7Jy4fosq3u6DZwXE
Y2gKvbpCiowvsmW26WoyuvGZ1QtbjeKQBBWoBlEVK18nQR5NijE/scynsErG9QhgahV7cQg9DG9y
8PVFAdedz9wyc8i0Byp5s1tbE94ZZ4EJYwzdfJL3cUte4LkBr5774R7SnKzRR3LOj5BdFFxNuzFp
/pJdt/4phVkSQjeU/wjZ17kFZb1d0D6EHZhizevxhJh3UckU1OdgoloUGOGxmTdcYj7IfgUERaip
xlFOBWMNAJXf1K3vPk1e9Xuu7M/csYKzzucez4Dxiz+7LmiF+jFETrMZWq/BxaS/9Qe+PX24Ymo2
llq1a8+Es8hCJTyY+HEtm6oyH9us666jk/XXUNuEbmM+yZ5cNfQNcU5l4Uyeny7jHJ8+xbXqrRI4
3RV/E/Oisf+/jSIIovgoCr2lvDjMkp8dUuKV3Y7JWztU2yHP9CcDBwwKC20KV3hQaFnkvoZfZWcd
ue2z6BySL1yQD4QrCrvBd4ALbNb7Z08Z3+VYQLj2qOt1vmibSL+6nfUWTOKH7hfdS1wF9nNp46XV
eM2S270qnq8czXnMTuEZuUnRbOTUzjWmR2AlNQ8LRrPJ9w6/76OPtbxPnLBe7SNKh2tNPxvzzqia
d0tlbjxrcW8cZStQG2JBICWBZLJZwjtDnOb5chDsu/UMUe3P+cRv+wc56BuTgNdpnp0sRLSUghCd
3MHd2SWI77IvzSsvKRPbI57r8egV20aE1jXX9OA8lpBK50E5LdQGcwWnN13fr7L654JitSd5jV4a
7eOUjBZmCv+6aNDE1fX1GI4lP8lXChecLj/YnGf88YNlM4jjQyKiV9vutLOwRL1Sk9B/A5fyF8TS
6WdovBSKkVJ5TeWx5urTZwPTHbWKgfiI18y6EtaEL5FPYE1hE1SgkATcOzbL3nGtN7/MNgGg1qoa
sud6Poigp+ZEQSGTF2n27LksJPTIOsiWnOFUtbPA4LzZyqu8LosPYvS+OaZjAa52CrbMSdWi1HL6
LdXAUHaTMDl17qBvM6c7o4iAuijkMfLBf2vqp5xx66L0Eo+H+YqKLBPKOHWvzV2y357YnORxNazU
ou3OhYE/X5wm1edUG2JVqdq4A8jqv0ODdDO9/Jyw8N70XdM+WFFSEYNMKYpJwE7C9leXlVeW12I+
mH6jLsIpLLeyz9A0Ar5sg1o3wM7ZL64+QVjUHUW3kGNyVgnogcKM6mj1nXE25oMF23vZ4wa6ln21
lhhnYBLG2QmdJzYu+u7eVcFXPkXak16zLljIy0uk4nzhQd9nCSU1PyY7sQ7yoLgeoS55WnQVpwUu
lMCh63p5n1QPYMBlk3wvRPnfTUzGtwOZ2a3px995bvwEh07Gc5img+aDJqwxvnym4BcUtav6X3Pb
ecSRAdhr562VQK2+jbPFW9Zk1vMY4t80KQ4WGUat7SJ4SrOsOngCubCLrQCdlrXCO8/5DFOMZbTY
GrAuoqmQvIOSZL27hu9s4w4HhCIhyV6EICnSCSK0lSrGO+jKV0oMrYuOfcQL/O617K4T6JFKmA9L
2QwM31tlXWb+z4uMMslBNkN7HQhOz1x8O7TwGIQ2yrdhDM5BDuy8McoP9pWfmLJNl860rCv42oPs
Fhp1CaMQ9UMbpdVHntgD/kG9TYJ5iN7IxNyuHnSdMKKTtZfUxVuMZMwnoRgIHuiEcPQag08sMC5+
jyZP4TF6JowP8Hfuh3aDq9Cgz8HNIPyspnUfW+VHmGs2C40pXoUFzE+oRwC+s+Kg+gRQOnaMx07T
o6UyZ7fFTAQeOyM+opxNXni97GWaW0Qh7s1uYz3K5Dj1bcueLM9bg+p9P5YiwCSKbLhB9Q91byI/
m5A8nsbR+pC3rQqs3UAgIWWaf0oLU9GvPusUHpVjN/GDzKwDFv0ks90T+6xrnqhQ0OVNpxLWsoU6
YFuP36xOjceFZozPcRIam5LcZPEY6m64yal5OkwWeYSkbbxHtQlNyhqarjk1HSUMQ9zvCa5qGp88
2VdExwZKcjG3LLPr1qyHk61ij8pelAUcrT7zXqJqVM6Wlx5kKzHM6WVmnsxDbte3+6LIZoxpTDUR
JXo4LZCnj2D5X33NVPl0FeFH5nrfy85Sfvh+vSRZEYWYjRRrtxfjdyqtsemOeusNdkw0C4wqpLkD
dq7RIJ4nBZ8tQaHirdlRmXzx1HA1alpDeNtArZlTsPAQGr5/KnUX1RrSKh7k12joafQZTGYDyIEc
U8JyOIZmRZEmg2GdMCPRfiQ4HRwSSgrW/FySWokBMbZjfzFVmXkuW1W7icAAC/6Vq2MGP4CkmsMC
FyMPxGFaN6xzNv3vmqjLjWFaaN4Gw/4UBSHXuv7Kt3iAuUs5OY/Wv/Dmg5LpVpAfMcDB4BTXgTzG
LVfRBmcnD5RvIMiUp0zktBhxKqnmw5/jf5t6v95o2u7X9bJTXn4bFg3xgirXn9yWuNGAye1XR0UW
4oCYXCQnt4ItgVA7PEeeEn7VgxwfuM70XkRFxTdKGPVMeFwDQNskENgE5Pu4DheGaqc7kVn+E8ip
7jH0QlbMQ+M/yb6+zZUln2Vj3eUqgeG043OYwt/Jy6l6bJE8f4zC/upCWLoIShie88x4DHlAsFvF
6ieZbJTIPPdsaPMEiVAxYOCo1717HEtkDF7Yr6yRBGSO9uPaIJLYqKFebNDdKNew5ztUsm56NRKc
wjSjzsit+eJ9KrHz0G0rOVpzU/GUReUW0SvIHySmnXOV3U0+eNukxHjOZ63wzjveR5SPrY0cdT3r
L8pyvZMclF2y2RT93qTi/3UY+mnj9Yn7YPat9klE7Nh2vvWs51pwdML6JRlcZ1HgaT+LHPjhOl44
LZ5LD/rcRGOHG6aPe6kcpTBB2Sk+mXAAV9GrEZXBSQuJ6yvWZ16E76o1Wi91netrtGLFQ80v4MXw
ZyWtI8JlVyvWi0ty4mSW8Wva48WnN/2wVoRxaC2nfcb+rHvOAdQg8I2T/ThrQKFJBdspVRPUA4zK
eXETLQULwCfZ6kcdHgQEZtyfvCdEwiWud419Ccn487mth+9aW7G9yLMvvhmHD6ztWd7ornpqS0tf
yhklVDmliL83RK2WtUs+3p9QdTjC0VeTB7apbgG9K9PJrqKDL+r8w4m1ELVY0u4sw88+etOFbMuO
q8VK6tSXITkEfhEfXWr5D6xE9UdDjGIRBsRHgH4Fi0lD4lJ04UMKjvlrpFPm9n+cndeSpDq0pp+I
CLy5Te+zsmxX3xBtqvEe4Z5+PpS9u/bp2TMxMTcEWhKkBaS1fuOYhnKJQXYehpLHDNe/9awH+FQY
VVnezDSMd5mhKGfpHSs3alo9WmhyYDrxT7wFeZmaAx6Oea/DQBiGd2UqrgKM8y8/S1a1raY/MAiY
F/OAnWBdJptOsE5UB7U/2rPNpKpn9mNb6v5CR7jlu1Pqm1i3xl9G4B9GsjFfG72ol+oYeCfLioOF
ktQCS4e+fo1w/jkgzTMuZbMObXsLZoUq3dyrJyhyhBmemODT6lcKt8XKwSt+N869tk7CyDYrkjtz
L5MheMstv4RCcgIjGg39szK5yTOVyFXbRdM/A9MZn7EEmhFvvICh5zu/LOyrwC8MQJf45bt7U22b
D4rB2WJItPIFCw70e0eMSTKN5L4Vols9kue9qcAll2NoFd8St97B0Wt/ZZW170m0fMUdBgHqqJ5u
iR5B6lYyDMLKcDybalIg8CH0F2Mu1bqQVT8wumH+1/7iFvATBXj1tU1TBzCBV/CPgxOPn6+/HVBu
eLAwDFnqsbOxGr5HYPzdQcmfAY1q0b5y2vqIWg22HdPoxJRIsD49yo3s+mzaegSoykW37F/H5Cms
Cq3ylB2Pj+JSz5sGzMlKq/tuhVJlcSG/BIRNdmuNm/yrJ2JNx4ydMbIXVsuLx0qiHfaFy7P4vrGK
gNlR326qHt9gGesrH2BG3ujvCGb5eyGb2JS6qBACWJ2PVS0cH8g9dhRftOhIRbzGWGDeHQNt3p3y
Zlv43eXeU3V+hCGLX4Ubufuv8aF7Hcmi3DwTnx2yI2+TauRnaopAyuZm1GKOZxjcHDS/C95UgUcE
SZNpJ3t5UmMbUuCwI3spqqPcpahP1lhVT/Mph1ZTXuUpIzG1C9mUp+ypfq1kM2B6cz+lbKIOsbXM
ytlxDaoHaXcQQMdCpEyNFp8xudc7/nSw+nrI7j0y+NeY/4oxYdk1XnumwmMiJvDSYsTyMBid+yAC
x31w4XKldjGdPuPmMOiLLAUzIUewvnUf0hmV2JKJpUL1z6G4h6CKYeN3Jsfh/25QlOX+nGz7ULjn
et7T3Pj3noyxVPrd+9e4/+oFlODez1ekwdlHzTVJdOfQDvAJUSKCIet6pmku5a5pYg52j94HyLEU
8/RF6HbN/VAZq+XxcvdfB1EucQ4l2v6rMXQyiAJKjbEOQN0MC5uHKQsCOBsa08oamE6VexQf/3SM
iRNcoM8v5bDPuJegMcv9Arg9qWp3IbtbUz+DKu6Pn+OUGEeqJhq/DJbl7FuMajdOow4HPfGGQ2ch
aL+Q7clN8TRSC99cf/abZU6/HCqD9/H3tm4GOrhAQKCoPi1i9Zq7+fQtKOx6reIycQijqH/StfaL
jPt1ubDGcWgwfMqZ5qV6ENwy7IofchcFNf7s7apubEzpqtBodpQeVdTqBkRnp6q1j6As76PlIUwu
vWtSPssGtT+O6i1l41HiOsuY3Bgopi+A8HJXUUN/0bnNnDydWbKLvslNkjyJx5WVK4euT6CmBiMW
8FhilapeYdedvJplOX5BMwF1wk0VlupL+1L7TveCl57Bvp503YvEOv/etw2EJ/F7v0LTdrFXKvRN
b2CtGnQIRQFZ+qgN4Zz0KB2eMW0seWCzeopif3hmqhvsBDPwlexVmiI9N5P3XXamlaExRTqCS0hx
LZvqjWYEV2PsQDSalXeWm0xQ5F5Y/oiHoeLFGLjP7c9+uedUYqeaqX4QODSKbatgMFPmZFe9uOyO
VkeuYuH7ijjKtjMH5d5fMTfVodKTmWQiZiAhopvgfVwjOrWdgwGg2//eWA5ywUM8VZu/OiAMoHNV
ubM5xj9HkN8LrriNxWf+L8u/4vKcflg8YcDInXx+hcHW+1Ptk0ieuUGS4zNpfbHH4xOu1j+0Hxm3
WKRBRZMEIUkkYszeYNxn6L7nwh76PJ2MyXP+GStDf51dD4OjZlfNzhwm/Bm0CLEOyxc7L8niEiaC
GCnT9UUxm9bPu7TlXo5S6gKfs5Meltx9HN+4IOFlXkx9CtAQGldap5QXe/QRItaiXFthcJUDup97
TeYPfefhocAfBazy7P4yRm8jbjG7HPPmtWzmvoVFawwiDdxwjM1o/KHP0CbZmViPXCXOC2P8BwqM
D5WmRG9gGb2D3SFnKAcFQ1Vzu8IiVja5rHG2Md3mKAcPoX+uKUffXNumnsZ/QoabzKqRpbWj+5vS
TdZyytc79KHM36vETh4kpIE5SnMjAoMnffhEOoBB/ytSaO9x0iUPgIWbO17i/3ye++s01pfPc/QD
ZDHoygeRj2AKSDSHx1r1R5xsQwVo2LyB2diu8inlPpGXArqiIuJTBmH1JPdaGZwmm8U5Vo+s3OZB
sj9q9Pb3+PsoeUCSUVFH6gxo7l8nkd33g2InTE54MrAiOiaeaLad8J5J8Cq482CCdZa7UZ8HMKwI
jlyQ3DQgNYD2c3BXVSA68j+IfLIhsa8cI7IjWLVcBu9n6/rxak4j4h06Fx1lJfK/i5KyC0BAdZQj
FQO35L7OD6Y3IJACQbXSZzRpzfr8rrZ2b//pbtRe6S9/mkOETvVCarNp6B81qzQZln1lJccB5+hg
+ynY1mLZJ18gtqiyXP4072dAwWhALifDIIpF0k17ty3LuMkN9mXiHJshcPuQuxdev8o+cuqM304Y
t7xJzVtSBTBGFCygPmMe9+BVkzgUXudTyY7Cqf3FqFNh/Iypqv3FS6b2KM8k49xXVw34cWhEHGlo
RfygOPX99WQI68mc8qx4lMfEDoTbrtX3uMgMkPfL4WS03K863+uYoVbxIkewQ/DCfcxWrS2KXfOA
0Q9WOEENh2A+sJSD5K4fUHjUYrdZf07E6nlm99n8f5iw/d+HNEmDxyDwl83QsfCZwDfg31pffeDM
qA3PG7t/CEZrOAge8xbANGJV4bySgTX3suUkdX3NDa26Ol71c8B6ff8ZkiNwgkpBkuDHMlpIESdd
qZxRWcVUKuzGt3SCTjkIv30cMFhbp6Xin722w30VL6uDjoDzqXGnYGsUbf2gmFa/irGleZmmikVz
Z7mvqRi6oyKwD1pQIHGBabIJsiE7ldVRyyPvpPsBnUgF/+6UI3R9jE+mHi5UFsZqasUPxVxYjKPY
ubh2t5YtuVG4CxxSo/3ZjUESA0ON+m3pVRgF2r69auzUPDQBZPMgCpWtOU7uc6fULFpz/dhi8etQ
0n7wootjWQnyj2wSnsa3FunezHXaq2zd44F3YC2onChA4Mtc5M1X346sgxyhpml6cxFfXlC6tnam
E6jBEoIGkISmDrefZ1czhED7nML5Z6xoUmU9GWm2kqeRJxSVGLeU1flE85uy5s2QJ+2+DDHfvL8F
TzWYG9jas9lMY7C0UaY4h223/XzPwsYwvCB9+j8/Hf6aCMhkgObnty2Ho8N+/3SfoT+f8PMdxKZL
SSQO7N39JXOWGwBVmD58vmbs4O1p5FTgPl+1ixR/DRXu9yeUJ6yj/PcnvH9bUegi9Tt/uvu5dStg
vsOnk6Pl+eUnbBBO+3yT/fwJs/b++92/lr6EBJ4Mvz+dPFp1rIMSuKCi5i9CHo1Z7NdYr63D5+kd
yo6LocYDCBhe9QTuaOa7quW5tIX7SKnsqdEd7x3yDRp7OMEecs2v3gotX5a2kl0K3TPX3oSVQOsU
V25M1lMuDbcnn7tMlFD1TE39pGjGN9kpNxVgDMPyxvv4uoM035IA3ch6aB+H4uSWyc/P8Z5G/pBn
PhNOV10JQ2GuV80y7dkwO3i52mMYFPojGlond2iVczy3xsrpD2HMVys75TDbR7Ke2XaIDiZD/DZE
jsJF8ng+h9zobTmss84p/xXz8a31bKe53l9ljBty/r6+kC8jj2rNCFcQu8wOsjloY3MB3HxvyaOG
Fjmjyq6QI/3zfkO9B32guQ8yFCP4sENMolh+vl80w38Vatoc5YgUg8Gzozf3dypDaLuTBx2SkGof
H0jGjPck6MT9KwHsX27VOAPGb3wdvLPh5/mlUTQIrGMQXeWelWZQp3CL3cmmY6UouVc6CITIxHT7
r9Feog77Grbj5wnkCLnhFfx8/P0Kn2E7KWPI+P+8wmdHWonfr1JAQpkNuOyl2qGRrIZYDukKqW0m
HRvdUgwo9UGyZzqPmPXkDUeqzi7l9rq6eB5WCYMatjcDdMGKeo79rIRusOyMfPhiNX240AZj/B4X
7bl2O/+Xh1exlocDc0KsPJFKR5U8dXXmJ2r4wzG1j9YJlC9h5rnokYn8RYfXgx2UZ96gLrE0NQz1
wtvVtlgqOkdH6dy9l7v1flD45xqFI21YmHlp/g8urvEEVKsUi0ZuNab8rdFle9kzGN7MOMqpJS/0
LhtP96hjeIuBB8EaRAWGe6uWXznHK7ol369o6UZoTE+WVT6Xs7UbXoXmY4X+0DZqyn1UaxE5Uy+4
qh54EPDFCgKUXbpM9Kw9T42tPsZq8yLjbpDgPDbV7YG7uwan0ljh36m8g2fVNp7u2xSSOXzoz4Uu
EN3tzXDPpaGtZZgV4hHbXvU5vllT6OLgZ6ct4q8ePMsN00SSkFR8U0zAzPTYNGULR3nenXRUK1xL
O/RaUJBfDFeR25XrCS/oF8+mfCYGzBFcx8ZvTcFWwS7Ad8hmJ6BcxYX6S7YmpXVRSPfO8kg0X6xH
VNKXaCPzLJ43br4DWYLX5Nzok3KLcnt7k8dm8fRiBpF6kS0+CUrEfhif5NC0BwQoSNXvSR8ozxnr
zz2XQqkuzLKJyNWzMQYtWqpObuBKGf2OTRl8LhSuG4DCFmk/OTAe9H+654G2mMqDPxbgjf/ES2tO
NHRqwo10ek1wWwFWXaVvnTLqyP/z5JdNHJbxsYnN4BAA0npjDvCqWlX8AF19ehXWSg7Sci+9GmXH
/5gzuHoMn8nWmAnMh6SuRTlf8UEJzL2jxs2xdyb3LHsn6t/gkIKXEXTVzTLaS43B+JupudFxaqOa
dDwHFd1UYE7c2xt5kFViyDiKiMUDDitH1Pv9TZBAw5SbWPryeBE+POls2SODBlhCsqNIwUxBXT/F
pLXGROg3kRg1astRsi74hjeysx9d/0rZ8d6SoVr0wTJPRy6h+XCPkvZRay0qXkNJARIh1BdFBDHL
BM5EItjbx5ALQDD/0qzmO8oOwH6imSZuOuVDYlbW1vanmTM3IHuo8Mj2hN3MzGpvgbR3+a1xoE9p
cxldE5hFAV36YftVuUiyQn0pQ5tSi6nrJLJNb9ejELX3lGnGk5TRGi3Z4qVJWZrxp+x/kF9b3c9U
5cm+7DvzG16PmNIK1XwSLVmvNo2ys6EWVO6SIdhFmFheQ8coVq6WZG+RrfzElc76SIfb/TyYXt0U
rFbehdW3gK865eah+rDypwmXpiF9mbC1eo7wg3juGpygEgf+3ByKG3NawNoAWT13ViKrNgXp9LXs
5d6YnDqzByI695boKT+3x89zUY+bs1pJe5L9jpdla+HwJ1Pec090z2OXrSoEnN/w0tKAX+CoKptG
aTkbOxQV0t1t88ZKDCunZIA+MQ82Mn9D4aN70vysfoRadQ8PdhYe82JGR8+j0oJrDvrIsB1VYR17
Bfs+01L686xPsVKbsF+a9jScZUxugCIM53TeTHFrr7B0Ysh8RI90L671c49s6yoSrZ/dMiZ7kYMD
PZXbR7XBDVX0k39p7MA5t4WD+6Uxud9IwR2CwZ9eywkDh8LHJRdOZvQlMCe8JVL3mwKheZXrE147
nRY/5JRvoPXqzrc8Ht80zCcwhcdBxM97cI199PC5cVr/3DDROUJmrNxF4nrJflJsPAbncWnk/B4c
RKgum2p+TvDl9Rc2qbpFZbUN179ss7rYVBlfD8bz40ODoNlh6oHySHYA/oQ/6gllJckcaGkB6QlR
c1KNl9GLfqi2iC6SHTD3tfPI/4/j5FlMa9i7Wh1d1QmqgNJQiPetxHsMrd57dBvgI659k5FRJemD
TE67kn0yZrvtZvDa6SpbqZUku6ZHuSzEBC5f2n7zgEzvcI7nkxW+7m4mXKQi3bIfQzxWkNDMWJgY
rf2oF5N7Sx1gLvTJSGNbytqHz75KiwbVxjiJ1wYEkLMGKtut63gZx0n9qhW43cs9GYNmJZ7GAe93
ks1fvf6XYRf1F6e0870DwW0tw34QHT1HmBR7uVthHYOUQdZHX+NJ/QFlv7uFiSguozE6Czm+yQ2k
Igqnv3iGmt183fyQccsrfeYBlY1sDdeZ51YnGefe2qKdmWHPamXBl9ikOD+/HaVX0m2KBNtWNnl3
1p931/fusC7md4HCzLESzu931zGVWva6v2lQUYmrvvioHO1KRrb4MsWFtbKTQT37rVcdK4y0N30f
JS9TB0SBNErx4cHdSNrBvApDz1bCNHykLgNMQOa9z00mlHFrd8nJs8W/43KsqZqvgemGL11nHrXU
1r/4Q4UOWZ6E50oT0ONVv1jrme+8DXp69SNX+xkbxSOouOzNCPhYfV0ox9iY+jPqFDBHzbB5Byu/
D5h7/9T88ivWXOaLWiv5xi1JvhtRq176YIpm0Uz/a6Jgrz4PRQ4JRyevbJ4L2N+bzhQBTuyRfUU9
aljq2shFPJod4uOjD6ptMp29EXs7FhiJFAt6m/K6xQ99TL9aZfQdT2v/O5mES4FAx0elT2uV2364
8LozoidFvBA28jcwRhZQPzZmkdUfXqg+YKYmvhtd9DF1obVTbK/fqDiPPPmA94ryCbmI4qmrKxag
o69tZKybzPoKcWyXF31xH4FcYbD0UpM0Bg5zYxE9hnnsXcvIAsU878HEb1YiLaJ16yInsg5RGOMX
8I61TlGaxyvrRqtKHu+9rQ8vKcbLd504iBdR7hac559D7jG+1fsh8vyhVuDjO0TtJnU7ZRErmBP7
bq8f8R7HPigo6m9d/Ar+2Pme1sJfIjaunfkV7LOJ0PKynjvE+CODh/wttvt4HdSsA+wRiEqp9sir
JbHzfTJLGBki/FL2SbeJ3FjdK6WlProxHq1yxNDZzwYczJcoN/Hsri0X8J5dv4hMe5IDkCTKFoj6
ATlrmhpD9EjnK6BeBBQTeF3zxQGTvVPSrNzUGME4IglfUfzX96np9Wt3UK2vNgbtkZOPb349mDtX
xzdExmv1eztE6bvAzm0rgB9tNS+yv6ZZZn01XDIKQ6o620r06fuYfpd9CRznDctqY4dly/Q2Gs1K
xjWLhWrcZDo5ryF8JaG8ky9BfsdZRZhAG3aqLGsrxOqMtcRR7pVz8zMmO3CE/t+G9KZnwqcQ5uqv
YweQ9gd07HG0ROJPbuoYnHIVlca/YnnWF1feRLylUoAX0Z/B6dyBP4GLzrb186+43kK5DYP2/Ffc
D4r8LED8d4k9LhtYy8u+799yq6lv1cxcdNHwOf4JwXpvbpjT3ENU2WqSSLBiFZa1oYmlc4mj3i0o
LGPdmgOCJ53nbUrDLM8eK70drNjhqLb8npTF/X1ge+UxK8Ju16DyebZ8FHXapKSCoeDil6CF/BDG
DZoAfh08ZVqHQmzMZDTW1QswgOJa24a6sbXOX+S55bOwvn8X6rhDI4GVqW3nVxmTe37qWQeYQRfZ
Mrw4QMooC6tzQ0EqSvv8eo/FdYaFYKamq3Ac1SfI4MGhnWoArL45Vqz1wiUA6P4me620rVZOhD2o
bBqJ25/Ksfhe1Jn61Ji1uCC2eEoDH9VePY6o6FrJTjZNU+sXeRn7996on7aml/iPVE+D51YXKznK
nZi/1CbzeBW2IsAvtGZGa6JO2PvxKazN9jUy62UyGsgxO2QKJ7MTa9kUbfITbvz4gL10cstZe1pt
CkjUwzW4tKsW3UsOynCrKqiY7NQCf1fHtprH2iULbKbRWagYIiatFZ07Hv6yT26Cvq3XQg/rtW1r
UwoQWjyYlq1uAxAk+xzn+qvcaGaVrNTKxtDOKPJ7LGqnDLZSEOICagNnnAfLmNyDwVnvVEGB8zPm
K6G/Qu1FW4A8LKd1lw7URmYNnswT2SGG1LRNaT9wHHJ2nRDcoLwXTzf8X1F64IHhfsSV/0sXg/qa
1coELKkJr23RuDsU4SO0Fm3z0mvwd0ujrF61uIyob1TdB1heyzC8X0YdP8fPea2aPKFG+75pMweF
ui67VUmBpen/jHdz518xchs4rohFaoW/Kito9IsHnhlKhjqtTYAF52IyNLCR8QcC5yOqLuN4lHuf
G8fSsq2WCFjUpo/yApuQeQisx3k3NurnTqdCLD3ZZEhudAWevozdB/8ZJ3s/Bw+1Vq1T1fR3Cmy0
LWarI2gjO3rTNUVBO1C19nETRG9hkn2LbK+58uCO3sy5Cp42r4HvDKSGsyd5yFQ1+oGSYb+Ug1JW
sCC/YHuQheWZMvLYmHqYRdbgGC92bGqrLBmba6rp6U5Tqwz8gmGfqjhNN2E9aI8OJLFlD53kvZ+c
R5LsM5Cf6RdFq4UPkz3ymYaEplEvoTu2j2bDEySrNPWkoVV7yF0l2E2VOl3LMB9XI0amr33PKrn8
wj0nO5lWSQkgbvoFCS41WQFvTU/BTJPyBFTIhWzLDZC8GISDmPBoTP7pkeeQw+WY+zGyrSsotvbd
+9iY2S2cpa+1oS9OQ15dZSieQyAQrHPct1sZkpve1MWVXMFCHvMZl3v6rIl9jzHiPvTP+ZEG295P
qGbk6bKkubphXpzkeHWKlI1vTQ1ALMPbWiS2jlMVV4e26D1S8CI8u41hbMC3JQ/o4rsrFi7jUzFa
LQVjo5qfuSXmTEawcgW8MzMxtSOKLYgYZLNaiFa3yUYGYy138Vuf+90AhWafbNp4VEcdCJrGeroI
RPPU9SlIcNMnWZ2p2VYVPcKIQ2nux6yu9vmcmYxRZNxMXp0+lIpMZevBs6kW2dJWm+oLPsIhOqGk
FjuESWFz5kyVx60/L6IWAAvXXV8hNeYXztZxx4U1Az66SokOLMDxe5ubTij8BXwJ5RSnWff6Z5hw
QBe6A4yZIjR+D/Mb28e0jGEeZ5NxeTZ7Hgau5d/DmIXY4ASm9JS0bb1VUpfifjLqT5Ft17eQO7jd
hla19HVIAR2KBIfaS/Unx871XRFYMPnnwS7mNk851J55qFlmxVID67aTQzW1TQ9CAa4tm6bTYnjp
VfqudygJIRukPmUhypqWZyWvZcCqR0y6/aWNmQzz82vfkgkpibDVfip5x5wrRWibXMXCJc0VL4J6
yzID01XwNOsmyaqbojTmshFQzeu4Q6NJZKQOKQJ8g0R+LkJB3iJ2d0FduL+oz734Q1y9l5lVLh2l
Mh8NUHKbFh3Vsx0nxl6MmbHDgqG7yDMi9ZMjyuWjmt0N4be6YHbKs2vOHd/PWGWgd+Yzmp1XLsdZ
pNAEFrWXa5z/WgX9FaMiVh3CjNT2ZO1CSIpxYQ45Djtjts7QH0KlWzHK7Ba1ZfFSieql6A39Mvpd
/sK7LAA3WmRk5s5JKZC6c436IHsd0cTod1rdTvZS9ahQd/Jt/Dk5ljSstWnIdQ+NuIChqcC/G+m7
G6kna3ZdsR2WJ4HvfclNe5YbjcTFixuAmZ3mszxvIYQlVbdoDKf9mDZ+oJQfdZoOAESQxFLL/h1q
h3fylfr3phXNuE6L1Fj81fFX064bVluQI2V8igq0QzwsBLPJ9E5hSxoa8XUWrbHFCr+Khp/MyBBk
HvpfKB++YigefvEydILhFfXXOB2sXQMvB66LW14zCsIrZLbtrW2O3pLHG1/7vBEQDI625qIjNxjY
i8tggSsqxtJjQmXa8nl+TdEiMgPz1DeN/+wH/Xyh6C3GjDSzzqvXtbCwvJgH4xJgbyfDRG5jbobC
Q8cZM+T7qZzSE5dQES/y0IlV8SOCR0tnHmq3ol8y9Yk2KesJeJHBlKzKlIVnYSiD8SYybj/NinXD
EC6AJA84P0SIDlirMhn7D7XUnnKqjN/8zm4WumN7rziYjUs8d7MnVajRGuHpo5c56ASGI5qt8VTs
B5A4KJ9oSrFs6+7AVMMFz06v5pjpVrHcdFUkfv6UzZuRygKVhpuMqH5w8pxpr9J1DkPbO+taYU34
dkOfVm0/WwER6tWV7K9HMsJFh15xI/xzTF5+WZmDu8hD9TlxYF/ZSDJsR8pPG9vP66VUFpLCQfFM
gG2LcraOB9aqTg3+Kqn+6ph8PDfRr7KlkkIHef2Mp2rzoKE5fKiLvF4FuWO9j13x08ms7FZ6jXJB
Hpqit9VzHeHzMGcjb1STm+9ZKH5afGfvPFwE3pfAAmJDREsUmx9wm+8vBSSmdeS6IIk9B8tMrW/2
dQDd2kdvcsQtCIMhdTpxtXzVJm6Q+IDgeNd2wcb2QFii9xb99PhhjFrRdokWKzsSgN/HGmHzzESA
vEIP/TeXBYXIXC+dN3M0/S1WJ/nWrkpxC+3ynPqjjg2ZwdK/zn6oLcouJJ3DByeubr0SxvthiOwj
It4oQs4bK70G5beiCttgEfTwRYuo+9XrG9VQt0NUeV/Cwu/XraHWR5cFxDXgLS5jwSTLQMFhg+u2
ea0nESx7cpGwhaoYpWgvTBatSBxon+rV0MT0TZstVhFPyRe+U5b8o8ZNobpvIVq73103Qlmlh3DG
AyXe2jXKKL5q9W+eDVyrNsPuR2CN2zqoKNwJ47nLTQ+WnnIL7HzXmogtjA6iI2OiL9sWk+k+C91t
gib5sRiaYWe7ysGfinytjd5xSptuoZL0IBEjhk0XGfam8MWX0MlbHN7daNHkY/QdXaYH16qcj5KL
BylnPGCRQd94StsekH49ePCbLwyYzcxhKFzyEVx6AgxkCML4JjcIlGlHJUGVfg4lioKsWOZaa2o7
2rl3Ru2s9uWXwS0fKjsnG1/Uz9DH0yvCzupLoWivqBQ6Fz0um/No1Q99DJSnzOL4GHkfsSryk4ro
hBcP4z5wUFcB3l+YJ+XiC5iKoZ2996AytmDTkWaam8poX+fM1qOtd/1F2C3EdQVQm6nE0apWRXjU
PXHWWuGiWT8jDmdgYuixxxThZ1KGYKRG5AtkXG4gY4Gnl0Nk2wubr0z6c1S0x5cBN6VrlcYvrVY0
FxKtXElTT4Wvb7pX1c3jBSSLbFtH3U+XSsgNm2DjPAwO1EYzjJbMNooTezfZiWh8f8MXAbjylHwn
rc+IXrPGvRcl5eLejnRnWIyNngKqy7t1ObjVa2XEYo0NZrmVTduwefx4GvqywQT/zSvHZd9CAyXL
ZuTH+67DqvXomzD9ljOo4pgE5iOlYGUZ9tguht4hb8aHaoytq5uBau3btekZP1nXVQs1br/3ptU9
TG1G2alA5rOO3qea6zBW9OUo4uZXbz71roPKTxJ6p4oy0wIVqm41JJBnRIwVeaQIf4c1HgknLueH
DCXPh3zeowz9kOlpBYmTkOzsCohSfc+9UjZV3cwuilZ/T0D1FDidPdeJ2vEMQhZKNp0omM6jS7KM
59wzmM/+MRPFEhqE/VwWaraIgAlQOB/+7SY3zc00MXjqhva3/zKTkyNkh8fjYW+MvPofzzoHpewx
Sn9VfukehgrtR1fgbwPrJttFJgwr+Jkwk2u0yVhyjxujNKrr5NYOZEtVkMMJHry2KnYFU/Vj7lKX
C7n8dzxDKM4VSCkgeDhdEWUu1n4UqY9iShxchnr1uUxvdc0EdLbrvXVdHO86E0f4OPDa6xjNxRcv
rd91Pz+rFVd6kg64rQNnIstlLG0Hy3VDWOZO+JO6AyuNk3mhp2vNcqq9ZnM2wN3zI6OvqEwzL4W1
vNbV2v5wy+xJG7EJagpVxbZGWfdWXP5ilXcJuRe+Bx3vsA+TAommSOzqsb24XErbRHf77WC54wP6
lsEKDWj9TaVAqdtZ/Cu3z1SygI5zMT/YQ+u8OyE6p1WnNY8UmMSmStsCrEsNNpo0FnOu5qFoTLHM
Gyf5XhXDMizq9EMNa0wQ8ih9sYEGbjqkT47TZKDSYoHlDb1eo6Y/nvXWdJ9dz9O4ZW/IclXfotCC
3umq1cE3ewc8Yf+hBQk3StcBim81NkB4ER+RIo7XZG7GS+bZ5aKzrO+xVgbPUBHHnYZw6hbRU++F
NTpSkXnwAxkLAIR5Nj6OmdlD+6nVTZ134g1d1IMcEdktiPGK/JzeN8VWDM1OdYJ0jyaEvdeoP5z4
LRNKf619RXrCW0UI+a/FQNJ91KPxlJP2XQyR5z9bpkk6qB4OM/akN1AIrgbQgkObniOAejBq6nZd
W9hUB3yXKxvHzz0PF+VVxFO4cDuX8vfc2wgXxxnLfFZVxEcpPDApanmQ1kAqDLPr90KQvZ5cLX/3
UuejB2n6UHmx+VAY4U/M2nMI0N6iBEe9hMeHwoKn2ntMpMbt0P0v1s5rSW5c2dpPxAh6c1vedlU7
uRuGZraG3ns+/fkISs2e/kdn7x3n1wUCyEyApeoqFpFYuVaUPnnqlLnOmupPE/KsJGiUH+xyfhRy
YL0WUD9tFSX6ag9lvuHc07knUwNmGSZVzo4OrimpEvwelbIZSzBLvls6dxHoOCbQ/JBD7MWWS71J
9pcby7SKCIvJK93tee15sdhEXKe59W1Hslny/K2d5elV8ioECMYY4qdWiy+gLr5ZACavgWZsM796
hoI6WKujehkr56wn5HEtx1auOaLu63HwlY1R1/3BiSv1iA7JcMunJjikAykXUAbBIfecYKObjfrZ
HODTL/v+L4rhRr9jxw6t1WtJvn1V1U627SBI4nYZe+OJE4S1r0sGQlG5dpAHQGxxYSrkajzr4EZS
uuYjz/dVib/4jgoNjI0IjCbnw2WkWHWdaBxHh6bWbzojIkMvDxYldU3TrqK6eYYsKDkI29JQFfYr
pLLVbttZnbbiaeSqc1Tw2a460jCWHnya2Cg3bWJo98jxnZ1PcbabGHtOpMYLBUbpwTNQvOnUAsaf
oL52pZY8w6jAczUqe2Cv9P4obEoC9AV2WeCgkn1nK2D9UFTSUOMkR2Y/eRpPyahNfJclaTj5ejae
wGPz7ricYAQU9V8asEc8CEZfpIpjh44i3G0LAfMhKXr7UUbQVLbUlk0PSvPUvZIrDdjj+EGzjr0k
uIAZTo/BSMLCBuaxKaxR3Wi+40Lu0j15ZMMdw+QIfwwl81qDUHSpV3uUMi975Fl6qnZGNmI0eWry
QO++mggBIG7o85AX1+UrKl8k0SP9hc+PCUZnDcN7erebSUm5ebUoRr6T+UzmpuBcelPAELYdpijh
CIvKfajzP8UAaVd5y4FptLGscrzDMOWsNKXuOWXRxvtskw1zr8a2Dv6VEOFgt6DfDCCSkyXvwmgt
Gwi411JTXnrHKi5NE//sxVAtwNANDaMUdICURczc5U7E5yqW213ML+G1NNAzlmQj3yeK41JVScPH
wDk2tUX+Ph2vRmnyA5CEj3UhRXz9uS3yBGuhgQtDN8ImlJCUhvUobLWdkWisoC0NbZVtUuVySEdW
F9TffpTTdJMVw0MDHdBdhtlgrbm+9+jzqvek5mJOCztY873xbgMmuvClqzplA6+gzs+0q5+dXE32
dah/bf02uvrtv0iClw9xM+Q7x3ZhiwlQIKpcSDdFD05laHJEd2lq66Ev+oHUKfIjvSmbCE1Y8FVL
8VcXjpNvBvIWK0OX6k/c75V1Hbrec2GXKLWFpXszZT4UQQRpTxCdzQY1YrUx+GmZhqLpIPWgCtLJ
+mwlXGpP3jrtNlIXq3etegoEOZNsxmjv8AbP3E0y6bgjVWEcX4wUlbDrVadUHwJugmBJNIWv8Fjg
m81O8WRtJnAq6wb51V6FX2iicBJxHbpW8EWblyiDRyAPvXjTWIp+qgPq9R3AXC+Kb1ZPbKdXcp9k
LzA/boFJSo/Tg7rbVMpnLXaKS5kE7jw08iRZh0MX7iBwQWMlbXtpi1yrtI+B6T5VevYnpRNgxNKu
O/FdC1YdJ1WPRhaBl3PicW84LoCrUvrko2311A3JWm/K6sUbhvIlS+x7DpnwQ+5J5Yujdca6HYaG
OyxD21bcPUcU4cat3Qcjy7trmw/uQ4q8PPyc4WcvCctjIPs5hRte9NmMyE2ShwwOwhtRRw1GnqMy
4XUlhKvSSHqWbV1+4vfjIMy91aaX2M9ANrHRBCA5+pA3cIJpaFW8oR7CfDXiCAJvFe5wKqrM16Qi
9w3QTN7Y09AYZGWfZ/y8S5FlvCZUKQEJVeKtmKs6rbeH4bvZznMbkMP82msw/BLME161y0bXgyeN
paK2DyBtp/5LDFVEKrcw88s7EZx2YNJ1aEdnr+xFKakbP9/Pc/ve3UD4I+9FsEYxxab0bXf2xmbV
bCzK7A8iWA46QE/tdAwrrjv60lqv62gPbvRgWE57a73B2iXBmF/s6JyRoXtB7atV5O5lqqR5Scr+
E+dzzjWDWeAAwwPs+lrf3Zo6PlLS7pwtTYKNRdhq5XsxUpk1m1qtix50kAqunKsB1KWpfuZ05GR3
6GuL+LQM4g375wDBdtRNrLTjES/gnFgOY2TrOLtIlP7PNDfa73nuq+j4asaNuvTwEMAbVXMcdm+M
6LWRkQoznVQ9kTNv16HTe59LUsc7DZ6DnfAqFbIfdRGjLjJ5Mx1IX5W1dy+wtU/N96pIvIPqZ5CW
d6TtwsQsN5VUlHuQy/xu2d44nBxkKoxtaFi/uvHU1ZWkUNfvAt519UTJd9FU7eUZT4jbep9M/nsU
LQ8bCRqgTxqftkc3RohoGklGp99Cb3gSo3BMs4cCdJ4YgbEyLhoKPaugL/xPYwnJk9338J1PqyLQ
qe0mdq1NaErabXDln40uHS2JgsDFzAN/fopdwJRT0GKPdTgX/SEw1x8cmRfKq8JNhv0SLELIR7DX
MeGaf7uc27JhNEpFeUWYYEd99/DVHk13M9ZOdxmUVL7KKumuRgU4GLJH9gfIJoJJUUg0xSQrJHqx
Zkw8GAjDjhaKQsKmvPXibDpkbpGn/eAQwcILay+iH9PKYhqavx48ChBZbEdA1POqFbllYE8cSjUr
kMybaBjTU1YFPxtqA9MTme/0JHqLY4lbHB/i/oOQZXngZhDei/WXeWK4xCxX+g9CPiy1zP3tq/zt
1ZZXsIR8WL7ypF8v/7dXWpZZQj4ss4T8d+/Hb5f5368kpon3Q2kH9B394EmYlpexDH97id+GLI4P
b/l/v9Ty3/iw1D+90g8h/3S1D7b/j6/0t0v976/U9vySp0MtQ7R34NEumL6Govlfxu9cUeUzK+WM
cJ41jxs9yt6P5wnvpv3jFYRRLDWv8u/il6sur1ruUKHZLp73K/279f7d9dnMsPXu9JCn8+WK86of
34f31v/rdecrvv+fiKvXw3g3iq7dLf/b5VV9sC3Djy/0t1OE491LX5YQnnj6k3+wCcd/YPsPQv77
pWynhDq31L4PkhGcG6mdGBIBm53jt0Z4omEoTqp2F2ZhEb1KTFhiTbcMz8JdcoB0dGJk2bTOe8q0
Rl97lUFtVW1Ij1kQQ6BW9y/sgiGynUZxTiVhC75l8os5Y6CbJ07f/xJ+YXehjdqNJYxYwiaaqoct
w9QBgdWQ7V+gi75B6hHfCluKj53tIPjcUedrm9HcwFAZX/MUBtIpSosilOSEN7Ak4GyefJltwq1G
+o8WABWZswZqGbFU7vfUOeeqvJ0DXVglN5UR2PAkG9SXZCMSO+zswWEiprrzI7RcbfhuDOrnu+Km
kzTg3D6kumcaDoFV3AolLm6K0mh7Ty+ArovZrVYNB7cA2fButtU7AJPT5ivkgqwoJlZmjiyRUT8u
a4ml/U6rSGp653m9ICmaS5jG0PL+uqQIS/uuv6o8WMxh+sgWzVIPjlz2FDGjF+RNAvazWD30yJSo
vxOub2Tqr8ah2xv83c6Acr2LX01a9kLwXhjF9MVdgBNxJEc/JV0DqsLOC4pOU5g+MuuYF5Y/Dxwl
cEDDTPYcOC4EVySv5hnCuEyTrDFac+hRb9/NmSOrodx2cZKeP04clcE/NqH0+GEtMTQy80qm2zgq
lYFWfYzQ2ih33kPQJN6D6AH28tBtLb29C2SWc228i0PEdc4YXUcqS6fQZea8kNY+2XYUkzcN9JNo
RlJnJ5SR9ZPoIZg2HBMpWQln8hYmhq6ueykFJ8zIKI5GbFZatY4MvAy1MR/isaZQH1pJUh6EtUVM
bgumVlsLx+ydwkWvG2VS3qp3EbFLBCdO5k7KofQAr/EzdvFGiv+MyJBKwvZvTm3M9IOu2t8Xuwme
UIVPK8045XHlvfAsF3PQMARV10FhMr3qt9c1D1NK9Sg1tLfiRRiWp/KOlAkMW7Z7Eo2RZSjWz+1i
7SITa0ZNCNnCKTYB2YLw9YDy3Rh30rsF9CInYRB3sTQvOE96t2DZw/UqwdCwUWFGP+tTE4Z5cxZD
0VuaDzbq9KCNZSO2Xhz/1QLLtPkaau/sMqjtUjY+ZX9J2CKigKwmd1/203topOyuQgQlhIN8W4QG
NSK1GRzp8NLaJ0oBxnQlxmBPfxotw39BaEHeCTvoMee0zFhiSyFsKZYRc5eYD8Pc66nGcOrjKEdf
pSblJCM3YHLTw+g5AKB2tC2SBjKfsM9Fqx1EBAVcDntux79bE4w9zaiuy824BFJlQeE/wUnaCU7S
DIB68jE3OXqcusJYTx7RW2LElKrfWT3yTUuoMP/TMBAQlWWlWB4f3LYeHkfHuOt10r0UbLhPua6W
26GM0++ebnCkBMCK1NkAydt0BCVH7pfCALgaFdCvhXXtrqR6OAqwsUAhi6aubHdtGE6yXWwCtpxS
VbdNwG+thWOGJ7uOG+41m4/+O9CzV7fREebFP+bAhiruKoAxF4Er9+QUjnNi56qnK9EVDVzsBhCC
Ck372VpSpt0XqrHTlkjITl1kOKcYzo2QiZ0aMd0u6gCAJWmB3Kx6GENTCNXl0auRzQmqhzKH91n0
RJMPCdW2qQ6qw61+OqK3XuwBcoDJWd+LYFnTkIOOfDhRa6u69Wn8KXQdC/LhGMipFKOG9WYLOcq6
CYc/9X5nT/r0U/y2RtS+kLbML7WTR1e4/6NrU1qbyiH1CanXT5NwjkU3gieplPwICe1FHu2hW4mY
qgNBzbknyvCpE1EfOK2VtHUV7EU3bowfdqBm+3c2canwrxxe8IvoS6RM+15LILrTnVMyNb2pwEi5
jEUPnWB0Sczq8NEutc7pn2y94bsnCdEnNN2nmHlVYRVjMUc07UDpyVp4imKQD5wqt4ap3HXdzz/V
5Jt9GSC7Gfv6K1mP2mzyT56Xyiiod+D65eyTgoT8zejMZzEjzO34WuY8NOY62Vqz4UajU3J99lPf
PYte0uXfBs82d2LUDYV79iogyfy4/woJ33qLrQNmihqOi/rE5F0c82Sxjljxw+VqqnU2aZ1MnPh/
m7cE/5wbyKhQWMFO9oNsX4y69yjJJSz0hRN/IXv31eh15S/EtR1D5+jX9sLn2Irqr04bcaQTtv6T
H9rcM41QOpu1GZ8/rNNA+nX2uxK+Gz7EF0WurGMn5eSfoB1Y1YjnXALkJYZrAyvgrg2BXoJFMMvP
YSQ52xi2rpVFopwD0yTawjvWXJqp4bDufbPYRIgiK9uotKXjYhcTlqEIE7Y018zDGDlotf1tSSMf
319hma+FHEfUSXJ3DYNCqBhxBwtW8r0YxnKePDhJ/ADANsrXTYqaheejtuVrNTxfPQpcihb0K0i1
Og7O/9Zk6PWi92rA7b0SrrBT4LEW3dxLUIEtSKu9M7pFZm61LgTl5lTNLlAiZSo58J9F0+gQSKB1
/yhGXgEBzhLRTWEdEYE1/orgqQn8o4K8t1Kk1YZjR+9aCpKkoo55bHezfiuMUGf610EQIsVTkDD+
PmaZs8RUE+2ScISh5h1ksHowCOXaK1whkavkr22FEt2vwS9PIRXSLqU6imKY6b6nedk2hMphLW6D
y10xG2DG9SfHYpvvo5NDH1wS6dNtVTTLUotjmbYstQRnCDaRr01S7uv1+Eytf7+yOXE/jRF6MWpi
eZy1UlIUW25TrCu4SvxGfeonJ8QY9rpRQGaL2F4yjXNQQXSQZVpbcKwSnO1SDW7CG+T8RdIEGnMx
tDiZf9C9fhISkp/LYdtSH1OBpAOyMMmd25m2cRvTP6YIXVwSCxYu9kR5tBFdiMWHamVnIDspQy13
9ZD21arQ5J+hs3+ZKnpdMHEwDOxVxJAsO9VMPSC8SMqebKqNH9xaU14GDj3XWmTpR1BTyotfWjZs
956L4nQOVZisd2tzOn01kHw9GlrxZzHKNtvVyQam0QME1pTHcTqHFY3uKfoxqOs/xaiZzmxFbEDp
zj/GTmsu00VPrKtkUnmEpSs+91FXUL/O85TC+3DTSwAzwtYqVGvWjuvsxyKTHnLqdLdD3aI213v5
uq8S5TSKJq4AOGWTnOBKGN65Jn8G18fJS9qfPRHyLlqLgi9pJpcH0DvlSZUhlnxTGxSSg2KYBdmZ
YxH/LEy1UCWsEo7OTDmdKPh/6ROK4NKkck7qVaDHSBa+m9Er+dkwLe88LyA8yypjCt315u1lDG3F
QfnoxWsjyH9wlJo/cwJVPEtS/I2z/vaiTyNFNvoDkEmkrKaIvFCL5yxoNlCfj3cRrxQjQsQ9JVLC
KRlm9ajWpO6n6WKS68YKgCO0vucL2HFyTVKD2n4tz9cdqZKVGTnZWQSDIhiP6kClkLg+ChHycbA5
loS42mq1z01ValdLAh4rhpYHqfJYU5UjhoVjVStZj6xr6kny559z2lbRrlICz7hbONrnZQ4PseFd
VVH78+G0DKz4jwQMzi2bGo4wlZuvJsa2n9RLF5twJHqGTkKEyo8YikaE+Hrw3INOPC0m0aNmtDdJ
zizrcHZon9wUyt+3y82RKrXmbu+AdZ1egmh6S4dBPfX3nSvVZ4O9Zw7bgFqf1b48mJ03HGylrqGn
xRSrpkbVihiLrrDOc8R0s+IQEShuUW39EfxzU2f/MCGTqfmMAumgNGwhRBO3ngvqahpXsqTORspd
frqXwA+2cZrRmI3zc7Jw61qs7hVw+R+XNmLHTtD2/NuyOaUvB22AvxFekHgToTjzRWmcjl9aHZFO
08u+KPYrpMjWJ4jOymsVIhlo9XH6JXWHfGt7lJezxYbouZRXViYrG2dC5iMFnZ6NCbkpesI2AkQH
Vjx5RJO99cQQmjTcjhFDy9NNP7xZd5R5Zr7AS93cFT9p76piuJuuQ/FmsZly4V2r3N0LU0fRJSyz
E6WrNtj9URhFE0IMsTcBdEw81819acznsHazO+hMi62iQRFnVpUOgHsuWISmfE0M0GyUmG5C6DUP
OafVn5qKd6gKDSSHJyVm6n+prnab+qxPw64GwUqFsHsRXtP2v3eDMzyIqSBgb0mpFnfhs/V83+hm
/CR8gVSvQODEL4qjOK8d8sMwvDim9BLAlHcHsFmdMxdE6jRKoDaYe40TI0KgtNVROHrDK+9OaTcH
mLR4HpmCF0fjS0dZ0RsELwgTseDYvF3jAUxZYsXqiMgVke/Ps2efXwLHkDRlK3meu3M6Hx6C2Mtu
opENpKHGGgFdMUTQ+KejyiuoaWTZ2y3B6eRFcqLb+FEO9dzbKlGvZDfPV51t1+QIBL05xAyjI2sX
ShZkTLq0M2HaPnId85gqqMZM5JTyJLWHLBdawYLWchkvboQLIbwU46Gui0OlU7zsR+M+4/wfliev
vbuayudt6mnRNUQD8MaZ8k9L6GbdlPXhDyQCJkeb1yUVDIBJyRZvXSmmTj904AmEgPbYObV1H6aG
qlxUgEuyY7ESWHc/May7objWvu4ja7XYdEVSLlQ4nYVJTBWx0Nis6lT1wSiymnAqnhfMl1lsy2Wc
lorjFm6as+Nb7ZHCbIrT43z8bPLIvUn0hnzkNLRho6JsX3/sW6l6jnRr78nqCNak9c4xCNN1IIa6
FW3jxqsOwhsU/ffQnY7qQee8Fnx6RRTcKhDfsyFEtIKli0pJd9ByBHsxHMMCFKXiO1cxVEoQn1L6
OdX85oFfqniehD4LzMMwNWxFVK4Z0qoswfOLYWpB2KkiuK0XfGzNPENpATqgY5Vb6Z6brvbMYQN3
cogE/hWY0G9DiP8HHIH92kLq+/YhVocnAC0WYtMYlXceHzcU7zqbWh61czs1oieaACmqs1X4bgEH
Oh4JuNWq1aIawk2GUVk9aU4dfu6i2glf8rSpP+dy80Npgp1tFcVj3snqC2XpwCPLiifFwNdeetAe
G8/o3L3wBjr7fVRLNAAYBA8of58jF5hUNAWX5BDvlICfhFPMD4s/Y5vdkLD4efjVKyUYrqdoKYfY
f4RYXjYMeRPzVXsSDcVXsuE/dUabP1HMOZJLkiG7HN0oXtsx29VU1yFGfYuv22yv+YbxoFrqDzdB
kKzvlPjWZdwpeZyEHR804q2ZGuHo09Q8en3yWpvFL9M0IU3t/Fqa4XqOb0zvFPrjtREUpTVSiaK3
NPU/2IbE+Hdxy7Qw5POfSXW/0WMvAivtwrgz6FQMTzWlauWrMAbRiF6bc06yEuMPbrCgwcEP3Iuw
zyuIKR/iFtu7mByujh3fhx+KXKg8ZHDhd1dapojex1eT6uSGeh7rVr8NFCsua4s4zZeMbcFdBaZu
NALWnQ2rNJ/aKN8ZE7e0GENtEgAeBtC42LpeQ8Po3Xia2AijmLM0pW2FpzzvpEeAg8ZzW6V/SpnR
XcSIlKu6Y29mbFo+N88IhxyCKOsvaWMrqORQqTGYoYq+aarehE00bWpAcmmr2VYMc2kEu1u045Gc
LZ//pvQ/gYYOqFBTGrQCs3SnO0NzjaLKoU4l8E7SxPzKoiSuAQj5Y+mBQff8m+gZKr82mdLAjvx3
BypjZI9d47Owm2MSQkMxhSjxX1XHQZJYI8lsH3KIXuU2J5koyFIbOi8sYsuBAwP3zxhhknNSx9nZ
6sPHQDeSffhmEvbCLP189bHbU9GOlTd6ni3874LeVhO23y+Zu86v1evc2wNysrdK56TXKg5aiBao
NMipMVkFZuv/SIF5UkT0F3+ZLxrcWJ9HJas3rmLHtyyDSRByP/UwmIVyM3lG25htk68p3Xc4fKjH
i68Dz96VPqVEVmX1m3dG0RWN5gFQb2vNBa4FZhtstzpeFvcAxX2zalzeJnSTvy+OAHpYlNjQvJST
7IlfW27H0JGKEZUS+rnKxq9iJJou16cPTVdu1WrInoRNDiCCKUebLzcmF9FsjmqDrfDpkwn6E3U/
SlqzXmxJUturoQWsvizUR3+4Ctrl86qUg50okwtXYg1hSx24Zd24D3fCxsNRsC7UoD7AM3LL8gGJ
D2SWnlrH7K/wZl7DaUSZfPE0wMK/gzRt3IihaMjh/wAoH5KdJCyuDOfmcuItJglTTbX1HmaDdl1C
DE2dcD+AJHORZuxz9RaDjtfzMXiop5Gwq76pn3l2OImRLY86KEV1KPYWklsrYZybSlZvropUmNbA
NCdsfidrD/oQrqqkDLemIxUPQW5wOgs17yG2FO2B/7cN4NlSXluTAxS51f1/DbmyTiBDoZi71U+p
HmTf/YLCVRtWKsiOJGkbjYV10WEoOTmVrO8tkiL3lnrIDRQs8mcjC/7ghKv8ywr3iGt4O+4z5d6i
eu7eOKq5zgoPm9k0zirj2fzS1M5JeE0pgvE+HviIozVqHmSwkMcYiZuNppbmhbL5H1Aq+BRQKEh6
T6alWWwmHO2HTG6oNydC2KV+yFu4rH9No3bz/7LcP11V2KZXyL5L3Xog5cvp+LKemmY6eRUNxUab
EMDvZTGJCE8dlF2jyvxBp1hhE/PFkELQJ/DuxlGMlnWpkknhAtlnlEudGmDlk8xy8lK0McWi1jeo
7J1bxQnbUKXFIVPl4CHtaqp/Dc18JBuE8pTjQq6EDukKWQzjW280z13EJ1jqq7XRccbJLv8886u+
o1oV3cFJ1G1Z6JTKTMyqqmbQiN7UiJBxYmdtpqx1MCZ/jWo+3LijQXPd++0fFKucCsoqP3uQG+2p
L28PReCGyNjIfxh8xg6pbUG/k1nZp54CpL1jj8NWDKu+brcINaV7MXTHLtzIhhYexdBRJ/IrhC7O
A7fKTx5MVpQbQb1VyLJ0Rf8ZXHMK/Voh2+prr6Q/h+WUbxVDJ3JcqMjan14xTO65vh08+Uc7jg7M
r6aM6lCsg/Wt0wh0dMcOxlRQLOE/s0mkVr6KkWgSP5mILNQfYaelyba3jqpJop+0gUY5jKzNvelh
ncKYouMQiEIz4dCRcpi9fNV0SpSm6Lg01G2udnDPvrmdwtDyjVhxXpbK2tWQutK2Ripm3cZtdjKi
BJ1A5GI3I/jzP2QDEgbV+SaNnbEdFT84NaWdPmuR9gcinsk+9zxwOo2XXUVju3196eybGAxVUTSb
xalJnrI2SiSW+qboDhAafnLTgmJCp1RXjmpJD/Uk58FpgHdLY9iWDEV7Z8+L1NNXnQ35ZFA35A0I
E7NgoG2PY4vSJccX4ddGhaPSNOzvdefxQxfl8MS31GU0Xd3CGZE536EJ+q7kbfmsa0N04lFJ2ULx
3H2PeDyONee7TqaOk9pcBgurKk/6aP8Q89gH8PNN2cljT8Uj5xGNzu9uYMyUZHL/rCum8o2KUrQ7
gYgcxdZRNAlbId/K+ZmadpOiCQrKPuW6QCA8tWyYhvPRuuaOuRGbUDuc5NpSb624tXyrolC+ZZX7
tQw85ShGohHOMHJXHbVx18Wuqap+aXJtLJCqlCvnkzlq49V0g2HVyogKjpDMbR21t/dimEjGK6rO
a9RY0cSYaGt0JfR511T/InrR6CfVSnQ9z46q1eKS7ZpNS6mADGfKu8CfXWT/VnptOrA5jv0lnBqP
LEy6KbXui5WZzV44UN9ykT4Jss+mnlJxmJd+xd+6Az0kuv5EuxNOohbTD85lbiYmn3k8BzUcuSlo
fUGINWGmBSq6gs9NYfvpW2iMwkstkSpGz3VUD/Wk3VMBl+dXPdQOdaKqr3Lr/vRCfReehg5lOJ4T
7BW1dN4foxXty1DX/4Jh/1iFDUk+SBrYPrpHs7Kyu0jkx2oxrmQv9c9i6Cm+vy1kqMnsyHqt+hF9
pGj8Zrp2vovrnuSjY5VfJntWqMM3SmahZeUjzPHOugAhdcrkPvii2xFkxk710gywQCZB+0OY7aTz
97nWr4zkYLJHO8HcDVPz1NP/PhykvpvkC3HP3TncB26lF/xwLnM+rDNHK8gLpKtlTc+xHi3qIPZl
anUXycs6BO+RsjI65dagZa4j5otNeCO57y6iycr0Reo9ax9VoelehQ1qEDA0al6uxAxAJgHp6WnV
Ih2jg8L5T474K1rf1CTlcbeL3oq5+ANa40p4jSD8mlVycxhrRaWqYZoR+DUnQbkZUKX3FiiqwKD0
MS9G/Z1tbBRBbdnyQJPzEFLWHGLspTIydzl8ZrBdq4q88bz6rzwnlS/FBTqB1L1QWfFL7J3/K7Lv
TffTIQTgZ9vEkPHBYacWxa/LMiJaqMTPwvF/X/+flllss3z824zUgFmF7y6vJpheTTDJQ4vo5bUa
vvrk6am2UqSq2JBjyO4ojKV3a+qBL6CAybwJi2hGHxW5sjOtd6FOXA/shw7zlLcV+mJIuI25zVbM
FEvrttw+DOSyhElPWh/FC0MnjRz44W4MDc9ZKfyuXnO72ypiKOYleZxxnCnrO9mjbJwyv7a5BCBC
l1cmrk69r8UNf2z3i8Opm/ZckXScX4YuTyJg0gYhZ+sxIe3UOCRKVaOwH+PK0a/gXk7CJ0+mrLMg
6tAGno6moXDUedNtS8VxNmrIc/iaHZy7qvBPatDWHMMf9WZC3nMRq3BXaB5Rs1n8YP/qI6wuV8uO
DnbQGA+1kcX8viYcgSqVDEQHZoOHcNSNB9GzvVI7enX9PMeJKV4X/yt10/GQ8E8j8c0Mi6/Eoa60
YGVOq4q4ZakJFzpYeXaaL6nAlRFQlbXpptPGrm08SvDy/CCGaJ0jBGxQiiSGdgLVR9k8Ixhgn9GX
sObmw1A4hK11wmCXD34I8yDYPy3s4hX6NuUjGnPlYxBy5qXnKhVf3VDyNtNQZ/LeJoL5Faw3cQdb
hxiKODG3Dnn20Ekwz3M/rFdVfr3PK2qxFVTPz3rW/mycxjp3PDRQAg/TEsVUvxyTZHmBEAJ0nEZY
ZeUO7nI4J6AZLJTC24gV3nXFsiJaeFwYRPiiIY00yohHIb6JJGaeoAlfh86FkmmSbJ2BWnreJfJm
HlOFal/mqMHxYLAw/T/eeQwxKZvmw3rO9ps6QR7DY55X9NKVziNVhTxf0RhRLiHDzKkfhD6qcor6
PLgE1LnCPq+dwiTeeeQ4D6FFWdWYF8aJM1vz4Ondk6R1VFnDirzSxrbesYEavkVkEag/Hb6oHpwI
fELqXRm3sz01y3G2d4n6zi7iR+Akc7weN9IVVUUoWXrok7qieCgndd04Yntc50NwGift3c5CWkBB
QG9XTWK7GhuXA98ofyO8HtSsF9eM+IGa5hbpYN5lKTg0UyzSB/bJ9txPUJiOj5XZaquqhLUHLrgV
jN3ad01pkMfw2gA6c50SV7VSV3HoRA9tkMfPKC7dCtjEvwKzSnemV0kQrDn5V4dKZvJHOcV+aLRz
4I9qYnKlRLO8Ql2NgFCBCFBnl7PJM30IijjJL69KKZFLS4Bni2ARIxxiKJrcoo7d9VDk8fyJ82UJ
FD1ponTOuj+X5YVZLLLYOj/41lhf4z4bd6VWecquGE2KFiW2axuESIs199GKx6jJZYRRcekbjbt4
4oTxjgRSsvp/ZoGlCk+ao23mRcR6c5AetZ8VSSsPoRYGD0tjZqCou2G9WKBHCh7gsUQrYQyMF1KS
3lHYlhDRq3J7XLuKIm0WhzLYTCNr6u2NNqHucLrYbBTdrATZAXvTRov1969Cs0jFNXnz3S6j7uS5
Q3tyZOtnI2xiKBzL8F1IWEjx6t34bRlpdPW1i6zWWniXyb9dy5ouLNW5f0Cz+Qi1x7gPestflROF
Vg2zP1QAdr7JJUc7p74D9Zag2oogjbpGnO+sByMg2euWg4zKJXPkjD/KMKpnEQL9QACzEgJMnpcb
hz62LJ4eS+lr1ylHKudg45b9nsOvibt8shdj8UOLYOoIQl99yGv9VPnNrpPaU1gZ2R9+Ylf8SmrS
axDqxaavpO5uykawt+DWONtIT6ybeMiRtlMhv6/r70llha9aLln3jELiFLq3V5fzmJfMOwmXaKB+
ANIsV+gGEs1zxWNV6Ss0d/8s0Ap+iRC3RblCWouRgZjRi9XzJbOjZjPwrL2xtJUpBdGz5zftc9Qn
4cZO3HofJ2b7LGdZeOUO+Ol/CDuPJclxrM2+SluvhzbUYmx6Fq5VuIcWuaFFpKDWJCiefg7hVRmZ
1WX1b5jEBUCPdEEC935CdsrDEPhfXFaLJ9lCjsPZNibczVglLbTkYu58Mc8J/7jY1KTdlkTwzdi1
FPymgjXMLOIjUMgGczI3UT5ZO62+rVLUgKJI6XkI/+nEI41xtLRB2NkCX/rZUTXlOzYvDhLLZAGU
LKTKNCS3EmkFyvBStVlyK0FYc18zt2RfEMeXRk3Vxdiy6nCstqRcmKgLsPrlvVOYxT1racgS+ZRv
ZVN2GAU84Th2zjLUWKI+6a3zeB0/TwqU2S41YNOTjiJOl73ZfsRe0B3lECoZ7qWd7OXnBE1tlyo3
yVOjmYvEYRGclJGwkApO/b2XKZe4DhQ2SwA/z1iWiXPWN9T/1RTSio+U59Zw4CzgUVRvfV8zeBP9
ZllZISWy+WGa6gnaxjG2P3NLHmRnMY/4HPbPsVHgwjc0kHsTZV3YLuqE7Kld5EbWY5y5x2EIqwse
JdUSl9bs6/88IuMaw+/X6LQKTxKjCHZVkrYPzai8+vyNp2Ju1XkX7qZ+0JaKYjYPRjG0D0n6qptp
ci8jFh4jOBla/Ub2RaPnnM0BnaSgae/SWAfWXJln9qY4c2dCfPQ8skNLiV9bxzM2jWdE+yJR7XPH
zcDuXf9Y85iroetyOkyesnZLAJC4vrvIYU6YLU2t/jQivXRt6sLWnzrhO780P3vl4L+bm5P726F5
m016e5IHT0X5gIdugZTjnzF5pnYoXpAK9qmC5DPAc8yw1VVRllxdg92MJo07Z5fZxnSYStSxpSh7
hwMSzyTnUWiTshtFB1Q/16M3tTKWiH6GHwAngYNF7pPuxFgklmBwEoGwqxGdrV7RzwkKMpCb+Jmc
sqBcXzvtuHX2dqC+hFAaKPX4z0XDLcKzp24rMLBZFd5kPFah2Rwpf4iFbOqIg99GTYJJT610S8N4
0fSye5B9NQILiVKFZ9nSyrFcuucp4lZ+iwaOexwTJVkCAMBeZLTHG1FNxhK7pfDDMZwNKyXrRbQl
qiI6Cln2qITP5WwINg+QM5PZmKQeUHSSM1laRx9TZW3y0bFe+r4vtyJZhwHS3xOI4fpbVOFzOLaa
8myL/qO26uQiW6r+3HSt+gSkrrujuHaTpgXO351PJVNPg6Vs6nmfbYEC22tweq8Z/Ph9Vdv5BMpe
mXYlqGs9JTWkzgcrHNCc+nk2ZChlsBnoN7JDHrQyta/jHAQ/joiGLT/npw1FFOyPugYFCD/cODku
WoPbsTOux+TsdarOHTPV7lFq7pdJ2bi86VOwaJzaRI7LGJalGxRHu6sq93qa+WVx1FyLFLRTosio
fO0M1LlJuBVYDQ3AwEeeUoXRY4vTtf2D7s+e4ZkZf019f0nqsfuRxeLWRIzqbRr5wZhGVd62XlLu
RG+TI9Qy/WzElboKNQr2aHa/y0mjuy9RIfruWH22CNW8fsoFRuu144tFHeAATn1QoCjKb64ZzXrX
Jnb3SE5i9hoD2y576yIMKPKYX2WnUwTeA2+M7JIH7M6f8e/2bmTLsBt3abg9iLP50kgX/+21ZGel
TO7v14owPDENzbsx58nyWrH+GKSZuZJpN2F1Ke5GUftHvu6XthgUd5l1KA4189q61dH+mNCD2aEV
YT2mWuxsKpEn63Zea4u4RvpW4Q4s5qY6GNOZrDV1X1qKVuoPQ3InJ8qLOVa5x8Gj55lHPwZBFWyt
zDvKa6nG8PevFDyVQcSjxwj86yHQWwvoaJhEm0403UL2eKL6o1s2r2PUrNH24Dz2n5Pjkp1FgH7Q
QhsNbqM1GLejbuNtBoyVWmDK/XUO+bPsuRpqY4QtE6fX0VkEuFbR4sOERJ7qam+WGgIzbjt/0wfF
+MWY0J76M9xVKO3KsOr8bfi30fIi+ZzT+220DIdx/M0r0DYeVFfs2DlZ2wQ1+kdzDL4Kux6/IhJy
ryBA9GzqsQW5ylJhbtZsf7ppWsgRyCxueuHB5vTDEkB792LE2rA0qMDfsJpEeVVV2uJGtjtw4/2s
C+X1X1laY9tVmD/yoDzjK+O+9XqN21FFVtshn7qt0dk5OE2nnITw9PVU9M0jwuY9unLN8LWojfnG
Y/4gMbRFdXjR5d70KAC2oE+igvGa3zWrBu7xN3E81G5as1QfAxct2N6y/hgfYRT1Of4zPo8X83jf
Yby8vnxDfx//+boB1/nLePn3/D7+b64v//56/vudsVgPFFAeDc/6Hhpd/7VDBXpKUvxh3AVMugjB
fyvfkTLQv+Kf/m2ITeeAyK1gwWlZO9SD4o3v+uMX9NqQYquVF0dH87ia45gXj19Q5FmaP+M5RLtr
fB4/uabYkT1pFxmGK8fGTOp6kWaKfax6w8HAQ+gr2SMPsuOzKc/qxmDKX7qLuDt04TDsPuOj1ltk
ykL1AVtndJmyRH8rRfPkUlX9gd5upjjojXVTvxvwqFkOyLBs0tKrkfbjgJ9WfZJNeSYPSk+5PDDb
BiUUHkkKFK1yam/kISm99iaaD7LpW4O1ROKlXX3GarMjjy3bgTLFG8MMpoWcJ6fIjrFEVRZOZ428
v6O+icnA6q0OngrXik6id7RrfIyROBlSGztNFUcS9gbmWfTIvyRpdqicDhf1FDTX1ssx7ka7XTmR
6IU350BFnoxZ/y6fHoaI7Y1XsN1yxgfcQaYHF+8CKKUC88U5Bu1mxNiVBUdkQ/Oz9VvIbeNDO3hI
4ALLQPnYq6tlMLgwClL9LHvtaOZZgRJba0Y4PXQIcc27YRaT7dJQDe81DscXDV3CH2ly66BkGCxs
G3zENPMEkdVfdynrFr0AdiDU7osOw63f4jwXnpGAmreYRo+VL0pcw051QpABGsJualUeZGsgNXKR
Z9WlEdVwPVd4xq4sPeU9GwACweGHNZQFUM8rmIk3dV4OxbYWI0tmBPWWFCeHGwvaVo4WFEo/hvjw
m2I5lKOJ3m2prAM1iw6J1k/3jRUjOYuw3G5QLW/ttmGzcQccYzUlGJ7bZBZ8bPNwr8fd8Dy6sbZg
A5jjw0DvVCU8UTDAM7NowKWk4onx84AJ5B9N9kfxQfEq9OjRAjpDgxJPjdMtWYtQNYk1bhtJgCfO
3IRnj+idyFfxYPBfMpxZXbMAS0wKfm2Xjf5aKrOHeJN4Fwpu9dEEXYI3lCLgS4bhhou3i6qFHZG7
rn4nDyzuL4aqIWUYoF12jSM7YCrlbQNy+65IIaZE+oTs9p9TzKjqyRuGr5+hCZHOnWqQ0P68DHVS
jG14Ml6nNghTLtOpy1eajxFyDRjnJpl04wUp/ipQ25fC0oOzi5jnQobVRMdBw7RfNVQtqfe7GyzY
wU0lJBRXij7DldV8Xye1p6y6uGaPVOTmZhJadnGTIL8eMqxOMIZGAtsGinIuQFZuVQMfNqvpxksW
CBv2jeZ8QaJ5U5pB8b3o29ei1oZn01H7taLHzQmHt/5UtEW16vWufRRV5q8okUe7RoumZ/ILwGiC
GvJFr43Podt9UcCaQBOkpQYW65usfzDz1nxUwU7x8U7POc48t+Hk3ctB1fyVgfOgLZwIpWU977aK
OiSbykS/D+7L8GQI76Tw3H23XXQwjQFwThThOgklE126oW/fqxEKXeGk7t2Astix18ABjCC13yuS
b4bnlC8o76e7wAmibdNa7dtcMpIDcOlFA3fMxaEWuv6gR9VzR951G5AL2NWz8GvradrjjDjaJLUT
HTD9hQSJmNUSsy/9Y1B+VLoyfgNQyt0Pvvh96DnRzigjY+c2vnrXBmh7Izw2fQM/hICW8rUO3BTc
TaPfBg621Y1wsJwF6pAXTXz0ZgVpefDHST2B/ck24wyt+Ixdz1xEpt2WL9S1x5oHhhpvsWOYBJ2f
1+G9sTFCxV6tKvPhEEwOqcW/nsq2POimORxUaCT/PUhtFZWyc9APByuuuAoAxhCMEFIJKiAzI9LE
Oagj666sB3Ebe++xaWCrnmZhfgpG/172OV5r3YWlUHd1Dia1h1IQLxMrNNeisDVqWHM7QGV2ya25
QPaN4Z6JxmPpbrMKlb+x1LXdVFOShszusA7WqPg0E/hvDCxFd9s0EbB/tT/LFoK33W1pu2SY80Rf
y5g8zHoKeBVoZ4xMuJSMtb7+mmlKe7iOsF71LDiQoZjQEhVwtwqwFnjHzPjHSnfuqN7Hl1T1MJkJ
3bvMqJy7PLPaA57a0UI2A2fQL7gpksIT7vTeaP1h0EG6KF4y7VrFNDcsOtQ3AIjInyr7ZlDuyDyJ
u8GpkoNr6d4i8IMfZpnMS77Zw9p6sCvWJi11s8WAgvKTnsTpqvGrhtdPMQIAJXjjNCxYHAfKuprV
7rEL1YaKbSEu/mxXgETs+NB1oARHU8legwDbZsdBqM62UReA531X+k3ygYtfsBCZibFHj6Ra4jY6
ZhAx0AxHZI/IxeKF1cXOXUfibz0OwA+hjWubtmpgYwA82Nm5bhwFi959IHgbXXW+R6h2uzOnPrmB
/s2tyB6SC1aLPBbZBdyNs5lJFZTTA/ZmKukRDNkGx7XQXhm0V/wTEhiH/KgdhGzb0Km+meq4L/NZ
hN+3YAx3ExYHWTgubKE5T5ONPW7U1WyqgxqGtJ6svCaoX0Eg4QxhFIgPG079WqYL9kLB66jaxQkp
kXQpR6UOnG8jdbEdmSch+bJy0xxZVL0RZ6vxa37Tdo0VaqU8u6EHKdIjO1Ho4sEKlKU6nkLrLNIy
wrNmyA86FkpfjTL/ZqlW/KZqwBej2MVXVrOpu6bpBFDWRuoiC+qztOvREe13bLcqjYXaN+LizjQy
yaSVjFuwmAI5fHHvznRcGeqTAHWWVOgHz03Lhwnu4gGTabGo6kTsBjBxG+yR1EvSRhH6FdpZtkDK
AkyZDygXttsEfWKekIEZryuj1xdKmdn3yLHoi3Gw/S+iqy64QLjBgketPQva8qo3UZ7AHKnyaJMb
BU/K3kgUwFEpnq567EDMaJ0b0lTGtAogXLFO7E7XZiV8fdNaCDK5lKX5GOJ44yaaqh7UpMFnC5nR
Rar71Y08ZHPxpuadH67BJN+hXmOeZKeamaiPkCNbVxZmHqkLKqQ1g/icGtnGVpC+H8GB8TMuzNtY
eMZtWIjqDMEQVdc/Q8181qIw6Q+jc/yMD4liLu1GlBstSgJ0ojHs3F0vxx0R7M5oXS8lL4zlaHdq
6v6H1kxo6w9h8T07N73bflcSq1uYbjU+uPXk8T81+wM7W2/Vt8UHKwAbFw1KyELNQyphUOxk87Pj
2qR4lXhNfvOX+GB26ipGV3slh30eioIUhpnfyojpZqW7GkatW+qml68H/6DqgbiXh9DlrfV1oe5l
E6VyDcVflHiGRtwrfAvvkbnMt4Hr4i4/z5Ix1DRhr2uxd5Dj+hbiSzL5m+uEeVihh/mmmfxxJWf1
tSnu61p9xpK0OMnQ4OI1K5r4LCeB3StwGwl3JRWKs9aTiBs1nCuNuicZiyw/d0/9TQmyYGPaRnAg
razdaxPyrnLE4DQfZLfUh0Z1631tNf3Gb/EKVot43xSlZWDyovvnqoXv33nWCVUSJFzxElhZ5ixS
hTXhChnYek/e0n21ebhEpWM+h5EWn3owaMvSt91XI2y4Fap1zC67sJ4tH/uTzA2XbQFiXtPcZN9k
hnYCnxZt4zjuL0XblmvURtV7svX20mya+LmqIg19mQxdenv8omAI8bUR8b5MDINnmztuI3/y4ZVw
6EJuzl4+6uxuyMbbPsL66fjmW6m7bCdvOlaJcJ6i1F6H5UQc/ZWtNqGbauXG8JbrZKUFsq4+mQhc
yA1KIPP0sQAWFpZDeenKqb7zw/5dTi9d3V5lFrLsOtXrJMpuSDYbe88Dat6VgzgbjpOvQ9x2H61K
s6Cw5tF7Y+MeLbc8db+PRG//QOTgybKT4i0qimqpNpp+nw9jsJFX7Nl6XK/ooNt6VrIe86nBLh6r
YbCA9mvRuxWKGz3R2URxxRxUxTeNitf4dfaeMfTQfbMjg8+jt42TkYXmQ9gDw+hT5603gLIoqA/s
TVSkH9QgZReJQMFUqjmGXvkVRRfkZnfkztEtJYoOVGu3HPMP360iDKh8d1lrtb4LPJq9SBFL6ntc
k8nXgKFuzW2kYBEue4eEHVoIJHspe40KUrsDtRBvP+uoeLq7QrM4+EjDNQ9/7aPqtBbTrkw9WVGT
XkbFzGeq2vA4I8zKQt/XjT0+sdcvD4Eeh2sJLPs9Hs1xCUT7PV6yXvi7uByvDGVNRTKzdmoaB5vM
00Is6I34KRSGsu0S9A8cP06eel0pD7aO+aXsLbRUYd8x8kSaez1Px019SG8mbS7itM2HhHuYikgP
fY9MwSf6Q8aod1KO/4n+UAYzPciYBIjIjsaiLtAADnUMhI49HNpu3MmgjKzE+lvlcmdvdBvLk/Kt
xfH6uZ4F9EkConA2D02/W8mmK0A1ykyBOXbmWZ7p8xmC/pdBmdKDDH3Gi9xut/3PWbKDgvgfU/3W
+mWWHk7f6qkxd7qmxZcuS5xVAd1nZZWorMuYPARQG3Z66eFqBYnn0tSiY4EL9w+el7kUUyL4H/6c
gjvY1qs693gdJ6/l+5Am25m48ktQUX175UzgHTqriZSVMIt6VyN0u0i9JsRwc36FhFeQ15bXuc6e
X8EshbPKfI28k9F5d/akwbTThvqbZ3wvi3j4sMrcWPI2ZBdKy9YhxCBso2O3ewm1xMIjrXHWSuax
s9RE/myrAnZOpXe7YW7mVo30cuLWB9mLmIMAyhT2p1GN8mery754cW+f4XTnz2bMVp5f1aEN+dqo
Ka/aTGr5BoYPeaPQjM+x4mUPMIcuMm65RQFCA9LwhKPSm9OXq9Gz82ds381j2Ud/TPczJMYiVNTP
hp3+7fQAUMubPRXX6Yiwm8fA8fSlkxmgMYzIXyYe2Z7EGNkLuF380nSvHqJGT23dKLdBSiE9c+OX
zgjdAymeFk+bMnkZ2LVuVKcBLcVnsvAUu9nqo4/DnFGH56HFnX1AH3rXjFgkKcEoVm1YWs9TZP8o
U9wpqvQOajJL7JmEAV9jEdvF2TXM4SSddqUf7xzi+44dh/WnRe/PUF3hWdhnsQ+Ete72dVrdx6hT
q1s4Ae0vTbxjuj1WUfdVpxbnMKlhGPpetjJMEwXE+ZBl3ZcUuZT9KCqMA8c2zi4aiuPL2HG6jWzK
cerckY06RcTayK8XqId65RkpKDxhjI+DTxYhNppXHAgrKuSjtQKNNCcUENxGkzu9GXioPVttukis
pH01DVs9+IOrLOWsINC7ZWZhEy171dcReb9XEi3RKUtxUoPj3bJ6j7PV2PjloYlUe0VaM9yIlCc4
GgPChsfIDswxr6cFQt0NgNwT+CGyJILqfxI22d6YZXJWrL3dRdvXPN/RKFuSfYyf3DYBmYVX6ves
Aann299iYAikjZ3pwcixoR0GMziaFnw2pCKiteLAubfqAr+iiXQz1XT0Ea2PnrswpcEAaUtsE7aD
Xzp7uNv2uYm8auWNqf5a69ZFvpAZhbsELiTWcDxIS3UCalD48UWe2U31TVFCh0Lgb/Gqbj0M7HEX
z0h97gaFDadQLXESdtOf5FmXx3+cOb2lHNUIqDgDPsN/GYo7en/t7cSsq2KXJCYTymZJF2Y7Dyur
a9ms5wO6qfT4VXaWM1ykiBZj6qaPsvjlKOY7S6X8RnbhH5CvdPwttrKTJUh6vVYVecohGygnh4ke
3GJiZ60wagLaFMFmlzF/PiPvvlZUnXIxLoXXeOXrzU5QvV3IEZ8T0ghpKc8ZKlCaf14kyvhT3AiR
n/llZFzOSoRrrrwEO3LZ8cvVeUHzEsVqecdWontqcvcmGgVIkLnlatmTokbeWbacpvjmZ7Mmx5iJ
JwdHd7wmy+lkzc0SPPOiMt0e6AQzVURrlnrgiUPXTOIpEeG4zPDJ28u5ZLyxlozNaSfnDio37LEP
ze31b9BQGPEFrglyrkuRa9MZarqRvX3iW0AfZ3+9CgvOOrOxUBR9+ezb8W5SdeeLbSr2KgX8AHko
LB/hD95e46hyrBL28yd1yNt719TfZVxeJxob1Dm9drq1c7jXop3cL0Nnatxt2/oSRol3tnXLJg2h
oSHYZsOqGbCVrNywv4WF2d8qMz2/5jE5qR6Qs59xS7fCFYVLixUaI2RHYGmYVeQosMyhoFQVD2HX
8ZJjVnKUscxM4gV3TGtV7dsY8LfGKn5defq4TyhsPvbFdNfWPT5BLbnA0WnEo+1ARsQh4NTPrWso
RM2kRnNWtmL4aniZp/1RNkc/ztdBGo4bPwGD6Hadvcklc0cN/W5RzqeYx2/MWoTzEoZYN7N7NHC9
5aqNQ0A4Mw5Xm5Jt5k2HvHSUt5ZbqpWxImdrvUNklG8XiMi3NvN2mKgVTzwkmiMKsbPDLnE0gr6O
uN6o2oPV50W4Gm/DqtKOEcvsowFPxu3IkOvctBdWP9T3uZJ7u3CMh+0Qp+Njpg9fSf3bX2Ob+wh6
CS9FaaYbF+TFgWR6dIsELnIydmJ/dfN7Wx26j1bH4tfx7fTsaYACmgbUq+Jk5hFthGbhs+7hNkdT
HvykN49zYga4/xz85dSTUaOrsg31YTQf5/7W0pKlN281Wd4vMSTwT+SvTXfVO2q0ihTFWXVZ65xx
8O7Y88T8WsKy2gnDcMDX0BFYDYBRYQ2QFLlZ72SQipZ77bbCELKJZ4vFgFLXqtPQO1ENe7rHO9fa
zsZSWHiNbcbdePiOuUuNTUM83QceG05EVs6yJSdQPVRXw7xVVZWyy1jYdssqbepbOcTnGbafCs1e
GKgB31vzIdAR3wjyxNvLpiGC9ByqOxjPt1DuSevXzxbqC8EC4vy9yp/8FgZJgl1SVDyocFfWaobF
QIkqy97xp3DPbik4p16EHxK5l4cwqJQFP/z2i6jSP66oUwP584oNullbb8rVNVah+s7UEjQt6tp/
RYj5e20b9W0IkwC7R+9ZhkdDJb2STd7WnUeVjrG19Eh7ZLc9YfquW3zWxAX6uKsBLPcBZ6rmNc9W
8t8oPfWDbbDlhU7nFCVc7HT4tYm7pbKgCGUvs3HCaKk361OsQDjdjPOpmK2A5KHRKgfvEMaUCKC0
Cxn8HGOg3Lu1ykxdRjlpR+kMrOnjLm8pVMX8JhcWGM2n0Ul16kATPOCgCNZ93brPrT1/g4oXjMW8
c9BHP64tQJu7htXeKjS74mWsspZbq5/vA1+JVq7vi41SgbvWPZy6MsGTyu/Flq9s8ZojetLNiVsT
CswqKRPsPxGivbMCJ1lgbTa9dyBJeYJl6Z2eJCnl0wC24k+pRnkmBRevqozXHjbarHL9zec4EffZ
MrIzY5njzdd3eX87zoe0csmjB+X3LkMDRLZk3AgiWKTVyFoU/eXrMC+tq0tpvcpRn+F2ZIFj6UW2
++yoShJYsQOAUV5Nvl6jCg28q5En72UfrE1uDee0GfC56sboPgfLs9RtUKhjDYChD4vqi6a1z5he
Rt9zg2qo3nHX9bRt3mklW0AzOOhug6mUYn03xtB49aoxJIOTDY96nwyrvKzMW4EEzEZv4uam02GU
6L05Ezp7sfrEy4tw6JZu6UHRo2BGhaUPmxvZ3cAHxRmm/96wQdxWpIOR4ikSbOKKu6mz8dHRgHHl
SknuPdExf8Nokk87ag8deLxXmHlyeEyeZZ+IJlzWTV/suEshu9jE5iqcb7jy0LZxGV7biVXn9cJo
YJL/+1//+//936/D/wm+F7ekUoIi/1feZbdFlLfNf/5tu//+V3kN77/959+mo7HapD7sGaqnO5Zm
qvR/fb+PAB3+59/a/3JZGfc+jrYfqcbqZsi5P8mD5SKtqCvNPijq4UaxDLNfaYU23GhFfG68vN1/
jpVxtdSf+KKSu3d9PherUiGeDc4jnijpjgJyupLNTrP0Y435Dm85vSAT/IvhxyfZ6hvfeYT2Dt7o
2muwskTy8iI7Cn2AWlUV6Jq5CHWZIl13rVG+Bm7k7t0pbVeyidZgvqzdLD4NZlm+disQ1dlrYlAM
SictXcpBaiLEyiMVujfz6Cl38/PUDvWtZvrlzgsKsdCMAvq4DOaVC10t9E+yRUq1vq01ZVznjZes
3CqrbwtHvP/z5yLf979+Li4yn65rarrrOPrvn8tYooZCarb9aFHOAVNX3JVjLe56pXiSpvBGDqYo
nyx7Iy3mY6E+y1HsJlI20+wIAi3/Xs6cGXmwhNbh6ZN8B5pX3/GRE4+T7vBzlDVnSn6G1MA2UeVV
u2UZxMNzim7F5FMukC2wwZBRouewTbv7fHIh8zImUPzmHFsmWZHbf34zbOe/vqSO5uq6Z7iarrmG
On+Jf/mS6oAeJ8FW8WOqm3ajmV22MVkb7kljpk9xX1xcM1bfczejwNJZEfnsML6EXqosZEfpmk9o
6/oP0I3jg8i8cZ0MFTZ7dfuA+SiWlVMa3os2TvfXZjiXDmT9QCUhu+2UGOOZMO3gYP7skTWGET33
pMeq7LPiIM90xXBuPufKWZ8X/WUw8+XryhGfcX8Azop0IN93oBzHMh+DowPTvLi2QwMbS96trey1
5yGf4xDIC68zPDnjszuNs9xeYjof/A93EV2fbxO/f109w9EMS3fmzbNr2L9/Qo2qNeiZQ+4WSlRt
+kz1cA9C/8f1IFSSZmBfijXaOfZrcSpbD5K+KNpXp9Gjo5GK/C6y4vxOS3H/THvP3MvY9SBgfgRh
iSHpPE7GELfNyF2Ibiub3Wjnd32puyRR03Yzyhf3/ZKiblGJNZQQHxkMaMqJaeTtYqgVdJmNhNMK
RD0pUrdZJo5Wnry0hAfzy2mL4PAunvxbX21Au8c573ifWjt+m/ZpGqpkO/RGdCniVF8DG+3vYn4R
K4wYk8dAkKJil+4/K2UPxWyYlLc0DD8UFfC5orsn9KanR7hY97WptbsJYBRpzi651cl13sozuDLf
uADKjD9DRYvIYdxmz6Y3De51QlkFMDMzcKGf81sBrdAnDRcp/BqLWfBtsosqeSetAjHZQWQpUCtn
aVo9Pr+6Be13PkucCal2edpMkXcNyiZAc/PQ/rASar/BEqx2MqcD07XXhkCY5SFIdqY7KnuKmwkK
1kpjLDU3xAIAEv0JCXz/lCqtOJJvhgBPS8btoGYN/cspoOY1auzT4XNM4bFoW8m2rdsfsRk0W79o
95Fahk+h2pUri9z7qZhM9+xRH14ac7K7y2ZDydR65RFTbKgemnsMuamP+h31ytoerzB9icwf/ACL
Phcq5wzkH4VHnrUBbiQ7Ad/Gl76G72/5U7k062xcjGqM/dU82Gg9yqx59AWMd3uavF49g5b845Dn
GNCw13W27FMnfdGITD3HGrA8ZNs3cpytfVfHNrw4beLejDnW7INvh1+8HtZHMlpsN0Rj3ToDOm5e
YURfalFAPPLdFHyMqTxQZjqbwvefyMmIhRcfqBGNZ8Wv1WAt8I6krAmMzKvKi6HAG0CSFuvsbKqO
MpaD5UTrUisvZCqe+hLtiJodaLBmi0diB2znbkSkOFiXFos2JQcXIefJKfLMC2OINCn/m89rTS6C
8Ck/lnUapryxMdiytTn54cphubzWWp0nN6rxZ1gOxdHya/vSOLp9GWPQdP/85DCNv96XDENXNdPT
VMPUYHCbv9+XhtrP2qB3rPfB99fG7KOgzQcybx3bfs4sxO18sGl/Bit3CFc15fFfYnJ0BzrsmBSK
idrIPFu25Vk4ICuvThnFp8lAWrDtNmS/U7aQdnKuQ2578iCGPMYvQ54jq6CqCPEwSraD2oNVFIij
nCPj1yFAiJ7QswpQ1Gk0dVFYOXw2A6Prf36f5HLit/u3YTuG51q262m66cpl4i9PWKuKcTdW7PJd
MeN86ZAV2hZVibcoQKY3YaFgh67dc+G63ZF8MvoFc9yNUUpUS2u6pJPi3waW+a0v7RGfWvYvLCea
g6UP6ktclQsZD30j2pENLTeyqeVYhILgeCRrZ5zMcKivl620kgV5q2bnyQqzTaprPcYLabTR3cDl
3ps4Lz3yRskMiv1LPAuWZtkVX4Ixcdc9xkD7FN3Fl0gtrgDjGK3Saxw38+4lJZ8sgb5/GZ8Tl4Bh
L1JidByOUe0WD3NdclXmkbmRTWVsiwus1F1CvqtEeFmH4R2KYh93RfmAQTYVlrb5Po6Ktv7nT8v9
r/UQz1qHQpjF52XplDF+/1bXVWO4VDHDdxF2OEFrxctkN/5dnFXOuS/qftFaXf82dCH4gcCzYSu7
2hMaORsssfs3Swzp1u30aGuZWbtuQpAuBviS4//n7Dx2I0eyNfxEBOiCZpveZ8pLtSHK0nvPp78f
QzWjbvWgGri1IMKRqcokgxHn/EabDw6ZtaOsypJsC4ROrsa2D5EeZzfWO0i6qDw2JV7IN8QCsYsd
mFz6Ui1Onjb2pwKzjKdmFNegiqYrokT5k6uLn+Q7mrOsBXOQsimC+iiraRv2y8q1+301n1n6bNX8
ybC3sjcEN7420qre+K6eHoIZcgYGsj11M5/ImrXj22VT9/UJ1B5QS9ki+z5Glb2OjLjDbiGrUZpq
o/4Hk7415/dS3SI/RmzznvdYsYujmmBKohLCiFWGGnE3D60bf2d7kDNrd7TPNlJu00KYuX3OK/NS
5WLcl3OH7JXtWmPZ//LDyx/2r4+pToxSaKptqCabNe3zQrhHirrrXd/4Mup+tcqtAkStUPr3Q8wN
jxqJ+5xXkbVhSxGdrdKx7tIJ4V0bgUVZIw+eXEVnAgdlCzybSnXr3DPDRVaDqxl7pMzkAa2o7OLY
zP1+YyosRvEcd1CdItQyXDqWxPs/39T/mKp1YajczoYKE9YwDO3TEjI2RekYWqR9sTXvpYbUfG6Y
Zf5yGHrU+eA7aizkJnuRIi59BjXSr8zMc29lquebmO09RkpokIos9w6lE1oHFQjNrkum6ex1Q7Up
sGa+QT/rF70xNsci1IjFm0W9A3QNSiiZ1o6XensT/N5Blgo16t5L2X9L/6v3o+1jHIm1+F9eaf94
+HXhWrqjmY4h3Hnz/umVxgJuYs8+Vl+iNP2ZZVfC8955iCLrEs5YHonPEXoar1A8EquPNlmKW0c/
aRhsvZ9QolGzkMVomkHERjlu5AXkYNmBks0c/fCOI0nr8TfUu0NhoAzGAK0Vpz+/w79lUR3qWapp
TNY9MVBwBxBGdQA9cMP0+mpLHZO5zQ5b7fw+BNTXe9WYh/horizQmh2Rga2zW1Wnj7ojzIM0G8KJ
OLv5qmh2AhFdCFhU5UGOzdP4fWwK3t9ZiDJod74ybPpIr6H7Oq22aIfyDFLe+RKoCfb0DmA8IiQ2
m1jxaja++8Xq7WYJcwF1Ea13blWCGKs+dyA2RDg4D7IryBr/WkweoptzRzayxmu8ETNwEeTndlDn
8BAd0VS8mAAi//yY2PI5+NscYLGmcQG22rYDCNH4HBlAsjLR0LL9Yg0gx8s6JPiFu8A6Unr7uTS9
fiXq2toFc1XpwXCrRpOdZS+vbtx7iQqPhRCPGUtM2TxaYKd4uX1DDdR+bjXwH05uqkvZ6erYsHg8
KhzmXie/C/r+EXei8iJKYZ+FH+rLFmXlb8DcYVQZ4+tUF6D+cE3ZZ6FfPFZK9SIHdEpWL6x2bO6Q
e4yPgT8l68QblK9NuJADcj1zV4UbjEevyFx84j1e/fOl8dN7ZB9gPbKKMXaDoeBGJomXTmoR9vN7
fl9kjraqFtV343yA/vO7rcrM6k4ekEr5a5sc/HGuEnX1+7iPNj1CKYk1xd+u9fn6pQ0qiO2kTvb8
wbbVSwAn5C0xsBeKyyHb57Viv/YRuvG1/dY1cOiSTq1Qa/KsN7vEDhzKIgv4DlwJBiOInNEOvRJq
Qp1Zty4b0LxOoIa6brnvChJ/CIUkPCaGj100dP8I+lw19kcWHn3w7ObNg6ODfdHz+tmFIHCezMZ5
AM5mrHsXcbcQN+KH0a86bO7wPYqQrliycAFhPrRXOXaYcPBKKsWDtcpYXyMZVuVTspC974e8WZpu
NN0lbBxPYtCMrf5foRSpd/JJ/uRDZAUj7WmLFfPto0me8On8T9VPl2th9K1KoVsLea6UWfm4Xorl
2EEtsDTK7Wbd9blxE4XWkODgY425NMxtslctXP299OdxOZrhG1clx+bNGHdLwt1l0c+9J6O1zPcO
YtPayZUIednrzKNlqRh8wCmMi8kRTQYkiIm1GChqNbqTh9xrEDPwwnQ5o2ne2xphTns7m+HC87h2
PqhNC78l1q8fp0Z2q1z0qV320aivUTd6Mh13vLPVqV5qfVdvZVUehkxrF33npPuuKaY72aalwIMV
SE+yJtuL0d3nTjGeP5paEaGf30a3zBDNTWQ/PY1UcZ3gaESodXzF1usn+Ub/5iqaeT9owaUZ7eFV
lJYBmgb1JhxS/jqqj5lpoFZexrQAlw9jcBmNRlouE//iIW1276rK8FD7EdEGUoZbv5uGB70cjdPM
P3TcLiuJT+IBBc4FpCBju1xxIKPwctLiB513BLr84x3b5eJBHdJ2bWm9vpbV0Y3Du2wsl7L2PmIs
taXp68oWxjIhRp9YAsJedrUxPNM4hnrH6q/PdthE2jthWn29lx3ykPTAPjeuMGYtq75ayNGyp7HV
c5AU5b3mIp5dNqI/x7ajXbwWQBIg0vJbggBZiqzjS56m2TZDT3En1Lx4wvrrTg74Euq+fQjsWglR
o4PX4TbmeXCcgdjTOFyhwKYXyACL9xEaK5mjEpunjxFymF9kuKhZDchkU3VYLFcOUYQAa/JBDPN3
llRHzUdEPkipJlbj7bOsN9aoNZQoaxLQsQcv/WYgoFPG1vADoyKAxVhq3neTjzxO2lg7L1JH5l7H
fh+S8My5lv3dIqks2RW3LEvHPe/jFMWKlxamFyZ9AwKAdf774M7Vj7YiNfkZZ6LlBoSbuwjI5b5i
1beUygFpZaO7pwLEjMrcvgYqr2WpGDCNyb2dlvqp6PmWp6JH8RnVxi+TM1OWNGW4pCohPRMzEd1k
kwrye1k0WvkF3hDoo8DN4dK07RvUXCvJyi8TIP+tV0/FVlYT/VAMHvCwYSx302jWG3kykpDLHJ7b
S68oyDt58biW7UEd7ppIE0/FpHaHpDfFSl5Gq+yLmhAu9LIe6YAW3clEWCZsQW94M7ExXpS2NCia
xjuM3L/Ids0Huw2+WxobDK/xcAzm4XqjqDsXw761HFWo4mrWFilfENBnwyoUFDv74W0UDRIA5SLG
b23Zx454stTWXgxNPb02fh3j9hSOX0Xkw1uv9B9GlO1Ik/iAMJVfOdzIiIDOtWTHHixIc2/6PK1+
xn56pwydcTf5YQZjWgy3DNj8EsKEt4ljfdb2VVpvN+pNzlpvCOq1FyWLCv3EqyuUzFsYGgzBiq90
E2c+KvnRmx6oLjusslLOXq8p58FGByzWy6Ns+miXJbX3ev5TLDg/dZiBoawnPmxbDRYOXVN8dZIQ
2R5T8Z7GzEhANLvKzc0L/44djrMwoHCQiaXN8vvsIvTgjhTlKVKN/mgMmnlVG19c8QuJZ1m2tWyS
hxSgDTYtQ3sgFUkEu2XJ4Kpa8NTHAG6BvsSgSNrwCaUO+xp3JfMVnZYXDw++8TMvw/CpUPVq5Ywp
nkfu0JyH+VDoEfIOWbVTvaw5q47NYS7JTjmsNI1iKSDxrWXbp3FlMmB7aT1C2tFOla5Ox95NSwx0
6uhxGkiD+4Avfob4ZjSm97MTQbjwkJ4i3+pPax/E2PtJEPjKTZRoCwFU+mjrCMdqMNI6BCuNbqeY
ze29iqq8eRpr1GEW9tqEb/fUZBgYVAWPSSTS6qmEKLjGGCzYOr5VPmUGcpbM6jZuMVT10sRI1MkR
vZyroW3buwAt6aWsOm1XHlhgRu9VFBXdI7xE8Efz4HSy1LNe+D8S/dGLJ/UrUPDvERDNt6EuvYVf
CfsxqfR6lTtWcAf7L99E/aCeB6UcCPKP6iEZ+ZESq0BiBT+fpaXq7Q2GbbxT+be3tLG5QMoTK78a
NTbZ3Q9NC/pfPBpKlSS/IlZ2ixhrhOcyHIN1VQAR/uVkerqKrYQnQI0s99SX+g6bRR6AwrSeszIz
DoU3jre5VjYF35QfZE+ggJOFohkTIqZq+mT7JpBoX6kOstfVMjQX0bUHEk+v3g09KnfutJFVssbR
tiegt57GLH1Cj8pcpK0Sn9y8Dq66rv1iMuxewiDNdwU8m7WFMOWLn7saYb9CRZWFXrcLTnrQ5PdN
xgwifIRt5ma7NKsjbGY5oXYvDXq362Ko1a3s5WZB5T6pEvBZXLLvVxUwpWcTGb2r3Zt/+VxIgela
nmO0w0bHntFSu/oex7EcaHKJZVdshRcfqcWVU6X1C3LpLzCTuD+jfknG2/3mTB5ArfkkAfdkOwQC
q/D5pMABqWVga/wyBcn7SZbTL52qcL75fYpAhR3V9/78Sake/PWTAMHVL1nlv1iKr/xMy+4vnwSr
dzcp1oK5VIASnZPxMkUvD1XabP5lkzfHOnKZrH/PypNG003VInAGAOmfcZ4284pAUeFT2FFgIPzZ
xke9yvTnVI/eJj+qrwj/6c+BEYNgravHoWTp04/eSg6Ci42tMVDr91OCZjxEJqgiWZ0Bk1tU6Ax+
OC7hDEq/QpvE2MkrIhEJyqKISdLNvWMYXWMsaG4au/ID0Z/wkudetgsSfBZYrSH8Iabw5LtJvggi
tpR5OMAuTQecsRLrUY7whxc037oH2R9gO8JnNxdZCzVeRemoJofRDZ6d2rUQTDHYjavW1qsMZQYS
Oie4pdCD5mqtZNEujqMIvBFVNykH5DVdeyerZmPBDC0a/Rg44wMT8bPuWNm9HXfZfcyWAyQmmYyu
4FlY+hEPb5ilR9kLYqQ9//kX1IzPmYc5E+q6qiBWY8ESEp/CWZHNbFLWTs8Obxi3BAgng+ztxMTo
pYhjNZhpR+dWqObRqjJuKv6vEO08Es3WKG5e9k1Xnei+qPL4vsTEeu/EoiGNGEEsd9ESVREm3tZq
qKzHvOhe1Y4Xc5sazdWvHdRWimmfKHr3OnX9tJsEMM4AcbjX0kB5YyIEdrFMHHLAh7+fDj2k2Ts1
j04/X61oYci6jlWee+xJnkfg2fL0upjyQ0EWHQMuhpUznCIz0+qUgj59cX5/puvW8dFxM3MpR/kC
QT+N2fEor4EmEknNcaU40bAciATedBTmbgXmCz7T2+WjyRVgYowB0TbZJg8eVjwbE3Xd91ORc9ZO
Zmm9qJjonnz8FXe5kaL3Npc+2v5X6c/j7Mj9fT33v6VPV4lDV2yBTpNrVe/qTvG2URCGSzZo07xL
m+60NEg2ou3y1Uebr7XTqms1Yy1Pkx2dqZdLM7W77UebLRwE00a93Ih++gEOHHnMWhM8eb66FwZh
rEn0KFXXoXOP/nu+tLKgfdM78Qh+LACEo6xpgMCkOuXFKLv6y5/v738k/A2DPQJpNQsWOmFb2f+X
hFFmsckJ9SZ4Q6gmjA+WvauN7BGCV/PTctqtGGvti+o7YhnotnEt0dTfV8FkbSH756cc9ftFDnBw
AcKKm3w+KMj6r6wYJKis6nVz+fOfbHzOmhi2K2yD4KZlOKZjik+BM0tT/TAgK/VlGodV5E41EBEO
ZlLg+WzbzY5tcrzoVe93mzrYWHzjZ7fQU7N7s7P6CLUPuLkGxYo0AuSpNO3ffPD6i1Sk6rlHM+xB
GdOrlar9W1HxA+lYyuzSYAVtuvAz/Tw2FaHNwcRfO094yVuuo2GbSI8syYMcCFKhx7cqzP8FqmE4
nyYm/uOObSGibNkmWVHyjH9PHsGiB4mRzfYDFhOmSMr8RH7Gn428KdrzIdX9/OQVcM4JYO8/tcuq
HPExVrYlIkerNTHx+psv8mncR/Xj3NyFuAOrKUIT1uzvDcTNj4Fw3yAOEAOpzRGDBtsXG8es6Z2H
wARdDjDnb7IJtNawZyad0KalU16kV7Fxqp3Q3CFHN9yrRdkjpnETUc4llY57069aVFvmE+RFFK8M
FsAn/KO8CAyz8RJjHSc7Rd3Ga6/oTZkoOSbECFlyAmOI54MsNbWZL5BZbtefOrIUrfaFHGjxqCx1
DSHZqi1s5PTiaRkYYfdoJ9Z44Qu5b9MOda/5UA5vMKbih/d+i9Aoi+T6JPsAsehZ1pzyBM8bq2zQ
cvUDDc8GQz0lWvm7JNvkIZ57Pw2WbbK3bkx7L3zUafrJL46q2xJ8GJM7oRUFcfH/HGTn5CB4v8nN
sTjK+ke3GiFpTNJgIEnr4rerTMrGmN+82nxQwa9EWptenPk9DIwmPk9Ndu3fX8OA5DeYtbbgFObe
2c0HCc6MTCKoCnmRrkzVO9FuZJ8cFaZTtUd1dWShMr/L/9enat24Dz3z96dG6aAunUEA2UinCQVd
DBoTJPfeahA/sNIK9wpx07nKaq+PypveE8U3EGA4dYOeXdOs+Yq/sHFBVd68yJLlmewAccmwysJk
mzgBwpEdEft8bCTqci2rHwd5RoWu60eTSvJh0WoxMilNr5wBAiHGpmfOJlAt5SzbPg6B5QdLvwiT
A9Hj+IiGFw6Ac0keasUb84UskrVKNmijXqM2SE6Rn6GA5RTZ2uFnWFVRUa1TZDZQlUAPmiDXAPGt
/eWXOfoZfZc91A1x637U1fV7tW7bOxfbIN0wvXwpsorQS1l0+NExOHD79pJF04ngT3L2yeEheyqc
hdeYxssw6Na6FfW0ldUcc8CFOY3xtQxq/7lixaK5ifmSTGMHYflvZ1ndLYUkw3KziYgL6PU3nubD
CLjvxbPyapv3bH/yPChQtAzv5QCU3saFHXjWbQjd7iiKHAnhwS2+gQadL+AUirPKAE4dERbSb+1o
TgvZAVTsjkhJ89R5foG6DIKycQZ6PXT0gxwgSjSpFYIunYOfarGMU8/sHnuXTauHRhs752ozk3C+
DiuEEwFZxRDYWDIbOy/UzWezBpo1d0dODJrbYr+S9pW1dgIxHGZwMbwvpOeUQDmWUnFuUFeZjXiW
JGb4RbwP6iKFl+s2xyH3fxM29KH7QT6huMMDbbxUZUl6CgjmW21Oay1slCt6C+P96BJXKsCQ7uJM
H+51VBbvWvMk+2RLpdkF6KTAWsoqsYs70zStA56Kwb4ODWMTq1r+Omb1Rn4X1tB2y6CZ6kualKTw
RiHev16EmFdZlmdvmsFDjSuPuh+CoXwQGD7JMzMtRgKtEHASaoBKium7a3cYgy9wNd5/CN1DZK93
0Og08Oq4qkmZLa0KYQSlQ/IyM9E2rUt4cpBbS/e9MMoCTkLvhf92jer/Z8w/P4LrZHVbzcuCj49Q
fF38y2tZ/+dbGWcqQwXkatqG5X5+KwvhN25qtcOTaU7ONU7aK/Yd5ZvW4o/ZodGyldUM2Q6r0gmY
VWQGl31LCHLsV17uK13M12MXywxBPEiCSgQk/j8lxbRdVhljtJWl997S+pfUJDIlf9+2zisr0pKW
jUEuECLj856HvUNdFmCoH82qR3gT1V21MrSdbSLGKUsfbe7/aJPj3PyKa+hiVFKyUmjGJPuQ4PSh
m0oij4nrHTq92I/ZFBlbbfDszdjy5nmv406zQc8YTZQheevaJlkZdWUfShdBUVE/RLaSsCqzsn0Y
hCnTM9Vo7H7gvqjdoDIZkP7CH3IUEYB0bTg4mclq5T3aQFpeCmCVm652KuuSDFmJ1lxYvOgt6486
aPB/nKthka98w6se/XQy73j+WPPNAJ3Rxnkpd3HcDNjpObGXbAOUnK49Wd6T7Q0bWRvj1r3KUtU6
Kipj+OnFNvLTC9moWOkbClre/mOwPJ8o1UadT30fK89NWt7GsrEbcB0PfQOWrKF5Wz9US9YqffFC
CNgGCVAkB/k/iVz3nsylSfA27J66JiPCy//Iwq9gCad8QHErs8VbkYZfg2hKv4dT9GZWucmyf/C4
QR0QoJhDPs4DQt4TT6Eomep6F8jcvFx6L8o1lD7G/LLa2NZL0+CP+FhYVVpbeMuPpRQKpXguwI7b
Tq2ZbpxwKvesx51H0sR3hhEaXwvhxSgm+sbFMILi4pc1L6G5ow2mS8GD9eSqmb+3w6rblD0TTh19
l/2knoP1lGBJbzbq7M3g9WuD5f8lSVhX9JpbfNXd6AWWV4esny4OJHKVlWznW19G2AO/zlqq2761
661duMprgHiNHJDgH7XWe6M6oK8ePWYhAZr5gqpvVktnnJwz7GHjWhcdKZm5o/VI+KJkpdzpXu0d
pzQtV1Yq3FvUw3BBl/S5rvIa+bLCfxLsDQpfG1862y5OY2WinzRm4ws0j3DThEYGIp/esEBYVcH6
6SJ7KzhPtpm9oLI0XCpsE9iSMCoOp2k7+gpiSG04vTRRGy9V7G+O8iTb9dct0m2PSt0rNzvDSVZ+
MLyXve0G3UqehOlismo8x9ojaVafqwhtlmmcAHbU864pjIynjyo+Ub+rZeFVR0JLf63K3rAi5CDP
bWZ3pbD0Cemm5B5dk8S/CLxD6Hfid5FXXzf7U5feQYPGraz/0SfPUDyxNmJLBROyjzPPE6/lUFdI
diA4B1CVkH1MgqbTrX2Sz9J0XqHiK2VHx2L0xEM8Offv7YlrEXUDSew0g3fHavqnbK9ZkizTGkEA
SEvJLW2KZhHMUBNlxK4lDRzzak1lfwEnix9EhKxu1wKsQZx3bWeNfXgv4ldjH2TdIxmzxXYTjRxe
sojhmOdsRMayLrHqeW8rS+scqpNy+Au4Zm7ztbsRSLvHZMHyFZRbF4Xfqt6/tyMv/Nn15Ran4jxY
FOm3FIPwaFG0V3bGIljkcYSihT/9rEfvalVO/w33nR9TlWtv+mQOqIIhcDcQ9l6gEo/MrmfbSAom
7CAgsLm8h1QPPc3OIcg1F+UgWaqNBq8ox0mXsk2poMwslIBrpPIaZBDCLfqdv2T3x3lOj/VYEEz5
uvPSYeEicw7XNPbXilWaF/a4KmxWTdtnbtSewW0hEyeC+kEJWCs7U9V9QSnu6vmgFRfKys+67p3d
FM6kJslskiwm30+1YzCB/Jn5T82INYVlpPmiqwYbABoHgn3QRAo861w/YiECmVXn8jcU1LqDH9Sv
2uzPJg/uzCRu/fSMQbxylE1yqBUgCumhc7r6GGsHOA9qItglUSVWuj76Vz1tJtyrrBFnusQ8N5Ha
rXU3zx7xxdLh3hr+N2MAAlOzhl50cbGKkfX5ng/xrMCnmU9uiPihvFLla7+vlM8GrYal6FtLqcSZ
0FYuwuDszJWEZeg57acEYbe+DDe1rcy+CPTYiRnBQ8SfcwkSkqhJ1OwopKdhLkVamZ78omp2OQ6E
76Xgv22fenO/7tcqVH7QAerBJTYK+2YuBpaqHhTBQVblQRhOZq3fB6FsKHSMNhjqxJa2zLUivHVI
byaOkbwA+dEPjtnWK92C6oxeBspgAdEB6GrpzUkMfFjnDvTQilXvts6h9AP3uUraZWKZAx4pUCSy
vhs3sgrua4+TnHjE2yciXQwBLEF9u8XPla+a1Xce1t4XTNvDZZrPAmWKUW2yJMxOyPKCZUZ2d1tO
fnenudO4DALY62pC8sGYI0z+HGtq+tDcO1n18tEkS07Zm6twdjNUMfzR4tQ54UjusOmHN4fSnFjq
c1W2ycNUsHJZwDnEItJBnA/FoLuKANhSIx+GkG6BlIKsT3N9qH1QTLLOW/w/dT+tXkw1Q/MrU19V
8MNppWa/2CAi2pkJ9ksADYLYtO7BClubwCnCo2Wn/rl15oST0lRPbZ6hfoGy78/2W5LE+a9MB0Na
VbrzpDDtARxImrPfV/oht9N4m5Rtec+uE4mPtEy+dRhuyrO0rrj6I7MVwD1vydS6/XPkTxd/pyeR
JTRdW1cJC7tCGCq3099jXsQog85RC++7yGf5g8nwjymxPjgwv/Tar7+l8bR+FS0y1xEG68s4PI86
1nhaDa1YEVp4bfVhjxMSln+lZ7Aiyy9hVNX71l0ZdhFu0yIP7oPsPomba2745kFVhHEgWoChS14k
y7BrQcCYkDLYNZmrXB1R/RoSlamDy8GgReNz075opmKumhH9NuJ2zRb6CeFko4JS0wTYWmgHawbf
2CrsKQSlX3UNca3MeI1+gpw1blP+hBmdC9IHBWOd/CbOUU52UjVP26ZV+6S4E0ZFPglMuPZiRzY1
XUKsVI529EDQA1Vvva+vYsSJy+ugI4WoSB8V1SbljkLqIsOndZOCTF31Hv5UTpAsPaHlG6hu6qb3
EmMzie+tqWf7jlDL2iY+vhQImW6IgA9LuypYe4t2701hsoOLC1ZmAjcUi3yBRC+ETjzUlJA/uc7J
8cQCDee0XAxqOD30iEZHCu6NY8A7H3ovmiJ6bK/BMSlrgHfFZjQcfREHPan7uClXKoJsOD+gJaP0
+tc4R7Kvs7JynfletlCUMl2lvl7cR6ABgRToZ0Ss9XMDFyzWwhZHhmCJws1wAHDsHnEwRPi8hkhG
zjB4iCFNLpNBJ+SIrxsgxLLao8O3Qg+TZH7U7Cd07BFrKBbWQMQgmtrvqVoaJ+Az3/zA2NoBayar
zKNs4XVjeSAa7jd+ekoN83mILOPgN6q9igXyvaxa/GWkuQ3ekVZNjuWRXV16gsyfnkom6TFA9LWF
kVFFXvEQmMWjEE16ECGpas88Er6+IotlvTL37gMHc3d8x50gO+eGFb1USrLV7L7H1CqslznpyDsT
MF1XmYsksEE/FAEGcDjowZSNFl3XNefWOkzAINazmucGU99zmzjTOcgBqCg2WXEobKfCw2VWhbm2
sQdTHIoyes5Trz97I0HZGM0MR6u8XTvqdw770QVTsrNHthRRaH140KKqvciDbqOcOJQZFnxBBeiq
VI2jMdZA5Qz7VJCNvfYgUVajFSDfb2NDC9h22XvTolHPfumIZ2iaCycIjiVR7IOSKsN+dLu3FP74
2dQHsNEGP6MBwHWpGxgLs6MH3Ah+ctVVCCR4k6NvB1ayq1S3l6FifFf7cq2HOq+XcRjOapbeGriL
uNODr4UkjzzGaDSrOGsxQk+DNQELd5v4dr5CRHllDf5XSze6f5nWtL/HDJjVoAIYQhOAwaEo/IN0
SWTNzWP4aD9S5LUOKABaR/AjK1zNIyyCEtSZsA7xFhks1QXBQw8f7gSDbd2BLyic5Z8nWVf72+Zf
/jW4hCPY6roaqc/PTPIByLnecXv/cFkTo8LRVthJ5z87J5gpNGOzmkw3XlgRuiHO4PwylPh72zTD
qe3daZ+bzrZUbVbQBLF2rFSGg6cEwJ+a0N5oQYnK+YS2YdsFryCS1Es9BZe4tjWgBl14Tls92bb4
Qoi13IxjnPii5KG30IvoMWzLB+ZUd+0XfYq/ViK2lWq8hAm2g5GJhphpxWiYzeHuqHVbvi4kcdrS
Utea3+3TtNaXgVC75ehrFc5RNqSWuVpZVrKue/voQ0TChSBdpAPehMhG/nKbMNiKsHnTswmhvyK/
zx3TPei+duhD5QGlqug55h5aaI77Lc2RrjPGVj2CEjF3mc90litJtBWeXh0jf13NKNu2/SVG88rd
CSerStZjj5pp5cXtSVebBoSni4WAWhybsm3OSYo5sOXn7RL13HgRq05I1EK7IeWvkE0I8c2sx+nX
n39/7R/vWO7E+X4EnW7qtu18esfm6HbapfCzH5mtDreucgvMnjyzX5JleKgDnUV6QYxXn+/OosyD
O+FE/8KP0f4egJL3oLAFRHHiaJgifcbGo82X2W7lZj8A4ukv+QjCEDclu1OgqDW2QhgCGj+qauvC
45s1O1H8wknG3gas8XAOik+aGseHGNxJG3YjPHredn/+mvR/PCZzshRQB8+KQQ7yc+JUU+x6gCc7
/dDy5Ds2aM0JuEOCHFvqA+tEWkVmc/W4OoOM2LJl8ffBqA1rYsDghfvc2YRC/4aSf3secJdFS2VU
jgkk/GjM1FXfd/pp6vHR/POfrX2K7fHVItWtwqR0dM2dk4ef8AxazP4LIJD9I6x4PtRYfHXbXl/h
1IeqhueX+8y2wJRMzbMI1kS796iNG19yZ9jzroMFi3Efb+2ivyhdsSBc6R5qe0wWkYOYP+r/S43b
irWjoz2GpaauxyDfIaikrpraP2oOYg0enn9Wna4wHLH2gz/VK0KNzrZ3CI71TYIwSYrBJm5Gsy52
8uIpQ7axe+SLA5K7xxK85br0PKRL/LA72dZIAoS8KxxfPDzbPKoXZTR+y0ySgQEUwmWsjO169Ad7
kwsnYOOWd6s66krog6O78VtjE+SiujP6JoWUn9jrAaOrjWeaEa9wl+Wd8HvCYVMDQcwoV5XpN0uv
YKXnRl9h0gV1+U0xTXEuExZkioLfrebgtFnCf1/YUTgSPPIe4Za5+94Mf7UslKD5yMXmMO7RrC12
Rd0AvyVMseUVqx0QnQ1R2f2uGvjgoqhhVB1GVHkT7K05OWWyP8UuMsSSMTD3de8P6x7Nr6VriezB
RcZ853btT4H2YMoqQNd2GgyyW1GztLuC2GFDpAI0PXjjydWLeBeUvbYYOzOcCC9kS1EmyxGv8Jth
K/iwlog/9qobZAtC/cpdmL1mJhl/rBu09IhBJYupTFv5/S/UudOHOjetndnV07IhZqsK7YYi/OwL
BP0un5r6X95Unxg077eyiZ6ETbzaRafuE4Oq/T/2zmw5ciPbsr9yTe9QY3a42a37AARiJIPBmckX
GJNJYp5nfH0vUKpSKau61P3eZhKNzGAwJsBx/Jy911YDyXkpgh92E0eUH0PhpkKR2xTJzlZT454p
7TCcbdsazmaoEYiZhKcywzPP2rKdzOF+WBP6sPo95Hwo//lM0/+s/fp6djTQcfhoOsN7Yf5k7tRU
PWvyuko+JsIUScEgpndUy1uOk5KY93nc64LgsYrRiVfRbt1mWusaI+LkL/J+tQCySmZyOIxsa2h2
u0WjQKcv7vLbUi2kry6Rvl3W7UmRjjEff2b4Zm4Rm1dGzx1Lzl+8nH9Z7wTDBUsiONBsXfwLYMbQ
x2VJpzH9GOP+Btmwdq9J5O4NCmMv4Eq5mfsmu3TQ0NBJDJ6mzzjSNEfzOosFWzFI9W5brXydnB4F
bSoMRJDJcC/GB1k63+dwrh5CZv5/JRaRP1czvPGGziTGMBxpspD8ecdoa3Gbt0QWfCgh4JsFpOJY
iscuSygVwJdu7Umf3EgJygOeHcZDyGLvoQ1fRCaPhWZbh6/N1KAa10o7odcrDvpIWlbZs9/RyKdw
Q9SVohvba0OrDgmNw53mhCuwBGMNxDR5bMZFdY2g3REN9D6jFPtmpA7Cla65TvKg2dEbTh/yoaFt
xmLa9dPzf/7kflKwfR2IjsnmzVEtHa2r/Ekvs+Q95IQpTT6cXG99mdohV/AA23fr3BpxlZ7sSbN9
vFIfs0JQVD8dlbm1TvnU+LiXABCP0bUxqc2VlUcVfGvtRRBcfzEc5UBi4aB05hNmX9IgMWtsUC/G
bt1mg0dTBfZJEtbnpQhee7VnjQ7YVOFzfQzw9ZyaHhb5f36tHD//8nmj/6Fo0R0OUluzf1oTmjG3
Wicsio/MstQNStrxjBtYErQ9hOIQU2be5HG6QSdTXMslvDe76DOoF91LVd3aZqYMr7++lJLWLuQe
YA8WykrsVknfp7esvMGhctpvRDBPVwrtXqfL/VhpzgQqT4AqaI/ibjybPLeLCXAo5tjaSzMk0z5T
zMvEuO+cFt9iceA6nZFmSY4DVINCGq5VOdhdVeOxtns/YEZvpKZ2IpQcLX83qJB2SQnr0c0U2OMr
waWRvtc+CJPI6wkNcduwWIcfbLGWOysv3Nm0FUJNclApGHRuwD4UV91KPQpzWRNhDxAcLQ1PzOqV
J2XO6g0jihv0i+VZnx66bon3bDlD+vQ2pu68qEgZHjIPIbjuLcYjJSESz3b86O3+JOuGLB8uPsDA
XYaK6U1GGe0uCFr9hMQTN185/LbVEFVcF2dqdnly7DI+McQq3S41rb0WBdNxdubPKe51pg6FdgzW
RNdALz6ivgZ1QR/TJTRguqpI6Qhqcik72H4TK/vWourCIkfDQwXus7ZCTWvtwA2DcImeOU1DA1Qs
yZ5ssyHTck3g1R16bmiG8MZopzaa22tz+GRA391kFEMuGJEDrLdxZwZN+oTQ/xg09IjL+buTKeEV
K3i9nUKo3g3SOjeZYUfQG1dP1voFh7RLQmt1FQbVdxhFHw0+8L1WWmfAzuad2ffTXkBTHeHS3ugx
ksrJyt+Lvrk2baj0nRNeRnK2LsBSvVbL70iOKD9FyKXdPtPbF8+FttjuzOjhVKj6ebI0/X7Wot3s
VOllZI8J82zu9ixL9LfHaCRCKMJJi15vb8e0/sGTUltUufQTKpMTivf5OuxpVS2ObC8h+Wd/UdGL
f9lVCFuzDIuLoZAaesOf1uGBZEqOOrP/sImP8dJoporL8WU5smcNpQK6cZyaA7Ld6mS5V24SAjyx
tXATEcy4s+PlPZ9ia5elAOcTC/D4K10P4YLJkoc0WTtU7Jy4nF+REIkZBBQeS1x4jTfDTe1iJP0l
sF3dwCYdjrOz0cIZfH8+zldq+5pmxd5A9HkHIqAkQLDor2GQWNuk1D6/qDm4RnZklxgHa2IGBL4s
/Za3Q7bBOsZVpI/YhvBYYx5bWzwx+g7zAN7QMC5PI1CtdM37LNqmv+8TXfOW4SFn8gV3bUp8tQCh
FC3Fx+SgNLKnoduFAQOldD2EgyY+D8kwX8e2demWqvltD/O//kSNa78ocu8lWDHEYN1PP/7PQ5nz
33+v9/nH7/z5Hv9zHb8zkSw/u//4W7uP8vyWf7Q//9Kf/jKP/vuz27x1b3/6wS+6uJtv+49mvvto
+6z7O/1u/c3/2xv/6+PrrzzM1cfffnn7kcfFJm67Jn7vfvn9plWXz77W4Pj8B19vfYTfb15fwt9+
gT5b/ps7fLy13d9+URz1VwB7SDuoLS0NJyDXIDCBXzeZv7JNwfhOtc320NC41hZl00Ug+rRfJVta
CpEV+WFzt1/+qyW0lJsM51cypFQUrYZua0JznF/+/uJ/R//99qn9exTgTwAGizJNQlmzLDhecNZQ
yP655AlGQumiwrIORZRthAMFN5DTar1riZgIre8G5rbE+e4MGopdcnIYxuLLbJ2XmmSDrYWpw+sg
UPvkbBxqmntVw+3SSJZtCk4yK4kt1kZA7GzHln3h1BtrhdBpdulWAwRjbcy5PgTE5eAA9ZHqysOS
nMtOT715rXEpgNJUjZiWOo7bPhTlLpuXaJ9rOqixVj/SrNf/YvX5SZXz9ZboSJwt3hVqQXv9WP4Z
PEd7sgnorZiHRRFyj93a8MJMOTNPmokJVXZkDYG1b1HKTotxVvHJ6Ev6qlD/bZIKsR0k8X1XSUSK
suDVhFeyonXUJtLV09LeOgPx8gBaXmZhV3/B09D4+P5U01gUsMbaG7Qtm8rGNo2f1s4g0rPK7uP6
EITBS74OLiojv80nW3XzTpa7edFuivG5iGEezBWraC3q8WA2znNJZ3SnNWwbuVSBjBux/IiSsLtx
3vddyoJD5l5C01dv2QDiYB2qSmwMHZ58ycJUhtFE/ZPBdlv7YsmyI8/3NtbqFsh585FbZCZUQXeq
szjzq3I6zUP4bOrLNZTfgVG386IP4aMglJ4kJe2gLiva0z5oacIIyrmE7LzdFnfmNpbp43KVDcGy
Vwb9kK8ivdiBT6i0/mCuWYpyYogfeepifkd/jgnUHt7n4tjXMDBy7ueN0Y2jaI3f4q9yNXvAVtT9
wD6PSdIh9ykJ5kOYha0f6aBMTfu5hn7sam3dr8Ny11aeqrojzU5X3jFlE9IjSHCg97rHpjt76gA/
ogui3OUqiWmZo2WMhppjWRwosx4KvVu8Zsordr486TJE0NvTic+L9zCgP6mPw04kBdlQs/aWzg/T
kBLAPplvTnTQHCyYQd1dYsshcRBm0tL0gcuF7sT8cBtmWIUW5qhBxly/MU0XPTXM+by9rs3F2KqR
gfp70XeiKN6WdHY8Gw27tyz1ph+aFzwifJZjXHl1P01+XeprhtCma6ITiOnFy7uCHIrEZrbFKPZG
D/qavdvGCDQi1+r+NlXuHQNBEI47XyYOUeHELWTDdMxF9x3womtFAF27xdxGcfGGromiqhvFJlDJ
N8CneUvUa0pXbP4G0pwQSTzhdfFEVuRrQ/IHAnM/MfsXQScZQnjxo03iW+xclavF8U2TdlB8++EZ
be63xfIUE8dyR7fJWxRMjQ7NGQSXWHEL5kvmi4hjfyqBy6vkeBGjs4tnxkRpo4TkC4XoerSc4wdV
TFk6OJ/N+aBGOChxWSBqupnBEEbEoEeoUjsFZdc0Htq0eRf6rbFC12X+iKQ0I91yelM0y6/7/pga
uPMaPhaHuK1ywRCQZZxpZe06s3jFJpNtaH4fKMYrF5GrZ6rmMxktD1kaH01luUqqCLD8mkgQJaG6
L0zb6/P5ZojLOyZFb6XefosyWMIh/hPOJGIu+tfO2RtFy8MJm/BCB50rFIBUBpqrKiDgZcDCaj8s
JQ4kkX1vHecz4Lk02XwsTONNaaPK0zsWdAE0qJ3kJR6sl4TPU0vIXQpiUOIJnen6EUP0sR7Ci7Cs
98DiBRTmmznTnxAa09MiuIMadp1IchXUEJ6lYt1lZuN3JO25mi4jJCZ25C35sMtD7YMU+ZY5ziQp
wrPHHrM2G1WahjZjDUuNU7rJJVzcKXDjlv1AK9Y9dbbVQGB6C5t1Vg2UBlVm3BC7wixGcfnL5L05
l5hA6sSez9JQ9pWQG61yaMJafeiDdmK5lj7utTPWFoPRCcg9EsYObdAfkiZq3Sz4znj4SimiezLn
G8+ep0cC0PUN9sDGDUb18tvjpt2yQa68xdezD5fkLSPAZT2/Z3LoGZNHpyaPD0EGmS5h2jA38DXC
b0Ndzu4yTB9ZHtZuHVBaKgaGMe0C0vJ2vSGR4oWweCaM8rvekW9oE8U3NgbxLy1Z4c6rMxlXoXMK
0oNoJZE1NUaww6wyg6s1WbP0Yj5ZJj+WqhcxfXNHRaW9V9m7Eu2ZK+wGKjSOym1vRw/BaGn7JO4P
YMhMlL+2ZGcRAmEdbwhZOBSd9mxYvpk0KzlTnG1c/bTJTmlsvXTriMVZTIYRb6oo4k0dT1dLTNwv
Cbf+yjqMksjZYKypkCBhOes7iMAN/WEKdW+cydYecaF5gsubZzHP4fr1ZJBbkWXa6E+FPqLANG6y
qnkKoulii0F4YSGeNNhiSdr+iGKBdLA3fhht4ZYdWgVMO7jOYzqcNE6+bpplfVeZ8qpALAk2iADl
yHjVgacvVUbga8NGQi4ZSwijwikHDDwvDLHShYnaMnxORn9rM+eewvy7rU7qcWqScR/b9pUcYy7t
McCp0iDBTYeFFnamjfU5PyCEf5iUckR/QIav4Noza7zmVHvPa9guBmFq+BLBexrWt3RqjU0S6G+V
Ejw3UX9NwpTEEVKi2whVSPM2hm2SD0VcurpuKfRuZwVPROESmmViH0937FvuwSnjuBMvuTNLBpYy
2ryiIHib88Xvbct4g6dEsyDaNoreuYEJ/JqOYeGnjTjTScWQ3nMoVp19YXoz7kmcRQiFGtbFHB3F
XXMx16QVlVa4iEH2OBVGxEhXC7ZKsrq26eOT7R7+WBwVe8uwuLwGOisc8ErbMp/R3IGUGDq/EmOz
XX5A9iS+WivRXButn6NbDjV56MKaj6czAt+xHjpQ/1dDcMCehQItFxfVHPmwzfHHEhuQXfV5p8/6
Y9S0xc5UaKNomOx6IR7Y5bpp6Bz1bjhPMBgjIqdKy3ADhWfLuhUseD1sGyoPh8T11sqS6zHonxfH
JOkR1Y+r6FdjZ95nk7UB2tl9W9+6jnESC7iK8dp6Cev+x6JwEueR+jKK0YVwMJIqIZ7pONznAmBR
32l+W9IQa/RqK4CvdWb2YygGdVNRbXcxTcJJ1ieZKZexH15NLojeYhruGBSPdjFP3gDX0K3r8skJ
1+BDAgDs+tDP9p2ijzdJ1SyMuh4oP49KPz0EUWzBqutZmhZ50CT2KDKyl9B6/Hp1XB49E/NIns3Z
YX1YrH9bPZX3TmJ/tBguSRMUT5WIb3E67myz9cfU3DvB2Z7rG0U2PHHg4MhBRJBJt2uYNpJlnV36
4fsyoIEK0550+HYnVdsgLnkUnoUioctncegm0P7DmN8apV0eWeo14DV1UT2O3fxtqQXx46NGzIxJ
QH02665uzaWH8VB4bN6OU7lgnATRuFdsKh/ZlNuKPs0Wl61v0pA5lRJIvdB1XykTuosF5v9KR5fT
RLHf5NkGc2Z1lZrZA8GYwzbR2cHACH53sPBASUVWXi/jbonx2CuYkhie4kdDeZygqnCLhcl/1zPU
SdV7cg2LIi78wEp26Cc5/bURuk7R7wnN/YjDJvALNIiek6zh5OMYX836om/SFlYj52FBQ6k5TwyB
70B5cSEM49uaiLFdKhXFrRhKsWAhla40srdahl8t3cKs9QilNDYV/mO6Utriq1XChziqh1owEjSJ
SZ+ZfLpFaEIbCfJreCj3UQQwhSCzbjMgj4BzoOxai9MDUQwZWkCCPRLrs30X6wA6jDnOIeFaVE9j
Ux2H9QvD5Or4x49f32kzygN7jHdfN44K/F+lKOrN142/3cG4ZM0yURmp//wnvm6b1WXYMqO91L1Z
HUvmRrSEVa7txi4KF/ug9EJbvCGO6mNEdJin6CHw3vWA+fqir0/o6w99/VjhQC+SBKl3GxdH+nci
pa/Mt8Ac2V8ElUeQ5LfJsvIjsQOBV1hj5YtEVw4VI+q8UZjGC4FEdirMg2ikCaZShqTHF/fCBMkF
R/zBtCrelvXPr3/m67uvh6D3xKN9/WOm1AXSRIajbcDCFCppne9nm7wkLVf5vOrxKm7pLA9ipKEV
EkqRaMVBNqp6ItE1RITjLOdErjsmw6p2htISLmQuJw6Z6KYBvXFDeCWQtVlA2qnbwgcwpMF8J8wy
CsIMvhUsEewTkrMSBdXERYGYLP1OhGGGCayPtlQwVHMZwiY6W+Rl22W10RTTurV0LT6i5mBAB+DB
m8UA4jfHsrzqX/JyVq5Logqp20H6tKsWJyW6CLkZQDpJ8GEo4yvQbE8dqhuqRPp1mb6dtby+VjsG
hArxmZqTk+K4MEdVtMraphqP3xK1cjUO1jf6C+/EWqVIL6hS2yY49so2a7OK8aZVAZauzLtIS45y
XjM5Vv6A3bI+FBWXig4hHl4MK3sl8IzNG+zCrBqaU72uswgnDZ/I8NvcBGOhw97xtbG5h78/XY8L
myk1n9tt19PWtWl1RHYT3mh4yVzUkAf2+ExNhwDMnyTvg/RiIlhE8X0A+pwq8ggvr9wwOy1OhUYl
ltRh+xjOMRpwRVJdCoWFIhqyFyHC2xIVEw0ApkhlPIQP41J8GjXr99hWHhF5HanxgXGch/FbnebT
jn7lcs0h4mwcvSvYjIfhnnkENaZwTqOtiBPsptVCPXcVzZOseKELw3aPVvONiZEOYoJkABB+t8pu
PlSl+T2bRARxgPbihFFxU3Vxcu6CLj4jcTQR5pKu1uv2cV7q+UGxFQ1hE11LK9PvEP84D6HSFgfw
6+Qcoy5nV4/lbm4MTC1g+l06j8i5EjiT1fplUE2AohamMamlPvNw5PzCvqSIcfZxP123KA8vUgbn
MdGyvbPSZ8NpfMxEVh6py4NlERd8e0Wf3DWaIa+IGt2TB+BGbE3u5hnLFtJphDWV+UIwMoiOPIVK
hIb4AJe5A3cV6n4huaqq9QtjpGrDRcw4wJ2SB8LYGX021bmqsWKbCP0ONunBsWVcwjFV9wpBRmyR
sm6ftWjjxgetpfGwmPa1jccelopo3TDTwY8M4TE2i2Ib5cGPDlH2nYaHLykGsZsjM3UXnL8HRYOk
3EzpPkbZOanloV/5x4MKApsjl+jNrcIMB+fNMYos4yDGqd2KCLvGoqV3YpUWBU17Giu2oGoebyrB
ATEshkI5F55CujLC5R2e3K4IRnJl6Zc49nQbz5pEwQAFrjZTAjgX9vEaEyF0FbrhfpkO0Qp2gzP7
fVOFXtj3Hwl+wJt+cr4FufE0SCqZCfhVtWZJoCGGfBLmRw0IBEws46BFsK/gEK/xOxRHZsAMpolf
CRsa7kii85UuPTIECm+TuToHRj74cdEVbECwAiyo0gvlVDnIYTUjT6CEPy1qJtFIwEGLSbKgW0rr
pRMTDQU3JFHpZI5pf2IAVTS3VpxfSKqFXBM45rSzZ4w/Tm8wa5wK9RQp8w31dLItCXw/BMpuWQ1S
qloNXKszxQ/FfIYThMczM3MOG13u4k7aZ6ZWrDJI53aqGhzN3i4eGT2+dIOmXjfP8KjiB+AiyO7r
/hJEUB8nCkZgYnegkFqqqsz0C1Pza+bDqaA675qyochGO5wbre5PVpCTWOb8gBsw75axZ8iULRth
LUwwOmtDr5QcK4fWmm0+zjLv9oMFJwEXlDdlidxXKgbMpiuumvSxAfErcK36YTcGQFQ8p6tOsDjq
45K1Jx3G8i09SxSzHJxuNY/EpMlayqNYv3x9F8dXFdTmo1Irgq3R+u3UAAGA4F5EkXIMh2Q/zkO+
T2Q1+4FKL0lpJmlh2CoIrQXf4+VKpRyzqP4sFG32W1XRj5BpWRfwk2MzI5vS1frSOP72bUz6FR2F
OjvmNUp4aAs3ekb83uLMgJupS+gvJttxSpejuVpTujzBqmcJxFgt4ThEv7PLHR3v65++vsytfJp6
Wh1pV465a8aEBwxCH37/NgWtdVAHPE25pR7n9cvXd7q1hgAO3fj7zx2E8Q14AXBNmVMczaYrj1/f
FezDqfDNtDwi5DTY7xTe1w19HDpeiWjXbdbCBaJUddSBPG3UEsPo178FX6XLHzcjadF8IGuvLPO2
Z6VMX/+48esPfH356d/++FFVkzxzxybRPfhcCsppHvO3L4J6NiyYYv7x2183aI7KXf7pWxwUcNWi
ECXVP+79T7/09Y8OUbAepxMS759ewdfNPz0EDIuKLTBKu68bopqRWadPsA7/8QA/3ePf/ZU/fkWb
OHPjTt1Wa7XIQoht3JwyPyhjY/EUG6MStEBEfOvNtenwto+SF5k0d3EoIHWVdsemji8iiPsjzdPp
958hi3XHqQXnjf+y9Cvg7DA48hxJ9oDFvZ6V+6xwHmyZA1pYjwDOq3dJy8e3EBOqPod4eWSswQ0h
qadgiaZy6+jZPXGFxzyY6p1CIPR8Ir+NpgCDBVoAVQl+SX2diuXQDOMPuFvjdo04DgPip6pjkQvQ
nkPABXK2ELEL9D4cRW6cUadbYDzTPHabtLqPY/EZlRXAvBqD6Yp9R1VcpshJhvRMJ/az6TftEF/q
qVfdqY/FprLjA9vulyGuICOh+NVy47vdKtPa8OlctVHeeo3Xvwh05ku1B4T2noKAovcxTZtI6dG6
EK7kNh0AwVL5DGwKYKndF6P5mKTjQ1STetfrzuVrglBgdnezbHw3RsTgTLA8W6+eG/PDmejkWg4C
CnXY61BHVTpAKur5TRR1H2ahgMKYTiJKT7kS7nQtfNXX16wwrgA5qWvOSVhJQIEY8WjjpqP+S8CG
TX1peWFY3CspmRaT9DrAeWkt3MIyb3Srf0LXjtTt1szqp2G27qwSLWxpmrsuVn60jqluZBvf6PV0
72jLY1oO016DWOc2srwigndfwVvLqN3SNEiPVReEe4KD7rCADech+BTlTFlUY4mNRjbIQdu6rW1c
k8WSbWK7o+7MVgtj0LiNuSAb19gNyOxxMpzQrcdl65waii2vSh25kfQhZA0YSbAmeSYYSPYL9V1X
P87pPH7qbE0ZpKWO8Tpjwain4KD1BMlbI3N9ed0VOKM7Yy3PzyCjHkz0Va4o5b1ALDRf1xb2hW64
RhXPDH/eSHL9xtakvam8j7K+Sgct3ZUhWpzkCdjg8xSQsRgG+FWcKjkpfZv7chwTqtf4Dk1dsCGh
9Xtp5DzlVvoAA8OdkZDrPvd4T8fatrYcPcDV9Vrjz8gZU2CirCMvr68YQuSYKFyzsqa9oXEWOo62
NUsKeebqq9itDDZ1/qNRxslb9KH02r2BrIYiumDkkELuXxLewGokx0jO7AXZqR+dQXrznVRi1asW
54fosxtTmPBWoGl5AWYP+Ly3ehNUbl6koUdL8QEt/ewLK3iMEf8WavvEpuzAXsJ284HPDvIRSBfT
usQGL7iagJSSRwk3IvsosaxE6X2ZyU9nxEc9lNVRplkMgYYcPoSFry2xjq7ZTpslrRLPpKPq6Vnh
LcImbFk1p42gf484OWtoSuaCRlAGAMVq7R6FZQ2CfirTfVplyErZS5q941bktYyC942Uz5dZqod+
ij0aRRVAy8SrCsUiOPE14yK31ddzrbJzNi3HytKwP8OZTVB9ZpSuNDgNn8zfZEuczwMHPCuNHXFo
NeDc0x7nAApBwifpMpC2l7vkGFMITaTLq0bkxYntldES0mIoNzjMCAxf7MlrdOzFjAq4mglBhRBe
GaM727LYqLOi+1nIlRtMF43iby3tnlOL3n27OMbMq22mDQngkvHt6DcOmcu0R9agB4vEvvo+yATo
DpKi03ah3aS85JNgQDVyXtmChp39qpeSEIr1jYQvxvzLys/sVphqBfeDOb+2lnxv6IfwaWivDtwf
YgXxiLrJMn10zCGbNL2LZemLsXC8wA4f14E0067ahYHS7RwbaiiWSN9Gku2KdB68kXgY0nco6bV0
mVxh5UDbxuSAGyreFHkONa1bX34nSHisqdQbw6KTR/5PHbBjNtkPTobNAwJvaC310inK6BMf/a6D
RNkl+D/9Wj20DNKaDP9pqJvM/MzPAetDXlsna1BuprVh361nZNEfiqwMN3of216x0n+l8q5HyVWa
le8gACDvr1S4ilbh6ZqYG88aiM2rDCXeCXsvp646BPr8Xq/SYdrO2GifhpjWTTfH34Lpc1KQmaaF
scENeR41xrsKrW9spotK61S1P7EG0nAjHoGWaOh1iGEiayn27JwaL2czM5Vg5Gd4B3m6NenBun1s
fYs1psZJ+m5k+hoCtNARTCqBq3a8XRrnPWUNrRTrUaTaiZiiytU1/UbJh8kHqvrWtX3scn43pH3w
nLKSNx2FqBcU9k2S5j0UNMRpztRtONt5920n9igRkvrrozCJ4s0qRKdNzkI1c0AEUNhzqdw5nJZu
DqnX64aBwz6Qu8kg3K9T9pnyQcZ5Rt+AyU5vKRMX0ZBzYKqf0uwmK+WymReMuU3oGUalX/d9Tb5V
Jfy0P6sqnrOqJynQ6MG9zix8CUVSTTAaS0K4/5Ka/H9Vzl+ocoSQCBv+z6IcgMvFx3sX4yb6Z23O
b3f7XZojtF9BbarALZB5GHgYEXr8Ls0Rxq9Ct4SqGkheEFnYqCz+Ls3Rf1WJYzGEbZg4Xkij/4c0
x1R/lc4q5jFWPY1OqtL/izQHXOTPUg5AiBLfiIlMyFoVRH8WomDysCWyx2HfZOoe1kjo9WF9ZcaC
+mMpkLF13UunfIJM4mDGsFehm2fCRlWUMhFm3puZbqxgZkZp80wLCIwxV0HWlSPiT8S49efUZ1cD
zDNXKCSJlNnoqvEhUwlaEMl6ge05RWQo+XEIJher0g4cAUAQUn/phT/Gkp3ZrC1nLVJuKy7GzOrE
Wzulj0Lqt5lmqKCCx2tTaZgRXVTfCsZuo6PQIJUXrgBCdaY4+dW4Zk1ob/RCK+iR6UadVs1v4umx
eUv1NWTyoaG8xLPx0CzRZwSJxbaS7/0ob1o7uh4boua6tdeLsFZbBtBH+eL2vU1pgKhhIYQ8Csq7
AWxOmzW7WZ3YsHb9BgjBk2lEl16knwM7fLQQ1QvLyyd6XzQwJW8z4qxbu7JONJuuwB+3DJF4zqFo
Xkw2EnG0NXIdwxM5HGCjO+abqmbuHMs8DzJ5YT/NCGtELby0Ktu0HwZ83qZxyLDjbQvWcbDBXZKA
BieLNPt5qnCRwZe252s9pWK3gTi4Zrp3qKFSiI+eWvMcsjW/hU3rXjWLTaiP7hTZjl+pzsGc7NdA
dO9Bw/3iAT9qRhnGBvkE9hQqI+E/LvxcjhSlJT5iecWsvCESuqK8IRcknUAg1HbsDal5iwx+4ePU
6T04h8QMCIRZP+2gVX6Y1TPObdQ8mdH59eQ8J70+uwyNHKqu7BZq9NFi4udxnYxtRtYpxo6DNdab
cUAhZLY5g/vxDKiopoAq/B64xcaobD74JXykNID8KihM4B98tgYePmLl9iVAk1hw6PD/rnNaywW/
wtJdimfSmAemZuF7kFEHdI18SESD1i+8DqGvtjT3RNSPbqsmiRehS1olsw4O0vmi0HXWm3cYVcqd
3gYbLVu1CD0MECPa1NIOPItm0AIDrxEi5up5RBFtuEbLcx0t+viBOEQYYb5OlkDKyVPBqC21ZnqL
+lkJRnvabNzmA+dMo0rGoOFzvGRnrOZ6qvEGqdbtEDc6+53wtsb5tKVzglJ0la3WBS+z2gKeiLx5
RR7q2fs0MA2vCjauhX4nu46a/U4d2XSpUpyJXQZ5XGdun8mPoPPBHd0x+PLJvtvBZ/y0A3tyF309
8er0kNEoBWBpMYBKPyeJ4oFRv+M2evnMFiOC7UvBw5mgPqPVO3KMTu6gKcWGdG1z5BAR1MBenvNZ
hQVTyWUMX7SSCVVX0kRQkYt7TduQf2JrrnLI0fW4Q8YppnDSeY66q6ucqEoOh9h4wLyHZgN7EeiK
45J+T+sQ8SBaZAopt+dZqFr4aTbaph+35hI/xMuE2EO7YPUl2IWsbRf1AL6MvCHBOz/U5oQiKw9O
nSFSIC/cbjvJd5SWzO4maO9jHbwUTYSojY8QI8uDDljYgyjhcwstM0n3n+DzdJPZrKcGW1wvjBjn
EDgJoKJ9ESmPawvYa6y1u6gFCsPqmdoi8cbqQow3H2zLFgc9OBOeNP+usJABDqoPVBvcSeSSmtrL
9NYiZ6tWXbShbqVG9rbJtLveAayCEQKCKNJmD/McCKyGMlTq6znbV7U7x+I8JSyWZdO8UQ5/6lOW
on5DEBLVE7SCGZnaqvcwlZPDzn/XhcYljZZjExm6DzIHB1D01LYsR0ANGPaMxlU8Yk4v/jd757Ec
uZKl6VcZmz3aoMViNgBCIRjUIpkbGHmTCRnQ+unngzOrgsW+NW09686kwRwyEAjAcfycX/Rl69dr
AhyriS2CPgUvg+ykcSFc42yfovAoJ2hTOon2gHjLZuoQKwDr4eIHTyU/zX5rsNI8Bm7ldoiN61Hi
Fxx0o/WKiJHOUBQkkmf7Se4hrtrAPVDSpUJ0piBa9uCCZOqduJaVdG/n0XCtqN9EsVzsRqQEvQnL
+UGB7jhkdumNunMLe3ALFEQ681NIYXGlovWAlA4FMVBHEKJ+9UX+oI38WpnxY+zIEy5WtmzLqnF2
ZDHeSSXxnVdBa16+nqmBgNVz0F5rZIs+FRE3fUnUqndzk6V+5HT3Vh4/yE3/a0KzrTFz1bW7js7C
BPmU/RJ3+eQgZ40PT0pw3Zm7UUeD49zOiVtZ5U3CaBkcOd0t7kSHWrPJFq8vLBDeCTA1TrSU2tAb
2hqhAAe7w9RI3kGS3Exz92b1xe9YP+9QF3hFi7F2FSX/JUs8iyhAO16knndnXTU2yaAfwhbEqe1I
hpvL8OEpKR5JgO2MydjV9PYzmCYpQmQnVM3rZbRO4yjDHpTpgcNB9eo43BC2bwiO6PAX+UM2u2cb
mwc3zue7RcMLdSnq16THkK2KeBlJSkZXPimkIEye5WVoGl5O+bXUOnyvwia+SM9v8pi9NJUcKNjN
JhPvyYyHTZY/EAsEQRdOP7uQyhKV+Yg82RuChINHpd4YX9Gkp3zZUM4JlZpc5wTSbzTpbKAnHZye
va2uK7ZYh+2jM+zRBksZCUQ9iSxMf/qKzme0pMeWwglc04hRZK/eDT1BOeO+7bJ2kOa0Okq1vIll
Tc69fDiScXHrCJW3cOBLjD1g5DQeo90MJCRXrjWL3zWXuy2ZPGgC6+uQh0dzSyKOfI2+MCEAPKDs
hoQOEWm5x2XufpDhzkAwkGMrcCRpDP1OljI/UeR4C7F2cWPtZHTlGr8RNkhG9SCNfJfYOWnACend
ctmPa7m4akkol1J8vYYuCQMQq20lF6j59bzIP8Sd42hlyR2A7JjEWByXz40F+sgl9edgo21mm2yB
3NJI7c04hC9JuuJcDUrW146lZdxIOvTOyeqwHAlv1WWM/S61+P0hZ6ZKFW8oKrpNUnzYo1LjkWtW
21oO37regAc6xJu4D1MX6ExtPZ+htmwyiTDLzLbQWclSdUBoqyHddvgFccmLvWqa3ZHk8Z9JPZfd
sUGY2TXmpiBkAnoM201T2h21DmVPBP4a13BfMqxTkDURwfEYNI2jIJ6Xv+Tymshs16PdG7H1FpFK
3NpVBaSJjI4SRC2Tz3m5pRxVDKReVdzdgrjMb9KUdE2vyQ+YTbZBBRgpUIpzC4J9C9Um3WBihxWX
3vSBAU8tqJK0D8SsmPTrinA7R20fmPr7qGQkpCWrDcy6Q7B7Hhevp6S+onWp087UwREhDRy7cSCc
KsCBtfboqI29lbotHgbqHr2UzdTq1wiLKzsZcgfyPLjq6nqN5Cy6JA6WBsWu1TsNpNt6LohqkO4+
509G4+TbWqyoM265LmkkIu+oC5ZOidBV3ST1sP6eUcSThGRvso6j0b08xsX1DJx2U6iR6pqzEkGd
7iBSUfBr8rAmaG+jq7DLr6RSBY4Wa2Zg5yiFOLq2iU192pv41zdF8RAaH+ZUhA/tQoKkdYa/Shw0
rmJLHq4wEYtNirBa5mq5bQR8yhMeyBW2HoEWGi56bjizY8++qRtuGLuVp6AbQknxRDOzVEIcM/8t
5pIqz4j4rcVVlvQhPZtjkCrNRE2KVo51UoFbOhqWqD3Aod9OqvVaSEvv19ys3tKbPywMI7elqmjB
GGdaYMoaGO7LPNhAcPBF/OvczWogJ4iEA0pbmzoyErOVETuSuaJMVsFJkBBhA8vhoH3YJj5hTkZ/
Zy8wttUrxF4ltFsoHUUGabd1TsV+E1xiZBbeZA/UquGMHcUEe7g/rWGsAEGG4dYsO2vDQCUhjdiN
R3AJCqRxjMJkyxyOJNsZG1oEAVmRjFdmGFuuphooazYk7BbZgFXvGMcaS/jPVqg3lq93kuaKZWKT
Hk29ol0CxUz1jVgCW9Y4mgUKpFZTTZh7yydFg3I0psNHxclWED5fsyYsfNuQzesxpPw3OP1wHOvR
PM2SdEX2zbNQ335Iula67s7GsRiplda4RB9BfCkoDWICqJZmtBOzBrRIiiqAdEZis2qU1cc8SZWr
FkcxdxwguwMuQdwGU3kf7cPxZ7UAqpys7C4z4I402fR67q3zc9U7xgYrJ83NCoPwHJix1nO1Y8t8
/JJf+MOs+V9Ff76lyty1/+d/K/9KWjN0m1yACXnbNLlZbNQo/nW0njuSuuhl0++7M/BDFUoMY1Xq
nzblbvuxb4hqNJlhyQDqTk94e/3/fL5O0U41bdn6TxLvAD/V2emqft9a05Ox4B1gEUwy2NOS7BfB
vtq2uEWYsPmV5b/ge6+ckotzyZ+vDmfPVNc6A0oR//rVCf4lNAEAvuUz48R1wNj2zuOUz1QDdJKB
uryX4zb6pPT/T+7rv8h9cZut+gH/Pvn11L3FX7Nef3b4k/aiBE8GS7ZtBD0UGE5rAutP2ktR9P+Q
V9Y3mi6IfuA3/C9pL4X3sG3KjgknU4fH9g9GmvUfMv+QWCNNhYedavx30l4q6bJ/vZ1kdHGQOtN0
oKE6qsLaN9WRsi6TuITcezIVgHl5RlKBrDsV3y9Nk3AYGTp0foLP5vcN9HwH1wVN7rHNFkBL1nIL
vB0SGVaZu8ICumKOzvNQIqLbl/rKX0lIbkm3saWMexLpVw0FqUAPdXsDiOf3VErJbTFDFlHQ09iR
41oxJhIv7LXSB0bAonwB/ji11o52JCSI09dYWn6AWiNgDMdkX+mYxmbjtFPPfU3c6OgeIgQtZQLS
Cec+k902GY2FgiBfFQx1Ud6IJuVne3kQTf28EJriBTz6Q9hhhitV5p8dEsAify7Fl8OIvb5cJbGV
WEgftksIhHZ9Gg/yxlrCMiCMN4cfohn2Y04CP36krgIm65+TLFLLQC4KSvR/s0wfeWG7Yk2O3cWf
po5OdU7qjD3FKrH7ZVYsu3xMIXYU8/+p+f/+dHGgy3GpwhuHOWlwixj/DYb1skJgVC+zohUZFRQd
0RQo2G+rL7DWOM9hmyW5DBeST/q2sWKYcKe+H/FzqYCwGpHF54hmYrnDUsef0NZv53T5PHGsbx8l
ZuP1ppBUHdWaFSYhllWTztUX83Foq2AmCfoAQcD5KcQ0mfFNHfWUu1M08xUKQ/kryKOmhBfF2s8N
i3XFZZPPY4itPzdaV19mv6zO2phPI5UDukY0xVbfDidm//1q8RFfzhLPaFj8TgKjwuEFj6kx2Nts
PVmxZR1JVFKdUar8piNg/5wXqF2xkdhczDLuToPxXiwVCy5HWqjpo6ewHllAe0XrsmdxHhE3u+yD
3aEJME+lkhpLN1ol1UGnFE2OWMM/m31YNAH01ToQ65FnyID/U7yHiEuxbrWFGHpL9/GSHHzSsKTo
jIMYf4TrcKRI2isLgDfWA9K8X5KJ6nfBSdhJeA4+m4pyLgKDq5m5cjn8oymWgqk76mkU78ScmIgd
xXaX2S+HFAvFarHhZT+xDN7uAHmuiLd1tEClGs7lO6y9GEpUc1xW/JdcUIMwkZJ0UQX9aYuebZ1o
7USnXoquneFchYhzQ/YDdrSn99MYjE4yBboVmnsg9Cvs7hpG0WNp5LOvCnS3c57OgWlcMRSZD3HK
t7fX7y1al4lYVpgayG0VlKq0Xo+l0VZcQZ3SsTfai57WVN2RB9nHTa3tyPShQhcxyU2l3iYL0lTn
idSRHSFHGw7hIwWguzYJIcs0XRcwqIKCRcHYF7NnCJR6x7dQh3619gLRhiYMFJnEVpCXGlLKlSs4
qFIplFpN7ewip0e9Gwqu0j8b2vCm2b2yZXxVk7Pvq6PTNpnnON1qeKqF20lZKJFD26x6eV/XSxs4
JFsDYx1hihY69To0VHQO1z7aThrcMVcA+twCbMrXLritbEBMonlZmAzyDZmyZTutT5CYxAjNfrYu
y6AZKdQ8qG+sQHgxyWDbQCdVDp/avZ/avtFNLXcwpRuz8qVq5BGYsW4mrdOSmZEHv2j6W+wCoRuv
P5q2Ti6332UZVX7cPWAB+rklH6WyzHeXQTnDWxTPLvOiVas91k2z08ygiiFUWpAVM+RP+IW1ig6v
AEGWiPnYZtVUo5ySjSroUN3q9A1kv9qf5YLykT0y1IRBPAWfza7eO32rHmCwbsOx0fGkxK0rqhDv
iCIewLhwgqxU7M9J3R/0EVKk2ad2ALDIDqhkoPaLDDCkNA1sIdzx1reiLfmfeNpoPMgTmS0imr0y
37Xpdn4gOanFh/Zh+mnHO6gudumCQlye8z2mrPEu0kDNeLJKNsvLfiWpmwG831XRDyDa1eQ38n7u
f2z+0qpr/Jb0dq/GPkT6YVK9jTUkGyC2KLsxdoWV7yXLdSTfguSs9V99+DYAEzx7aeNpaAvDMpj8
7pkUUCMh5/x21q4oyBd5YE/H3ka5AhMDnLV8s/wRz4fz8gH1JjVGFy3RZNwa0WEwPVlClRDeGJVI
cNr6k6mjknbQtCMUcOsDGvwMLQn2Zb9plH2TnkoTn8NdnV+F8QaR1/N81LOrIj418qGS93bjt92m
HDwdfwA4TX3nV9qu5XKqEvUe0tGcVnJS4H45B8lGRdKTfk8VWUi8Ksf+BwgUiDMcMaxuYGmfgXDL
noRCjH1f5Oj6v5wlsnnRbdX9ModdE4BFy3xgCfaAwGOQzh4gqyI/xJLh2fZe7wMEWCPg2pRedC+U
r6MhMGExnEEo77W3EfYPugVrqig7qNnVuT0MtVdiGA+pEuI711d7TLTnJXfPt1ADYTy1zm4Vuvmt
5p78o3lGAH6S99pvslQK8dqNcjq3UIH2KF+aMcYX7qo7ClnmOT1O2MPdRImvPHWnxNdsiopowkNH
hLZ8mJHQ03ZVfIB2azQfneUt+TEqT3bmKcm+JLmwXNnqe7oQR9JNosG1XMnOHZY6pbmzm91aQbBu
QWKnCdYcPBdUSUHrkvYvo2e9PUXcR8fKWa83eVM52qV8N+Dhv1G/BwBCHyZxm05xsELOwYDwAw67
pToav3lmdeNXjF3j5Neqb3eB8rts7orsUC2eJq8XjOskgXkLu4C7U7X2NVVJaXM+ezg9m7CY0KH4
WfZHBvkJFItiO3cewgSG4xXpKelhA1Ay8OBOyN1emXz5qro3pI2iPzo5Ard7PfbbA7DrsPFXBH6J
uOJmbAgdrizSsi2sGhMSlqvD+5jdzfRzgmTo4mBGcdK469TDGEPCHK6Mbjun2wkUuxuZSDvmAJsP
40LuxFU+0p+mxKlO6IbtVFQb1fvxTGJtKz+qkq9Lr3JxSqyb5AelNm3ZmQMJGCJw7/zqaEHLoxDt
zspttWryJffLRDFjtSCTb5v0IMPYj2Jf0bd676JAAJ55HI9q5A8GKXOApMiQUokEuu2BuutIxzTv
3XmXRfAolMfevkGBr0mBOrrL7Jm/AI46T3bnUQG4Ji0OyAiLmdIheRpQGaj07fgKYsi0UJ90+2KL
qzfDovIHBWvMm/vK1UxfhmBydlsJe0QPfifX/Jqb2To519rxvKOc28IR2MKbsnvX7SKKx26kYe8I
oshPJFdD+r97YuCkgfs79j8M7QcFMSvfgBS/V3+FINqaPadGwg+KDrrw102145wQTrPPVyoVP82l
JPJUvbQGZMGd5hzzo4xQlkyS76EIPSoIDl2xMuJccGXK2/i9T64XB2OLgwQTtECDFh4qNDlEdeAY
qhQwvOSpeEHgP4hv9EfUh5f7ONlSAVHrn5p2swrtlr1LDs9QNnLqD/VOy08Ksl/6qQmPUQ3U6Gku
t7W9gafn5HdD7E4o397BS1b0vSS76BjMcPBunRcgrc5f5bMFnW8/7fVN8wBCtdIP0R1UMBBvymZ6
cVoMRXbkk8ZsA2v4zLOM89UPmdzlAtlCJf+2b3HFAfq0Vvv8bHElomCevqtKesRJvV8e9SWY57uR
QWn75sjgX3kxwM4GNcyPjG2eS9o8apB4dPXy4bGPH+clsG3MLztwgUGfbywTv6GHKP09zq8D+DjG
k2gQv5xbBGS6kxrdDDE5N2bkLcUsOd/l9j1g9bzeZ+GVOe0HepYkoNye1G9jhbn0sUVM395AaKE8
UtekTUGxkEp1KX06mJjShjb8y8aKxr2JfyQIXoPJODKgicmugWeEkPxoevVuvC9b2L/+CoiBPonA
L+NsX6uBK7jdu0JpYhc38KP8R5miqmcGlFvcdGt5POp/GeArXyq89m6zTXPQ77Rsu2wxujrOt2az
0X6G2Lp7ICutDXcaoK/Rk3/BXU6fo8cU7NmDBa1pw5kroF/d+GWC0ISsG7iRJ/3W/lXtASacPpqX
XnKN6xR/1wh6ujcXnsQdy4y0kTykMu4x3fDC/dnjmrqUSt14a9z/5X6Ah/6r3Zr+IaZyfKtdUz65
nekUCACe9HF9YoqX9IWS8qph+WKAe/Hg75x1f6o24aNJVaraxPmJTcdy2w4HEwnrnVb64W1obQb1
KadGiapDC/bBM1ALsdxo8mKffDjK1t2wjcbNIeeOi4EkeeXPdlfdUKEAx4pwbXvPcAkiGBIrUbOd
N0mg+4OX80tgGKZvh+J6CYANnxX/3XExlN6jm4fUn/Jy0Ht//AnCSbuaN9HeArdxLf0lPyv4cSRu
+xbxGEC6vDP25zv5KQqykwOYo3DPJnXL66Fzy6dytyqO7JI7+xXYIeuUl3OGhom3vFuc9Sbj1Ao3
Lg8lAHIvtgnbPJZhT+Ynd6DEjc61uOwvMk8YaSJGT0/KI5Xg4UF9bq8LH0uuW+OK9DPkuqPpAZFc
3G3veDoXzTOutKv2erhtDuHuJ3W25Wq5woN1a9detEeA4sqJNyceb4BJyOAsVxP89ccOY+rB3S4E
CDNyrFTVXNgd18uVsY1fuwMMoPZt3thBGPxs36ar8/XkwxG3d0QfV2pQXMWwrrZI2HoU/ze5jx+Q
27vpKfTOLpv45SnfOlvVS2+7g2l71WN2XT1KP5J7yltv6aPjpo+WK/+un8dNdTBcHCAyt3uNsH5y
Dd95xEfDpHKS+kyRBWx8Zctb44WejFuHK4y+HpghAsSVBL/24ePtct9c2bFXHbJraQ9T/sp4rHzk
Xbxi59wWXrK1XlFxlDo/PpmNt7xiT+3hhOfRQ8meEbnmq6TtKVvycnlF983bRTuCkkN+5HZ4Th+7
q/F3dm3vhqv6LV9VYj3rh/z7x/k6uYem9Dt+LX6d9zJXgj4G3OwR/KVE+dml/3zoT4Xqbfuf8lNy
B98ZWDa3FQ9V4j7KH4XPhvLkzU+K207uo/OOdIrKL5sd67vz3n7Tn5rXmeIqgxFPf2te0790b7xO
I396yI7YdD8hBnRb3+lP2Ub2uKg7SrIusGUf9WkXnIFH77MFBeGTKzSurD2g6iD+sd50e+llQjC3
dhE6pYerf0L77k/QL1gIPPVO2Rc3vBKD+oN7tXzKC/ewHNNt+7QcI/qY7qVEX/TE2yn7EPd995Le
AD/gD9HA0p+OZ36v1O860AjU1byk9CrZDQuP5zn5QKqke2EdDxNwdFM52oxRuDRA9nlhcZnQhOSd
8b68pw8SLh1A60eoJ1sq/fq8M2SED3lMpHf5RL8Mt2mLYUbIo1vcmkG0nw4TP8h8Pf1qXkGtoFi7
5X4vHmFyaX9FSBJ65bN0s2yVbbQveSOlyr5tXPl51H5kO/kQHZLDRNXNHRDe2WiBdNJOXZlsrPvz
x0xo16LS8SubvRogE6VdZ7rNXmz4BM42vpvv5Z11s1z18112ao6EFMaU8azIr6UHgWEf3n4kd2B6
eqhs4LqRUyBUDtKb5G55mUQHKHoJqth0KjW82qfyA342nYrsGu/oYvCHVVpJ/8Fr8H3EydfTn7tD
4U8HKvX2W3dTB877Od9IkjfeIwZmv9FqXuMfxtVwA4Ses16uImR17ofOA4uw0v0frBf5qbnJAKws
u/PdGh/8VN7rn5wiBi0Yddcfw3y1vPBCRGaBnxEUNhAde+3YCBHGE+QXf95Irtq4czBv3oc9ER5j
zXvtGmyeCwvFw05009zQl/Ka/Ik3yDjv2qf8hi4vvxlPXFc8tL16Ix0hpCg3agARwCUE8pSf8iFv
XFQONjaoIOgcLKw2tV/swT775g6a5U6+RsC7843H6KXZVj4yQry66Maeo/177FcbYwexINxPd+YV
kGteeOkN5z3VG4VOEnvvLaOxl5o3zrv1a3nF8Mz4pbwaNzbv7nTrXINiPZoHBDBbz7lX081obfoU
dQneg4SD5GG4aZ8gmdA9NwdkSH2smB7wGNgRoXLk3a3tG/fEFOOHvX77KBiO5W7Z9x8D/cT+vIcv
66F7s00fkrvsjhrldrzfAs9TXlRuAYgZkq8+IRzd3vHMhs/kFvkB9Q8NRHqykZ/nt/mtum0es/vz
NQrv9ILWXxj7PVoPyk2DDtUhDMwd9rR38ib109f31Jfup+PA46zt1/8mILbRTZAWelbf8ls0tdPK
HfM9egAdGJIfcr6HJ5YRQnlI+v+w4xNvGvm5DXEl2xIXB2aQbZLdivc/MF64S7fKNWEmd636hOwo
/rCRW46H6TEK9AMY9iLdqvZmsT5kuCJ2dJeZM7/i0vnWY/cICSoKTO4jkL6P5b3zwkm8RzsC/FVn
oRfZ1oHACv1nqC9ozrki7SatichyVP5MPpdB4cGrxSRXQP7JXusGoqWsKSrR+sxG4VW7Lcf0jlEI
SSigWH8mIhN1mRWtaB6xFYAWAlqKVJQ4H1vOA8RtcX2ylAe0kqZDHI2IKY3VQatGT+la66CMxIJD
cmyln2jHxaCvtpRUNvWgJvtZLqPA5qleTz+Rxr1iZeVelqMblZz8rskjBsDrZMVmgLw6RDXYyGZN
5YlW22rNHqSDr05UAdp0zeor+ZqHb1qYiqIJrCLhLTDSXcLOQXUR5EkCbT21nyK7OW9QbSdDUhT3
yJzATy80BrxLSj1p1urbRic3mJhkHJR10YSsHLxxpcU+KHtXOpPsi4oKUkxEXU0RBappWoPyM9i5
/DRXJmHQesZktagIyKm88ncAO3Yh5jrTgpKvptHh1tINidp9EzU5HSfnpEVagx7syzRYltdn6Mcb
zqoHYq3lEdHsJ5OURoK1zlmkdEWiV+R1RcsSxboRWd5zGIFg00h/i8m81u/Uhuz4ZVkl9cm+iaNt
VMwDKRXkGoKuNppgWCdiVkzkisTVMDICE3lQManw+UFLZs2LYp541/VneNVrmvYzV4v8Cr7udcJ0
jE1pD2wEwJelkfFcM8PzP1tIgpH7XJeJybdZsZ3YLZMqChvnYv6p2CWJ7vYjk9sPTDE9aqt0AFnP
o4qNjNsp5VHpVDVwmuu8q/heE0lK2NtyE9SKNu3ScoFRdRj7KIXbo63MfbLiguw6tVT2RAve4BFN
4wyHoem2lM1C2QD2rGFV99ZwVLT+Biy1sh3wyQsWFUZ4TVadHKn5bKl2f/icEysc2UaVDLcGcB/r
JmKh2O9zXjQh4DgFmBltofJg0OF/smMFCbY1jJjamGiLxWIiqLKgsEt+VPLNYvaytm5DMq5Dvvu2
/PMoWt80GP7+c2dzLO7s3uq2oMjQC5ITxRtm2TglDlVQ0AwzaEUym+GkQzxWeAZDoQ6jD2gPKtNr
mRs4RqPieVknWhHy4/RBGFJhV0hTM+tWRmiNA4hJjewPfMwWBHRZDXhdrBuJncheI9yoCCmcdfPJ
ytny81CXpZ/zYgexqzhoamW8hkXzcrzPLcXCy+6XfT4P/31z7Djwk2+Gh2+7iA8crabxoEMg17ye
9bdDfz+zL/N/e2aXj66NLN+pTkrleb1u4qO/nP2Xb/fZFHsi4vGPa/zlkz6bYoPPL4ikc+iZOVnb
yzl/O/HLCvHJVpv848BfPvlyPb59GbH3fzqDy0csP5dOf6JM99qub5Ji7fyXVeJHTL4t+zb7d5tQ
AyCv9e0wiihaXTYXrcs24rBlbTICu2xzWf13y75/jDjEt8N+bmNpy31HvW3br9/PFgXYKJ3LXd2m
Qbe+yPv1fSvWfpu1RIWT/hk7+XWCWQFlRbH5Z1MsLck1qbbR7/7uEGILMbkcRsx+OZt/u9+3E/u3
hxHbXT5JHO+ybFqrYAJQ8z/Yo/8Ce4QWtgZN7d9jj64/hrdfb1/RR392+Qf6aIUYaZoJWgw+NmCi
L+gjFdzYF5adDJbOwQ3HlmVQRRe4kQHcyADjBk4IToqB08t/QwBbQd/5G9wIFW3LMjGPgm1HtGp8
gxvFnT4NRVNppxgbu3RojI3VkPyIHIQfoxgPBULBAvdKmZLWW99DTAPhT+W5Hi3em81TWALXH4wI
fxAp3BWd2mzIjaAkgAaoiYgZAqnE3WoDMkOZ3pR42Mbh2G5wkVOoSVC/kgkE0Wzb56vvezlZTw3c
agR0Q5LUSnELU8zYUVhssqg9DTMBY2lY/tJUs1csCca08kJ1MSZiS7sHxFnqK4DlsN0jZVf3IeY2
DSJ08jhYm1QdDtRlgeBXRrlV+ql95t37aGg99qhy+aI5iGsW07Vjhy3Aegog2gApH61YXpl6fRNb
aoheKlZkRqT8hXtOhPUE2fSEgPsYqnqQywAoJXutp+Mj4Ki9fezNGqGdNL+TSBB32bnxC1V+QZRx
myrL0aFEUoZR9Vpic53I8wnV5xieWK0gwDUGdgyYImlQYp7k5S4bXw20PRAKNdsNKn1omC7KvRMN
pDLXPUxMFQl2nAXjVIRHLbw9fTNGcwj5Wj57Qre4SYcB8b5bFMSqXVee2422VdCwU87olZW1zsWu
fve9EsCK7xE+bVEyTNAmhgW0dfRfplThsWCHXg7m+TiipAtr0iNvsmCCcjOihbkpshu97jCxQ7HR
153xt9WOKM+d6720avakSHQ4xegn/WT5aZpQVU0ZzicFEn9LqG+NjIS0UTSQyuCqEHWTkR9V3csx
pqVo2FnAC7ZFm21UWG8BclzpLrHIyWmdHBMWar0/SGuVaIS2MzfpBmD5ycxnGW++TIOYj4rPMATh
bZRKySnPBkqpXJtySSXSkX4FZxN9gRVZiyrbxkKjaReVBYbDFoI9t1WNUB2CYlfWg61myNu25dkz
canDdepUK+V7keCG28rFsFVTh1GhHY8BXlUvkQ60PLJHVJIybM5RWjhUIzhYiQrUMAzatQYwYETu
7Khhm1Uuo/aSVZieRdY+aYzsOCm1m+P9dky19AztXV8odhUzONroyTFHyFG1xm3byZUfnuVrNZ5a
iFnqeRMq03Bq+BUxInJ2caI23iBlpCswR0bRND+YI1mssG3sW856b5sqz/yYGxvEyTOgh8VLmaTt
lV2WyN5pj1oe9691XzzkUfEky0B0yiE39oBVWn+ZMA4Zo2OjSNSz48bagutGX1YZl2czSRhBRWiv
SBqF6bEd/Vx22k2l0IfY4bBXJPzJdU2+bpJ+3IUoz2/t5PyiWufyhP1qiaMsqTPLSnG1CGOyOZgF
xzrq5Gt3VdRQgJpNhDjQq5wrp062+4+6r8orCz/uxS6HLeEnxAEljI+tzDWY1Ri+ltSVpwQHgx30
2FfVgBIcIda7QYMMJFKbYWJid5TSZlP3F2nKcQbI2r2J2OshqfQcWhgVt74YbHL97eAbnTRsjLZV
ceGgkF+bMcFzU1j4YpLtlvER3DXQXP30PEboE4bPXaenjz1ZxrImHcMAXPeys2kHpUzdDY7GLd+z
mzWuhLpqmA/Yr5arFWpumJ+TPE1PhREeWkvnceMnl0xYOsrYdTeONn0Q7WDhHiW6f047jCDn4dgX
pNCNDgEh2URXpYKEFJ2P9P2lB8W18STFkXyBthITbeV99HELzuQyL1qFZjKGE5Csz/XzOpwT82L9
ZfZzS7HQEogVsepLU6yaDHPethNyzyvKS2wiln87Yq+BydEy9cl+EwqY/ToOQZmdeDhexzWfTSGJ
KeZFS2wkJpd9MjEgEasRCmP3y6rLPpdlYm+xgpwGkfoas6OrsI5u14HG35+BJM5LbPD5ceIoX5qf
u4lP+WxqDDF43PPd5eS/HPpyYn/7XT+3/PY9xT7TOiKa1rHR5biX7dCefpjXUdX3j/r8gpevftlF
tL5vLhZ++Xbio7+c6WX3zz2/HF5cAksMLy9nWK2jT2MdhzZiSCr2FxNdDFnF8b+chFh1uUYVQ99q
HQPTBb5GBqPiyzppHTMjBUldR8so+3QAnho1NE5pSdGyjCJYnTE8mXqq7s7rgNyaydmlVY5b31Ss
8DGx9LKqa/BiNUMp+LZczBrrzuIIl7WfR2lF+uDLEcMYIGcF42qqM+RvyJPKaRMkg02KQjSlNd3x
OT8nyHjFGJv6XxYWYTYcsvLlcxOxQuwXYqe5neTxJiThRT+wZkiis1MqGzDddP3kVHKSK/WKmp3X
fItoNWsORluzMTq68r56Bty1XCdOOO0uj2gluoJKvVbX/E5Poqdx8JzI19wPMXBxsCFDt+3wYbUf
9OQ6ILT5Zy4SR8qacFrWySzyT+vEXFNPfzd72U7sxq9RuRnk84rs2n6aKhie5Df1CnKlPL0XsdOQ
J1jzjs4Sa56ujSg7mg9lyGs+MamzCAiiACOiVP8HkVhP4C/NrtjP4xdal+xIcLustPXCqe8RoYjG
QEzatWWD4iS5fkbuXi+BL839wMb5EMhrS8xWHTjzwS4PEjTLo5iMZQZAY+ZtXsIrp77X2AWmXfjC
ELrZKw/3T/LXgrSJK6a1H/6JTBR4xD6RfleKQe2yrMrSdUItWVmctw2cq+OsLdCapQn5xMr20UFG
04VUqIRUzUHHNn7NMxmQy5FSQ06T0LHT0gbkEfwvy2opNa2+IOcxhW4pcpWNCtJuVCh/DPWrUpmn
hoiE1xnXLZ3uz4oOBrWKc8jVmJO5UP1CLEbM8CBrGwPDlcCRYiVQ9KOlIzOJpw+h34quTNd8uGiN
mMc0mlaiprOiLtU1ba/I5aZg3BKco17ljYXGomg5yDftGBOc0IEYAvEbcGfX3T7q0e4jAJg9cf2t
9UcYO1s51Pm9yLrLqPrCRlzR+Fi370GOjjtxDgIImllrSm9cgaKfwNClIDQgzBPJdXX9RYw6tM+g
nkjUJYmG/s+aURBQ3MskmmN79laQ6CgVyvb/snde240rW5b9oUYPePNK70RSPsUXDEmZggl4D3x9
zYDuKZ17qtq990MqKQoEYQJh9l57Lscy0SfPylsLdsiEYnHsdjHiN1MKYX8a4PzqH++NDd7akAom
6PL0hpSGk/EKNjWzQEDVHVV0ujylv/1uYyK+Zn0mLY8lrM+W2YYfneucaJhP2ZOF9VRq+Ku5Oc2n
N7e6dJLS+B/1q+vvTSoW91Bh0sN8wvOrnx/ze42Ae9W7xi//P2XIrB8zUgU6EZMfbfJQFdByGwC8
81M3N6H51c+P+RrMvzKaMF2Nzd0cZDdk0H0O4M8/fn4dE/UNPnCyzEboUnMNyRx2/35pmNJJAyjJ
8r+Ltv8j+J7X5iY1An87R9x/gu3zq1EJmQ7JeHygu+WWZnFwewPtHgraP406Yu8g0xXzjxCDpPUA
Bo7cdunvqCdGHdJ+FZFAZStDSfP1m3M386v5vZ9fAUsdar3S9r5l2tvWsjedAHKmTIa+GglzAmu2
dZQspEUplQZ6EVhU0oyMefMJmTzSVk5ipFc7QDg1i0BkNnqy0hXklYksDdUVcwP6ZNWp+sX1Udzr
nWNTO2BKO0Ed1Guo4rhoxKcgip/6volAeBbJWqsom54PthUA9Qm00qHL3NZ8Ft9PgQKjIMPQIpnq
ZtXDwz22UDeqYFR2c+toDOBYQ5g8QfcjsCZ7kfnVT2NwSiM+mI/ZkAFD8wN1Nci1kZm8Dxqieq/K
rCOIE9w2WQwqZSMwyqjJksyjGiYUB4hXGRhweJilu4uoLofV+9JC6EHPlQSrMjEobu9CsDy6Zp0o
Chq25KTiY2Nm7dapi/tSKKSkJwdtRpSQPLdMDJvLtkVWTHk8QUDE/k6eretJxwxCRbRc1Hsj1lsW
BD3167KzmOmppk+F+2L+XfMBKXuA9FYe5P5DlsEooJ6xXHouc16s0Rn25SwaXBMr1VZ5MWISq3p3
TlKzW2NqcnVjGKtwy556e2uw7F1+752qS7lW891vims/5cayVE9p5qwCNPZwu5BPNchPbTtfpbWK
3kqO87inFIdQy5VN1GinQlPJq87vzX+dYrRrVd08hS19zQSZxse0ZRM3QX6szY/JpK5erwOIZVS6
411xAMLXH6iofraUWl8EKdWyGNchzAL/s54vQObG9bYV+in38ktFXABfXkTDyhe1kfkxLLtfWh0g
+OmbNRUI+qZzkTjizfDNE52hopmiBBTzqH/MmmfRrTowelSq+yUps0Ock+lK5I/5VUsN98H3NDCo
AI33TndxXFwE45Ay7oy+ZE3MG9+PeQOe3r2w352uohohhr3Rqf6qayJ3p/p1/31uYYHVijqQd51J
rrXkvHa4FR06giyrBLYKPimv+Vi9BEozsdie8C/EcxEohHhpqNVejwLhieFE413cZNTFwoBzG0aH
+eqkczESJF/0VwoMhFQG4llspof5letGhNV/3vTkX5R6hB+qhtv5fV12vfOrnx/zZiDh/vrs/Pu8
VxFl4bbQuIHyi/623fySKlvA5bb99f3Z+b007vdRpgrsAz4FrJJ1nuCD2udNsDJHUwFWGj9SzzPh
FQu9e6wwKIv7h7jylLWhI8msHBlCU8aN4RuoAdUBvoH3EfTpy1RggTElvbtqYXgvQMigGZtKG5ws
rKU226YucGmomGvcYMAMZ9Tll0bnr8AbYlqRVJ/+gBwNG9AbABZ3kY/ElPyudEhkgT4ikFqtFVXA
L+om5WHSw08t3g6uYd5qw0XFE+D37YRBdedrVD1kIhrfnSo6TUNuP+vEvnaEmNqN1lndTSjH+e+9
kfRrW+uTQ+dX/mOptc/2MA3vZliDjQTzcy6DAiVQ3WZzyOU91POHTPfVUwC/cFHUkbVvph5eBPGY
91pdaEMr3muwmpt2oiIgDpzsGfe287xXrhpNPbLMO1nxdbGIC1N0ydc1rvIWxmb62BeVTpLSF1jH
gKlUCf+TIiX9PXjTW6lh6Z5lVouWwpteejTw80mMTQ8fq46MU1GX2pXVDw8E8/Wra1d08yPyFXCB
/r0zRdqxHcKR6BpHOxFTmDxb/EqVato6Q6NttaRF2oMT3XxU7YiQPYxtHYRn4t5bAqDu99XBdXMB
Qse4dsGonTJjRKQtdzk65q4bLP1lzOJmB3cYZ/K66d+ogf/+ZJi78bqpDbTgliMe2264zXtUE3xe
0sAfLvqYGneUrPVLU14ZLczPbqKWz0QG8309AEDUFMAqVv99g8Fxm+uoqu1916vtUySmh3mHfWGl
y85ym3OIZOCM/1n4fQMtN3vWqeNmWSiSdY3D8UGz4uH7BqpgK0K9v002WhShG/5OVx3rmYQ7Ql+O
ZqKuFg4XTaz1bf8yN7v5xM1S/SQarT+YqFCOoSu81Xz4mcb0UnfylwilEqTWYTOWaKBDILf3cUCA
1RuNDBdc8wBfUX+Fr1BuWCgHhyCuhvtgkGp0uUUbZHvLVuJfSmTGG3OsyKXTId3XikV1uprmn5JF
41vR+KuNsEoPjXKijIzoqJYDzDRoaPN+0hFuhJmEb8y2KHAJDPegeX59HRuX0KbcjxXlcOCU7i2x
iIQpcEKZP2ThtapA0cxbBGm+CtTOf6s9p1iLIu2PLAy0C2HiFLQtR1sNGLxAvL8FI/omgDgM9G5a
XlQAvd/7sNG8p43l3qYSp4Sh0OJTBhEVl2RAQvO3tFg0ddNUv0NJw0YqMZtTOkbq2YIK9P0tA30A
/nzvSY63eDYoaFftsDg7NRDWeRdet7NrIznNG6gFVCanqaK7pnG8O4YI/3srXI5wnXc+utZOGdOd
+k64zUQT1GJC+HXymfzrgHItXA1mb9wZZo8qle9aiarXPohrzmc9lKq7bBWANr4CzC+KoPOVhpl8
pMpxPh5tKowl3NPmDNFPPbV+qGISkejvnfk6b1CPwwhirTTPjTYWJ7NO7VUTNOjRWm5P1xGmVorq
N1NyQpF9o2KJEhaMbVONJDfrHiYXYWqn2eXvGjujxG7N99JIlWUCkfxc0j6PGce47uII9+smePje
mxc+Fm5uvfgK1gJks8TRwUzlTGPyaOuu/+5ys+ZNhQEwJ8WWEyI1vso5JPIdhB7rIbdJaMybZDl+
JgRn300HSnYhyuqsa2Z/FFZtrPWuKF/VpLzOm/L0PLVq1bwQWhGbhkfiUE5ueOnROzDzyeoPA4E8
pinVb4NFLeaWtnKvjaNO6VSlbCfbiB+dgJB0hqTmd0qrVL1OucWKBAquEqUOzqEzmMcmcDGMS3m8
zImaP3l5bN196dQqot6nkZ7Wg3bQsWW4DLWiLnWzkDOj13nLqfUxd+s07X4AoYShABaiDbYsQ1u2
j70DXXfebMS3Jje98abERU3ta2Pd9XiqngCakyPD1PvX1AoQkvLuFd4vtWuNZydUkG1llAkJwAQX
jFb6ZUTY5lPr7uYLVLKSWwTTVN13dS/2UdiN20YE1iNQRNaEcmegfzcu6aqbr9JXu7rX3zm6kp98
k4o3K6qbX1qKJ4zclEjdexRmjJNpnx8xvEq3mjLkexuzsHt7AocVFob52abVWvcq5U20hr/qm7w+
ZXjagWkX0YpJZPORuvdjm1qfgwIbuvMcioRTFWZzaYYbP+/a16of7+Z9hY36pcRB/ER+wYE2gAV4
OzF0g0RD8if30UXebhh97ZdnTTAH7XA4xlMWXNIal97vfciDmn9tA085g3voj5rsmuaPyc/PmxnB
4f/nxv+vnKJVGDD/u9z43Xs1Ju/Z73/Ljn9/6C8kLblt04EfY6umCmNIJRf9F5LW+5/YSFuGZ+ET
O0M2/sqVGx6wWkPTHFeXGfN/oDlc1wFtSIm1iWOiavw/5cr/kSmXNtZz3l0F8uJhRULu/u/OyJna
xlUaimlXTDD5224i/2OSroDQLUaFUN6AkbNIfGtZ4k207AYMSrC/dBduSZXAaP/2wvRkZiSVDCf+
P9g2aygC/g1Cw8E5huOqls5puqYtITWf7w9RFkhaz/9oYHc2ymSP0sGHsBDIVANcIJDc/jI2KP4w
/XkZTWdrYjOqpQ4VVTaz8L/dz/8GAgTq5L8chOtxN5At2HhISUXDvx2EBXivtMJhNzbwRFQEa4uy
IH00FlwUx38q0HSmgXH2K/vPB9F2JNEdWgPlVRUcIpiQhYnXQg57UI9hHsKEoJhXTW4Uz9MF+kuv
5piV0E2+WTr/Zu7+d3qRDjbgvxy6JtEvTPpdnTvt/YNf1LZE57rRaXaWQcmG1752gLPXrMV3CaLN
ZTzYlLum0dEJCYsGamUhv1t09vRG2p6uUUmu/UAmdr7Wk+hA/8YVqPkmWfJ9O2HlLPj69LnT1KcB
195D5IEuYS7ERTJ2McZ9TsbXNGF031AZvis6K0IZLraBitY+hTALENSNdpRQU16z05yKIoUB92/V
iMfFmMcwNBPojm7xoGOdvqQfFxS0misslfv16ODF5eGCZqjYB07kNzJxhy6IisAUoQID+FLryMC5
erysRr9bQeeiJql4DALlqgxBsZ5ytklSmzuT1etEWO7SifSdqDj5xAedOiTFzcGJrBnw6nA6ZK6p
iuZvssTK8nri+mG5Mix5JeXWFYgwO74WXuqwTRttYwXjKlEwA6txLl5qIjgWDvRWBWe8sAbwayS/
MB+LdmFYZvj1EYbq9ODLC3IMU9OO0h/XCsFOtbegN39BjGGFKBu4ryPyTFi2LhRJlPTi4tZHBK1S
Jit28ZlAMFsZsStWoxJ4hD0vfJwBzcS8q9TLfuWk43LAv3VpG8W0ieIXEwj1KnKIZXkjT1VunJxY
F9QKF1dyvh7unqw9cZHcZnioEl7AD6G+EYpDoXKBCC+N6xiMe6pQPApBrAIzEtGQQagL/Y/tKC5N
yWe/rgb2tkdzI09C6eRwyJe4fAmPA1ZJT6VJ2sB1+tfajm9WFp7RA68UT9wq4kpGSZkZzl9PrUFK
uAwt0iQmtGlKZkfMk7Ea5JmsgmPf2ZuojqlgMOLXwRK3+S+pxm3qwFIPlvk4ltxzj6L6diKsBkxI
XwuqVrsQM9nAJk+Q9fWzqZLSH2PzRQmoObP9hFq3bifMLF+BuVw2JdfOKXisS6BgIIxPQ5w866bL
XMQKl2ELDAOmGESMCgaw660nXadcvbkkvQJo0aHzqCJYSCIszyzRifQShemZj60ak7rZJFMJvmUU
NuRQcjtSHvMZBITIANuPj2YPjTnwaKnYpvFgYhgj5H2fOvOrtykSqfqTEfeY0qUE99BaULMu6Rw2
0aVsqxV0S5AixUNP+Yg/rAYldPZZ37f4HFcbOPfqwjWKa11iteA4YDkt/66Dc7wYXSaUpijXbS4b
RucEaw+iAmDXFNPNCqqn1U9vcTf2S13Vwd+F3WWKQPTWA9sHa9bw5RbFVoGbMSsVD3Mv5m8vsaVZ
uP8YH/gERItyHMWGldVzVdlLeo4/QVsVa7B0xj7u+5dsBD9bsNiDmW5BYMsLiNtE3XKD1htJKU6G
1yczO2lqzgcRc+8qhTJkIgXcUglUnrvxXIU/Wqe62Kimn4DzyU+eDdkUcgYyfcx7Za3B3PmVHrEK
xdcvgfJiqu5na5k8gSZEqRIxT8UyGLdqyyMgq9Gz4VdI9FremwKiNaX8yQ2Ip49x7zY3YjSauvRJ
5iHpo5iVCUHsRWhLhHqh3akaBvcpQ4TAJ3Xt8uy0Y1HRVfM4x5fO6Ruwwwy/puDRnu9I29Ax9324
ngbljzWED9XA4zVmdO0mR005Py7QO1cr2mUScHaykpMQLA4WCXsPe9Cgqb+CdUGMSY+/8mJupjbt
uOGiFDlmGA4l9PkzyNDf5oictcf3yiiL9fxFzFI4zwFyJiDiksa+TdTopXbLixEzvMzNhLFBx50y
IExVg5qfeDQAsy407z3uw0NeBr/mJoJGiMpSNfiqc3eZJhTDRhMzeg3gnRM9hBi+ULWe3bykEhso
nF+6ygBU1AwebTzgQ6wLHnEtuVhWluMzaq3rQGiLQc4UDDvleFci90gXoxczqfBYpFgHybFCScdV
o+mfAQS+xRSF6VK2fcOHPp2ZcAmh3mBpqw78sSH01puvdaJRqIeBz9ww/ZHBOwrElyIXsQpYg9Gg
NC2f6o8mwq4G+CdYyvZxbkWGR7diBtO7EYpLVVE77jNKqDq3s5QNvBZWQpg+xVkWnHhbhthU49zn
thSH4YDXIy6jJ1Ps/KYnXoJdFyTzzn7LuHUe+f5lKrvovJpWaQqoWx2RP5cw0ua/FWlxEEH5mYWO
tyxjQA9ahIC/L9duSlc8JZQ6e1xTpZE76uBjZNGLLb95zEGttOKSGtmtYFhddP6IsNJ/6mAHApJW
MLgndcnYQJesWoyGhRw4POr8mgSgRxAw7sRljDPpdEHnVVBuHv82fbZhGfxcc21918BCuhUUoFn8
2ujBKWfok5GFyhQGYWpiHZHnrOYRWzPp7Fov/BMTvaot7iKY/5jqZmNj+tZzx9lD3Uxv8zxAGWj3
g8owyT3BOh6ciYCHirnV0neI0BrDa1MyqMRCmr7U4ksU7VthOtfUUsjDNCeS98tYo3eZIGNkw5Oe
5+ShS/+mDDSu0Snk1PnU5UO+ZqhlGKQoLIA23BZ0ZPqU7jMVI1JmLSt5zQw1eIcRv5tPRCFqVCoA
HhRGISxZwHZW7ifilshrCY9ydaeeaxrp+pbEBw6CNRf3ewqiRYJCynQ122IWNc2igaNChM9bO/Gl
MPytrRsb7P9YOPflY9dML54NR1YaZ5tnQ2RruDnZwiSqB//EYnbvlTvThptRN+6K0g1KdXyFkHi1
9C1qLo3zWGIVAOqVp5NHBSWqoP5fP2K8zjNoDq9BgpllIbtVLWSIFQVXp8qLmxfQ25UGH9TPNs5B
UHAm+jOuRd2CqC7mALfmx0uFAFSQMr8yLA4hHg7hQH3u/MiiGFgEsVUi1eVZVgi6LU1n/B2w4l/Y
Jh1pw1IEPotrLRtL+eOZAhsxFtliKjHY9OVUF/gPqRZdS4Z1YCoveZ98OS5Dq+XRfvJISZlsfLHe
2FgFfIWKIXjM9F9NtXNGig1VLF9J0QgiYBWOj3IeP5j1Jm2Sp0JJpo0xcpJZHuzCdtzXOr2yYjn2
SqiIhkdz5wH6Y7SnA+3GKKCtBZfcBgikpzSYrE4/Cb8+6CUhvzLiMTccrmtsvSpMNzpjOuvtWy07
9hhP68jNSQMM7bht+xdCE/ai7L78hEcHpFYAthtoikufFOrNpWGihzQg/HLl96ed8PCmwzKi7wG5
pNe2Sm5xnF0L5SMZonKp+94lj+dxNL82oNp3DuVzpi1uSZu4qyxnHFKq5pDGIaWeOXHTtDWP4Osp
jxrUTaDRVmtCIDj7MUUU+W1ufl5HsrFWVmnere2pfE8nDEUH986Rneo8n8uH9DpPgyL9Lek1wpGy
M44192meg8ydeFwzuGqxeu8jjaU3onBXFdVND3xc0BI0vvUznkCMcBqPiCS0Fml0HbL6FuPGYevb
zhnOQ/hsFDgiT0wzvIDROVVlRqAWn/PcFygy3lJQZlxDOaYEGReFWebYeIF9QCT1pRYclZxwJ7V4
81jeLLSOKaSNw2jURl+RJm6hX9Ff2ul96VNRjsImNw/aWF2Ra2zylrLMzGWlHccoWAfRmNhMi9sk
u/9J4JdQghthPGK24VaLwdHeCLSxtKi6XVhbN7TW+toc7cfEE/dZzLXuouTm1JTvU31vIH/BIgtZ
C7HEyHsaMqRgbWMfm9G6zaPjpLBw1e32nJJRLpmCs6CIGpQrV9NMblHNrAaq5m8mKCtHzuKT1IeX
wCnLc6c28YQy+4rrA+MJCdxlAIrFzeMvZoksQxj3LFOEqMmZH8ghwBP5icgHkwD067WNdoDJfxBZ
73r2Bxg9PXFuH7NEv4ptoYg/c9t3bKTbkU8J47wFXp4mc+Ul6DVEwm39iBPsnZPJ8UVMTFqiX3K+
gB7lKXFZdHcRbYag7SqV18btJ8SwMImtofvIm5soGTDn2zyF96JFdu9hVLaprPAaaO5OMZNTH9L3
oAa+6TXHWulIsUlpwozxsMiqP2GlayNVa4kSf8kl0oqYCh3aYz/R283tWI7DpWnu1JHDSrE8SUV6
7Xr31Gv32NRg4hozRUKN8Iep5s207RZgh7FJreSrIftHXHtcj5Vc5/ZhTTkfqiFWS5SuDg9grM19
35wKbIPvikIclYIbYebuprQnZUed5JsRWeSGYKl43hnj5Wti83whmuiJfye/M8vptjEtd3PBJqFn
ToLxBqXWAuvDrblX5OJPlauUCAY4WIDlRN2rhSfE5OEw52DRjE2b7WGoNU8qZQxAq1mu59bQkvYP
vhedebCxU7RAGcKONSalL8Lyf2GzeGqNolu5ClML3fafbQbIBfHSgfUXg+SETUee5tG2NA3Uw2BX
i0g7oW9oMTAww0WpKQQ3A+OS4diHScuIQoUKcmGJjfeh52Wz9TuemjYAqEdh4XJosxOD9YlwN5CA
KdnrQZ+tUTnxsFtI0qJswFJDG9/xfnCZUvhPjtPtyy4G8mAXQNPT5nHW5PytLnZIsDXMcwUBQJaC
qh0mcAyxm4ycB7osgeDs0F+zJMRhtCO9u0Fkd541UD8/ZomemiEVwVpx0jBbwPzsW8mFhtpMHWw0
yGJvTFQHP3Ig/N2CfDeXJc9vtj4W7rmjwXxDfXRIuuhSdgHcKanPmzVkDk5S8JccVC+z+GkWfM0/
VE1fR8j4vzVg81vfm2BjQeJ+Vk3N7ypzWZmqR6yAIcQLcoSLn93Mr342/vnDj6hvfm/+dX71rfGT
QiFv3vPPmz/b/C/f+8deoxQ+aEek5l+n963w6ixJPP35nvnwasfxgWUIMGX/KTfEAJmEIPVyGune
+jjvXDRUof79oni/c6oA9kZejgeEe/CIbEXU+A+bMZohA+LkrO6hnsavjz9qn8Cx79vCLTezMIh8
or7tEePgBdQe1PDWNtS/ci2pomgD7HZrf6D0JLEPrWPmGSEDoB4ct4UVM2/OP8oyCVcG5R3UGxjK
gSgYQCAsr9d1PTiHIIFHOL+iO3UOUUHShvT1DvXUtQGltcnHQD/MGHsEXPrBH7t7sOLdRrFZYdZV
+SmY+hY+C459gEMYmQlWX06KEiCF4iD9C3s13vLcZodKZSmSKj2uCzbEL3KKVC4ANsuEWFIqjqmY
Zz4niu39xi0vHg0MHEZcbmO3XgZ+t9T0IkWBkdpUU0V3Xc5Sfk+uQ8U+yIcSRaHG6PtyDqIUG8+g
LIZMS+0TTMEdkDFaP/Cskv4UERMI5AXEE59i0d0XXe4ssAo5K24CkaXyzj46Syd6DtTg0CeNsjR8
0J3YTePYrU3+znCVDcq3O2H3p6iOEAo79mdNDRHpFYB8QAswEJxY0kDHoCgmW7YWMI3JDy6DGt0b
cAQnhcyWkre7qdUfW1eIY59EmLmVbrYxDPePPpqfbuaA3CoVh7hT+turMSauy+azTLdUTwzrgWQ9
M8Rim0fN1Yrbc11oLMHT4RSEgFUGm463tPpV0ZrunjTBXdb0qw4TRwgC/bDq29/IQruHGkTB2jB9
kPqpsy5DCfSgQbiJQxWWluwHqzewVwWZkxj5ZUidkq6aGeBIIU5aRehkC03s0tjbNnad4e+Lw1Kb
O9lKr8KHIbVtJi3CPKoW+K4xwc83MAHOhXWcLXv30WqEzlxg/KWHJGSzzijIEwSgUetiOXkG9kmB
Scw3Hc8dSvGdE48I+EqMlEBOoMAGRuQGb2XZeWuz7o5AUSkd6Yxx3yVUMRU9BGWqxbBbuGkmQC2F
KG7vPeoRYeie+bHedxpx2/5UNHARm8JFcpKVu8KgXC21WWQWfvObI2C9ouEFKQzAhCLAHMRmNYLj
PEur0F0o49ZUw4OggH4VhFXDYcTrNBJ77HGap9jT87OYnFPXrDIf0Xom8nficSrlJWSP1cbaeyWm
mh0C4bYuPlka7oJCv5kMjVvBTCwrEb23PgQYHyFMF1d8FWakhFPDTYjYLITrfu6IXdOAwgWVfSWX
MNromCxDmV45fU4JGZnZRWvhfmolSN0CfP96n5oxBdRYDRSsMfoXuwmvhBGebd/dtgadhR2W19z2
7lLNeaKmL19WLnxlLbrUSj/izqB+sHAlpGLHiOfzVy1sAfs57bWoB2JZWk+BWgELGN39Hl+3j6QH
jtjjpjZhF78ghHp2GiBDou94WirM/IJhz0rlg9DQRzjFd51mHJUEZGKUne0zhkDtpgrIk1Cbx2Bc
bF0gJ0qS089IJNyg3NepeNfagoBsHdBsAYzY2jkbqOBsbMJVgfSdy1SkT8zLd1XpvI6Um+MQ7W5k
dC6zp3pf5uWf1EvXnVzzTvp4EhlRhHQa1r4HSQbGQgXIGEW5UVS7sjU2VE09NUUKemzA9rCVsUdP
wz+nuxsljmOi48ZroUJcN/GgQqiyYhf1f7Ce/EJf4O8TYUYUAv3EHo7Ywj606q1PBvuUJXF4p/fj
Ph4U3LtTce0bgXOxoqExs8PqeI/W2XpUIlZnMRQPH1MetfEINgUJTMTRfrFM63nIlq7P6iWvUZ+0
BeqZ/oUyhSszuZXX2biLW9aIWHU7RfW7P93hY/tUYulIV/cU9f2ym4j95f6rQ3IPCL3+2kjsZmnt
GhvNaZcfUn1YGp3iLaROXOSBwJK8fETFsihIBfnjronyTUqqIPZZI6bk+ii4W+pF92S69grruavq
s8QRDGKuNdwndfhpoOyM/Pw8puQMWuyBsTcsh3RZaslKaNGydAGylsxVzPYTQSaxiRLDsib1Tm1p
fZge6wKFCCOhdTIlCojRNVmy81Trd5QFPFF+e8tS/UJuy17Uzd7v0g+PDKElm7QGIAXzSyU8Nbmx
xndr1Qc+o3R6aoqc0fINR5f14CjXqKgurkl5cCmeRsrlFl6e38XdCtLER6gzDcaobpep2ksf6PcY
Pm9Aky8sIxgJa1nQtzSm5XUYnYe6PIo4IA/Q7syugY7bL9Mq30WT/ksbiquWBCc96i86kgKwewTa
p1w/5GazipL03lGTUwVZ1mkYYuNlEItygXUV1L+QMJUZT6s6cR4M1lwoc9trMuGtB1g4rqoXRQW6
STwiM80XeWvkriKn35X0bC6RMb26i91fplCXrNgL6m27N9+1P4fSeaopYYX2O1CUnHA72qF4G3mG
+mlau9qz5YcfeFjvpAuLn1hkvNDda4mzDyb7UCioKrV2pQl80myzv5OCK9PUNi4h8HZoKAa5DWOX
r/B+XiRuuRYhOsoBgVrhPYwP6EKknik2V0Q8sWGAvtUFIGi9ByUlQ0G31GyRX7JUPU4Yha96LvyY
0LNFzn3tpu/ZFBya/OoS1Enqam/FJQqTdiKYpLzX9GRNTGTJdOEiTpr0vh4paFSsbXXXDPqpx14e
Pya1wC9JPAzW+IeY2CtTFTDAxWcVHd2YZpgxXC2JH+zHXBNrE7lXmu4G/CYp7Twi34RdpwnYWQLZ
BwEODKBDVtj9rq3wScpEXC4TzbmaY6YuW5aSBEUxRXTKmOgIdjuE1yi0OEgpWY8UJ3addZacmVcH
K9zGppUV+bdyKP8USMbshhqjSgsAr6ITTRXrOIzqLi4yeoMMRhsyllXjDh8UdX7YmKASqqYRqoIU
q0VQuTil2rCmlhCM9bgKc+c01P1X2EF2zTR9WVuUffsZ5srCCt56hbZG4TWJVaYHg9ev0bwFq9S1
ppXaNtWydUIqs+1yrzjxszGyPipxSU0HEI8izACCDyyp0ip5QRHmHKGsF4tYeSDCfW8rhrGMpV+T
PRCj1QV3fuyBHWkPI5MkGXkRFP6CAPVZDobOMh/bfhcr6jEeBLWcfvypaf6LFeB2DWTnrc2MAFw5
QttqaG85CdRw4JZG1zyf3tQhw/Y6Y0ynMhRTy3RrKYzYprkFNP7a6bSRPk5fW4/AqTCwuMdRCRUn
4TYG1zt9NGjzffs2huGmVROSWnmJlxTCh2UWKc9BYnJNkvJZ6cY7OwqfUxWulk4dAB4i1aLpoSjr
1ra39WU66hfhEzdx1IBCZQh3ZMswYZ+6L88jrrKyyHUtkGE+lZZ37VP32SQmZ4gPc2J+zVzPdohK
jSlrYZFG9/EA/tQHsK0Xbx2waDi+LhC5icwr/0Z0EczXl630pa36jW11jyrZdwps+o3WWBAlI6Ji
ZUawy6KsFt91fPvW8mMuY7f+r79FYMRNpvdVQhg9Ju/kpsuaBqLyFTa7l3uLMK8vCwq/wvcK0utf
H9XDgt4IsYjcxCN3NaTz1+UWxFp20UKEE76sL23XI7tjJi9/RYa8MqLnCRsX9hvgcanzv9zY5zva
EPKfr8HWlEeF7PJlEu0yEk9IDKucwByxMy8TG40BqQjtVcFrQ4nX82v5N/4VHi5ctBwD+fD8PpNU
rQRJDrTfVD9whckhExvh/H9BepdVBXKcbSWlpgAxPT4vNyk0ZyNfy8fR47vizLuruhq938asj7p5
oR8CI0T+vsEkli/OwHeRoiTMG/X3RawTm+s2DZ/Q4qPHr13qEcLJeHC2BeVlcgv5fUVI+UKereSx
WjV25VPq3wxkXfLLi6pdF/IESFwbYtiTSx5KOJd8Vh6X/FpFnk4GOFGeO/sorW3Aakt+OnTVS0Um
W6NQRf656jGe/dfpyUv416l6HJU+MJsjblZOLCagz0Yk1vLBXNN/b0roFJQTLWoyYKOTruRruU1O
vl+1P1SWLWYOkIxNa/G9eRSAEYz8pc/u4CssXL2heINJO3DM0NnItwL+jNfsTm5SNODUWlYoasVI
m3zKXakUhqayWI+g+1hVH32eXeUu5TZefk6mi9xCHlOW/wnPfx1UwJvygIPc2suv4ivu+i6mp57W
ca3NXyd3Z/ftjt0YFJ2wRHnwpl0f4g8hSYRZfkqrX2pOEsvNsuugE1isAMY1Blm9LI5xWK3KVaeT
6QiM6Mthsv0f7J3HlhtJlqbfZfbex7VYzGIgHDIUAyE3fkgGw7XW/vTzmSG7g8Wqyp7ezyKZ0EAA
7mb33l8ZnFWwhjVED3a1i0JVYbuf7yWAX3XJJ9vtRUFbwtQPG8wov4SJ7p1UQg97EHOdFPrITlSO
JWbRasGh6EbdTRIIiWpiflZeizYUNHsp1djHfGGF4UG9txoNekhyrsPvCQM9Nhv9gW7hRz5MOYC7
cydpEGbNgTpgWCjGt9C2sdKuL2aJL6meO+2maeeSRr4tDsWyj/Q8Ohhh8Yjo7RIsKAD1TqNvGkfG
DdmxLYcH8V/u4c9WCZqYoIK1kIb0pF18HEWdFgSLTQThZPRJDGnpx85PxevqdWPNLx2R1iA1jKjV
mMk3Cp+tZUA3MBrnyViSN6NwCMWom3VGwzBG7BDV+2x1yP+phxaLIbutgzYZM3uGiV+2oh6ciVTq
WWxYBC+KFYWhsV1Re7qhepHjbnKqeGSJY4eyacgpVwReqQkEhoEdXiImeExs7GfCz/ZeQ6QvM1YO
b4bCcz7fdz0iqSQrb8KMwtYWkJnawaBoi/Sn2cTtlphxoh5HPn/xq3SJdGqM7A3+xBZjBiomwP3D
SBwC8bjzTo+RnajBtu6ql6LSivNoEkmLb9+qMUwiTAFaOrcv12avPlYZM23AtPeg7AEhaxy0BUhR
hkG8rw16HQlOUjvvC4fZAUrhbK3D68MH0NgtQQcSm7ENewxVZtxBDRs3fX0aTmqVISlvVPTNDCPm
MTbWowAzLb08yxF+dshRXFyZVyVUsZVakb7IeY09BpPSgFk28aPZeiTofZuVj2FAkSoPdNeBg9sX
NvEP5PWZU9D7OZ3MTFDFrmgB/Yq8aqmwwJ17cchXimPTj+NPbtVne7aMw6zwq/Z4UYwpdaNCLkNh
zVB6qZaAVaw71Tl6pfK8BNPP2MVBPfYSX751PcG/sFMFD2u9QOlgohdQqa8tXDWgM0AimYzy9oNW
UPSVDjxGTlZoboIOVhQ3yRKPmzZ0T3nMcTGq9nM2uQ2JhQxO+8zyB3L5oAncBWU5k6XEM/HwWFsq
FRWMsIshmBkja3QS+x1xsZLJsCus+pIXjJojcmtX+hwcDRPx4jgcSNkkL/bFCkpUWEw37KlZ/EKL
yEieflJxlts5mfUdnIZThyAomPRXVQOciMYMMjLoyjwtqd+Pxb0RlT/Bu6MVzBtUD0hp+6C+79vo
TO7jp5vdeB6lEQks6EYVps7iXMD3AUAvJ/wgHMm/sVkDNCzXdbzfN5ranT3toCFc2E4R7K28QKIj
KH1XOFUAipIllZd8Hoq8dbvE7zaiAI1638mgiHQj5RGKuQQKGRkVbENeRCq9QI9N3ABxpKfQy+Jj
7yZrARdJ0KDJwOUoP95TCqZ1IFgN4ppqlpj8WN9yGISAPQA3nMA9Kv2uN56thAauUHYqkGM6lOfB
rrdsB76aYBFEUZf6gQMiUPbFqiv9NLifVMT8jTtslgVeXGFQlYk3GQOX2ar2klX4oGeYjeCqQisK
i0fg7iNg2dIVTIc4gXObwyxzMz/IEe+Bn0lizjKwDvOmJ8uAN8Gs+CacA3BaejQzSjdufKb3YIok
+twpZP5mDC5xzuk7Urd7o+JYKLwIT+0IT1pAbb1PHJx7HM7naRt1vbqxAjb8bvH6c9vRgarTSxS2
b5EYA1kDTB4i8ZqVKzgykFAu2sKMqOAvbCYR8xkZ6TqJQrbsEGKlF8YfEMTwlU+0YhUyIlNCUjeo
wFHYN+N+7BHZIiryzrni+pWln80UYQXQN6NDDhB74I+IxY9kBgVBtLDly5ocCLc0HqvWq4+AbJu4
7KeVrcH0KBMrO3i2eWeU1jtKqp+oUH7gWcqav1ADFCohBAM/gWfSX4RrzXGuMGOdR6RU4HET9cO4
gdPTrcO0QRGDO+xKHjF9Q/dg9q7vgEnlgHP4Sz2nk7dLLL65xgHTdrrPInEvV/LU2H4vqk9lfIjx
azX7U5oJXqyA/LLYvll0DS0zh3krmJ5p5JBHSvIMYkkINW0DaSQs3gViZwuQfUKOviVA8FOAgrZb
Pbf6+JhqHsMa+o1h5uhlEByv48p+4Lj5VjT4IuOc5UvsrIclUpXeazMuryMignWZgH3WHl5bllah
JMuS3d8TmmXW4u/Rnp6q2ZpNY2Kw8xjwzv+R0NzonGhwYElGqeBQzL0ERUF+XTfB6xqDnQVyKFH1
jBFNrL+TxcNZnFM96fmSMPO8UgNVIthg90WfgqtUYxK1KZvyXhFMRiekLAo85yCvWQFy8gIOHN8J
SRuhvdOjzr5BGiV2k2OS9fRvA3CkJwC8GvdYGtBvS8j39vd/uPXPdPLrn204lsbf7v3hCgeNCxus
BFcF2rR9xsIxLdqN50AeVdiaV0tzk1af5Ty5GyTUxNi7moExmeBclAknBJ0crADKlRL+3SxoPhFM
AJwJkk+KkO91Kwqwxfvh1gOEE9fvLb49uYsyYFunEAowljIOepQ/Dk3AiQAFOVDiT1E2ReI4xSqJ
NcHg97hy7QXBoSgYBeEIe0+V9TY2rNhihcttnZYoGg6uikw4jU7Vrzpe7holM/+bL83w/gWHnD9U
N2zX8gB3//jSXMdNnYEI670SGxDgquCygFE6oiSSWO7UPHY6sJgkU0p6BKjLoTQZx4mthYbl7JSe
zRqk4LOt3Ia17ktyjKQ1LQuLh2OToqLF2SntyNAdbA6hSI0eGJO+XdlspvE06OC4Cy2SIDeEY7xf
0uahGyY21eiALV8YMZQWZ+DfHzPOPx8zhsWigQrDhcn4TxIE/DdS3YvDFs/oVvdj8scCF68rYheZ
5YbgW6QzSzK9qifMBN34JEl6isFPGaMO2yWCTR7MwZ1VLWejdrYsfnsknQhqh0NbQbGUBcNUzw8T
TINSbCqhmb/PLt9M4XmXIst5Q41xCxwI1h/lFOQjGBHBPJI6ZGEOTRGZfGYVMnjyqfFQx28Eazbo
UhMMj2zaO2qxT5ZZ8pCS0ayPVlsRIFHDLRR7mxlpHjlY5kEqjd1wqNZaBgxkMD6KacF3XgP7M31X
A7hH4fyUQk1YnNZGD8DuClxVUZCnhDaJowKbOKKPUCz15qGGibX5+18ETak45P5xAXMMHbNIQ3U9
bCfVP2QhVq8YVTaPzT4pc1ZIitVd5ybTRjfh7BTjrb3YBok2JHwVNZHtdq1vmiH6ZE+ueojNehc+
zYJTVwmeVVEXp8jLb1wrtLG+4klKXLw0Os1/AX51XZRa7WDahGcNdUJ0rP5dHZcPJw7f4Z75mNNc
dI/U8pSFI1cembOwoTY6GAqssrSxVeSfzk1i9njzV9V2xjsDudBbLXicZsBsSBkwOInmbJs7ylPQ
RahBq36885yJSKLuhBuE6qd4pbjCH6LQRoIwoLumqZHvG2AStNL9ecjJOPSGhlsI7gtGfROjMW2Z
1e2x80gpvFpCDMpWhU0Od3ZTjYwbMzXfsrQh3ijfBQffqW2GnSx4ghkm6WxGBwPdMj4EIbbJqJFE
kWY32WfmhX7nsjZZJluDZFLJ+3UKOaNRHtQh/CxwWVASY1Xo7YcsKMO8Qu0IgtkURBFInYUgbjWO
dSFe8iz64rCKX52kOXhl8MRK+S5aU7poA387ZkNR1r2OnvUa4AqYWj2U3iFAOuKR+xMV53qh4vIU
aoRF+Hwu5ZsgBlHxr00lokyz0k9zmB7qPD8heiZQIIFDH5MpOC7ex1yEzzhp7CVTtYu+l2H/Q9HF
a0X0EIgwnQJJhJXnE+2msh0wcuEuEDu1L7dKSica18W5sZ1LqsDgFawuUXG2WasLMkiG3XV2drPo
4IYkeKlXflsv+o5iYDHBe4A+sqn3MRxSlyECpjeMeljrzQjYKVWZHhZ8XL3NCSusdLj3ZnXpNfj8
dTusXdEKU8luW4iRftsbD25QvgZiFXIW3lzt6ue41l/lCR41VbSxiukhSvAQa6sQAUyt31fJFByJ
6yQwhcFDCKIXu82LG473lqGw2ND3rKwx2Vn05K7SUMrllH+aR1ukOeq3qS6/VXF5PwvdRAeU3NEe
ey2bvxpkuGOawQUzv3QTaNq6MWrv2nZ3CoOTQROuF5T3mqA/lgpPTHD6J+6+D78z6VcUedhG0UnT
GnYPMKPMcE+VDcM/6Yz41PAlm0sFSaIoXsd82dYuQrZ0BLgGGX/qSXHEKHBrWUq5Hsc0vk/08TDP
7rgvdVJTXCe3MR4dAh9BGiOLPv1WFgP7iepZO3OJ7lH/JgcltbNNFRCF7rrjeZyXH1Y6649YeqZG
OpyVCC3Ygoilc57cqGY5anKSYzomTjF8TzXKN41TdYy3CgayXWz6RdTq61E3hi0dOk4nCCv6HtO1
TrGA//t8U3qTmJJ2dKomwF1XYQ4FSbPYO621leykDlnPTN4Rv8R2sqLgCKsMN8Gq9lMFH7IltjfN
pBrEXCw3OlPzXYQNRUSQ6CHvZv24eMtNVJjpFgnMvdJrZFuZxPPlS7pbzEWF0PVazXXN5l2H/mi1
n5POrZbCjKEUzlpQ0v6y15KXgA21VHh46OrDotm6D31tX6kY/ES2cbG9cjl63TPJqjbzJagoxGkS
RyUvYvOa9V28K6N0gq9YKycdSyAoD9O+xjvzFDuJc2yWT3mlFbfISyjqAEEbE5ptMSdb9nELAqB7
s0Be35um450C3H13bmG8xLWXnlE3R0TxoW3XcgtoalZPOJ7ekFMDnWUkMtNxkn2WZBrKkR66eVbn
p0wpcJQYRCBfaVmnaNDvIdFZO/kp5acwnJY/w2g/ywAOS1AWJCF5MZCKO2vrgDZ0XY6GhePHsNPx
0jrgjQ6+U6fnLEi8tRXzdmoZnwpV7fZVxpxeAzzcGthnnFoYgic3f6576HU60Zup09inShQhgVbC
p5tajH76+MEMu24/Wu4OexbQDepOgJbp2UtUf4nnzaTrH8aYpNuk17EdqrvmNEXazxpyup9PZX+K
KgK/YMiEfmnPxLUN2sExC8AcpoSnUTeddRICG7IWPwah+5zGQ4zIToXOEiA6IrSrL+ghDSM5jfOD
1c3YhHC6RJ52ryu0FkxM4A8qbbKfHsMC/zQ3Pi58gH7BpjFPAoyNs2jYtVp2DPu526m5TZcsYx9k
Em4fGDggAKKsk1m7L2A4HSHYJ4ekDOAeo1xgRqhhjkNbmCIyObqs1Gw8ibORrxFC5UWvTiar7nQx
XV6E55/ASYVGhWYMbzFKs6LVjpIBnLYoUcqyg5mlYNfUhozVnWgvJVyY8TABTofP0IavA2HtLFct
/H3HDfTqjyyyn4gzeJLVRT7M+BPhRjHqwHlh175iEpL6LnAfTO7s3Z1Zppap26hCz2CVDNoTs2PK
s5XU6Gya4l2EoGrG3Hls0h8zzlOSnl3omb12KKSB68if1RGtjbZyCz/Kl59SEqbFiGgJ8vuJnFi7
OmqRdquZNSQT6vWl94C/2ousk5qZ7WMkx4Nwl4h61sM3FcMVQXbWGHivrWJ5ENun5JAjfoHV37D2
81dgBpZ8W0iNxoUpfR8FNViFdk6Z3lyWOn8XfFjBPrcNGOgIm4ASp02LJCBGBBmUC3mXTM3HcN6w
61NK27xSNULNKbNzG1BddogQjRQcriIUrc6OCXPFVd/zPh3U57SGdKb0Na0Vt0iRzEKA7+pdcvuH
iM7dIaMsg4qap2QT9+Nl6eLhgKcPPjIG8bMZkXlqSz4edbckCE8NMoJGpRcd4NlvnRplGUTKT6MK
4ZS0zDlzg/62nhZ3Fdv5UetQvpL1gQbV0/eTUt82qncJLbLQCv2e7hZtiD1eLJi7eRZ/LnXGuQoE
1SuXdGLiYNtoB5r5fXBhqHRqvdXn+r7GO6aYbYQm1l420I5gG/etcwdb4m7MW3K3WlhcndMcMjlN
E3pATzk0QXOvCtehPJyRRJA+0JMPTYDOkhmPmRhoVkJdo+DWt1Jr7zRGPUWLcbZ0eFN0+kOL8oX/
xyOzytnB8QogdJ2oderXAVM0fSJyjPREVUFFFQa/hoj0HXlEYEnJLJIycpXo1S1F9LiSw5YpoD9x
huzF8bpdEjevSNMOIfgKuuJ03KjJiJKID01Yaw9dxZyonoqQushGMGBgkYBEN39vFcVvM+VFvkFo
BRB6WB9wNu9WidVehGjHZH1gtcVUg9pTzg8Ck0qktsKNqM/bunlMga4RyVD75gxtkoS2PsIgIm6U
iog651s2G7e10hHaCgs6aGA6t413UUPCcSvwW9vjq/NIqdnGya2l2wRs8dHU3rqMVkYK1/SiavCh
dYcTpBv5eUIrxiNq5oEa0+e1OjsfDLfg849CBJYTwNrZ9i938AhHtWPv3AkpaiykSIFq8NFMcDrZ
Iiq8hOdEN+4QfijhDanpK6bVT+SHf1bKksKbTHcl8p3N5JCSiQTzfiz4rMGcYJ8eOViADuVdBt7K
6oPUZSJGVAl/aAXfoahS2bC39uy8L2P9jlOR96bm+aemIxYQ522nRQ82JpFDV/1Kg/SgiQFIzuQX
Xa96SOfmY2ByaojPOFH/Vk5PFpa3kOCoeDCHCrqPfCkD8oerQ24QZN7ZpkqjsR8VTh0vMK2Noox4
TBuIG/va3FkRbF1jSj7lRMQVoVxK0K4dBoEbE9Bd3qxEM35Y2qObut/dybtlBrUV9VI09Ft1cAPB
teIbEGq/MnwvLBOFZE+4fUviqlC/X9eykB96LJN3b0q/u2H0i/Smmml0hZK6LzaBExT+pPlzRCcP
SZzlsEU3QcrdZBAR2hG9XPY0OEJz1ypQGodamOC7FIF8eFoSa6a9pibjTdJoXcOfmcuZVkHo6xPj
e5zOCAaFwkP2R1XEro2LDeKZLiOY0LtI4ZRUYGjioKpn5anQoSYhp5YDODm31kXVjMUflgIj6hsM
FeCVYiA/UvjlYs5sjkW6NjhRUwaR+37SkNmn0RUAkPocFZ3jKoD9pTkDVFrRdZg6GeKtP6qHxrao
e6nsB5xw0D4/2N5tv3S7vCR7G9/+7BC3GmQs2wXFiTMMF6OCreWpN21+DOuUmOFBM3VrbbRO5ie2
TT8G8R+RrnI7LPa3riJvwBKqMqUTSWzGz1mssik96Ng1wUppIJ7Tr6EnsytOomJvTn4VQWlVY9vZ
msYGm17+SIG7qDEZQjmeT8hpp0wjDrKg0c9xbsW4l49gJqy4Y1C/mZGKPp2TG+Pku3YiFk4s+0lO
s1ibqPYdBrRqS3GQ4nBfB/O9NpPpa6K66BevIHxMdbBkQ0iEWOMoBaIjZrkWqX9ut0HqqRR3EuCU
Ta6ORVFlOOdeScHZmb43eflmdFg34j3cjpyoUnUbOOCVVj31vvGj96aLp7TEtJsI1OKpMA+JOqJb
tD9KZBB+lzvnqoBAO5Mp4FezahzK4IdZRsweVB2lb7CXNh1zr8w3uvmchZaK/96AsERMfKzQRPPX
usWZ2fTR8dAeTCyhzTx+lqkC/9MhIAAfgjURAUkMS8ilaiqFxFBqlqXyJFrqAyvaxTPrNwm5zTN7
ndvNb4unnRPSHYZ8ITXDpeLABE6wFIpN7SVvcmyFUpR9Nep/OMFyN8HbHksy6urp2cyKrZPalzHA
5p+YDFf0rz2jClhjaLaEr0MQKuU2FyovATeTRnEW67+EcRUVv4ZRCRNiYVNGPhh4WTZJwy37ndz5
kqq5b3vQY9BMXygQ5dmVGrNv1u3JLXSoS+mTGfKnlElNZAYcuqBbZaK8qzuWZ3nK5QKRkaCGAIr6
4YdjayUTcLXeZfNzZtK7dxxcRnIfW+pH0XNe4oXlDzYrp5fjdiAmx64D11X1oH2ILdlNwx+kckBV
5lu+QtJaM66gRNlCE9UvyjlQrEeJ9MrfEKoFWH3C0LkBzG+q5tA7YBOtcwFoYmcRNVKpsjL1LnI5
+NeHacLZUoDxiqr8GszhtQvGB8ZhAA4pIWXRPrY5PSoGGPJoUBocJeV5IWcICgALkA8vyHxyN6vO
N1EzQ9pMNxK5kABWZ30nYuBRaok8pM0rBVKjtSQkH7shWYTN8hwJIzc3iPyCepjZI5/VZGi4yjKs
ymbBo0gZQdUZjhYqGdzXIWZHVSCHqhMRm+KArHp6Z1FL9wZ+Co7THpSmuPdcoe1l4dUyFt+WmikO
FRgPsL0phMiRFDueC+UTKXd2L+oxo5w2OdY1Qi+IN4SYfYlKS6P0lN9yEpkvI3WnOzHwkRIv7clZ
bMJkUhVcslXYxdJVSLWjBf1pNsNPgfXhLXWPLQneZslOvpYlUF3pCZk09YXG/7NQkERPinN0+eXX
Ulici3WcVZ+x3S5r452cAWEYey/nzVOoQTgFkxCoC/wze42PYQOCW/kJ2sN67BZfQJhQzcC8XH6W
vLlH3vza0twutfeE9AHgglkGjHr9Js2iV3kO1Zo2+s7UIFhxym1YYleKsRYE4OxdSOLsqeTwd8N7
KaR1hQBfqHkd5SNjSIGKyds1FeNSV5yZ7pC9MzhSF/pguVL0ANraPG1TCqUp0cWX8SwhjiXHlKCy
H+foqf9lzaW9mkz2Hkwm0eW8F7TUhLRzWrSAvHWRfRpO8R7n433skWevhmRn09yYjl8bcI+lflJx
2VT1ip0zb4vzLMwEciclzH7amegBSpO+QRysc0xt34nplChbwMjiDW7SvlQVinoOy0DkoznyV6FR
lLQRy8j9zEwYGdeA2tCnUGsqe8MhKAZV0LaIA8bGCUetOLGAfY7WZD7oIXiZqsyjbyJ2Hitzb4Tl
pyQMQLEHMy2wEjbCbvPeNIoGozy/j5eeAiW039HC7MVXxkr3qnqzL9qZWGhrscG7jxyqYwF+i1Uv
qfotbP+C5ig0VuOUfYgZ5NhTQ0oFN/vHc4iXDk4OHNduijSYBBFZRleMfnt0oktgHUZMUdfyT4iG
ibE38QF1SZKlFT1KBKMQx+bkBhfpa4Exr8seCfu3I+cXT4C0Uvt1aunv3ky7lHFexSXzdOyUv00K
wFmNexH34y1AG1Lp6FXDVrEhA6NpwXaOhTzDE1erv82ZXdPx0vz1/CxehT62x7pWQUjMYSGLFZRQ
9wVBkYUbfYpvVLxbZDR0ZELR0erE+YqZdG7qG9CzamVZ6blggrxYRebLMb9KY6ptiib/6LP4RlRO
S0qJRm3rZ0mMqrjg2AFWeVY1xjABGtFcG8eVvrzUPQJch0GHLQoJSzfJYA2Xk1wzWqFLTxIITSn6
yRU6llPQTD5j8S0fl0ZPOFZfyxha8t6hdXaZ5Wo4LDU2Y9JyWuY11UaKpIJuN8w3wvmCMRHwjlA4
5E33SwXwULAxWesDPPD8E+oow93AOfSaxzyFDswUglurGzZwyYj7xtoLNsbw004S7Przd7kmpknM
2/WJL/EQW0X1nzlASpRgssxUIxcqv/XTLZFA9Pk5MaNo7bpFcATTXI+1Ym/EDFxaFrix5dNH3Uqr
AhL78jW5DIDBFmKpnBpSnj+R4SDgYMy7yrPc2DZLeBa1l+mAh1bhcjuNabBu4wYWn/M0120FjftJ
DhPkHANP4BAmkP4ozTGabIZtm7awPdEDDSnLqOtF9NCGc4yy8sGIOHIWNhuMDUO/vSwmW3eaoszK
3R65xudsYoCUKkhPa8t6jEDAVwVZXVPHMVAUbOxYJ2p+me57YfOSO+WN0hP/BUz53R1/SZV6UKfQ
S7DjXnpmNUQRrq0qPkcodV13YCtY0HV5uJivBTGgoyNiDF+ts4GTqAwYQ0asQ0ZQs13HBNTneFb3
4Ggk0oO+q9iqxgPl7jRWzzhBbsVkJS+Zx2jVvqYzcjxIf5CHP2UD3S3to0HcF7Fe5lrn90nTLN5J
j6UAuEQBtR17YzONWGYzV121Iw0Gdqm/0qo84HxKCUg8vOkIqq8Y1MMue5vj/LuOWzpMIuwXxkVl
rYOypTuQMxREOnG9NSuIXGNmn+JAnaHUmQ+5YHwQMnVbN/oCXhPfmi4crGaBB5cL8lRFZllhcVYy
nN0ObC0hOURYqjN9q5mSblSihCTlorNdOk8rPNsUKevaYz0Oll8OhS3cHFQvhVMUOHRRJ6lL/ppj
e76yGlyAGofXmxJi6rUCYldqbyV5KLLh0s0h7WkbsCiZWfY6WcbV4Egbviddu+5jPrLTvBs6gKwF
JXctdnKBiUnnndgGAKktXlQxlU/FVLdygMJPXVOVvEhzlTitCW8eHsW+WcNBZ3Dfn3CoQkYuWvgE
dMjROM3bMPtZ9i9yCZXrWZG8xzZNgVHBpTRfMi/eBTHzAXuYCGpvmhsH7NWnzX9XImur5dVDVP8a
3P57VYOruwm/WaZTssWw6taTgwDTSM+tKchJtFDSKoRivFrh5sf89V10dzjJ790Ye1SIOkZhM+QJ
d/Vy1odI2ANg8+/AX/bNyjsp5N/lWvpDmnLkCitcLkbTaAhWjSB9hIF78ToqMPyvD4rLci6mX4Q6
fEpOx7hEx9GNX2EcMtybVnLMWQH1rNET7rzBiffSGEoyvUYyz0L2AUkcEOBfakOidcP0F5QnKqOg
D1Zmnf6SxkKWzY7ilQZxcMZLn5i/kjZ7EgZGYttUywSRRtl8uGV7A4nyQ8J1sP12c1u9LC51EK47
Fd4uwreBKafgDA0dbMsWZDcSJx9htxckmgcJAGsOiB0DmpXpefd4Ad4F0P22iDJYakM4713wKNqn
aaK8LzFkApJkmIedPg5WVIe5oPj1Zn5jp56+XgrllxwO40eOnHgaGE8RTGdjb1Za/O5aCxO+aFw4
1sJcZwjhyYDPISrq/QHy21oepACjw9oa7HXeaviHJva3PoI9K759Dm54PQCQeVedGROeBVcJ9cJe
1n6ydyuVWwy9twuZbxwl2E2j+0T/1UB8hJhtYNAERTfeTWS/dYn9ouksybBNf0SCUhtpzdZrdSBS
6hCjcb+59LRE+FQvHd7/G+CdtWd3t3DNIMILKzHRpU3CEgm9n0nC25uY+Q7k820ZYi2+GK+X7aU1
4VzL9qYTTmMSRu17/cMyi2LTWx+ZNaEoFHYSorMR09GYHbBo8WMwJnIbRfeZcbcj5LOCCmJCDUkG
927u1ZuoXKAKGPRnplUfcetkGS2c7+KESHKoaTq6GlFFSwJc2lJpYRD+Vt8lDQ1FLv7QSFQAXX+n
7O0mL7bB5OISorUP0r8rXdiuY9eHN0+y/azj3QfcurWhhrelEXEuB4pfzAindSCrddUj3NTti5iO
L6XzUSjNd+FoJXpGgI8nNC37Gmtg4SlSxtZ5YejBEJmacTJBT71HbEtfURGiw2QlZ7ljXbnPF/Ui
vQ8z8fE95TypirqtUzTErXCjw0kk3wXkMJQYe6vVdzll0SZWjogQqFZtnkrm/AhPY2iAsYFpMFT1
JSUjOhm+uYLMU5aBAYACCYZWy8iK50yVqLqkUIrGU565mNxTS9GDydkTM4qjQfWSmflPQ8xPxbfs
VstNXrlHpwKuW+yf+Vgjk4Giq+afs/A8cswPPZ4exM9jWHbqR8CbLPeAATbHIb+GwpAJzKZ2qA/5
Tc36GxI+NnRgPHG3Tok2odJY1aKyEl+zrIjFOF3215PDSS/disSjZ9zhYItTMssOsMNeAeVxeprF
QiF2cDRHaYfzXj8lkCSqBFM2Reg2mWwbytbK6YfpGt7RJb9h7QzrobEpuPGp4ZtYxEjcFeN7vC7v
cE5noec3W3oY103tfpM7yQDLB7sjlVIefD+pqEQ4RN9sDAvzJT+aQYhnG0tUf5MW/ZtYa+TebwXL
rQHxaAtP1Jx9YcXWQ8dZ6WH8GeCDsbLU+KRVeBvGRfXalY+zYV2kg5Qoem1jec8K74QCT9gPGvFq
CcOX7lZto7dKMT6qB9NPzZIYo4ofVFQVcrNRXNSg8+xDiXQDUaqK6YV+22KWsDKH4ZAU4wGZ1B0U
/ed29KYV6vpLMX6LcpBkJBGXWtcNgMSEpSt9l/WtUpjKOg9WcWs9lU09XqdxmsYwwLJQNuqhcWVB
/v+03/8m7VfzzL8N+/0/TbyUxfff/YyvT/nPsF/Vw88YoQIbgqkKV9z/sjPWyAF2NdNWLdhoLkbH
EEv/yv41nP9QVVe1XQJ+HUiYHjbELRth9L//l6H9B2QuV/UcqKjIyt3/kZ0xjLJ/JIexI1q4I3uu
q6t8IFOyX3/zDM5rp20nYezgGlkPltItJLjwzzSlyxGh03LUycBYF1Uo8DK1OQY1OTuBii7zeklc
Zf95KTrsxBFtexi8jREBq/RgR3nJipgwwEmW6dQYWv6VpC2vQgv5K3zbkXYq8kalTvudp0cHdUoS
hr7zJSoHkoYgIZCaRCwCAiOd8ivqSKNxCRD6+kdrWwoIeT1fPC4OZv5i6guDNxHUJQO4wXcIpLJl
kLeFgRSNtKKj8iVbSv6j1920rNG+c/3rIvaBP2OwckKQCmQt8u4B/+e/Hpngmgn0liYzPm09yis9
qckaEN+YO2f1PjXDbeKKyEx52/XuEbpEWxwxAhtFioyMCexEqMzX1QxLE1ZkJUqOGEWkItqmWFKG
0/JiOBIvcb1VXldElI071SZD2AJCBsSuSKR7FMevfzRb/Pk4OBEIk4qv31oq0j3zymGMR5hmJGI0
nSGp1O01GBOmHxMxebN8wNejxkZ/xi9DwRq470inYB4xc2Agqfs9wVPeFvdGo9Le/cPdajwF2hYS
RO4rk3aRUZ9pV/ElyQfK6/ogvsjf7vp69d9e85oxOncsmdmcaxv5fJkfKi9VMqHw60b5Gtd3khe/
Hikfk1e7auZYS5VUPw6Zq10vKWanHw2LlhwOBBfl3fKfeoGbYKJO+rpJXsrFC8hLFjDYviiT6yO+
bv96goUk4VhWO3A4+KgyY/Kf0iHlffIfmSZ5vf/fX//tpeTFuB4TP7WMy9dT5KXr6/z5ktfP8Odr
XG9NvA+DKIDDn/f+9koZsbkw1XXn98DM3+7/mw//r9/560P/9tTfHvp1v7z050f785GxnZQrMzPI
50vLte5y+n8d3vLSv73tz8DY6/NiAOP9H8+RiaPy1GHQh4Lmj3eo8KehOZYxsWYzwfVnSft6ztej
/3hZeYe9PERxZR2kHZaM9ZOXtIKl5OvqH7eVZpAwLBCZgP90UT5U3iUvyX/kC8mX/LpqyfxEeT2X
Lycvwtjglf/+3eUD5T/ybQCZqYFHxozi8+gpqVqv8uKQRAPRpy2hmero7IwM5YNtuSSTLsBBQlpR
H+WN8h83000mKPIu+Sh5aydjAB34nvgIYSVqdkoynORdC/3f8igvCuFKeffby+h2qBKrx0wuT0Pa
gOtrKajASeZt4sBPY0q8OUMKAeCDwcX0A0LdW7DAVRSS2yLK9fXU9D9SJuDrppuIB8o+5hE4sYwi
muAWJkdVgMZAfq8yxjDZhLSDBqvPj4YT/jSWYfALtiAwcA2HTqxbtr99yuufMZtutJrjJtpKCzDp
yCWzA+XVf3tbK+zEfnuI2Bnkc6/P+BdXr95jf7z0/8PLkBrU02e4V4cwT2628p2uF+X7yZe52qjJ
N/i3nyRX46v/2O+fpp3wGNTnb9hAsZOpIptShg/KS18plfK2Px/zdffX875uq2obItDX9X/1svrQ
/Oe7fr3E/+xt5Mt+vcvXy8jbvCR9y5nCHmePGkLGAur/FRAob5NX2cHv8ficffkIefsg47p/uyjv
SuS+Kp/zxyvKq7ncIeXd10fKJy1iv/6/7J3HsuPMwZ5vxeU9ZORQZXvBnA9PnLBBnUnIuRvp6v00
juQZffpLKu+9YTGAIAkidL9xuffx+u/HH+uMbY3UfPQOsyHwggOTOGbtnA39K6xlwUypuOB17JV2
GYGBHMZ9pw90XzAi3RGjtiEeVSdhyCJr23ZrxSF8yyhU2PgTykWuz2LrUsODLiiDNYPB6YKgQldj
7APlxQKk/mrZyDDq5JR1X13NPxpUSh0HvzHBjc2YxNuniYYx2qmweWpd8z0l8H3TM8LYJlTIu9F8
j5pw39Wjf8pgHlA6Ni+6p9n7uOo+54n2PS0gFidDBttqdm7RQE1TCvYZOZ+6oAz2QRIEW2fw1k4W
720AMZh3cMK87FeumLZdE3/PwipkSOweLPKn1k44YDXFy05oybYf82GHouBA19FdeZuyktReZhxM
+133whQhXoUDqCWpH+8TCTHgTll5ThiRb3zC63JT/1SQbXArkvqiTxiqGbuTjeI994h0jtjlg7il
CbJqgm0RaOPWVjkL/ZA8uRgdsWjl2eq9L6tiQ/5+zD+pGzubXOhLgr2uypN3T8zW1hi+6N0z6Xv3
BqA3ag5VgRGi9tR5jsKFucVKRIAIo0ks2hvHD0FzwtQBERrX3qPt5sTsyPZkmi25DqIiHs6vEByO
RFOJiHksKMlqiq1H0/qR94F1KsK4f81xM/rE/z4Vwr2USfPFQde3keiU5PQYFdEJ1dw5rcdfdWHQ
MdsgfHFqoiqcoRY7Q3ThKo8nhKFlTJwURYQMddtrOWWnQXBSbXSr3Nldty5kgP+yQGTlNcH31MA0
YSKYv0yW6vNqIrKOq+QYe+aXPn4M25YukiSRaF4QgNa12BuhvrcjB5vS2s1Lxv5OUu8kJPranYfj
OPhfythMH3pZz4/ys/+sj7LfU/84rJxO+6nFh7Ap6x3Z7W9VMFd7RVDnEBuoriwQI7HGeB45NagN
zU+4/6EsDNIS+hrTi42EVonzkJvbxFaXOXleKcUTSZrEYCett4mbHncO5v0wjLaDUzQHKxBfoowS
2nIaN1ZDh1yRPRDKVuDIxCLuEK9GFDwJE7faIgjXJw5qCog5H+sfFOeFuyHIdzmuHMhOCEwh6XXu
6l9lY98dGRq7umZ32Ma4SbEXJFA62b1JEZQ5lKOjT0RoTW4WaRxFHaAoTBLAPmdmwzGzsd1CYdeQ
Qf1sPNUzChAbsdTWDmkHS4cvYh4fXeG22y5BJCNNeVreMdVxvIn16VpW3b0Mo/qL7+SHxJjPwvN2
BccHNGO7CW2aM9L0UTLaX9Vd7p8RowwbqpyxisjiHpj2qUGfdDbTNFzze6KtHRnfR6fNt+Fgw3FE
U002snucxoB2hDzQN7Vvrccxl481RxWMCIUOgODx2jGS4j4l/BO2hQ+mmHzMYD3X8FaPQDJDqHMr
Qr/t2C+mHJtLk4rn1or9wzyfijkhfmNqa+pPKkLLVGoXWpPuqvunIo6dPVb9+zgw/esze9pSn/Ya
a7LctfN06IesOo72vOolocYiarttTRPhnPbvdovKcRyIX+448HGM4AAk/rcQZruFft9LJxp3ZgZL
xI76qqGbXTnCsi8hAa/05X21GIwQq1tyPq1V9y12IbdlBUnfYqwgX6Kzm53hk+o5NEennVfS6TeT
wynBaesEH3L+qSLRHUldtar5ZhvL7q6Y9+0VHEODbAUn3qz08LoxfhaC0BYnHQ41fy5Cv/gnTpOf
ZRVfqS47uOn4HJbNvQtrtE4iwG6AhrA2NIpANEtbob54Qd7NThFinCLlJN4Ly3ruLYOYqyQ4Uq1O
rq02TndCEYqVlWj7PuOkG8c5PXIFgsK6suO169U7ugfljjS8fZSLbdOMN/DJz0WQGms7qxKkgsVK
pShtCD1/arz6jaOP0NRWAs0GernJeSQCQqwHm/koXavraI6IPGr2I/4bVTWAQqCIXhMOUxII340K
//0gaGw3Gq+CLpqfxxBJrddDjk0iPvbog1eG5l6yyHgxiEhk9f1Fd2h4CMt9bcYHlBYSXJDmN6Mt
nmlkoEmgRS2jlbgN4Sf3biCcZwK4+54YevngNhhHBg4wjjRr3yjlGt1O60bVh3ZFcKan3CSHzfe3
kfvYz6OxwZWNYTLsYH4bzSR28O5LoSK5qGzw2PeGTCLJ7LJjJj61jKLIx4Bv53QnBHJ3EsfWUw/Y
LoJgR1sB+4dbZxvqCtq9aNOEMk772OopZPzU3akMJcvBTh+prdtwtkvhLCb7TPgRjeVjvpERrVtD
49P2maRXclWrWQRr2UuM+569n/rwjXB6EkHG4G0y9Xlr5zg4yWVfiyl8b6Vz7k2okiErwLcy9yeB
XNrGG4kc50gpDyEzgVVUm3RQEzuQhVQl5d7ZdGOyGJoQwdgYGDsRw2ynBuyV5ppfGl8aazLVoxUq
mQYiU/cP9C6RXF5WX0DUiiPWj0sl3WSnOe7rSN+SaxSv5TzaK+GXhzziH/a6HBlbMF8an25rug9f
qPhsV9KaSR2y4ltGUMq2h68i5JlIH0SJqLOGCJIxfWifdGGON5/MBi/F81FxbHhZOOw4kYiN6N97
SYt3aI+bxA3vlkc6JhM8VBCZfmoykhpa8AoMX9MhkXBZXZq8hUWan+ZUu3nS/oYfcBcb5Mrpfqz2
DCVF09vdPNGSipt6byc4EdzpEqotXRv9rSo9Jks4bdc0sRi1GLalTzKq5Sc/aoMCislmoNDhG0LK
T+Y9rDRhDFqgIdio9zItX3wAIjTO0cmNAmgNY7iWaYJpyDHlFp3uTca6u42s2iTbqHruGDk0jdsS
YCzugdXQT9RTDkS0wIPjmm9mq5+rcI8Oi3QZC0uDpxoXYdygCZ9lZlxYiL/NehwdI8fYFgGl99/q
gY/SU39H8fFELCTGqj7ExmLGT/aY9+yjYjek8Y9sfHOH7DSZ4y9VWrRuPA0CPjKOXTkQG2kjcE9t
OpOxrbfrERM8JxAd3d7KhIRGkuGtLZ3+TwIZ17EPk9t4PcRmidRPlhqBCFkZHhuG0HpbXep6Lreu
bncHqjZyz68QmFlHGefUj2cXj0/EsdKm68TICTCkSuLYeONurmzrwDkOMWgQXt0yffLt/rv0EnYA
A4MHdRgiztF5Sq1l5CPPTey64LzuGXtYmU/JMbBoPuuOkGTGWQRzyXieDL90XNVmpsEv19ae6cPa
tOkOaawH/EmcOvMy27sjukHZfyeRlJNJvGaLY4SKEBEWJyKa4n3V1fspwp7GZnkabdVkVdZXag2e
zKGQG0svnx0pf0RdTwwQlpWaXsw8DQgZGGPzotnNVk9MeYiLcTs3I6fmOI3PiHtuGTD0OGOqso3P
bYKulZOhu02z+sJ1kOGW67O5qeiSVRCQzsF+a8f12rY6e98QZWfg/QZAGFRv7dde0NLp9LvIUoyk
VT0VgY/SXWDqKp3oIPN52uhmW3POmz04zXRGW28+pG57p0xI7GJLO8rMS6912t+c5Efrm7d2MN1P
pDfRtHpCtWBtyTcEVE5/TrNVEayMRYukonhLuiD7aF+tNM8GMYEOY4imrQakoeu4ImayGQwOvgT1
V4KwYXzEkFBBPZk3GjwJHBOtyixBOJhqLuawNNwKg6iwckjrFa0iZypno73XzltkotewjXUEp/mn
GMfZvmzxTEjmPyZ4xauozrZpw6s37GCBIZ1NPgB3jIIAzix+p7MBC0jlEv87/CIC6+IhDzqSvfzL
jV6B4zMs4BNKrJEUmhhJT0ZeKQPL0doOBmWxadXJK5FxhhkcIjs8U8VK9Fk/bwOJ6sLXrkUwfAuQ
8qEyQkrgWPbJGLtrl9HGgVDqGIEKH8Do352qm1aIPFWT+9GNQ2qqA/mz9utpk4fbWE++9yZWi8Z2
AW2ChAS8QR7jXPxoizDYNeN49idnBS2dbAyXi0LtBd9dOk+qVEJYBlfH6/Z2i6IkoEMepcyj32Zv
lRkeBoN8wq6nqodJMka46aUNG/5V+WpEIysLewRFenbr9Y7iuJGIV1Gd/Dbd5mb1Vtnme1wNF6z1
tAj1+XqiT6TOkvkG9w+tiLnk0Ju2ucdtc04047EVmXbXUye813il7k14tjXsAkgceAqX07Edc9Ue
q54zPLSF6IuK4+93RWYYo3wd412t1rS80M/Wu5hxnjUI4+ieee6a5y63h/tgDHs8VOaKiWqMBThD
topUji8SvWp1jzAhZBSbNtLb9r2gUy454ylfJUAElOeO0aNQN1MePrYDBYQFXbIYp+/LDXDkjFtx
ZiRaeX9/rnSnBrtmzCH/f5+Ts5+uTDsx942PEMJ3wgdC08IHIsuD2mvuHBQI+oVodwjqzLuqL7oD
zdYHf6IGYXnYidi6p62XPAzyo+DoY7Hl+c61PyUMf0/Lor6G1TuvRyxQQ1cRMPiPVaIqMY9d5KDk
VYv88YKSSjF8+f0MiQvFKpmq8rh8wPJCGNNBEghrw+QUt5la7fJiQtXE2XGn5+Upp6iTm4f5Y4ji
9BGskMAFctUMI3kcmvEX5uYQH6d11ac0v4yw8fflhiZwua4EiZ2/n8unvtyHsO3rTNdSMhqBXS6W
Jk+ZkznI7rlZFpaJC51DifwUI/RCiRnzp+YRYWNO7e8/HrfY93aU16HMWF6PyTpiZDTe085/IF5g
3vZzM3DsSPtO/4X24CTnSD2wmN583DC1+iLTeD5NNIprShWK5J2kdnza/1huzChNzmeClZcVeXrl
niMqaoq6kLe6mjYfe9RckyQ/xmIV5EX3UDH6erQ1P3o00+q5DqPxvCy23LhEJ1OcVdaH5eGyrOGj
K3YaQseXdy3PmcjqiasnY1yO4zrQo+Cel1Zwj0gaPiEe/Bphdrsvz5te0T+4AwE+qa/zO9RioZyO
tWfG12UJZoF3PSHdO5nZ/6opEQd6Jt17U1fevS5jSgNif6ZUa/buywuGSLujrnpSl4fLC6jn7RsS
l7WVZkJj4B+LXVeQFdsnEyO33rn8XjZWMo8g67x9bjYp5tk02sx0rT3WpeNvRnvKthZGLVJSBAG9
VgD61hGh/ijVjS06geuM8N94RKewhJH8fxXBf1AROE5ATtD/+N//86ONdvMu3v/bz6VQ+fZe/Pxf
/339juaaoJvkn4QEH+/6h5AAtYAB5e+RKmRbjmMjCfh7LzKW4r/ZuoMkIHCVK8sj4OXvQgLb/Jtu
0NwdoPUkvMrUrd9CAvNvjkVLMPY236c1ODD+X5QE5l9yj3S+lmEaLqijpRPFp1QT/1T7y1gF+E2O
N4QxwdaodC4no33pdewEUc2wHD9BeZR24iN4YzfUWmLXDAFIlITymViS4oWy2O+QMZd+DCgDt8pb
QrdaE4OpmeVDoQfaKbSnr4nmExLa5v1xDOwDVt3XwffHhzKdxodA+O7ujz/iv+gzdlSj8x/pOeqH
2VQBex76DXqBXZV49IdAwi6nOgtIUrtFplXsByL8TWF/n+3WOcQiKi+V58Ubg7AhRkkanQay8y/t
MBq3OrZ/Ek5Tn4Oxp7qsHq80qZUHS2pi55u9e21RquP7lncviW0iU4bswNWxX9E7kF9DP0SFSXAT
Ic1PlSeNF6+o2jXKQuIv0rqn1KwUe1cvf4E5DedWuQknW2w1+hPoJSnTsyWHVEVESUSunAvoCI22
7miEZyseAJs1f9OFvfUqR/RjAWF753jrlFp0LCdfe3bn2jqUqhAziihk/ffb1GVf/Zdt6nrUuZqB
49FJ8ZeOaDvxYt8NJnGL5knsehknOyrP5Jbpb/TSRzqS4nk6aTPDPwAaAjDr9Kuohh++HXX7JGjM
cydATWkOeOh7hnuiEnJbuoAVTbpvxxbbl5tnTwhFwI9c8xVFNNO60PkMkkPhT+6CMtZ9eY5QkEW2
P5eI6ShLSPThBVFnpPJkn8c8Lt1VnkWM7+PaWHlmUd3s0YhB7sJ2w0FnIOP284feCTe67EW6aRhf
rSZzMF4sj20ZzHc/dou3CfiiR96yEU4dXzOjeph6iZaPUXoyzYLgWOcpI5LzkMaieDOBUxwawCwr
f04Kdzj9vumRjJ2mKU3+Q2iZ8a8Hr2dbusde7nIMW+ZfWs29SYsGkr+7W+l8Y/JRnf2stdh0qXZo
Y1TETCKSM/0L7nXs7WSfQTu6YbltzPgsmASczNK5SWHrlwQIwYq1fSA2QdPob/9hv/nLbkMYsAeZ
ZwUm5xhu1G71x6Ho6GNk09tY3nRT606UWV1Lt3C2TjwkCikN/sPHmSoY689DX31eoKPZt33XCKic
/+fPq9n/56aNq9um04z4QTN+NiJDvK+Z6Mpbw74hKsTbbs3Bc8MBhVq727iBrJCLoo+Utv7kPTHL
j96EpRdHiC9OZ943RserXCT0KcY5QEYb0pQR6uW2wwt0reaihdVkHtTpoXv9D9tPfeF//kEcayY2
G3p5XHU1+ecf5HlWEkdlkdwc2/rq5QQEeTE7/+gbLaerqFlHbqZvPc/pt11faxeLM9G5pbMHG3Lz
lKAr3PR6zLyRN1kTZ0M6eO7LTWYHPzEReEcr4RCcDOXgoj3yPM6lWHdxuzMlqEVP5CXGsRnBooRP
D5vhBFFB50bRG6dZs8iRTBp717VeftO9kEaNOfU+BRDntIGeJiOMb0YqPWxUuS83BbmWwdxxCqi7
HQZUROpONl7p7CMuO9C3iO7Hk+FhZdI6+Ut0gCtaS2hmyAV1IxP60nzQJairbD5Ebt6dSaIZmP2L
8vbvt7vzrzuSj6GVhB9SpG0uJOr4+2PH1V3plPBX2nXy14JEWlBcZ3j0nfbzEGuceHsiSofWpz4u
nn5khp/+tNAwMYAd3psMe0ub2e5DrKWkB9A0sBemFz6lE7bQRC3bd+sRU+cPKbMbUOpxNKkDTytf
ReNP8QMk2nRv8iJDo55zJipd+902QoaI9ZPd+Mze2y7YTv3src1muqc1cXlzNssNMzftGJXG82Bm
NtUvjX2IZ5/kqQZ5teboza5EX31ICC3WtHI4EIOJz8WloiFyBAUF7Zc+G2tiFOr2zfYeW7MbP/md
I640NPz7DWwGfw0e1D3LJnTRI3ExMIBDPAY6f25it/UTvY2FdQWLYUZt5MY5AI0963TlYpVLjH0+
u/5heWG5wZxHCZSmlmk1bWp2v99jhNr3eq7bP576YxHHS2nfWFb+e219V5Bm4E01vl213uXlME//
cfdjydnVNLoRfHvDnkJzrfqW2tAWR1K9dn+8cXnh4yOXLxgXergL6C75eM5avsHvD5+CjD8j9KR+
7GKx+S9/0++l/75e40cR+cwdlu+gtsJy7y8/6+M7La98fKisi4fU2BBAJveO8IFT1fuXBUI4Ue1j
yy+vLDfTsvmXuzaHbNbcYq7xe6M35m0IsqNZ4TlRUA/paQr46RUE1CswKFWwkOilXBOoZ731zvxr
zkW2m8TrpA2/+so2gNIszHbzL30U1BeDOwnwp1wBUcRifasL3dmkEgprIJUTROws0fG/hhLPLFbn
Vd65Eex1+clMGK7CRF6RTEJBGNFelsWZCz7AmILICEreMt23VnBKLgSWAtIahgkZ2JqpQLZpfBwU
6BbBUSR0vYjBlZsBgnM9i1BT6QiryAe0M8OWghF9fB5KTqNSQXuJjytWB+xToF+j4L8iOREkhbMG
WLADH3STH5CoNyw56TUBP+RvgxYAUURb9yDxl26zdCBcXFDgVSA62HhS2xcLJKnASROUkrBPLkjU
JnH4fiV52ad0Z+NM8Li0Va2dBepUoGcK+tkvMKgCRAuQ0VpBpJnCShVo2in4NABHJfIWQNWiw9G7
RVEXnzVBPkSuvNDAxodW8bRla17IQUOQWWWfafcgUhHoljLhH6lTP5t2KzeVaz6lUXsNGtqLkW8R
YwsAXIMENwoSpiRSK8OXMKixtYOTVWDHJRiyB5bcKlAZAJPWNwU0W/ZX5CLrUAHQYqpB0C1M8wpn
19xy76NgPVc6Z0Zjw/UyObb1QQPVbhW8zRX7nCnAG/Qc6BsM3FFgOF4rQFiy0pv8qfBK7YqGezsp
AL0GSUcyTNux19BqN7KDQWoMxB5cConvsOyd4xiDtCFKS9pIUGLhcHmPoXodXJbwUkfZEH7SZhgu
EjFPKwOrN7oD2n9mmTK6KTgVZ96rocgBvNpkA0I35iMpU2Yntx4WGDa+Pq7b3jy2imUoFN8wQzx4
EBA5oRBO+sOtYC/Htt86dvpURlV7QQp+Ip6eOBZYs10DrZFCb5DUdckB6NZa8oR5SfVEGpcSQgQ/
hK/4kcQus5UxTCZqyUOoAfznztuYxs0DJm26RFA7111/bxfehZneDBETK0ZGVi7cTEu6kWJrSGru
cSzA4HhQOb3idALInR6Sx4Ls0f0kQg8A/yMVE0RaVbOaiFdeCULv1+mc/yDUj+AXxSGNYj0rTqlW
7FIDzSQL5Ef2oF8ia6b4AyZKh5JyFDeFun5lKLaKEiLqDY1pV6bet16LHjhhkVPQZW+EfmTM7GoE
uqZ1msKJ6EMIsWJhxhRHht/w0a7QnxDVs43D98LVxIbwVvaD0d8xWxcnfap36Iko7nvx0vzBGuKt
zgkR4Q9pLUSAoz/w5bB1xvQmO5vKG8XpqSimpmc+aMzGRfOqgQpjDuURgGpmfAlAWL0y2MIwHLwO
Lm1dZU7RgN4VR2ESIpKmOAAp9z1YWYE0qCDEpaGWiAu080Xz2X4jFPyW6ltTqXpI+EGctBqzi+9W
7dbLEVxU0n6m3FLJL8ry0OtmsjapYCSOyP85dA30gdPRupJ4Z6ZD31A+UwjAlk5o2iM8UHsj5Jiz
nxt96iFcmYqN61pxsPZMPG56HRU32yuWdoKuTRVvqysG11FcLgkrm1mxuzk0b6/43g7iN4UAhrdK
+APghF3FDteKJybxMdjNUMej4pAlZDJBRQPs45rEvwy491MM6QzGTliU4qHJwGk3AdT05NyrhalW
nHW6sNeKx47dR8JJ/C1WK07XUN2t4rwDyO9Jp6B2zHVrbxvYkBVD3tNwB19e1GsyuZznBCI94ny4
jhW3biuWnezKZ0KGGIEqBp550SFUnLzhfJVQ9Kbi6rPSenFQFnkh//AMne8vvL5i+JG0PJuK8x8V
+28qHUBvvXOA9ftcJio+WHmu0AxkiAdiRtVYgMt1PaArgCvaF0p2oBQHk9IetEqFQHLmW5PpT4gZ
5i8lPCMS5wSWA+0CqSCfW8QMMB3bGnED5i2585A7UIQXr6VSQCRKCzEoVYSNPGJUOolQKSYqpZ3Q
EVEMSk0hkVUQXx4D4KC0qJXmYkJ8QdowPUtKj1EoZQZU/1korQbAxB224zlFxFEh5tARdcgy+2lQ
uIBMfDw480yQCwIQHB4EJSlNSGKjbkqIeVqlo7w2SjliKw1JhJJaOOUnV6lLZqUz6RGcuAhPuthp
jqpXJWh3nGASGkq/DxQCTVNofMbt3W8D3R7OfRRoJC5WRFaqJZab5WE2l9GD7sbjOXRmqF31NvV+
SoTw90d8dj/P2pMYKVVDRejtI5JgXhJqjJZ1dMOkTM3yU9PYlBIXOmw6xMvDpOUlhCzrKH1ifnLx
zU2zZFM5RnwbRdVdcmmFGytotS89rQDLury5IKiFcI1HUxurI1OxYi/R3J/TuCRZ3MvfURa0P8zC
OLtJh3PdNsqtb5LPBuxC15wej5sAcdNXlFu7ZVE2Pek2qCmekVdPzN6G7BjPc/vY2uy6H2vrr3SO
5t9NT6PQUtf1B730sZTEGgU1QC2vYR18piWs/aHL7EqxdPwZuyhuQz2KL4MUzjXKuGTUNqqhOcqh
9Nzmx+g1FW2RjXxmyEMvGx2FE+7KQ98bxqMuQ3u1LKbbnyy7tr9NnaavraRsH6ZoNE6qzHM36G3y
5pn+27KkM9s3mvbMTzLyx23ijfYZXXV0izeZZpcbI+g1Wg8JGGocPM1RghDItdLnAHfx3pwm8+BB
Ej3ajWmslt9C2+aq1cvu21ih2GpnP36QpLCfXHLidr3eCmbw/suygQxsplyumk85zsUtx8FwbrKm
vTnekG4quN935atcFq1dlDWUOzlPdRbmB5fanUOJz/UptwT/rNqIAaNdP/bDd42YmbVPYNiNCO8M
G3mubRu/ct7CIH5eFo1k9DSkCjZodH/b1k5F4YrQb61VoKF0pf0ucopU1PbWfW0gJrbsn4xw7g7k
tNUHYxD6U1j1/ccHD2isaukjLYhYh9MV7kYaU32BzrdvYhon5EJF9X2wP2lzbr73Yaxvmr7VL1Ve
iZsJOvixQKmdqd/Jv6Wwx6TSteGlJ7jpRl6Kvw7pLPgeVMwvB+NbgflzY9tDdZ1sGk/6ylC6PT6i
WI89O5zuGukm98V8DV2vuw7SLTZNOnnfyGX/+CqtBF0VXnD1RZsQ0iG7TVH5XJPhtC5hf1iWYsjn
rAWfdatGzbosC+hB6r9P2tPyfdywo+RxSvQb+nz6WjrHIs967t77Htxv+UKxSp2o0EBOtZFe9MYL
NqVwfKJv5o8lwCHILfMJDOfkScLtZKZbUU3ia0cR4fIpTjAUayadxkPOdBqlhFfDOPfhl5i9cvmU
ro2SNRsovkdkr54LdWpSk/svLhFcyxKz4O8xKcS+Z5Hl062KhV6RZV/KSe6WTwkR2dMB5x6SVEuY
GzTzqcdXu2Vnmj6npKgu6yEeWWlJ3OzRmdrmFHHN3bmulhKtWh6X9SwJU3Hajo+dSUg/UfrNjph8
8xPDA/qv+RezCKlowiHxODe1fTSJRt6lFSG2pgdlbURrZ5zH98TPgo2jT8m5cSrzyWn074Q9je8c
PARqhW744MeM9nUCedaeeoNu5hdwSec1N63wgB9SUOxqDl+N7ry80XTScSvANU5cz/Mt8phu5/rl
6/JiTaQHAGrt3ojxFbexdoqPtabZ/DQMunxJ285FBJ3b2wpJ07s7MLhxo3cxtsVO6nF1DHK9eTUB
+JavT0DYsAbWojo6CscHI8fnv3zNvh+/CiLenmVnWaek8tPt8nxJMkjeieFLPVWMTsqUROHRMd9m
FN3LV6ysifKlaCLeTSTW3YlgKZd3umjbGOvl/mOSuua5nzhXf7wQBhszl/Fnn07yPT73ea8HbvZZ
T+zNssp+pJ/SnxOAA+KsHsWEdyRwmaRpfhdAJxqUxHWNca+7xLrMYiCKWf32sab2oQvmt6p0mJ8Z
I7mLYzB/qXWG9ngy79Acko5SeN+xbs0TPG3xLH3ty8e3MtnRwqQaHvTEsa++Bi+wvNDF8y2LvPKV
YML6KAIam81RZu8EqC3fVtJQtW26xEFYUaFBMUMwYrN6+tg6nSQsOKo7zuXkWDlxF3+stTXk6wAw
+uwZQ35C8jp8/IE5Kddc6L/6cMTUhpfsMmPlvvptwvSUH0l/irFedjEZDeHDsttNPlNDM93rZvx9
7Ll0R0Y2ngIb5avFtV2EBDlUNbIpIfP62KbuV81I60NhOc2V5ECGJoQb7V2bSoI6g1D3vWnmTNhz
VZVPge5Ux9SzBNmRTFYN29gPuh2v2gCRISM//yEV89MkWvtaoTPX/TqAQSezqp2/uRNqC5M2oK01
kJvYd4O9CUZ32kC/fPV8Ugw7A91hMfjVa+UHxyQdqAoLG+s09v6hLZkDJp7wrp7FrDqyiXfDi7A1
ZrN/ptbkKzAGwdy+8ybNOFqbRCqSiCDMXexxjHZOTTtS3xJXJLLmHKJe/biJCpOgB/Ak9aeVJ1SM
mFyWu5S3FSfZm+d2bOK9nxBb/vv5vy63LLzcWMqy+/FQ2vGeKOvz8rZlBcvz82KkWe7+fpLTeLBG
8WGvpJ3i4u1Q3J6yPqJAq6YfXqP3ZPa76cq6qvVIA8q2z8o3nBTgLwkzoFgTyEF98ZYQ2gbDxYC4
yDetstZ2kqIvNAY1bUs6Y926Z8xfZnSsht2AOyBh49JA6PgIh3w20S53sUHo03Hx1lYtYp/ZRonR
y1xyERjTrd8/eLZ0PxboJ1K1Fy9uoby6y73srANOHWjre87yYe10cXcS+s9K0/hBWPjw3KqbKcDv
79AYDhtj7oJBbGNZTHiy+89JFyGVSZgAkGTaed2wtZ3mofCsi4fOe79sHo6ybmtmSBGqDL+DqzFh
SJv+dflxoKP1iYjvQq8V5EiyvLC/ZYK1asxU8KAkr0aPDbjrxIuexuO6y3iDGFq2laHrCHMQciVG
pe2W55ZXqaVTXZb1JpakiJbkJcVeixuh9Ai1uUS1sNbLF4stKk6qmllcRTcL1ulUQ7DhEm7YvnQZ
T2OMucdF2G8rs7/ZaYJQkKmlF2A9UY4n35fdqZ4Ii6oiLrxVifUnJGf9FGY0hIFeoSBV+8fH2h1E
+KflcZHQKpWOjiSlXxyNMD10UIaH2aDaIOJUBcWio/KEtd64DpADKV8a2Yse3o2eku5etI/SLuVe
jyFSsRyOe7PzLq42tah5Mg/NeJtDiNSBtpvb4S2xSc6uGp9EDYKumCzawsG2pqftyVAWrrYfASF7
0l4cn0jZVHF7dU0Fs5GaExoQyz1pY/h96LofqRcSuCvbDHrNutl9We/byn3IZwwp5ji8LW65xS+2
WOiWe+1ig2u1oUSUTKe4yNz5ULbWG6p39xoSTOhLBCZU9J7xjDM+TGv/KHnrtRuwaORdYO/aRvs/
7J3JcuNKm2SfCL8BEUAAWDYJzqKoedrApMy8mBGYp6fvQ+Zf1V1l1tbW+97AJOXNvBJFBCI+dz/O
OT117E3qJmmQWEm/C91m3/ZqjFYYorHlZvPOsQZ/IwerB1u9pFRdD2+d0xO5AAp+Klu7elrmGpQk
DKmzo7TcphLW4UzD8xoR0t0SiJLHobfkMZyw7cwTe4sp5GjMo4G4gUEHo9TlxetpHIZXeCLhpc2q
huszv0T2GD5k2odAmefASs18eTJKpoz8f6pj0zOzzeI0OVozCkfq1MsqHy1rX0HPOca2f567yt3e
wqfw+MA39bXOd63MTilH5OPtgjPxwb82v8xa3HnXBQzMO8yx/7xkhlWuRw313XSNX1GWvIJZAC4q
6/Bo6P5NxcamzSbEBgYirlm3R+JnLZn6L+Jb0JEn8RBLUR9daimqwkv3seSgs6nZ+XNfDwnMUXoi
BmE1u1HSp3qtnvhfF62uhZ4NfbNGoX/CGBxPqecSIpL39/sfW+6Aacjlqq9AuldJ2h9vF0ZO/TFx
33w9TFjXqu7YdeklKSlpzAVu8duXbl0Bt48GP8WH4TpvC4kQpooTLNCIfq8jZqb2SP2zsTHd6YOC
uXjHtIbCVliALSjYICf/xTi4Jezz932OtblhNQRzOhwdQ5JOWUxietl8corpLks1KGIBNtZ1eYxS
oNf/vdw+vTIyoCZc/wTnM79nYufj9Se5XQoqy4OwLK/DLvo8lusFVgXlQCXVn5YZy3W56Hs9mC9+
wyofh3wLt4sHq+3vR+F/fsQ/Bp4aGnWQpd147JQ1Hm8fUcj5v396+wMTYkKRqmof1Uofbxd5hUhk
dfEagWjFKU968nYpataxkB3b309vX/Oya1tcHNlrCIXQNCTYg5i44YoiZ4pFpHrtI0hz4UJ+0bv+
1UywlMRyAQZW1BMIAnciT8BJ0qqqE4iPnJxBAVcJ1Y3RqMfaLsyRMTQSqNguo36zh4VBjW0+hl0J
6jqs9Gm0yCl1M+tFdNVgjY5Okby5CqW8VrcLAUzmhGZS/H1J+iLDE537TCmv74rbT5JhBdyFHNdN
Y19Kr99OSfZt9k56cqhFr2eLwvdr8Phvipi7M9DMDBFCwgfGa7hpF5lvonicjo5tT0eMLljD/bFc
6cU3j2laUONBVo8jEot24XKridIkI3T73O9hy4Z9fhAjfXwmU7W1DaChqH3y/E25yWXYkZ0SvNl7
cYW8uTRoxGH/cku2QzLVx9tycPvov30tUrwR/a5GceV90XcaUDZuAypPC9y6cRND4cjKO7RCnxIS
TPhGDOhzMaNp59J2jrrLYUxo+yXDc76FZuJdJmpeeo6532gwtEGDn2EwTYNFEYbjAVQkqY/QOvdT
0jMCjvi6jPbKXbI7iYvnilyhSjauv/xCEIcKm5fCaTAqD7QyZc+x409PZbv49xR5rbQ0hmOKURAH
L9qSjSQO9MRqdzOdZJexJmOmOgNou6fgb2GDogFUjMg0+RAzixUOlbZ6V2QqfijIyEBqE0UXxAWl
2FQfcVzBW4/jBSIyE94NeC+T9sVxfHQdh2OUZYb7WM1bsRjlQ0FScVZKPoReTWMzNeQ7nPgrl+HL
BzgdgvP1dbVOqVR3siG7s/CJrayZunAlcuIMMC9RZzwRDEXkv+RD+rsxw+p8+4xZPFtAzaJCGiBb
t75jv0/ltbLVtb5oZFQbaVu4L0SRvE+kBG5fd6sBFUHE1kHJrHlrimanqdt88kf92cyRCPxMMlOq
O7UXMwYYscCBMp3m3UbnP1SkKkgfle27hlwZTFGJKHT9U9LMMDLh9snKL/FnRjTf5lZsHEx8uwDq
5+bdVZRGeb7/U9vg9kFKgfrV2c40u5hRzhZk7/TU3WcqbS+3i2yrBPPE5B/SmrYT9onWd2c0mAcK
5yXqw56DARuP1snnhx65nbPHW90Z3hsW5GRfjtkZIaXfGDoWD8ACKZRPlmITU5u1b2yIp0j12bEl
TPgY5w2xG6zHkBRoYcH71fFSt/V6ytOZvICJzQ3T8NFdWIEodG4OZuyIfVvmJKd6SFplVb35A+Dy
ImkZttkkjAVlfRvPs4ct+wZaTnhW/gzRs58N+6iS5ttErQ34oXidqqh+ccWUH2jtoo/aeWaebN5D
83H4Jtwr6E7hxLXbBdvf1J2B4kwblVH1lacZj0K/ax+buuhPk6XDPzIj0dq2WIk2tIYexqau3hoE
jh6gw8VeUkxfk7xXfvmEMiVeklh2LwQnchdIfjJ3KZ75vr2U/BTKnYt9J7vy7nanJ8rDx1tu3Zmk
zMzf4bfGo658ysu8P1Nxfr59ZtGs/WSYNcqNSzJMRvFahkt82RtTbr+7U76D8ln8EHqY1+GQRvdD
PsGEr+Y7ZFFm3450D67niEfnelmG5c5JmaMXpp1xYqGeQtBSuPLTvHvA+7QGssvy00AjTEI1P0qA
Pgc68jAXAdcNNWaRckbQFiF7z3Ao5YdgWIm/l7qtyop/vGtnXAgjlpq5T3xXKpja1gHgFOkXKrAf
HFV7X9F1lMCosrpDICItXfhqW8EhQvqY519erjbeEi+fvj/giMop74o82QeVqdutYc/dc1fUrKD1
kvyixTfwKlf9MVJyg1v656Id2zMP9k23YSGLPzFARtvCi4vj2Jv+Yz+T/HOmd8uP5GvtmAkCIg8C
EZvi1Qnrf396+1MUTkRSh62ibsP6WU0sztNsf5DmWXZ1GGFZuX5aN9PH0Fg47sT4T+uYy/0Qk/Ub
/PwChxX7W0qqX9pMgB1FQJqpJcXoTYRWmszMTRjvmuqXXyDfY/GIX+wQIQCVZN5Hpuc+LZZ5lWF0
TQB4GV/KnUN9wD9mN/wQzweUVc6EY42puOQRu6TEpwq4aBJ0nDlLERuaLd7E9NVOpk+6S6EeTzR2
iNZ7rD1R/xkVzUZZGMbkOPYMf8IEOABx3cphWdY5I1IH2m02RxCYXKUooicamLIj2BnuIoLIBZ0t
p2G80KL1mSfRcrCXtjvbi0vKJa3eKlb2IrVfByj6zwX3fCnt7kK+g/Lp2bMOvInopnJo+mnMrAj6
tu+w8CvnVA3ds67zF6uW3Sa9ovJoICQKITjX0Lz81Boga5t+MPbRUg3v/J2PrIEx3tXcGA1SMXm5
hbh5x3wLkDVHNOgh74ueKOZq1zRMqQ+Jwl+Uh6k2rYus2x1JeXNb22HPwDTeS0ZJe8ZMydpRI3VA
Q2len6+0DXaZs4kFcxkZ5u0FVZgD4yCmtZ2F3UaXwn1uZlIqrS4VZe0STc/R7rHL+ujA9GgBP+Oc
08yMP+OICPuSGz+xRenDkFK0IaMZBAYr8q92+m2DIKYdXVZnacBsLZvBum/T/m0yRLjydOHcpX0L
vtxqnvOoqo7hdb6pvMb59j4nXUW7tnOslxGO38nvCuup5OG5YjXN2fmW8nVZ3O+0sgIjBjGvlBJA
0AVlIUIBDKCdZ9cuDOY8XXeHwZG03DfU8EWdl++QRXiImdF8h1WGuUKi3R3qlz7bPb2ojm2cU0za
VOIN1VPVyGZLgpQQzd/fYEcYQkbiRRX0a3gEC77bhOp4Ap87Z4zzg6evr4opn+sskQczyysK19Bx
LQAfcnCmp3iZjHurG3a3zxzgngisKZktkhdaLWUMDD8PHDeRv7NF/24cy94W/PZBrcFIzFv3e8QS
S28gWzF6JeP6vusQMmgqe20njBdgtO1Pf3gt43S+U7TIYahsjbM07eIE1+BqJTJPFEH+x6XRO9fo
/6BkEAIPMRYaVO4NUDVOhp7v8thKXxNjdk8Q8unQJIB5mbPev3BXzpi/LbL0eLb+TE5urqk7WPbI
VOlzTqiqab0j9UXuEd7Icysj3oVty4RUCeJbZXYuHY5itKfE64Xe0m1GXnAr4lqsbofptui7U5iL
wzi2/nNuGRhgkuShL7A9TMpv71miXO3d5yPHqur6E+J/Ms51yAarHjfp+FqYM9m5Abx427ngi+vB
eWvieFf4oDBArVUHRGPSRjVJpqTk73ZO7R/5514zc3xPOFS9iQksfjiWmymsq8+r8vidxDVVi+mo
NnM7s0OjpH3LT5Of7WocVh3zhaMx0kHnVOUvJryXLk/E45hF3jZjPBZUbWruekDyK4es2KpT7bGk
O+RNmczSo4Io6PU2GdqSIGxST4/Z7PyYVaGuR/jxEYt9cbLZ2q/D2EroWGl3RCKvP3n4GskJdxE+
1l/hdUdpTHtFGAIIir3W3qOUxGCaYRh+vCtHpvdjmi6yHHuQlTwscNDXcWiQ1lz6VyNMoYbrhEcd
zQTOoqO1ZP0DqpGld04rn20XlUUlxnIRBqXGIybsfUR70jZH+0DCb7+LERGoB7DLjAZVzXKLuxGU
1VGo5Kn2qiSABqX3jjeM61KyYC/KyU92oWeC3RHV32au961nWbz2hNfhfo7LKhGT3NuxHVSuzt+d
0mTEwry+7DKe+arzf0weFmYcFc+VS/bbbc3AHpR/SYTsduRjh9Osk+gEwVXtLFoWL6JHy1LDZ6Hr
CPG2yE+Ta+1av+MZlkQfTuSOfMMhrm8j0FbVnpMU/i0AS29Vy6F8EKkD9cPM0J8sjkL82HxT8jXq
KK/KyuixSjOKGTDgbhhgWU9FndJzShcM7bsdyqhtc/Czm7ubVZwi6mZjJG0WqGWwWFficBdD9dnx
/MAW1VO7KK+1i1XCU1438yHCgL9jx0FJuC/yjVnmzbUioTk13tScOCvfGwpPVtiNr1OTn2FIygN7
EyDxNvSRJY0lrXfXp1v7GXd1SqWAU5/MzDjnscjuvQzaijHb8ZnJF1SQ3IzvqLmnCqNrT+TsD5ZZ
GA90G1iraeBWzpmGvTdAatOyf+siqq6T4r4Donlv1It16JyY0CFfKjILOy2oHEEH8z0p6ZcoMd0X
mCsW9lL/fUga9ZjU78MEPTqqnlLwBrAEarEbJg3Bg7JRTzMnca19F2tumGqBy9yUu8hgq1M4O4Fc
8SUVim+qnS9H9fVTWrHaUwSifswa2DPt9TS5uVf4DjGaKPlK+8Hf1o4q913UTe8dvqS0nPw1bU45
5bF2+5w5vGGRP/agqumtpp2A0V8ha9wu5TOvBkOppotPOGFW0fzT9dfjrvyicSXCqRESgV386Zgk
2d08sM/RjQcFgmQFodIeBznNrU7milMfTwvBD16JdO6nd4InxH/xUyAwudM7exaMlGHz1F8rq6oo
e+QMAa6hbPyN0qqh6I/uImYH0fl2SSb62mhzHgI/6taN3bkvtwtI3mAW9D0mxfQ+FpihqJJOd7QZ
km1RPhEcwzyGMErObcjj2CYkhyGvy/Z5F5tH4AkiKArwv0yqHjoZfhiOsecsPrC1YilIe46vXu/l
9+WXmFnu0h4Aua08vW2RczCk5JCs8yHfzaBD+M3O2Uu3INT4nAQG+gV4Sln3YWUUTOxtzupJ8WLQ
Gn0ymdamEdbtjgMNGcoZ8npLaLZqqpMwyOclkYmHfLTlocO0V3aWdZ5bjpk6d2v2JgYFFpxOeU9y
bpvG/LFXdndOB/8uUoR9Ra8xmRUIzgamFvqAeB9UdXE0GXz7LTdaNsgjRZ/srj00KoaY/pPXdms/
j75a6fpvvXbBDLIdwSOqIW1MTrl945Bfkm7JywsGk83givEu3lmmji4RoIxXh6qJwTLHcy2uaiAo
9ksT2e6h9soPq4mtCz4WSmyT+iB7Vb66pXUspzpFkKmjTTJPFcOKNPmZ5mOX7kZPhC/1OI8vgnS6
aLLf6FjdmSq39pETcIG+R0HCFMKqLgqtCfuk9dkdEV7NdpR4s3okCLNz12ULVj/TtGSweOT7rvMb
NhhcFHH2VSenE8mg4s7JmnTPHsg6TdPE+Ew7yMOj6bzEXXeJSrv49gVIIDDmidtEz5VcKLGmSvkT
di4Cjuv8kTj2VelDtZHXflLH39Wllx4LR1tnxlTmuUBqOWPH645jY9x1Zb0pGUt9ugPG2rqLkxNM
+feOmfAeBY9xH8d3Zs4PCQzJqJbFS9iJ/lFCe3cKCtAE+9AC6tA3/Hf8dgaacW9RPjGhmh7gFTMy
qgv5Znoy2SazwfifRpo3obALTNAqn8fCYlTvtb/B+766FTYd6CELx9e22iJq21vmeo0lwrvWGrzn
wq3OcVZsGFo5x0kzJJsbMCIOKx31GVTNZCY9bIKpzgXSdsSZoH1XrbYvty/FcettSj1Ue6fSzAx5
auYJPFUeqxlFziNTTWyWd7NwftmMtNa6N96LeqHEva8pObKj6cFyqmjrEwFEuekxEaEmp46H738y
8zdOfPdEleqgSfpsjx5DFyjGyz3qu2TyEak7wDwXFwtE54noPBLXomiveiPRaLy6wG2X1rG3RNNS
alSke1Y9/cONqJ6Uw81UGjoQBnA04eeIIjPDyZKh6t6zYn9HtlEEkPxfxZJz8y3FQ00yZWPbPmus
Z72qJKmpUc/YMFgaLwMV9KhimBGBTW50uETn3Pb/fUn8xj9m5VIUrFPVd1EY6nS7GITH1wm5QEYu
PtnlzmSMoOtnzP7Wo9tTzmImcISriI6LVcM5FANEwq598uzHOUU7aLrH9Hqpi1VNwS/FAbUKOlTV
wAIKNprZJ9WAPQBfa9ioebGOHbsVRt0yxcVppHhuqKiXRVoCbeitDaw6Z91MlbgkDZFz0n7dfjAY
G86jMe7aeXI3DZNUAjyld4Ql4G1h6Dz39L2dGGl7J5+8e9CmS70xFOH5JWupHTXK5blNX0CL5UFk
Jd5uKKjNxRrCQb7tBH2I7e9CYTOx53ihFncCqZxj1qBPsgAJER99SPKPTvndhkV0nqmt2IzL3F/G
hBszNF/l0HfnMMN6ldXCOBhW9DQvhns/Qex5mTvu94Sg2N9z9QBdbo0izYwaD1zXfPn1sHxOijOo
E8p0e/sUg8id0gsecUYEK1OX8VFMln2pJFgD21rsdelUH7Lt5MM4/h5Hq39YqLMKBo0bqGcEe+Ys
CSjR1cSpqHo65lSWAhrfA04N31N7GrbZaJoHkfQP3Ggo+cIcgrDHL6qa0N1Z17dqrKkkIBNxHIe6
3YTDVcBOQvs03S7TPVOf+tghrepVjJ1nj9/2qDJh3hdj0gXNWL4Vgt4WjMbyU9XLvlikeqwVwQGt
D1pL9duOInzFfTo9jW59x+7A34+Jid1WZ+krcqB/n1zt5J5sjvTORGvP9u2nEoRS1TDTy2R8pGcv
btJw5YYpXkhZ9TsAdWj8ovyd1BFHnqS9z9MRRkcUDweLgcrR7YeVtIX/hG86XVtZTF/Y9VPMXkPg
Es19WDzrbqpKPGsDEMTM416RhnnGzaw3TErVeqDO56zNwTzn1MqvipRHoiWj9nnqPwtDJE/Cbdtn
zRbZiMRnqUzzlcY/UnJG+e+Pbl8zBq+BKyF3bmdgnyR0BVrWPzNGGT6XmREXcESMTVazLqcGmGOk
WTIAdG0Jo/ZIiNH8xWD0WY7N9JzUNJoMVFGuhcKw3I9Fc6GDisr6fKGSqx2cV9vDrEkBXPfBj4Qw
lqT6u++81yaKHhNu9V3sLMwXze6BMuCOuQMRqKALFZ1L8eT9XFOy9Hzj0I6j/JCbeJ7MEvMO07jw
xW7xTotYHd04n+6lSdgsTtprckDnB0K2UBxNKzzS+yXt8S7Nh5ICyz787pwUb3ylPobUcbe6U79H
l8mvRWnDWQsMWHVuGk+MkCHjLGX2iXHxPUKcPJUL/8TIafygOuwJ2jeiR9ZP7PYZMb4cuxEzSqSC
vJ7i59vFgKOxihbfPcIFqoPF9SmOr9zk7nZJegSOOpbftwlujM/SMqIooLjrj2CJPNTRQ8fqtc+M
qd+nzF/R0wdvEypkZmkYG43Shr3aIgWZ1HRSLFaxw4lV07hUIOoO8FBqjDsc8EAEep1L83pqMH+y
DWen0L72DmPfddYg49WxzxEIZXLv/ZBB8x87BlzrNveKHXJAu2FJk2vtMFCGDUEzRXyp7VH8f+LC
X3DC/4W4YPkO4db/M3HhfzTZd8mg6r8WN1z/zr95C57/L2U7hDWFb/sC7wRAg3/zFnz7X8pSPvM1
Gy3Lc3zi0v9R3KD+5ZieZXuWL6Xjy+vfavXf4gYJisHiv/b48rVv4f+puUGQHv2vYV7L4p8z5bU9
gvWO7PV/C23XSS3sih6TA884by0L2w+ioj3FiUOhqpscepFA/VQ2QOmt266VtNRB+Q2Ovtrc9Gix
+wjMjKeKz9bPqdxZWMU0WarrHfPqA5XRPAAOcumnjZCJwqOUB1507k3qKVNRDEFKJy1bQvc9mtNp
5xtEYwhAc1Dzjh1DpNlxl3MQe+m0NQr2pLk1O1uBIrRJqMWpMuvHm9ZhCgTJLBP6gvCU0s+eOlC0
JcM97f7DEUQ9t8m4HgnsCmgxl9yhp7ftoG3h1ltXPvoaLTDOrhCCciF7WitTcevO8YNd+oLVDaBd
8UXcK36FmKZOXu3NATvGFhu/fV94eqGulzxj1i5m0D7GitZ5NsvLynSB+Gmd+XudH+ckSw8J+aWH
xTHWCUmhtRbpdHH0hYIOve1SYkG+WVhrYSuQeAUVm0QF/pSO+yd0Zb6rG/3hX1uOirEsT+NymqkA
AtpVmmt8g+Hq3sL+d6A9sPJDcYobRqMDjhaR8kxJ57exEM/s9GRQFvG7v9QpAahrIregxlJJQEfL
+E+YTxfanx+Qw8KgNjOwtANcHVqm1Bpy8j7rE/ukGCrhyvUvLkoaTxNIlb2oVoNtvYc4KDddaTbr
MAu3YZRsG6UIlQI7K2pDb21/MHd6dM6O5W29OtoREToOWtZUSzOOZJ4brmSDzGBlHli7kt0j09MZ
ULL/UpF+XtVN0+ySK0ZNVel+GcsvomhPum0OLofrxutptSv85T40IP+2nblgAWiSw8zcU0T1ERy2
vVYqBjVtll+1sffrKnpt0x1x8oCI3K+07tYMFJ66blWCvNkT4aQIxJm+Yo+YR66s9VigKhdoByOD
/VlVTFSU92E2Dh6/hqBU51u/jTp5xalJ5PClyT19dGkxX0nL/ban9NP2wIBhPLsWIepvdyBoE43s
kEMPJ0diGO6eyNiZmV4G/TcMT+SZsgpHrcjQLt0OpxvNHJ9mlfxZCAwFQiPRycrejhAiabkq8rwK
0oU6NLLdhFaL6HsQkXPIwgcjjaaNX+DqlmIvCrWbBWWotZNAKY/8J7cY9pIm1SU2n9rJ+TUkub1j
ILdPy/Z3GEO6zfI55gUVj+3oPefxIDdvOvUqTi4GnDpPxSsTZ+LUq4cmk3ib1hb9RAGHgHJNhSLs
B/CNMtU6CAFao6murmh3fpMd5135BcQx3QzhyNwVWdCqmrVLbV7QOKhTwM1WIwgTNWKjXQa14xD5
FlN5Tw6d3BI3dCzyt8q0PxlcEKnqTlESkU3voMFuRs6R/EwaGZv9/lPKHdd53p2TiPuwoRFUOEO5
Ln0LM/UAIzAfm53IJAlo40A4Bw6UD8d3pMexT/eI//1qai3EfLj9WON/iQEZdC44kLmdt5nz5CUy
4iGIxHiOfMohCs5pAUaSaWUNGTnkcvzHkAtiaQ6OGgP5ekFLM+BfeIb91YJTuLeb5hB+UqIFHW1i
G2WnPVM3vBzJNGP065x/CLMRYswnXG1PHkWHhIhr49kWR1e4v/MSymSRpvYmKXJunY68XWSTJIyo
sfPN4QDbFdhGQ+jVj9j+UX3DM4C3uY3thF0upYaL+zmW8xMTCrbkbJkPFfHRdAzlOfUwexR1gyjD
G1QO0zkSHcWNlU/oD+LX3oUiuCqWaxnBYIG5QYFEfJq+xtnIAuwN8KjcHzs5Q+75DQAyWkcQNBe3
KgPd5sW2iYW147eGrTzfwsO5yKzOt2iatL9GbRMUITgRuptXFj19tF7hZbqOvxEKEuJ6RnJHEnbN
/D3cZ3lNX+VvPbk4m0dNg5mHU1qRhSWRhDXjWpOaU7RZ9QPHQ9879WP0JDptBG1GTglayZrk91DB
WzBxa8skydcJ+eGostjZFhQ1zKrNdxM+lVlPd0XYnmMvQk1jfxp4ObybiYpghAJsmaTueUPHxtqK
r5WMYxxtu7p4Cxl88zCb1l3cJkyaRljQA1WbxpKKQFNSOmMO3YpCGN+TlYs9AFgesQDdaUMuL8NU
fcLl9u4w+d5P4Nk3Uzt9GMQzD1P/YXRlu849k/xSSZDZLBdCtjCAHStTGE8ZmUX2icWARbmEAJaI
cQeRpiEJyYpHNx8H4h3DF38zNFNHgbDz5unorVaGu6kHJvupQyuu5WABS8lLM/rx1Crr7ynllTSU
ZiQWMFTTiZZ9V8n4mupmeVu8fWv7Hpk/WGsiQ6Yf92WU9nvh8fp0sC95zwDY66k0m+pLSdBs4/jH
SLY15F7GJdrgiaiSY+hJvOtcsirhkAi4ZbL8t0HFr9TYgTqXZG39nWlLlONquGtSQsFWH/GbXRz0
IQk0KmbZdUOeqoB3+L9Cr+UJNGzG+o24qQ7UdepXLfyHFWd3ONnEXENxLLP5OSvFRXV8jwYLyYoI
hrFPrnUARtecVU1rdxbOj3OhvugEuEZIxwM5C/9EZWVAMAx+BgzrsOFG1iRACSDFuD3UXTIX3V3r
0JFtcnguwyQYk/p7xtyVilMZuszEK/sfX6IMEz6mA6R9jesGkyI1lDkz7mkkI0WvtBn0RnwRy5Cf
rVNbRtx8ziTP+P/2+HAVAUCJtssLmvT+3lwYCnfvBV5dzDKaYxX0KPAX63BCiLTIbm4Md35wLv3M
Gy+z6i9l0ixv4LWwyIozuKTkN22qhfAr6kyfAQrgDTeGfcPaYv80VyEsN/uPwdDtes6rnepzFSwf
rtl9kYIv7szQe9Ds3k55MbfbEfHiREvDl5XWREmFyw5ozF5Sw/DX7vWp3UdhffBM0z+mvIBuiOPQ
jVoyj0X7AfnF3MV2dXYJwvNfvgC0i7dm8UfUGVOE2dnpoT2EY/5tY5YK2quVvMyYORgui1WL22jv
msuBscKjEP60dnJ2gok9v89YcsmHAaIsYWMC222NVWnSyMIdRilEJw5pY/D26K0QeZHWWxxh0dqv
8VWOTrJJuxjzgQ4PHuWWa01KbI0h0T+wC+xXg3eYJL/1DHhSAGsnXg2FDPwh6e+qdkkClPwiaOIM
z0Xo73u4JetCVlRhSBAVGaMv9JBtvnj3PJemjUtUCHOG6nhH8gbNy/BdkP9e+pdhGvw10QSGFO4m
jFN3C9wLe1YkPhyXYuBSkVO4Wnhue67MSBixebzUKYOEKTy2RloF6CSWk/f7wlO0lbop9eU8Auer
OrTE7CwayiEtywa078gEmFVmB2G1ARl48ccBLZRAICdw82nJq32HIhMnmCScxcJi0JKG4ZfQQA3s
LfmOHWQ+oEhVQDNCRDqKbNfW6AbGULvBSCQGVcXZOT61xopf5rpA2N7M1NgeoLBtsuUDyZs7O007
DubNQJev+2UV9U+PdydoyuiHVteNGEL8TqlX7qYrsz7Np9MMCIPhpOOuCzH8Y7WRu8KfpzcuOi4Z
fFdt7Dq+bttstptsNUN7+hz0KO/Hfxixfc+xIv8szwXoHAgejMvjXn4gS+z7rLMRv7tjxQyKxc3b
skX0KAugjkGs2iatti2Th4OwxobDUG8GY7w8ueBjg7xomBa7mgTr9JINVR9MFVhsp7PhbE+e5NQB
X7gx8f0qN3tqNcu7Y6TPizvALemYXfgoO5QYpN8JQdySzcr1aRhlrr9Obg5cRTNaeXB/e26EE763
VoNBpG9sAkD8MG/z4aSL30vsE2sYKJFQnnfi5Gq+zOPBSfAooQlvwa78Yq9EBzPjKTBpWgNi85WH
RGcypJ37dtPRuatEhA1YRCECvkY6h19O9XG9GdRADQ9WswKqrcmxJaDdgqZq85BavTr3EFPW4xj+
WtSot3SxrHq3lJuS9MO6bZmAeQZAXDAXcpvFg7v1LEk9UswskpD0xbbBGixMGhsHAkamjVPGDXho
pLjEPWXCUdq9e3GMXDukX0U7wvM28N4smNkKJpSUYZYDZa7jCYPKzUd2NmK/P0wumPXIo9akxz0n
m2XfVPKfHODaULOUKuvsxbB2B5+6YKzpmxzOXNRuTZx3OztsKQCvOMY00tvAaDng6rwLEYiNjCZY
r5ZvkXstyOhHvVM5wAWeoQunsJU7nJS4DBF7iYhcuCwnBTDGTDYzvJrIMX5JvUMVJqbfDjb5Abqj
NW/krR2GQWO0uywxftLRSlfMAjCeaZ5wjmRPwmEHRLobo+khq9ibjsN8N8dH71oeDNhzwJXMW0xY
/5O981hyHNmy7RehDRqOKbUmQ4sJLCMyA1rDob6+l7NuV91us2fPet4TGMmIjCQJwMU5e68dGYuI
hdgyxU8hWlXoL1KL3apIlkynP0J4l6jFF6iaFmVawXKY/I/YNt/Q8nZP2NgfdTo0K9xxNCTsZRLS
oOPMpTF8+ZAte4Gx2qwf7YrdvI9okYE/cFchQekm8blGSh6PG6f+xm1ZZSVzsUpsaS+hwzz7Xn/C
vdbsMJzS/YxqKsPTBvGNLfXnJLHQwI0FXymxFZER0RqNCYnOZwlmqX6dJlTdE76OdRg7XxqRqFWS
cNrNd9/JkxW+VuY9llGWsXIiLPIDLmqUrOW0qVNK7VTV0xSwgGwnAD80eSw69su+/OhacI5lrPcb
HKlDHJXHkqEghrexxRv7JCDDZrpdPRNmq8AZ6xiBM0uEm47udNXPHXNeuhqR167poZPCmHwXYfSW
0Bg5IdQ7z8jpFsyXo/FDkNgnUt6D6PSN3cz1VlB5gQczrOm5m/DK5MlXulzN4R6OqIIbvEcyUIi8
nvGCUIII9iHxJyphYcpOJkS25TwkF08ffsvixxx8/FfDPCx0aEow0ghkGfBljhraXhe//BwM/Wru
vE0BH5L0ZsLA2/LiuUPwEKArIIFJmQ8sWNmGRtq4OJPbuGb3ppFmBi/fEeIxw665I2JzmXfsKkWt
sz2d5LCbpAtxpzt1toN5WlKjaiPks0J/pqfgIa+b33IKxloaLPOEwaVE/J6SS7LrWPG4CZ7wfoC5
3YQE/zSiumAiViHq7JvIUz4bDklNnZgMxlP9ter9l4awYJKXXpGszhvLNb+HEnQx2bnVZNcoclg5
SOrA9O/GtUOjL69ytBgMUbGC8feSezOH/RhBLy6AzfXLJAufMhWS2eXTGdkIC6ZqGricdBN5XvxO
o6R9NCJq1+T4/podqApJtfcs6921xuW587uneI6eZ0sAVGwZwGK7Auoe4lHDjgPGQj28H5L8dypF
udfiLtlBglpXyjJzPxiuwILq29v7s7tJoYa2txV2cDMh2k25p++DqPAPZjZrm0DCxURlopLU920O
KCtQLiZnEvHM1cTDIRPbjtrb9q6palK5u28mRWP7mywcMfe7bf8QDSB46uGnsGCrRAZQp9CMbq1n
vkrs66tK9OBM2d4ZPS6UjhEZu/fNjRz5NeClxcbjLvrWKY4tj5a6dNGrZJhYrTgQvLORganO+D7D
5tvFyuJqMwULRzKiGZiGGSDWRg43xzDTq7pdF5GfTmvtSfcie6Hrw80KPGB/LmtI5HkrlDF7vZMU
gYyYLZ2+o602PQZaObI4Wfd61iH2rr8ZimgfWO7ZFvmBHsOnOwyXMtSGVQl1AqDLxfSOTWy/DJZI
t3OMsB1uzQIO95IEbpTzPulfuv6JBYDYCNkjAcxIn56E+Zj5OBQ6r/pgeiACrTsA6GnpKs3zVtC7
DuBJovFI7W1TGf4K8/cl7dwPvzLfK9BXdVW1VIOIYxjxgYL5iMtcX9quIbdJHU4oVgGLWRnDylwF
iEVWZKvE+k36zRm2Pokj9KmozyLzLIxqUdXtxZt0a+dkxdOsrVmSPfQOmKOyU/hor3/P0b94VoBc
Nc9JxRrkPosTAELWpkGf+Jc5TtRzQPpNiuIBG6JlnqZJAw3Q2yTU+rieRxnJFeap6mD+fbBU/KSl
fuX+Gn6sdqlZY7G8BzsOY96vTQFfTxny3Dm8tlxKSv9tYm7JX9pcfMU9VZO6JbhizgqM2eoOcZVB
1taFySDTLkUm3UMZY5IDvDTiUS38garMIFYoAt+tTOf93dMgWUNW8F5JZWhtRDL3d66N87CNZ/Z+
s0cY0v2tdrQCMzZFkdjGZGeHffpZ2vNDk7DkFyp38n74KxDyn+cGJ4okyWj/z008YYPN/nrLibmz
KafvS3ZGHRbYDeZNXHuYDP2UoMx+dL0NeV/nsDUTQGGqmMNus9534u1+M1oeFS1iBne2+uz3/8II
w//66+r/tpDn7KdQYHuApkUSUpFv75/Y8WTxr+TK+/MiAofjmdOjY8kvv1fKK8onQ8vZdWSzDaI6
zplrx+EwzjbLKfZjGPh5R2zGwuFg+91+iNNuC9qGN6ne6X0UuT8tG2vGGMC+qVEn6v7Wafm/18xW
TDF4xHzS1aTb2zv6Ld2uCMq18Bh+I4l6FPjQA2Ft9mZ0lM97zJVBeFSpxJqPhaYu/Ec6FSqkEvhk
VfZb1mCMCbnvo/VOZspS2NKnfNS2ltsiBY4T/airxrbRSHZkYzSs77Y/PexyDA6eu8pnoC5M9Lg9
7//PHDbsZTJM49LAuu1p2KyURbHEP71DkuXqS4qLiDLUCuM+/qbKTOYXLZyU+ymsKPnXPqvRNKoP
Adimw/3R/XC/4vRY+5n1kZC1QoU5m8SjBULPdn/dKvf7RR1MFZjLOh0/unKlyUrERJ2GZnnw+ceE
o7XeX2bOMrYIKWvBEyeS5jn8LOzP+2qClQ0F408eSvyimXMRVAo2SIIxTqqD5TUYZjtu+buv0qpq
wTWPr2yZICth6m3pqmeMNioDvGWpzuYK1lYWbNMxiY8jE9vK6Nj13G/G+6FS1/P9URRrjZITAvZW
8diOMkKGf/siZ3VpfEtEuDm4idI6hNVoHaT7ogPN2N/Pg5mRdfnXGaGaI0ztW+sdtoJu/FUP/nRi
qzefWrtrF06YNNtQn19Gk4g0J87BKwnrrKtDHUcbqZnTBvnPK3QG6zyK6V8/M5RgPXHF3htL54SA
ExutRsh1xYYppyKBQ5pKVxa72/svENrTEmqAekz9zICK2rrBz2B3jBm1trWbYdrqad8tzCHsATwi
Y95a3GjEPhX5pQcU2Gd+u2uphhp9A9tNC5zoXJP7t3BG8iSHVH2qEvt81j9RW6CC27BIMtWb1ht6
XITB9MuchcY5GtmWaj1PNXsm/EQyPVry1Hn2Ed30Lp3zs/QzyheQs87B9FNKIzq5ZksNiYLbYo6m
dB+jXhOhq2+Sjt3zMEw2JOPWNM4Mmea5b6S3gvKBdDHNTlGKzkPWWorfO9ugIMSrBwukDj12UwlV
zjI/iqDA8CiJNllVo/Og+22CbDL/rCaqPdiy3zH7wLuruBiMQXzHTX7LFYRsavtkK2vW2KBAREVc
oBvjNDQr6JzgUcypclau0aLBraOQvubUxEvdtPLjPwcPwu3CErNBxMzJ7D13Ewn/gcKtDp5rqjMU
zzAO5dyxBiG2XiqpJ4YGiJemCfBPM1kK8chOzLWGeWIHBiA/WrPI/jpAs6AIRIwdMWJ/UMLFq8jJ
17GP7r/EGwjmA1Dx/VGtnt4f/fODqK3MwxgQ8JvSMV3ef6BHNqu/yiE85u8/cP8r91+2jfi1pb6+
qXXNPfS26R7MMmkJ41MPQeFqO3TJKxiNw4EM9fur/xyaAa/K/WnRkFpbOjmQzd5iiTZ6h6KDxCJm
NZNQJz+EATmCo25Cd8v1XROQhMOKcGq5OIcamEPfdF8UV1TIpJEu82HrD0F0rCbuGL+y1kwFnBeG
x9DSDjoT575iVB0U8SLXCEmss8Fd4s0ajgZWcRwD46rFTL80sLbaJuNap6XlBokyqTiO8e1EOrd3
+xZ32R+qK0slabHKmtsLDpAs2+c4ZY+bCv9tSEWwRBYEyMHaUW6VlyKIfmdK5jwi/19aA8SWsFmb
imOlapgHK80+DaVBHKhjUEnrXQI7NTP7RolRry2+MqjH375Hz1t0a3+0nhP/3Z4ojMfgMpedPb0w
ZZsLgH8kiw1UusrmyRM0vgQuqUXTsc/OsSWWhERF8XMEhgAIoXCWbI8gkuZvWZuQYYAzsbAg5UpG
PAeMXduCL0EbXoBfuIk2OgRQ5umwRc99/gkFWzCuXa0JR6vQ0U2bGjGTefASdOpmLyFKZmvGwWpv
YGNbQFjfd3O0NBL88Y1XVBdkOvgAXe76oD8IM+uOqiyrVv2WVf2AEaP55e1cxO/WZDsr02MqBar7
xcwwkElwzTTQOBrS+HLcDkn0Xk/02PzsuaNxyoXFHeMuEIQ9Nx7+syCGfjiXXAGMlFtfiZ3ZOiAU
C5LrzB/rqS4ieOI7wlPeViUVY7zmzVpv7aPHoBg6C8d0isVcTajkyU3KnvGJNQg9SdNhAOQODtYk
OvW4HTuKt7OO1SX46KAyJoCmyzrfj+C/qjz+VdEJ8PIIV0p9yUq6OdpNM7FX0Sdx/eyhDlbQfaCG
B8UF0PvCiL19NPq/e6+41EFCS6GPfyHcWI9yLSurZ0Z7CATIYFxna78kKaVCoqPBe9CIMc6JSB1I
25LUDES/NSj5lYm2sP0K0qp5ohBIeKPQz0NArOPA8tPSodPkJ8rnNtl82Y9m9ru45aw6zfdYzWdR
oMQdwmNrhq+NazwZ7gnqwu/GuoD1pBBmsiEdKK7RQN7Xo58cJ80dV45LJPlMruWRu91ANflfB/wk
5nESjKV5lHyiYCoWk8eSLbXnCIp3/mY6QbkgIAGPjw9WHcrDAvPLsKDnUHOPS30rWqJS6x0w6JYp
GYiBrjgsbuMPanHG87b1ZoDNrLoHE7dGOgK6SKgwysGu2cMx8g5han1ELDsWmcJXsJ1bWWqfSa2C
k9lRLT006mBGpJZF1ZRwd7aQD0PvIjXQIxZ8DOy6ip3CPjZ2yYMb1LLwfvA87wE/F6T8jtLxIlaL
uUlYFfKq8cud9WSZYS9Z4icsD9DhdyLwJswlgZITlIvsnll//+F4xbZJvKHavRjqgDeLFVqu9x0u
ZgpMWFiQnkDbTBLuFbJ8pwXGbabDgns4NZrxgOmEE0+DboHKYdmjzUV9DSOhj5wBJtMcg/MYwfvf
YxxCBX3J2fIc9E9Lrbe7WXsSBZ+k0NSUd/+lhvwxvPMQPRTwoY28+sBmrYVXox6OSRXsx2ZtYH5e
tyJ8M4nV5C3HDatFR33i8a/VI80gW6LK0DLPwhcdstgzZU4pXq1QrXaqmTXKkqbu388LwyGlIOyI
bxjo9v7z3yfqjdDYo9OthLJcAHlqi6VbB+7C10BT3F+7P7ofYB6cQA8jdEvxgbBU8XBMROsgmz8s
u+3YuRavTm/EBF1JgxIcRSaCImnSlVawKKR81+E6YYpTzUKWv67UiftVh9CD7zvFDk0ghea4H8DP
EA6pjdtC0SLuByfy1iLQkl13/4TtXBLHypKHSgCkfUKnKWMZCar3ynrJNIbF9ZgRR43OtllVjbKH
yh6oogKnsPdiuxG7ofKTm+p75sWsdZHod/7TXYL2f/FI/x+xHnHvNkK5/7da7/nP+N+lev/6F//S
6vmWUt0JobusE8kB+DetnqG7/+FapumhyjP/Ut39m1bP9qmaCQPoEGI6x/1bq2c6/yGwE9jC1jFs
C193/zfZSI6tdIT/HrxhGCZDP9G5ps0bspAh//d0Ar3TaICVEMjtpOl31Nae6r7F3hSCKyo990wa
AIWboHrMSRZb+PN0KqS/imdn3U/8iplVJwACgF9okjuiebSc/FdDEspC070djN8NcMlnwOz4kX1y
vhzxNMDrakqHDiRKs6CPwJLP9kuKmn6Z6mZ7cqzmV6HD7KTFUk/1aozpjRsexTnjYCjvuqyCXSOy
jSfbNyS7zsKOgCBUtMaC2nmorfbi0MSCxjXgOffHmGKedaMu064hkGDOSTfO2B1N2YWrcJ6XjfaN
qT7coCz3sM96TE7okD0ENgObgiwz8vXs7aGC6AsvNqq1SEETG/I11+PFTD+bD1ZsNS1+bn3SQwcs
kgOCwAUxc8D34tHcYm5eVjLfiKD9rIWxkY19kp4HVNmM9q7H98Ey0QPS1xzK3sNNldX5sRw03oAZ
MsP3SrqVT/rRS8Deq2cMeOb5/og1lYWYUD+jvTcu88T3XJSx6pKEFp/CRsLoGOOxha28ImuU6A7X
166FU4a3wJrDW8l+saACf5onK1k3WQeZFx3eDavMvKZ8U/71VJZBfUPSSCPJ31jmFK1jJ7afvb5l
l+Gxx3TyPgKdGryFQaFddT8kaz6k2+JpIrjeD42YtGtllgRef+X+6O3IIWXHDp9hvuRhKY9Fbm4r
TI0EUDeYKwLOMlDZxEZASuVc+SxWmJOscJPQMDoCWLfQchkMmloqTkPheaeGVMxIG6uj048eChbG
zIy/s4oVN2YkVPESI93OJ4lMnaKwpMNpjttsKG6+q2tnN53kUzvFEWmvMeG7ntM9FY1jPxj6pff3
kW00L7pWctA/obkHT/cnJtsjMAz9zXNAMg6J+9JDpCGYIX7XcQAfLZ1+U0rE/Ptc6dVq0h0iXlvr
HQ/l9BxY3SsunJ72GZx0Slz2Q+8G7OHqgjJUoCvhmy6PE9e0p4XaH6QyXMBjdWEJy9YBHeBa18OC
mo90nk3Xuvhu0l1cHfUKHqCnEdf4b8FyNBwqTDBlgUNVc6OPcuAWz/wt6S2IScXoPkZDmnwaAV0U
rD7iaSIIYR1Sz6aFjG5UIJvZZ0kX7mrO88McEBAep8L5FMSaVn0afPUm6TXaeIWAMry0XjnvItit
G9Fa7TvO+XUW0GF0Anhq+tBY21EjmsqfhvA1TYW9qfLSXguUY695Su+yd0J9c/+pP5gsY0l0TWxP
oMyR05vXGm/o3Mtba1tIVBoaACJwKJS1bf87/6UZVfCYzi2qJ1GjAOn9SzvmMXgw1DvZGItTZMCS
t4u2eo5cNkAJ/3XWGkCNk7kn1LlhOdmbL8Tl4CLPwl+5FpPQFdrzrcSihpEMj5eZE4tNcyclfdjy
DqOAXpVl/vhUasP4VJjUgh0/o4xZoPlSrw8RMbFdTDvo/hte2/i7pm9JNIhywlny6SFtvPGBKiQp
0nF8+OclzmXK1is+0sSDYQaA/02vrHw7ixLVv3oKNZqQ4yjgXeXhsRl6DNlGekU22z44s0xfJjoU
bjp8qs7Teaij4hkyziUu2vB6fzaGA/C+KAuR4hLJhr3lmREoRvc8hScUxvob3twVLAjneRoHeWsc
/9UBQufpbvZYgoR46MpiWwytTVNgctZ6kuVnuxmzs0ZDr7QkSY+hSQWAylqMEejZNq2BIrmgveYF
zlNluxgcs6D+Q3tXkihyQpKBCkOr/OWcpcW5gEJ25fxpgFD6aOtNQbHT/fI1tLX2SSuM/CiZLpHx
xdWGDne8q1zrGup9/FsI4yoweHyPG4nIHMLW9AaH2zlQlEJ6q56uyh4feyNrAita23vPuKoALaRv
NsIYtoMIaRBiivfBp+Kuc3nRNqfi4Llh+U76NhvUd30egmMW17XKEf/pNe4n0vqueAP7V1ezNPrz
cJ6aPnBwAVKMskMteGBJWy78lpSCoPO8lehr+9ZMbbHsdW5h7JeUsPy8WPUUsnYuGSivXslJyb2O
gmdcXBDI+dcBcvsyCr3wcGdDeA7Wyyib3s2AsjpGkBhQSikfRM8C3tajp3qwGasDyHAOC+yTmXSn
tBb9zU4rjds8kW+No21wehcHVwPwP6rKte0V7R7IYfxiNmTKxzqf6P5T1DVeqrEiyOc9RitoVC4p
zaAK5IMRzvL412vqadEnJUBB/TUgheFMbQ03mzoMBe9n6MmQ7shUxfNv9sf7oxT92TKdQYrkUTCu
4RQhGi0YnnTIySsRY7yJTRNRcqrQoX5e3zI8n17a/mBUNbZ+L6tlZltU3RCzoX3PDnEBuscQOZRP
vgSuH8IpwtxfcuFbFCw+LJbt+zQOAbXocp+X8QapMxP74LDKoaxwUpJYWpvJxTxUaXPLtS5/0Bhl
AZWDTtTcP8bMgshmUtjm+jxBRG3rY59WGdoC/YnMHbxgSWDsZgvtAeUdf4OUYQ8L4iP0860R9uZ6
JFdx5wzNF4Mwu4la86+4WVvIgvKt9tLk3NvjLyr6bJ8qSEcO84NMXW9ZTU9xnxFlRoVsYXUd/y1k
A8+2O0rr396UPM9JzYjK9kZDa9FiJjWcOeRB/RPE9BdkA0TdxQ/bdsZN69iF09/5bY3THkQCnULP
iDcdTUqqSgmuocSzl46NPE61phOJn1LPzI3njuDw4wr8KBbJyq++w5YaK3frq9ZRP+au8R2LPX+Y
r9FUvFq1+W3koD48/aLpaNel/SGqaEtN60EC7EE+Nfzx0I/AU8nlMo7dl1C2rzQAt9S73W0tgZpV
05+0AgTgZNpSggzAev/dl67SeYRHlhqeNRgrfdJX3YjRPooeCBGUC2ejDzpxlX3wibGrXRS/ZYwO
Ju0QbjRVu0Xz0C/1BtWwiZthmCL6MA7+8zj8Jpk7Wei580Bzpauz7zhp3mdKVnPWYw1spHLznwIj
O9RDhT3UMd7KTn8KkFGVSO02qItsT/8ZXFXofgVhvoa8gDXF2QWmdgj77hrM2qGZPJKXq/XM+m/u
b2MrlqLJYbxE2mNvab/SoX3QQ0K1aC8Tmr6bcEemjMRAjcZnwEYhTSKatqnEkRapGAs8diU197TP
HgtveDZBrcEphnRvJehgkdQQG+Z+u4hJqLZxSzbJvjYd2r6JvhwHnAau5Z5qBOyhXb+UXkfOL3M9
mJSqvtahTTRo1J5YP6VbRjUPiuViNMaLWQw+eJGhXTXYaAKHqBs9ICjE967Eo+LKAIHpFcHRrHmk
lt2xzgCTw/uQFMQyv//w8vpYzsV30enVttWmZ537cdU1Q8LXaO1yc8ZdVwd4R7gRfd1YshHDN+9P
N2OCGEgmcbHsREB4HqenieTTlIK015MEKwaOksmi5x40xoZLPbq7DVZzqL/qJRUu3VOKcSte107y
MdcW3g8MqpiLKcHHyRrLAm6jtn8l7PijVX8HN9RH2GQXSwbIt0VKRyH6U9vcI5ZWf/dIltm9t8nS
fYFR9kmo41cifjMD3JBI81YroO5K3NGKH5FPX7ZLxa6Da0CFq1lGsbylrTMwT7orEEC/eku8Tob9
p3eHP1Ncn+zqT9va+jIv85NdRHunVbZKADSREz90A3r40kHqVLrlyYsmpq9JieKSRR9Xn9SNqZTV
AjHAuEMGDJivfzeG/i2UzmPruhdR+Q+ZScxKaeXYEsB/CXkuocfaZNCwNDKpQUe/I8Oq7xdgbk/Q
7+Cr9ZIS5ly51yZ1j3Ke1lRWXRpbIQ5/7Ps34DjclE3BRTIDQ7YQ8gzacKMCQtif/QlQ7RYy/7oa
IKZynMtN38pT2Nq7urciMr/ov6hgnvzW90G1leQEziHtZVxFVwCZDFnRpmkgJWiSAKt6gDgrPu3U
zxb1PP+RArNVA2S8hc8CNROKbrBk0QAmc3bTnTXE1zYzu61r9Df049Arms8AjV6pecnG7o16maET
LMb4LOse4W5nGFtXicLtWt9NtbNutfIX4C65tz2oyoWuOURH+oS/VA3rDShWNg5spiS+A38eo7NN
SQxTUXTzmuA5LpufdGpRJfYUlqxsE+Br+Q4fkychrScAgfFzWlpvlNPzRdhW2koDA9s7bb5hldXu
HZ9LqvDJgsGpfLXr7s2I7Ow0NLQWg3hKcWevx2ZVs5Xb+dpwbhUQR8ueY5pXNPoqG3U+0b+SfOCg
tlfhxGgS9phSa58QuCnyNyh/gmWNq3arjcQdSNt9jToSIhxRXL10Sja9Tw6GHnjHlLN21PikyuY6
WX24rvTsqmngS2pHXIdBtODp8o2b+AmLlsYHzofwkFY8cF5t/HQbT+7ZJ+6dKArWM/EWu8bBqZuU
5qHJ2cWD+/5tdCQNVBnZwYjWgVBZ9ErMfAKD1NXvLeGeXYORho3/U5pjbpoD95dpWdj8S8a+T0cz
baQCELMA5dBG5uSjN9HnRRl7D9EUbNjWYu1oxKOrBHAoLF911YBtG6QvWoNzuhNXBEUPU8AA72He
biVG+SIJAAZox4HpVeQ+aTUNOXZFNWkvbYBqjtjcVePH706WZZvGGVgP6T8RqkGmsrjYVWmOU7m2
2ViTS9YqMnyjQPFJpkrB/zy/v2j57ltqzt76/vqQ07Z3W6Ud+R+/d3+a6PGB3Vi9vf/ThpCBMqYY
8T9+9f5DPWBFaI/66f4n7y8Ndb8asQwvZsFEG1hhcdS9CT18jt/dBqJgOZAty0tCT6Irhj8RdkZQ
vvo7BY9zvCdEp12YWrcvW4S0XYP4HkpkjLuskO67E/dfaTX/wV74p7Yo9sopWLW+tbeG4c+c0t4h
o+mZSewIoAsELkaXnLWCY9pED9nmn2lasqeMVkiZzkTal8v+N1hQb5NlzAK9Y5zqinZHXBR0cSw4
k50fLVsBLOYfKn6v+oZ3Pv6cIQjr0QMuTenJnRwgyaof3g/QVfINcvyXOh21dW/Gv/IIzaYOqaVX
3YaUtkOm+g+j6kQg10XmaIf66o6OryGnMl2rPsb9+Z0iX6F267IHwpf0LUV3ICuq+4Fwg3GBfkiq
OiOW6pHMNEsy1TWZVf8ErBNtO1oqxAN1i151WXTVdLkfzL8foQK1WUqF3MRjnoLmNdP9RPumoI2T
qX5Oa1002jumSw1Of+po+mSq+QNMsYuNM33n74jmkBePuyjmCx8vqqep6CD0kUytONgowvpkPluq
0eTScQq1em07GtV9nZ4MEpmxZj+zyuhTBVwbbFKWPm+WdNtwSXN6DVovXXrxQ69aXWgJOtfD+6h9
1iove6AnFtMbqyaxp0m1UEsEB90s8dkrj16aNJyjh3erqx/GUJ4rOm5aDHeFeDlD1z67YFhR+2OJ
X6+dEhuvjD4NOnegvLhHVDOvoqunq/ZeYus3UQC0iB4L1f6z5HDxR5OapjI+ZBBXUDeQqQcPK9Wq
k60n21y1E9EOMO+bV5M+Y6oajmMiaUsWw7ZnQ70gh5OPqRqUBTTKUlK4xMLrsIsS2TPpc2wMzeDN
gGxAg4D9BR1P82qrBigSwS+snPh8koA40iqDd7a3kGQvbLqnKbxkP9MOYhLIQjp5cFwqAgJqHXn1
pUp7pzfGqsVBwmmq9mxW9dW+RTkwCrwUdHBrOrll5eorMK7XpCb3s6yuk12IbWN/TEFAbgfNYKam
Q5ncpGoSd6pdHKnGMVXswyy7bV7gP0zpLYMkfQtUr9mwnGUWR1RY6UNX9pYWT77oa3YBqlGNM0Qi
pn6aVQtbqGZ24+LNbulvo3VmHCGDdKXVHxFlB0Ekq2qI53TGyTshISKt19ijv5MyFysKt1Qm6afj
jkQj8jne2+yq4V7QebfpwBO7BMxPNeVLuvPIsuUlpl+P62Ux3hv4dPIJ7W7w28hnwiDZypDjZhfD
e033P0EFMKAGMOxpS4LPd+fXcPTuggElHTDREOTzU2Y2wJl1dLo27FxH116ECjSxQaPRbDQXjXTQ
f22zLH5EE3ulLQQZa3row0rbG927bbc7rXuTXnywomo9yHqvZ/ZjUkyEsHrGBQILJr86RvXXOz+N
Zp01AwhPnVzLGqtiHsB9w0EKkt2ihnJps/4PSNuPkIa6QSRYCVyxqPJcETWszeAyojkOAfdDdPL7
IPyQVfltuOnearXTaMtrEL4KbkSrZxUioKtVIngw/BEjP0sRRDBPdau/2YqjPhZP8O9WbTYwR6dH
3ExLUrKf8qTZ2135KwVKsUD3hkXDAkUOuvQjgpO0rWb7C49ajnwHXA2gqecoSp/yufqJGCjMuf6p
EIEj73/IdMYcD2BKC4m7LL7mePwKGBQMI/8RvnHuZAX4xvucoM1J+GWMU6vWRh9WldT+e6PMNwOa
ES+FxUXL0/xocEzv/Hl+hhMEuQNynI3qTXshxJXIR/GJMTpetjEcz0H6Bm+QRvg47vzphTBPrIBT
ecDdyMVSFT+dBmfDxN9iBdZLwxQgQ+Nq+zMOOoniYSo2UHg2U8xWMIGXxNS3odr2kBlY/ZxvkykM
qM2SK/jDMi6S1Zs7FZdyHvbdGD6Qivfo2izKZirFyNWFU6/cIb3Z5TDwUbTr2OWH1rFQQtjn2IBS
EFveU50gKodK6Fgoh4tAUJ02Pgbdf4wIhQpFbK491oZ6aM5Ia6DPeRkftyTBY6mnCfWQiRV0tnZD
Fjwwbh/UV0x2xbOfARdA7c1SHj9HF31r7MtWE8rHdcFHiD4SAITIygosHgaiYIJBzdE4Dy5PCjKV
m7lh9MxnBypEfhPxNwLs6WzHkY8ZRnvP4uzDioXaWvmkSKWvTUjveHgZCqy/bh5f7zdSl3HpVz8s
Pl5yBcsJVXpnh1OlFrfahRAxTD7Vds00Sbcw2H80Gmay8c0j+5suFmt2bWaz6EqmyXQ+mwb7Ijc9
0R7jbyEIsLhimNGJuqTbtY2kTooF0sI0usWD8ZV5gkHer2+hAZxNuSCmEvV1ZvIFNlijhdpul1O/
ACtnnNwK3oqR+hfO/r4vCtTjCg6tjXq0IISBuEM+YCic3cTcsXQ9t1kFzotTu5+jozjWxksQUeDo
hx/WuK8ye3IkhiY8sasA1PKKaysDo03rmLYT80qMX0mOmIAbZzoAuVX+5fTHGaBO1APA03F6DJXk
LZO93FQo/BFImF/47uoF6UJYGYOzI+XLkI3LnKy9y1z7EOda/CytfkS8T1wJXfWFElrkcnIoubIu
bSk+6QKVikHTbV7OcY0PJgPcwIyOXc00PmYDAGnyOtGCWeRpQJ1BjZB1+0E68S8XJftCEEjrEvFw
EhnrUCA05oJLpVkghewYRzu8gsyt/VhQdzdRqwGoQNPfelCZydTy7A2demx+DnL/PgPwRYE7pNIm
8lXVRcY2jsKbp0UulL5OlV4VAwSo15ARHpHE0UsjcUO0TbNpOv9t1qetNXTfshb2YrRRZ0OHvXqZ
T/4cVdLOeurq8a2y/Esf0svIau2diq2jIwYfgWbsco0SpRvFzLNMaHE8fcURqLkZkzzbvJ8ZpDDg
V/as9PmWpK1ASfCYCAZCY6iv+/sg/qJs7/0nYee12zqwbdkvIlAki+lVpKhkyTm+EE6bOWd+fQ96
47Tv3TiNfjFsWVkia9Vac47JIQSBS3ZuoWuv7dpNYdn4mvBoy9zig4vSdLtUBNiq1t3GbLvBj7Ty
KcIeV3Y8gSECIjc0dJUXp8eqUJJmbmCRdlZLDrj9jTbgWazhQtVyMPxOdT4pbx5DiGNUQopHiOlA
TTL/maLuM2+wUccWtasTa5tAxbwWBL4o9BJwcv+kOuyf+vYaDTEf78kK6SfNxLGB9de9niA/9h8O
oNX0kagImlEexVIvsfDU0wlzEl3asFSvcKmwfQgDlLGVtmYFh86WCVtOg/xdLiZgq6E/WsFwLiYZ
e5KUOQZ4KI+X1uf0PHvGyD6dGRQaSgityvQgUjy7Iec8p2SDlkYIBZ3qXWqMk6LwgLOYJtbwbVdi
x1zlOVUTbTOq+eM0prMf14IufJSgB6wORSoW3G7zZS7b70KpDV9pdV/S51erJ7VjLm3GFs28OP6o
ECLnqNvAkSgVrKvkGts70biz/d23Nv1/5noF7WqFAFREuZIR9Aj4d87hmORYNIcctzsBqkkFd6DQ
nGdz4h0H7v5e9DPGUNSAoCjdTu8FgDOB7MO6ZUP7EAXju5aSFjfDigCG1u06ob82Ocoi5HmhO0wN
DAj6W5i1cZ1NgFuJtmVxUq8NBoVGICo3sjnz6Up6Vgh1QJwuaaon25RpylYLWNIp2YH/WQ5DnMak
BM3sfbW01OjG5OWknvkmYC0pjlVvCXTUeusFQjW9xFRR0bTJV83IDG1N8mBlbJs1OgFuU2BwRi3b
8MgawwAPhiGme6V9M4IIbIZOYSwCbYsUMnZVrP6IY7C79JpwRxt3JMIriDli+uwtLjJy7cbuo8S1
JyTcK5XRHLkU6gp87i0eRLK2yhMA0X3VABYPSHR0VbXx5lxXNkQEDy4t97u5xaI/qwsWorrosIOQ
9YmXZRUVUEwazzBzbuUUZm4Q0yW0VdtzrOK1JDDT6Z/6pC+8qHTmPeQc9URKtFoAPJUaCXjNA1E3
q/lOzMd8AclK4F3MWN+8ID2qXCZP+j6xFIOENSmQZw66308sMpXZzKw/6nfM5s+NJhZax/CbsuSU
jWc+zw7pPF9FYzvu8wy0QSbNw+iwxEGxOFBL3wIIrPbJGJ0VnWlDnE0HjI7M6AA6hBk5A4tNGWJK
6Vq4hyanDXYK5kAjgbxZtJQIspl8e+hLFpiuIQyDDfnSKi9lYx3jmgzaqvJI4z4JZPMuGE3yVRpb
3co50XC3DN0mSBfORWQM+nM3f2iIJ84ZJECmZ5kn8rs4nBa3Vqwz9JGJIS0HRii2JJ6kV/AK7oN+
pPCweWZotze1NOwNo9p9HKV+wnQS30R/xz7W77Hv4yRiUjsUVnYcihKD1LHVihujYLBQsc8mhjK7
wzPuPJO6Qw+nrAzli+7cdulMcOaaq67padJprwMNTp+SDPGOx3uPBjzE6oDbB/KmO8mq9AFOfxBF
B1wkCb0lsjjHKkQLzHREZJhcjEJDSSfuKgsLrlXkntHh+JgQfK3axpqEOGkSSNfTbLM+0f8Ue6OH
jzFGib1VWaPMsgUVrgUMHVY7E/PI0FI/CiVsT32lXNdpc4os69Ge8dfhN0yvQfLAQPErXtI+BJd4
YFtyQvYsmR/QDkEacQAb6SI5Ii1P5Ddzv1zpFtCslX8tupYUnJRRhw5NBmcUq0Mdu9bQhQyX2DE1
1rJd0uhetwsYsiGxc1lciVuSMBglKvpj7ZR3QwRpua8xRw+D/hgHtb8Q3kBItxSHAYuci0Bzu9Dz
90VLVE9QLDeZcpHwRHZ87856qlwQFaD8mBoifAf6EuzhEO/E9dFYlPc6Sh7tFxr6OImeRjkf9JLt
3hgasJ8dlh7xrY8DjK42eyLP6KcXxMShfydJ9WiSBbJB3nA7DOAmnZRPcsH0RZhljvWeiJ4N0+jn
QQPPPhW6Py9VjbgFbueMLw1NPM5kp/BwfmIPLE2bPpJ9iRxyY1qomVjaonPeZNZFSa1TCNXVN/SU
1lr/ClAq3s0VOmCRBzQqcIFEr3QH2Yl0+HpMVPhaj9uwswtXNpB06lReMrCLI56k1jb3Vg6bO2e4
rLg4xluv0+hks9xirEAxVLXDh1lKHBsSBr5OEGPPplot1C+1tWs3sRKIUjp5zLnTn/OdHQze2BD+
rhQk1afUv2k/7JwMwAuA/rmP2VLRlK/1gryBFHAOezrHdVIZIOfkjG0QWdYMNL4N02F9DoL5ohcZ
yUhhfpoqFdpnj+MfqcleWu2fUE1oc6V/JHxtr+ITsQdT35p1fOyRxLAO+DglP+Z4vHYM5QgnfBvM
aGnteHjsyuQ+kbQtiTY8EhHyOPNqtKF7m2NYjhidMnQoWwJWvMi0CjgzRbYtZ8FXfRjXjym56/Tc
3OXof1S1vwkwGBd8amz38/tUEupXLRHendIK3a5Mv7SIKY8wy4cgmPbIJl7xTRJsknIicur2HTb7
nkpaAHvYY9hg3l2WfxhUPS2Dz6mcx6druwnC/slSp3M72wDKZtp144BDsiCbpY+zd3PGKg3O9+Ro
4iswiZaYqP2pb+0HoFPRoJt+mYw381xfgAQDhYijPcKafhvQxIV4pbU7O22/MH+nbD6pgDNh1aig
5Sm2DGebd6lfW0pwzFTtvgNmy1SFQeEqNQbFymCqwXdE/QmmmYaTBvmrBYMFC9STdDTAD+Vvpm0R
N7IuS3Y0cd4HhcI6jsEqwf84tFtljeKY2E9WJnYf6NjfjOJKdh8Ir0Kimgb6dMXsZMdQ1Y/mxGQb
gM4G1RJgtIEvHHfNmSFpMZieTKum0yGdeyXKDMQX7RfSLjZRGRwFfGbdbtZ1EtVawF+GpuzKmGJT
VZ8WoXw14SSP6PUPjXDSO/vKflCnqDi1oY0rNTHpd4b3pv5tkuABAGa5DXvIa2XsBVM0XSZSC/p1
x9WmDXo7IwW1BNZJ1HBs8uFcdm2zQ6gt3NgOxaY2O9wPbfls2EK8mK1x1+jGR2mkL2GuBjuZzMLn
rDZYdwYN1p2OcfKENKpmkkPBWZLKfTZzTpCrGJk2U+MJUNlws0CzVM8w/aZDUBHNJ4z6o2wHZNTE
lhOZddNVeseJgRKz7Gn4VI3SbJuu8sLQ2EXwLbDEVOG2ruWmULJLAP/qoA7zfK1ayVUWduid4wa+
xiKuaRzQw04ArpIfWnMyFhHC+U6qLfuSUWwRUrOop5BOwrGlwB7bqzJOgq8oZ8Q2gW9JTGenmAH5
ecyXSKNQtn09jR7NEfhUwUVRQtYsna+BPSSXeTbvybfS72RGePXYyN0Uqvcxs6g9EvOQ0pRwMcMk
OBqP98Bg/6jazlmxtMATk/qo0iE0CAH000AoblqM6lHT7fekou04NxJYV24wPARDUqrkMOB02wKF
6TjeKwJm1m62I+IndWkjkHfdewsGYhdxpilMLPpki8+bIOqIgiQFXc0kmrU0g8FROO0BHYjgVPKW
IanAV1QoPrP3xq2Q+W/4bWYNEzcgKYirGmHS9Nn7YNTqtQrga8w/AmGkT1mQ3caZ/mEQNdVVZN47
2YDRIoDV7Ph9NN5Btl4VtV3jKT+7X8ULLPOra7pnpcZuh4WAMMuIWMpSM3Y167Komi8zzClMHfiY
squux05jpRyOY4kvbajDA+cpdlNF9DwmgMVSIqep2IPdtO44v2K7Ky4yjl8ryLi7nHY1hGrAZW16
zPlS73VbHgXKpINeU1uP5dR7DUAayqc5XN50NsOTxdiV0IytKJlixN1LoDXx1km711ZrQBLRwnOp
kL/HpiLDp8XS4HRd6zkxTbu6oEDuMV9tLcvPFb6vy9i3iG5bzlwNT1YrHCLoY9wtRcIYwjpVnGws
bM10h8WzoLr3rGF4EGFDZPjaJpZlXHl92T3ksdP5XWvO9JwMHWpGDzCKk9MAW/I4Qz7zkjZ6LDQj
dzXczW6l6WuktVIQRsKZDy0JPhJ9fm+6/E8HaRmhlHVTNkLuTGcha5S5g4tw5SmNKQHHpXjqwWLS
ZO8XL7PKCyBrerzaMhF2MD6IYVj2tZcTx5oBwEKG0Bqpy4jqEDnhxAuVETC0ieSC1Qr88xv9FMSa
///LMFezHv5ecV7v4fduKkohPA5RV5zUpKjdnyv+XKeqTYR2P3/Tx7dn9/cRgxTGODUSzyCeI/71
c4P/8evv/f/9DwS+VrMP/89n8fdJ/n1E1rt2AX+0Pu2/l4R4WTyrln12Mhtsjj938/Pof5/Iz6MB
dC7z/e8DVwrg//3PVUGgLM3f9+/vnf9c+nsvP78JACAcD3xJD87wFpqyP9o4hg5FPmmHTsUCTAIT
adHrb/B+MKv/78vsBWI7mJL/XCdBZEVX7f9e8+e3cD1T/17WBpk7BYkkJ5DL/97Dz3//3vj3sX5v
98/dGICfITSGqqua9NG3oKHJM5jD698nAuWdCcTPff2PX8uW7+r2994KuFO+NhmPaT6yNR9SMfs2
iA2OQj7k9UeyOpOi9cc/l/3++fNb0VlXVlo4/j+X/9z+57KfO/n9c6EKZe9TdLRb/vM4v9f757Kf
Pwndxd7+e53f+/q57L/dhFSteqO2RuTSAYEc+J+X8ffl/vz987SKvlpBBf/7Vf+90n+725/bwGs6
Om0PPg5357EtKMtUqQzsvvjTCmLGaOuPf/4kpAymzz//HrEuL7afOGvHRZD/+3Oj3x//XCZKwLr6
RCjD7yP88zC/t/3nof7b9VQHSBKqzv88W/SF9bE5Lj8X/9xAEq4Fymt9Zb938D/+/8+D/Pz5778V
J4c0kPTb//oW/N7t7/P4r3fzc8V/rvNzWYSCbDta+ncfw15C54uMUGWEtinGjtGHmpPTfEPWY+z/
PV2M+pNiEJu+nCOtevw5G5S08AjDBv4vCbKKWMHpPuRAblOFliJbNlNX1kUs3XLAvXe4DnZMf5vT
jAzpZKy/0a1rJFtss9riMzZ2vOaLltI6E3b+IIJG7J0oATowPNR9TMtxTbuxICRsphb1X2+GfhUM
161ano2FhSPoqZlJX7yZq+FrpWWlEXoCPenYezCHpQdYr3Ld2RN2jSJNE8EuV8WXk00PauWkflQj
isinEnFRY2xmNYjhLlElhSks3xrLaoyvvFgqLPWooM6EDYNu1vHQz8Q7qWgBGGIbnmMWCAIohZmi
VwAZuuC2qmGNidkCLLKIW0nOLtxjnpnJdnWynilN2Np0KWRi/Ga0wYB9xcB8yGXF7J+z1ec99YDp
07FJrqWmmi4zH2VLog2zXPoxmFoQ+i+POrFNhK8CTiJ1Pm7laz3Wx7KcAQ/0Q7w1WNupUK6ikIlU
EtF2Y8eOg644zFFPkFPKHiOhDagQ1umFiboROlOAANOvP9Yrga3T9wEMgIeQGeJSaaOrBDagbzbm
rT1fp8P0p7V4Y+zBeWWmznh0DRkC/AqljvspEnEkoXraMTvDrU+kZKYn7Fua6Lke/iQBBaQQVAQT
qZI7uJvYlLt9pzH+VhpwLNLknZa006t2JEdgGp+oJSe/rQUptAR+WPFNHjK0RxfIbU1ayTtdmec7
TcEZ2o8KlTnebCtI39qBCDjG9/m+UmgQwO8k53BRx53sMt9Go7HVJC88RNcIDul2WoFkdsuTnhY0
nyFWAHywfNCVr0cg+JhBAikNbcHYgGOp09jZR8qfLsgXr5nO6zdIS8yOeLHl2+CfEDsYD9TyrVOs
4FJq/WedA5DVOPxAJDIHnWakclFkVa4UuE4D3DWMKUavwRsiW0IcMuRbukyV3ZIK9M4doe80ZJnh
aN0zbmzE/CZ5EMDUUQ+qPGEey0RJ5hUd5Ah4S/Ox6Q10dIqfg968nVWSQGr7o8oAE4UifJ8HxQfI
p7gjIVqjqp/pJ0QnQvB8w4m+QCVk6AMj+trT8uLUM/HFcq8q39aaYKrFOrB4leQbJxG35E6s6IYM
XPTwMEMMj4Rz1ZPouikVOq/pAEtMST/TWu39paYwpvFY+aQWR2sFbSQ5zm/YP54cCnohSnm1cEi7
YzfSFFfVa6Kcum3O9LUX70YtKXtmi8CU5r5N60fE9BmwZELCnOpV7YYLM7TctfVuzdt4KgUYVdkm
dMYDAbc8HdhvqJMgWaSEbTgz7kisaG9IRVAnq3dmIp+UhKYotrUsY4/U5gRdFwmMI1sNt0Lt90SG
GPxvfg6d4R1OZcPUuPxKlpdFS0dkatGniAnEbbVHu44eB9wHBEoRejaeHNUX5uC8d1Nvwzij/4oY
D+ButzED7U+RoacW5msyGhd0mc/gRK6kxtVyyAa6QH/XLRLuNpKWrmqvAvQhtKbmXRpFcIKJ1dzP
H+ZA/lBG/nj/pvYFc6FuvgHcBooTz6BJJxGTBOduySCshu2jFgREo4XxQr4TblP2qOOS94E3CaoJ
QhhsFgdoH6RiSqa8HXvESFCzQzKO2vJEVk2TG8EtapRuOwZO4q4jZHPKPb0APIfFGa1s9jKGfeap
BIkh7KMd0bb5c2Woumt08CimlJDHdFw8s8GHnuLKFajst62SPZmJdjtMa3P6eTCZ+tZxipUSQUSs
fUGQ+8pj7bOtdbocxMr0AiZxb+U4ZnrKtTxI3VhFSGNnTLWiOXxRUSkAo1r5FeW9SOpL3c6ky85X
VU+js6VhpY084UjznRbrnSDAEJyRSV9TVNfMrTZxaUpPt0L2reF0KFUWBVAIqVn56EVWzKcZuol6
aJiqW62FeSgr4RzQ2CLcua5NQlQBPE7yJrKz3JPggCLVqomy7zqvHwP0H/Z47Jish2YhvZpVd9vr
Cbr2cSAyUWF2g7gPhItRTF6gK592zYAvIEZQj3UmAyMaJQtO/NQ8EDRENE0ud6XUdsYyntOoeCwm
WINqhhA9Qh4CNOU1NviaKQQViDI5Dm4I+9ao6js0wA+5kT3NK9FQNu1D1Cyf5WQ+ayW6mjUWEEap
GU7nxfYskk4hxyNlVU3zXFbIaMqWSWrJUMaULSR7FCrwdQhcwl2CUu2Vqf2bE2YPZtVfTZBsEzEi
cM2gTWevKegQI+laX+upDfThKiIfOJvxuYmGplZaaTdAh8AKcHwSAGdke3bdqA8zZn3xaCKxL2eX
Y/Nt7qa3sGUmaGVIQoFhb7qYiW+efo5W/KjXoGDr5TthSDsA/1qG+NDL/IH56ppAU95VuEr7WGE6
nqr80KN7os27XbnEwzZVSbnOMbwS0fXe2u0h7LHl0N3cFnaO9KOzvltCy8nfYXDer8GdhWT8JJBb
KHKEwCmID1g9Ql1xC9GYXRLCiC2mqB1g3MNr3hJ8WjPWLCfG9AJWuktGJUFNMWuzop3qrGe/HCBo
l5a2X3XUdRUUm8pKT53xKQBTE+z60vOkDqJ6jisQ0GLOnpxGOXHmu4+boNr0vcVbH14AWqNe13Zd
Mu6nMvBBF9FCbnlbOEkglYixXG1GxoRv0byGjlvVJbZX9ULXwvSYSQ13CEkv77NeR82gFZhUOHpH
O/gmq/1YpqOx4kCeUYVcaU53Q2Sia/XjbdWFb8TVMQZxaEMlY/ZqETqOPqQc3HahqaVLesML341U
CpOUecoGyBFUNNPW1sUVh+RO9vNyIF0xKPML3gDUNpiB8MxwuPTPZkdbbskgF7RheZ0lNEhw+fBu
SvSceh4+lCb8mdW4knfZiPS6f4xpxO+biKkKgh4L1wIeA3TnRTickG5FGzSMb9hgPE65mm/mNfkq
w1lvnHNXVkSCBmjpsxjPF6N1XUFXgIU6T1Gn2qFF4ONi0OQHoD5ZvI2WhYMgR2Xl9ZrlbFo87PRZ
mKzm9+ipyeZIETOhod4YbRPfdcOWJKfugQWOSvLW+RJT31+pc+fCfDDgXHQPipzZzTn9G5pfsKhK
jF22f2taxw8Hm6lGTCSSg2Quo0nTMBXJyrL2kM1z8FCE1WgC65DxGbM+BKl5StzXYB/sJXu2KOor
VvB+qNCBUxuDwcTXObAYxlcSP9YQjtfgSfi61PGdyunHa3uOtSBYOYr1VRiXf6w2pj0O0N1N9ceg
tS8ITj5AoF7h7QSiqGISCmLbZ9x77sP6ZFIshjTZBie8UIJsksY4a3H6RK39ZJt65Rqhij5amz7p
SjFssYfpYjssNeYMArl/DyuCsyzzVgkT2uNmjXSbZIFqdE3ysa6NIWfaZGbphvgEyzUz6Sdh/Gfw
HdmdjFJtNszdlQ3hmY9GOW5VzZgorBTWVot9sNnfYENl2KukNzq9cWauH7TEih1jtmuiqZliLtGw
Q5erA+b3VLt4REH0wU65do20RvaqMvG3+NIof7RAe4/L9EAMFeqyqDtV8pITieE6EWLiLKcQXQwY
tW1quw6mnGQxzk3vPOSkWDPa0R15FU/BFsk7SacILLEabQEG3iQDdH644K8TIRV9sdwt+koSrN5q
CeF/chCNiTJ6rCSS0akKHu0RAW0tQurOldQlEwzgNloOAUIAcQrjlWU/mPMmLoz3pM8B7I2zK0NT
86U+P2gC81LCERjxDqcECq+Ss28DQYmXAVxmjwhDFCXI9EZuI3Ofx8ziKM3zsd7mkFw3cpSXcMrP
M1bmdZOkUY6RhJMazwqMAYmNDLnq8KK1J0X1TTExBjCIzijJZZRsxzhJlRgDbXyg85O9eneB4Fdp
yolN0U8AVF6HSP/QTGX2Qb/dizmAvEzOxRxmxEM0VIQkPSVYumZnS2EScoSkFFQ6iwWSvjLV/+iM
Kzbm1H8z1P45b27i2gAPpYnbGHX9JqotL3WY3SsO3xLL0N5B437HzJewCpYHXRv3w6w5TB7Uu9pw
kE6pDqJiwMSE4xImahAdGhuQzzW5n6CPSkObXRVRpKUSAR6i53VVBwkP4o6XRK0PTdCdFASKdYno
r82qxwQmbiRgiBF0CfOk92CUMINXgfSa2Wr5S7xNSSA5rYCXSn7NSJKqfEk8Blb4xNr+1irGV6sd
P+O82y8MtU1NfUPfaXiVPqYuEP1NMDXY+ojvcVu+PJW8H1LrtmcYupmT/DzgWFKYUW7KxHlNDPQn
6J+IJSXDl2Rnh637pmgA0QiLZNaoOGeGvJIqk880JKJ7mTBqCIt4xOg0AJbwIqYCjhwftUF5FE5f
+GE03+FwI+J3sm7B5DAIT4IDW60X27mz6bUjMsmtTcEc2e26hAKbAtO08CUlGinAo3FENrYBdrfr
rAj9EK7n7LHGAXoUSUCkUOsSFaVvp0RlJwagZoPfoNgqmknn+diGmC5VwIKbMF62To/3tLDInRAv
SpYd7abXdsFE9jyx4OVAmk5YWz2Squ4zqltvNvQD9QWecAqM0QKQ2OKPqcdrkR6opI2DsipPhthB
ITOYPIy5pd5X8H04L0Wto8Gzk6/Zil6iLtrOM4ZkZeh1yI0aoqv5uZRxtg20XQaGZFMMRb5pcbWY
CaM92b8QBUSXhmmnFyR8ag4kXhYEwoQbCMeOtedqySq+MtNHSK/UriWC1mqk5BhMIn9tgqIYAhSI
hJyjLL+qwAo3aVRdujDydbKiMb1OpyrVPgBB7Mko6Nm0oUeuu894nB9TVGy+UjrOhtQWFhHFYm9I
DArezPZSzL6T4Vad12CRtquZfIHHJFE4dOtgKzOo8gkmOy8L6IXE8VcZZFfCQtPEFoxswMCoSLNs
99FUEsNMnQ3UXvsadUwd2aPK7HqH8O3NQs1iLRP9Eyc/pHr1VTID8glV/yI74J2KeiSyIrosa6BN
zQ+3Xef3YrluImdv3UysphyKF5zK77EW+Jox/AHJcgkcfF4x5yjVarb5YD056nSaG9DNS80uvtSb
66GR6MqY/llMr1JH2ylrKzyq5qsM0eU2i4vejxEwmgybN1U1PnGMogZRCebgdGhum3DecTtiefrQ
S5PoAHb4EQ+q4sVM/56khnZkrIPbLvpypufa1p/RzzxYeU+1CXXFQGfhtgExTIg6UCShpbTYLVDw
cmyi2S1rsslMX38Vpob/Q3+a8l7hDW3uSt48moL6rZKls9dJ/WWA+6GGKykcrRafjBNeYSF4CBdz
r666NxlGLaXwhgrA5JvFx6GhOat7gP5dietx0G6cKLytvjnxBiFivlq/mqLhNpNregycp00y1kgI
xAsBaNpm1sqLkY0PEzoFUPDxTQIkXnfQkZF6eZGMYcnTAemNzXua9Xv1HSn1u4VzuRV8MVPjyYrM
e80sPPz558hZdmmHBSWbj23D0RJinbanfauLl76DGm8hCeF1HTBV+bhxacYkrP/EfugboQ2Hur+k
tXluOQE4Ms7dplNfg3Xzaivh1dKg1VDLq1QzFxp37WdVT6tW4Cnra7QMEXKtEaCOENA116whlSqm
LwhJXQRuKoMJMky0j0IOt1XUL/ABDPY0/b2VyRMii9ZlSEFNhdTeZmLJE1MUT+bJNwWAylBG6yAt
lp9RHgFeS48N3mKRGl+R3dCnaprKk5ka+hP5LnN1Sc10cps6O1TDhJ8EclldGu+p2h4bEvQaZw09
SfHfJp3+EQXFbRMbW54CvOBrCxpCu4xXhQL9JjWRbhBFRO7RXdApuDOCP0uhPGirZw3HzoOSvg1o
HIyFVN5QwKMeNbSdeeXpnfpp9d1Bc+J7iDjhoSzSry5Y3+woe5vV4TktsKoUOk7jtuQ1x+NlTsdz
mcT3WCjeKSHeycyDwFYOvlHNb30VjmScspAruZO60VJKd9Es5M39T6dy2k2cMj19pjUrYu2Iap1u
QvTmYAlaZ6pXeRaeUEHf5fYoN5ZQXpdwvBK1c4yc4qxxCgeKsuvKEokBQLcRwSKxRS9x1kj3T21U
n4aefQRVFVDAl7e5Um+QsHFyMYFQBpg/zPq0FOM2wPZq0tHLUrU66Vl+jxhyUxBwpRWoX+YRC1Ok
kumboIo1esgvy2id4kXqjKkR0ytluDPrAmiq2y0TAUhWnPpLaJ2ysng3Zf2GdPx6yAN7G/M95Qh5
xu1gbZXec4ryHPd2uNOaxLXGPtxaxAbqyXJRguJIMv2yqw19a/SQfljylK1BXLPG0YWKctgbAwrz
VU892Vjs1hdV6c4d0E0gwvRTiMYzd3yLi7OePUGQgWVb3jRR9xINaF/Xr+Ay19qmoDzyQ5MvCr38
C3a/HR3xl8DqLnRur4M2EOwStJGzk7o1kuqUyfy+i7RX0mEkG72IsnasdrYDLFZ2LIxFTJYTEWuh
oClD87jasxu77+b8peqST3a/D6PddQcLP4heLNAf6+zFqK6aKnilPOgPUUSJEtCoJ+xRbht0VC5i
+xQUk7ZvFJJdRTLrlAx1eJXPyhVJ98qFvebzROiEt/SW31QxqWeGObKnR4iDoYbOuMzSfdGci1Jh
QMAdwLBSPtn3buZ+eJBA7/fTolwqduWHME9pYtrhcYhHNo1K4+tzq7hVgui+Iu9obnP1qGRomeul
DplEWGzUbHipeaDu5tmpD4ZiI8efHdvFAZbfKXOLpgYyx+7nz7+XBfk+4bhkfANtPk7RAlcaa1Vn
sI3Py10W2V5YTC+2jM8MfnofCv+M2XM+lBYQWWFbbyZ9ZBUD9QaE4BrepviLSqHay4BOn5q7bG0g
JjftbqBCb0bWsKGhARl399W0phKDgIpNVp9FgQCrDs7OCv5Y1gzsJWM0VNM3XtqakAUcm0hfs1el
nzssTJT25qh+4wbmoKHCzoPgQ0+IH6dFZHtQlaSDRZ5kNF6TyWnJro84R9bmuYJo095bgfUJqB/z
C/mgMyfhoA9IMo2vhKRj1Tnas5NeeqQIeITP9fpw8TqB0U2CfsfobXTsJ1tCxCD/R+K/cYc5uVqE
eZdX11UChgFlzX0R4nDHyES4qKSlaV3jYdw0lv3VTMR0yBCSl5HdJuvowFFy2oZTc5IiHHFB6BwR
TjFvezIC+gHdYx3W06ackawhdOOw1g/FIL8dQRoJOQYhOnEQsXRCzaAHUli1fLN0a6PNGO9ASF03
yfAy5S3l0JRga9TzP2O8tOcOYntIe1sY7JT1EPIlX0rmAzrewEi8xLN1dsI/qKCSk2hWLwIbziq2
C06PyX0+PgU6tpTBZo8WhchjS6zfU1eiEi5RZjgJe2cLWR4MmV0SC/U5dThbpx2QupQWCzQoYwfh
UfZ0X8xBXthjP5gif4bwn22VBoPBoIKgCBVYYba2i1cpXIIikw8xZNMu9pLOIU0qdJq0PTH+Lhmz
EizNlVIfF8W8TEaa7lAGcSvtpDML84Vtvi8YEvORVmUwMFwZQm4F8JmN0MQeTtEhLBWZ7aamqW6D
ZXhQiZ9h3lXjLIb0s9FpWBnVV5rUN41TjPuMjCy0THhGNHno8q5HusNgql1oPllW+t7T5GO1KYkV
q+mYZWV0CJNhLaC1V8PE/0q3Mtxx7eZG5GiWRg152zp6Ct5qOiwYlxRqV+Lj6FmSkNEcwwyaHsXI
bQDmBcgczc5eKM5uuAzKiqDJ+2rrFAahqSChkf2N9qGv6fjBKgUwDkbNd/QwhcHReIjngN81aX9L
rmrstUbLR0OuBH35c2jAVejp28C9pD9EW5NaqjokAxYadlO7qJZgB/pYnDvG7jhKOYkRUInHJj4X
Ulw7ldR3UvS1P8zlgURaDBppsY00CZIvZHEgorA9jfTbUxtLQ5JOT6RjrwzbR6ZmfP7FAmyOjmwQ
t8kxK2mrs2/NMb6ap0Yf/ELojTsSLAb2mPlp3dC0r/RJOTV8i2GAAQvskHuygXghJmBbGGv9WXYG
GNyDkXImzeLyqTAXfY/nDC65LOejbNeZUCPW8O4c35aVNtS1mbEhv3nYyoivhTJK7cS8Me840Nhm
mcZTnmEb+z/sndlu48jWpV+lUdfNA85DA+dGEjVQluUp7XTeEHbaGZynIIPD0/dH1cFf3UADjb7v
G5Zkl9OyRDJi773Wtzyjikmt31YmlAhnbPDNconKxl8vyWsx8SvymUvYKojgtG0bVLbT3uGvfetd
3tvY6F0oezkaGi77XTm9kq07bFqHX2nmGMwmQd6WZCTj+uqNcDQDKXh559OUPIv6UaeFwhnFoJtP
JUxyCeURJAKh5THBKPPearmFGusuy2PWE7o+SvBMqKNN4b7RNXLLzcGuDgyLrcSp9gEyzISYUzm0
H7pr90+lGYcqm9/AMdw1ylNQE7IaPSXWimpmRLQAEJjShf9J+2OXGu+AIz4byx12ng+SlRkqjcPA
DDoAFrTN3ebL7Aveojl7UKtT14/9VyJn/SM+JRUKgk42PRrUndm2pPSeu4oz2YlxTXEhQWZpLvbc
c7uZKvPkmTg72VY4nHN2Y3xNwvnQzT9qWgg2ah+DJgsdp31YpKtHMsVYLuMPtHv8tG26GLpfYshS
hCJwyyzY8bjaqO5HZswu/qksUaFMtPegs32kCpDVud8hKbDJySSX73eS28x0GHttUcay11jYi8zs
WKlrD2bNvbIk03XHsn3KrHiOXKw4m5TSx64GNrOiJva60Q5Fkz73WqHvOzJMbY2NoT6/qglAldTp
Ck/dj14xEXFHfHck1oEBCsDrTMXCqxeXRPbvhcuIzPpjqvTBp9qnCGZVVGp6s03KgQG/2oaEN/bs
x652kquocSXUFmMD9iqjRM9bq3fgEWi64wtBj4qgjy8SAgd2G7TgldBeepoCtVkEG2FWLs0P64eK
KQ+zoi9DtCAfRHFAHvJmyGGpfSKf9lGzGyA0DnQbbyFcsA7oXxNy0G+gxtH8b6pv3Ro/e6WzY3HH
o8G955BX5EvWxSeO8pifxVyi+VTGptc98RdlnFX4irqGzIfEAuO5tLscgm+pwxbqYuuhlUEW1eiS
SV+Aj4QXkOTaM+dRtTVI3wiTniCfBmuW3SFkmUBnJcPHPNdXVtiMXTBJZ02dwkSt0IE0+zmr5R3O
Mrr+QdY86EvzlUm0IH2SPZt6EG+TltZrUjsQ+loaJxjohmvlbtNS+02vffyliSPTV2Tsmn2vJGO2
Zap+ex58UM+mNOrkfbs6czJDXw4Cqt01XQ8O3bdSC7zo9iV8Kr+VQ+ehIYmMpcB/AVwwHUsE4psc
CQQNonzvawFkwU7Nu6blPhw3xks2pCCyU/1NNmQ7G6bpbYV19F08Y/YSvIk0ASrT0dOuZTmGXUwh
U44LeyFCTesWiLh8UV6zHEwMSKECpjTlNumkFdM5WCDtgYsHF7GPRan38f4aTOLYwnGPdVHZU3nl
dWh1crhXDclfFW9oteBXbYzunryrhkQ4kJT8PAJ4rWe80Y7ZlbABmvy0GXEUfo6DAZPUYyyfDcar
5bYe6o5fTVvFh2TCYF2DLuu8K3k78O8XosrZtIZxo+0VI1aj0CSZYuN3hmkrdhXWcGJnumHal2UL
PCy+B0p2ES61CmUZOtgGXqyW04+BGI2zg9z4dPrmlguMzfMfDKt7bIecNowLiWNm/mmzLomipxLA
mxmrhyzGNZ46ltr1VSn2WgH+rTX8P56j8B72r1OP0swm2mdL4tLWkzP3Z2v5sif/2FnQWbM/nssJ
upTF73aCpKF7PXs/DdV/NYvzaDU/uhwxRc/JZcqXKZfnoEPhg08zRGf+w8jhGhDY/ttWHT55ywAt
F5gkvZrenSmaDaHRfIjCPQVIfqImm34YCxY+0WhM28n3zT37C27AYSB4EKdIsZ9iP9uNWfECIYK5
qYeTHxk5mrX5qiymB44dvycPKFC4q2zjcQkHwsY11V0AjxUHZBmnWcXXRjIg9uhF5MaEVMfj38QG
9VZWzne3TBcbvAG71F1CgASG5IrcBFdDECT3uY1PK193Z8xRrm6WYOnOJYZNZR1bpz8ZEJOGcnrW
5sW4DGiBzMZhGUiPcCkcNu/WNxHf4IxhRWh1v9DnylkMeN/MFlw7oqfOT849szR6bh+m3fd36D+5
2/vzXuv7gCThehvYCWdL+ljUcPkE9/q6O0hy0tw10z0HkBwWRvOrcAlyjifsSqb2LZzhI7fzzx6i
Mme/eRhbPhc7HQnK1vO9u0hwtTQhs6wMNS1jgmbh5zNrkCA2LjY6DExsHd5mhWYZ4RN32Cjrsx98
/k/eZ4dfklw7h9/n0/SXAeG2I2WVI74nOT1J0/tuCsIuZ/nMFAIKaaYJ3nTyKAPcZW1MOWAbq3qH
OaqG59q1wRvpSeBvhnJpKfmBmiM7ss5Na3ySxwFmqUIntk6zqn4N9Sx8YGEkSxBLdVZdNFvzweMK
qlDvldy4Y1f7aQ3pn87EiQ3LejrUgJpHQgyS7rvy5FvQCLrRVX1tycuOWTm5p8P5D46lrS4TQAm8
syPDk3DwUyR1ut3sBRvVtvFIil5tLtx8vjzzm4GmHyZLcJmQpO0qw/5dlOIRs3ASwRCKJlJnV0P5
pQEQxsa9vHMBBeZVWx762SFooaRX1tP4GSqXpONJ3Mm+afdCtk/4wEISgbj8czvqKEpF32oY5UEP
lEFLULbASJZ9JxDXMC30J6vS+LvBKdouXRy2txRhYOC1ecQCkQRnOhvbSVbrOpgCkPeql6TpHqzB
2k1AHXgZBEHjo90RPkA2Fj0/F2DupmVcvk1nGHqeld9lbvtIThRe3alhYjUxxJjIrEQ5dWh7DUBJ
c+0X3YDarPa4JsCr5WzKGnmsK1AfAz3htIK8009V6CfLJYVfTZBxW4V600fCz06x0BGqozgyADCG
8GveUorFgvwAwLhsAXoBB45NPwCIL8FAr80AKwSCFGFtNj/cvr3aen8sg2IOe4P9btHjDmFfrW2J
/oS1PT70wvps7LOwuGtO6Uh4lfknQONQ2w7EShV8e3P/QfPLbv1XJiiHqRLMSvKzRVGaCLYRkzCv
XjZdkxFJ9Tig9jAIrSdQ3qA94Jbuw2RihqM91R2aVo/gyoA268w3OcG7aWmYOiWYlV5l26By76vF
eo6t7MnmnrL3veGQd8shaIwoZiW3iTodagZkLsikjDgrCwtchkXCbCdrh4ySZ75gs9Ogi5HwjPW+
PKU1qGpl7L2+Z1dCszEg423TaMWdPXVfcaa+csmsgmRIo30q2mHgopmxwtQ/0d1/pZPzPag6jCGd
Wzo52ro2MS+bARm2VO1u8klLloE9BjKaZ9rVqpeXxPFeM2866qZ1wpTZ7rTevEvJwQQvi0ZnYEF0
JF7buz9oqcNWb1gwyHVVgb13WlZYffxEsv5Q5J+2tQIO8hNN3UcsYSafX/22xMGuA32A1cn4EdQd
aqTgPRmQtjPpvNPAJGwQ2g0IZ6c7p/Sf8VrR4C79H3qn7gj0vd5Q/v8/9eD/knpgGo5h3t6q39P/
EN/17qP/+G/fVZ/28/1H+f3vvy6plPXQpX/956unr3//9Z8f+k/wgR/8Sw+YSnum67gmEQrjt+z/
/ZcWOP/yPCouHIV8sUIwmPz7L1v/FxwAw9VND7qebq2/nH9//Zbl/kvXbVP3+B903wp8+/8l78A0
Tf2v/y3vQA88zzRsJOK+b3mWo/t8//fHU1oJ+e+/jP/eGRRYQyuSCFAWhTNTH4O40lwQ5lEkACTm
vHAOTh7Tg+TZ7eAmpLjqenbUZyz0yvgioZro7PXg17NklrU+1AmB3cItvM/TchfbCXbDvqC49utf
vY6XOxBVd2cszo4a4tul4yFSWrI6t/RUBSMGN+LhO51UqbTM7uKJbIIJKy5sk2tc4sdGB9Xe6XAw
q25sAJwOWYgeHM/ssDwrSOQAlZbzMEBncXP0WfG6rLak9e6MetfKBMiLa5C5EBTlhv1gfkUE745e
1AJDeNOnqGrRzADFRl/BD1fxp2xcEpLr+G5B+mOltGAlwz53aUkKI95ya/pztSPZAoDDMI2RCU2Q
TnmjUCLCI+pFYB2TE9vCdQiYMnVrx72ppfSxdOSOMkbyGuRoiMR0MMz4Oonkw6DG3QwdsrKpQedo
vgTSmPfZXK1TEcxkOEK5HTqM2Rb2/9zFW0HpXB6XRv2gdQ0Yg9gi4vlmErrOjdXkh0xkf9zMe8L8
jhsoZ0lSsC96y3sogML4pIehssCf7RIImLc1C4E8Gya+aHhj0l+oWAvCk0Pdq81dOddnuj7Nzp3H
mAQlpl8JkKAQl9WDt+5rCDQDV5LLa4eEGy1wgy025xV7C+9HHucvS5UNmxQ9dZSKLCrrJ2LIlw9p
7qd2/J7A1J3IhoUZ5a4BxV0BUUt3wqIunh0guo2PvbquJHrLFSYQrDxs2ppTuHgx80y4cPuy75j5
ovw5JRrBQdPj7CO0LdicbdhovwRlR9nRaydb+VjWoY7x1py9tjbOwrG+1UIFN8S9gbyaj1dztAfS
TqPSWUOajMPEerPpikIdvU66+4BOIHHvKjvG0MF3otHlil6dTyPIxTDvjMdlMSjyMjN58elaVDMN
BJN+NoN2nfinvickAny3S8D1ydHV+zQ4M6uQ6zNMAIxmuKRh04cZpdr5NsxomrHIuChSItIlv9Li
EVk2+2gMT9dlpP1O6vsPKBO8etNBMTGWzLiB1qupP2mmATPF6p5ckTFIYi+e9FxnfjfyjjvO/NSg
JBh8+6sgOvRXIk+yXelGZIrNrGSGytGBLNQ5PgPl6h0dsrGL05TQzzRe9rJ+IkY83dfg2wILeEvL
oOC0Fqkm+9QsScs9/QQLP/ouYIq3a8mnYBlUyS5IUHWzldkbyXCmNkS7xOC+Lrl42i5ZBUZEPUCv
7ODaigdrchnuu3scbojyFM3MfpVrog3QD32ZHRuPqqUlOTyBOhVW7Am3Y4cbpSBeYAD7YFoB3K0k
B3mVXtnS1aGNDdga78v5Ry+15eA0dBM1/2iWmni2+N8vmZ/dE0Lz7qGyk+PQ7gwN2X9pP7APHBBH
Berc0DTWAyb+S42PCmnC9i5t2O6kPGbzqQcnkf5I8ZAAu+qSvSjlY2wMu7XyJi92BPFT08NCFELL
V8NojBRxUzoPs1pHhlL+1BSx5DZCAkmbNGQgg/Ub/UfNv9E49WdH6JtBCMEeDWVogi8KBUAPNE76
h0CHiRU1LpkR2PFIRlJf/iHOEvB/8xXnc3xvkvqLTx/7hpMjG+8mzwUmviQ7U9f8TTzD6GgJ02PU
u1F09GieEv7VN35HbMB46bX06CyZt2eGfYYXfCU6ujnULrycfJCfNCPrPbqS77S1iZuEhWdWFBep
2VyNGR14MtFESkh8hjbVoQ2zsx0KPWs3p+4JkYq2n+f5gxxMIk6a5RgrTx71EtIacv2LJawzHBOL
lWjCsg1chukrG8C8jMxOHWWRmg+dGXYW+SmeXh/YSTcbOWMUbMR83zJBX169CbhULHUj9Bf/a2Ts
VaPEkkaMF2dsH1pPEJaGCKVV6e+s8rPzLaen1sizSIjg6HM/7GbqasefeNDTZHCWjy6Ffm50IL2k
gXe80XSF6An6Bvlf4xG57595qmt4EvZllAGcpR6FfgYmk2gyLUSB255YWh51+5lAIufLG1/dtPjZ
e3n+TAg6pMl1TmCPeCcLffzug1I9Vpl6ih1a1H6AFLaygrNcTPhiBjHYHaHq+SWr4kivcTX1WLIn
Go8D8SoGAvi+ISuhiAV514aFyaLhXeqV+l06b6IU4llPqmMtJXeV8n6mq3GA6W9AyNFfLfk40IwK
3RQVbRow95jwH22CTwN2Mro5Wl7+qA5zaj1jhcjvTXra6PHyY99M3t4zCKCcxOrCZ6Ys6vYXniDq
9sJ0twGplntdNfm2iGuL/NEJZebyk2B20HtpujNGmiCcH79qGO9hrffvveuD6XMRrfQGMki623vc
Z3uUwRUXPwMDB5jR1kjoYswpMPHASH9angm30dW+HL/Pw9zRZdhl1rKzfUzfTtC29ynRB5tRxOll
DCiCR3Xyy94iAGUkSqbiY2XDvtaxiMcwve5c0K1uLlXk2EsWegpBed44QDjYbBQtfV0hcbax1l6d
llDghm4s6vUk0s3ipK0WuUkEzV3jdUw7HXlsO1Ft86Fw0UHpr4OuflrIeircKaFOgjajN1wkqB5/
JzMgoc6512RDHIuZU38ajOJc7ufEA528QXtibPEwchpRljBKhHNgp1L7jf/DskftJdCzq7CUuDBI
uIc0V/QL+cmonsKEJgEXzfIzb7h4bVMFRyFoRjeV/Mmq4+xB/SMU9FnMPEcfaRsshJdDmBwsGrfc
NsUVKhT95mETe5LMaGavKFoNck8LeK5QWPbKbU7dJH+RngU+kDDXqHPgPPXsM+KlQvnWZgfHE/vW
wsExS18/OaJcQqesXXZ2iG7o6BoPNHFRdTrFj8ko0TR4ePY8fIT3hGGSOBPQdfEAr93lZFjviAvu
t8lPzbB+8irXXs7CvdrQxKt0OpjwwcEWHvhQxSaSbvQWW34S5qVDuF4ArDjVRxIE6wUwKUMnh9Ua
b2PJHcy37mzCVxAao3fjQiKJIWUCirImf6zJnHXoUJBkFuzz0kCRYAj2oa57QK8ySMM5SgjFNOKN
+wzC3Fmf4mI3OvZX5wc1Lhpcxg47lsF54fyEizTS2J5dPUcaWkaYEVfxC3U5izdnhtXvWhQioR8w
LM7ao4Wp7xxYJB+WQ8sGRjO/SX+UqHpdVOg24WKdpCmSjyecMkgOcBRkoz3vG9JgWXNojmnCCS2i
ZcOU9xMG3GYQ662zoIsHxvpqgamfTM6V1O7OS0CHpMydX5VfrDgoqV56HRuSObA83p7iZDJWEAoG
qVZnBQmCh2xgc4rh/tRzcexWhtg2K/D94LVkvJmSbwBbCw0teorGbtTa+6JvN9ZPrbX2k/ICz5pq
X/HNRZPbOCE+VmYm+MjOOuKXrGfDzvxCbklSa9tHTR+bXVER7OTki4Wie6EwaLOzW3kPBjUGIU5w
Hiw+8hIgLp3zlCB2r35Vbelelji9WuXy1mi2ZBHW7LOBHwuKuw9Twh/NkVgBR9t6WX6Q8cBuuI5R
J5j555St/piEnq5LmMSuCMyzzeTxjo3INUgAzCAedncukmNrwPCYDu3FTc3lKtHmT24bknZKO9Gm
/vDUnpqD3LcCqVFeFuc5SFceTP1cTxasosQiomGszr1Ru3djvuDPoi9lY/IJIL4AeXqazOFdpozN
E+99BiUO9TSBvVI7FpMmfFEjt9HJAFARZNZeNcluseg9mNMF9WR+rxv8If5Sou/HSeZLCWLrF6JJ
DIxwo2MqGAqHn51vZwdpsqyavTpwa/yddqUN9bU8dwx1mImjue4n1HpN5Ua20xxFlDBgOSRC/XY8
378YLOz0yzKEEXb8DIzsC7Rqu5+ctN+lZICAxnhNHLcEb/klQYruh7ab7pYlg5Blns05Wmx6N8B2
A6dUV0oZfQnSi9eO21ppIy4dJvNdp2i2Lj8Vn9rHnFmblgTfP6vESF34zNFY4yE8BO1ybaBUbofE
bzemMs19MS3pboFtMoacSs7J0+F9F50pTp1L+JKPkosP3IUx68OWo+OPIcgGucedsVXyh2hkdiTF
Q+A8CJOK9rIJzUssGFpw/Va0+DYrsObIDORU28Z8sH35pOlMfgEQ2x9l5oQ1cUJpplVfZgYIUDHJ
7hoyh52i2vLhcCVTAxMYm9+TZnUnRHrterN46V1kI4PD398YGiK4SRVbzYxPhWY5YVfhEGUfXiEZ
LCBn6jg0lsJgOkgPT5/ltXHH5yFNWCLTRhx0Xd3FTJ+OsmRZnWsG0SMZok35MMEDvlM2LujU7NnP
ShsnS7VurGhQx3bF5QgOF9bhtEnk/GhiuNlWevEK2dPeuxT30zoh7py5DytPnSbVuGhPnekwlGIM
Xdd86xkHkw43jietQJsWGL+l7xdcp+WfLG/3SZchm1LqalJss8vE/T5kpjypmCTG3EDHAD9nlzDD
5Ibp7ci66+8qE7Q9EPiCPOaYrWUtLoymvxtXc8M66ZHeec/gk4BhW1oR5iRXgv6lAxBUTXtpcShM
Y/faeQIRNfeB/WRDmTZ0ZVz8btP16EkUmLhtX2nbqfDsMEBemsr0rXPJUF80fKKabj4DOGLvqLxo
1rxxt3gee521tehhvhEr5L8x1LdMjR9yEvYJpbfVibMe2ymbOUoYckU26Cd3heJm0gSDs9rUn+wZ
0CbOI0xfEj+pho/djRkYMhsCW5jLyJsHHFm5TnFer4DgnLlt0xMC4VQ/zDr9XvAR7kprpjy2uPin
4pOd74dpOoRxx/2dGDm3q5qrTS+hRdsdDhm6wga3o6M7gwbF/w6qFhWl7vEnVAJ8P93iN0BaKmkE
m/sZt1DbXTX/JR1zJyQzYsBOPzxUrkk8sU4oPPcpfDC358tQW9Ht0e2AjjAeKqgnJHduZu2x7WpG
yoQ8RbdDC6sI7hKH21Nu3oiuTNyDVVkQY7UekmK0WY665N513eyATsZh1xY8uDEgm9tvk+tLuB0a
i8wXRcrKf70IvSec3SlMyZghXvgeh9uj/9NTOXagsTR5gsdrRGQoIY3wPmq9Mk63J7cvT+Y0hbnq
vvXOqHZsQSi9mbdFt1d8e2Sp9Fqwzd8PE4qyv7+rkSTOaS9OxfqmlWIw/36TrAy3sAHneUvisB+5
/aDYi1gepqPkoe/BDBNCae9mjVnC0FWQtaCakvQuo9ujgP7c34+YcqPl5P+AqGqbIRCkFBa3jfm/
6+FJGoRCWFIMG1g0404DfIt5OxuHyFp/bpokBSgfkx0HpNsrwUCrVdFCLODfh6lfU2n++aJiReEs
MRAwcCJoXT4SZExE6O1RsD7952sVu/VjhT/InYiA6V1mybdDwWB0n/vpy+Su7TbPeBItwBq6f3Wk
1mzrBgTDzpy6JvrngIgf//h6IFpj3Pm6gHFQu+nJCDA19QyrjzPLc1QMRRt57NE5oRvyyDqkb6C9
CAnwMVTfnmo5GYHBAMHFXjuE2RownXMlngz3fRBijHRDVAcy6u8mC5ypWg+3r/uEl5b0QZW2qX0y
YuseBvgWZ4mKYBSqqC2CgfM570PoHu9GdhltmCv55BTAXVNCkNeRLwqskdBtwbTpn0NhTgR7uPO0
R8PzePs6vz+LggCh5wJTCQmYRMI3yKipcPjRrbMwgBgNXg0vshxG9SDJyN6WkFT+OVTrL5V2D4Xl
9sUHa/0XjFb0Ubr+g+36Koa5wER7e874fmBKBWYs7uqX2uGsymxiojRcRoLwhR77JY1SyqSqwljq
iwmqdv8arPKuFHwJBj0bEXvLSDcf6Yss7m+zpTvrZdZpzLVLrOTJ71CJ4vCcSE7F0OJo+bJq/ckw
c+J336sfRdIdlI6zeMiM59YK3uZyFYOXey3NkgNG8Yd0VhOldNtfkn5NlgLxm+FqC8w2nMokQP9K
BJUj7tC/FvuB3fomSEYkxzN+96k4wMzHekKXLjOL+0KzHTyMG/04VrjEK4qGY2bHgCF8dO+kL9XI
tIXPNN7u6aIyY+uHYKC+QHxld8Vz3fhkj5X9H7Z0w2lw2JVq+WuaAwFxM+6X+gFzNRoTh1MQziSR
KyZxMHWMZZJR25WQT7qkml/TpawvyPUqBvLgFLOucjfFCLEdlsk0WF89OsuiD6gnXKZOmam92yTF
bevZ9biqUKfHU7xTGEQ2buB+YP2XJXnzTucyry0ouEwf+52LGrkevRO6ICfyM7QRedG5F8JJTnmm
XoNKXVSHIqK9jeD5yyCztcODHEiiWYGqBL3VA5vlctTe0Eu9aEO9HPx+rTIrdTC0mOQQKNyLU4X1
uwpK5HOQ1oqorLq31CmGiN49vQ0NlZphvA8Wq6rnormvq8k8ifE168fuhU7WxjXHQx4QJh8UyC9b
OHbI2DDHVnA+Pda3FttQ6BnDT+X4bPdaGlA9JgfdLj5dNbxXHnQKw0s++8VDBbloATI0PgxNDMQb
jNUnb/ibWcA2L7w9CR9osqwa4a/5pUos3iM6AUB5QsQPS+zNu2mg7xkYzqHHLYEJCakuBOwD2Yvs
9OEo2ow32MnUAQQH94oGNtYnd+eoWD9YtZcf8OMh0xJdciA88tvKMWZbbMiZLazdNfW4tNpyNEwQ
bWS/7CYdsJ2BwR0zabuzZPCDCgEb7USJ2bNHSOUvegW/xgm5iXCmGoWsoFiyWEqStH6YGZfR5ZCo
oH2mITP4jA6ALbgZGlX0VzFqJefSeOieFpM/HInBhS34+2L5jOyb2aAgRbWD/MOdapgZVo5e0ERS
3F24tDi7HJv4JMTZwnHe7TItj9XwVJfYeCZretWN0sY03f+KNYAVmqMX1PacZsBD6FwQyTXU2j5J
qnfBB0MdDmcTqfY+63XaNlSMkvl7V6E+r2ZUyEa7DqHK+GWZeaUxMTF7cJJoU53kwsW1WUcZBc6Y
0PZnZHmlR2glTJQixVKFn4uJ9kNTQi2EOIFhmbebXowV6a3/AZlGv4trVVGeO9fGRJDnZCQrDrT6
ZlcT5zb7Ndu+hhwKtxye3w6B2DZNCuPRiMFuZvkvGtvISwXqqrE5Nb4hztxbw6ruD2ziwqTDdKGh
t94kLlmhycqiZ+09OP3KMjS7l4TBCqXJl6bx3zixZoIEoGyzeu2kDnjVL7Tfjg0PwVP6n26U23GZ
jNc6HYGQmEG+Y2/04o4YOtwcBO8U50Pokd2+L+NJ386rHRKBBvcseskBjW7Y/yjxsWYXFYKnxP0x
IpZ70I+yDWXNmRc3rXOqa4nLXHM/SHeCdlHscgb4u7xFWwgZB6WRXW2JNVe7dK6OaIgCUtYF2AaB
hFCwnKYjd/AhUXu/n+9My7nnhmUiFqC4MTFDoEIOXYrL+6R4dVTqYClvX80liyMN/XIbCGLLjHR5
HZVfQ38w6awRytGZ7n09W7RozX1jdTDMDbzzpHTmTdoRoQigYwVK0Q8psXmkF5WLlbwCMbtowKvP
n0KDNZHFU74plPvCxvNNTyyNNtZ08ALW/zrpQtX3hGyU4gL8UYZ68DZAy0UhURhcM+A14oZushfp
BErtiiYwDkisn0cb0fGsH2wThV/GPIaCz4GvL0jXK9Rby+RgYySwSD2FVX3ELNYZT3LCGdSb2qZs
Y2C3NcYpFL9XWRbfNANtvBY3CByEGgBNMX1cWcfp6R+i3O27N3ZcWfhg9ETxSl8z22PiGqPbAZ98
wwYoKv0S9IAzV+KYuvb9SA6aHnRPBBqMB4HOpB2jQmHrvUHObod/cHBz3Mf6NjFg3MrY2DVwI4gW
ShtScJtBU+c5tsXBZzDhG8sJzbsIU3qSjOnseMf4E88zIz+BESTybDkdcaJeyoKFJwiaazKxjAeZ
4RvbauymqCnsU66Tb2Ha6RRNwYi+hcbtrqjZv7JISnYobGJdj6CUDITi7evtUpiHcuwo6v3HlvZ9
uEBdHdP8aYx7ZMxWGUSWG7CxhpLVO2nUmGusWblQlTLKOiHDlsTQtYJF1RlDdEvAa3TMfbNelGdr
8YvzYgzl2RYjHRHKKwF2hdgXFyRFK2oHZjmzGdeUWWgLtp3uerg9uh2QClJS3R5Wg6gjAiITPYdh
RGNoyi2D+bDx3ay5ebPPtV1AH6CySgciRuWX0DPCwjRYeQ4omOj2lFKv2bgaCktCX7e3T+tGsfv7
kVogcmXdXTt57c438UAvXZbvfHxDNOyxMQUUf8jL+FX2VNE7J/1i4e3IxPiol6l2sGx3NT7hXISN
HP1zsCq2ipJQ1gJXGA9v35mh18Qm9UKeJ+U56cXCoCS9r5LmPV/PSXJtWrJu0u6iVaO3/1++1rvy
oowl40Kl8nOXHpelCa925Sca64/eHjGP7k9D9TpmrhVx57SiUgmuhHyjrXoGOwCKeTsge2yiZSFa
a5PE/S6wSnozaxURrADM26PbwckmE8tGTSLAKNMz1vhDVtGnJiHX2lj08yJNHqpYigh+Gb08ayJE
p2kx3XPSqcjuY4Hms+McW7f6t4OXDsHeFB5Jc5R1fep/1zNdUpb1E37tdLAStuFs4aqUcwd8MSEh
gvgUMGy0DVZNBwM7XM0TuuhoaAjrMtzZBdpOOOI/B6htxdHA2z1Va64i7ysmjhRHgeLE0bKk/fsQ
/NcjC1X31vI4R/Eq+zhY8eBapAr8rRYZ2rCAtXSEHLbgHBqRvRx7F6ThWiOWa7UYOLjmsUiJ7e2D
gGuM+GS56dM7D4k442s6H/3IEJ8teQPZjGl15Zwx25/RP3U0KMsJ1poDFFZkONC53o+J1zN5E+Qx
HYbZPg4r57Vs4icI6ABv1o9+JB+ea8tZb3lSxjYxE+Nj7+Ov8ryBvXqMdtqxIdxhijr6JiT6WyGk
OV4IJOKnJEo7sm5Sl9ShBR14pAn4xA+uC3zUrt+9PbWrrgeI3Z/6tchT/B/4unV9g8ybG6W11oJB
0qasHAMViFyYDCUMnnBhnwHtfrrm/JQtGWyltQr1HL+Jipy0CBZBnk9C0fPsUt4LVQ9nj0S0U0Nb
4SbBmZC/AcJcX2K9np+dtFY8CYaS9cUl7c/ZLdCUrU9QaVMQWWZ/8VAL71Vuwn3VbudzsWM4C5OG
X1Lrs3VK3OPtnwSSz6l0e3g76Hn69+9mVNVGt4MpJ17oP88JQ5BglZZHMjV+YVXDTJH4B6nWWE5z
Pbs4Q4wFZ7B2jKf15rJ+rbOJZPKYQuxuf7HtDfhwbu9DphG5bRM6kk3kNqxvR3JXIcaJvGJwo17K
bT3m1t/X5u0lqrkdNu68Qh7Wsrwr/c94rn8Ua3tEtrMgM4dWyvosntMvBXQs9JYY2C3jw62dxKu8
XXGprC/rdr3cnt4Oy/qNcUiGnQroud9e+TRr7d6yzLtAOvfCLlCX8OlmnrN+Kv+TvfNajlvLtuyv
9A/gNLyJ6OiHTKQlKTqRkviCkIV3Gx5f32PvPHWSpT5VfSv69SpCCAAJpoHZZq01x8RDu7H2ecok
cJyG01iW+dm1eORLOOdE0D/Tg2kbHOGKA/bqiPv3Rds8W4NvHYN8+ICzAdMH6oEr5jThTKyFEl5x
N8LhYARBMJKWyyxQ14kRS9YUl0tALYSvWxgx3MhnE8jOxmzG7w1xTWQh5ZPfmJ+z3v3iYujQwjsJ
mVHaFGSCHPQc5xZVznposozuXO/PTlPfdF7zxRks6VqLVy7+55vSoyoHAoC+6cq3OMBBZRjNcoey
ZlvBLyVSAqrPgpfSpvbLsNxYbXRXF0wnTWcKU3P4AFTqre4K2ln7bphKYKJ5/Z1wfPc0EqsckcCJ
OVmeikg/9ozH/BipOKPCk9dqPRonPQpF4d4Rpn/w0QJsvEcDlcausXP8t930fi4YGadNTw3uYu8s
k4kxg1QGKv10akT9nScSKxyNQZmJCJieuQNFlZli63eUP5AtqG6W1gGIYEHkrNrhW60/IPmyvyeR
WEhNyBQPrlfDWMahP+mvsa3dBwQudhnGaieUQ79QNVBOCkthbjtr29UaPrby+SPoPByzLCP5Bk1v
wldOtSKBMAEYqdWc6ttTu5woQ6BdW3rj3ihWbQ+KKzjPOCie/rvWU1Vs/j9qPT3Xcv9dqSfOf7X4
+qN+X+p5+Zs/Kz0N3fxDty0/oNdyDcv0jb+KPQ2dKlBX1z3Ld6heIcV7Lfk0/tANy3X5Sz3QfYo+
35d8BoFh4jfPY2Z5vMl/UvLJ1/it4tMnXwaYDZso5kI8SL9VfFIZ2OiRtmo3hUgQTMoR5NTRYjt/
rV32oQtnqHYZf6p1ddT/9dockTwRjKw2716X76c21UJijc6mH094PQYPfU4B1q6bisdk9Po9It/q
nCsWdgc6dVtiyUgwkJ2p4lvLBdFfSjsvB4kKz1Eeenaro/CfeX/ou7e7HnN9J7U2ayXFL8P0ZcQg
CywMb/V3x05qMnR9+e+OuXyzTvPAYwWEK6/HVEb3icxhsNOK/kQtx0gOuBLnap3EWbddnAynPIJz
ovaqhUdy//02pClxVq+sVDcamhOf1F+rXRAHyrPxUa1fD1SbanE98nK4/Nh3H/B3L/+2D46Jv+9y
F04VRf2ujkWu/AGFfCe1ZgXenae37j6RIwxoRAy/1apaZHLnddOcI1625axE7Rwol9isAbaF6pRd
r+JvF1VtVur6+7G5hgQeqUtyG0rmUIMykZG3WmYjw6vRPO4ypsGMDuStDMMEdKyBg4k6UO1Ta5e/
U7e0iWHT3uixk5Vvs6h96mU4fwypEvTZ8kMKGmRqOIiJvvtbtWpO9oM7eNNebV0eDvlWavPypnLT
wu/K0D6owLydmsB/1apapJMxnvDRUFFzRsFgCFTUPJdB9UpG6NWm7eHQtmgW8wcZQweJlIijWu0l
iSHGA8NIStxG/QrfYTkOVYuhm4cNsXwRUsyWHrFAIFvJi+lfR+gUd5uy11GZEGXDkgUS+3/dtgTV
V4VbfbkmRgh2/5knUdkRlSdRrzJw/7Ti87Tz5RF+nG2boIKSpobZlGEz2EZXBGJMeEfK0sszoMPq
HKvR+rtVK32cnYXHYcEjO1d9XpJFJXXCsvsDf874vZ3RkJcPbowFHGOQO/XDqpVUyOUE+M7AAL+A
W7etgyhDFO6Z5b2GyIdwHqXo9hLou+vX94zMQ+pMVsKV924jh8yw+bDMkptqYf+1lpftnS+Hyo6c
F/ZeI4ewak6oy+lhWdo9RJXuUZ2FTI6I1Zr6NH3QluNsAxA2CERQsTGfM8nPTKqFVAKkUzkXYFoQ
p3Ja4Dh9HjZ5BRIqNz0MFlroAmmDkWvW9dAN5VeiIpexOHMkCsHMgAS9/FLqmtgavmFRZ1Jbwy51
ha7XKtpTLF6dgcYTZCDJ8Np0GChcNlVGC+2thqa3puyTvGOZRvFJpYQiz3kNZngnk72espY5lkoS
XdNFtkFOEJUOBlu6OGtEgM5qjVAw1VRaS4CB0l8KXazhB5F8SHxMenhOco0ABgrmFlNSFtWaPRt+
3uwdOeRGd8jQX63iAU+PJXdK9Q83U4zdD/NbQ05l81666Lly5E5RK4MrQbGjS3Bk4wTxZ3zHOjLq
LNTaddNfA3Dwa/JL7UKy9QVKpbtL6oFbgpr27gz/N9pb8Xo3yLmr2pXEPUgMtz5inP2pgbW1u/5Y
v8Ltg0z+P378LGsczFlrwusvvPxMmIfcdd3SnmE3m2R/b9Gatefrr1Sb6vdS9ETIZxz3sy+iQ1oY
eDbZI46Q8pern+tpI6EJRy3VjrqlXNKbzGMmT9EwUykwmHjZvLtf1d0BwzwILXeR1ALZ+V+eYPkY
Y9NzKBPLOFx3ger+0ErzRVPmOjMG0+8WwDwApjokodVVqaXcodXHB7hXNQMDog+27LbVZkbpI0Er
ue0YiJvrdcx2gRoQDNLBQi10v2y4bdqRMDvuWO5ooQEwMYLy5D2vMr0lc4VtVo6TrCKasd2KSBJX
y5tX9xlSNby51QKK6Lrpa3KxU1KChV5Rcg4Gfdoc1+Ks1jw/5ibFBGE+Ce/ZmBbks5XvblUeHNPw
mdtBJsJVNnyc55hqPmIksW7QfzNz5oaXN/hl224RgVbw1GCzGJSGYhB0ucGFvJBqsS4+O1GcMOWQ
oRSyFMyCsR4k9Syvaq/pJdlwbK37OqXH4/Spm1utXTd7ASoF0+5h58ND9GSRgFrEsfGJwDegKhmY
IFfy58KjXvd83ac2YeiQ51Or6kD18nVT7bOyODmYC/5i8q1seuic1CJvfVlVe9+9z2XVN2C59rR7
7gK7nsrTW7MqKdFbeDgIEzgnvXusTXcMh8GzQxvNRThKW5jaQWA7VfhNKZwMnm40DXIc0hkVrYYt
GTOXVfU6jQr6oDUjHCAIg8muZZKdjIg1vqVaVTvVopEvqzUNhBKdhrzdrn+jNsdHayCOe/1LtVdt
Lq6MMOUmAaOmcxuGJnJbBcmv75REGfPs1KkmOUCJLy/XajyjjrwG1q/B9t/tXNSBv7+s4vCXI9V7
/Gs7mXcv//ZpmEMxrlZv7wRZfegHQihqOCzPxLtveTnw8hFeK9CsI37eipyQC2B0WhtKWYjUyO3I
tEf00X132adeGOSrak0tVp+uSB2s1q5/qzaHlaJoYC9qgwJcOla1qjsunER1MFAL9qrVy97r+1w/
ih6RAoaiSLbqVfV5149Xa9eD373j9b1++4q//cn1uDmlpfDT49+FhH6LEKlNC3Hblg4eSuNf4aRr
2Fit2U4pdpGz/FBbugq1/RZe/m1THfgv91HYiQhryBHkyGGNpcYLavX6d5dP+dvXB6okcN3EZu/y
jWWrdP3uaq1TjZRavR6jImWCemFSUn/91OsxjhE7p7GlRnqyjlOKsaV8Y7W4xNO0nkvuUWa/13L3
uaHaHGg8ieJaDfLKcbxL4tK7hFBUhM9TQz4VUrkuLjtFhfiOan6TjkmOC6+vqyDu5S3Vm6ht9fJl
5yXIuxTzzqggxfugwRNfm7bNpGtMZEVw7sFRAPBx+l0rUhwARRbvbEdY6w7ZvAeDiBzrqLo9TNSn
Z2PuQo8w5HHEPyQcINpcwpcqvQCuXd7yqg4pSfj9vhAgng0dafIQ2Odg1e2zWkva0rms2enoke/3
j4nsfTo5dKJcifYxq9wGbjEhrKWIU32rIeij0S7ViI9AfXtOKpkzwt6vPcdyoXa6GmSm0ezsTU2d
lJkEYl/oMSneNPHPGB4th3HwnTMEAOc82LiNpWhehCzrAQHb09qyVlJ1k2WMGajS0M+9XEyyHA6q
mtR5ON/sQR/Oo6xVui7UPpcRQmgZJKcnv8PtZsWSte4sgpbdmmwLzXXI0WefV+H7u1J1x77sjtWi
I75NRvmTThPMNZZnwpHjKnVi1JpaqBeKJh63IEEqWDEUY10WZpEcO9yrItU29rIhzFQuQuUMLqtq
r07yiVqJYL/IsrXAxSdjU6T83phs8e8HqzST+jP1ilojk9dYXAxEwf27hUqJ/N0+9DE1Yq7ZCStZ
LRcFy3jG9IQaMyuhZFbuu76g1mZ5qigSDi4xeHV9r9F4tTbKe0Bd8+smoVU5H5CTFvXyZW0dHhOS
UFhSqtnCX0F+9cfquJTEFJkdY68yMSrjwtiwOl83NdVFXlIznex9obPQ8V4PTVLCzZG+BNt3BxVW
ekhTXG5HpqoBVUzdEf8VnOVlmixARM3gyKDUIadIBYTUCEXG8+pwtLCqUIuBOm+vH8AN6jP0xdhg
0KEWA1lpBhG2H5INby4NeKvSEdc2DAcqQsjjkOJo4C/nAqjRJGvzVObGkPO06+agcjrXbbWmjlFH
q80mIr3238Ha/0qwFs060dX/+b//17/Q5Yc/i6/TV/HzfbD28jd/Bms9h1htYME+dR1dBmRR2v+p
zOclj1ICx3cD9PFKs/+nPN8K/vAtdniBZTveP8vz/T9sVEaOzvuZSrv/n8Rqbc/751itDTgSob9v
67i/+nw9qd5/p86nOi7JjDVojyQcSYQyIViNsd37VAlOThLRZDndLrYXyiMhbTKq0kZ3R0daHY1x
msOy9XrEZnipOUaJloO68SWTxA9jgLGee+2NQ2his9c9Stqbro9vxgrnbR8cYgP3BwiY2d90JRLP
PLkdyFbstfjNdxvMtzHN2Xaw8W6wB463loZ2kbzGV4jlJPQ898PkLAA5GhPtq+3cAM2qEh1/9NWn
ZmOpf+Z1iRNL52R7n5+4zYmTYoz82Z6hZjT8LGD+YijeiF74wAOGw0x1Z4ipLq4Kife6oGXe4R0H
6lVoO6Ye+U7ATNhFImm2awRIpXJQzzrOc50VN/imIn4dJCM9StYblzxfBVOj8dL2ThgO5gI+hh8l
Q7hBX2ki+nZvd/mDGcdv2P0az3461ASUbqOsFOdSqh715eNQI/DXvALhcYJOzyIsAz2Ivn5uwdys
sf5lpWAPWVoAddJ5niYTWaSNdDOKvS8p9ksFNiQo3qa+S3bCNn6uFUKbzGs+GAUC7YAWkDauC01A
MRvRpW8DCo9YM6E+C8T+pTFvl7QHxT/haN43MJJKXL4ga7r6r3wCx2w1mGCIrH9GyEn9nMG13+tm
/1qacRGuc+eHzhrfJK67Hf34B7k+UAoRXBkjMR/FaD466HYRYOYJDlRSr0ll4v4+yc0PVFtPoR7n
v+j8cJQ6r6MOc9SoyztYZ5vSdvEOh8vgdS5Ac7HcOE267oOs/WHUjrNx2gXrBeoxcSQpHxI+iLoH
xA9eD12XMlLUX4/gczDL9m6jcbgzQKJtkrl6HtOebF2k+1u6S+QVsggvryjyj3Er8uNH0y9v66W8
dfRvlGE9NG1+nul8mKlEOQQZyR5a4rfAjU5L434AubXW+amwrMd8yd9aZ4TUjCXOkJc7D/Doa46H
BbXC0p4AkwNslHNdUFSoHQcdGVOaoomI7gkz36Nr2EUeyus84pePAwW4Tm9uu2HYNESR9+UIL11r
V+pg9RghQwEmFl4QhqxbgQ5uO/ZxTYEQ5eTNOB/raUL00nrHAczUNpD0ghHRSlwizEJCgWdJVTRk
IgXmKPpyInv80TUkIaDvsU7UEbz4T0Gf3HRwA3fo/+8jWzuDjULyQinF3eI/D6Kb7l1R3pa6e4AJ
+IzNRv+kYWMVjHBMDZG8Wk1BGDL9BQgnKkuKFScHW8EV5xQHzFDnBsdseYbuA6pxNiiDzP2PQ3Ln
Fa6g0oO6k1mkh75owOAGsvATfgfiCQ+jYaYfWQk224NjE7qMLrucpiYXY3pqvuEUFT04H6wioSLE
0j54NDr7RrZtiBkofY8gwUfGp2Wi+jvWx6cSHUxo0vePXobXzWL6G+lbapGjFwIMFnU3tjbhoQm5
CdjYfGvhWrEx4d6BdlriXWJVYgfBwj5QDgfkZ6F1GosnKs7sIzJ5dHBLt49yCqC9oV8xL9bvgxGV
F14WAMVqfFaS5xri4K5IqueuBymSoakvMrjPPeyHPUZE3xGxamhMztNzhMZrpGBPZ3xjYBUWGA9e
axRhsEwfRlRPoH37StocWQm6+zICRqV/z1IUCaXpvK5m9ZzGDEFGk7CxM0TujWtX3k02j8apwv55
9OHdxQ2xfhinAyCCtdxPfAHl54kmXtyYExG/Xlt/jPkM6w0Y6TK/ZgYmba5BbTUVzQcr7vsjZR2P
HiSzQ4C9RYi9BP2GJ9wbBD7xqYFj5ZWvQjb8pjEPhIBmvNEK5mUlZQFHpLs3+FsY2zzKAgoZ2/wW
HzmQp0tyKvzxIL2lDoM/wfv1aUcJfa9hUFdiW2H0simt7pfpIQZtItKTjNq1GzB0jqyQftAqx7mp
xrShUhTVVFK01IAVg74lU2FsIe5mx2paP/SZUR01IWvaF/2GNIETcirCKaZmKGmD/NarrE/BQC2Y
ZXvBzTK2zdEK3Ls6gw+TVUtGCa3thmlvu5dvIeRXUd+nXX8lXuad1UbZT/ORG+3yLaskn2/yoU8P
lGGAGDfPVJogG7qswns5+f2rE1CXGLvWx1qnZkIbYMkb+PEI23yc5TSgwBANNAYVh52FIIW1yjSs
sw0wfNNnjs6kd/xVOgTdqfkippR9HikK50aH9AdcaytMG2zvYj/EFVSXJVjvin4xmdRVFV4U0OYG
bz5M2nrXzrq1+e8B6H9lAGoAYGJM9q9HoHdf0+qfhp9//sWf40/X/SOwqF13LWAlvgUg6jr+pCLA
133qUT3XRI0rR7r/4EN5f9gO4m7S+Pqfo8x/8KFs6w8gw0jsPd0IAEUF3n8yADUoSGjqYonrSiKs
HBTkDHIpSLADWFOu4fL13o8/ey/TtX5GJjDQOm7AAWcGLWiINtD8bpzF2/BRO8Uh4VbnhHrh3Yl6
uHzK/8BR5aFOq17CpviBv324b7iAqQxqFXT07r99eF05devqwXq0ZHkXusj+pgDQUu9dQKJYQrZb
3/0J1+T/82Nl/cS7MTfEfGcUIGCPAlLJNinvyX3shgJa3ibqGM3scWH89x8pKy7++Sz/8w+VV+Hd
J6LNheIy8ok9wuuVmiW0oDtKu5Y07LPXf/9ZNsUmv3+cL6cUcL8YEjNZMX87r12hNUCnW3GEGByd
E9c7eLZ1P/cBJhGV3wI7y5OdVUswLMXx4YIW4y4oJzQFHm0aZft3Xon4P8NbeM+dG2yrpbS2U0tf
vwoaXMMH+ml1Ooaxnv4p8rAkrYHrgvSCFpDZP5C+Uo3FWNCavOpYxYT6hVUCHUMvEmHFt0uy6T7S
WiBT2XRn0z0hEO+Aq8BwDN2W6kT+IVc4JaRxTjhiPVFVgJWIPm/mmY5drIx8Lbf8EEHJoxpThJUt
gN5D49bS+cXym3GrUUiPN0b0zKDVJCnXpEf0cXjJe1CSYrzwQIQYR1d8Jf/MnWd9JSwuBYnLC3M/
GIxDvwVIfu5c1J+k4+880ESm45yrZDhNZv/dqoMPZgT/ApzxT6cc7tKmfbPM8WVaKAfuujvNmT4t
JhBGr+fMrhl0qM7FENsgXTtpMH3R9G6JZZF2/zakHQm8BVrUOiLw8ofpZe4y8JiNeNPjlgtj1tsq
lZQcLaG4H3MHd8a52qqPbf7dqMyflsbfTRZXwsS11TV5KzOm+Nv3SxKH62ONrruZQEdSFRPtOG1H
rV0+VxqoWQbEfb+64YClWYkwoUoNHFLrdGfb9Rvw7C249J03LD9Ror0krhU6MbxYMb9gPUmwDgrQ
WLnEZrz1p2WViN1/kPf5OnRtQREmCvogI9QIe3zJwbF6U/MmEbSaB96p8u295Y4vTlP+RFG/Y7oj
tSHrz9KaX/TFuV/qB7fFnC3vbLQ+FAU1eE745Hp9N3mKHZqrRswhbjccAmjHNrvbVQraPUQB4aBB
tCzdGX2GBTC47DhrlECG1Cf/6hjbbE4zwstNWds/0U+i9mD6YcO4Jkv0gAOKgbow/YXNH29C7fAm
0XDwxFUZGvsKJLQQnzPLnjewq38ENYNULfEgqub5ucw5Wlutn3qRIkqLuefMFdQN+mfDYD7Q+nyR
1naj7VrBVdBH4AF6Zt4VuH8RgUdtBZaA2VX1GBjiyV65TQrDuMXGLd6OGnga/IYJRGrJqS+gxAD/
wxuc+6fNEcwlGHjVix4yj8K+IW8Ftwx/MLbIMbjQAeCOpY2+Eox44L3IvvW08REnYzIFACNUjwnz
cCOZ7uLGfITRcrl9K2xCYd7X342MDN7sF4/xgmBqjDtSrbb/lIuoQOjOr4s0ylbrNe82lgOFxHPz
k7xv5qX6SC7rA56IBBOK/s1oYW902rira8zDGKppRD6psRxNnQ/Asqtyhp+FJtniiX4c8X3l8b3x
TC87MYkHaGBhRJGLh7SajUM3dHcg+l+0CjFaNnD61J2noxyl3cUoMG7eTJPHsEih02ZZtEtFFO8c
+cTVnpyvHPQ2YX6kU8az8MziMc1o3gHPx6w+j9Fk+v0qlaXYSwtN/1ka/TPj7Q/YB2I2w5NqyIXl
YLDVDbTxthD7wJ1eRo9zDGvmDcsmEXrB8CgWjPeyYDn4VYxiS0uW7fgajfCrBmfyAMXhG48FiY3Y
lCB4XKwhYJGTvJ0wPR/xlKQxi/s09Jr0pbBeRWtiTOI3+FyU7qNDACdzeSATUCZLvbz2+JgRbeXK
J7Db1oomXzVHFKctHcK+pewBzQAXHIoExFnEj2KeSrCMGzu2f/YdDdW4cEUKn8Z/npAVRtQRcyoy
Lqq9mj9FMdEWBzhoWe4TcrODyxfrZ3ZWQf2Y2imxBoDXonrRzFzsRcp0LwDzKv9+Xntkl/WnwJxe
CMq+iKDsQi26111uZ0op4Epl8wsUiH3spc+kDXc0qoR+JvunWfM9h0m2MaJ8E6nzAml3jFE4BsL6
WWfLiyn5wrRlJ322Hie7eDT08hG68K9g9cLRMSHsy+fY5oquM6er0/K9TYn9hkqEBT4B4TQ0mgdb
K88RDi6DzqkoZ67OkN12Cad1lo07tR5Y/Pq48vQUADh51mxi5qOkXKFiiQWISqHRawYxJEdh/mRG
S9uZpR+L/n6kVnvtX5f8OI+0n1rAT4MTjAhUW1DSijd5SpaWLoaEa4bpAdONvFgIpa3qBxoaOVSE
nWd1wztN/9Zi4FEFXkMIfdfxmUh/6EfT2jl4mBfQI+NXbhKMyrjgQYT3m96Vj57d3dG1vyVW/Fnk
MNFTzz64EqG00I0PnmTVwMQJUBqEPRCuQRTfVoPwTiZbNUcSHIEB4M0qsKQsVpxu8eTaRRMlWdOU
P/oTyRLspzuQFVRoTV73COES/FogYLEJyNCJgxtUxSOUQGgiE/goKh4Kc54e4BF9oLTprq0cbSOT
XYXs+ZKeyFrWP+JzO+ycOnmmj77hEkZhNiKByGHa+NNLM3vlHtfOdZNnkJ2whvrVo76HA2mGSak3
oQG7EHQNHkSoW8PEaXba6jtbjSf27KdVSTHD8hJ4CU6rwLhoZbVD05QwpFMsLNMl2i/djZg+rnG5
0738Hk9ynAncdsXwwP8sWk9GutC14rtitt4IgImKE2+B/tHHXQH9mreiU/3ROeuuKe2HLDMNOsD5
Nuc/AABkOVF/RBhnfpoSLLqd8lCMDGuibLiZsn64yYi+OS0+llVp3mLCQ5ZjoC4OUGO7nZwvrset
jFU5HzWbbxOMhA63G7RUaCbEihwBylA9xcH9KmbSPolGG2t/pdaXcE0BjmycOtgfOApsfIsfleCh
DfrPLfeUDn4cV0z0sNiLtnlRfNPqfKBHXukrKKbbJIOm02gLZAM2+v26tDbzGtvIvfhG49RTTkYM
h8iXixXj4+BG3+ylyLd5r70BV2asoy2cjWU8pt6Wqkd8OErqZmj4njTAjCLokYOYuMd3jbOptHkP
sDrlXothh4sJS81h9Y+aLW7Ntb23JreCkJe/Ym4m9uNsaiAYM/QC29kZ9aOPWcbeNZqwqchNzx5Y
PLcj7NsaAKdB16bH0Z++r15DitCCoDliB0McZbv040e/HySDTQvpHSAYJLpPeM6H1k6fLmCtQW/8
QWs33bgjRB5rNXb9TCjen4aPcFAp8nTwR2npgC5fIm2TLbaOR3u5N7X1llLjN0N6BbX6hPTIwsPU
SBLGBmhpMUcJTMRf8T7T9E8apRjbtG+OMswKG7bHkFpvcIkjRGtmvTjUTEKxCLU/wmF8shKvDD2K
HsFiQObBPNHYWUFUQc1l+NOMkL3n2cfT0ZISs7Og783aqCYOmTQ7xzvNtfct8m0nLLTSPDQUna7z
j9HjoYoSo7lLs+JEA8ygAFIMct00pSiqQcth1k9VQRkJdVPfOx7NXd38SEtuiGRMvts472DP5KGw
QOOzIYccBox4sU3qo93chLkz/1j10UCvVowMtGra7TXnaaHJxTAWvbPFl1d3FA1Fii86z0t0l9Yu
aJh5H1Gbjd0BQ7Hl1pga5HAD0AQEvtWRM4FST1qrJQZS7wwC4O2sRQ+F8yMuuNidWyNTr6o74GHF
jprNdIvQdoeDQEpSIWp3Vpp+y/uRcGqZMgMhTolYWtsFRBo3TG4Z2fjQPKOqx7WjdcUetR49vdFZ
oWbqLyls3yE2813B7AsmQesdiJ99LcsxZLB1Wn0xPpTpQjPgSABXdICT5++zDsyhhdZkFnTE0wxu
bCZkbZgYqzStzVi4FAfNGgLmDzE9+oKO0p9geVoN5FrMDyrdfHVMuLA9WetQyHp8o/6AjaG2tRJs
aOG8jtsmyZ8aHZJGNkYf83pAW2sgrhKYgW/MrkV5mtEeEQgPyBmEfjlmuPDBxUvzb0k1wTlBwEs1
7nYoTKSyto3TsfNjYMJKcLgIDsIxwYkx3RK296OMzV+oxrDMdBjaNnWGWSmulBvX7oIDPLQTAiGc
YPUsI2g7fCrc8clrvI6chMd5iXD68qmgKMyofxQ4FI4UlOwI5X2Ay/DLEdhxOw1Bx3rJXuC+J3vN
hCTFGPWDUxWo7iAbUywNA8Ac25uOoUVv7DUcc5lsAilgTOni9NIZ26wbmGxY3NIuEAJmCnsXxOQh
9igZFfO4LTr/c59L6LStPaeN94T6iqyBVnaHwloRFcE2tPGvBpWD+QBRevwFm+4QZcdgdNI7y4me
o7uCMOgTUXOxpXIrCavxnGWA43WkwRFgSTwgV+YcnkNyp69wOFu/eSuemobm7qdgtHdxgHFvQpiz
n0dCoJ+A8PZf5yJ4dq2lPzGyAlwGH2fDWXPDLPBowifnloFweRhnnutgCu5xVmJGTsggGaQouBPQ
KS3f30NT+OiYNuCm+RuMkiX0DPAKRYyqK5hOlWC0XbjToWzmb77jBDSKPGdGR13LFFGzPlNOHXJ2
ud176j2o0A49Ow5O/YRaw7dxne9hQ+xs6FxzLx+3TExHd3DDtcRz21zWQM42uT0pXt/OsdhPnqNh
dyjvtMImPenAxWhN6tLx90iYMQojAOZDa7ldmWPoqWZRGzueVo2xftJiQsKlSuo4JAJxrHwdcIBH
7AFuwRP5RkgdtDWZB8OLpGHg5zf11Nz1RbFsAhdROVQrL21A09irCHUSGfOshzirfUG3txOo9s9j
WXyD8PQ2Zbs8/Q4w82wzqtk0Tvu1tjXmBbNxzg0b4lV0O6CiW/35gJ+HR4ykfNTX9me+LCebLhiZ
ddVQ/K0vtP/cv4iLjgCHv+g44MHINk5L3TzWqfa1oVZqwzhbBuuhzC7YpI1QIl2GORuyOk896MHw
HlIgyQEhfuhTDmSrQXRnkpk4kC7dr+SMw3qYg21dP0GdoVajJzNl1vm3zAKNRHZj2i42Hpt8zHNl
EznM1+UY4Ujm+3boDpZxG3k+TmIAapxXDS+Ow+o6yR7UNARiQmApXEZU1cWurHC0BVlcD6QP7Wb4
WXYNKsDk2aui1wqU+RZPJqbsCXLnuKBR9bQbS3e0sExscUqd+lPTO8j5K7feY7ZqEo/atCTNNwFW
riL315tmtShP5htwdm9nYT12qX1nuaLYwk/MDllj7IfCmk+2zbcpXP9oO/ZtsDrrsY6zOy0ikpJx
2RjVWg+YTPAt40UD+AF8b9HsA1gBL/Tycl8W7YteET+ZURtFsB/3sGGBqJClJAdGy0w0abc0TO/6
sQrCgYE91eo0gvgo7dx2fOitWRAdohEfdPcVK8FeOm5sSzEIoKeDe2MBQ00fKGIdj0vSzxuA1L/c
RHrpHDyZga4aTpfZxYyRvMEP8UyDFVeghxfluNVbI0ICMFMGHYG8y6ujC14NoL33Asmb8ibmd7nT
it3SfjKJYGwxAtomFc1bliFTlLU6dsIvaJsPA1g3WpciQS3K8Gch91jr5lOB+Z9XUSFgLwBWx3L5
kHsioEGB1WxhqbZ4OXgRx6YSzoDT3XW4yOJkT4FDus0ruwsR4gAcmbGn6eeZWRu5tpyQ4HEpF5wC
jHo+apagDIqtumisT0Pm3VLzg0GnJqqDba/1TZ3POzcD3m/poN5HJ3vyYq08oTx9tFrLuqkYBEmI
fZrrADcibNDnDJilnzFi9SJj2y1Efq04LrctCNSjRSFRuKx4L3fi49Q196aXeKEVyaTtstwUFJTv
TTzGeJyDu6lcxQkrghOwyPsCH+ebeTVxu26nQ1PSu0ovGDEmBJzaGxocJvayr3axH9jCTNhmCbOm
IKDDdqST0xLBWs1B0YbT2n6q1/JQDjZjzYSWfV6ZwhtiALTp+ozkvOghsGpsNhGbljoPUmMWt2Dr
qUVeFwiN06coqzHZM0mr4wx+bgKNwTIGLqcWxDTtYvYyyi8fGESKQeqFncAlc4pGainMsqBwgVBr
63yK6tXaIfHaAjD80ZTalyLnPuvyGfB+Tq+AL+cOu849aRBxMjqGFQbisgbucJwvdjgFaXCovAxn
FNpeI4mcfVcFr77TaRvH5pxWOWRRx8/3pY9d5myfi0XcuE75mGhEDbuAHpO0MCOWPMyItHFm0Pi7
Ho8PCCNjgf5eBx0lMroG6CRb9gumxyGCbqZbA8VlOiSfjVG2xW7izik0rWP69t2NbMJ1jvkaxMRv
C9xWofGEuYiZGn1xhTHdYvReLNhWC3GiIoMix4ngI5oVnhWj+FW57rjNwVPvHYdheTRQrtEZ3PPc
3PMNEd8fztASFCz4ZngZ3xWWdj9mYu/O821VGeV2nc38gQr3bxW1uzgLg2JvvgYC3vQUi+JIV2Sc
qVHRfplrg2FvQQMcd4jBkjoJDk4WQxcYSSp4G6ZA5qFYlgRH8/JYd9xz/BRGWcP0mFrVrWYzgQhW
w9mSIv1RzbTvOBdnh+qlhhhbeg02hg4eAS32CNsWdgb5XR8+mDNvLWMMtp1H3UWQEJ5zuP98LF8d
j1qOzMRo3KtGP4SsjyGYniS7NbLpGQXSbtioL31QywYohm5JXly9s97jrecD+0ReFOZm/n2ikCkP
lvIxXb6uIMQORFHuXJLADMoDWpPiW6oFJZZCFPl0qwRJORCCPBkExJRvU0/t/SQxZEz2etjI9cvU
2yTgBemAyKCXMAY5tpaIUcO9nzQC0L1+KqBzlmP5ESh4FAG0771tWaxYJiUOxQTpvm8s8GOajTAp
2bf/h7DzWG4c3bb0u/QcEfBmCoIgaEWKpChpgpCF9x5Pfz/kiejuU7eiaqJQZVZKJPGbvddepiy3
nVp94GU01UkARkpL3mj+J4HKrh+bJ4or11Lr9Wxp3ZLGTVKDbj6UUdnrKYxmAw+bvJUOgg6MXTVu
1rDfB96FiRQ5qUkXjC2OU7DRzm7WRd1/WwvvIZLSk56QyJkEFO5xM62L51E/KPokAPGPwrrVMkpE
7AbstvbdUm8OQekT/dtJNwFZpGw2JEIsTUYoSI6ohZcgD7daXUggA2FBLa08/CS21ar6IEaEoU0n
XKhQP0oZy+luesSBeWBOcGkkDjs8BcrIgLgs1x9jgofnUGJXjbgTyX7xATD4iEblhrfpbcBxC8X9
UWDmaCcKtNmgJOGJFf/R6PNVFfI3teYPEqHeW02HsypaJgCwcq0L5XNahgQFc1kmsyasJwgo4Fiv
bdXGdhlZByIbKeWV4ksRSPlsa86zWuHL9AIZ572aTD4W/CqZatIlJngWGAUnOdFrqwqzVy2voVcs
50Id0QOnBvG0k4elKrdIFTf0MViRwCU49hbmyrS1KfMhJ0uRFGrqc6Gr1hXjEzuIaAIFfkruV7hw
Nzge1ASgthpjFj2uoVy1cuTUW1INCMLx/R773NqE7Uw+VhnHw6WAFG8Y47sc+w6N9lMDvoQnIsG2
pT6eaSQN8HMPvhZYk6wfk6aYj1NjPGZNfxUxsYA2RukUhsWwVvNT2A49dzSuM31M5w4NiaIThi+p
GCBQekfY5NLkpQEogoqRXiti7CREn4QdjqdG49iPBMy0Mky3YpXejzw1GIAGQlzfKq4Sjg6wxUD0
pmDEWU6fyq2Mj42LzaZ1GbKNmP0MvfWZm8pZkNnmWOq/jT2nRVvT7Zg3vOD5fQtDK7UmRslBQ5B9
o+LEIBK7O8B7sZUY48Y/jW2reJpfky3JtkrhiNtGdsFdnEcYc0COIZI/aMArq6MsMSTjRnT1c111
AKj9EGKLgW8of4MKAPHF0Kd7Tbhg71c7Ark1BNkVB7hz5UUXt70ivmSDFLlNTQyZNkaPmJyknSAt
wYiT4goFVuoFszpbrPW7Vg2ql8K9SDUc+sj73WfULii87KoqZa/Okufe6KuTbnbbok3rzdwE8UaV
NrE5C8ekUG7hNOJcjcJCAPSHpNjXe00JV8KYWU4uMILx6ea7ceY2aQou3YAHIfs6JxWfGQaWFgBg
fau1eyZg+wpzNfCER1U7k9QCFdQmnnLgV9VSp/65CwOBHxDLzzAAuA1G/RRoXNkkCZ1w6+RhA6qu
U43MddPHUS83HaE0bpqqNIsFR8hDtNzIR4o3j4wRRR7en4MexgKh24N/aTUIepiJfv5ZugIhw+pJ
hK9iJ9VSgYbAfoPwm0oqhZBiHcTMPIskT2EX35+iGZd/bKQZB/r4tZT9uzoaJxN3ztWffU6/8qvU
PHc5/qwjCVy5Kn+7IFybPj8W6WCMLWmhODjibf6sBlw3yTbgNRZLuVUlMyppoIuqWCoicMQqLgos
aAkSCCeA0BYvz5JxL8QNb4wKfmTJbRbG8F7JhXA7ydQRYWvyTo6tD4u0v13kq+syNSfys6kAYgMe
JSYky0EU4/ajgnekvX/p1KsCsIh2ewagwzaaXnYdpQTjgQ5jvG6uLeIKWRodo+96oGUXfuN+mHYS
zimQ/mdHNwz2ILbF1Ce8SJl+Q54HwWsFXHwr2id6LypHZCnmKP5GUimtrdAydr2xk1r9e25C/Mma
ADcBWSXx02jH05/vuqaXHBaqxEB/jFzLx76wWzIVUkqBSOSKaIN+8FQFg9+B6hhOpJk7wlTeEScn
WynxjPEiC+xZOHCaHYRNaefjVOwmk9Ma/SF+KnvmlelO6gn8iUNgCqy8pKcS7ui2IL5lBdbghHFA
18P96NXCeNZMKL2BlUVPrZj+pCq3zKjXpMxTPuq+nL5WsYK4xNooqfpWJOF4mXHVcf3oHILMuMEc
f+eiwZgUZiBEG8VRCXPXetIoZV7+qszepwFGZj+kVI3GMcfafu6IMdDb+GRZIorMuc8olKpHjlPD
2qSZEnYiUXD4zcav08J69ecu3ms1vV1JcEqU0LRyaR8QLTbg+gqBDlUZbYxC/xoYwGtyyp4tI9Ld
zcDNESS/GUV1HpYLbdbITqhFLjwMgUIl7teMwWAlRtNv1/b7uMVCAF7EuV8izbSoeUPgsQH6//bL
6ChAHXRSRQR6C7UIJwrmGlEw0x0G/iNoBeGdnACDMAg6oFtR9Z09Gs0PIYyjIzRAneC9ZWvUkA+B
WtS4p0BmtOqocaS7raG9y4tZmZgUMy+Kdj8HOpei6lDmIUOkRedTlckpKyt5k8vEVWsEOhYKAyzJ
7z/wPSXytQOKxcZ2A651z6ey2A6RvMLGEfheIV5LtJh/Roq48xtcOAHGTkYyYYqvBBNZdIBDBG70
B7VUwzUm+3mp+neZ9qzsIbMLfniTVNJHuPigh+eTuiWtaFvU+Ynp+M7Xsa8YjNjaBbl5nCRYRPBy
P9K2A8FLU2kzsBqdlMUL2TOY14VBxFQmMPxU8+SgJNOvzEDE6fpp3slgSxs1yV/zkGGnJZNKx5YY
3XB0e18f9qh3tw0hcRsowFRHsrwZY8KTxHlumBMVCxGyZ7wrdNj+DhHOCMHCnZDWGrmB9I35cIXU
Wzi6xhVKYWOtcEbemsZcPRvqOuwqHSNT6zzIAJ36PNKEm7qXC0ritnH/lKiDtCtnAkBAXNf57AOm
0A8FlWa6Umo8lUYg0XZYCN//fIFF2CAEzEN5DdPg/34riywwCfdmEXxY1d0qb07/+afMD/mrP/9v
1daz8vrnJ0TiLfaJq4SsQGeBpKdFjQ5jvYrA4/mxcdZGrhL7d2I7tO2cH295ZNZP6aAEDNnwAKOz
yVZ+L5OQNMzWxWIHQF6HjjuGpeVJpKQIebAa44BojFr4eNbnosavzfJPk7FYtsqfeWv8JJcpECR0
aFgll9MSejzsk9Caz7yHaCeWHetag9odQcsWe2tJW0MYhxphCuTokkdMj9MuREfQ/Wga51gmEpIx
xwnzfX7fVeJCn03h6g946KYW2ZvqNtfawo1L7AfDpAVJGN7iTCJr3u+Poo7DxWCqGewAcq5SSzkG
NY4QU8ozVKL5PpbkpzLXx0GZbJg9IraNFfGJZGVG85Jp/bEqSP6LytErC3o9mZIpi3M3spR9HfkJ
lXWCp2ZRI4ws7qMMMWNxx5jhfXE2jzzBrHu0xBXqSXmdksVpQW7Pek2g2KAPcE6aeg8mlcM36/t1
m/YattMCRwxpVERxGHiIiePSYRUcCO0qMYpfoEWKdC194GTpQL52B80vebyo/TqQ0gpVCRkr2bLT
Veh5ljJGz7lSnHrEWHYIcrjGU9DaMcXfViLT5UEu3Ja4RQb2gRNnGSN3qFXmYkgYWlDBhmgwXcNQ
mlM3U0EFRBIpokz27mzVC4xmbRrGaqAPWneHpRPTeBP3RqTYFgAwegpFy8PYv6Uj3RXC9DPlZvKA
UIEmQ4JeG4zbvIH7EYVMm6t8Qk6hgeXlfduvdUtG5paz2GFrkdCXVfuuwR58LJNgrfu6bHcC+z8p
y+85VAy3DM3nssRiJV7MLdDxn9V4oSH1IaYDSFrcNKv13STrmRM1w68cEy1ZIIm1mN0Zc/EbK9qL
NkxfXVhBK4rUA2bTe2ZvhCyKgJESijOQpQe0vHAdEKDNItZOKnGXVNBp7bXhrF71sylE3QVTVNru
AMBSlEgnFufcwcmVLBkJG9Q80xlgZxiyMd3a1fBR2Sq9cfQtdSAtIwU0oyH36jYz9/D0o23YCNau
731rWylNiOSIt8HyJ/TK0hXcAIuGHsSSD3rnz5sxkZVj7Jemmyg9Mh6fCXscHptKJVyONBQkOrF4
NiQ/X+eVknsz0x4YLgh8WgyAnyVwSEeTtP4ZBLZzSOAWnpUBYZ5AOW8G2XhtVUbrtdBGt0oV1JVQ
V+Kts6ppFahGdoeyU68qo6AADnWGnAzKt5JPQ4WJIoYRuV+/DLQxK3J86herrlnhiH1fkEYwLRDx
/WwrhkjlqKcvkmkmIAXMhUXcGlbAl/FLs/xQeUIdARYKaU5Kghd/Yr7ULtnaZGeQ2Rdb5p2DCUC+
KY079KpiJSFtPfuJtYieZBBu6FFmDSPxz3/G4SyfNL8Q12P0SnYAlPOB2bpvCYwWK+EcxsQgRXoz
nPxA7U9tGw2nIS+VQxcyx1z+vK0GhFskvzGnMrRjI7X7OjY8qdPNF0Lp7u0ALzKfP1PkHE6XLOMF
QUrWmRm8xXOrkUG0hCcFWITqI0ngeh4TBTBE9brpMrB1tNaOMBYSLhvRF/NKMuqIxwam1tV1VTAb
rUVpOsrUJQAjibJO2uyDMPiDKErFOdbjYTOXpwHV44bYM+M884qFWCfShoiBuEqfM43jmAkwJqu+
xXnW5/CieP1+Uhv7ZJB9LiImgmoJU0LNtYWwQ9A9zskA4MK6jkIdXoBBOo/aMz0ZfHMHaUdx8rp7
bgMEFTU+8VUzMK3RknMdRQRWDPFuXDhf/swh3/fMk0clxZPbJCxu3vmVoa8B9qnsKKe4BNr3XCxm
nPlUQrKm+tv0YwA3MuyWUztIceHRs652ujyjP6o1ZqNLX8uUBHt0GFrKUq3lfXOoaq4GPayY+ukb
PPcFFyJYCUFABuUJFWsNi5Lo2KKhYE97kVVlzgdF0/VjTLFJ02S5pjJ1e0kdSFcBAn4yCrKksn7f
1PVMpCMm5Vi7ylsOhNFj+Wm8sCeBUARIrLM7YP9xHI0p4N/iNKMaeNxraah5na7T04+5I07UIeHc
0znEDBbV+E5AbnUO8L+2FUAxju15oxQVLv0K3NHoZZ77+TkARjigRgpIMBD9YxMO4UqpQ5JzRUTx
lCh5oajM/lOOkqAmxK4ynGkEE+BNzluUPvPZmCVCQ+ajKUrJqTF15NSdekijnjrPMEysbnSUtxFW
qSlmzT3Bp/Rl8hNTQYiqivIQ4vJnSut7CJGZlTU96SXD8lGTlKMwc+KGTd9jU5+kXhogdhkLsNqu
jg+i3wAKxJNh4/38BNFiNDiO0WDiMSWqiAL1MEfo1z+KkfnIJBLGFXV5zXxHHfaqT+shG0+tipCy
CRnYdKVM/FrYY3AZdocRetnWnPrBJu+4OlCZnYKZ8IWO9cZoPVkpYljcaOvwaM8IIBqtcdeOpK9I
dd9sSrVbM47tXDqTdKcZQr0eJph4RfCGmRC0dyDjzdRV52nMuBpqSUX7ErzKMm1QqJgL+OPVRn2y
ZEFcqQ0ZiDmuwhu0TNXawm6+aPVg15kIBquyvpBmbKCMbJC3dQMYah4qzjyOzGJ98UBlM7EY+4OB
Vd8wpvV+bPSnP40jn6RdZ7qwQQPlGbiYAxfAIOi1DZxU/SLoNUmcnZauO96Pm8rGUTOg46Y5EtVE
pI+uRBlmuBCc5kwuD81MeyFgjbHOdBVYx7dACSHjrbDpBSON4xcl8NNdMudbXZT1vaW3hynWWk+N
47NWTKAkaaCvlErt8EIe6IXagCzSoOgIJO2ZD5bL5f/nz/586Ze/9WcLWhphf4DVWaM5mW4oXq03
XoDwdw+NzRSwi49d1a+y7R9JUbT8xZ/v5Jwxf25pCyLeotci2slVL3270WRSNRyYCvouIvOe4fWl
fx2gu98Cp9qSWnnOX833/ss6IARTw4eErBbgd01Zpb7QLqikFtmSuh4u5nT0P5b46OHSVFixcnrb
C6xCVKHqhpYtvQW9W25I4vbSTb7Wv/iDp+KKBPgCjZ7sRwwDshf5EjWn+c0gwhLHfe69c27ZSGLr
u3GI3PkoiK7gvRC7WsSA3Pb8lMUr68aIUPw0tvKJkGDlmnzqZLsWDjJGcTM6FZEl3+UtAWirjkb5
RH6vfgle1Axn/8++PHIgoIRSuEcYZeZ7qVlPWHnLToe7WGx3R5jRWWADW7PMLHMTkS1Wpy453+kG
Koz8XOGsandelh5N4yYQUAmcsMlc5Z60K6g9YEzDd7WFWNIyivzAdWk8qdC06lW5KzdVcsuuVN0q
Jq3SWoSuyNlxQUPSbfOX+EV4h0oAlITsYV1sOuIMX9TPlJA40VbG1Rz+tEflbu0Iwk69LoN77AUM
E+1+Xx3gt6XI/N77j6y3lUvomGfe3LRSv1BWPcpx17+Gt+5FcmsSo11mxGDSsz1dudWgEG3oOElO
1+3+pBp2uSIylVltfhdJJG9t4RYL9kgEWb/uW8dvT8T9DU58WOSvcChRJJDEoq2GeNXs5uvgIX8p
XIY9AkkIq2JPug3PZtrlh+xFetJu+bBS9Usne8jK/KO6k9FJdtgtudZVvBg3GTdlFo6A1diW8vIV
Dw7JnsGG45VwyPbmEeCYRvIWb9NxWQEBHcfkBQ8Gdr2b/9TH6k24jLsUhv4m285rdX+HOLkOjxlv
5hE1qD5t0OSvhpL3o3bA/k7S9wjcb2tOhczhqeaOe0cO8eAAzpRtUa6laDOgymZOxKV6srYh5Otm
ZWynzBaVbXw3xVVHJzvuDEBmtqrT3So3P9GHwyWYVoK4C1/ShVft8EQaRiy10xzIgdgF1/GO9fpJ
20Rb417nZy3a6oHjB85Dushnf0ttmiB9fZBOl/zU+2zFMYgDyYKtuoHKvWM3b41TvNZ7Hxjw0bmq
IzwTykeiAumKXhi6sEnC0/iR7uqjcS43HyPJNQdlU65h5WKN74yP5B1ByNW4wHEpXrFVAYvGIiZx
I4So5qr9jX9TXKOHVVPZkBBPonJuPWkP6DO8c5Qpn8z5FkI9DPAN6HcKLe+k8MHA1PTyq/WpJavq
vbhj1re3yo16a/fmAN3Bkz6bdzFZM2jFmO5YbUXSaGD3rsaV+VptzauEV8YXpoEOsdpP2XVR9EDF
nW1c9q+EFAs3sKKYENEHcJB4U135q3mNP4iCrdbGRrvMhl0/ytQxr/SJ86+EjV/qZQfxqlysSxhv
gcH87QyAfOITolmPMaW0m09BddoN5Ua+Zkyk78Jd8aS/Dq7x7h/qPep8r/xt3NBfxZ9YF0ydbWV7
g+kJP9wm2RYTab/wmNPtO+M5vaRgXS7ZWOkd3P5VVFbJExE1GkUTShsv4wBCPAMb6DcQjyp8XeK4
mPp8w+OcJgQwpwFqjbIivaa+oVmouGtYNDJ0MLu0oOY5GrUnqXLKlk/eLl/CD4HAN3HVfNGxjmvC
RWEnMozFfnHdeNKZQGq4I4QA77tDVPOwWUy5tFqupoX7YJtP5YWUXLJGfK6saC8MG0NbQYCGXqev
m51/V8uViqlf/QwhcpzPwlVm7vgc3+FzC0DBGFpuGnUtHScP4Z3qMY1tV5y6X8HJPJax0zviuj0I
1/FsHeYngSEqFcPROgTa0f8ZzFV8EFy6RHQYyo0bkfTZ/FW7GWfjLbhyJbwRZ/MtHBqP/Yd1GWRK
Rl5s6NCrX3B/He0IpugKLfQaMcMqfNN/gz008YDhqy2TPkYWKyYTds+M1JOW5L9owyDX2jUBPIUV
BGBRcSxrbV7rzKl/8XEQdvE7dvj+s7SVnqruIz5kD8zLQe0Wb7LBbld0bdBkCof/IFcy5SibfK/i
PBSxiN82lRNss8mNf632RZhtjA0Grkz1OPJaFtkIcUUOO0uFXet0b9m2IV60o3W2Ddb5VjgygoVl
PTkKZBkGIN58CfMNdpf5OnDaYRWuDajZF2WyZbd9sY6SuCn3iCA1w64240HfWGwT6Ul4RV7tUbrL
5+gnOMaFY36L/VbnTD0TbwR3oUM6vYEnTBGkfuVeu2fGmfEWq3vfEhSF+dVq3EPzDdfFKX+zXqnR
pUMl2JhKMAYUPsD5oeP639opGWz5nKh27c/wWez200IHjbpHPNY+x4IjXPRr0F/0cTfvU6fZNKsA
AdCmOuI1/5k/5Nv0mjE0+gT6IX96n58ydd28hS/ltG6+2HISZvJ75VN45tN1pZ0fOnxgxvDEB4HN
BSY70S0JPcu6xARQSVuZMRrZa+SM8/OQsD/EaKeb63GrJQfifT1pM0PSeG09nKIt0y5JMPn2MRga
nWali3tfdIxj/9uKHtJ6WQYL2uQvDYTBVX8X3mY+6X490Iw9mftIYd5EQM9zuk/zve8RSwtt4BB6
6qdqXboniInFOK0mt/nyt4qwsiK3e441Txjc5o6rBPpF3BihqGZ8eHsEitNajhg/e8OT1h30cIMa
Qz4YvwVrO7I1zTaOzOS1S8d1L1wn6o1opb3UFxJNis8czuWa8NTxLLgBlBqYtQbMZFslsQM0alNu
TC8jOmV+YoU156zcEuAYiisGVtAfun3aOiZSpHwnP/P/G4Kdozbo19Pz2O+NxF24leRHoZnMiFFy
ldzFbIuePdIvVApxcdfVIzlJjXmjkRS6IwVb+VM/t9a1jT2fMvQ9zrbShQMK+pMc3QEF8+fmKXrK
0VTuhmodXLtHUm0SBi8aZxTCIcfYmhQu5ZdorAgBDl407C3Qqbh0xTADdC8oTvhqAM5RzsFCik7B
h/kuHzkk0p/40r8T7xl6/Vp5Lw7VNtx1+/ZNfS7TzcREGE7pVSlCGzMVNFDh7IWZU66xurDe24w4
Nw7HfaGspvwpNxwkgOHKxGFjvhbf5XsZotywaf0ik9L8hwxq5B75L9quTP1BWza9ol1EhkX+4uLO
oSFhXFEztq7xVMu2uAMmveWbqNs3V6ad/kMQ7Pk4/xYH/Vq8xubK98xbQPm1y1/QoK4UDEbQ5h1L
zSl5WEhH9FXFZuUpsdgulbSqYaCs0jt1XJt/kPCF2UR+HMH1HrxOxKGIB7i+dgm8btyKn5m4+SUm
nBfhnF1RyoxkKrDN6Dqgin5C9px/uNgqhBF7YqTAKP29+IC3cm3oOnaCYmvM2k+m10CYBlecV9pF
O8Kjj18m16dG/WThC7s+3VG3IvhxAMzz96hy6p/u0DiE1iEYgfk8Qch/wWiYgDGPusXJLsleqR3N
JW/FNbfR0TyUaMFMquCVcSQkOVkH7+yZdN/jh4wERt20ol1e9XlXxu6ityVH1FzX1s1HGsNq03ba
ycjscQ+uDk6hkuYKld9N2BHyqrwy/g3eJQ4sKiqiDjhn94m5SV/IepqL7zfhvRzfxeLSp071Cuoc
CFscirl9NlAUIFJTno31bVSrjfnclWuyMtJLmzN2W/HJWd88DG7VhDKehmYr28Ixu413E9OMd8tw
6p0a2qDs3xMmNDcELUwnJdWZz0TvCG71ED0e4xIPs6Jrj5p9SOEn4xvrmrIX3tmgBcxxV91ll2AD
ydbk/Nyl2/RQfPSmHezTW3Aizq2wqJU6CDs/AAHP6ifzGRpRClZzjUzGOsBYDmwy6eNddM6fednS
WXwXL8oNMINfizqKHuENrU8PIxk6+75weLh49b+D3dEopD+Nv4dAskzZb8E3p3Em7GBUtSfzgWD3
M/6tvZiR3hYn4y//YCLW9On5qJHt4mg9o2UE1ysPA57ipIQ06/CbiHbabbH3WhuWzGu9i9fcUayX
7hWogPu6ewX6aKtVjbDFkZ3gSX0W3jJX/BLJhSdhmK16TjgPIX7ykbcf2CyrX/Uvt9ZQORhUF40z
bMPeUdb+l79vHkG9jyHzbuWD4Bi7DJlb6FS93Zlb0a3eLFxbR3YoH/YvFHqB9MAdOhADroTjj662
sS71pb1D5nyYE5YYDqgvO522LHGnQ/hBVR3/cvphraJHDtnEAHyB/dOXsCxdyib42dzy7QMzO+WQ
fmuvrM7n6MPfZJ7lOzj4W3vjJKEv/Ga2AOnCml9CAMy1QaASp/G7cBC9CqH82prsyOH01/eMTpzw
yLIi1TbeNrsQCfxZui6HzUISo4czttK5XJpYkwnDBjwvOE136fWVNCqpdYB9GNqiOedirN5TuOyr
0VVPLBweUniR9+EP8lfzOS3s6De+9V9cAsJVcvO3/DZlmyWY/OJvxq1x5YxiUxjfTN0OymHa4eti
vJF9oqWr+coPG9/awOnmrYrfC0Gu8SrcUhH7PzDHadfh3sY/GDBnVEYqzEk7PCKvEp855QMb6xyw
SDQwt+JUfEBHtw4Lvikw9Vn7z8EVN5PC9h/EydV2/0oJPREbvBIv0RPHkcyRg+TMZtzVPJqH9tY8
OB7DZ3GPkOBMFPWD3lU95gfJNfbb5CKujdea3VZBKF3MfpbDUnujtr7374PHNOZR3iGoCc4Ej3TX
U0q70ysNux/ZzaFcTNydxhUZ+THse7F2rKbP+lJh+UTOIKSw3Blu5us07i2nP/lfw/ggXknINpq4
KVR6SxtWv2ecEqB/tg0KH5q4ARmjLb4tG2g8VcO+/PVdTfZm1c2oADpXrDxiFmF8bLT9dCqfOAXh
HFq7iRdbb+pnzDI3fALiQVk3DATvaIxDOwEPyl9GDNnAhbgoGW6dlvIZLeFnTlkWrse1+F2ZmwSr
JTpPgYN8IS7YpWccy4/mFTmFTOMpXYQ7wYaB1vZspU7dGJCgBysl4pDRzO7Pd8mo9yhQS8tpZkxH
jZotDXkfQdN7kJCCxFxzmAEaIinao5VdcuOiP39OkNoqS9qKpWIl+0bqzXVcc4+jefKdKEYwpczp
q5AqjWu0ZK7D3RLknajlfBuYyQ7FIRM/stVETEJXsJRhiA7dORHjapPmvJ6w7JE6T2yGYfkSQ7tZ
dUw20HjPCjS45qBKWA39MTb68wXn8yMhdvom0cN0Nw5LSK5KQZnWOFZaP9ZP0Vj9wRI6syOsuQCE
hZ+wzkoCNv/zRZ/vqSEEGNWpgJgQjMt1W0eUD6H5gGRZe2FJYQ7vEQkiwLOK9hQmBxDtNH+LWnwT
knMAYjGUAT6hiYT0uSbbQf6WEzzf8phmTjcvPu93F1WM/6qsc4qKngsLfLJlUXcTx/SjlP6RvEOZ
EjboEI+9xrqM31sgoj/mQXSq7MFXJgV5mLkex4vRdMlmRmoBMsPgzC9f1OYxqbBXl+8jc6xgizTf
QhzfrLS81mPzjN1TwhmpYsmFUaJeAqFOj6kUlE2rih7IuitNxhlfNK8U5JNC42n1/nMuqVfDpzky
ZM0mHZqOpVY8OfUvPsOd9dCaL2U3a24SwAYip+s+zPITj4MCplCXkPfy2xR6HOD6zqnF8cuUNWFn
+SGKvtDzlfrQ5GOz7VBZcc6k6bbGb902Rm8Qp/BUC4hOEGNMG7/qNr0YYPqmLlPMxjiaqTXiUEiR
afWAgVUGHCTg5GdZ8tcEaLw2ZbJxI8gZTiD56Ecfc6f9qgPERwE718XR1NVSyoXFeBYB+ymuQrph
yVz9n/9n8fN3zjWLLeN/GboQdigamo7jriXxS/9i6KKPqZz3gll7g4o/RGFhU9BzX8hEajZZa2dZ
tanVeFfit4tFxXT/51//v/1dlt9uSYpo6kyI1L/4uxijNrZaYdSemAy//qg6YhMAHcSgGMJCUPJr
HbRLRCv9z79XIqPof71tSVYMy9QYbqny8sL+Px8bERP0UR6lmklLhh0wSrFa30TGcJ50tPCzCJs+
q4/I8I66BZ+TcTKdbaFsVWvY/ctLWd7jX5+AJBuyoqqWxSv6yxOQEk2coIfWZCJjixBXArYQwk9I
wLQnPIVPQcl8cjGEYfmOTM/6u7bE05BmUPTB9C/L4a8mniarQZbgoiqmqsnWX1+LFvmSLBQRs/Iq
R1AVc8EvtgLpVH6EaNF8wVT/5Ukof7cAZSQeBhITUVf1vzyJhIndXJZC7ek5cJ8xZHdD0eBJUml1
cwt5k4/fkNr3svQxjMk3DUpUbMFQHPbwnwlgU1I/hmKMjz5SWjzuqfVVjX/kkxE+kbgQ1PWLCQeE
5ObRbjMeb9kxAq9wjqAhghy2jsz28s8P9e+eqawoBhJZTFxl8S/regrUklspaDwz4yLUsYex9Wr4
l83zZ5H+deUoMntHE/HfMgz5vxfxiNJ5Ij+49vpau+FNcyHgeT8YgN8tO6YEgjWG/EJuCnYMFt8M
5naMtePiyIl8Pb3oISsqbcrzcPBVTEMldNCm+mO1i2dJ+Z5W9ZFcaSx09GojNv5Z7MLfos5q958/
LPl/uWex6hRZ12TRMqXFwva/34elqaMUyAQ+4iYCI9MocCvQ4TgxapkynulcE6KdGcp2xO1JXGBl
0yVR4SWQBgiOCQ4j+vhDht+PmdR3wrunlRLgVjAPwdnPzPpf9sjfnh2KyuBu8RyTCU7775erNJZe
GBEvl5W16iRcbRBcrebFdkrK+nvCSH3R9L+P2j5WwC4DCHBgMnZqiu2/vZa/2z0KB7eowqiHGPqX
JRBALJEEc6q9RGN6YlTJ5CxuI1MIJlTJFTHG7Ke2Z8QeMMYgRuT7n5/d325fxdJkVcTnTWch/veH
YaE3+c8aHCEUObUkAzIT8dLM093s4phY68Julp2HLivBEGR5OL18jU1wpcVOZkQmh4x9/PEXQ5QZ
sv8KY8Sf1kgAXINjmZZ496R02VaLvH+69aH/iU/EHhklgGnc7xaXpXaxofrnN/Y/pJ3ZctxImqVf
pS3vUY3FHUtbZ13Ezp1BBhfpBkaJFPZ9x9PPB1bNDAmGMaZtzCpVqaQUCAAOh/v/n/Md7fiVtU2L
t7EuwBR/PrEIDSoDSC13VXYhG0rsJsnWAtXapgc1U4doiUfNOYspnIeQX74/+rH3IiNsIp6pAPem
nL+PryfRAxIWCe+EYeL0KJQmOgxuPLThVvOsh1CmFEi6+sQ5H5u1hAoxScD3gWQ3w8lFfZO2Q9yV
u7HnXiK4+Wna2c/vz+zUMWZnFgCcxSfKgEXkdzWa5VbYyYnJ9+iY5GHQDOJ/BU3u+Zh0Qlgtes1D
UWgbo6MFMDCLOD0DTGYpYV0TJkgEa1k0V/hl9piaaMajH47jy9gtLoKyvWpV/KG2TvTOENOlsqgY
+IP/M8i9TV2hAG4NRjLhWA9+zrt5mIBRnnWXB+6vCThmE8N64uZo06P8ebYnalfahs3c4yDZn71T
hMwbQwEWtPMQpy9qXuMkERE1igiKLCEeM6uKH3B303IAd+MpBV2TnKVv7qSr7++hc+ybWMRGOrrU
NWs+6RSmpdpDbpB3n/5RPJrtvk792qo1+rjDvi9r98IAWOEbF98f9+vqBNWkjbDOMgmEtN+v0IdF
m+Np9VhGcbEbR39l6TyTFRd7meUtfjQm3dI9tR6aRvzsmnN+trQwzkswq7PR6lRBMA6DjTtM2PAj
UGazlH3Oy/Dx+zM7ehyhqxo3mNlcTGf+4cxM9nCGU1rZzqZ2M7r6VukwMxTuibWmPb2avpzPh+PM
JjXFiE0X4Ui2A0lRK45Yoflml28ulB5ZgJYJ+op3cZCdZVVInuyQ/xAkwRfhgdOn1tA27UaZONvC
SNYGeizN8NVNyEpoMfoExQTpYPMzyAcdCrZCALhpPGpGwumx3+dquoUfqqx7qaLohe7TODaiCte7
9xJ8YLrLNj80zmRReZux3WSJn1x2gg6d1lrZ0vEEAviMbIVs/I3PXDnr2FDimeyQR9LLz5vfra0i
L4h8jw0xfjGAIi+dtWJ7SqvN62v0avYPzUIpAfYxx9zU1avsDBmSdsDHeG57/o8uMVWEq9B1ZC/2
Xk7CGky8VeTSwSbImRrmqFmbUspndUPe7S2b5mLrUmHNSLZYtCZ2mzBCPGD3/mMwjgcvuPl+pGhH
XkwsKC3JZKCiDJPz1VJMlK7BNi3bhQlAAN3v7ts43Rudfm+Xzi+qEe1CHaI9dp4nJwlvK8cXQJo6
rP6XWSDPh1TcY15/llqx1vz8YVTin5ppEAlo1OUii/XtOPgUdgrQwqr3WLZmys11myWmxG3vqq9l
hb/aivbY2uhSCf8xa2mdKgBBDedX3HX3snaux7q51yNKrq27EWFKQyRxrsvCXwtshLXgL4TErhl9
s/I7vJzhPtHFJV6SvV6391jmvPI1JCzZMLTXwdO2rmJdw4Mh7a3UX5pU2+Y9rceAy+66dLFI96bU
tC7KEXEFnoXl9D110UWrymrufVN7ff97rXlZZdUe9S2x4hAqdOR8dUwmseHuJG3BplRfqrAl0Js5
TRPPhp6e4bM4j4P0avT1W0+KGy+CDeGXD8qYXeF2gbnj+w9+F/2A5z9e1j5MHtdT7uq0uhKN9epI
k2q+XT5l2BFvyQ7Au5XeYo3L7tiDMqZcDFcnRsiRF4XuQEul+CRRZVqzycRNoJbq5YA6GgxZRsTL
eQ25dGk61CGTUm6CxHkNELAjySiRs6jc9qjqaYK6Rrc78V2mCXI24Ri6JcBNOLA8nPkWhSpL23Z5
ku3AgSBPP48UJZiMasnaRi/XmBpBMEZG2E/evfRW/VvL1PuqRFnj+7ZYZ21ON9FWPLIH+hMvMe3r
rsNgh6aapq7ZUDHnc3vpke7mN2a687AMUO/KbaSyNF4Ql3sXbl/+IJwNOqGlx7vKgrPlK91Z06ju
iZfaBEeeXyL4trzPbFvyz3yvWA+R3blDA17WfoAIkGzx/yXK+p0bgqlj0Yf9cJHGiBON7KycaBr1
5DkX5FCUQRziaDR/y+Qixk5AWb6/hfc3XmWugvwJY4kuoqXuoJx1y3o1msqt0cacS1DrEOdga4ls
3LiNucCyEf/PNycG+yPyR1RJbUPXZ+uwKqrzOMJTBaG1ua51h9Z7+QKDimCs8kBC+SFuBqQ/xggs
Jnv5fuR9XUGTRMIEaYGEthwpZ2/uqM1xN2khdhSbdhN+pVU/DAeqdZvALC47PbkbSew6tUb7ei9Z
tYO7tiwWRsaXEJS8yrLGa5t4l0VIPtES5lH1MpoN0I/wRrropFM8cv1LElp7VNSv35/z+xLw89Mm
VIPT1jUxxcTMF2ZeEOepICNrN8pa0FtsGR1w2wcMUpRWb8LY3LeYA2hvS3rSCmiLjupE0YpFr9pP
ZWMQjsCP7SC6GSq8/HlPUEGSvQzDndFcgfE7DzMs+lZ56m59nSb44mw6WLRLydefprQP659CUrc2
m4QvjuneN3ADj/ZriAkfBOX++4t0bGAYFP1MLhMrITk7lI9U2LVrJ9pFpKAaFg4Pz9omsiEUoh2x
jLGjrJ2n74/5dcHM6UFMN4CcT5PNfNklcsCapDqiBOLjnfwlG7QDSIaVmmsP75c8cpO10K0T4/Hr
slKobMkNdVqsc+DZQyArihi1a0U7pWnOh7jdCRHdBKZ6+f3paceuqVQpdxk2ZEF9XsZl2dUHAZ+9
81K5N1v28BkPGgU3XpXZj0IxLiOhb8gt2NiwBUTFLFsaOK0aYkEQBQKpknDgRutJcU+NrCPLJa6B
prJ+t3XVZEf4eWj1it6nYYjtt8QHNBKEYcieOcC9rIP6oml/aCTXLswQRpR2aqjJ6U07fx6nqc+S
QMJ408yOzQukdqAcRTtHApcQGP2ogMBaUK2MeT3rzmqYbkTGUMaaSCSp4fGWtlEVJ96Njwl+0bUu
oXp1cPUOvLU1jIA2D7Wh4T3ukwhiDW8CL1jw2FMw0/RyhTMOUUjepKTCpXexwETeTwSZd+hYnQsM
9LhJ8InFk6Pt8M4yUAp7LTvgRe9/HCCeAzsJ6BMmckqt4OC67mddyfOyBckwZupkivc2vm0UBC1i
AVaCX9T1UL71wP2UrN0B4nKWula8AHgmF4VtwIkBNz2kXy6s7UylGeKmxHzAjSEMV18w0Q2d8tMN
0cv5cm0O50mJGq0AiOLK5jxLIZFgmnrFnbM28ur2+y9x9OEicoD2xRTcNp+zElGweCDCfYenE0kV
p61G2sG26hObtiP1RkawY7LvZVInImc2inC7GWlepPGuM2g6oU20G5AdzNMVMXosoQ4wD9CDc29q
Q+79Rr8s3fays8dTX+TY281kYWnrNsVPrv7nR2kMVWzEoFl3WgX3ouGXVV+SI/ISJcOznKycVRX/
Kgt5PRnhE/vX//yCcxUEL3Rhq+q8IsdjYLaRz2w2RO7rdL1L9GVJ6Z6YrPWvm2SKYMyM9Bko3+vz
p7avolQbM2YMM6LF4MD5X8R5jDrLIoBJg/LAnBUa9S5oTfJ1akY5QPJFi8ZEL6GIRxge2Dnsximk
aGrfBcJ5SmDm6C5hAz3ywEpD4HR6Gj4225DOIDTaDkfKMrZZ2iD82ghlZ3OudPW5kucvXErC5PXL
QT056x+9TroB6w7shf2lcxNzkSyT6tdu6G8UrQGJHOUvDWVTkJA2ypo4+NXEvwTgl04BV9WxIjWL
84AQzxOvOWt6AubTATeKJq/QDMJJZu85p9EBPHlFtMNkjEsH0L8N+AECZQG1MkD7hUkqq6tbn9UE
S4K9Y1db1f5h2eJAVPhl9tZ7WFeCpN1VLJdCXpCgpn2iHPildTSU7b28ko57NdT6we4pZuQMBtXI
X0QdPTpGfZ/k2YvTq5c5oHqiPPEylT9KW64LT0Fdy3qJUjUlSOcwasWdAa0pd4IJPPwWZDTbfTsx
1kRKX+IxvmsNEDA5eT1+Y4C3UDd0+FeuZQE8NZ/SgG0uw15FcdqrYC31S5/hsIhkAGvn5/u/W2ay
fr/KeUFFxc9+EVt+YnUtjt57iwor8x/evvnSvnSrqaSQ8GYryvMU2JIdtecdTc7V9ECUXYc+yB92
UmtKNjC/TK506GiHsExfQq/83fjV2aiKgxKwyqw7JuyiLO5hcdyOouxYljrLqPR/h780ApAWjY8o
wRxucXjtMlhk0cSZsmITZbRivrYMLjuX1bI10D1Oc7Fh8SMVAj54qRy3TouTIPPu6op+lqWceA0c
W2BoqmAbicHbmbZxn2fF2Gr6MAAgslNqbaH16Z3Xu+dquNa84iErhxc1R6vjxnsnG07cBf3IK0hj
MpwWzTRrjfl6X9d4qgX27d3oaq/g2p6B/T9amr8unPQ+zH82mrEzdsObORnLJMId/1nNrMvMNV7s
tr5PC4B6dk7XL58qVduqR0Chu+mGeg+WKqe+98v47PtJ/NjsSk1LM1nvsx77su1uoa32pZdluy5E
0WalZ0VDfSfp7ssoPRvz6FztrI3h49BCpTmkfDl0JItObe7jGnWE5WOd8W9ia/wd9uI5sdXXERZc
aD9oyfASVeqJPdXR26tptCXpxbCnm799heKEQWlX2Q473XVhdiWioUevzi9UNdh7LLZSwpaH0NsO
tjyZK3RkYc2xp8qzrkmHufrz2GLKI3RRFIwtwlOWOqNZ68UlT81WZiuphPc468/9UX3NY/WVOvUG
Yts27dxrqTf3WPMXUW0jYwY+bajp1fd38kgBhZE3bWcM1mDs3GazbuKWAuA8d3Kss2dwY5thlM+h
ZLr0fGvB/vRSTakteVJem55zLnrv8cQ3OLKv4s6ojmGbbLDs+TIwt0RQJynVpWJo76f70xH451VA
zOtn4bT3qho9Zol52Uf2dYCfDJ1HFhrPYTW+1pa3V1LxnALZVwSuWUs78XQeeR1rBqoaxxC8k750
51v4lmR3km9aJQ376uxNyuIQVwygwCv2dpOeagYfGywGMVu61HSd7d5ssDAy3IzYaQJVyTUuPdTw
8EwWkFdXuenfh/7Af+xPPM7TPZ69eenXq9Iw6EAL3ZlmqA8b93zs+lJ1KV7hWH4a0TH2eMOt+orY
rlOFb+vY3f54rNl4c5QwCoWYCmUOfKwqcDGYapC62OFowUvRZwDYbGSNwtj6anE95pmFCce+sAeH
h9ZcYVk/TETfRFgbj35emQ9naiaeANUndPJJJwG3FI/bXCO9sLPUs0rJD1hifRD6Rk2xForEhXWR
N+XhnXyMRDOh/QibL38TqbYbDNaFsgW7Eo5nla+dFam1TrP2ZghePd1aO1WKks46t/FgU3LR+2xX
Z8NWLZyLvGyvnQToizJsy7G6VrriEAHwaRSsphhA4/YqaYczo8GlVjR/wrA+tBXf0kuv+xSCCSHp
9zKmU6I7RBplmLSXgQXCJu7HRf7LPvMjtmeZcGC+uOozUTY/osrclSDLlMEYloC0nZ5caUJyDIg0
mwI/2jvh0uFUNgKVJG48cW6iCbJCr9gkPUppNXnJkWZRWazIwaovRm+IYaGmvEfMgiSfjBEIXmAr
jFEHiuQF5zzBOEFptWxDr0O4WXew6QBFdUNIQEQT3TUJi0TDEYBBYjXmIybqPrJEWAny2u8tfwtZ
CMk4FewFIQzPboHOOnSMbUoskK3kezB6eHQY9aOd7kGdr4yc9RhR2mekbe4MCTUuwi/ckh3kRG8O
9iArqA62a19Iu3xrg2zvleleqWq0FC6aJ4GlPftd2dqTHuNbTKPsMezPYBkuLBPcLY2DJws4kptj
8gZS7Pg7X/JZkXulEmrVAA4wfLmplbNpSPRmsXcG68I2B0ykfMlpHgCSvkXfujUiuIeuf9kFzXNm
ef0qbYbt99Pl0edHsyyNycFAtjJtqj88q2ZRFfVgMiHplbsqTWZkv7sdchIvUAmJwVw3o3PBKZ6Y
B48tUqh/sHtFTIFWaXZY6Q8wVLwBFxntH011rtMooZ6fnpiJjr6OJCtMg44tbURndhyBOAh4vZMS
aO/smq7BEwUJPsGtSzUlQ04HdNPfO6V+FRCLU2inVwrHZnxeqpbJNaYKO984OnlSJHkn6Sjg4YgL
FKcN+vdOMS/5z9cIBdj02QvXG++Y/Nd+gOIVJOKlWgJItik+NgTy1HV5G+lEatnmhZvodLAksGSX
IJoOcuYiIXfVCit358Xpa+bVd43vncMVv3CGFpgCaVOtLHEopFTzPYJCPAzESdeshsw8GA0YuIjp
shmmHmGsLPUSWqk/TE4ndXgx0nGXjgTu+NZSc6zrxFcR8r/qVYQwp8WAT67XwjKCuyLfl3aGhl1g
GlDr8WW6mxlkMPxffbSyQ/ORrVSUmEAbBvBZ4b6EtwS5l5XIT1fpEC5MHTufecOAo7fSvIBCTRte
2SxSySoIwSlQhaoSq17pYetRZQDjqIEQjl3ieltcLQYCdXJ73zBSASZVYXP3LVh+hBGdJ4g0qMUh
77tiM6D5t/LaA+/g4NDW4FDQe7Ra87xSMVHGpbdoejy2bfg4Rjn0jWQSieP5DFwOMGEFv38Gj70v
TYMtuoPejaE6PaMfnsFArWSSRm0K/ZAek/6QmPHF0KnbSCOu5v/rUPMtWpvDG85APu58C5JiCl84
pcYOJnHZ1cqJ0zq6SjbZV6FLQY7Gdu7zeamFnmeFKDmvaFf5pOl56don/Xhat4fa8EPziBfDyQ5u
+MRpHlv1UKWhJMVSi33YbNVjlsgK0pjppaftCwE9SbC81PW15TsXWs795fffX9jjR5RU8qdg0y/V
BuDUqFvgGO7KsMQAVh6gyrxo7vCUxeVbzTsEqtP6+0O+Tx3zddakj6XWiVrZmot/xiqH6k+Cwi7s
Y38pCDls0ThitnQIGlXLxVib9xVsJrLguvjetg9FBMWxJCEZfMbU6iMWPq/3Ci+qCrMrPtOkZkUa
jFtnQNoglQzqBMkjViIviA/fUehyMcWNZ2ZumcuxHLeem9dLy+Z563ClkTVAbfuihaO74lm5CAL4
UjRvq6Xm3pcxxrgaJlziGLss0R96p7hNlXRYuFRiETSv/NqHJuwo0UonP4HabIfreHKfFxXQJASA
hIRlS3af6RKO/4/QhjohgeN9f1WPjlrGrEEriNY0GtTPo7brXbLSfCfZdUX+Fg+PDrSRyB3PwNdd
62JdN6sQv+N4qpB5bADBA6KQSUFXfNkZVK0y+LluJjsI1W/hyO1zxupliOuXZNJg9GW+h/tz+P5k
j7396TyheFenX95X1x9mHtUpIwTJkA8jXiEZuJqlg05revWXmTwPbe0mzorDtD75/rjHZrwPx53v
n8NRxG0m1QRjc7+1Y8ZYaFfXna49lVl7/f2xHI0bNn9MKIEiEmNbyqwwK5XXnU2gB6FMOyMN7/q+
7VYBsnWPaqxexjUxLvkfSZgb3adxO6g+XnYbZgZ1Q40b7bqVtZDVzvBe4wz6kWn2N6Fn7GFV9okL
4NQgzx5y46tn4sWqBLA8V/4I0UiudR1ZXk/sXgVj0A8B58jxoW5AmozRPXMj7F7IUxs/PWNNiy0a
t0mFW5vktqd3c4lphyqxT9junOsow41UKOw3NPDXC3ZeFIwz1vpKeiBmo8ISQt2Z6HavlWTc1RVp
egRDIqVap7L70Y6iIwSObY9Wyy1yr2vX9CA5d8AvyTThFVzDmIiWng5DODL6vYj982ndXJTGk82K
uK8YG0QqrD2/fxLeSAxWfQiz5pq4h3xtRcpFH8l1B342UPw/ylgOa+nX52TM1tey9EmLwvxKQu+J
V8yxh8aZAqhpPPC0zkWdcZxX6C5z6uo5u6vMeGrBUdSqeJK5vKDh+1QTUXZiptePDV4HTQZuCItW
8Xw8sb/0yC1kgjBj61oHeI/s1tVXWrUsIOEGUzqUNrXgqsDZmW5IpGHiXvdBGO68MLkvG9qauU7b
NyG1Qw//pG7+jN6ecKt2nNAS0QUsXngJDUB1sFnruMUCrEloEN8/F0ecAgKPBToPnemGWuXsufCU
IUZTGcM8cpMN+ikc7ioV777UrkXCWZG/lS8CTH3KAH89UnzC9hwHYfaQUSH3MCIqTr1tG2bhOr0n
VQ/9FlanLakFOHHhtxPpET+2xsY1DeDxOcTLWiGAIlanaGiV3Neg9Xffn9TXxG/Qj4gGtGkxZVP+
mUbMhxnNMQc7qXUj3vV6uC4oqoNSsw91RpRFqfcbzXHzVZaADk907eDDV2APn2Lv9cgGqdNoG0Rs
A6BW2r59Yh46JsRAtE3raFolWF8Ks14vx9xtmWxz279sgvhFiYu9n2GMlgIjck3GSQnHu5L9Afjj
jd/XV5LW16J12XnWlfXYbRI/fasjbhSUemRuydtAWoHV8RFNal8QWoPaRyh/TlxT9cgMijYCqQAC
Nxo7866mGrqeSdkoQZ9dEqQU4fdrBqYNVz0n+RmNCFe3H7PgrPPPnQ70QBZG45Wjwm7o/Fd1KPQb
Gmh0t2OIQYY75XM2Bao3bXjxRh6XIf5FPmS67tL6Bjoq3BOSFZ2cGkdq8rTIoFVWIVxVcjt52Aao
49IO7pisAFSmmbWLI0eQtpuyl7KN80wnIcfwqQtPnS+4Kf45ADUgfTEFiraduKbuGz7Fu6eqMHy0
ho6yVosc5ali3NkyeEqRIS2MRmiLLmetZCv2ZeT8tjqmYDNsXj2prlzJaiZtdwjZVoX5E2Lpm+d6
570H+8kL5cozsv30PmmtB2Iwf06Lwjo2nqqyPGhN86rT66Nv/tQGukb3nw821Prgs+bvuvbMyWsa
5P4F1Pp25QXdnytXNa4d3gaeCKMt1UIs6WVBZIpj7YlDZvsIEZAptoX5lde7MZ64o4P6M82G3yfG
wrGhgCDNUBGtsKmdd9UGmglxVRvJrg+zGCyksQDve5d4Vb9lP8f1CZx9KxRCPKf5C59NlGgnlCVH
Fi0YBG105nJ6o88LvMRdF0UyLdCcjNvXxfmjaYEYbp2Ca4OcdOcMxXrER7oIYC2feoqPzP6USujp
UMZlhTivvqf02JsuCdJd1BAimafhTmQwzCxA9yujwF6VYUa6tOW95BnYJK4PPLTauXlG7rNf21s9
Da/dptDPjGGKAGwdIITkcqnyrG169wpa5orApENgExzK2mLLqoY1YVn+6y32n7/7//Lestt/rX+q
f/43v/+d5QSven49++0/D1nC//57+jv/5898/hv/vCK5LauyP/W3f2r7ll2/JG/V/A99+mSO/u9v
t3qpXz79Zp2iqxn2zVs53L1VTVy/fwvOY/qT/68//I+39085DPnb33+9vHILoBFje/5d//XvH529
/v0XbaZpRf+fH4/w7x9Pp/D3X5s4K4NXyln/+rgPf+ftpar//kux1X+oNDfoVVG+Mqf2W/f2rx9Y
/8CWY5IcoemUrIzJKpNmZe3//Zeh/QPFFQ0RmqLM/8JkTFdZM/1IF/9ge8xKDEmmNZWo5F//+7t9
uov/967+R9okt1mQ1tX0t2eLXcDFEmY7zT+Df1XnU7XX9epImHWzkxF8niKBJK2EWXhR5cUNmYmI
r2Lf3wYA4i8JUdeWjQ7lN4OHGOa3LJP9C71prpWajD07L7ulJcv0EnvOsojZWTpNWp3VWntVycLe
lSoIf8cnHunD9f73OX08h9nzjdRPsG+nFMmehAs8t+EWRIM47djXW5VbtaSiDUEdVpniki+LaoH8
FqpojWO9WpkSnzj2fPf3r4NjAFZVBMrcktn6oTTCVtMSiZ2QJC+7zbYF4Zbsmf11rEPsalzvJjfB
WEYFoGMjaE4syo4en9vGopZFAlKmafr5sH4ZtT7KByFqBD3VrTGp1bVOA6tHSmBC4hvJf2dF0K3U
IKnWtsQN/f2112bj5/38Dc5+0ibq1L5n59+3dRPFGLC3aN+BzZXtHcVviicDCxFV+DZbDxgcls28
0drkuw1wchKxtdV1mhjo9fLyVBnp+DeafDY8XBra+M9XpO591zXyuoZtJUxycxD54/AvTrxUtFlF
mhPHaorl2ka0QsN+LousPNuo2sJttv2oZSvapuG67M3wMXe7ZWTW3rnqpe71SB/R1luNWrLS3Vpl
2S9jq9Avc0P4W5JHzYswEPaJGv10zT9sYN+/GnUlVTeI+sAOPV2hD2NCFq1OcG3dbKvi1XI9AlIU
/zfyG6qc7iGgO7Zkm5GfGAlfLztbG4zfEtOc+Fq3dv0o7IiNbbYoNCVBUIT55dheTtSwjl11WugO
tQfVEdKYfv7h1FS70pFhRpya19ur0eY0ysysiDzWihOP1rGr+PFQs3FEs9grPBk3W5tUyEUTs7Rq
wtd8UtMjYq0WA4uJwB9ONMSNWf3//eZNdQd0zLQfzPmEDFfctLuOB1q36IT6U4nQSdSLmtrYZsx1
gZbohki/5irPu0NtiZCcynbH1OBAy7UilonSWHehgvvL1HdRDO0MK9KmNZl37YbG4tBHl4Xs4TU1
Trt2leAPbV7U865+5Q4INdPS+1NpJtk60S0VenDzEb54bdCDS+ocXr3XGuWnKEgD/34qeZ+qZsOW
BrBFPYtlGtrA2bAlnc3Us5oHN9braKP1wd6oMWD5HmcFaXpfU+MqOojdVuscqphOQCiG2y5tycHq
YeaZbCqrulioikOFwtIWuZ2xxhrIMfMC1l5Iihc6CPRFVcKRimV2TdTIDhPQoiiIyx114xLDZHjV
V7+DBIeEZ3cg+p4HE52iHjaXih4+fX/K6Ay+PqpY7zWK3kRB8s/snEMnNsl1i+ttVljJumnGi64I
3/oMPk3VQeEipH5sgDJ3Uva7dOByKPLP4FTX9Cc3+Rgql172mkb8v6r+0AMTsGmu/fBd8tUDgyqR
I7WN2cBspve88YzYOjgNGEH1F549/yHpaRh0Fu9JzBXk0zCb1cSV0kMEUKnWyUXiVDiaFH4mwmTf
tzYCpJya1KU25eSlAx51w7rSa1UjHQTp7kU4es6SVHUdkmVx3jUt9rfuwW4v8LOVtG2bYJUJJBXy
wZbxfQnwf0dAOMDStFnXLZCkLD2Po9RflkKxNkTNGyuCRniPiuCRkDrEywu77jej7T0YYXDbWO1N
aYLDClr4ZEP3e8j1fKnk6TApp0iUbBaxFZ3r9i0cdhNMeJs3B4SyNQ21+sbrgguElsmmzx+KAADM
MAW9Z2DlxJR3HY41plxZEvbSKneEazsY9H77pfwNbORWioOZVXKRFPKnrpkHMYpncrAwsTn9WULN
duHSYqT9w4eUbfNgemzOQlkG2yyheMN8RZZLCd7TH06Mqq8Tl43/wUDCMZW5vlSGe+gnjex4jhoS
WHKSVuwW1qoW9AcMSfbKo9PlEqN8Yv4/elTac9j3aaDyIvg8MztEfpNnHPHaVR8ro9s3WfynKc3r
flQINY+eIsd8PvH0zBSbTJWYankToKuCMoIP4/MhK89pUyVuWHsJiKJ0hJnbwvtSqas1FiGrJb4J
j2gNRjGX4+33B//64LKRohpGmdRBhTaXMXuNbMOuzThdK8PLi+Bz0JUzQtvBSdbgoABqKa/KVAL4
/rhzIff7SU86Wda5WM+41J9POlFdJak7rjPOwGuHJ2xtJKQaxyQXnEVp8JKwZ1jKFlJz7I/XFZPn
wkjjF7N9DGWjnfo2X9/6XAZkWzCNKO+yJPr8baJAGaHGO9W2BySywm0Kxxb2lOOBjkjwdy8IE9Gu
K0ttF57IbiKXyOXYDteJ3x0yU0+3MlZX318h/ditYT2MVwPRm/aFBFLgFxyD1qq2k+x4Gceg8ClU
bYiEeMy94Q+GNuK/i4ywDVP3eO/FTxjf7wYL/H8Vaz8iOCKLXSXqc99WAFE0GvBKE3AC93VVq95B
C/WrOlCp5YZau6WWBtUquSpG/48v3H4tIz76+1N6X9Z8fjXaKPcwkWPcwLY/X9N6QlGI/TKqrSVG
koNXtddcaxZ2n7SlbBJrUbZsw4CMcwPoURj30W5E8Qc/fXrwE3ZrlWq+QLahH9GmoJepB+U5xG+n
ckB2Gyuri+MNCDN1FXmQnxthH1Q9I40OusuqFwNTmHPp4K3cyan+6IkztM5UfON4R1mYTpCfnFh9
iVnh6H2cszOGImQZguls+vmHlZ6rkcAx2F21bYEt0umjAw2D1VegQBfaZQvNzZO+OPORhS+bFJpr
5v8JA4UUbRb8MOGUHctzCI1ub67YAHYLrg3WrHbQYcpnz0lfQPqeNrPYbYE2/FLs7qH0YyCXKZa7
ppvWP6ZBQBUlK12iu5Z6biwxD5zbXuetcxeVvv8e0UsAYByJchm7lbHS1eq+y06Z8t5XfV8GwIer
MXvOujruhJcN1dZrNABoxEEv9VHDam0l3SqP7GTNvABcHIQ0dliKoXqlLzEYPrRhfUJDJ4/N9CzA
eUkzC2kUeT/fGWI+RDfIpto6iUXqF1nSF0KPnhrXwQaoDZeBxPGQBw1ILA+WoRprN2i9ohvLyc8c
gT2PL04CjcolzZ2arepwYTkEWZYjNOtkWuOEabHsRfQLASp8syJ7qbWGMidApIVbmDiHOnHgYw8l
dJjVaAHE9Vt8qJodpWT9BH/ilBQP1yI1JZZgCxPzOclliX6MArMxuv028gFcGOqZrzNFQctIVpIC
4qZ3Guir6pMh3BcNghBRsbzbc2dt1cVTU1cAPvzgMigMlPneq40z9EQz+ev2hjqRqgmcl9JUv6ir
JLbQyAXUtbVF9OKBK1wpIxL0bGRN//2UcmSSJDYER/UkC2YzNd3kD49XFUdmWmYa4Ste+ifMYRJY
+Y6p89aG77PwQXOmCaxMkYrD9wc+suTlHNFZUAsVaLnmG+fC9ZrcciXTcyrXTRsCfLZ7cRbV1W/d
sHpUd+7K0ukSmSkyUOmpwToZ2MlDNkPQH8NosOxXIZtgO5JeBaWoDHHx0zRCM/z9Vz0y0E1VTB4e
cj6pws2uUU0Upu6GarUl9xGTTnEB0OKlVePbXpHLJAj+VBZYh++P+b5omT3pVPx0tNC4nunXzJ50
p1UqfJA8XVrbXOPKXDH3YyAP8F1bl57t1kvdrHIIGsaOKsOd7tpnepW2ZMpHLoFK4rY3MGn7ft1u
ysn9NwbDIdC6C9iIJ5ZAs8r2NEPzTSerEPcFy/Js+RVALpBEAVXbzs5qXKhwCuPIQk+i0s+Tfvjn
+ytzdMSyRZrYJhJ2xXw/7oSRl6Cz2hrpVVfrV0JwVD0le70FOx1PsjVn7OOVcmrAft2R28g7WEyL
6YaAyPr8qISVhgkc3+UWJ+ZTN4i9ZrE7dDGRLf2eZMcoJeeS/WfU+0QaeLW7CCVIsVZhH+56cEKS
ijAEtd2o0EHHkXiG7y/MkVIUXxCCDjU4Yf0vws6ruW1k3aK/CFXI4ZUECEYl25LtF5SDDHQDaDRy
+PV3UfMwdeZM3fPComhJliiy8YW99wr/y7E9r6O3FX3JO8pwf3CqIK9xB0loT3+jb3wvBNXx5IYH
n/jFMFg/aRcaiLuxh+8INeEU++OsPIX//0/l/tvf6258I2WEtTBJgP/5tAHQzWxHmR3kppzw7Hot
TobyTlW/4fhbKV77IYr2khCJQ07uZUzheNI2Q8SRXK8ngn6V7QkAwsv7KMknGa38ucj6/iFXl8hw
tksbFg8bJ821jdoRQK5H4DmF5oPiuhBJ6zaEaFQEOODbprlMqIkSTpgoVAs/mljl3RQL9EQsTHhO
/TD8qBYPBEHVnLDZB692e0+bFkk5WUU6E7F5qwiQAfa16Svh531LDfD/P2H/8nxhRvVZm5pIP4N/
OiEKIxQre9oW5hdBw5uQycg6kh3nWOyb0fssivHZN7o/QEn/x5nzT9Xr/Z2MjMgFVo3mNPyvmDIh
Lcb9XdCmJHkGR2mO7lEYWZZiNiz3YeNbp7nrztNUz4gnmW+yUfPOxer8jwPlX54BeinCaPz7NuK/
rgxa6W3QyLvTUqyPnQtzqC1NMxEzCsqgsH4soCwf1kZdpWv3/+Pl+i+DdJ4D9v8uTQzyhn9On+wt
y9Gn8J8PAfmB0LVTO8T1pvP8WuetnQgD0GG+bSe0pBAw2/8lTfmXU4YlJdo83/ItF9Pof75dqJQU
ehePjOBxq/c6OhHihMip3wlZ23Fn/s/fmFbI4Xv+41pDTYkIg8UvBpx/9pJh6ZI0gZkQWncd/Wxs
MKizHvynhaHNQQzdJ+BlFXH6bYQ9OCT/Ycx+O5inLsGSEQu4ZNGTNH4oaYIprlewwwLRZgnp9mm0
h2tvQXeHR0bWSFCQTR44xpcw6/dsH70ddXJ5NcoleO0ZMfVmpj/ZRfXWr6CNgr6TP4YlOjjA+577
isRpx2k8roAmba9axBc16DlBapIfa3tx3krX/Tn5uLdnfPq808fwllv3b+Ra2Y8yAIY07S3bNF+Y
5hif3YwyMpi9V+jG8sT4i1xiUbGIbVzjyTOn7nmzSVceZ+eZxUb7ZfjjNCQrIw7230Lnddws+T4x
10cTuetG8Tmgg3huZs+4zXimyRBS9NxhkUUvMiAFN89XXJjiadtW67VXFjnYqxN9zXqpUidAPzWQ
hfCoouqVSmY8dTLfHhbbvHh6tM7DEH2nCSpv2lrkNdwI6OYKSYb2Kj+bgGhjsJ0RtK1h/VZQt9Ur
uSBuc4fQUZKTRm+IXWlW4CrXsfkkRfDLJmHoFx7zZxVW34ZaGAdlu+K2BqO4jcvwW689CBgwjpj6
6mYkRRqmG2ro6SwaRQc2VBs0z7Jbd9KqFz8R07LHWw6jq9FU9WP1NhgSEvb9o4+HgmKDr5C5NXTW
QDxwZRcPQ9MMZ2yw54+HLIyX5yG0SccW81XebxrTnf669/FYdkenTF2WiiU8yNLxrowe/evHvb9v
5jqfEj0zkws9XR9WAUBhshtxy+ZV3HIXcfeMEivJs7K5FItpNLvIGJpLG3TfF7+he9kIJxH5PJ4/
7m11XSVVBSetnHLIQg1kE6QodpO1jx+PsPlbH0nPcY/hdrcN+9dBZd7T3zetGveCWgVGBBwsry+X
FPIu4uZVLdS42v2ylE5xHODkzAMe1WHO3GxX0lKd8X2/Ik1qDkUQQBq0gIm4WPOsVVlvRtE0lx7z
kWNQJpsE374M2jJelqZFSoxxCpSy8WShz9siMRDyYDixl3vZ5xxG67no+3z/8SGuN/e2blU8Iuft
JqOGCBKU8xNlQkdioQHIQYxPfRkHprzYfZE9t1Xk7XpjqU4TvuC91foQoU1fPrvNJJ8ZME3Jsoot
3laEidqfiotjignsIPqcgdjiV+xFVaobDd5K2dmrT+DsXrnwUKBNY/lZttfVtRhh5NN2U0a2vdol
mEnXip5rs+te6+/V/UG3h7BJ0CRvBh2kLe3LlzyL1k/+oHZdYLVf2rUjEh+SOjNytGR+A7ZypSV+
9HvhPH7co3Sd6TV2QdiLgzUP1EhydTronltwIAP1u1PBnwnCwT/XReXz+nZ37pDBd17qfM96rUtx
KcY1vwuBiWwb7JKY8sKDFyeVY30ykejvjOlpbHSfRBu/Nlnj0ZcJn0VsLmGAWYf/eBJAFRdr1jdj
tbfLovtDb1+sbib2jEn98zBN4/d8cb9O43yxNqUe/dl2Hpqe10ljYw8y8Ofd+hlqta+L34UP/+ue
tswMwmwPiC3rZOoRd0o11J+2enxew8X/VstQJf2kl5OxGP1Xb3n1CLJ/dYSLjNpgcKzkhJ22Db+N
xbm1V/87+9/lgMBvOPZGXn71fBbt98d9hyoXDdGGk5xj1Qmb/ovvGiuuEHs9jgWpIt0mX9UqvnOQ
VN+Vk/Hp5SdpN91TaJX+ayEPTi7q12Wcx2cnFLdifdVuSwhGFzWPYb18yccu+4LKvHyQg/Hr46MK
78dN9ZXCtNbY8awM/hrMXp+5yOyC3M8+RfebdYD80ICLvie9FrGWxBw7aiTDiuHSUWN9/hJlvhsL
oR32bc36pXK9MqkC8+cyL/UeJnn/aVwK6xa54qXrp/7TcL+xSA4heiUkyz6H0NhMHmNnRar3rGx2
VPcP5TjIT0Lp2J/N71HdTWkbLsERb+nXxcG8Ec8+70UbV4wBcdHKS/Gzf+cPPR+RpI5cfEL3KSNk
8SmENV713gNrOcK0MaGm6NhZUyDoSjjw/KtnhDrxBlFA8wAHm4ft+vhxbyooZBqoDh7ipsO6OOzz
kNU9LbUuHsE+R22eH+rJixiN5fbFnBzrotG5kQAcbLFv+PbZt7j2koWyoZEiFtphvlbq4iFYgwZw
T6kvrq7NhAyPKMV/tx9LD2pTb/fPtjDL2FlcFMF2qC8gTnmVBlvx+HGxa1z+FYoyjX5mbg8fNx57
A6uEbWj2XX51ozYJc8s+uVn2YyNkxy+GOpHte2NMv/zM4prDnI1f4BJNZOsTM3u4x0LHTbAkwh3y
C7LnPPYUEjPV1GeCa44dbcTOI7HVmKLUcfRvUZYvJaGM7HbXQ76Jd2OFXKEXjAyzm6je5aeg7pvA
nDRBeNzsjeVrJq990b8NUMMym3zB6UoyISpqc78M7rdJ+C8mOtmY8dcz5XysFiQpQUnUwDp5OFeo
IY3avYbj8Gavw9M237fKGid6fr/qslnKXJQkKMiD8i20s6O7eb9su0jdXqSLfc7I/utL44+axMNq
h7+3geBjsu/2Rp5RtAZQnbvKgu9N+jarULGz82ZKgnHr9sYKK6KI5Nlqttdx9Z9af9piq9KnssNh
uFboEwGI0DJVeibi2yWqdCH5Vm1pL4xkney0zP3Yq1g5Bus7HeezdtivrkHn7mvtMoGsV4enjZLV
49fSuMBOQDUAzM9XX5No3U57X3ov0jW3/djjz7SmjKrAY16b1Wbci/BXaJHrIeAm7LZqeFZR9uKv
WwuTe7XSXlKZGGZ9HzLC2mEa1zbhIxrWMNm2edirqD6RqnuuHX9iN2k8imX5ITb/4DUAJcxu5Rdy
rO9Kmw+MSqZ9GKbKtONgo/eMMHMX4NJZ/tmnYeL1xTVp2rfGVgGDICkcefIN2oWMUYSQM6GdJ7MD
U9V7ZOdNQAAr+6s9hg9rj/Bn8niplnWlE7uUfdIW7cMcGOpgggo4sKqayAmciEYCkO4Z9BEI0sWh
n4i2w1h5Rnz9bgwTquPQ+WOAmd6HXuPsyg1R/7Q9m0Rx7kccVLuM6FSXoP19qYb8WGZ4QRn8o/ks
WrB3whiTFYyM9rdbUNxRqEUh9puTp+3cXG1LfBm2ezK+8s5MAv8Aem5ynLlw0N9DKf84/T0vYYPJ
M1JZYG3rDmXN39id+ld/cr63lkZggMrQe3EfgZSLQx5NnHXzEi+4RHaCMN8w1KSSwLXfazlcovDQ
lL2OzXmsblNGOKvt/0DFgZC59cpD5xN80I4Tl10LoqmcQ7C/w9UhlimW5kLSqGGkwTw/dnpyYsHm
c2eBpRkbrkt6Ck61Lbo0A+Pk5CbS/nb8pbgASr2K52HtHidZ4U8UBaS1Vi+w1qHhfNzrhRl3eQRX
tOfSs3TEw265vujFaS4ioM1lzugRmXWpQtdAClJcIhIvdq0ZdEkkSEVuTGbGoQQEXUN6Cse8Q2XQ
5/AbPUbwHw+O0mkv+AevzjKHKbub9mIZYLhmbbaxGZXtBfUoYV71TIwGYT+34P4ftu6qL9hEOT2t
xeNdGsL66xiMN/c0nvtvUdSLOjiB/MVqQFxkvoiLT+++U6If46mbbI6r3IzxpvQXrwUS2tZ32Ue3
bMkkwoemLI923hkJev6fU65VEuQlEKZpbC7j/UkoJcuFSLn38HBjvBQeVIBm9dKCZXu92POpDnNm
OVwzoWhL8xx2xLw6GL3jMBqPq0Y2Ms8ZvsrA7i8fN+wFD0FvR8fO8JKlr8WpGzwXiVqNSQsaTbZv
u1BdhGe8dUYGxPD+0cdDtOBXoQKZbF19EU2rLhvi9ku4bN9Dj2LJGRGWMYjSyej7LVp38iRANPIs
t33fxJbe1IUfj3QQrBfBAIJXhlz4C7O6DHlXXcr7PWsuUuJ6hmOpxq8YvJsDH2Xnj5tmgwiOQ/8V
7HbNcYJn/+NxWUUclR93Zw9dL0mmRFqv+WUty+LycS8C/mcIHHDZ7MLksuaj0FMadC0gs6lr3wrd
L4e/PjSKqLrwkhr3ruMRKF7Q5YVIIgwhLx83q+GJy9K8VU1e//VwOLghKEXZxcS7V+owuE5Pr5Eh
ABxH49y15U+LxjRhmRGenXGqOMenB6cEwV4E/a0VaahgnVFNz2w8ua5ZAS+fanDAb/IX3+laENZF
B5fYswvWpDJQzZvhrWJidasWXe5kZOpDa2ibN3mJYKMP8AwX71towT8boi6pSqIROnWSfmsePnIj
Ryc8r8bdI1SG4c5l92C09KpVaf6aRwOS8sDBuprQ6+zhsITFkpTArmY8wvuOLKUN9X6rzuSFRCX9
CHc34Tb9hTexOvsfj0Y5WYm7ad3U+ePR8f5ZXmuBe8sYVRigsjfifY4fjzsFaV1Uyny16Y+hg+Dk
/ukfNx/f/uOeOTvuXkZl+Ne//vX//HX78aWNAVKsHo1u/9eDH1+kP37cv7+d7gI/tmeocX//bMvH
D//xOX/9JN5avXn2Fvz1I/39iUWGK5ToqLfGngQ19/0HLg3viAeEy3SuB1iVywB7lnvV/d7fH37c
+3jsH5+HlKM6jKP68vH4x82cd0Bn//7aIO+hOi3F48dDm6i2pKubnxhgaJVJydrVxM7c/TDj+e+b
TdJIN1tLSujHXc708UyItxeHFaYLrCHHogXEEs0AsrumvU6m4d7QUPqx3rz+UA6AUZfaymK9BCFg
FnaBi1zdPeK4P4u0YFbmFnjQ2v/FhQhOO4dzSuDTyanVFgf56DwNpKfir1PLzQ/pxDVL7rpmONP1
kZW6esDojcDKLuf3ylzMlPhx1qcw6zBkGCPbXmH+DGldHgtGHfTZn+rgGxVbEXcc5Lu2Jny4r3FA
mS5nj1/CKlyGh86znxGsIPtcRBVnRfbWMLHfGf5mHMwtAM345FnmoVnan9mSV+dsbceE5B66/2z4
UkF1M8YOhNfki7TGIlN0m5+akfdJDYiL1NbiQrSftpUM2ogMkD7PMnwTdupYwxUg2LAPseHDtQpj
x8+mXQl63plZAgtQjd10h8wGdQf3vv0pPs1T+yzcDKuL41A/5U9OszzZEnm/6yV1bZB2sIr3abKy
9G5FwOYxxFPvnuXW0lVgusd9Dp+NjHLiH1b0WXNHhTTQlBpTYhGXcK0d/W0ZH0dTvRCBN6ddHoYx
w8joKZian5OSRVKG7W+dj5+NoV2T0Zz1XiiAmrIg4BZKXQdELrzLEkc3tjvAZDWcrKBR0SXv0CYI
aiNLgQoe7XdfZdaxmL4UyLdecotyBpQCqf4aE/d6WqcGNZJjXiPYNElJItNejI2IzbZW8SiExeX5
QerfjZsvSU8LfLA8QICl10ATFBYYe3MK0ijv+l1dmuCMiIizevLX+q5krGWVD4bR5Zjjtnc0juVD
4Orm7HZExUzABFcyXZ4dhGei1m8GPsRL4I4Lu46Raodwplsl9NGbXPO0luLI6OnV4Ee4eIw+drjA
WANm4ZLgg3UPTSCzY2/rH3S3E2A7u4EVak9ksu7MkZJPGazl9UhegVoCIBOsNxGkt2wUa8Kcmobe
nRFYnXRMB/gH8ZmGZk0Fa6KdZC97yaZndEwRlQm1AVKDi9/5XyY77HegFVeDpCoMTXKsjdOGoH4v
FuWeal/pqxKaK1FNBvYKndnJ0HdvTBJRRRXfAulzhd8cETuy664D86E+RJnl3tk62stRp8/h18XS
1Tn8WeJcfmyzlLxpud88+2HMmTD0C7Hfpdk8mBbqD3yrHP1FsezlCh0N31eUon0Fr1e63+cKL1jv
+gUh1dT7Iwtc2or9Zok3Z0FcKtToxaC4sIc3FKldrmAfkmZqGFXP9EPoOMDhyxhLrWmjxyfPrrqk
4JtEzLkI8O53rtnPvGqqMFkV8LoqtB8qm7VwabqU9uRW7bOGg7kygQfwOjQ6ihGeHfo6JvrV9kex
SgaS9c1o9J9xXtzzaG0QkYfcT4lz+OHXmyZ3I6p5G/H10ULUtmEVvwqRHRbltQklNw54EYGtncm1
qBySAFuFnNPr2Ekz97uicwpjjWCbS6dLgH63rEf8glsqB1HGmT3/FqJZnzkBEcJM47jr2oWcyVIS
eDFP5b7bav9k0M3h8bMuNb07yYvNxZoowMjvfSVaLTvU+FpOjTUSHroZ0XGdsks7yjnOI1l8Ghbn
dwYqSj/0kj2OMXngrDNXPhGMGd2KxgGEQASZ1dW8te/votlp51O7WI9B3tHEQb1jRxmkvrMiy6RQ
vrX3m3kvC5fRHJGp5yGI3NRoYexFurz9dWNzNg5O9CdrCwoslhDYUGHN0m8yS02Dtrg2CpmKR+ZO
wDowYAXIcLBVtK0lEFOE8xcayiW2Q/YXdZ51sCKJTORdD9yOatJOvS7H0MxkxRZ3ZoShSLjO50QF
wdFflXHoRHsa8NjtFvXDtaS1144WrMkLO37tJ+UfKkRYjLay/ViExSFvuhyZK6e1sUoGQ9EMCXH8
saqtOAXZxPciETeL+oTrip3waBJqoRM9EjsW9oQymcFQXYRTNqRziIMv8v7XXE+/bHPZ40/lqmEK
+thFWdSJ63tjO6fVd9K1XH1moSEOXkNfUTmnExXskwW9VNLL7Eakmzt7dFDXdNtXYefuQQr1tg3y
RrQf5Oa5lim7HIOXG0aPGppEztTrgPKqWz/3GadsVQxewrr5G8NGIK5FhHbHBqC7bDbbnKgjKSgl
TCdVWHDZpfDOhDaROhyPjy1P31o8UqbOBz2aOWZOXwLmhJzRyy+MvDEfRdiQncdoCyOUtUHFSJ1E
mEDPD3Pe9FQMUZjM9b3HCqv1HJFVExjj8lT0l2GN9o09hI8lFWBeGR3mS/1LlBEvOncqb0vZfy1b
KdKV4cuhgVjiMTVLqJPzmLS6IOlWHZJwZd0Kly6kgdo4N3N5CVimJxWHdpyTkHyYu+k8FYudrEzq
9x7q58c+4uLiTC/WlqOfA8jIJZbqYdLCStZvWDrql4kFUixL5e4DpdS+YeR1aFwEbOFwuC5oxE9T
Xv6eLRj3jgWFkvcEC57K+VlVkZ26c8cZy6zraHUblOVgJqqm707MZdaTN3YgTcEQToPOTka9baii
lp+GFzmXdpDRdYmi/FChqUSNZbNsWyKQQOj+HhgFmFewOXtrzORT69LDZqv9aEUN8e7G2MinZ1MQ
FFayXgVZLqeC09bcCNxY7CPOre7JyV6mzqk/6SqPK5nbT2gU1Ce08eUhVIDdrfFbN2b6syfleFsK
8Y23W/t5CEfKeq9Quyj7Y0+y/irGqb2Y2lj25v1DlHF1PPh2eXamZjkVWOPjNsgPmJytP4aoLqEe
IHaTTNZ6wdd6BfyLCJApSUCvujbLI/k8HfaGgZ6AUZKX4bsniWGOA2veHh2e5p0n3fpUKUrIlW+U
RuSprW3x3VumUyXD6ZlkvPyBnenDsOj6s6jGIyMoghnC6s/gDdPeGYltcGvzTzk8SkT813b+yUCi
v5USmxbwkGtUqOgs69Hde6NjJ0SBnkyrH3l3mdg3jHG6SJZZMwqYtEbUw26LsnPFd84ZObMkoXlR
eSaOjvY52ilTPF64Z9P+JYh59tYJ4HWVW4krMhrcbPgOUO3Bt+vmwbMYF2b1QJxLv51mqQ6LwKxU
rtvB0IX/NEkvdVfHP7G0PZK19uK5JDSsssPSbFvTQTervcuJMhOZF5C06RQpzJnoCvYPgrD6Ssgq
AQAML1FVRsda2z+DwXROkXRui8MYwVmcxJ/HLjXXcTpX7Jt2Tl/QxIfutV7yd6x1DESDYE5KuZFO
rua0Mhv/NBRCHfJqGJH4k0cU5C4X3GwFrjos7tEhw3KC6cIeRT5OnLqWsLxnQYzHzswI6Ku1dA8Y
a93YYAWG0GRNfOGC+Jr78bh1VXZCynPaisqOq7BCVsVJAdvz4DCqij1iPU5d6QFzy9bXorVIjsCx
sKttpMzFUkcHRYTUfumF/mTB1up9RsoN6pZU+zUo7Awbb47e8RGeEbl/bb/GAYs3ywQRPoQL0g9/
YvAxFS8hEfcmsurei94toJ2nibx7r3e83bAKij44d7FNl70nkZ1qIeQyataukdjueLNKYz3UYwso
nnb5stHOInfNWBJ44rvNiPWEc/97PmfTrfMSq5DFE4ED1qEaCXtn0V5TXARMVDTdHR1tdzQRaztL
q67zekY4TeMnYZYFhdeljhApIkwU5z65dgTr7ts+WA+zisp4Lp+kbAOwPf4e8cnyhXSfTHbGG0mT
lyronuXaZgfDWX6t1IpX1dB4Mly7hjLbEgC2TcofJjt27lvWeFliiMz47s+/s0D5b5b8pdc6SyJv
Wa9uOIWnTm3s4fKMi3pZ3AqFA8Zy1ZcaAC/s4dJ6mebPGronxdlo3AoZlg/1wEnCKD8tEZyQujQy
HqqEf5uqB48cumeQzkhEMaxT2fbD852s9WetuuDBECsTbA/xqk/4kQABfK4044XJy0gLrDfcRPeb
3s2HQxdswY6yMXqIzGfWXtd6NSE/NgAFtu2zLgZ5ZUWxvnTutjc2g15jlKyfPPdr22/h88cNY7uj
LO133Tgs78wqQIRK1iK1O2agfP28ZXK5cT2YXtzJPBd28X1mTMzUemJDU6BKC4yov21jVtMXGF2M
Goin1VHPjVNaeyMYZ0bDIzv2rXL2TYX2OdTAPqkYNFO5rHuyt3j0DmAco8RVzpoEvqkOY1HDXi/6
ZCjD7aIYFCfCNh1YIMw8TWNineOxbm69IrXWbH4u0Y3MLClbuYRXvKPLOcoRbws9v4t2btkZbW7S
arWcPRpWshuJYChabLV1bsVjYecHC1DWbF3KKteflCd4lvbEdqzXtcL/4aji0Hk629nCo37Pimg/
GFl+FaF6ItpPHAsWDExAYcg7+ivLd04RV4nDImUd+5jOH51mHQi38+UBAvSYqFF2+2JlGWR5P9Gi
Giev0GFKWOgZvUF3+bgxOrKmYQFHCSi5+rlem8RHePN54h1/llM/4iIwp/Mqwm8qy98hMIdPxBIg
lVQaPBXz5BVsEiWj0slW1nW8zg5p1Z3N5hg4wqkeCOTs6jZPg21sj56eoRr7TO7WFZi6Udx3/IRc
klI0EKSZDjPVYSvCr1u/3aqRxL/NmbvLEgjNUkR9xRhL2gxhJklhWD9X16T+Bdl4HuiJU2mFbSz9
+tnexu6hnsTymGXNZV0tO15rxzsoTiHigUsznny5Qz1UvK29YXFIVn3iGAj4QJlRCsk5IEKjqx69
/Edk/2mDyXmLmhldn199awz8oYu7yG/M1TXZl/t2dv0TjbXP6Y3hby4AQwyO0x2Kev5cW7K7NZQU
Xi3S0R98UGxZdMICw3QgLYdJHPHYf1ZFoeOMLIb9HMzUHkPoH0Q5jCdZtkhXIgJdx4tZB+/haCPe
bDMvtr31s+vX7mkcyLA0e8QKNiLkWin+osNA3xGiExgRvCG1GTziivycde3223dR4TYsx+kedcM1
bm3Txhj27CcQvmMGGfJGHzJZQcJsAyTrdEXlABJjQITHXIs8U+YV7c7pRhWXwvrRZklv2VT6Bmu/
QUdppW0AxFFz1O7aIDQoxr1GZ5pW2XaclNbxohG9k7I6hznbT536buP+mc0T/pFdyaTfy4TzZFjg
YrLWODZmlZQVgyt7Yf7jZ+Otq41vS738ym1mIfWYj3u1wTzWm2udGmN9JK8xummj7K5AgsMYNVXN
QpMlamtZB+XYIuF6f3/rqn25QPR1lq+ysSlTgnM71Jz3bht3fttyqQ+g6UVSHx3KKSKWkmZWy3Fw
cMj7mY3kkpEMtQT6Oj3vh4Ztbt3IcFfK4ms7GkxqmfHTpKLn0eQzoQJ6qLptPWuzTMuMtLHcO1hW
j3bc6FUcKIZfthcNRyMSwNka5aRZl0FX4Bp1brzhN/NwMw2dtt9hlJ6TmSVbRWQpazI/XXOHsZaB
tYYqKMntwtlBWbjUXgnoyhmzl5bh0rqwrx1xL1yMaSho84aXtixIGShz5BCj4X6CCk0AX3VGBjuB
P4Ji0xbaO473vt5gsDYNglB17L17Q+Ba8BiF47mVjNFbKsc6eCuMKGS8qFXamgDeWw19tL5D5TgN
L/yxFnwNHb2J2TqPkyJdDHv9jq3qTC2LSLzDO0eK8Qamq+idq4sqhwzP+gnCZnNVSjL5IVzmIQio
Of1huXIIb7slK6PHSjAHEczWhGy93dIP4HJRNfjKQSxD5L4T2jJ28fKz/MyTfOiidDNr5BTLLmyb
IDbqtnsYg+2zxabsPpEKzpZd1bEL/5aemidu1ivtv29kjDwtQga34cwJdyY99o7lmH+MBLvtpWyM
fe8w3oP3l0VFYreUb3lj/SyqAe6Mq373NO3polVGMv+7KvviisQuPASe/D3fc8sbYnaOEsu9F85N
fE9pObjEpNi2egQReZ/bMshebfZkfYH5d+RVHRmmf7JU4e2XiP1L3VT9Ph+0cek9SSGLtXC/5crl
nK3f2fPSZNWUL9kmuW5PDItCQzJY0MvNGb4zw9hLCpG3YD6tQxecyee09pYn+euELVvRom4TDPzn
aHN+dIE0D8IsyvOi/QEhv5XYYhqJf5bkYXccJdSRzyr7YwHOejZdb0UNEXaJ0lKmfs47MyBqi5lj
REONQDXCNpLDj0UkGZ3Kav42kJp3yUlV0SrY512rrxXOgr30GzaEG/1w2CPDmj2H55h6QFQMg9bS
/ZVZjGhcstjSbfaOTTBPO99bqh0YQufshcbPCiOxiaf1wMiR68G0hpfF4ddzl9DHP9IOcZ25XZyz
cnwEZHR0AiRdTGjz2G0z4lNZtpSFf87rsNnNq9WcoBhVqWTsd5jcb+ZqhJd2GSIMrLM4Be4D+U2o
jjhxDOM5tzwyJeyIV4Dd80auOmhc2XzG2NekejP9fcP6aXF9FvpOq1GRaM59l9DJj5tq9n5rZmvM
/kR7YHghTuyLnrJQw5HsnJ/UlOavqnOfvcwsHoq1DQ9WIW4BCGWur5OVMBKaDuoe5YzjjD9wn1X0
mv6ReYt4k1HzsM1wOEj4u0l9X48N+ecBOSsFUyXPtqpPbQl8Pjfz7qQW79lRwZLaLYfWVras9/Zc
MgrSaSt0Hr8GyrWxC9+yqqM4n50yXUq4fHVkLNQBzhcZqGM9/h9757XcuNJm2SdCB7y5JQla0Yjy
ukGoqlTwQAIJJMzTz4JO9/zTf8TEzNxPnBMMqZwkEkR+Zu+15ZdZy/xZMBKCDdWh8FBWcykhQVJU
TYdRL5ESVMVrRY1EqpR1UJD5VhjBQyK+aNNEIrkjDfZa5QxMJx+DfRMRW9yZybHVOUWBDtEbNg4G
c5nTCsy4MIw4OzYADR6QzG0XIXtYjbH/KJNarbVR6NtpCj49hGtrHdrVyh7xHmDdgiNbd/vGrK3T
OMXOKqAX6zLGbzlYBAYNAwR6i56GtKhzMBucg57YlTG7mCnXMuDayju7AM5lHdDq4C/nNY7ulyIq
XIDevRnaDe9yKUwmNEkVnUt93OujHRwLaumDgoGKd1yidzKLS6IKbT/GW74P+nItu0+1V6G3mZJL
gGUwyfBPmLFR7Er2lKygRrJHhE2rrJ2zGhKbo9vZxjJmceiqbthCoTI2PuA67CCKkab7XvBeuZXG
Eo4hk0OFgupaCu1STq069G4uL0Ecgz4QSXEeeF8m1mgcSaRFbDJGgBDQwiX5Jensfi0LJ33II8HL
ozpz11YFd6tKz9Y/N35f0U16miBNqjPNA2cHqQWUinojbnWcXS2Toe9sq01BmsyJF9PjEuq4kQuh
70Xen5nKN+u2ad2nyGU5kbTmEyFYFfhoxEcqZzOkUuNXlYnqlnoyVCB7P3wGLWusQHxL+DvCClbh
q672nfruRGc/N9DKbj68+Uqin6IfNte5FRevTpF8166rvuua+Z4zBau5RQ/raLTCZCY/KM21DtIc
87Nv2rs5GMUHxyBhCKAYwtytk2NvtUzH+8m7JDmakiiuAfipfhMbTXHQWKVHqfkMWPGelDMXkU53
PtWWWGOQnpAsltalazk/oqxzrkpAf0sAEdSM8q7N8jDpZYFbth1v9jiYzAd0+2VGNb5Khld8csHS
44LVGAoQ6Na4l6P4W5Les/Yzr3Fp+hEU2dN4GwIjvrS6XrJuuFcRnS+jG+/kMOcEdG0DGABhvTb1
Kgm1uPc2tNbOoZFtigkAb9ssqPtbtLQZRS06uBqGQkdTZw4aPt44/zQc44o7Wdth20y2ZovIjdv9
p2fMDhV53R3Seog3Xdrm4WzmLg6qRO5tvE5PeTn/FVzfqa+qZzvorX1DHw3S03+YdaVfh5HbT+bl
aFbnAf9jmtfnsl2ELbbfs1qdo1PZCrYsc/qAoTG/mMZD3LLcrmG+ISAJwNjF9XVw6/aYK646HEMS
eH2kn5VdyYspi4Pe1E8WOSQ7YiWDg9+2FDQgz02PissIYutlnII7w/7uqEh6trEIrKY6jp7QCL/a
gw89PG/yU+MSj2NK3vC1FRC5ahHsOzHNOwcZlHFlYtAdE7N8YEdLjyXUvgyMadtnnflYjz+mYGfT
9AU5H24sL72unw3uGRvZ12YIArsNtYLRrRunKO/QNg0ssJxirpkL9t2dgCb9MUiO0t1htip+54yn
1u6oy5tUt/onEh5zAY1nbrwjTMTAbbQdXrB5eKNfVMM5Erb/YWVdzfaHQ9Fg/EN16LFdiuM1M8v+
qyIgKGSXaR9LQ37SEegns+VMCFIrBPF68YapPnXoyXlVuDnlhUpuA+GXtU+tRzImE5LlwWdBBXKj
f8w4v2/YIB4NC6wcjJCjnUlURJmRntQUeOuuwW8kHXjKUTxw1fIQd/Tb2jwM+6Lvd0rlxFMETnaP
EMa5ehN63BfXpaXmk8sAYz+58cBIpjwOGrZAEVgkQaeMXeNSRg+86hUORpIV8LpWn0VEIQKsI30s
q97cSbajr+y2kek9Mtlz7fxqlgjuyu4ofE+8lv3SPUMXaNVewzZ0tmP9JWKh+be2Go5Az7kRBeqt
lNT5VyPfurAVeswHiiG/i6ZwghK1qfvyUs8qpX6iRa9zoZ91Zv2rOO+fOgTKPK9V+pY0jHcaH7/Y
MLVb25gsOlpj7VCEqlKJs8iLdlOiymQPFXATzpzo1pbulx+79S5x1ZOpxdeWSNTXPq/GXeRKmraI
L9PaxaMz+f6JPX3NJnjImJMU0b4qAP8oe1KPA+6SAd/Bu9sy+Mzz9NHAbciixCQfJXdxeUQH3H9b
V5runx6fghuFec1s6uchI9j2Yse2fobGtIk3Gvug98Ju2pNbcMEbeaW/d63qEakl/skakPf1YPt3
habKs0gztNuO078kXNwMe/NXxFTZjvEhLdUcewchY2MVDIH4NbEimlJDf0gy0AfCD8jasOaeRs5F
3ylZ1Vul9dtHKvQiGeFQDTjNGrZ1i6ZiGO/T5NYnrYu+R8ZB9zQiLURUCBWCn3lVhca0EonF7obx
ldvK8sGf/noeYfMby0LZCVTGWEO463dNt7gO0sx6ceYhWaemso4yUtYLOQ3/+akrOO+gxRFjQ6LX
Xq+RhRfVSEjUMGEWKOPPqbfSl0LcAxHUr4oc7vtAorXZZtljMCTaFfDBTiTRM1Od6UFaQYI8D6xm
XkXJq/Gzi+hHcVRRtQ7wfT4nBYHegeMxTsmn57xm0obJ7NQWiDBoc6zT4GGJioO2eZ8jVliYC8QR
b6batS0zhwA1G2CBPtjmPS20gwi7WuTls9OOO1kOPv6Soro4Ez7IymKTOyE1DxVgwS3bXRSVjqwv
Zl1CDW78XUMm/C4wB+tARc5bgmJjNZYs+KNJ4zZDpbvWu3He9gG9LLX1dHYp+NeiHhT1nWbsA8Pu
rmqm5RV5bL5O7B663u/vfGN/p7YNNjPykLDPk2FfIUNbtV0ePSD77kK2mixYo9a95iiK/XzdqT46
qZiCt5T9X15OBoSxlFxIJNZVJUkmaLKsG52ufaOt7LH8OKdSc8awG+s8tN8mp8yficYDnW/i3tK1
Itk5gvpoqOixh7mbL87IoKybvLfe0vsXJLa0uF45kfAyGJc5qjd97mVnLBwOG0ioq25nnH8eNGWw
7MEDyfyCX2NNtoefqnZ+Op94rYojaj3jHjnHtO/zRyEji5yNkXuaQVvjehYJfU9doJlvxu9C9hef
vIjXRDPjK0SRt9ENxKYgEwZ/WzJc+1YO19KfH3DARsER5E1mg+LHR1JNlKgzxlfWxJW+lU0rf4gG
Jz2fOZUtMPeOSM1bbxdfWYD2csyE9YZOKkFk99QpOpLMNeJtban2nMjq6tlKu9IwIAJKFDOeOWtP
RqwdpeCVB5ry5s5Gv7eVB0LRUx90FsYB4xjcabeI9+NolNtgxDPTFnMVBuhAGZzktjvSqiZeaMZR
s6nxzuE2a18TpuJrlt1fhW0mL3N/c7ukDDH+D+Es+28luvskDH8z2vVwhlRxVLXlAI+LX+Kg0U89
6RsrZ9LmDeeEvxtMW/1jm/7/RNP/E9EUoyMW9v890RQ6axun/51o+s/f+RfR1CcYPYDVZiL+ILD5
X0xT5z9cwHzcR9h6LEhKfuu/mKbALv6TYWrp/wG5CKrpAuRdMpX/nxCm8Cr+u4+VbOTA5T9Hxzlr
w1FbsBr/C8wiMLlEotovSEkT33XWlOiOVvrc/IUOeSS8GYZZkL+kZfOgI4CfFiW8v2jii9k4Tz9b
rEKFMQA6GmEU9MWipfdNPd4PWiZIu/LCqA3MlbFo7+VgkLumXXBlLqMS3gECoX476WKDO/97RsKv
u1pwyiyVbouEPXid2UjDUPzLRftvLC6AcfEDtBgDrMUhUCxegWFxDcyLf8DCSFCa7wO2gm7xF8iM
G4JbOzehofbHY0OxZcmzBh5n2y4OBf6mQo6XQbYB3oOXV1slufmHiUK8yWDEk66a6CnWkNy8VLX9
aSxeCHdxRbBT3U6Z/gXz+hYVCFDkYqDASDEtjop88VYITBaKsRdJ8x4bvCoEswbn1XMMNnMMeLMk
eaIOemwiEoD8oMY7iJEDZCEjWJwd+uLx6Ba3B/v3me8SA8jiBHHES784Q+b8VC9OERvLSLl4R+bF
RVIsfhLmxPY6iPthg4DsUUO5YmM+yTChpI61y8uYFe6MJdTYDotbJVl8KxYGFv43sbPkLpPwuUFb
bswbnqubjvHFXxwwSC6P7uKJAeygwnbxyQyLY6ZhF963KMo8N0E9jToMOy3Brxht2INcWow3poo2
nXasdVQq2HIc7DkBNh1wam9V7HM9uBB6nN+5x5hT68QVJdUmmtubh+EnwvgjMAClXcQhsXiC8He3
9Pcue67+cV58Q1np34fO/tD6Jf213ln2g9n1fwSyPvYYMHayB3yCSPwxJLnSYuGCRalkO2UvniVM
Aatoancaqs0OU5PvJTaXQn43sTvhHdrZdIYKGDbKh3lfY4zqKhuC/4gkA8FAfBqCKQT3FWy6xVHl
Y61Si8fKxWzlLKYYffptOd9Tj4Z+TPQgBFOwMqgwkZjxrBc5PhDPwOklbHGYcE+toqE4g2FkmdZH
xrasGOpJh+QJv57uWZKV21RGybnXs4OdT6Rz0g93ebPnxlI+Alzp0DCDvhyfR8UoVyMbwZKMzBnS
RAeidN/nDlGPP+GGGRH6Ngj0/EyzT745npWyEAdrkH0yGQMJQphjxYhhWSlquLPxu2nAeVe8mA0o
j53s+yDUey7fKZLP0u+TQ5I006bqh09jPUVEEeVd46+zhilr4tZnmcNL1+LgwGbsJRuh26eey7yK
Sdgwzw+Zlj7UNdfuyFgflsv8kSjUfIlqH6rOnrYyGteuNkzrDvN3nSOCxNwC537s91GE3yriLrXt
PflImoO+N/5oE0iALo8dHEiji5WlISMjYfcNpepUdcsPLcabX2UDHmGl1vyBfcxseq+5PpC1JNgN
hqFt9F76azMZ4rWdN2JNhTU/M4zkMkp+pYj92GI2T+Pk51c4RYz9guLYeo6gYlINv4ezIGO3xyJM
W1HrN1vXe8/BbV4wq28Kdqa03s5D68S/ZZdjIa3NV+RI7r4eeGKTvkE/F2NQ4V0BJdJmo+gjUtyW
rPqmskZWrxqSC2K/3oym+Ch6z9namt2fCnZdbW2u5/G3PZfps0NAGBApjL2DKpFO0AbbBOOFEOEW
Sbb3MGhQu1Bc8/MsBk0tP2neSTW4wssZ7UDbho3hYhZXwTnrlMffNvHzLbs6JjxrNuaMBnP3FSuF
tym50ahlzyfNfDt2SXuvY+MQI0wLdVFIWiC3QGvtnSTx6rAnk+bqtsZextULUpZoSy+9s9yxPoHv
OthJ+skBipFqju7pUK4AbI2P0CY3yUxiWO6O7cNgS7wlM3Jeba7K165ilaSP5wxz6NXwOVD8IPpd
ZhpfvyUorWoTRhW/tAxNoZJMVl2ndda+YbyYMnstsaltZZWeqKNRnqVIcQJ9KMJSF1efy8AECAfd
A3YO+PK9k6ppk6jKDKUDD8ucehw2MfaAKOoY+pJnkyYfGmzC24SZJJl0e4tRvSeT2i93MP0/Eq+v
IdPFr2rqjkOQeitUDhPOWz9ZO4afbjpTuzuzzNia6qjHmju2u34duHJ4t8kdvaBpuKvaqY5jx7dq
JBGLZW9INoa/uBRlOr/Umn7zcTKRIOMjtR2bcieCeVNnc8KIS43viTDOHGiSps1Kj5O4VfVchOwy
DEwmkTy5NBhy0SXlM8tyBl/ymtQHIotz7qQ5eD1M3kXmfPVmT+6dT5dtde2Hg7Z9aUl0iLK8ftU0
PPSxTK4oIS9mLOawc5g7Sqf+xVnjvs2e/TKZz0WnxhOblyqszOBJEYy4Mv32LZ+L38qi2kfPSyZ3
Huxnf966uK3Q88BNL8lz1L0/sm7xZLrue5aY+N1Edhmw2hzZb3Sz2iUWdInJhsweS3sN1H8+iT60
Bk3dYd2yrSqCq58ItbGCMdsFBhsFn8O4KPv8wtTxzPopoPS3TSoRNCTLJBOlj/as84amhO8+Ms8j
jajRqx1KFQhP/mTxxOKrxZVKa4pNOoxnmEdebqEWFWhpHVEFm9JtGcxmCXrx7jBlaFDGdti5tbaL
uKoO7cwZSN52enHBBzaqPRCOQ5nBcWKC2T6RP0Z18vGz785r8aEHRX8xl4dJb758pgMGGmgYAgz1
cpzPvGkFwrK1a7fJEkZorHXYGqwuSMVo65JnJjDH9SzKYlcY2WeuKW4kbr2cSyAORr931yLw8tDK
k5Z+yQ0hDHC3hGW542dI3uL2tU/+yu5zCuCx6YGkNfea59gzAXzga0wsNkwtCIe6Xgy3iRGHbT5L
UOcFgaRunF/tcje5HlKaKqaQGy3wI5Qius6YUUEmKadROyLGOwOZmtet17Un4pu+kpgFiZEsr3Fe
YAfETt4WpyjGe2CbCK3MmEvT04URuqL4phwKWDY3rEtyH4ZEy5NB1gqH5my+tWalws5yuo2laf22
63ir2EBlWkD9nXAOqFaOwPnVX9OuNoa3V7JK3u1yNHZumZJTr2ZqrNpFdBKRrALfbwypK6N9alNn
m9Egtr0p2k1eyd+Zb8V7SzhibyIWQumzT9GBNL0znIvhQuzWdEKC5z8ulwyTMweo8H1oWLc3c95u
NBedu4vJJUTMdwQWyDnVp+4xMFsOZlXce8sl9JLqlhji+Dx6lPrmGO0G4UKBNCC9TDkpV4nvbcVU
Vbe2yja5Lx/Zhslbabb1tcMURpNLdN1sPftW/5wjl8YFIVjsGk2zthNv3BvFIrQLsnlVF10QsnIl
hZbvbee6iNZl73pcAuIXCo/8RDfP3jLlj2Hz0UM7yUNB6sA1cD/LpPM2kTCLvVeC/0/k+I4m5GEq
zQ9nEWt3Q1KtM5Xj0kHh7euxj0ubQ1r1s7H2o8oOheAoYGd3NPzxWpfwOdXkfTKeXRuizHfznF3j
rtgogx220/bWOqgOI6WLVmZhxdYjr9QXlOKDlkS486foDBr5G43gvmleGyP45bVsv6p+17Mpygf/
VzTU30mHAz79CPyezGFom4p247UNHBytXyp1DhprqjG2DqkTQH7ur5puH6LIXRM7dB3HYd8m+ib2
kMR0uXa2KCJ6AhF8hgHtJLcMPHZd6q8bTe5I/dp2Wrfr3PnVIT9TqzNzoyPJQtEcwOOe97bl3C2J
SMb3vF9OP2/8uHsYpQAfscF5opKtMMWjXxJLisINh8e3ovDGmiPfYHFu2z7pcNVHp8V5hLbS4xnH
Klr1xllshNO8Ln/IZCoJfHU/TvWxy4Z7Y0cPfumkm8o2nmqjPUkTGWZK0AAkSk5ai7DECd7P5B+5
sv/2DhlncYrxgwX4Mk9DD7JWer8VRbpqZnvrt+Kpq+O3oX2MAxY5TfncxTeHbT8yMJzr8amx7G/X
vknLAlbBF2wsuTcUfUcAEITfdxRLQ3zQr40NZYavS0O9yg3gbh5nvDbhHbCf2gn8pzKq7aAlZgjk
A2HUIIhatqKV5kdhOWD7QcO9vEFYmpaLQmrjTunJS9NDXbP+T+JqPYl0D5dnQ+txQD3QIcVkYjnb
wc5BczWb6bm0ZfcbFErqoy+p8uBVIW/vKuNjlPJ9aCUC9e1oNF8IWF80bP753YsM8yI0sZ2c8bcW
TIfZ/yRg7C1KEobF5XPVp3fEG5/SHi8a1XVazizfxc4ek72Q9S9r0m/KNBn9UrBgCvDdBB47GLtq
9J+xW1g7LTbfsS6f3cnaZ0Z/KNVT2S1eMnGloA99DHirgYRqYXihUxXPjir2yVW0HK5zhByntCYs
a3jHtepAR0borcZ6OauxtuJo4t2QdVv0j5pZ3mTElSJMykN9ieDynGYlx+BaHh1qSq9mBk+nd7Jj
I1ijPXAGbaXdlVjekOat6Reghk6wfR72dQ7oZA6FUayQQtwZ5fJkdOMT0ORnfy4fPJke3bzfsp/a
Or1zGapuGQtfdegeremVrM61fec3l8ZrVgZtmJumMDucB0YDbwpzMvgOtpQOql/bOpYy/ehz/TEj
+HdatCJud8wc++5q/bvMUZfj91FKfgMYPNladQ7cdJ3N44Wf9MHmlB6dRYlcfk6eddEm/+LYzXc+
PrdGeWtQFOCJOcbzS6fLXcvgnfpuZfs+rj70nJZxC9z4RfPkIfWyTVAGx7rnSkMgT+22zUpQW8ju
dkVZ3trR38ds/OMq99eRPX2oJPu5ZVbY3mQhP6Sm310/+dJhF0clQen9b7wXoe5aTyX232mof+lI
FCeNbEQln7FFJnlxDdDH6V60YnW47sry4NvpY13lS8PIpkD+Ba706PbRp96sAn/89LrmNeYGN+du
WHfuc1u4f7oEB8ps+i+qtF+Q5v8JOu0Xappj5bGNjfRNHQQPGVptd0BOV+70DNTscrFghfioM7x6
PsVbYiM3ZptUJu/QmCqJg80CkNgq+zA28dmuAQ8o0svHAYTC7PC2n0qJPtePEXX9NQfecl6jv1Uj
86ncWSrghYZqvHed/1KSpyi14DJSTFTCeR+sZsM9bR0LdelzKxTFR69lXxWvSRTkT32dhPi2Hya7
hkcRVLteG1eaTo/u9E/cMGKiIo2NJsYwENVRc8ebmyMbLJOdtJo9SW27jMbCImQV9c1TliWHzDZ2
sTmde4dLm5mw099GZv54cQVofS+jJTKBoxfp3lNNCImKGYImSXT+9C4MGq++STXCcAwLWzrASwH4
3+CYEwWMq7xP/rRofxsFbQI7G227DYpkdFYIq05NofaGj5XCJv694e5aotReO4FJquD4pyyyVwFa
bRdDFkVSiNoYHfIEe3/V5Npzy7G5ikpxnlrz2OjWtja811lwVU8CrWqqbwnzweLmXrrgUWTNY+6w
2JCi+kCctvWylqZtvs22vQCgEDDp9yFg6GQ129Rt34KxfmwsqA0OSbaytGF2FXiVkeNlK409aqzt
mciRPDBw42A6oWeMCEcxwJXv5KdRu4/gnmewh1VaXMuuPLiavjO64Votk3ynXONwDo2c1mhsNk7+
Yg/1S+WK0+Sph97KNhPLg0xW78E0P2el8WQL7DrNdBazVq4GZO8rC5vTqsxoiWqHtShEuaXQa6J5
V9MG2u6+42biZtHGZJ3JOAdn09oyvYem7N4TC+470q7RvjvWcGu96j0pr1panTKbE5fuT4cyMA3I
3FHn9Na7AWwTzB5qupzSwN02TnTMkvYdJ8+zWCXQN2LuEWr0zoweLxjNedvX8rWjPG9T+em78ZkC
mEpryJEfQvpzH5026sLl36r06SFhSlFN7rjuUu3RdDelV/+Bkhdm1s+FjxdqT+HEq8LKdnDsb52O
No76v9L0jhX07nwmhjWY3nJjeFT8dD0HhVGdRlOFvt58xzlRMxPJgytnfmubCmHrHBZzRImjbq7r
8bxpAl8I6KgsidfeOD4sr1fT1x/KVa+B2X2WsrjgItnhRd/1NY4ccTcFG3q0QibncXuupj+FHf9N
s3zV6cVX5BkpqhhMpYHV46GmFbZnsmEj1B9Ljci+2dokFX96ootybaI6Oiu6xpr3VA3Ro2F2R3gu
HiyfZqbCqp+69mmO2F5PxqrQ8Pd5SHvMUe5zuyr2RrqVTLJxlSPtdoCgbysYy0sOPZcA08252TJQ
WTT3/TkyBj0MqsHZ0KA/ZfYnWoErnSsFU1FTsU2PxXzwguoJPRq3KzW/t8rCTVaLHRKI0HGrq665
Hyza89XYqQ0R0n9yOR3H/jsGnMcN/LVQwLmsQjO5ZIvdYGHPGw3mpk0PtE7LWKNGzBV6H2NjS1eP
6T/Y2C52YdxyZKETeyfVueZaPhYODXo+snZOlX+0UTVoZaqfmTpT1dVTODTu3puZbtd4MuqM+ghU
6N+iI24a6dueNFsV9hoJATP3T9egMnIqubWtJLh1wKwYgHCrkzMu0YYWHvRuHK0CB2d9P1Uxd7Xp
QAewImWxCzw6585nmSCfxtpsQ9TbSejIeN+7WJZkEj/TEfyaE6IvG5m1h14xMo/xZHgtW1nLR4BI
HGS+GFufMze4RUZj7gbburmDfZVtjSfM0l6boIDUF8fPs4Z4KapeIwdAstOB/rfGXiM8u7H3mYBI
WIASWf2ElRUkVxM7CwAEua1rAAXJB4lqocALzhIV8CHQgQpUIOdWa7vvjmZR/tDqYStLVlEba6Hd
3B1N71HBZ93G7FWL2AMxd0xCaivpp3wTtzRMfQSTfrBrGskzlE5bxuzdZRUJL9gESXMAo2m91MVv
lgxf7XCxe4BRtvfSLumaVervK4+XEOOPbqKUQ2dKh4wJyXEfAs+hElp2OCwR+bN4Yxka5NBjUaLE
dfaViJJ3cNkfHAMoQ+cJwOPAFddZ2RysoiEdRdNDKH/TAxFLHq9GDyRSojGKsujTGShP4xThnSZb
MDgePefIpWTlSLhIjEU0qaBLOGNMzpBbnpw6fyr64jtTxAwVgdwGLt8eG2UONfeWtOPf0icL3XlD
5kcHUM/rwnrRMvu1TrAoAcF5ksuV3LasRTp/4YYaGJoLuHP447rVGLsMNypMli2q8JyLrUWiu1ps
92WfbOhUcaMtmlgcWNYz+RyvCYJ2+wbC+OSJ6ioqP8wNLllHweiQ0fCBevrPbO9cEiSJ/YOio0UT
1T8+/+IbLhE64WzVGwHPoBOTBT9Wr2IA26Q506E3bRBHzS+OuLMOXWlt6HS4djvIVSzxbhj4Aqzf
BuoD+0bg4K/SlBuCjRr0qdyY4Agh5Jd3+mtk+h1SGW8ZHQqoGDDLUPNZfxZvFc/PQhQEOZhSJOCu
h3xXld5GT7SdTc4ZK28k2znSLvMwsnRA4LwbRu8Z4dlHJMHap/VqFvnBdp0DmumXiMAkRN3gjQOk
7lwxl8HvjRULw70JPigaxj+0VUtSFo78HJtGjZ5gKABU6nn1YQTq4M/DZtCN+5Clf/ShXMMXfYoz
65fZTucM4sUG+MhvfXT2uT+8WilNieeFTIde9IHTJ2h/a/WbpezkEHHyys6Va5t3MiNp4JsM7LZc
jQl0L35Y7KR0F02eHR1OxSwiWygztV9erB9lJu7kLq4ZgqwSNV5Ycr25TAtXszt+J0n7mDL1G/w7
O5RNo0dbXSNAfZrbp3gsns2yvxowRPQsITC+ODldJB6GTj8wYVZ0iXAFmFdXbPe7tdDcI5ZZViFu
e2A4/cfton0+xmiy4JmmKJOCoeOdYJ4bVXzF1PdESTmPQz7sRoXAWh/4x4zD6AJccfMPJ+redd25
dlrbh0lZPGGjzt3sz1R9x9kSWkzdaHeM0z3n5JXGWQvc0LS0FbKfeAVC/NKSC8QPMu0R9H5hWh5X
cvLw+af9RuhZsSbz7EmCJEY3/IWeljujPlPHgDQmL3K5OM/xgBcYQeMp0A2UKEJ8Y304TuwU29m8
2HXymHbeR6CClwhROkldmDDqFNjMQDHSyhCjyM3X7HZVtt1r3LBShJzZvKBRvmae8tdBm+zduVhk
0/V3UTUHY6xuGAXC1OjYytp4szsDq3qAhFhDcc20F1JspHt4dpYHKAPDPx/9fKotn/7br/3bp//2
137+xj//Xip3+WSxeioXY4n7lGa1AZKGp7BtQJtHRlkd4VtUx4pdASvm+V5luGbsAgCVuTz8fPSv
h/+LXxtZnhSriLGIN6Q5ZL24Pk7J7G6QBRRwWypx9NHh/PPw8ykpON3Bm19avVcdTDOzPmL45R+A
ngnQMSHYE1Z0MaNYtehLlm/XHlHPhD8fitIjAeXnw7kzrpHtj9vIT7kpB+VYHn8esJD+10cSiKob
4TgrCCbXRXPwnZ7v9+fb/OfDfPkqP5+LqVsGdtgoBWBdSriW9GZUrT1mon8efn7t59Of3/D8WPG6
/8/flstHXgE1gvNiWENxq3VmlvyiqF6BE3dsNFNxZIMmjp0NPw8vDwqDPGmOrFOb489H/3r4+bUS
atYh6H/5Qt0ibfhTFHiT3RYySOTnD37MOA4h7K+Z9c0F38VEAYAWKx1QoNr7HKbnqmT4VqCRVL5k
VmUO33nnD3SpPMBTgtZfg64zpmkTBMBgZm6TloMsthwheuW5ER1iv7qqVEzH1p5ADujcXCd1ydsR
dIfjjWuEux+jI/AIcAjSLQOxc950NRVHRROAzaO+IMlC/SzVFM41cv4Y7EiR/9W95miNvn0M+mFC
QjXf/WzIj6YddaekJl9zan61WdLsVRWBDmGbLofqIhvRXzq7Cbijuie2DDXuGS+sHXXwGhVhyzb4
Mia6ei3nxaxLIEMxm0tqUo+jytfkpZ6wgpboDG3Yzwdt0B+twZAX5bRno0Y1MuM/F+b/YO9MltxW
smz7K2k5xzW0DuBZ5RuwJ4NkdIwISROYQgoBjr7vvv4th25WZF2rtLI3rwlEIkiKDQB3P2fvtZH+
Mg9fvSA7Ti86Kukwb61rb1rWFZYAZ781ngJN3M9W+cvNErnlKd0VG9kmy+1LLaVQTvYH2Y7e0TWs
4JyYATMgzGfa+M1Aarj2SvOjMdvsQmQ5YXQ0X7qIKQv/xh7Jz3Yx8a0mPuXfqOZK7Tffh5FY78Eq
8nutmfP7Wf4iOMBBdjwjvKa6GPd6sm0Fvwp8OKa4eovHOsnya+S62VXXbnSXxoszh/UmKlNaKpTb
ciJmd72BnZ/1uXtBsu5eqJEeQ5k/mWHlUsqqprM4EBj0y6JEMNNiW4nKJ3DRnEPsA+RMTQxMTFWz
eYMPkymjSb3fKFluRtl0xQi+mnKf3CD1Tug9aXTnmN4YOlLhwPW6/aLILqCTk/Ge1YxEfgoL0/zC
eKcfKNPdmIBsdfUj0lFCaUJDJaMnx6OinCMrqYS1Xfb9/vPyF5SUeOE7Ura9u1ke8tJK4S9mb5bv
/ezEfC5wsa1IBHiGm0MJrb5CXjvFWvAyjrDnxu+isj70Lr5NWXhJyLZgHX03jMZNtmG2am3jFVd1
tdL88ptrQuAwZqqy1fw0zH13l6XWxtZ0cpKZKRoC3DkNmIPmrqsqPZWWPDc587y4wlwNtVJaYDZd
bDNS75114fZvdmEeevJyIDuaJR46XMIRAlkRME9FJftUhem4JpPLXhMITwfF6G8+Y5U2eo8DiGCK
DdNDReQDBa0Ty1sgDFiEvdZ5HYLh4k3J10Gzmaay8NRF82BkSGeM+pQeaG0zLRn9beDALRniBoWe
Vd5n7qWljQqWs/dhx9SJfIa7tYEkwCzfJUgR3nEL8qD8MVRMwtxM/9aVGHnczN8OaBM3mnHnEd20
Cmbrl8PablUZhDI64fgUSK7801hQ6QubNQaDoyEeAlSjBFvKnWYW492QzN56zPovnbCe7PlpVmCP
qA4fOs1Mz7GPZiMFtGOayars0RlLicNVuxK6Dil4wEA1kwFW9dpbUNJ5NaOc3m5SHGpn/h6An2Lh
Wj+ReEuk6pPjXLni3/w2pzrs5i8TRixtss5VZSCddsSjZ0THsoXHaTyAiZsoktOzKLz2W47iIynE
tJtcln7d+JGXhX9EHas9aCNQ0rKjpaab5p2BKFSE5WGG0LVxWOehAYnv51m3sR/zNaQTCmzzrMfM
KBvz2NEIG3OjWzUtONEiL9cGIRkri0WOJclDsgpEsCW83UgOlyK8c5nFkYKug+LKEvT6I04cK6s+
4Ge8u2gzVx29Sh1Tzb6O/Wf8POMhcky8orlj3FXh9z4yzLfOoeDiNKcMMv1RdqO1wY71ZmjXivlZ
WaBAsevqZ1oZXKb7U1FGvwzCtFaujlu5Th98Jme92bMyDtGKadLAyAVupmABrUXJOq0ZgaNmPqmp
ZGPpd5NDy850JZ76GqV3TcgyFuLme+y1VOpRiq8Ch2UZeVOr8KfXiPwObA5SNRY/q1BYxf1IOWFl
Tt7BFdDzWO3mT3VTvqCYeu/t+CPufhJA5+x6cwo2Yg4PXHfth4wvC/bIyoTovRtZ8dMPGF/gLk2b
1J9camdtu/tOZF63qygvt8LGSlr5xMm1470Rjd22EjQfqwBdYKISC5zvEak1O4cVJT/3fYm8+mvg
GB9VNN8LmZmAFmpvG4/NOqdDv6ojX9/Og8653VIrFCbTZooe0VSGdDQ7DSdEYG8iqySUNLI73k8z
bggo8lYirB4Jt022mon1FbeRua3daetr5Gv1oKq1dL5pcwzeBEsflLyrU7RyH+rGc+QwZzaBZazR
9vRrF9QAhjPmb2n+MWrJsGriieUwVzZKuuISO0h0Cpwcno3NoET55gNkd5rapneG9suJvK1r1t86
OJ57UdaPlGX9g+UZ95KmVO1ET6mCelp0KgjqDJ/oWR+oDHnX0MUg3bSlfoxJq4A612UHH0jG1nMg
xhUpHq9mHE6W1f0S1fyaEQHMa4sT4fDnLpji17S7j+zmZzj2twrtARM1MHiDHmzrQN93cfBAlQV8
U1hRfcYHxtXGJmYQyFgQGu+1Ng6rzFCrhUp8FFSAV0xKh+2oSKQQSXWFJu0VpDSBVoqzno8Av9TO
bW8lW2UaTilPBCyppcKdVvkx4ZOt6xYP0aSQqFr4kTcgUrnmWcDD8IVKxt1dolCqSQRUNfJ070L+
wsZQwFVdoVcLBWEleHWiVQyYVXcbPG4K1toqbKurAK4QxpjCwPug5Ep+wpXqS7p3FPRVV/jXCg4s
rh3tZCs0bIM6f9MvvNhMoWNdBZFNFGU2UWDZoXgj44x03GWP2swKQ2tGN0thaXMdQC1sjfRO1BVD
VVgCsO0g2f6+i+ZkX9tgbgF+2DsW2TQX1eQPKO6ooLjLLUER+YCVYTspxK5cKLrLzbmm4JwpyK6l
aLsz2N1l/7IB60PiBHRe7rUHHV5vrMC9jUL4RuqWhOorFN53op7KKZgfdYX+LRUEWCoccL6QgVsB
JNh0wQWbChzsKoSwC0t4UlDhSOGFubjfRQo4zA90LhWHGA44MGKFJY7gEy+7EoUsRlmSr6tWcYyH
BqRxBdsYR45/8KAdm4p9vGx6hUIeS6DILnRkbHDEutWI9gOFTh4URDmlDLJJFVg57ME4QloO+cXR
AwJf9hSGGUjJQKgLaGbMK8Ud2hL43ArcDN3g3QjBNeYwnTvYzp2CPJcK92wr8HOiENDIHfVNp7DQ
mQJEOzpKPKmg0ZbCRxP+84Nla77LUJHeDSxPwMTQuIhrFTAKgJr6Nu0pBaWmtlDetXCq06E098bC
rsYVWd31C9Bafcs41qBaK9x1Afe6VQDsTuFScgfvoKHw2O5Cyl52utCzOaQogkuA2liX662nINsu
tO1EYbft5T+UVNwAchcKzd2rLyEcaRh0cLsrBfCuIXkv7z1WcO/lFqEI7qZT6O8GBjg+bflY95xp
Rv3DVJhwn55vqsDhBQTxVqHEdZjikQ1cvFKYcW3u7tuMNyBxTpm04DdY7s9l3ngr3JFwauGVVwpc
3iwI85Dp3ATVnC96h/E7vdDWLjce4HN0QqEGCN31qCaJMdwYQagw+VAGQ/rwstblzn60n4KBud7k
V9A4xTcL1nqsoOua3uwIsMQ/qIDspkKzuzDaF43//9oh/gc7BHYBk1ysf2+HePjI82ZK+++EJ//9
bx95CwXo+PMff//ziX96Ilz7D+GbwvY92yDR3fGxWAwfTfuPv2ue/ocDmdHgzyYmBUuFu/7pibDN
P9glPF03LcPn2kkk2j89Ev4fWCNM5aFAUyJU7OD//Y8f4/8JP2hbKLhs3vzl/t/yLnsoZN42//g7
aVZ/CRizPZfSoQVjiwQBwxB/jTFMM6uZs1KfDmNaPkOjmUldiJ/tiR5xEK3LRvg7Wr73uA/nHbHX
A7V6m+OO2K8Gh/nBr9z0qeTaQW4V9qTB3vtzW2/hpoXbTIQdl0+d2nvaj+cC2fLgAy/KkMAjFKdF
6LEYic5ZLzAPBRllB872zKINhMrkiayVYucbb3hM400goU7imlavlUQ7z9KuJhjJk32tCHN9KN7j
upfHOqFt7bAAmQc/OsgoJAshBfcKNTHeNBVQHDvpvP3k2rRdk/DNJ1aAfpfTnTofYU49iPiua9qX
OHqSMWKTCXMXFK7+EJru1wh0J01WvGhN+GvA09tYRrAF/7BOUWGf7cJgWWCOaDvSFA9JRNCYGKA1
96m+Zq3Z7EjwnFe6ovuwSjbXKZEXq6Azps0cJWKta2NyZGKEskX+olCDaYpkNKG64nNMUHY3SSJZ
Ug8dSwSinmoqcDXaSbEXH6UNncC6DGPrgnYOj3nUy7VF9Awe2Xnc0CXxjiPWgjVjTHWcTX2AR5Fg
WY4mYil9tBeiv8jQbu8M8d4QGnmm+nwhxAeSgpvinY+bbluXZbKvU3qsuqBLTzs22VmNagarWeFU
IcAvCSLzW4KGe52Jg5072t6K5ZttkiYTjRC0QA2Q5AFNAkdYNqxnt7kJ+g59TbCyX3pgmleJgvro
WgtipPheYyxdjbO473w3u3dss+RLnaDJ6F2/bpv2QhFVOzJ5v3fgbx5cGZlXQE+k8NhfXSNr0eGW
57H0yzvcqxSrXMS+upXCxPf2FjCjW9BF9DXHeB0nA0kbM5OMIamPaehR+uxY1/uU77E7utvGxqgG
T3O1y5ldragTUfsQsAG8sGo2ibDxjuMwOACng/LtDs6+Qp1AMG0tiUBiktvvDZf1a659VIlN2ja0
UwWJgiUbWk+tt4sGzT3G1GRqM8bX2DAU0Good7pIjTNPqdZ+y3ESQArB9doSbmmznCWDbDuMZgd3
oq83ce9+IxWbSeFIxzlFZ7ptkD6s51b/MlJCXCOZ8uiNVRfqaD+HPOApY/PsC+jAYRN8y7ThnOn5
8xwZHHG5vNge4tQByzRTCMFaVNepkltfMDs+N7PebMxwgv8GSLQO8APX1IH2xSQuhYpYmVb9OOaM
fc+T1LNDmA+PvubtdKOiqWmam4YqyT6VwS0ctA81yNM7ohVg0TciTB1NXPI8iYg8IxREqLTyX1mN
SrNxUe/NgcXxwgJRd3ceU5yz4xHy5dUGwHKsI+spb+54s3i7x/ldxsOJCbuxzrkgbVPTfa/cYl9k
fnVv+T5ypfrM6sTCoak8VH6GtyR58RMk96wLEN8iEBRz9ghQYex/khHCmxg7Vb7yWEADcxjocG25
frMY7Ghm4t+PvwQV7cPQ8dawpJXxtMtRjOEbprJq3wVeT7uzHY0VE1+ycir73RLpfAKatstpiewH
V1XeA7zkYPVuuYDoabgSyJri3Oq2ZNkBfzHBOCExMQOcBtI1p0TJFg7IWmb55RhlB5xW2sqwXbJL
5KGhNhNSJkCYk7+kZuMfqWUhkb9LumpP0xGVD9cHBzMQOv4DCbAbLNcZudnVFzhJJMOnFiSzvEH7
Z70VtN1w0HZy14FCOQwWFCrHcOpDNyavvcQNNTQyWLHUHcgqOE4VK++xdZrX2eZCN7S31hHTmjQX
hBcoSddzFuHDMALwexnsYfvR7U2kxfhgyrB0V0U8vZQpRCCy+7ynL3NqsSoJuhkAGPz2luaLC+uE
8Ch3RIVAgjfxpPrJilP9TO/aQemGiSa+zhO4w64LiwvqXrFpnR+Vulz7SASoeSOlyFyUiM4BAk+w
R9bH8VvreB5aUtWqRAPdMCB5CnANOT/tzHhi4cVEO4g1VtLGRoh5WlUFZfXWwm0m87d22+KK16gJ
4eE1FAem3rSB8I7Bwe30d72XFfLrCMWr3WzK0jiEhWcDtO2UMJcMnXhW1dWNFVq/WLK8Jg4XDFCz
WB9qBS2HqWx4GCE6R2+UJecSzFi6iolDoTX9dVBbz8DYLo5Nt2aqqu4A1RT9smXsex0+sMzDTdkg
Bpq7aedMax2lxaao2nKFhhi8MH67uL2SevQI5hFOrVmtLV+BicW+8I2vVQT7fMSYSKZHh2rJ7I8t
Hd5TZBotKg5BQ9R7RibarjMX6YMDTxPJco/M0zN3VukyFKe4sgNwkigQZM53rMgIVcLEQwThY23M
x9wE8hWVjyOSEdRyBgXhDux0IL/1uuNcVFM+7hI+ioN0sE7JoaxUdce3rpmfH7QmISrFMAi79mmc
+jQvcOUMP7y+ikFt7c04+B5OxPRNvkedtt7CiRhPYIVWSTX9SDSgzi0ZdPw8wx7X66YNkx+D7x47
kQmkLm9y8n7QeYI/Wb8Crd8PSftg2MMbAJJpE1fNPdAvLgrkIbr+XSvie4z8LMxjWjjdRbPpDsKx
YZGSiKNMGWTdvsU/UtlrnNorxrYJxUFVrphtwP8JjrI/OnVFNUsb4BxOzTtgtYzuv5aI6GTW3tkg
e3FL7xDVfUw6bWvdF33/mkwZYpbRu4QtB1drWZciiMJ9DJ5/rccm8ofire5U+gVXt7VbuHtpNC++
X8O3nZKf5gjdatQsZAH9yxwDPY8NOGA+pgFa6KZCh9EjMbbohDVWRyW/e8d8pSLrLE2fchm95FX1
U+sFQVGkW5KrRz2I/kHq3WwYITTg3H2gT1sRDWB/I44+O6l3qhjL3KpUNe7MoZbXCeAxQdyfdC9/
CT1aYAdG9nBbDEZ2WjaYzzKA+1lB64Je9WoAl9oF4H4glIynWqFDPzfLPjGCBFv2cQAw5RQ9rZAu
rU6IM/7ceI5XwrfilNVgQDVtgTw2KU7SdVQBWt3n5CT1EuFlVmUNnR29Ps29QnCUSvsCSf8YExCS
dIhAZA3JH+fiqQnLPzdJg+J2ubv8wSkHsVk+iNaalDc/e68RLVeiUfNjYxvNftnvqcbscmvZLI9o
uuqHEzPF/ty13Fr6t79fc7m5PNgoA0bJckrKY1y9z7GwTkVPs133j8I1k32pQZYKc+j8WSDt0/IA
d570vfSCo+vYZOwsLVVvhuirIhD+bLwGCuE1MmatlzZprbq79dKBXW4uOz83f9m3vOJf9gXQXrPG
AragXuq/e6oXANaJY+w1uFfJEIy0ebV0Quv/bJGWYnCx0aj7tuu8psAGt4P6BT9/1n9pKy8/c0o3
c2a2z4PEOLxmSRpAMFP7dDcsDo3tbz6fvNz6ywvWAH8A1Edya6me9ueGHn55MtVm2ScbJ9vUbkp6
rupsLy+VLMfY8oK/b4aBeDPpFmxHFV7UqSCi5VYyTzS30xZqYGt1P5fwHz+NjM08kP8Zi9yd1pPj
ZCfMTcfQaGLUwjFwn98/WxhWPPv37eW7jwVXc2iYwUYH6vln1xvkKDYI9e0LSXzJshnaS1Jm+hHf
cYJWe6z5RMvNkPjXE0WrvVNpCR+rfVtOo2XjujG/QqnOqByx4caTLGqM0nfIpOXUsYApn6DCcRKp
u8stXd21+7jScZ9x0+/jhJUoZLrcpUdfFl9BYnZ3hexRf7BnAsz1wG76cWV9c4xTXnMpMQF5NGSH
gDAfn4wG8mWdPHnS2SMU/QLGGHaHNshtxVR6h6O33pVuEG8lbsXcLm85EIpd4mWPuVWqlNw83keq
H1x08Pa4XrKYE6h4ilnNPEwtAcmCuOO3s9VL40Mzix+mYcSHHnSaRW+Vzp8LJzHWr8CljA20JsQX
gHQQgjCLCBMNx0En141osNUqqJGBYf5q0qDeVwKhREuQEfE8IjkFFH9x9GMBcMaNcHTzrhv7r70J
vdguUwykJNNs49S0NlU4JScx5L84w282A/0R+46/0jQZHQBbEYLUdbQxBnSjbfPQNqAiCRMMj5M2
2RefiiZqxnoVQWy8mhYzQqNGLzRges4OidlWxDmx1CwbsqcydVUe1DE39TVDy3Lzc+dfHrP81Vfy
i8/HFY34SmG1XNeWf1n+llZCcJVRD5t7IGPFaD4EBUfa7KGMwENanpa7vzcsS9Z+mjDOd3ZJMFFk
oKKbK3GMdHoOY8IkofMpBHMGar3/MOpzv1teqMH0+vsl6wRPZVLP4xGV++ffgjyvNr1qeyz7KrXE
1ydxtzyxU8/+fInPu3kDGN6cUFw10mQoSxC/HCbibRKloClTpYdZbn5uUi9u9oMYjnFK0dN2cgvh
vjr+vY5zBNGQWoIav/d9/mG5tWwEqiviPXII8x3KyM8/hMn0HQ+wzoWEl1s2JX7PtcE8b1Wq72v5
XuLSlUTtoN+TOr+hLexzijdp5y5CGbURi4Rm+V3DrPBRTKnf3VTjEnaLNyrAI4YYzWQEZaOIMbQK
EEAjPPDWve8Gmy7jo+ELN09A603ysqcNmNTixLy8OC23/JKf+C/7bNPArT5g/sTiRBCCwceALdjQ
G1w+coL23xUy3gbzIx0SiSZNAIBiEjlMF1Ndic2eT7nc6rNsAm2F5N4yGRlEOe2dnj76OOLX5NRY
scghJWV5B/NyQSzUe1veYD0ogWeuR6RH8r+PYnJ2RWldrVqrTnEKrtDrv00x+WZDN+3LUjexvjNK
mkJCDPO8R0t91mYZH8lwaAnS5f6Y0ndfYxKJafuFEtKsk5V0+gEb2wjajl7y0aqL/7KJW9/ODp0a
EfRMQ7AW0ovDyp2eBrVv2eC5x1dNH5dYVw625XnLHzon5lIF5ZURACEJ2y6pMXpnHFv/8ij1Qp//
4/J/LU//t/s8/O3I1NWb/Hzg8rzPfZ93P1/m8+197gOswDwIhNCqcWOcef/5ysuD3SXT7/d7/3xO
BHv2MJOJ87nr90M0ZO1cI1vAL6XVn+aJcImyD8UO7dY9OQ3lqZhcuQUwELHE51TW1NFH8SoqDrYS
YC07i3l8Gdo22tlxLA4zbnlXidUK2iU45CA+6Mshsxy5y3HyuSGx7lrDnkRGGJf6dniEN1yfPDft
T5IwGqJV8Q3h7qcBkReYzVo1Dpexy2BiqPezvAm97p8HUxCp7CHclRaqXGxUdPtKl64C5j4vA0PP
Ryjqtj3Rx5fHyK5jd60NQUwiKjNQORkPBh5WuWbIRlKatKflNRjFAccMs9PuawPRCaCavWyzX3WL
7Pd/GwtLE+B/aiyw4qQG/+8bC9eP4W+nj7r5mP5LW+H30/7ZVrD+8HWaAL6q3ZPC44I2+rOt4Dp/
OLQZqNKoy6D6wz+bCsYfljDg53G8mq5r2bQi/tlU8P6gC+EiqvVN3TZ0Q/z/NRVcXqr83X1QLRCm
/rqju2A1fBbzrm14On//F/KSWdV5ZnXUgxp0UXU0aZeZDGYG3TGic1gP6ybEQJ7XVrsFO3PTaqoq
msyyU5O1my4J8NH77VMXViTKtXFCMXSgRsBJh4MdtsboNf46TpFyg1Y1Vl4nvmFLD+4CqV9rhISw
TmbrFDgwu/WGGFlflHvrSzxk9Z3fFBPyPqoNAAIlqYSExNmdT1fZnFiNSmt6rr4HRvxee0X82Ngm
TLnGvebZjB6rTl7NAl3QoPnVXdpQ5mrIFqOQr2mqekvXMS2BrbTt1evTm1fOF/L9MD+OYXMMU0pB
uv5KUIaGzY1Tj4L4L5kjQQDkVoHxM8sxBP5iI/MkP7DqoFCEY4aK0g9uXW7/0Ib4W2X5VC51r3+o
YuQWVVsc27QnaslYUcZJTsBRCfUxyTC71BmiStOKLzFqmk2j10B0GhRdyVhk0G5D7Vjb+S2eqSji
IM5wT9WrwK7mjR+SsFmHw8vU1dkBwqQXDPneHHhlpHUD1g2Zb/CA4/wu9FOvhV/gXOD2rCmlUtZd
Re6tqOIJ3Zw8Z1ETnChTaiSQKbEHc0y0C5XECFsWc7uN+4ApOhJLbagQ7XdYLgyTezXz+2gymCX4
7OZLxPdjy3Ua5v2masxvtkRspVv5upviA10nbhBUhTqk7dYeQyZyIzSRY7ZzS148DZK71MJU5Hek
1RBjMrTFU6FLvresx7lfU3khPIvUQX1aCfWMQbjaNg6oIXixUdJkYV82Fg1FQ6bG7XTQTb6OGhrk
kj+47m1gQvUrPRx+lAiuO++TBjgcO98+zN38mqOcxB6WbmEAU5Ca3PoZaiqEgODCUkAAYG3Pw4DO
y55MKsIOTkvLAIdDffhkJiMqPTffT1TvV332Yrrjk1+TPBTDF17J5DR5PhHXPZU3cLx8tRx00rDI
+pMsPdHiz1hYQLkWEaFQI4cajNE9x/C4M1O4fKj829k7tVncQu7A8RKRpTf6HpWabN7NUHhyZC+0
D+UGijiJDx1RtoOlAQJIvuTzPaIA9w5WOoSsNr2iBFFCUvooIxL2xEeNUg2gi6J+eIdZUsZG/9xp
b44xx+pHnU92p/GjCm0f17F3Hlu+pGSOvnRNrJ0soElgGND+2lYRbzNCLaPYLF4rek/Ez4r9KIf8
MBbAt0WVOxgysS9wKJw9FFZQKyGzEyv0aKKxyGqj34usfSwApe4Dlas32hBn3KwlDiXFpRkJQr8J
vSMWgnIhk1dDJsm+CAprj+ZnPRC6YKms836EK2/MhzorzxqFWmhuqAmt0QdXVMttyxoPHd/BQpgl
PPOb0aqiPBcSQB3PsDGpzdUAicKHKSP+rfTy5hk6xsqltEupsE+3QTcVDO5Mb3WQiKIA0xp7dFEH
h4e15sBSVBP+PqBuOo/DLQ2VHHTEIRqAt1n70ueyCIWuMNB1UQV5HF0KAWNOGE2fpe8SnjJwkfhn
EbI+ssPqpvj0qOUIiaWj423ietBhuabdxm0ShxXEqO0oAvWagkD+AsMkdxg+r5bnzwcsEafZrYEe
Sz89Ty1+hdKNiG5z++c0JdUjtWDg9Kq7gkHpVRMDh6hnzIBRtwNdHxQoL8xsvY2h9Ucr61s0fo1O
ZOI+rIoPDxYwRSrnztQ1KozyXRszIDAsndqkNI+iMfDpFMl73WhKvb4bemltdFfrOaANBZPjBKrN
5L6A5QbCI5CK7V1snM7bJVIBeNwMSgoPAksPMCrPD+GcWeRVpP4+cSC154IFCRi5LSt3kp6+mZYJ
lTXqaDBOpECiRrp5XU6inzWdfYtDIS+22hGubss1jg4oRJjukhj+1cuqkJzqgIiMogzoBmEKLSRo
37Ro6K3I8CPWygPrby6q8mcY9ZewBIenabrSwRbbxpsoDmvZRA4kYWjNCBK/J9MrCTsuWxqs8rwI
r4kOU0PkqBaF9H5JVzPPgkjo/ZyLrw1FlzPyXnPHYrMksyTQr6Os9padNds6QwaOHNs402fHOmn1
VANY0z+wZFV9fo1UqvIxce3y3u1BmBF2vo+azNJXZtNu/Nl9HDtq+7StNOwFFSzqOnlETYlAnVFF
K7QKI5YWPIJXv/oWDk2HAIwdnr2flJZPoWYGl6mNRiyx5q/ZjJ1zkPEhcjMF6SCr5lI1OSWhhEtT
y+mZw6PhgINwXVH4aYrxqx76KGlnRx0GB/gqKKpiWm2Alda2Grfwgu78uLlCXW8B+fA42tXb0D1p
WsR5TwJwpMpe1ojlIYjeGe37NR4EbYuC+Hmsv/c6PPk+wV/k9YinZsyDCNtGg3q5fELwkJzC7oJy
td4zNeMDU/ZuKmJYsGZ361BHFLicjDNKfQinIHaGgA4e+S0OhecysWGa9Kxz4nEGD258Tc0QaWTq
X91gnHZ+/Wo2yMCBPGGxC7N1UXOp0XlZjmJ6kXIkyVafD4YIfng2moJ8IqzNGuD95CjPVAfwgAHX
oUsW6wf4k0+t5mHk6Z7d0d3bAkV/C6lmTT3+OyyDG8NQv8G1MKwmb5CbrhvHrWfjj4fd1iPVh6JQ
5QM0kcb4xcBsG8Z0jbuJfFOBkwFD/9SgmpdtCxozq79aVsuBwdWWbIIzbIOJpS/GBDJZ3rMgeSvQ
hJ7p2C5DGZSX9mRS/ddKJkgYK93NyGiOK4gUT5bPuSWCk6HyW4eW6IHJJ4NNajsZf20koPE8xqHV
dtHNt5srMopoB7mQD8aXuyYQCJcfLf8NFMm3UkNKB0MbeovnOMfRu6+RreBHhBIREZEYQfTkIsfc
RFOXznwb+Sat4/IInA6iFEbZSb9jLISHIUICrVgnnjUc5lxbBhIosQFsbc8fjgyK9DoKWdzXDc1f
lajyNHntD2+2nwUBzg/kvuywwHpPGY7odtKQ9MrmDv/lcDeUIL8651wwNmeMjU/5bFm4Slv/UOup
tSdATuqxj2zPlQ+lXXV4gWauqKS/2jURgCIYbrVn+eeksn7GQT4/J8V5Ghv9uUMKitjutmyGMn6Z
xgkOhdv0N3vMBUiesKe/UqVbodO7C+dA35d1XKwlQVo4tOfn1i7zR42IPKeAGFUIIgIHS/JFVDkU
6ZJELEj0DNrwLBgSi6sdBPouJLJtGzmje9PR0xwTG6csmWAEz82tS6aB6Vzaav4qRuA5Rj5p24as
jyfmynSJMuemO5NzC5Jkp+dG8/h7lw/0JR90dJlTibKYUIkk5ORoqqI/EO6hb5qhMveTpk1bK+1M
rBPt+GJonL5GGsQ7J+MjRKP9w5ki2gYDP67ZanyKHw01aQzwZn7JdTJR0DHLq59RykJu2bvzOWlO
ckYKg6uY3A9az10IV7KvElJ1j55bKOfZ7K3OlRd5T4ZBJ9cW/UuapnSzrRpgZWnsRhrdk5vcu91A
Us2snUoFk8tDg7hw1R8HtnqzKI37VdO8ilG60AePIvf7LYF8hGJ0ZYCRVL6mISmctjnQB9eq6MAQ
J3cDftSVLIy3Qa9XdjRU+9RkBRB0xReREEejAbcZIipdKipknqJ1qAwtSAEK/y5HGDAyah2JanrB
Ej/uEwH4oySCgySsTPANGUwXDnltdlcWHI952O0yA10GMGzUCAx2xJeukAD127jscCEjv93F9qi6
Ce4NNWm6GyRxs3NbVHsHkGIt/YmamvGecqHYZHZrIANrMDUjlug4b1qlngiVjiJfa0hQfaWumJTO
QirFRa20F1xYK8oh6DFGhBkgK9pNrLQaOqKN+FujFBzMRWD/czB7iDsc6yYcn8B1pfpo1QylJ++4
Nt1brpQh1Zzvnch5Z3LegmX0dX7q7pT4w3uTlNYjl5s7wiuRlsFNXwulPiHNg0g0F86RIFzAMq1D
j2WYTDXWlW7yK4uGhrYYp4BA2ELrdU/I3NFjbgIfFyBPaHkfjuDc0FlNZs2IPqYqDx6CGS0bHkel
oBlNTl0UNTKyppX9JXTQaIX4N3sM0tB066MRosaplS7HyeNnJzK+eCW/SKa0Oz3Nf5Ax9gqjzCWf
R6aLffpMQfKs1QG2VRYrEikQtrkaZU77E1XTZR5cb91mGEh61/ziVSxQkxJN0azURaSsJweJ4GhS
yqNeaZBoEc1bB1mSUPokXymVPKVZklgs1nrq6WeTiQSfLkRHolROErlTqHRPjbcDIWhhUirVMIjQ
YfCYy4byVxkWOxCQ+GeVjqpCUFVGP12lr2qV0oqI9fEQK/WVq3RYYFX7daC0WZlSaa1HBFu1Um45
SsNFfThb+8i6EqXv6hF6jUrxJZX2q0YE5is1mMkgcesRiAVKKeYpzViAeGxQKjIfOZlQujKU0F89
hGZCKc5spT1DIX8/KTVagywtUPo0oZRqkKnLNXiH7H5AxlYpPZuPsI3pAThg3EcG6weioVyKvqAm
yjs0/DdYGsOaKRw0ElsrAeh2LVoig1Pe1l4dpaqDR+qtxorLhTQjRvwsY5irBbOWytjGicFFsiGm
VgubZJ2XMtkbSdYBb4hAkLite5khZ8GlSM5O/S5cxaaKuotVAS+LO6YNpoiuudkNW2aH1dGXXB+6
CrFNR27V5v+xdx5Lkhttln2VeQHQ4NDYhtYRqbNyA8tMFqGlA+4Anr5PFP+eJmnW/0zve1NmZaXI
CMD9E/eey2gJAVpESR3c8wMtqry8P3tGe0YNle15IiOeUHGODB/2hvD2g4iCRSWAamCb5x0dwhfh
wCGiwPpJYNAXLIp8zwHsLS3eWECjVGEa6QzhF1hly9B8dtvvoANJHM1DtStbWBsz236j4T/OrKot
26JuqzAf4LpcOLPByzSbPyyyhQ9jWNcoqm22eglXeTxQNTqRA7vekbfYwjnUduROpls4lZg/u7re
ePHKCh6nQXrkrfv1uugCdm3JuEjIYVtgbbFRXEtsvw51NqZIMvbWTQvDZ5LHIucopwoTJmPCGONY
t0qV7lft3dJdSNLSwiSmTqniRS3FGd+jeLjIadzSuL5yc/2hJv4Xwjx8aFGELTIiPzLJyx3FAyMq
zZwKI9dO1qG97nVpLg3TeSq7iBE0UMTtbCZiaY1vRWJiaOnHrRBM0Lq+omCYfzpWZfAmph8RBXhl
VERJztOn6ms2DDYX+wP2ng8XB+EiqHAr2gXNhCsDTo3Z+Vb04ez1u7XtwUQ0ky9HlECegtFYDQYl
WlCP4IJlukEDTDJOIfCmxOVGDVfXH6DLYEsoxmwnKIVWmSP7dSnc2zyi98gQrBK6mb3iPuDjpTRA
eJhHBzcvAd/5H7Nvdj/ya+WYJL7UHcEc3tBvZuM76RlLyfhD2PwFIXX+tkKCKDSykNCeb7/yHhWL
7lnRvaLBpjmIwYQGiNFgJGjsEUgAoKE7GzpKuRQzRZMtzaUmQm4dFxmwFVpmy2QUM9UZYQekzZXk
5N7na4zRmuh5cmeHPIjy7VcXl7VDsDLsS8Rltp3jCS9FvyocPudfrUQgI/5WKsakfek7TAVj7SNB
iMdDMj9oBHnEFQ5kGxZwS+BJlJJJPGrZCi1p3W0dQHvNve5vMjCkuGmPtGfuJup5fVuqwvsMzSQm
C4sSrwy7gB3BniRKc/WjANVigWhJ7ZGyfWWGor3X5sFB47msLNAaQbn3iydDuO9ArWrUDbTEVcs+
wrPuFFokdQpu6IgLazdDCECGaqxyjWMkxs63i532eQr8+Dhk5S2a2OgBCcGQBXV/lTbRtaBxOqt6
wmQWxd+6GJJDJIsnZ5iKo0V+So/VdSBM8tRhD1n2NN5rpiTzohoZuoR5Mj2Wdvo2QLZmRj5dSHI/
4kAMjrU3IPSsW70ZxHCIsP8vUWMlC2BWT+kcrDXPiMzC6hRPOAwD4R7/d4Px/7PBELbnev9ug7H7
1J9p+tftxb/+yL+2F8J1fgtMDxuD7fx1dUFd9JvFHlmwMXBc37TF/11eWDgieIYtwhzwK3hW8F+O
CMHywgzdAK8EEbn8ivgfLS/sv+8ucGrYAQsM7B+eGdAuB/9IjTC9EJ4NK+kns8mMXTEVCCcLlgZZ
xXmdYmktqrlaNLo6in5wXgIOXTS13XTIS1I2lZhfpYSRV0SVhuNlCiLSnPHQE50Owt44mtDkMWMK
LqxQAh7oMQmTKLxH5VEuqtaNH3VgVCc7l89pg1i6B4zngKOf4BIczAh5hkFsJSkygBQsGGfkwBjU
JzhCYy13kxi9jwDfN+Ys318W4T1+NUAtl/bwu6ZK+zu7ikhpAQnO8Qvq0vRIamQUkaNvGR5aLGZM
AaFLDhqoSU9neu4HCj7pvbRVsrJC+dTW4w7NP5nURu8eYwCDjJR3c2Yj4cdqSAjBAiR8fRROVmBb
drulmUYxWRnkN0c+h0/i3JFUSn/LrllAsHewFTcDmBU9bJHtffXu9Iaxrbvo2H+w6GWvqr/bzcjP
1m1ePkyEbKGPuUe5ZqFDplzqPtLFrpwWrZEMoj+APRBHmoflZrQ9g0aEII0UoDOZD5xbOQjwcAAN
ICSj4yzdZEoPsCvjMzsktc986EM0Hoe6Hv/4lfmnB+PdSM2brK35sXRJCR9yGT9VbPF736OBbJ3m
rDpyr6ymcPZZZf4B01Ef08T8ZkHvXZB2QW8Zs2YVmz3RloS7t6MfL5s+YUJb+y2+YtrIv7xz//L6
/NXb4+Ef+ssS7teD7HmBz8thmmGAX+jvS7hydhzIBNJ7qtC75mY07Fx2cutkLCas+oqoBNH0a/5d
GDvZB57llduwMwoKB5hQYsmrCqFpG4APwVfWyFuVePC5L1cU4/athZESxs+ipvxjgBsf/EY9pLnJ
tDHJpjU5sRuIeOlWD+JSCDSGjUMna/QlipNxGTPa2cJurxei9dOVTVjbSYVcU1m1NgkcuNSl3LI3
JFqvQAflEZ7nN/mnT+H1JvElM3J8VcXgPiaArtWsP/AnxyvCt7j7Yw/ALAbvTEyP0gn6pT3AmocA
bD1jx2gXlQ3REzNo+PTvP3DL5BT8+ydOPXg/hIKALB3Hde6BNH9ZezaBR/642VRPWBcGRkS9f+iB
a2H6t2nU6DwilzyQJL4WpzFv4KtOxm1s1EdPy0fYd0Oe88SIvxm6bxTN4B0KVZGNXXanKR2A+1rn
VKTZJguIJaDvAb3Xwka6N31r2WhxyEbtLrtoIEwss28iq/dDIqnpxy/CifND0ag3AukCeAHprU1y
3BMpuIs5KF87UpcpRdIXq6nFkU+pOhmWvQ0GZqQF+1o7bsebG0SvMZkIWxiHYGgbgde50oiG05n1
o9/8wJd+KgrWJOUwY88MTpIMvtWEDmHdAptfqqD5kbJiuHkafsudJ2bO9u+VN5x0Z4mdz+E2UUNi
mRLtkojj+nWK9cmJ7JVbmv66dwzU8MACB0LjNgkCpaWdkcngxAwtpqlcDvdBTJoQDl2UiXPIcMdz
D12wrpFHMrnhyu7hs2GkZWS2FKommKMhlp0i4d2/M2NJq8wTmCuN81LKOn1yHbUHqEH0j8ziZYzW
L6kTrDpGgPweXjwb2XBtDrEJWmzYkjazkn1FkocpsdUUxkUlEsQh1d+x8cQLc7Mr4LaW1iwfV9PY
EvApU70Jk4A+OmXnGyYsJFCPH6nkrKWVUk82Tbtri9y5DDG+4EkfGVhzkyhe6Vk107HFh243iEYx
La9Ibhj2DmlAURjoJb6zcdP6RnAgAo5SUDQD9FjHfQqCYdeoYUJfGROI4pZbXvTfe7JnFp2ljMVg
UfJFQf5NHqjclUVnHTDRFn1vnnmulvizVha5dafWBQiTmc1x4DCx8FOftSYubyIwOyIfZtPKOb+O
04OdlM4twhEBdsBlYwd0cZhcgulDvzn/+oF6laHb0CJxVrjjqrzZVei+YSX2RAtEOOR08IGZAWDv
0DG7a7wdLwGe5gpT1+TKrQEWnUHgfRRg2uy5sjg/2NJdaiu2t8Sdy9U0MwWP8/iUaG5HK2huvSe/
yfXRu39/DAj77weva5qBFUJshmFsh7ZlhfhI/3oMWLGKolj5xiPJIS4KSeHBi0C5H/oZUbnuvJ9Z
EjzkdNsTVmgUskNIntsyMfx0z8si1yYMJgIPZncxV7xeZaVeUXFC8eB636t4/H2OTfcpLQ8YBRrm
8yfpMlt220NQGd7W6GDolA0ac4YwyzKx+0sbNNi/oIW28zjs2SPmWyNmtaP7yTqFcZGuPX+bXM2e
GQkTGmgbBLaSPoQSmGkGa1cBw9GufhJCOhyTeGBngs1jwSpLHRklMDG2qmkZV6c2Ad5cdwUYtfu6
TY+o8NCkrlhQEYj0RbJuvCtNpzx20lkN9Iw7yDoHUm8t2HCc/aRUMPfHAXaCfTMQYWVY64kX68S8
NFz2JmCIbGC2WHsFGzDDL1fwf8pNT2AWPBnDPbaT+Upw5Ydq0i+PHJ6thbwiNL2YPEaiBRRWhYE5
8lESYJhg69pUoGDWvuNaLE4r/AByXmZNBgSHF/iIt5cmR9lqk0Y99iPRO2f2SWwdptJcl+FEXQYj
4JjGfL39mMFOH4uMA4D06Y5v1GIdhUIkP/cjrRQQzgoHpL4juPLfa0Yj23Z6TI0QKZnvGkvTNuSj
Rc9/Quz6jLghcuryJMi5q9umPA2zj9/v/sNuVMOfPu+/OYP/Vi3cH8q/SHZ4aHEgB74ZeJ7lkr92
9wn/5e7SrAaNeO6iRyKIwG2qODxGHvYwvERyZzrWa4MYxDBQTyv3mx50OjP+ELB2SP+d20+TeFqj
KsCLmCxPFejYVWrVFgBKazyVWGNIrXk0JpmR4MKqP++CB8Mtph9sv3uSa8zkEUgbIVihmdLr3vGr
kpldYKll47IXD1kZrZyqHM9tzVlm+x3ChHQsmCcObEA8HUH6nL+8VItj7+YzziTIrtI+q/GhghZ1
GglYXXoV8E6jd8xHl7h0imi+NK9Dk0Pq6wzndYeRDUK0E3snV6973pxbBiAOknfhb31Xrtp0MDb/
/rhw7v3EPz54597bCM8ybd9y/3FaVDN6dZHE/mPhIYgZMzFe2obT8x2+aXSrwP1vTSeB5k+I+l0B
FRoJm6d0ODWuYPrgEEpe1pcK+MS6vad7Icrw0FA1r2ZkurjqYgPXgwovmK7/nBDUtMKXCk0uU7ri
KKgM9lEds4rhyFhatfSZ6SEch40GUGKy82cBjBF9xI+uSpBbK3ZjFbE4Jw/JRMB1/tTHkVzNZhFv
qJL3BiSRw7//jER4F4z980Py7wZ1y/Jhgf7zQ0K5lXazo91HakRuzCy3rql4kLM5HDrmhVv+zXfP
ytjHKKb05oBEk/pBLVslHAzTHHUY+6ptLgd8A+6oie4CEOo55HJiP2NzmIdi1Wfi6MXhfDbDaljY
UdlxblfeHryPOhBidvbb7A2Yv7Or5Skp1ckkz2IjmwRSqAVfKWAN0ntluA2l/wXE7O4kBLDtQ0bt
RjvcN2CL5kCmJ8U4WTTBtOjMe6otFSMTx3JciSBjvuFwyOWpMoFSSUifEx1OWDuHliUI3tw6vTNZ
h/1E1NAiyC9ZnCbvjG7cHaHEyhi6Uzo4m4mw1bPv2fFqmBLn2RRTA19w9o6lRDFEIcFBciCggoFx
WtJfWaSNINCBzj2CRzXZ5EhhLEMCmhaMmd49zWup6XXWo66QhODbXzg1cGJdesQFVp44EpUksKnG
oWfsDIqmuxWOZGpkSiujL8qzZumF+hslWu1hiyuGx3Qm7KKPiIHpW+8y10QeZamZnGB4vQ+25NiQ
49JG3mGBAf4McuLI+wAKmBsFu5KaUFOKQ/2ysbyw7kEY0jM7XVUlRBQxgAD5dQM5SXUjnrU91WZ7
SRvjWmjBsrc1AO0kBaRtC71tgTLAZVlrAjLF2whNrRYHQmZqFwG4lfls5hKPSXMXv9p56S481G8P
xH4cunvoRDqZb2UfiBc9hmCD2bKhmJnoOskcmtjmrhVZUht27vDPA//WNy+lVWZXKMeX2kJGjF4T
IJPk5InL7T2d+CjZ8ZQtSDjtpEjACv3TF+S/m7UXbxqoIFiqCbklxSpJjYQVIxuSRjLt+/XTIJZb
v8y+7bqs99NIFccrRduLcgW4MsumnI8dhuGJaomcX90/2fZUbpKJqAm/jyGnjrF55sMN/lT8/rdX
DIfZP9/i0EYaGgpW6r8GNv/oSAFyl0R/KGDQHsXBWIYZeSuDf5BMVC5cSo+zx9EPs9a5+rnxZCWg
x6xWNutCj+12itoEkKpHRXHHd9lud7QzZ1in0c0oqwfHyqpntitscOcH08rgPxDJxbAhsV5CMJag
QT20PYrcKnYWz30WuFtTcm//Omftri8XiO31PomQDMTxoK9BHv2uAvXIsj18Jp59U/M1X1QeoUoR
WbeJGKAsuTODtdvUzdJSwUhKmGuumM4MqF5EsZFa4krGNLyLRMMINfFAFxtRT0S5v+nIzDgaGGIv
UVsD+i6JLWqQsfEPx9XVHewjiY0gmsKQQTw71h9+M+8J2pufPdGqdRGbybodLZcNz4OqepeBTJ28
2HPb7vKUf7cwxuy5jJ688P67zdk4j1FQ7BFHFPshBcXVRpxueNkelCjNc3TH4JamfcoiUP86QBNP
pfgmPcFgdbLyk9dS5wOfKFfxZGbrcPC/yzs2LR5MbymTFDaaDYmrqXdVaOujuJczccZipCDsbtWo
sV24lEyPPWYcksrsrQwhpqcuN1daDXs7p6EbxUw1nxrtpijUtqLYY5pdRherrbEqmZ67TAjR2AYJ
gpy+N6qLHHPmGtp4TRWpnVXUmNtuwvPrE+W5Hig66tpyj5XFXjVBd1QrUNhYx1klZO568JJVaqNt
B0bhwXMO4w0LdbRg2oNWlLSIhIJmyHdFGEMPjLO3JGMz0o4mcrZBQo2KRQB5LKSHJbteZd70wOew
ciVOYbcQT7XX51u3tuND2pAnB2gS0H1PgKtuy2/hXLlxo0+jltMKr791ioUu9iRV2ff0jGPklPkl
DdJDjSH1BRz5FwMbcW7vP+vbkF3k/Aga0oZi7xEpV/X5OhYO24z0tZSGdZWmtG9RYvtL7A3FJoDv
t4jMMuArDPG+ISJd5DXtt5P/EXVoM9vAe8heISnHh0TC+B93AJrqh9T4Pe0ROPZdFxyTAqxR7JOu
MykX1Z5ZBy/OXJRbpojt2kCTvQUOD/kg9F4NaMIA5bkr89j2UCqQkZdw/44SZ711D2wkb57d6Fhl
+9itXlj0EjllVuahMZ+V3VHy1Hb6I1Dlru3O8K1qMPtusOnr/ndhZ8FxKoHw+T0E3jlPN7FIUuLq
+vRBx0Bz75bjGGUcx2szveYRjx3FUZL083s7QrhFzFStSleQOcMpfgLWlQNr+9GMpb90PN/f3WVo
2ITq2301uzDUWCCy6Z6GHq5fEbbGpnbx3M/3vUQYMZ5U6UhNZsgJLVj2VqWWuyZiiMjNICy3JSIV
nhaVLFxLJO+IJdql1sq/ZW7DzKH7nTmFhdu2CVdjiqirypN5E/qFt3UUrJA+FZsUA/cz+emuTS5S
uDcgsJ4CJ3nJot5YN/GuyPpu106aoAzspEePheZqoH9aDIYT7UojkBvRQbyzEeA+CpbwpluvzR6u
dIE4ewZVHd1Gl8Gpo6piX8YKJb5jRwe04R0fFHFovmAvVWFg49QhwLZv9VNcg7m1AhaYtpoOZQnG
9VfZPLmffdF0e5p3ciWm/G7dzNjPTdaFQCJQidtmyL6LTBebP2UBLao6QwUrlGJEI7OSjL0pOqEK
ny9aQWELG7ZcynEoZk0R4O6xf/iVvxNSwnmZrZ0JyXUfCoqEvM+8ZZ76+iKy9mNmWLw27fKOMtaP
7BBCPrTwxstCqp856EvRwFZEtfRH0aJdyMlkeHOm6hp3pCo4TcuZhiEdCKG3CcNXIPfVO/m3M0m4
rrkYk0HuPGr3P2/K/4Vu/T+8MTYtEDPT/94b8/ZT9v/nNSWH/B/UrX/9yf+0x/i/3RspQd8YeCGE
dwa1/7LHBNZvnms78BrCX2uk+y/9p0HG/M2zTfjBzMw9O8Dj/l8GGf83vCyeafpeSK9LqPj/ZMdk
4WD4eyXkBPad4MWSi5bGCW0MN3/rtuPJ0UWVxcleGwgAA6v+WapWLi2dXuHbdEdt2wVywxq0/zB8
9kiqsOGeci2Gi0Kh6Hjsi+4wwHibDjOaMRbmK9cpjYVEBt14/meaRddhNEkuAXMAdy+mjmybaFtk
AGh1HJ1TD+s/TuLJPFjUScsuDglms7p8Hen5TX96jsuGZ0CBOcy7YGg0E/Rmp03GnsR+MsT0wrXq
7RXVxr4LxnrPu1mSQ2j0NE36048TSNmB3mBAj5ciGo/EDMwnjbt59nOyG8jDLRVML8JelwW3aJLD
DiZvZB+SrkkZVZ0poNqVkylvLdA9JSVrgnyAceOoc4HQ+TaSHQrA2SPgWsLTkX3WMeXNWZH3Tbim
4erIlk1K5tAM/fG7mOsizVFyWONTPnCPEObXqZH4jAopizV8dlNBVwPm7ZoxhVjBCaI5zDCAjnrt
Tc250yM4M1TVKwRc/kJQXbEA79tV3HIHtMBwNBMzrhhWUVYTb5J5Gp9thbQTJZOET7ofiWRfWa48
w25YiF3ZWM9Nr/TJTIxnYbH27tH5JfrBdbql0uQgeeztuwmjFDCw9I2gvQXagjV9CuLQ8EpW+5ma
5YU29NOpIhRw07AgQXPT59O96+Km51dtTDMcyuRmVPKDgXW9pJaMUXURm2MK59KnnWYL2EtCuOqj
PaJqTkWF7C8Ru7z3DtymsC6wS8a1WxwDU50tZb6nxPec5skKEEniWklsj+UllLLUMmA81w1zCpJ1
t2ScIKoI3GEVCYIyUX5saoWKppRkJ0ERIg7SLdGTtGQ5DGnRvs82SNTqyCAS+mgc16AVSXUj8UMv
Wwvp82RBQynZegTjd1/Gz6ZVNhvhdMNKE/VndfRjyLYeG2Gd8sh9sAi7rXM8x63+cOLCX3cie2/J
/bp2oMoYseqdYaNOyhkMuYgK1gOpD2tDhpu0Y2wL3jZhuKoAj97FxJXY5ghi+STbg1QwaB0dbu0J
13ybewnQOkNvh5hUxWF4s0C67GOqzPWQdCtOAl6zEUsKVk2EHNEJj8mDstx25bfdNbH1OZLQ5diK
4mm22WwCMilKP1iLNHnKpQP8YA7vyDMBZcUHZV+2Z0KLNqrv9Uvy7FjNYwqRurSMbQ13bQHe9PcM
5R6OBOt3l0BAklM3YYU4WDiyxKhGniH8ieEe+KHXddAn79q9RYXX78IxJWx0lkiMIh8i25LX5j3L
HluXFnPQBOz6FrYihkh+B408jYk9nN4qMf6cDMUYWbmX1htRfXXWxmeRU7vBtJlzUvCSUd2mKSmY
/LqE/QZWv+gIHcIhvROUVNtf3B864tCMHqS6Rsj+1l1IPeAWF7+qiZTKPXtpke65YFjULtUM8yCu
CRENXcaAyM92pvwk1MwFJvo5jmimfNNfTbH5ac73L4hc4qWwnI0fDVsfycmyQwK9ozPHLBJ334Nl
FquydJxtQax0a6FML7Silbejx7ENoxc2pYe2eCqTtobtVH1OAyi+2k5iWljye7o6+YnNew2n376m
Wt7tL/7VjiN1GBP96od2eUic18gDgsegeKF0sE+BxT4om1q8UYD21Ezka0jtG8Y1fW+SuGvwYqcy
cH962R+p4b0W8502Q+owwW7WTz1U4NlMtPreNBG5Yz77oObWWn7jDNaYsWpYTr+SHEoY4hbTmtD/
wtcSYwEKEtLDOLB6mz0aYsOg4WRq63k71rA0BvLGHjyYdQPFt8F2rUkbvt0uLbeRO0HT7eRCGaEB
StY85b6mZrWPYzO4x4T1UZewQyNtBaZP065ktp/mIj3QXC2CurDWNtNIKNPwqlNhbhL48MxGh3Nb
xi+tuZNBe9WKdJimIfsWsRxbk4yszch6QA24zBGf8xaU+iAp81fCXbsET0uDjpbBMzoI6kgXbvIa
sQBcVUGuyFQ9dQUTKBq5bDvn4QdrJ3h9f5C59Z4F4N79on2QUzPuxW6cSZoO8ulamBfokR4nHMdL
T5R94qBF7nobpazZIXDG74EcrmTd1tJHFmS2upF5K4ZwnZH6eyrSV+6CFjkq+wDfiAULQXuvOq41
XbY3JB7BrWaGWyJY9BxS8hCEJ0cvMehHWQUNfdWsiq6vT6nXnOUO84Nxdfp4kSWeuvh3iFTNlNAx
w6dUYqOpoVLcjMHkh0KXewNzetLInZv5a5QqT7PfviB8ecYIcSeMvCV1hYQ00G+h4LEU7G10M0x7
1AjjHVe5LWNjZsYW4mFoZuxPe87VlgzNu/C9JXM1UQ95cGx0sLRbv7uEegKGQIYTGW/8vm4ON5MK
H2bbmB6ioe0OzjT/TtYwzpA7UopX7aPp9OOA52EvY55/hhTLEnExSlNfkx2GdJpwC3hiCHLpGlVZ
X11S5Uhia1ZDFZJkpRtoUc3P2nWgrROk0w6Thw3w7iYjvgpvISApV4tNrYODzKfqoGTyoxzt524I
8g3NxGNMAZIWGajDMCRrKJowXNTB0gRrwxQIKmBJHAbXEeimaUVKxpJLQZ199Z5a6Y7xT7AqW1Ry
JVFMZNpcTUZBSWrFH63vy00qDDiMCmRaPScvqo6QrJfWB3sxgHzsKHF/haEc37yOvHKLAGCR+2/u
QDQNBkoGkZDJwdsIZjx9Ze28sB824I3lrhZCbcb00wVM9t6Z8XdNWsO2Cwg7s+yj1yIDkgGfmGnA
IrCt8EURm+cz/TpZHqnuYayB1fnMlGLXei2hqS48r/jMepOpFEMwvwUt47a1h/tMPZZT/1oMiryC
9r6DAEfg4xCdsGefiIkqeFDVC6kepKBmnFxSG/m5zlAy+WiZzzUGy8UAMbb5MqPWvrChW7jo6elx
x+wAjo9FPFFKZH4c88b9bFTarUU3M3JoGAthhp7jd9CqnIjth0cEfZ71BP8lxFI5cJIWEUGhu8lP
ztLJIeAV80MBCW7R2pn7EAXiD2JJ47vtYkH5cA+YtziWtJ/tG5msoauM7HXeALyEG4CbG5/veU+1
UpwCga0FmMI21RGGZdnGbJJ0sw5iFwdMrqZNy7h50XXnGKLbZva/srzRi1EXzRbiSpFbXzhj1FJZ
jcYoan7JGMOyRTyMNNJrwS16FCU8uXJuMEZfK5MjutJzszam6jFq2ytaTjTLQ/aYzZeWrKnobs/u
PbbfSeE0xNchIkWtyrCwLp8Jr2RJi5EEN8aK7fhyakkr7aT5WI+quvTUPv49Oy9k3UD0830AcT/c
M6fFFkjXMDy6phbLse4efPIIghLxeg4UomaRsisMSOQ6wsLrIMrhlp2B0IzK2HEigXmTc/ejdNo3
Sl5qO6mGpa0Ihq4aeRsqZixaGOGStCy0PzY2075HBq6y4SwKzKrSRpmQEMbBLpI1Nn8GPMDIvGN4
GX2BVrxCnZYSaYOkuJyOyiDe0sEAlY92vO/nUa+izBoOhfEHZwzcznYoUS8T5yMObKlfO+jYoBcp
Uh3rouLAXjr8P8O2qLGlMZmY2OrizmYIJkFAkXNyn2+wqWkYyG7kFBAbZ+DNySKC9KiT2g/450Rb
282wmyMC7xiTkYZYgutTkX51Un87+9V5gsCNIK3U71GTfauAajTLx6tM1E9WGvYyc1CXt6V7M2k2
Tu7AiZJmq7GMIRBGntjH91/i+asjR+49nX5JWx3NgGc05wVYJYX1lRQnA23EeTKw+SS6fZvc6afV
5o8SKca9YoWWN1oneXYMd1u1GJgQ4t33+ETjZgBUpREQupF8xTmRKlQiZI92+8ADAD3fuiw9yKH5
pIt68NT0qlmTmEya0HsQT9N+9AYRtHEl4I7O4WOpYHxFKNsTbLsmPPk5LjD2PbI2fnTH+DOAoDgS
b9C5eOAsEzxs/Am0fh92giWr2MS0N76jySaAjRAJDCMKjErxSw+wT0vYaZbytq6TrDy0+MRgfoXi
ZZzBftK9qbH50chsKbzwxfFHtmLrcAyf8QR+U33+8DHzLBxs30bzwxLnu/ahuwvquVoCs6A3qG5s
tl/B0t3m2Dpiz39NDXT8xp3rJG9OSHRTX/iPQDhXRUJytSkgDiQZaH2ETAExgBjoDve/KivKh8bp
Vwp+nijzaVVGVkl84Hh1mSti6bpls/VedcS0aL10VX+oIk5oI1oTx3E0q/hSuxLA12iR2F2G2Ayg
lAZeuxlj66E2xavddrvCQdaN1PIrV6uors8zeHF25DlOR3Kfmu46+cbNwtcFN2toMCFj9YtBdvnE
CTSds56bJj29d1ATNsI2n3HG7QacFyTnRLVFhHvmXKHmf7SkJpnSOgOFIx16bSFLA8+5jsf8g40O
9V7rfg1leKL+ZdCWELEpnOEbnfZmosQBarUkuRyLKEm35AgF3ojLJ+Yhqy4+9slSJt+hOz4UEdb6
KKPts/ybG0BEa9Rzit8DFkj566up0Aq5yDfLbkfwJ80Q7ajVPmVY1hH4w7kf/RANj142BnrC2jr0
ob1L7AZtkvUWzAP8As52zY10/8wNHTx3NWTyOHmOUGrq5tOHYlhZExYoSKW1668wZt4GS7/GqgF6
rtZhhAZkAvnquC+UFa9MLwrKKLpn2Ky33FObOCPZkOms+/TYeAkZBvjj1yPG9MVQ5rd8NNK9ramn
mLicjdw0Tyk6JbOeJS4pDg22QQou75o1nbUI+JoK/JKxCheZJxsaZQPcaoDpqa/wddo9dG7zOg5M
ALi4AF005dnTxlOKxMJI0m5nRA5DTXRndIANKwlijPIpOlbxeJpzn3M3LNdd3f6sPf4Dokktbd6h
efSLq2z9t7BU+CXpIhJPz4txwN0yZyFyMWO+FDipcyPaWaQzLVmifHaUdZhaoA3UJSLa4GSDGGNy
RRkX2xc3yYaNf/GCc9dSFmSJRTOfnKkdv3xlfxl6LzvKuExzW+CoyJY8PZdpsoc75jtZjASBz039
xco92JdOg4sqRGcoSuI1QnkjOz5Z9qRjepDaR78JFpE0vzpDT89mem3vAeVhVCGA691nJw7OXH03
ZWfYak0UHJPx7CnjOtgaRzUjmFoyrTKbEN2CdfXdgnuxnj/Enats24mz6QMWM/Ww47ncWJ3ZkukR
YuOv8nOKdvySxuJIvio0+iZZd3OaHAz2LCrKmyWuBMZNPHeukMM2aawPu67/g73z2m1e3bLsE7HA
HG6ZlCwrWU43hCNzznz6HvTpqn26gEKj7xsH0NFvb9uSSH781lpzjskmuvpShw7Vd6O7SZlpO0bY
XoKw3SnT8qPEwoDxiTxV4yG15PJRDOPuqSAhcYWBkdjZHTI6nkR0kNCDKmTEux4PTBSN1XCtp6EL
beFQSIG1mUKVul0av/ME3VhmEOsdLeB4KpYNIglML0/HB2UcJG+FuMoaJUc53ZJocNluBU5edO/S
KjDt2NgQFbv60OZVL0xwvNYd5ogGW9cHr6Gq2zV4GWdkqFxYoAywoEjk/Y2PJVJV6lGak/HCcLTW
f0GtVE5v1FSS2vDKZIx6YYQSIZCP2jQ9blWC81qLqmTMDOVgNYvuy5Vw6TO5QDsPQCOSKfxyzdhM
CjGZMlQPGyMYYnQ68OhhaQgMLVUCmzPM/oozgiPZpSgj5klHJpI1dp0bnqoGAn0U2hu5NA/Xqf8u
FQI3xrZsuHOPdKuUY92rJmZKcXQZlnql3LMvyKeHrqJRCeL8cUyadSy0kWjF2uNEShfzoFQCvhrQ
CmRE/b1MugHiXVYRUkpfZGj95IZU+GMWoK80jWQNRbk1FtIqocJD34fnTgwvSiw8AgfnrMYw6Khz
zRZvxNjcT70DZUm30zA5ozH/iltm52YyPMRleFykwE/lZr1EQTg3qFQcouMEZ8VIMvgMlsJbBoNf
jMtpmjP0sLQvi6S7ZKXy1Asls5FZeC8Q/JKMLsL5hFAD8ARPsCgccbspgVBhNddrPIns20TUg1o+
iI6xIWT9GRkI/ViSFioLXriaDg5yJ+KqcjqjBWS/vvWisbG+4YvfMeFS6iLOdHJtWDY0VFdr5TYw
qDuEGMOR0UzFPkTgXYUJSS8SUNMCTWw39bDWcSUt8q4OHjLAMl1TfzWCKhNXkY5ryXSxGCeSpMlD
2FZE2CUZ/jypPSt4LLZxIhHtuKYelbqxHyNk0X/PmIjBzx/x41mBIOy5UKgIqXUgM9D7/HvIo4x8
W1XW9/JccwL+fbGzYvQsjKwZfIMF78O493Gwt7tk5QiGiN5pyIADrAEDVisikNaMjFsUwB/h7is3
OPxPuOr8hxVUQgtto9lQbCTSVkVhsqGdTMjnMqCyAVL4L3rsCi78ezZ2bGrMeQfjn+Vej3Z9ecml
Gr1lC/8w+CMh/v31aMUjVnAS9aIEKUNPnlnuf6Fc/57REv93vOvf19iFujgWZKzoHMRhBTUCvwbs
vsIb5Yi+D21oeV9AfPrXA5h7AECW/qKsAMhJg/4Z5SsV8u+p8ceKrFc6qLmyI4nEMgF8aA8ImKFL
tipStTJOIIDwBgnoqffRKs0msxcw5UqF/XvouWq8URY//vmSrKFvrotqU8s9LbV/vlEhJf/XT/19
LZkxf8wdS/s/3xhLBhgKEC2UrCxvaGw3lJIgGf/rwYKmTwj2+u84RsXeoHdMLK4Cs7VQJsi9sDEI
zyKsoYMPLqcu3vebkQU5sXrshwc4xNNIA7vOgwP6RtAAamxn4rB4Ui9hDRpyBX8mgts+N90ohV9E
lDYiGQK8KVYSSwBGkKcCiO34Aj8bZsXci9csaNAyrchj7qX2JC8y91NoW0YSMsddaPLqcgoLfNB/
FlnoyNgadtQE2gMZIpumM3Ec0ZUSphtJnRjU2d3ShdQxCwL/4DIExkNXcY7z+0x46kZFaGas2rhE
Vb5imRvLpNGBSOfkSQqy6kGoIJFJRuSxRu/nEOXnwgCPOhMjaBn0Z5WMcxTtkSeVM1zdooC0WsNf
mxTQXbSGnMoI9wthNw7LXImsHauD1YuTk6fithDnfk/s3Fst5HdxIm4E8c2Kfe3H/EKdSJq5Vhm7
DGi+PoIUYJEEC4OEJOl5ABpvy+EntS/De0GKfQzCFkMbB57a6DZF9V3LJUKJx1CVt7VCqaJAA0UQ
o+facwocDt6c8pML+q2hqM5qBJEYwnYKKJGBqbqjZslRUeR7WluzvRJWUnOnq+DN2ZNpCIenJ5Kn
90n6BI+XfosynoJeBd1VES2ePIqkBlZ1+Uwznnq/wBYzBMRHqqy4CwjQgRipKLfO65+tTFBHHfmN
yPxFN4qT7wIh4EAHn0HcTNoEauQATLAg5jdNNV4QPox8e8SKKb4CzYd5tzTfY6O8drxDLaEx0vUg
w3q5fYtmetilfGs6dHmxbtOoNGx1bl/Wd+fgXzXJS9AXPDcdBpzwbJGEoJUarzKq9sga+JhQIZpU
bqqNqOCpCtj/LFweWZUVGwQ59xor8iAvVIlx/92OHdsr6lw64Nwr5V2FUu7Qdk9yMgWIxXN05aTc
yHWMGI6IgYhBjV6jxRzj/CdVSdsy6qF0Cxx5cdk48I25W2qTPQfNYivS/FTJ1pceassB90l1lPqx
cFKQ2if4LGsAACKrEj5JJ0QNHYeN1tOmNwUCJJTUHLZ1FOvngi5mqcG0I1r1MSvBv5Dj3YMp4S0U
TPbWj45BkfJBWoE3KML7Y15SpcoBQwij117BXLlhp9+kPiGltlSPMiO4ZOgEJ0BJT6lLwzeoj42O
O3k9Hg3xTX4TITlCC3SUZvNlaMQP1krFhTz9NpTIS9SA91w3g50NhBM04E6EzAvlJtx0I1A+NWie
dJS8IQNRNjbKKSyqyh9HSNb0a1I7Rs0CaG7Y6gbQvqxLPufCZBbSXmK9/TVSGqELIR5zXhJZrAEs
iq0FgDuDCJGj6CpkmBWR8r5UJofHMp1atR4Wq74GvfI95kODKJWeawnkseqgl6o8Wb8Vx0RkpGn7
LbeiTbrFs75yP4J44HIsnxtDOlnzMPpaOpBIRKJaVj9TZFkO837TCTPSQlSYKDsLh3ubUlKuHBgm
6ionKc1fazSo3BSBbmPtKQkegLgd2DojManfEAHXrga6nvOEQ2I2QKfKF1HQHtU4z1zaCEm0vLRD
vZPV8dRJoR93On9ZNlXkI2RwjJq0HfToKYm02jf1Zt2mMrwj130ThsAiO6Fm4UzWvTvVlgVmpiU9
MJYBKJhbutmvQqSgJzO5mR9SQ3oA2PdeswVrQTlzL8UMWZlX2JSfpsHkhtOmUPofuVwuVX025NKb
VdqAKPbo+PENiPQMguvgdT3hmwhtW2x5AllPiirsp7akOdGrlzQlG2lOPoAKbwn18XlpxPPo9OKs
UTzPAZ0YNguyq83TPSqrhtgj4QrY/qEaPoUQgJlJ4PiiiUS2JKqjN6FiqxLDQ83E3E+wCEHonlyZ
BG2gKQ2InEz1+ZE+1UU39LOSdZeCDFI0026ZKae/vzuTi2mL5DuuJj6/Mcpr1Ipg21AlSAtbblVE
7hTrRmCzQQIQAx+qV7M7Oa3o+rOwRU0w/wgEsZcm+TQTPRVw5zTZNLn2kv7aGlxLA5gGx2yKo1UE
V11KXWUem02ufqD5rmxd074wfpzHmaltU9+TOsGdER20QnhULMi7EaviZJ1NuklKR6Mo7CJWMFX5
aLN5L8zGe2eav2b2KZYrKr/Qnwq0D22SQMg3JDR0TN0bccviOtIUpsM6iVCBm3fauBSLZkIZ2cEs
a9+Eov5AP3hFTHECve5kFeAvAlaI6s6NxWMP8hCJJJhb6pMmwqgq+cxgr5AW1u/i2ciwOgFbCVEz
wBmxK6QUFWMYW6B9yp7cY/pKPIXuMQ78EHtaxn1W3ZNh2kP8ErXuSwzZ48iE1I/tBnjpAzfaTdYN
J5GbgRQxslHnXVXSJpYW+pJmJeVOLTFtb4hdTWZmYhXMGkAStJhL+Qi535tF9bVexHV6FRzKoHPJ
6/Z6YyaAV2OWArDBqKu3pF9thzDZ5Dg+KRGe3y5BpNcV36ZJBylV+1czI0Cpaz/rWX3P6+K5yNgW
9PG91oc31UhTeyimC3uNwqd+NLgBwJokiOwj6hTfYjoBuJRBQ9F8ahzPwJyAkDLQn0pySfCebs35
FiZCB+BCfMBkKYs1TEs8yqcsQNvKnQaWWD0sjsalVCpubHBEqxV7VoxEZpXErjCnrF5p6LsIk0QG
Xh1zSSn96GoUAQE3CsZiiq939VHEbMDNUyQDO06gvY3Mb+XwrRV0X5zBbnTsfFQstgQKGYjxm7Mm
4B83ol0yqR8o3VQ+6idzlj5ommUOzJQN9iC6zXnxtV7fGDVqp+2wMk955eRInZ1J1Z/wpaLqxDoX
60zhRmiEGuFw5GHpOXpoAiBCXOyh0WknGBurwU/4IulHdzThuWDVRAbd23rOvkVr1BekASgh9cbD
wj/vIlrGf9t9o/uWdfpTXSg0aJil9dZ8KoaAjUrNkgkkHIz0l6DyKlpB+mwbUseE0V2snNOn8HSE
PI7cYMI0QmmX8nNbYV9L8T2VCUsOy1SjsDqLaRIfeiYlSr6OzRYmMiUD0jJ4smL9FbwJd6dgOs5p
8NyJw0FvzdST6vZAjFvLX6l+iJpiyZCXS5EsGyCDcGnz9FBSDtFVYBTSmbVtKAmqJuMDqykcD0Nz
DVw3NJIST08njIeSpzLhd6QSJ3FEG8RmejBuSkF7qZcYm0Cb06WTmE8a8UstY+pkE7kJTJnsOzm9
sAVCozAbrwhvts2CeYntVuMQcsM7UphxYz2XxKL2sv5xprk69PXEkqG/T7QrvKVkXeHgqn4hRMh7
w9qTghJzbuLrAIbKqH2Vl0TyxklZXAFhUmuhFoa+QeAqSdlMT/ZWCPab6Y1jMHFlGHSoWqqKstUe
pQB9hmJOd04FWJXgHbVx3CH7uQhGch9FcpqR74SkMXEjq4ELYCguXeRhAHemTGLXzDtnidrBILOD
mb5P22ZcKlwrJEylbPIMoOWzbvX+mBT1tgp3y4JmNFwTAWqF8fzIuBQTHWSEVD9bM8KQUouhryrU
b4jzwCekV61SPivYpA+itrPSx4Yi+9JLy2GKQmXHyKwTwUOFXc7OhhtWnhDbo4XmsiOpbbQrEdNk
laCVoptX9Tn7yIgYcWu6d7SFRrm4duX4UA94FpnhP3dtCVdHe7WqL70zWldYY8vgu1zzeLkWCm26
hpklEUzjNUgvJlnpCz0RQ6AtVtK91/ts9LNF+G2WhZFSjIi8WoC0AN3caVr/K1tIoPGvbtREvKvC
e5bqP6K6OGMhFwcFKzgDs/hhkVCeWqGssX1XIFgWj/KSPasap3UBXhoWoke0jZubWeELeqT7PXJf
kmEeB2kSXYDBNAeJHQ8iKfboR5u2nNbE0CngIvu5IA2cewhHjb1Nsmt7YikjmqhzFjhLCWZyUs1t
CXDVnJ5pz9AjhATvm93wCX6TXM8quI2T8SrJ0zPtiHtPJhfgKavZCLn+OBVYRNv5W2royGY9W5qG
qU1IGIoDKQdDs0AsodhvUrMfbWkMNTws3EgABp1BdkWQN5vCNdLB72D31ha9+tBMPpaMqq3PX8cM
+VPQv7eR5RcQIBxIfDUbqvHIQPw4T0wOxDrUL8xmjdWcWgwmmEemHlhiE3ek/ATnSvaKcTJjE83Z
MmDI4Za91Rf5pIUqGy1anZriR3jOhxEYVzVJn1iYOzw3kpuHyZZ7Xwib6d4Ts4DJlc1emuWFrwgR
nIQc9TZe4kIZLlYh3wbju03WkEkTS3pAC7vrX/XECaomP2ZkqHPbY16OZAkjcJZtgmB5UMSeMldu
gWbI6p5xN8YN3eushV56K26p+gT6ft5IIdZMHkkr9zju7SiHzFSpDbF1IpErXURSZfFbF2mJJyME
Wxvrn5BOKzvNE7hvsXSNVLHbYd1iaZ711/7TLOVom9ZMk2gx9oTD2tqc0e7pKLkKrPUBJW063k0N
ppesxxvT1O1uKYDh1vc4aOsNYOibLgvpPub6ZcOXJV4nV1h6p6j1G0iLZBGRsNZ1TNaKraR0o8N8
67aEAQHw4Ulr6KxLQfyhm3K8G+Th1JIr7jRTP5B0nSfkKk6YvlVtYxWDcRW02dF18SERlNGLaK8g
p4T4XWKxjSeMPRIsQnkOvHIeh60mbGXc7Zc05JXJyYBCb2CGG1aeIk7ff+rj/y/U/r8ItSWsmPhU
/2eh9u77Iyr/DwLQv37iPwlAkvQfogr9B9aPIuq6ihPsfwu0JckA9YN6cJVZm8a/5RdY/yECMhEN
iHsWUFjpHwSQKv2HRVSRjnx/dZZBDvp/kWcDDfrvRrX1V4i8LmBAwIiU/55fkEpB3bOD0h+lmfDf
lIHSiL1p19NpY+MdZ4xbskju9n8PVdwNvh5GVxbOdp9JMU2qv6d/DwwiDAgTrYmuSWv2fw+LEBEX
sz78/bPEOE7gRxb52Yiu6C8+5u+BqMpmH68N5X/7GimOgLSYN6aYLxCuklUXrw9/z+R24ovqmpwU
gOhzpDU15N8CRIJVRIvvBI9L+bLUOvBBocm9Omyyg6GZW72MzoFqUc529SPZt5BWaEGBEILa3xpE
+tnqmoMC+WWkrMmPQKDJgwddLFl54itdD/6TuFK7IiexndNPC2MU/pJ62Ef0xfYzqrG9MACIqOX2
LCDc2qP27fcq/Rfm23V1nUPM9oLBawoTk8mrRSSyzqRbLHeKvFBttci2sQpW+4mdJUj99WnbtDyV
MwJcFNrWaSw027/XKaz5LX/P4rg0dkHn11m4IOHkQVrqiBlafJoYGm3jZt6Ga8heypQoncJ9HQbx
dkKlTIN98KEYmt1HEqeHCKes2LUGwAvGz8FY7cIQI65qTDs1VG95HtduCuWG7gApbWu/WxoV1REg
PYDUI3/nn4dwzRL855/zGrTjFmNymUyp91MkTvu/BxCHJFGt//wLmvl7JpuyjiqA/Oe12/73yv8e
GJkU+7+vraFHMhtJnc4Tm7S/19MlCYPrdCMDtrotbGKBWjtk2QGac+qL8iAB0DTt+i5rNyN1pu+G
7QVbOzY0nV+IPv3QQfAlF0x75gebyBFQ7Dnm/LFCjYRbLSM96a88g4ZiERv4PJAJDsd0lQecELrb
Y+sHOuwFAMf42OziNf0lp85uXsojIXkY8hTSGFJKGZd4L6ddTsp0U6vvUvNBpDRsGBq4OsgXq4jk
jn002KjCD7i5aS71aC4c2NMkjH6K94gp/OKodBauInIBLFo2mgeshAdd3IE8ErHzyK7QuGBMDPUh
LFw2zipVyk9yhgrA1gU1Rk00Dpsden634oZQVn/We8Sg68fG/kpLHeh/8DDJRszGTcJkC/9+ZG3Z
zmdU2YwxkT/A7A0fK+uz+obswsd3Qulw0Z8FaCBMeh6624BJHVcg6csAfTeEPMuWB+hnNqE/2PGh
vFSp0175evU22Yb3ke4SmzTrx3xyaINVb32JhMDOVKdgKEFtS1uUYE8SFKj5bHXfImIfNnN8htpY
4HX46UnobL4S4kZphLdMjXdl7SxfIlunjj2uzacLuJsfy2GMfyAQp5ELCLp9nKJNo3IXtxkHoUDu
r8p0KM7yXXnJGwcNLoB7CtUkdNsLXHgcBtUt2FPAUUcW3hrYG/rwsdNrZW6R/WOsIFYLKNo6J7/p
D2R8di/Fp3Evni0vOyWjrY+e0TMFfmMuZmxJhQXrb9GCCjbY8XBDA3Bthy8Dbkd6NzcUEUTYnqlU
SJApLNd8Uh6EV2aYvBlOW/VD/Zme1p78Qd9Xu25nUrZiTyfGXHaz77IFcm0nwSb5gl0skqmRuPlR
VlgptuozEXwI9RAHXNLyNjzUz9NZfgde1CCooZHncLIND2b1yEHtf/VszwbfKG2r9TihtMyXF4d+
cW0cADCYuhO+Nwcv3om6Vz7hs405Eg5C0h5EUe5JXnehk7z8WvvMIXJAxrbpMUje67/WV/SENfxH
/Vb22kf8bV1Yd+bW028g5JkRs1df7kG2BexLgohYHqpzq2ymzpFecGQQHr7XQFERZo7j+VRscfKe
5sJDvUzRMi92+yF/4Dkos63J+ZDjM/ei77r1R6gp7vdwJCR5OFZsQl/UhyhGquMPR8vVPZlIO0/B
5EyExCvFU+JlR8J6dGz9h85tnmqcm4cY7g1gDWtr/pKWMD+Li1d0ntK9tsoba0cws5u2J/0ba/Gq
uSL1lzn2AzBZ+WNeHGZvXFLccvl15F5Du2re2LIq2+S7Czc6MR12ui2vEnL21ms/lidETp/lD5q5
0IZ2Nes+8/2BJYp25+t81x7CVRZqj5vQU3ejP/H+0f/f47cFU6Zfblgtx/ch8ZdddU66LT2HJthw
LCP42cGjKO6qJyj0wabottlZ+KKZxPEdBVBle6694mmKXP4galP+zvTQPwfLbmpcEUAsegLBN3kf
pQ2Wu81sYTpovSOnOKZ3XJAB2IGnhJOycUMYpEAP7MgCEexFpa10GzHZMtbTL1zel/yYfEYoiL/C
awcs9WTQAVuUH6hIOF7J4Ans6bUcaHaSP7GxbkLtEuPBr2E4QzwrZjJDeG8BY0qTj0O3+ZJu3Wtw
JFzamM90mofQDZ9HcZOXzxq5i1WzpVebqljgN530DE1CFC/tdDLE36jn7ePnQubOyewRGEj8bZ79
5AniZzKvbfkyvVbolrCJMNK/LbdgeJfbn5ZFlqu3nl3Z8BUuIUDHWKpp4tCKOvM7VFgEIjKm3mex
WCWiCVU/3jXGoshEODJU1u/R8KJCDE/2wWSXv9mO/5Hr4geTxxtj/ael4Ov76Is8SMl+gmJ0CbPX
lInMY8HLRWJ+HHcOCaB7+k3kAdUHEee5QKrfdgq/Bh11n5Pmu6Jzme8XfLT5FmoFzXkpOpcNhA40
YQjKNry8pnDwccf5TiJfHCbeiRcrgcR2qbBCGxzJbip9GPqCq7YXI51QoR7SN2uv7JOrfpi36qNy
Wk7B3dxzRmMPOwivxjpx5uSWFlt0KljnfovuuD2R5xRJfqE8Qn1wKb2kYEsoJyWobOE0YujtBNfM
G59KH8uMb3F72KE9iUlSip/j7jGdHkb1OCfOfCi81H9m/s0R1L6l6EuN/EDeEoqO0LYsXXxo9BBt
hNB2iEE3PugAWBiyHBBW1p9dSO43QHa6C8J20pwUiSMTfJquhFkRYp88LaXfa0dp2A6qa2ZHPXD4
7+UKDu6lwK2OWw0/L2fXlYXovv4qsN2niCkEu1sbYMpPWbvNXTgjVpZ0B6oU1l6OUpDbyU+cXmSq
a4RNk13MG9zvFUqm1hlrT+vdFA6WihLRqxkTICZKn1F+yjJzdUBodvxFe/1oveUI4y58dW42wSE6
TMKjyU7DMV/qyuUlXeUDveX5YdqYn+pL6YoP2XUGJbYup92vYLjNY2jtoMhtoJ0PG9ml1vSK9+4i
bIbL4oVnQdr3u/Y0HpS3ensBol/8NO/TY7d45okRPP8fHdRtgXvejXpm+MfcTV9FzA/oFR1RcswD
n1HNLF60DXQpt4FU24AQpi0ZP9m4K0xvSJ9hMWI9wjchg7FxR1i3G/HTehNf+vZlHavdh9QdLrmf
pW57mw/slXgVAP6p+Tfw/Gk/Z/vsSOxDclEP2WV+GV+aO58/fyzuD9WFECxQnDnZOZ5T7tqn8QlR
OGds5cLj7yZnyR6LvfEs3ZefaPKUeJsXx+Xe7CkDMIt1XIM0Yr76MyZFdOncWmlJcw656GFSkCPp
Nrr2u/AmPBnfnDiY4O5i94KFSHuWlI00sdt2KCJ0EWHnDQSzyCv5QA0rPWf8MojwHbnQ1zGCs7Bh
iFsDofBhhZETQebIA4AO+tuoyWlYFu/JpaPzHvgtWR7bXvTLHtbalZZLTzQU0qbcH4GJ6b7yQfcQ
jKD04bX1qfzmPk3AFpQU5RkmULQpv8l32HSPfbdDlCQHd6qq+tTdxc+chveriVrKTwtfWpWq9EiP
VQi63M9JCmjPw7W5NvJRIozoqpDVme7St3i0iYYxD/V5hnpu+fUt/eLNkyIyQuF0GOmiWbDiPR1b
PIATKl+P5iuaLlkkN2/fm3Z7QsXBf0o+dCVti6va7TLDKcgbEwlItZP3uXWCx/QUvPCK+hmVc0zS
xGkoN2AQks6nbLJ+Nbbnwp73UjFJHDdNfDMqmG3b/rsGfjK+wsxKFRf2EGyCvSadxh2feY7OGl+v
AvamW8UykQm5slEW1aUsM/f4GExivJi9Vf0uKSVz//dgRIVF+k5Cadm8BwoBmFAp+v3SE8n59+zv
a38Pocp3sWWzw0AehUelbA8VNFelI06JWBUUMAoNTwcRXQkRZ1VYrc9GCVHT37NcEHhdyfqdTG2T
TZoNhwmLr+j9fXvSsH5s/8efVmlvE3oyso/UtkbC6DsVXusmHDy5YKeotX+Q1FWRsv5B2aQ8jhU+
aotgBhSG+2LIuq1Ksm0bEGJkFTW3/b+nSkVM7LxmJMhnyDRgeLvyJfwpf2L5kHL5HynRWpZHJ8at
S7IQE02QRAPjKRs94gSalSsZIxwKxB/itA/NVlF3g7FfB8afSOtNOHR2AnjtkWlUrNrim8adwpGN
B0TDLfJBetj79DgwmCfQLPEt0tQqV9Uf++NgG45802/KccY+lRwIodCYpxH3ZHj5T/EynwWvYy9q
gSxmr+9VLyZh0Q8oBo/9m/xGgYT6YpM/Ji4CKNSWW922LnPk9r76xgTknaozHAkVcqPFZfybmx77
MaR1w0uNk+ONGehZetdv3Se2q/AH6BkftPpWbozRR2PFsadtmWkeHVv5h3SPM0VqlV21T7Sxl2lF
aG7T6Ip0g+rts/CLHRsPBn3VQ0fuN7skp/0VCD16TbfzT+RL73j0xjfjoro6H51pz4/JN5tiKr1R
d4K39qd8r0NHaJ2kcyJjIx348OofNpcRP0ZsIBh19m7yc3MjEZIpAyz9ktX1QfmUuf9d2g1HpGM/
fMy9ERiOG/kcbhzS8xkVQbHVLt0+BJ1pK4+zRKsIxaOt0BFmgPo9IgcjPoSMr1OXbCdoy8gnWfJc
C30AclLKJNIErzgsXwO/CpyOHBDZQLaL6ZNIJXv0wwfOygpEwCfjSGqq4QW3hog46EXwviZnYh2L
H4Inw4kdwmV2i2inx8BvZg8D217ZostlrtRvuk/CLtRvfmut4Mtzim1HlqZjfRaSLdy6yMv5+S1f
uApXQnDSo1pB6eP+fqV+Vg70USRcT9SEyYkIEhrxGpay0YMvpr610HquIjp9lMw5f6TaZi8NacXc
1ZDNUDmSWcaN/F6qtuSq+/CgeiFUPyxp7OHrKy34KvY5jUxcSxhrodVuSB1jsbWOxNMn9rTt78lJ
K13jpd5LByhN2al8x1aNDql0528wspdg8IzECe+Is0PocHzm3vA5tYBv7ehlHikt9diTv3HSVFRU
gkOFz/vAgwUxObjJu2Y7vXA06Iz71SmgIfQmq3Z6h06cH6le+nUTuI3f1Qpz84yHie61Lyg76crm
/FLlXhu6Kze7dBGI1AQdMAhYBWUrlEai32Vjz59wGqrXnvYTN87coWEmSJe+d4JbGXnJh3GkHMjN
XxriinDUmh0MKuuLzR/lqb6pdmuzjJw+tAqRp1Gh1H8dA3oE4P2fxV8z3wwP1JGIB8f35SEYPqIA
eJYTc59oeREb5L8l21Jupa3ff2if+RaJMiT0he4k9jmEuOGtIDHrxRefp111InREJgoLPy1zHhF7
voPsBbAZ6mblpXhDrIaGnZEReral9qZPqXKlA7C7td+CSOZ9PYvezR+6CJBdb5wYyAC4DFewckQp
TldAeKX41j45SaJXlFmT4NTvTEW1z3a+5NljlPhIT5LX/oclLnrDhqyn6FLYqx2Gc/soyOyp3OEF
iWuCYO+R10VzYsc4SScJyE/O4zsoOFoZWFLpY83aS1rRmWRs6ok/WeO15N74PR/aeEz4FLh9I7uE
S/Db0v/KfAOT9jsiY2ZB+Uag7RPG+/FoUUwbbvsZQHbnVD9ie8ifUehskpPRgTa1l5f83brO2mOe
emPvSpKTZZcsxbdiFy9h6USpMzSbcDy209pmYQnVk8cp4N5Lcyh8CARfvqG7wLEH+AolB/YGm4We
9TKuH5aX4Vzuifa6zdB7wOzYy4W2lkMoHke3+U4vXCShcjM0bpzHRdkqpo/yOI/2VuyzQitue5c9
qhc6aVvET/M9vxC4UB+r8ZmuF3eiQDszrOPC5pbTfBoepALqqoPywrXbwa07Vif9PJ9heaHjwfxR
4LHFNm/re8WHJUI5yq+7xNWV41iPu/m+rhSMg24ceS454aU/ZuYlXk12XO9cjJ/cNdp5kyD0VJju
9ay8h/KeHsez8c44ynIyFGw/k7pl0NanB+Gz19xU8cVoO0d70BEmndDYnwysCDYaIECWXIasXfQR
S+Hn7/PmwKieeBlYBMw3VxThxm6QumnYJuxgU53aytdgZmDaY+BpAPjaExeel4wLPWSyOuzhet6L
84YWlvnDrRbbEuJuIWM4eOAOxSrKiRWPR0Oi1LS7p/Eq/3Qc5huXm05UJyk8g0/vLhGw4fkBsWSj
xx9UVRedJjZe1H1YKVjso8cS7RYeHrvtuazt4iPCI8ok4BUMdf46v49HrjQWbMZhSc9vBWh7zJI7
mNBMcbJds1PcasYHyelU7qhQ+awE5c5uYTS8ZctVi4Ax2ajCFeKidVWob3ntfN7qrR23XBeE4GUd
3UnlXZs8o3AzhMZwFHonNTf15Jv5qeds/I49ymM0f74UesiUdOlJnz2j2c4a9z2PoR6+C1aQ2/qe
WVlqj14npyPcNZv0rHyrfWbsU9T1gAfDMapQtpzTGHY0pwJVJbdtAFpMmQMnLtEPOvAGYt1ZTxSV
dorfZZeOBQaFYj8euW00tRdTJwfgYX3rkeXXRlbxDKorYg8lY7lBneKMP1J7s3CGDlSXj+KdmyJN
QQJrhu/y0oa7cpNgNj9zUJQX9R5ewrv6rbH9fxwOA1FBL9hModLbqPJO5DhZoSt9JecQ0qMzlLs8
3XCNovvlxENJUtuBbot3HNhYDREXdS/jD3svpOsdwyEHfpx1JfKmOUmf8+DRmFw+gbZw0ykv3ZMG
wf95RkWAG9MNLi0LydqOTqkWy11Suf54be/6Pv9Ir6KHILF09cinuAdnSEO/H3fSC5zZ/0XXee02
Dm1p+okIMIdbkRSVrGDZsuwbwpE5Zz79fNTp6Wo0ZoBCwQqWJYrce631pz+rJgvVltYEM66VfCuM
39j6EUi9MT9ZfuFlLuTw1ayuxSsH1u+Wa7f5pRYnPwIpbQ05qXwSPtnSk11jqzvzqbxL0ir4QxYD
C3w2XzEuWcW4iYseE5uE79D2dwmDMO5Sl8EqciurY6aTHen5PwwUPth2/8qdU5dOhd3L6+AGt4wr
gAJvYONbZwDNmp3h9bfS/0JWYGuFYQl8EGakVGqQlqC37MaD/Meqi1VpNNvCKQCgXrXX/EfFOxCj
HWfkTFiVh+nSGq7/C5uBFVxHE8gcCMk64MfwqzjTLj5Xz8T0ufU3bxJWQtMeGJaW5Ykvudr5W5XS
zdNwpKFt/zBv1VF1x33kpWucZRt4yjKnJ0Od7o9t2Urt9EV+pfRCB09TsksP0kmbsUqxeRS6mUNx
/swaVSsbWVqnAGSFM2pLmeFL+8A8wMMOo3Ur2SIBj3wFX9YXFyear/6Nk0X+kVuH47dqnoabv8tP
XL3N6/g2ITxehQ6H7+cjfZkP9bV5ZVGMmZ8wv3mJKBNceau+z1/WG6aME6FpdvbBvqSpJ7hL4fTN
RkP57x+UD79yQn1vflOdCNgDY0cQb8PnjPLhRbuUDHSuicxbJgrTwYbgBcVH+tZvul/S2WjKTsnT
eBHvCzl1m6JgOOR71XBHH+yElFx0uKh9wFtWcMVd6yk4o0Uh5tBVT7AABroaXAvXisu1c0BPuYEs
crb242Z8Hu6SZx5qliSapePULpVDe2IkDlARrvk2oI7LFFIu1QVaOukLy/n+yhrZLOvGKv2S4Dr2
G8r3gBSRZeZswqCgG2Plo5os3bryOMNJH48OUBW8xTYTHaJDM01+OUN9xXRMEqeY8HZ2Me6ndU1k
r+XhwVhgyHjtulW+NwmRy23+QKLgyIM3niOfZtvc4Is6Ka8lC2vCLIppA5IH7AQ2qeRSIJbu8C3t
6l37Mbz0zVobHPk+2rrDl07FTNIl9nT5ia6PwvS5UGzpQ3P1bfFKx7cHENjSWBgYN6ysp/RYhttU
tJnzzVwjaHHesW0JWPSDDY6anDvCp78Z7uPfEkFdrISn6i606+67vUHmsIZNekFEgmAEIwntZu5F
VMXInF31TdjVkhc+j7ehdrV2zeii+ImpkHhXTPN1GjJx0yrQXtZkOKJsZRDPfKiIXCRNHW49JTJX
WJ2wcmz5AH9UxX5r/NBCGy0tO/R1gkDjQly6VveAiRIQFMW4MbmYduAl0j6ryUfPJ4q2wz0aruR8
IUZCuUHsrnxgkv69aQRmXu0zXxusTPISGLytFvY2QiFG5CwjpNqshB+Ifn/KDdCDFJsMyTsQG4Ky
szJjZOA0nBY2uVWV+YrSs2zWM2c+bTDkzXiDnnPhdieO4Kkb0kLFfAWZHjtEJorf5UqygzspOyLs
SSbT8nL8o9pJYH0/S+Tg+VQaEMBpO2nxsKM5tki9uGDO5vdQb3gyfcGimSMv/YlVO6Xbod/7IWCX
ixps8VwdsS+EBufK63KXcfFQKrORBE+aW66Lz+6mfbWHGHcrHF0/sT5K62X5Tf6KaZX9te8mTKXA
AevTvWbX7MMnMNbgT3mJPeul2REwQcM/fah/iO8BO+ZowUbZQogJNXFBW5Gd8ewL55m2nzQPqE/+
rhbP84zjGPTc3Xj38/2IPaXOxbRisY47Yhx2ZrJD+6KpB5Vxz4y5PIIH3C7WAJvRsme9Sl/ibOfm
RrI8QEslIAfdGTJHML25uaOAqGZANxuYqF6NnYdDnrzUEWCipg0nEk5Q9axSlGMSDUZ3x9cM1JQI
0mJ0SBFnW2hGx/ykOPaPOgbd2BFvhx0FAXghjZ+D0Zzwnb9jEpoLDqtlbl00zYvSm7aprxKeNyYF
zCr+DvPVsmU5ySb7RM8PZz8VnQQ0OD0BcAww+hTQzw2NS+XiJ2wciQGm+XoKPjC3KqjuXbkB4eLb
owJOCNZxZml5B7O5yi6yy8GRIDkTcHSQ3e4pPMXaU4P5hVuzIZJsySTGY8k+8nGpjOM71XJWHvIR
jKjYUKNZn8Zrptj5LflBucmpju7etlzznUmAAZuZ1osxEwqrQ3AEPm1f8FI3DbhtXv9CDw+gaL3X
MDsZmMRvFTa1DKEKPoEr/A7f5jubnKw5y4bUI0PYZR8z+RThih0OPiSLa38djupvdiHgbdwa3wUq
YjcJ15O89f1DS3PgaXeyIy06QRejMuIswfrHaR3lblsj/SGyCcEUIJUHdBi+OKhcQJPBywzbkFbt
NxsoXhs/02thurhwU6YVT1niiLfBHU8Cy5EMMoUXWFwNK6IUYxQkilPQh3GlcV4Lq/A1WjfXxFyJ
kps0ezIXw48UFfO5fEXHbWBxrjLZdiWSY4u11W+l+DwNN1Tai0oH+XlAscFbWXdfCXMeT2e84wAL
cq6rbvM0PeVbyJ4bRkecC1R2eKq9MpedIgdTueSKKwJr6UnesT2qN9xc1s2bgsc3aZuYeL/KEr5l
zG1xeg8hxNhxj2Z0NV+D23zF+bhTPiJccnmDwBBAWRuTOXnmEs8bE1FMCCZIlYHXQLiea3eAkBJ+
6EfdbXYJRyq263sE2SB+rZb3Gn2Oqe3bPv+UzaR6/XQGMAcwGrq1bjiMLCk34Ky76gHwdL4xuXCB
se4dMOWrdBa22al6SZ/Z1K0azACvN0/5ATDCAC2qV8oWwIEI7Q15uOop3g0nvcWd2U5//TfxbaL3
pfDeVu+5F+/waXeZ6iifDLsRp0PD2iFx7si73Ncfueu7wrZ9ja58HBWvQReUQ9mGuIg4jNz43OFT
cBqfcg9rDvCUeEHootDmpKG2S1/qFy7N8YWTjAVPrtbaVbkjhBBwXFjhSEmElHzoi3eREcZNZxjT
Il12x3ydjmCykMrxU1qVv7myxz7TZCYEVsYWzbGn3IGBOuFNYactmMsalqLG8oKbZoI4ZxebWwON
WuCExrYrvdBwO9WbR7CMNSyyzF/rCWf/ChET+APJS2Znp6S3JW8pOpPWwBXnKD2xsRA/B/TF0SND
Yzm8EG0DqO3g0Svlvf6NrtnXSPzOL4DwhZfnjFmetcN3xCCbnkbprdnXv7XIKcKWvjIO8Wuprsxn
E5U3mUsYa4MsMdqqVkCAGI/2TP1e+Hb4jIhcZsqwN3mPy9STfoImZIt78xnscKxd40eLXcdnDlHb
BkAhuoh4r+/7T0RsEtfgKv4D59i2x3pcoQscY2/AhKM7SgqCLkxB3fwS3JEUFEx2jSfDE8FGMKri
8oMcOneO0jmUGxmYHU7i0mr6it5oKvzMIygUJgSpmihSdkvCM5SeL/zKyBq9lK9ptorWwpbVQVwr
MQK8g1WsMYPErEtyuQwqB7th+UU9B7/SMy7yzbeZ2khl1/zqr8D0FhdNXD7f+Hv9ms/OzOqpeRM3
yiuQouAUV+Fdfx7fYRBLW5mkYlv+bihRfjqHnYJB3KsQbFvb8sAWX43JY8lorvUuJDbnLbiyKOji
QkTTVLckzOsUHM2nYQPOUBKIuZjP29guniVv+E7OLeCbcO5EdPmr8lV5VwF5omuqOuWr+TW1K43h
z757ATyZq+V41p4ZraYXXqO91BfxS90np0VCUMOpdajw4KOMt/mj9hR0AOBKDBqYi14BmRFo+C7s
N/kuO9k1/OC0C64iw2bbPAH5lDjfHD4/aasTJgwbQsOpwX6NYdW+VgyF7JA/xHuMrioL3jV+na9w
A3KqWlbwYpUjuOvxR1tVXxa/Yx3+Ug6odUg9grdYOOEugI1eMwTo8QvALbwpN/2drvo6vDT7pUIe
2XghAqygkLwysNy3x+ykHwWHrzT+QGfR7aN1/VxerK12JgjpjNXUlwJgiGjLjvfyRjubmFrcsVll
tdhFTn5Jj4MDujiNe5GApDeVsTxl58WRtrlHcgbOK1A6jA08PMYsDOafidvA0JwP0b21H/1R59MC
3/4sI9uArxqUcnbCvaChrQZTXxVwx1/VTfpMovZB+6vCPdcXocMFs7ot3/MPsxjSgoXG6zQUlSjJ
bU5fiDdMHQARjd18UeStfqLETKoXayfuM5ZPtp7qwHlZ7tLXInKMT/2L+zqs4H5ZIjhRpPcYOg2V
/Vv9JDsSFVtEReRU8nlA8QFSM60QK3eYajIWRcwUeAqdLfndKIvC5RQRX+oLvE8ByI2OOmNa/kn1
XiovSKgWZbvsKfTueJB+VwdeCbKsqdhiZ9e34arDfOFCQO6KknKv7n2cFj67l+wl3nN+Al4XJCcw
2YaIeW2fhF3y0m1hUekPlJ+u8Vk+hCTXb6nUS5Y+3iI7Jg1iuDHfgLArrNSepHfmur8jVdUhuOWH
hSIWOOb44U9b61R9hlsurZl56h1OCLgN4ebdClMttnvoc9hYnHwYsfDhbvW9oQUfHDTHrNvjvQLd
ZTq1C24wOoSDfmEqgC7Y/2Cne0mSnXmBWHaB5npp36s3kpepo9N1+cmKLUBFt3uF00c5sYOw0+g7
WEMqniUIJmabQlOq8F2ypwtVtnGW8E3A+JTyuL5ML81VOw/72kuTbaTaBpXtrfZYYE5EvQh76yUN
tvpRhEDCzsz4Y/4WIi9wIMXs49Fm5cOcJLIZs1D1EuUNM3/yLIeV4F4bzngD665v8c16pSlF2Bax
2bwGtEGUXy4BMrt76j+R/WlQ1zIx5l5rRX0CpDr9EU9i3eMXGoaWLxKxIE2TW53rY0zNQVuDzcDi
n0Kl7GY/7SedatR78dH68PHjXLEkivUWT+RQ3FQ0l9HKH/Z5eYzFjf6tfyc4tXGoOIgHdL5agp5o
Fd3pqbq7OgGHuDrAlXgyKHYzOzkPP2K7Ka7xJj8qXJjonz6FMztdppyy4L2Cw6JwcqHaj4eNOB3a
YWPlz1F6IR3VDwmrg55k978V+N8bNUTE/vohFYyxSH1at6/B94ghls+Yw+byYaVGnJIVG7QnFe55
idfVbzivsU2yNVWM0yTYsjgZMdxmugzuyvAKrAmlJYSop2Lfenb6wWtNlFXcz9LSu7q+M95Rn2Ej
+BXl5MgzBdD3GiI0DAl7l0AwFTmbRLO4VDRB5hJFY4XLBhxcp037O3ryHk+qAo/sbKW9NG8JFNVg
ExYHNDFkUT+8ajdFinvRQqNi5SMeoYDEZ9C02dL3tMOvjFnGvJSwdDfMLZFdV27IXkVs5oVIFYrc
sT0ZWxPYtN8oCjTUA/s0sPQ6YMFBljRhquko4w6PzwjHFLyg8uUNZ+ld8qGMIlsXKETxoyCqm00F
MILaWl4OfyW7yakknFHYk9rVFs9RcpKzp6zcKAVEdvT5zizcMJAa+nM+7UzQLjDIAmCCBPYnJf2a
9J1qQha7TSbjmnxDWUJdRi1EkUCIQs0whJKdslt2zWjNWsnXMSMUGg+W4PmQ6nB0mTCkcfB8hXaX
3rFqOENP6tADtchmyXMgAQ3lzQqNjFR8BuqWlCJthMNxY2GO9G3/qn/15wew3y1o/z+c/3GTvEDI
L5kk/IcL8HheaAbLdKSGD8cvjHqQiDZRDIOnyeH2cd/k6zgWt8a59zNrS/aoi1ITFlzDlVAKDOX0
2W93UTB0jFL4yShh1A+ThKKqPqBWp1d83PV4UJ6JTGxaRtuP+6Q552Fr+Y3HbatWCUivLK9V4dVn
sUwY4Rj9SCTPM4Rb7quX/6oEqv3jv6lBevD46d8Dj+f951dMtcMNQIh6/PFU4K3Hk7LUVFjxlhd6
PLXFWdyOYjnZ9Vpan4J+O6LSbVRydqcOD1TerKRHplfj0bT2g9ab4ADJcdva46DjRJy7qEi76akO
psvoN60TkF2DaZyinfQcx800/MR5+Rmh/Kcs9u1aTVXVtoA3omTaRkLs1lyvnX8a81HxQixYmPbe
fQEzSCNOx3UKny7By8Ob2yZYZ3FBk8cEwcIWUUuhxU5KLDqGINHSmAZtcgdPNFXio4BtdtYXw7aP
qE9RnLD16eybehcBXDXduMl0kO1o+CzEQt6rPrQo3KgnE7u+fIkR5hhpYr9uyFPiHGQ0OpyzVpb2
lgb6gGKC0BCweFNZlwb4ZNI4Zj19oAppVikeMF7Xo/7FCwynSgqjFG/VJoLfqcG2wPUgcKcOWiPG
pixahEFPgzhu0yK897G8K2CnLkISconA0MpyI2rYPkQ4u3FAFvePIIfyXUG8tFAOaxEkr1mNIdP1
/VOgy7+NCJ1ZD2H4N9J6nsHLy3BAAD4bP3GmfeYW8wy8Wn201YmjGTATRhPuS834hnQSWzWA9noF
gxxyJ1nwBLE0V7ow4BxTn7IQsh2EwAn9+JjHWF2DvUXPJf1DA1usRu8GGBY4ozoP6NWWXw+tlDDm
W1T3GKwWCYSnUL5IIhvHI2rSwArZyzPsL8QmzTCV/hqnDe4Au1lgDZywJXM45G4zQnGXonR2o6y7
+2JYbsvsT4xhPvg1hHVjxIdjTrQd3rhVj+ghwg4Sd58oPuLE7nbtstak+WdUobaQjnFZQVLAEwOd
c0tHnhgfoWG0nuzrX1Y4P01yylDKlGAei9qaIChgPj5RoDLblEN9PGYahpFp4W+0JRI25VLbGkrn
YtxKcs80w+YOLebBYIqKXtzwTBlcaZCYQ1ZbFFGQIxMWs9hM/+oB+8LSnE7zzEzEjMi/inOuD38I
RXgaRAqJKbUrPgiDW/6pWfAT6zWjNWxr1onEiArLDBcz/rVcCdgKmBM6FYWrJKYaUGN8D0z2gpIJ
WtUCENWqLrhyp7MYyOmnVmWMuur4bkQY67c+XGejvIoJLUEvIMTselBVkbnhw24xVqxrh6+frZSJ
hjQ3c+Iy004S3b88nH1OJMfvGUbIgekQogg7N4X9nf9hS9wdpISVG28yx+oqKvIoizxcwLVdR0kT
+8Ho+TNOvBWk20JW4RkSFDa2qeiRFYUrDdtqWqwnTd9j9/zTV0wPs47TrJ+ZggfkfW9IVNq3cx0f
uohCJWuo+vIyIY3oM2rGnUTqFkREk0GIGmxQ6RLdCAwRJcNPluKFmETBPSSqalUYqbQq5MTDvwp9
Y53Mntyp+boxEZCPMFWDnpzU73pWIxrg5A3p8U1NzmMJNNWCIY7JBPm54wwOsY1JBYZY+AMTHCE4
uJOKF0PN2lMh08Ik47doiO/jyHdNmNGEAXHiQsv+agp6e8Jl8e6UJ+VkqowcBfVGzB979YMCNAG4
xCJk2yyHg6vVz2MmqO8J40ZZAask0lsOwn6dYqgwUETIo86G05jtLumjj7QzYxcR3V5pQgNWJIG4
Wg9AOgbIEnxYItFUXSypXZldnO4LBZg4rqgcWkkRnb4qarTx00luJ1fWyehITPLU/Fq5Eoy1xD0x
M8Sbj4Bn4h3W3VwjvzFwKpAC+SjK3b2Wu1eUo27RzZj4jyJtvMF8Igya8JiVNKAaoP2siTiTJAzb
6eaMASsdWWN9Qx3/jEAenKJC+woXsWqxuydW3YktQHLr4LNEFuZdTBhT+lkMgI9CQYqndtOQIiLo
6as1LnIFvftozdAnfI1yeNC/Uj37nbCf8cimxPJSZAafuaFuyA72EpSOchY6yN+kU1dANbekAqcx
lX4JcyNPlgPdm4PuEi3G1lZo3dRCTJk0M6fgMoMp14wQRczZCTjLYfrZiIv1hRUy5LG+TfHSDeAb
klqdE/Uw3MTueRqaW1M8L29x5xshJ1VIaKsy4dkSKxrnSXqLLCVch7km7ciphnNMHCUwDhwPyWIy
YrZcimkxtdhzUEznAB+9LnRQoEW7kSbBnsPAX/e9dkp8qlFDU9Euk7nQSWGJp0F6ybC8I9GS8ajZ
eIYqz44YzhAb5iEFrph8iPYpM0YDj70saRCI8CIjHU4XO+Sln/KAU97AktqZljF1QyGuRnynltgS
Ok7Uzkool2wVhssY7GHmMTH7WvwkCZzT3lKRoUFmHuZWmF21gj1RILeHuTRvyrKPd8VY7nwtSN0i
p4S0MqR9ccCUv9T8btX7BIT5dGGJEEUgaLQwEE8GKAuBydRQmQiwNuqLIpWCG2rYeSojjX2sMvVo
dHq/nh12ZQA8hYaFKbOcgmEKcLFhjlRTT9DM4g8b5FD4DF07TiMz42KHixJYLJa+sENVW2bpX4c1
QpkEQyknMLR4EwG0S2NKkDEEecKt3iST6bLA+e22DNSKeIpoEoVXK21MxzczQE5sWiuCRq5yHt+E
KthIIwty0DUDc3iaETGXnS5A9JI3GFK0bCZZbeD0osm3TD1OSq2xkZcboWOAiT0wiq22+OGI07Kb
1ptuasN96sxvP82uI0Ymx6zrm/2AodEIHoDqfNhri28W6YWQYTKmUHiYH6w8+9R8jIZ7ERS/iM9j
aBo7Ze5el0BUTlbKGqq7Eo8blK2MXkEa8fA27IzaCx7XjPYG/CnT1XuWAWQRIW3HeKWsifNguiym
OENV0o+SaLeiriRnxHBwHKYDqneC1ehfHBycU6eUVC9PoC6EzfNsGNtIrwgdgNQgS5VnVgGjwgDN
jxLoH0ozVHRfLelDI0MsIgtLLAD0ekYwBnhQZljyCxKutLx/p8WE8IhN3tEXwnccDsINnmW86SnO
1IvaiptgYpqUyYQCV0bv9jX8H7EB2VbF1BvHJt760bxTm+FcpUXk5UrokYrCPhjC4i/iChlS1CFW
XFogoU5dnOGlpmebjqxjMEjTFjfDdFXHhZMIvbUWS0D6NIydXH3SBXT5egC8qukIGUXpTxvab1Ns
eVpwhgY97anvOGDlq5/ht18dSHdUr7Oso7uVsDFEkjZTnHjzLYwjdY0CfN5Y0q6MAHNUn7NWmrXD
EGqAKZWwInekRB9UbyONKT3Gf7iPzucyyBDcYhmGa7ttmO0EtzYL7Xk24F0NT6PFLjGA/TREJ9n4
i/yNQ3dTFIwviOM5Q0QY5RrBJYT6SuKrjtpRcUWhdnPUvvjlVcZ2Mqq9OqrBcxnjBIXlVFNDVTQV
VV+rVfthWOVwyCxrP1m0K5ZWev34kWtPMv7aDVJhVzBMIKAJc8bIeAsl7dpiaIDtrdlymGLYhJmf
UEAmL1NgfkVar22USbHWTd4+Y6QXHDKVpSyfknctEX6TlgOqMSe1cLbH6PC9JoKTmq65Z3IEriEW
x8ivCKSl4R64cp1Mr1dT23IUIk2gKUmRNClXMRMdDJVPxAtiv+JVgSmuzaK3rZbKqcqJ5dLCH2PI
fFSOX37CZMdPJs2lGMN3o5yOiiEds1DAda2FpbBWpRLKcclQraPrZfG3qotogai0pEJ55cLsjSts
3o0KD1oF/heCTW3uGWIE1J4NCpFKm27qmCFWNKMW8XEjuZZW7Ssxc4vGfCefFa+WlJhwidlRkScw
hRqGb9MknGukBS8ioNkQNYR5xI0dKgO8ySExPA1ifrLXe5kWWsYdSGH/aEMyW4w84yfsz4BFFIKl
IvhpGnaPUQRVo47If+m/xRmvYqHN+aQXbEJf5QFJWShNgatriEOHPoKmOAXk0Pi0erOSXP1QJyas
A6vl2yjsTkvcPhUbFxd3ZuIVFqajmTgRbcdWEfSzZFTMu5p1IuIqBm9izICHTEAKhS4VCnM2u2xa
+AwMW65k67kpD3VKLm+3TNzgCnLxwHEqcRgJh61SyF7o18DKU9hemCm8Chj0lETAbRSfLxB/JmYg
Y/eRdDmp2KpJrFsoYB0lHvwJtFbUMliQjBsnyNKafsEfO9xJ2mUQAcTi6RYH3cZKMCwxQmJsyYLh
gHGxy6YbD2+aJKh26EvQaq1FL9vcEHePe7mEb3VS89zaa8W8qVIVi+9ICz1FHy99L9F51xQzvhIz
Cq3MIyZ/JcQXDIz9pViWODmpSyHkNHiHE5FtYs+In/+XWXc106h4Lwn9OQ7kJz74jAMrDZswNGjY
++poiPFHoiSJ12gcoS5j8SuIz8E87JmY4wqXxhZqycTxFZfv3YdPqkj+Xvat9E3UyRkOhXYft4tO
MetBICe8kLIKQ8JWA+sTwV1Gi9k0X6XaAmxoSZ0+jcucrymFYx1+daO2q6c22RM1zNlhqsA6dYDK
B0qrSVsRTAqgNYb0w6AY2zB+LgjkBdlov3Hm+VNqhgNVS9NjgauPpAmIBtr+nJgguEuLP1YHYaeN
ALyFguZCr1BtTdNI4CcTBwuTUni68BH1Sh+ewsJYl5Y2LKMMNN4ypLgIa0pXH8kV82c533Y1/LpO
nXO6bdUeFNjkImaEXgfHpYb4qBWqjqiq/ptYejUrnA5Zl86cFjUerQ3so8HSfEf1/eHYJOGm7+en
WZSTfW7C+xvncm91bUPugA930I9cLfYvBGgyGp3lvbLAO5rKwqRmzU0nkk0QRUcf3uYgEHcYgtx6
Uj7csm+MFW9KX/F9hhtVmGHF4K7v5mSbKnmHUKqFOz1NnNeZsFY0dA3TTUl1pKiY4thxCbOqYTsI
OOsJ/RDXYx76Dl3wG9SMUqzl77m6hnIkucuqb/CFIjC1m+iISx3aYCW6FBA7ShmGYTlVmyZJnUoS
/KtYoxCZwYX5YKmUvqW6su7nrdKgrRCUaE9ZeGFiMkO2GLxclP9YKH9CUhJtA7tjcK4BqzFsuv1G
FVY10VtqLKfkzZiFq0cWDa1pveSTxkWoc6IagIUDPfxJZrFBnGV8z1EEJwTie9eIdDv68I6CquVL
rOvDpPFhQxjVVZmPa6GKwTmENrxMeEwGz0gcSmZSRLQTUGUM8ofYAqYMC3o03Y2BziXVmw9ZpK0r
142v3v0CbSkSrJ3YwvNIu/CzFRkKxXgGxEXsRPJAWRUDUjZVdeeSY8BEigdFlPpeKx2GTwrEU1HH
q0npxC9FH65zDabR6sekLqACNCZ0PgkC2ZD8hEZEIgdUfbkAKsN8EZdHWjiJGq4cgoOAcMIcGIFg
Q3bw58i8ajWAyAB4NTH8CpRIOhqF5GDKxUyrh6qZlGN+xQPrCyPD8Ive5kfDeSqT9JecJAtXVJof
9rf3TGf2orUBVdapqDqSNqqdNgbjOqiidxVnWiTi3cCGGqmIeZuOsRpLwyGD4UI6xGi2MgHSWeVp
AUWMgVcDLpBrti6gCRW/Diys7Fzqv3w5JiAcpnjhU51gVeujuu43oZpK69Fkecux/Et96zWfY/Qr
6WOxAnzyx2M0pu+m1AzerGfNoRpVE7xLIMIpIlHFsqrPflC9pc2wi1qb3UlX571FVGAXU7fg+puv
e8l/YqGL96ZsqaugzBlumNJLaVX0htkoQPVEFKd1dzav6JKM7WRrpnXFVM5y/dmH9V81r2aeO/pU
qc5YVMhSC+Wqtqx/hMvUTkoAhCGIggdHVS6RP2E1n7HPMeMZl3CjUaxxHSGQOavVXV3k+saAeaCk
Ruf5uNiGJkpOxc9ZhTIRPQJVkhgV6ORp9XqsODnK6lZQu8jG9dVO8tjaKNQWBFKq31EmWKcoLs+z
iKhzkJVxjTdVyQqM4iXLKeRVHe9BbY1F8rqf8EtUrbw9Kl8DxJOMhd+mI6zg9iZOZjSgDv4b9uqu
OSuQ9DFRHcL4sy4L42wyjqZrmFZ6b9wsyHcZUj80L+pE+rvwl6udN+imTucmnIyu/gkYvLlFDVdi
KBXMk2FizCXD+sqn7F6m9oVIIl9gKMlqCANjM/jT0RxHZeUbYKTYZ1LIVRQHhgCj2BfgIEwyK4bE
/IrIeRkq6yjYRte9B4FwiwtcDPF1BV4u87s8YXsma8neJxzDngbkh0q3kCzb1skmdPyk+CRuITFs
VppzLZhYMQQZc44g1NbNRyd0+7oh0lmeB0Qdeo1fQYMlOStp4/QSWh4xx45Oi7CYbmfGESM7nB1L
VrqJZdFwK5mjKozit95pz0qTae+WAMfKjMuPWB8/xVY4yrVOmEJ0Hvhmb6Wv7UhUJ2Q+b2CsNFyD
WaquY/Lw6Io3fo2PjACbISf/FiF/DPU9G1j8W2RZbCTjin6E/Vmvvkk6pSCVTOjFxeK88//+MZzq
y9AugqrFo360tCI+PZ4eVIY5AVQvTUQ/EOq5vMZ/nrQ889/NrNLxRHjc/s+Pj1//fz7+79fnvuZ9
/bttmCCMgycJwx9/MkQjofCOl/8ePz3+I+Av39U9atZ/Nx8/Pe57PPrvyf/rvv918/E8H7eZsv+W
at+dEqTCVjZmO/JK+DTT8hH/8+Pj3sftWRl5SMhw+5Ct4kp/8l85AZxdKG7/3RZm///efsQboKOJ
7kZGOAfO0rYliI1sq4wydymGxHxKod2qfoZD+GRu/FHBLccEPSUDWduFYqjt5tA3HcukpHncbKv5
vx5IlqcYOulpnFSbf7/weNrjpsBQyNOHcP+4K9JUdTfKJkq2Tkxwdlbw7Xk87/HI478iq/njNJ3P
caQg3NZzBF3x8jYeD7eypm0L+ZsICA3CsNWjbtXhCkS4iO0pHBanUNyKjAow30/Zi6sS9FeN22sb
A9D09VTbeqG3u8d/8thCiMD4cIbfOMMQwXXGINF+FOBa5KbG9DOWon3CBq7WIGZh0wAXCgLGg6G8
iRZXqXgxiiKHndNlufn4L8sGqNudUdebmiyCQuqRNzwe6YNcml2/zH/Tgan8v99Lm5ANder0nV8i
i0ser/B47TIQFucRod/zcSLv39/7z195vOx/nvN4aCTgB6vaHFXof7+p5L/f2ePZjwf+x2v/fx/+
9wqlGTee1TXbf8/9H3+ziMxNRNBFKlEA45nF8mdmGClo5KKEgXUdVIiLsoTOziDIkaTNFjsp3DN6
kzDETCA5Lf8koLjaGJUPKkBGnUFC5FYP4/ogdAOoUgKO3wYbbHXdmBwZIYC3UhVYeWGx4viW8NnX
4h8mltmuJ9BtVaeU+jWVCx2nRpeNU4Gg68zEwCxln87TypURBxg8iHqr8XywD0FnFNC0NYM364UC
rDgmw/9h7zyWHNeubfsrCrUvFPCmoQ7haJNMw0rTQaRhwXuPr78DPLr3SHovQvH6L0KHSlOVxSSB
vddea84xWdKsWkQ6K4pu2JHPV4UDxN+WYf1QNAg/Tc4i6gTUoIXhUeS3IYwFt6nQQFELOH06X3pa
dA52edRFevnS6QwQ6ggyiISSYqBL5lB0M+/u8CvGZLzu6kl6lo3iTHlLPgzhFBSiyTZjCwZ/LjWb
roDBI3EuEwOCgWsTP1fZXzLwuHYdB/3DJDFY6plgSgpjun5Vg2ehtR9KEI4BWWAY19ASa0u1cGsB
xTHQKsP9mBFKmpXQXEpmi0FyjgKA8zm5ATtT6n60MDXdJQH2LFvSoYzGHvlpgBi9DfYhIbUb0bBe
U2SVHXMQJwxjHEQ9ip6ipXkvfPY9SUxN0X6JhpdmWcegUWOin6aXtuawnWgVGuoIv26AGlRmuHZQ
tQ9DUz7ltMc829JMU2dpq+lox6MSYUB5HlLkhkZWv+IyAKduwjlpujDc1CZ9UimNNbZA8oqHlPVB
UMtpVxucHUJmsGkXNwdjhDaOeWnoXmqRuljiZNoVMEzmFoxuPz2MqXQcicpGP9ZD0zTLk9ARpDpq
wVmQ1a+iXvu2PB2BS5jmiCxsyLgAGVhgjCHO7rdBrmQWjBjHw1o4RQU9NLYzmEKxwGuSyQ8hlBFF
HBq7aWkH1Ehg5iqU7SKV3sROuempsF2JtCJ/9UQ7gBsmWi5r9sWgN9OF3qMcUqylGgowXTOsrQGP
pqYZshdUccY1laY7yeQUVFjCwQieU3XQHrtM/q3JuPjj7AoWFgWZXqDbVd+HVgSX0i2v0Za8CY4J
i5xs1XTV9erdN8PA9eA3Cq5Zc9brSkx8Sp+5VcKqpuTSwnCFmlUpGGkjgW0LQySX0iJvJDW+w6GJ
fpW0t4LAqpxojL16BNwW0Nf1gjzYi2m8o5l5lWs12NW8QoKlCLQ6S+0qld0xyy00cCaLqJqP2OpU
bTsokbntquDURnGzV9WCdaTM97QETiImrKklniRrPsSKZ5BXiGDz4LEqpUsbTRz9eL0HwR00SkGl
h5Wb6sKpifEJyC0tPGLWUdOgw0pjZOCJBuA/RlS9FCJMnSin6MQD3EXBqVxI+hLXXI02EL45rqGo
ECExY/AN+4OKwm7E2NM2IJVYzj1lhMZXCcC3pySvv3KdtkELIdFRdOB7Kvo2idYe4pe09YxFHZ/z
rkFlmCCU4bVFwNxFwgM1PQA/CdHtvGayx+HF6NmTQ8ZCqkoe6aRIH2ZiiahhCvSXckp6Sdz7bcox
XIoMjcDj4LujhdZLGkgMGXkXGXYwK/rkEncV+MBFwT0b9Nzd0zAgi5k3Fpk4nhYimhrGwNOWSXYr
oxtf+nJkbDm+1G0roi2NbrLSK3ZNs8DrNDS/kyTD7DX4oUyJ0bj0qxNxtCyiqFM7a/MO3kkiu8Jw
5inKjtzCt27A5LOaArQtYFQyxkcJO80lsXljBzoPNSlCDn8RBCjuCaYKaEBEvHQbvdUgSyuAhTQh
OpcZlWg0rSQEpndekJjdriOur17QhTGsuvZkX9PReBzbdrFlk97HXEnYC8VQ3Y9m/51ASqXRVvxM
CUjCsYkKqjTxlyBCNu+MBg+SBimz7uaDqJkY23rDI0aVFn6p0OBRjBUDWmC2qKfnqZPRg6sx3WLB
WeRqOXSIazItzMkmBeVAlV8O8TGtFvIA8/xIn/QsiHcBeqy6ZQL4e66Nxu879P/jtKT7ueGNtpb2
QQ2JaOxJZaKNQMBmigYkm6ZzSt9+P1YMVnITG9eUKJiGS2snTun7iODVmKb3TGeYLurJqSe4ElEp
VgtdxsIkNgpRAUjh52E+9k1Curo3j/ljVkmsqYX1WRUtzfwOi6/e/EpNMUYzUz3rDLWKJYYiqrMz
54Lxo6+3qi4zwknzYzNyA9Gzo9pbpq9ArB9Gca6A5vDbJzjeJRFLtpljQa6jFzJfNQmprlXv0OXk
NUIEKKD8uHw/6sDtGDNjg1q/dv/GYsLGqw31pWy78GBF2lucQTZMGrHf9yvBZlwfyKjETBEW10iI
ImKwGosAsektEgBVtIUy7yWqPeQlPDSCFrpajpwgQQd1SOtCgoRN4uraPQxa2Z/WM4BocC6oOUea
bSn54gr5vD/I//vR/dM/nuL6F9o4ZjDn3r8wdDLl3LQ+c3OUXggpBPJjjCJhVaOLLvI1n7pDVcyF
T/m40HCa025vyiYfMkgnHEsniEayBAAkjUWkbLbNm3dCHzmNkrPHrkpJf39QTS4FeX24fxoJJh10
DmyO2jX9Pg0+QrWflj+elNK24+J2c/sYrVd4qrIfdElKJC13C4dLhpq1DLqkXB/uH/3b1wbTYt/U
MRjB5aY5uZ6cBKGipA2VHvVlqj2Efc+Brljfyz8f2rVG7dd4aZGJs63WDDu30kpmvSNSwxQIN6uv
P7UdrIT1ITE0pEz3z+OVwrrUdGOsTNnqwpDeI7CrP8isefM0dKa00w2IReb6sGQIeYWuzuxRHFdS
FbDYfV/hOmtK7RQZJQvEmqA296Wyv3/UiKSqVaNe0sygFRuujNhaUdZaTOPIwWf353D/SOeo6+gq
Eq4oPlYaycdda0p7dOxDpAc7rYZmIqeIfsOK5GDalSR8RMoTY5FyX0hm7UeJCZStfV9G6jzOernN
2KDmLSxFJwgFLDtGq+wrWVL2rZI0DpE62Kt01AeGzFK5opNhXVpGAS0A4g3hhtusQlBaMa2bW1UG
b89ZhjnmpQqIPZdyg8vJ4sjrdrHwe1zPMfeHfv1IGgPE9Au5Uv+LyTWK2HSajIZI05jFoRgk7EsC
GxpUr8pCiEtaxP2B/uqu7BbJn5iPkizOw/31v3+q0FLMCCve8nKHAPTW94DK7R8P1gRDhUTG1l4s
AQVuxoFIjhREpaNf9iheagpeawUJ/3kB3j+dEzzl5byQod2az4oyvlcVnrphWbWSyZK0XiROXwr2
eNZ9YzdO1eG/cpUMerUTpgcZGOFi7WjuAN8M2XnpWQOfTP0ydVPXwB0mfiw/EQeIhDahi7wanqNr
vdRfwkt5YDQlIlJFqb3WgjCXEwpiG0eTcYyuyzt4sZ/pzMQiuEYvOVoPsk8hnNr5byCK6005+bQ9
mSBW+JIYBcwbRXUZgkC3Ju0VlUD3RvqIFYMg8VjUl2d40s0I6NXrRR+qYzRsxafl3H2XfEoGYblR
EUOAOGIG+C5z+0qkfDjdG/+UziwO+VezEZ8wozEkzHGDI7zRj/EXsRSIlysyRbgCaT9tS+GAd6pL
XCrnZvJxhMiqF2nfiGHA21aARl+k90cAVm586RnHbbAZI7R4EeiUCh6282QFTZnH+Tu8yEfUaYAL
XPyxEAkyRq8/FdtZZuvP+o/2ID8LH8qedAOoBPSMsWMR28ErFh2pGVhW5PfkdT4HPxPe8NcRBjbJ
10cp3qkY+Ht7ZNHWOUh6au0ITLGQkx+Bzy4Vh+5N+cZ1gAN+YTrB1OiYHZIvHJeVXQSupHphg6MA
Ryx6C4y9AB56whRjRlg28jhAUeOFSox1A0m89XhEbeFPX2G90Z5uVud1M1L544zP26zZDLdqvbWM
ZyHz/wnXfqEiCcviL0WfX4gW69q//1U24blTF65f3/38/a8IT0RNpJzQDBNpqqRpOt///nyKkc78
/a/Sf1X1NCaZImHUFPeVgGTFTX8Lh3KbfhFI/ATlNEO34InBJTacOfdpKxpH87R8c4VQ16LRy1a2
y6w7kke+es5bQewe11foR+aO+G2YnWMFQ9VRBDJuSJUwqRuIDLD7N4gmKAN/Lb+h+3mkQL9D4Tjh
Ad1Wv4bH5Cl/qX4ReoD1z2luyR5i7Vv2qWJw8YeHbM/ejw5T5ILFWL9V/JmJhG88spihNdgim8FO
jXwa376CsWn25dFWHe4OG8wbytJFxR3V/TJOYJgnutlHnTDo3rs1w4/+kh/B8Ua/MSZgaDB+44DS
Fls/cEpzAKa9J1+IIcUf+tbIX8dnBgsvNW86VhtYxXyHuxpeg4CsHynZDsNscNQeuWQ7xo9PiM3q
VyQW5kPpPWCUwKtLbzjj9dsjiXo3YorsbfaFVt8THpVfUDA9yw1vy5eOsVvx45ds5TTKbyYRIsd+
J24jX33AF6p+kACMfcrFet89ggFE8Jy/lpBFcL2gbHKRO2OO5D41cAN8Ja4d7woNXCthyJv5vCIA
XhTRvgEmiw2X6sDp7NjZArME9skEO8JAeOhX48UBnwI4dVd6YlgpRVQ6R1rk0MVXegOXLTK+h9mh
ynAEsmEcYcevGHrKRfrJ8129nT45gvNU2cB9bV+/zwfrnXOlT+XmUZtvBRxDzgpaeHjXPlASohB1
94lvuv/hyhf/bxe+LouSqhu6Zcnqv174gOxbFF3y+CCbwwOepchZ1xgur6thvcmrwnQTQ+v6wDaD
sgmj0RVHUrsSv1et8n94MgQh/B93oaSqKJ5FleyDf78LtaSb9MYaxodYplfIf524iwp35iUC0YbD
hv3DwWeXQMdgDnauunPIABeb5RX/SHy+P53/n3fxH/MuTNH8p3fO+ew+/3IruribHz7z29//inwo
JnGz/dfIi/tf+kfkhWn8TbV0RSG+QtRlYi3+kXdhSX/TRF3T+bJJlLkqss4WZdNFf/+rKq/f4uuq
pBsqF4Dx17+0Zb9+S9H/ZumGQe6KRRLi+hP/XxIvNFP6t9Weylw2FIsV31Jpc1Gy/etFH+uxmmRS
GwH+uralZe3mYIWetWhi3ma1QTqXqzIzRw6RHA9VLBN6S3NGND01jX/0qfq91J2wao5rxJR4DUIQ
wWNsXeZ2yPcM+CyOlEgoBU5CqFSOptzC+o17SHrhoZIS7ZfInE/6JiPVeJ5q7bgIE8AGzViexnZB
wpyzwNOJCC5aPyPGAMKa11nn6TUssKaZmSIvxHAoLeLp7G0sq5qCi/pmkI9Tlopu0WS+NCav1gz3
PzVDGL4ZubUIT2s3FOnFIkZnzYoRWFSadmyT7Jc5h8tBVHZGUcjexCiwI2ipQAL0Nup7oWd3noui
uch5Yc+aYuFRW3Z5wPbD1Be0gMLqHU6wI0jDgV7SKpeuMANgKwAbA/Sc2jwUfogNNLWS5lWcsCeV
E+N+NHuir1RMGntN4RwP12QxEtdEmP1wf+h0eYe6aHZTERkHkCArk0dv7tkeUnpX4AsSxc0TtlVI
rNh3Y+FJRZP7oPHvtU21+Jo0HqoGFkg8c/6TlsC1dK1Ed08eANPRCm5Gj1YACsxcLNI2VedbM847
0SJ9J2spBcys9PVyOqvrqDiDb4/MZro02WBsklGwp6FkCDIInNwT3OwpOmS6AtZ+ob8Th7SJgPtU
VfuSjysgcgL2UzBojDn+e5GOuVAZS5IDrDNHGbkpFMBIjHbzkh6KqunbpMwRwXaLyTtIdawl+Wsc
hWczI7y+DCsgzsabCBcpHVv1kRBP6IBqtzbsAuWiyyzehWF+BFo0AtAWAPNkFXh6I3brktIzx+Oy
V6wRlI5eZdhBhfaUkq3ZoVVyCsw+3RTDDew7GEWTnv3xwK+mzVH2PMQZjRUOxG1T0revzqFcvDOD
JcwigNcoExohmMx1x6Da5rUZb82YwagSUfsUcl9eyoFCwGiRBGtQd1pcQlOaYgoVpSdDbzB9LN3Z
hIIoKXJ8ShHitaEiYaVgrtAJNMaMOXxgVLcT0hQwjFKaXynlFdOsY17pLeRq+n0ItkL2cUep5R0m
huSmm9GpCKQvNSpR/AWU5AIunnPd4Gmt0Q/R2COJSYQ00dHftHs9DhxxQiyqW/sijx+ZIifu1NM3
Gjrp28xDUCxMncVUo2U5ZVvBshDcCT07uYW3fAEUER4mAq7VUrLHIBsw0UBFj4cldZeOjp6aNGRL
69rRJE8Q32AEcRccwhymTIjRT5HwOBLdsCzyt9akL6yXAkxNcOJLI9K8qszXZKBKqwnrtCPV3JnE
vOKzXSh5pAJWE9X3XJUXkUQ9RjJg8csYbHJKM6NcT8qzYfiITJkZujWCXCnOgcnHKOhy3vdUOEc6
s+9qHq9DSTLc0mABFlp+RYJtmQyN9LUUEI/S+CUr5S+ZRhYysm7L2RxRpYr/VBem1dBZtw+crx8U
ECt1RtY52C8NjtSYovdlypTbkfnVRO+Gqk/eTc9hlI/yT4ESCG/TRr10XXHOpmq007Z+m82F1AVz
wOK7pKWHUqXaBGU0bYa24PjENEEraOWLRfa7DsdnGns1qgiHSHdEZxxfzWACWdxPNJ84tPRK9JUh
QePFS7+arN6FFTIEuRt/M32IHTEtv7sMCCryLuRvzUTbi3JIQUS4GWqUlEtc+L1lIPvIIdyVnFST
SEJ2EjznYfZ7GBT+ljrTy5BAQJIAeyFW2RfG+pJZL5HJSS3SlldLFZAMZwHyfXlbc73Nbf+gV+01
zuqPYoovbRagRdeFkCYMg89qITogMPuPHHXjvoJiYWryTPsBGd9AE8M1ZSAXBhOvqSD7KFpEpxj2
HSDbnJNV31Q/xS0aw0sWZdNensUHvdO4kSflkOTmSSbcJ8rRAquoJYkDloHZD1gQK1x2hkizXDeV
VznIPrIsiMnTmX+qWNxV4/w+V/S360F5C9MKgHQdv06i9BBFveZLb5U4pgD+QxJyVGzZeYwOv44N
MHB6+xqDXQ76YOSkiRegFlEmKu3yvBTDbxS3NXJ0WwmCR00SkeXKyL7k3+USlWvLm4CVLinPVhsa
ZFKQdDRG8C3NNznTk2NpMLPiXre8KQImhZb0LFoPZofxW5fRCAuEggxV84OEcbKLJGncjn9r0/Vu
LCN8HGLzM47j0yDRHJcCNO6sLVehaZ/lkZ01SLqbqjUHs0kYdxmCN1nhOdT2QU3frypYuQljBrUv
LNuxIFxals0AoJ14QKfG97g/qjQHHDXzJOPfcat9qv3ar4jVay13MhEDrZtbg7xryZxereei+jSH
tXrqIzCdw1zuSaV8ZukxW346ecxgS9g30GAfCmu5zkYJDADnODF4Z2s0PzVh+KWLeNUU9WayA3ly
BneV3iCzH1STM7ZxRXCqdG4cQZZ2mU5PtGXoQRlR7vrk1Yg5TZLRELpFbaT4uOX3PBiqB54eNCdl
diyDjQORwNEgfW6HIAVtybqGj/18VbkxHMwBXZj/cKsuOyEa2YtV0Dq8xXMuU8rUhm81I2kU0Dmo
lg7Mtzn5D8VtVLKdVXO47eMBWacuvrWBRtgRCs6wUr9r8nJrRXcWHf9tn3MgiKmiwlaLDuT9oQvU
jWPVLyGJr7YUnedF5WgRimCaFJauRLr1OVtppUsbGKqKFLlVzPhY7Q07qvMv2crOnaacEEN+yZ32
Eba/pgE1bSz5BSRglP1wq82XIN0yDL8OmPDcfqW96gYHfoDmYuel1B9Lmp+MBkHD2HwuM+7XerpY
mfok1eGJHuSPXJMECzxV7mhqklfRa9Ur6egKiuzmINYIJmphy9XoVeIS+ThCBp9JS4EJ3vwq+t9d
BJGtbDkX5WMDuiwrv6dgP6ffqKH8KEWnL4XGW1sw1wu1H8xWIAoD4xZDxBsHgdyaAfxgQv8n06x3
+ssB41NeMcZJVVNp21ETQqbYxWXOOsMWAuMjLqpDoTBrpEA4hZXGhCYlK51XqaRLKp8jbM8tpR8X
rC0PXwuYYIZ6j0YTfoVDd9UTYW+udaVYK3uIlAq2ConLOiaXgFz6M2J5xAUtWjpMK0siq7bUCruS
FZxsWnz1kRfnb0KVwljrUShiiiTZc5gdCehrgIlpGpcDo+1nBvCggUPx2knrbCNnaZly8aWfm11t
6rt0XKER0+uSQzKjOA22xDRDaDNkBpL04xZdA3fbWT7df7hs1liA3bB4VzkJAMbRqW9NEcEAVM4g
kogTFpBxD1ALLRWGwuB3qvxhpd0pCYUvIzKfNJLY0BGCWh/X5uyClGMF2VcYhdrS3C7ps5wSDKLo
2ovUFJU9kvwSDO1JbhPJ7zLefgbU20IF856y0KkxfLAYRaGOxQrqWTICg6LRkbShzyUTkwOxbjJi
QhifoCPSr0dQFPcPNbMnQAVfAuofvm2GQv2P79w/j+s6cswe29T9T98f7t+Qee1hea4/7c+H+3f+
/NSQiVaR5nj7b1//p3/+/ofvT+zf/kyaJgdF7gufMV8nufc/xw6La+L+Ies+3tI//6ma4HpTGSOK
dZKByv65NCAM33/w/UGyRFhD62/45wMjtX/+tMf0sq9x/wbBTPvL/Mzv/8b9T6n/+kf/+Jq6F6lT
OSYzR2lVphT9+rDkPS67eIW8BCKNnfsX73/m/qA1TFfob+R2q7+U0QLj+V///p+fDikN0b5DaFRn
1BEAJP/nH5JKPfVrXqG7CO+ur4tqphHSOju4f80YptQeM7TW6RQHXsvM6Y/EiHtYRJRPTHfuH/ZC
eCnAkeS9X4/RUTi16gO71aKdOE8kyRXzgw4KYhO47NR7ABTT+/ioPNOIOpd2DTjuQOXCmP2a+0Vg
V6/LKxUpAPryGz0ZHiObSnofv0jQubHVmUc8lQkTB05BNkCgW3K2HmABLkCup8p4zF7MizItm2/6
lAQJNPMRS2xuM1kXNwMsqNHrb9y/nFXg28mQSj7QnpEYp8MG2MafIwtP7oq5rxNDsQcMw4fdd0FM
D0CVGcOhUw4f0CVphEZsLY7y1Z4COFR26yuvLCW4DzySsJAEbYJf1Ut6wHtIxBaoRfxz9PjJ+8Mt
yZZ2ynzMTdILQruIAQyOGtXVaZ2RVnHJzuYFcGFcb1K/6z0R50zIYTY65/vyKey88mnl0QHfQfJ6
LPA/4EDfyfIbNOEJnYk5Q3U/8SgZGxPU2A3/9KIzk+DHDNOOc4++j/3cp7nfClva9hxZ8VJC42qI
piU5BqY7hhiiC0rKup5sA3Z1W30JYAy8TE+JeBU+Lwi0usBZthq0/0P2nH+wQGeXeCNtSzsj+a9+
JOhwg4IY/7bpMEXayBS5GyYZn5b3ZlhnUD3gP8jDhum7xyzTOzAPO5HcDvB8MkozEHk2R0wHZ0ry
CT1k27jzm3qu3G8OpuHROnWjM78V2FA/GOUfgZlqj69AT89Aio80Tyc6wIh+VMXheLgh/vYCt7DZ
ms4F4xJf3qjYW/kdiduw1UvwY+7IAnSQ/YJzNHfQfH39Ep/0nf5TfPH/JDjdmlecv1/xFbti8CP0
XveqYoRONsEldBn4bCi/eAGA6bZcVxHW2D2ZVLpzEy/FKwiLC7tiSfjETnDxjnMYdeKP4P3bupoX
QtxhZCOydCd1F4R7Cy+hDA7yQhOJVDLDQx+ebXzGKDTLQ7e8EqXx0Qm2J6aO4nyUD+fw6U1DVMzg
zz4YsD/OpOllJEFpWx3IOi3rYENH1oRdZU8281dfeppx0l/ppj/clKeneNgJ9q0Dd/pVQcQrneQc
Q9GyAaz315fEAWsuHRZCJDdrLfI4RX6GYcHJuZcKm25OO4LCTCF91sKNoInzTFBjhTtgQ6zIdUSI
dyDboPaJtZt4pcoTyckkgXnQdTuaSR+ok/7nqzQ0vHAPcGOAI1E8kfkgIlpQEgc60ibcL0Dur/zc
5Fz79Q2vD9cyYSlIyYrRmezqV3vkhCJj6Pbps9DrIaiRi+37lBwnr3EGD0NJTFxLc0ZrqrCEzGfz
NEE8J+ZriwDNjrybSjQFLDuwwjEUaPePK+WW2r5lZ5xRN8bsNK/fqd9smUu80PNh/yZMgJic3M6h
6jkzpIiT8IDfR9gwzqNrt97OvJlcZQfM5CGRGsQH3nYS3x6vTC+ZeRXnqjgF4c6gx7EP84O4174Z
WU1kjCyPmPuCbQ9uWN9O9S5+iC4h/FfDLk/TJvygScJs4pXBwYYJ2Ufspns0hPGec075SMHEK1f6
CA2H/NFDi2R8IZJNXfG07KLo4JWkcYGne/goq4v82P8uQCjM50bwSI6st3DAdXQvFq9aadn1Z/sQ
PzF+xcYIV675kH9SJkfSLypdWln14MY+/cnFkSoYrDB0CchZjvBELfVz+NHWwKNTjamN6KTNBwZ1
qM2/Y/GcKJsvZoo6s0uo01rtpVdiYV5hlkM+doTVX1XsMKzSieo20RnwNDEDlZPfSr8RbGorzAk3
8tAXyK4Mys1N7AKtPXGxlD6vihvuEUzO1+itfxz9wTjz6iwHgLV2umYumI6xbDgbyQWcLw/lIz+f
Kx0Plzq8lyeJtwhi6Fs6OAUARcw6m3zPXYgfAaTVcuQeiV2xeFK2UOeukoNWQjWPHbqpp4R+DUB4
9P7YxdHg+/ATJt768YYXaAP+npgO5YvNki2wtqcDTiwWBwzd5QcgCngdoctrUPvhI4FGmTd9zVSq
6PZIy2H7w96+vve0asrPfL8Q2gKqRvxRwJRwoZwib9iq67VXMcDqfxFWEqxve0yJl8hPNC6zlw/i
MoEyPd6Tbc9PPEXxBpN3M66/9ImlZwp2cbTlftslTM92ZFuGDjTiLXzb+3/hSHYsQ51D6HrtdRLX
pCWs1276gO7TDh6LC/zsK8mmkbpF9scrQcrAWNpQMybdz75FeN7mbVHPGsUueQA8A7S3CPYowIHe
YvvEY5zaieDD9h2v+Y2dgWXkFUTDSsjBN8QQ8sx1zvYW7OuN6KIB3nJZJT/mbx3INwLkhj3K4xJq
uVdqnw3KYyflF5w2RHGQdYSDFMbVl3xDr8RynlnfBkBH2Q7ozzEWTZ6xay/aOd7vVDYiD3EsCVZ7
Hvd67ZOdugHngQYHHjHxtCKxZY/LLr5pPdSztmLE/1ChNkObFr1YKAi4Bh7SFw7eX92reOVGvUUO
eQThXjnUH4Qk2SyerBmo+HF1fhmHEbptuPHCQ/+5xrByG7yFn8GHcMAlfAg9wJm8gvbgscXuy/YC
UZ+ufHaRP8MDA9WJDgix1u59YXJYnJzJ8HCUZb8usEIw5Gww2DIse+DNaa+Qc3gJwX+ubyJMf37f
xCEalHvJH+gakVNhrmJ7l9Vx9YJsOoQMn8ijF9Y6kvo8cpsSjP424pUDSkWbQ4Ow0vcph5byA8UF
Bc+qu8i3c35Rh+xA9oMjELWQOXpwhNUsE0RHSk7/bJh+NT7jO4E5ixBC3IW8tXqy09RDwlj3CTqU
ffNN3Ra2B0f0mQZDI7QsENbkbbrwkIEo8ZYrKAc2/UdzjrzEulRbw/UDj26WE3hIEm2u8ifFidGk
uOPjRDrAOay/CIHLv2vhpclCe/pROE3KinUSkHuJe2SGAjl8RniR+gpVU+7iJFpK8ha4lnOSHjBm
IwZBh7HtjM8M3SP1Hol+Eoak5UWtMlfcocRmu6JNNRnPtDi14MjsWIU74QvFt/zSzDbQcqR2MvJK
c9X/Bqdgaw1ks9BJQN60Z9mRtsQinBNG71vli7WN/YRCWgLKz9LG7d/zzuWP2C4by6Ncqa/YfOuJ
xtiOQpUb78zKE+Gi2vc3QONXzOY4oSsWDrjeBJYwBGLxeGpVR3uq8eWxbmug9akg3e/lMASMY9bo
qDZ1JM0f1kQTdyHWmFub7YpMEyrujpRIUHh287xU28pTb+pNqLYAd2+jr5iUEe/VmfvceE3dbicS
xLejYyKD+OH5LBu6K5v8SQKOg0y0c2kSN/DaJD9t6EBvJlrQIdY61gqbHOKYVYw7HjYfOhWUSdQ7
MiQMZhF0ghjWFzuZu1We9pN6pqWyZGiJPeEpSB5CogZP6YfxFhC2qT5Mg8fLN/xgFfzj9WDtQwTW
p67Kc/bZE6pyx6udnQUOHmSakbhC6UL7URx3tYrdgBfORheUCi63f5/+AleceNzPM4QIfpd686KO
Wy08aqgZbP0070V36El8OZbpZTpgCSMUlbiVep9nmHFugnpMYjcvnI9YtAXJFSmLSI0CULEhr4X9
+Q1dV//QXOYrqKpR9sTyaSD3C7Zi6tBUEa9tvIVA0PMMdIq0naKflPZ5Fn4F07sZ2yXEY2oGCLAf
nbihInzt6DBTgmODbG0ZvRLWBMsziM6sXQqM2Q/7MwXqckC9wjWvnWk0GqQsrCFo5Lk4ZPjUp2B9
9biUymv2LKQvDHX2cw08Z0fMFDvBeMk8gn1KYhM4hKHJrhxpO1TbJn/Uo/0EuzB4yRIwChzh7MKZ
GLrB8Gc1I198zaspv1bNsZjhD/Ay5dJLZ8qZNfCPKHvwSjfzRpQw7ngSgZPZswy/Vr0USkxWvkTA
USLBq0h7CmyxclVemjND2hCkkMHaZhPWoEBwSEEJb438UIfgcZ2p/805AWKC+UwvBJM5rUZkBczo
gOGOGs1vp0gcsYI16gWWS1AwPKUJj6/hwNI/r5cfGTagXwrLZxyT5o72XUVPya4wtpKnI1ZJjjPg
fIow9hHNYdIzP4aE6kZH2tEkc8PPSLGVY02EXfCUp1AkOJAI4D3EwaZG5H9JhhGTWps3YPmiGiTq
Sycbhn25Ti+E5RDzBE1+wNidHoj/MdRP07g0qNTFPVu2JMNB+Bo/VHpbXxXuM84yN3YlWbNvMjhB
kvP6rXghD4Ph1xEYF6tXyFu1p/NNPjpsBGwaiTcqHts0o2PIKmq8namXhavmdblHxrsONe+1kdw8
+gkQb93YktDvlbt4euFJs+ag8VaqfUgvhK2Igom1bskeJ8C0L2wP7E+b7sx9QzQmI2zvTOwV9WtN
P9yj7uiegYazohNB/xB+pp/d8aPalZuP6kchZu4bxZiOp9LufiqVFZxQPKLlPmMWpvnEm/BqUNNw
if6iLdBumgtn2W18yh8T2Jv02OnMcrz7FJ6Jap+edV6kT8UZzpPuJt+UXYThsY0Zx5cK3ryDUaW+
mrvma3hlLS0csrm49iQu4qnxWxLEXaZJTJGpUnkszvkp3fMLbbpnbbs2D2A2euvGS9f9KxE8lhtO
eikZNEW1HZ+mn76xKWlieSBfeIvvXqMZwVVdu3n7MXFVVrAWPUum72G6E64Prsx2fUHpSvAZajl1
F5vHlHnuBYLxeFo3kumZe4t/iZO7X19ZxsrH3ueGgx1wBvtgsmYdi2duXu7IzGNWTr+ANX1iDdrI
lE/jlqRqhuA76QigjatsvqHe/8FJgfaHSLPAwQtKtJNHL+q3eJUeud35V3IODZcOB9YPyqT8Fj/m
j8ah9A2X8k4//Td757Eju5Jl2S9iglpMw0mnaw+tJkRIak2akfz6XozM7CzUoBs1L+DhvtDuVGZH
7LP23/uJxTX7UoPlhEXamjYT5DeYHV6j8Vplb4tz6PH3kuTezB/iyeFml5oSAmHx2jAdnwwCKu8l
eyUnd7YY8Vk7/YcCk/KZB1H55TT+eKcHRDoskBU2xj7XoZpuubWGK5mq9kJ4aW+GNyBqTLwZ26u6
54o7YXelVvLnprak29XdjoiWk8N4dLrRvigcpX1PLEqxmo5+EZG4MLvtbtdJNyRJ7/Zbjw8eDT7W
PwSeZ4Imy3v8cSDCBvrTJLck7cIAleUDdgk1Hy1qvSfNUHNs46+dfU3LXwA3L7z4ILcedzTbcbvK
QrIhWLWmcaA+KtsafRpbtYWtSYwB6r3E3XOLX0SX3BDNmsYtIET1zab2Yd+CNut/uIH2Ucgx6FAd
NixZuPAse+HnH92p02+aR8Akytdqh25sSoQLImDM4Rav5NncRFReWj8+4Qj20n5BADnJx+QYvXRP
kg2TpBN2GgPR7k1yt4H19NA5LyimoQV/TAegC5QTb8qtX88+0BvY5FjX+Wz2LdMJH9Evxm7eifkw
rYFQe5OnD5JZYtvnSaztx9TzHSjG4tSIV/nBfsbLvJehRSw0vL00vyVWfRb1JnI2U/ltepqqm/y9
eHissUI59XdEI+M7rnFjvdH14wplxqK13qG4oMw4EMdSHeh/5v4mQa92w+TaAgrxxziG3j2x+bEM
yDDpi/ojNUx9tXLdciHV/BJfZrnHVmjWj8gis+WEVETfkkywPVcPxALluz6Hjw7dMO5UrCDWhI4g
bF2ncWmmDrIWO34yGNZbTHPOcx7yVVU/KtxD016hodGf1YVac5Cd+rzn5i6dpyYKpHkLPqh5oebb
AE5h4SEOdftj+ewO16m756qfVRrA4zEXHOrV64gEis+ajaClBpfFDbrhY+mc1PmVCl1lM0txiioG
iz75j4qMhwRn/d/FiI4gYxnXf/Kcu6k/2mscaqe3AHp2mJ89MujrJt9F6QvlyGuMVPzD6Le6ctd/
URvxzHDa4cHiYsIS+SxoJ3L8tT4CMWAXAUNmYWWcExe1eyc6MudnkF0x7v9GnY4QHkryCxEv2RIF
y+aAeR2aeto9N+1TNFA+3wwvwwv/WytuO+vFu2+re3jVR2bt7bdR2ZF4Xbjv8VzJQ8HsSTC8CJaf
pQkIw1g1rmQabvWhSvBheBBWHIA/FWdWVF6G8jVZGw9zwqpO+Aspf5dtV5occ6v4MQTDJ8klEkck
POMVO7y1oKsfcWbEDozk80W5sA3VPouqjeKExg9BFLZD8a6kahPqGMRAQhXbabeekHfeUS9ZSGmE
Mfm5ZtHsiKjDgCgx9fm3ApZnltsHcvXmAXLvn8nlJ2dLvBBrsayhFgaQt959LHrEpdHb+JR8kboQ
F1PLZYFk0KbZOjs9O5JYHH/A70VvqflAiJlR9KMn1NN//GR1m15LLRT8jA1F6oikH7tu5vIeKGrw
aK0OOsW+j8+QZka509ilXzRm6j41mthgSCnNRNo2D/ek9jdTilYkVE1cRVVUxWRhx9zxbrJHZvnS
HMvua4/jxIWTnLZ4zwSxyTBEMJ7lkxnMB2gcxNVbHjLjc3hAS3ai4NFSrSEAdd+I7sGp8iHVf1Ih
QgqNmhUxAlZ8+XNMroiqIyAY0Yydll3H1U4OWvgv9oVEVLm9oeTOtJkMIPe0IWEJygjAa4Kq0o+0
XhiKRWkVH7L9q/JATZQlI8yTAyUl3hYXCOsX+RNTzvldqaUtsul6i08TYRU+d5xRhCk5KVJ+IEmK
3mZ5Nl6qax6wt71x2tTsJSLOIv92qdDkUCowr/6ccMlNARbvWRpW3NLT9MlfYlmBIEZdih1ejtcC
9dSjTVK7cUGC1Cfj09SPOgscBr6oYqf1DsyfsaUksYnOWX51rJA/VvRAZC86Z4bc4sHYiYfymU6y
NZ/wen6GGP/OzzfxCWLL8AmNw3uAX8VDTJc9QGd35gan0uSy+dQNFcWAE8LahWEoxR4S9TUdQbsh
A8+9Af2JA6maP1vdC26ptNpohpK/5o/8LIWdluACdLwFkTHkagiL5lIwURIircZ60rmFqMEH/J6E
I+pPOyZAyCQkp6kL+VNetcccsbZe6M7g8+291crvgDoGGicVpvRArX2y3ytva8e7xtwTOffGsbRe
FJZ+3rOCm2cXzvGu6MJJndebJ10zD5ZsUuvVw9KX3JUVvd+A64BR1nBdBGlbkCgQm3y29uKBwATs
hvGnQefd8175y3xgaNzP1NO5ui0F0nY9NxzvYDzxgqxknI+GJWV65LslFiOWX+kB1UQ+JuWqn9Rp
Y2qPGYZdJjScHEvaTZ18N9M3J3WUb/w6r7OmK8AgbkBxEWcZR04rR8RxMcSNNeoMWMrY8ZY0+vW0
wPj2grxm7ec44pa9kDPO+TIZb/a2GVNvSPbJryAI+g4UqpFiD3lxw1WkRPnO3cnfBFjGvsc4U62+
ctQFxcY2f6bszye8fSrrmMJFkK+3hU7dmpWSnY+UWoMPSTfTwkCOquY6dUxfjonr8o5RfyJHLir7
PGcVhoBCQQNVOU88HW+kLTBmmUAA0KEH3FvM8XoRJHooh+slYlXgVoosVrg7pX9g5Cds3z08OrZ4
jW3RJ4h6pyq/JmX7swuqkxqa2FInoVQ5usF607qBrb1yr/ApJVfsudYo4e+VeQWm7nkL2HpS0zBv
ODLuSdKTxljdUVmreaMc64wiCBZ+jk/8ntPPy7PxV/jwHTit/D6d8fWCYk2KFyz3crpicTkcbnoj
4F3xEPEdfoTLIcMpoTW8HjZHi1M0bw2AIaeOU8B7hJPA8S8g3OLVb5tf4v1yE6wXCZTSiMVdQguJ
C0gOiunk2r5R5/4UHUg2QLOyGHGY3A7u6M9n+c4Liwe6BAoZ05bX5XD4b+kf+IM2ZR7rwuWhLpyT
NZsmFshXngrL3PPIl8ZxsPYjXQELKjBNYNVH/8ZF5I+tD0a64UFtLWzuaNY9OkeT/MfdcmF5QHgN
fpDLzhFymCsEyBd22N7FOl4CVIeCBRs0ZJJr/wAZKNGvD3gTz2nN25XNZom2E11dz9ce7eJI8UTJ
KSY8cM/z4hGqZwUpZzA7t9mwwWEOUBHHI7mViAd3znLiMvCzzJOu9yLCFMrPoEpITpG+UnEn3OFe
Rdb5JH+sDgjU6jjMu+DnuAyaCwGFAXAIsjfd6i++9YwnfiFRT9I70a/j/uBSTkxnlGGrhbwSPfek
IOA+4FbM3ykD7yjXp88h7eNd8baXE40NHou82QzjkZtsuB3vaZDGHQaPPmj04ZHBSaoezQCelLAF
lU5Iiw2WNU68lW8kHwwT8+54jq0kIHKcxi3DKaq3aUqNIZb9/eL5LCfeeCeGtwyZWM8MK3PC5hlJ
m6pvoTT1+hkia7JsGXqt1T2tcWzgUIzlWhBbW9V64RrzNkX0yLPn9A98yuGuCi78fdIdcXmk7Rxx
0ym+JrhvaXOtJ5aJYCQ6ekDyhMJxwU18Pf032LtXAVxr7km3fTKn/T/PMIJtZdihqeT8AKUnF867
jQQ+9Tzt0bpxZDN2oVSDoV6bUBFDHrhq7Tptults4VwowD7EiTrfabrPXYimAGC0rgScMDzbcQfk
0nGiVsYw4z/LtkDwyYllBeLzzgrWRKoKGt53hkwcstaBcwoRkEf5nw9kD33wZktN7pvj47pyW0b0
7cy1PimLo/fZ3kUcE4kTN2N64MSS5vGWOP5VEOQgLtokdhBRzL+J6zU3RR+ZwgArn5blyMuvN4Gg
lLkBTOTCpmagKgpNqpxkZTd0LnR8nTzGkimp3YxivpFeuwlZPTcQnEvokfI+tV95GL1j8oVKtbxf
71eooySp7h70e1a9r/BRtrycNOPGJGur5WPuMfR/Uifgp8qLisbz77Fzza0t1jMN44WVjCofg+hd
SGhh9Ejh/IZ7rAJHG4ILwKVlPeE2jIhNgwn9c0LuwFqOvIsOI+opf+ahmI/CuEPS3z5SZ0PJ4bkg
LHFOqKgQ3TlFFPIYrM+PiXso+kK/QX53y6R0PZ74Ape6bY8d7EHhezTO0bBcomfOqKqfUXZlVO51
nyegZg3BiLXf2RbzD7vO/Vzva+OOa0mhVaUhStuzZfiLQj2QJgVHoiEY+y2CSyq5rEAVZVLkXKW3
nrd5dg+sw7rusfqT4oPWRN8Pq8PDAtAvxc4yw3Lw8zhgea7NA7chRwGYkgRaIVDnAe0C7GmwliYi
zfZechliBODbWOXhCYYsZJSCJw1Fppvta/mhfKFYYRkzf1qwqBBh78s66DmnhDfeK6TspvfRIK53
EgA+3JDX8aaNeoZn33N6lqMRX+jsxe1RJMe5gs/8CmNl7XpRSkiCBEtgntDuwFqlU3Ia1o2GZxGb
FfODMoJHmyZs2h03JpeCWxbFPyWpKsU9kyfQotZHkOUAqYUf8cRmBOuMu50mnnSPfIulfY058Gq5
Uz753E1AMMNKe7Q5hAaq0IadvFLZ7Q9Kfl/QM5vXo+Ana5wH+dT2G6wQEEZCrEJs7WBDD2llsz73
CtrPNyoivLzT+zx5/GU6TuzbBdvppta5G2n6z+sCsu7ZBZW0PSsJAuUFAzPszCkGWXc8lojTo/65
ZaHHykscdP4Uw/cp9KEvbnh6IJFxx6M74BfGuMISACidOCDEDjwVYN+W1rfhhw8HZktuFsEFQwMz
Hg1rF8udMm9VSuex3zCYSCMGTos4AnemkMPpVqq7iIiLheVvMeJhbW6LN+4ZHineGSvRAk+Vd/C3
nLMYsXJwiWImi4s9F42Vp0S0YoOIob2EUMvvPxCEsECx3ynWnh8HvUfeTLwMQAjNWrmptSvL2Jie
OxedMbE5UNANYQMvxquy91Es41POIcEZT4s6kaPe0sGxPMr2a5OBy8pvlTGDOWjGz57GZsdITjYB
ijSfIfPQz1zjPf4UIUgesoQUC1T5FZqQ5VSHBXd/LKHJ7XlmqKcVxsc9mgBaMkRiHL3zxSJ/S22U
ZJ18dd2+UZ5Q/kRZBA90lRkMPaq/PUoLislszh0VJuDPCw7wiuZu3QnQ4aaHRgPVnsXD8rB8i1vm
1I12mDiZ6+dKV9EtEpad8edZYNt26Q9j1+qohDMiJFteFrdgiLIanIMF+yU2MlxdcpScGMKkYWOb
2ApMxgHAk3HwVtcLNUNEVZnlnoG192xgjKIcZv2QAxgHtZHvVZnQ6FYYakntDuPqLgfLjs/BIR6j
GKyzjhFaJQ11I8CbcLNTOOtsTcIZwf0ptZWttnBFoFs9SVsWmzjqHQYrphUvZxqADR5b0yWRWkEM
7hLB2Fys766MP2TEJtMY7M7JUoajE2TENXHswiZANH0jBw94kaM9TC5Wqngh/evXI9uet1HuXv++
1OVGSZCjPvz96RLDjN1E5aZax4IqfRoOZQ/ITbYpp2wUp1RHRJn/33/0eEGI+ff5kDiIQfUGzE7L
g9uZTXuI8+Tf/xh9aFk1W4mcW8IN9f4/P5DZ2Zc72yN+XxVNoPWfTszMFP/n87+PBAhN6B/lfl4Z
Fekfo+Lvw0KtETTCCc6g2ixHpUXZqeTdjCPO1DH95PCMpOj9/SHC++nv3boKitCuzQes+tYP/774
z19cfxtlJ9/5zxebPNqLjhxsgHq76XDrgfbAm/j7B0AzuMK/t/P34d8XraZ98VQ6iZPBtFJcqqDK
THY64O//+keun/63r/199+9rOq7SRmanoeGAX8chZVuJuEXq0mKEDvzNSWKFFaB97lS9B+WXOMBE
GC+Ie+mrwrI2uo3K3DuNmWtjD+3UYQ9SEitJdUEsZrlreTujMlBNv0CSOjK/6BP0RkFE0B7qyBsC
2Vo0RhY0bRkltMwBZtCIKr5Wqz2jYS6kfusgXdJT8wRdR0jeM9m0GjOB+4KwO67cG3nbDGzIQrUw
TC8aNM0zKVGB+ek6TeiaOexaTCa8yf0s+4fOoiBodVr1qNIKgRkPFrXE4dttM9zBGhohFEnMzr6b
de0WnlcdGibC11ZGN8NEeDKjOQytDnoGjAublID6XD1vjQSsb2qypdVivO/RVTZUrdwcl7+mHPeQ
5tVUM2jCda0fTSNdQ5dcCwL9ri8kdajGDDyG+4Jy4kzHM2PecEU7AER+55zyGGj8nLff06iwQYPq
BwEu8XKnmZ4pOd16NiFmD50NXYUECziyQrwl6GNjnQ6Uh5MqXF8K6qOeirOVRBFSamQYEL2fa3XY
o6dPbfDvdUb+XDtOutcWNEg1VWaXAqEtYebhwvIuak5a10qTyuuz4ZE7VBPRpgrci2FFX5RMtE3v
zAcC93AEin/jJjGS13YGJJGMSQxbtTbDoobcQAXI0nJrNxlY1zUFwWNS0YAZKVbZEf2ohdqOmuIe
O9pZzEjTWJ3LVn/ApMG3GYXYu5QQkXoxQeugPPLgcoD564TihGoi3+qRd6woOaJAxT2Nw2RdVPYu
Z8RcfMJLz0wRezZJ/uYMRKOq9ellnnWKRza40mLQtEnjF80mM0THjImqjttrIiY8CKvq6BmCQQnM
vIRj1X6hreG9VkdBLKvizDiYrKWA0iCMc6U3d4scUUjR6GUEZTlqjvXa6gZSAqGEzZjCwZG4Krl4
PMbxnayuvWF7L+laQrQCD3LdsZwAiqf1gJOxBZKuqY+W0p0dx5K7HOsEO7a0rZQtWhUe3k2rOHej
lrLvpfheF7GbrjcReU7qCKo5znfVLBKuP7NtmWl+tyDnlRg02GATjyiiqnCqchAzYLQEuUk9Jg6O
d5Cf/GzB06R2cNzWsvENTxO6QMuQbzON/Xc2v53YkTvZMdjH2MfFELl+MCCTxnVB9D9HH5aBIaKS
SwzVY1jUj2XrbIWpeaeuaU/M0wxH5lZA7Wm/xtwzQNNQOGMLoNeAIAk/IMvSslDJBLB/Jo9KrT2o
y/1gMzzbQ2c7VIgjGPPbu8JBxabPJElNttr12P2BCSn8RSPrGzZwGZa1HUZawU7Q9U+yq96lXTDS
NmrhYhSX9U5nUtdTA0sp9JOTzJ9u3mC8lCaBmzDyJhlRabU+nIi/TW+nGNpOpgDBVJtRm8pD69Et
En4O+4g3iNRfIoa9sYCF+2a1yECclgnY1nL2yki8Zekw1PXYOZQ44DDlE81+PiY4hcf9XlOVZS+N
ar4zk2SXNdaRW6T8LCL97OIPpQ/19IQpQuiMjLnZks6a7CkbJt2b2U870x2U45Ii0wCbyADYtACF
cPunWS2mvaEap5ZLQ8kR9Xec4Oc8Gj+WJL9h4grUh0dUpGnzZaK/KwG8weqylqtlGi+dp/VUPpZ0
34HoprRIIQpEPzkhQ1h2A7VL6cS0rzXcZuqELjIEGejcfm0wpqO29sPM/Othjk0ZphGA3lmvqsNC
IGMX9erxZdyNbfYYaV67ZTHO93r2ZMe1ehmi5uTFi3HU6WfZeao/DrOgqYMUq+8AgGCkNs3eN2gi
aGYy/Z0THNp0I3mq/ZiR033tvivpIk5eU5+jdi5CGBAp0wPqBxg1svmIfpbbdCe1wXMk1xJ8uQR5
Hp2MudDOmrKwbLpCbpXcSQKtbJ65SzdNqzRwCQfScwH5S/GsIkh7hS5gbD2YOKAUi2UHjJT+ZFN0
ynrdQE5bFpulIeysZQoXkWy3yGm7tCZtIDfX7OMYiccBj8h9zIQOjYe1RMLscNxl6TnN263plL+9
ozEfoGHzA9wmjqRcDUBy4Dn6y1DGMkhMawqlaICDO2LfWjNbranbW0uSHjnYUZZq8awJA41GP98p
TkxTzMBluMTzzqvrisFH/Pb0CRRgy9IymkLfSlUfT3iI3MKfe5vq4dqVPTWCfDJAzokThOI4HNJE
UIOW2FHP/TVzNpy8OlT0EnOgIXZ8x7awfcxnJC4KlleRHu31SRSkFkp3GCwGknqbokI76MUj4z9X
OU8ncGAXJbOh6y8lUxAE9G0DmMpiWBLjLCoomVJ9VxhIFpkVEL+bH5HK7DM3+31lapTKHXefEqHv
8NtY/RPHE9zve40x5Ljq8PJT3QoBt4+nU7ZrRP/krXhWAR0Uf0ySrSV2v9KFaLN2R6QyNnWqTo/3
tkpJM68ca49/3+xt84nkUBNITYYEpWk9UJtzW54ZVRtD06lRmWfizNTjlFe/DO5DFbatj2Z5bTvh
buIUjH4lOH6biZdl8dLznFxdq0TbML5BuUPMOpMN6Md5yY5D202nDhg4uuHv2LIJzONueE6Ue4lr
pJ97fQsvUXynwF0fPDpLap2O4ARc9xzH4ivunShU9obV7LA0gMs1TJQBlnrfloT0uVYekw5jJCvv
v7RBhJ1OuNG6FME7d3nFMXE11SDvm2ce43en7wMzXobA0gTtZi1iC1ryizadZyNNTmNDC9XNjK3U
PBqEDkkOaTj0RBLeFTQLCQ/mUOK8dam3l/r4xoZzbwMDxrQEogSmvTynAZwz69TgNzlpy8C0+Vpj
UuuHyUvrfYYObi4mDlJnwNeiQG94Ju3B3mD+2Ybu2p4sXBCvgFXbM2ACyvrgyD0qBG4isJWZmquh
Ac7KPVqvE4M4eQL2RWZLxNqUf7p1lJ26aEQdlOWhbVuUXCcLwoNU8Sl2/ET3yZGsozYBhHVm7QUS
6HUZpX3Wiu6ZsXX2SRf1ZsZAuq6z5Ewzxb258m5zm0sJKAJVk26A8knoc6qy8W3tjorZUJSQZgb8
eRa1Oldmn1EBH6jV2Y0VFHF/yIRon3tki9uG/jp0h3vb7ihfmA2XrCCgEypd+lbDiGjpcDpMC1Dj
2Ug6DKAR/yNrD7BT35ueB70XBOQIoGcNvqmcOb14JDVtwp4xbOTAfFq6BV5bufU+Q/LB87g7SoaM
KVpq753ZXsuVmTkuy7BZHx47n8FgxpxcyzZXTS4hqVJuK3uat0ALLeaxCSMUVqYCkwZZUweJMvO9
JvYNjFL9KTuYkpMqwWqC7Tym8KQ9HtJGj1nGDG7w1SSnkKO2j0SJbWUNcN5mmawkkxaGy6xs1D/i
OuaecQzFdlmvd3W6jiEg+Kw0SztO0XJRVaHtdOAQO/JpQy5rVIB0PY8xNTEX5IwIwkioD1re5Xdj
6mVhMtJcx3Ch29W1A2TMno2TGuUA+IRN1SyNsGef9rZk/Mh1RpI+aAiHohAJ+1VOTQqIoqktBuFJ
6BrFzOj3HD+7EGw3Sw7mO6u11/i1cBjBzwjqfdtZ8lMPM5chuIo9T1ejy+zk67wA7ZPIKp5UlbqI
bWrabeMyDGsS2mAsj+PR1LtMyhuwIEwn3iIDzMImWrCZHOojc4w/7eykB2+pUyonWBPYzX5RYDyX
QyG3S60dog7ltuf0YPIpo1UxB6u68XUwuLirQVCrLiSGFtgv6arIyGa0GUqGoWpd9a+KAgLP0IVH
zJJ1+25Gjk4WQckpRfU/LMNhYf6lHy6KLuKzq2ZX3ZTKI+muwd75tXR9uzH7o7BTKjYuvcZRua8r
B7oZiYIz0tVUI7bvYqCLXjkXkiG/yo0vmSc2umZ8DzOzrGg7gGcvh1cRTc+UHSzSJ5dVzup3tdO1
DFB4zSkaDUlDotjnJPcHp+lYW9rk0NPpVzo1CvM2F8xEcjkZaQ6VpaxusO9bs1BVkJYbCCdjeoYj
oXNVoAzVDKZPNFnunXIwbk0p9oLyiMAF7ZzMCtJ2vEEu3J8sp5mxgCXG1oo4jXDbVr51JguOrpa+
TinbqprwNHK38EATwq5WZNW20+ptj+y111hGZxvDzCY2XX6ge6sNaYD97N5VaYEFS1Me0aahk7O8
aqn6lGS0ChdBW971wP/qBa3+aMbJUKna9yQFum1MMU1KtOZ9g/w/ael+JIkg7Srzy5QaD4ojRah6
s0PfA5eoTxkjv56TBqmGAox7MPDf6JK7Ypmfl2VmhMyjADzW5aXq+6clqXZKEccPhfXSC/E1ZR4i
2oRUsqHMAZYURzGd2q3eq4d+KpkOQUEC/h+9gnsQbn5OupOhqe/dApKhNLyjA20A9zbbRXsr7nuv
FHe5Kn8MyRiJi2keQAXPuumdPH/A5+7Vls9NXVvfi/lQpfldOXVgaauFNlA2rU1nOkG9R7k1N88T
GxJM2+FXtJ7YDR69PLg1gp1+8UIISqDJNBSN8Fs+lIXOggaaW+BV7Sto+AItf2HBEtsxwzyVMlF2
bET6ldbFd+PELVXd9rbTovFUoaUU7KrO4n57varhImXSjxyW54/R1aaLOiq4SHCS4FbUYWtE6AAC
WPj6rdaJnZOX5DRy2Fas4JtRm05C4AinxwYBf3JeSuhynnBoXTTLboKusZnmmbGDEXBEau9Lfa25
rIOJsqOIMQ8NBfGxBTm3EEzpzZUZX1oX+ByhnTVfK8/7MUql3mZj/1nZXHE9jZpwXuyrUWhUpDNn
2ytERQ65XeMySmMqTAOOVcuIPoLxyYQE4jG3xVXn8TETv58ctB65RalAJDoLNqMCSj5HF+E13ylt
ymEof60IGORoM4OKtaDCShN56odSIifSYgiQc0EfOaUZp5jAKfvus9KYgsKYYO7bet+ZNcurSSoX
ieRl7PvXSSzLtbBuvZJJY2j0RQjzo0K7CFRJUYiYe2rpHn9DKfq7Ie9w+pT9ePO/oLc/XNv/H/Tm
6v9P0Fv1nX5UH/+N87b+zr85b+Y/HM80LAC4HhVw24Ub9y/Um+v+Q4XhZ5qq5lrWP7/1b9Sb9g/H
8hxVpRqimbbpAh38N+rN+YfDNzzgcZ7r6fA4/yeoNyLIlV/4X8CeoN4MzeXPeZahE5/qvMH/CvYc
dSj2SzIpIN6CxRxDHMxWoWJaXqM5yfFbVTcFAcSlz4gB7YyasTnTgJg12qFmpvvGZIbkNhIZAFZk
OCbazEwUYUn1iwT3Y+hLuEi5/mk78KbMSrvrbN08iDz9aJ0koQKUoJ5kMznWNcXFohzRk5YomaSN
roDnM1hqmqQty/F+mF6HEXiKyhxdMxriOMsY9xi98/OyBSrqsMAZZX3yiorHYBYngS0ncyOo+ApX
PVvA8+irIlxs2+wTxzjYdNDeN/2Et17E5t0M470CnbTzzP7GSQmOohKJ3YgpwGAY7ibSQeMm+MbN
lvNeK1OynUvU9k1XHKlH3fAjzODFMlRiZIyj0JjE64OuqxmCMDEcs623rCg3FNybIF+aX0ENXNvS
ZimOY021iOfe8/WE8llWOiH7LgarCm1TXKU4xRNtW2y9KFVpQUGBDUAvM8l1U+5V8ZGM3g8QfCbe
nFNZIPmstKsaF3rYsjqA82+frbbymybHv3VI4BdMw8XMxlM34jWepsktVlyIZGrzMzaT4ZqYNuix
3G53daw+KA9lohGN9RCpDJwzu6EaD26iBZRAvIsXTepdO/5mw9XT9fhFQgfxS4jnvuHoX6PpOJDT
xw1dKJZNL10uJjyFcnHu55Tu3lya9rUt7nIYTY7QMsQ3BWvawhRaD0dlXw7KvWJAs2/r/Ntu6Z6L
BWWEhy0KBWQZh6lT3teCYZ9E0xbUEySoGTgkX3OMu95FQgrliG2yKb6i2iuAdzchDBx8qaUEtOQo
PVbIylMKHsWrOuMuSZhTGEUJM2SOK2I53nRFU7x/rvEh3uvMqFBv0Hyjlv0+cigp6XZz0qYu8PqI
mr7RYnKG5ka3ZnmcVRlfKK15wRjNIwOU9oPM6+aF7XFmvswt4tFvitokfYKGIWJzQVBVDP6Cy9lC
IE6xdUYwO8rdoKTPeVM/4FxdUYVnNFXv+61SOEwyqVDwbG/WN1petVt2QNUykT4byghq3mSkIVku
NixVaU6PI5o4L2L3XGJ93meY+7qjovqzroQ9mzxYvfbqUOLdTBUz1WNJ61t3nBMG41tQMbijlYX0
pVomp1TtP9LFZo+aGd+SGUSb8V3PSPtndB1uymBJPjT3ihtbp6K9c2TmXvIMjVaWFbDBBUbrwvnJ
4zTby1Jgx0FyoZkOI5ND/Kkg5s/7OQm9pfyCX3dJDGUOKwwuda43csiElQbej2GRk6m0ACr0pnkD
5kCjBWtomU22alJvl7g3WKN9O1cqo75mjdsOhoNbmW7kQKcWSOVrNrfHbHSZhkMXNLrLV1W4JgQM
+wxUHLHkhNu7jIe70Rp/cjXGx0cfUISkMxwnZWIAlQx7oH1SAO28b88Gp8vEN46BuRGukoE1D/Uo
vb/EGpCxeL4MrQAXm9MjKAEIOBhbJTWwO6dZswcrdgPK8jsxZGfFADFm2A3gFoGHgMokcKPVCNZK
2N6jPGncHfupmnaI2hmJim1q3RV0isqZNwLHPczPKQiDZTILlnYM2pWbgYRWaMa92jhv2GxEtN7K
o1ReCn1MAVXkL4pJ9YjwROATh6HhksNM9NqY5Q/OZc7spjfRaFKHijXCZuZM9V4TOVkBpoYNCYlw
Q0LUj7jVLyJNCDDzGm5m46BZwX8iyUFdyPRHq2t553kVALXFfSyFEm1NZXAfaqT3MS2tEEL7bbSM
91PK0FhsA+TSukEePNZxjfAMiXpGbEZBxXN/Yy1FT6SPT82wln7SH3eYhhADiJtGWm2QKZMVZub4
upTInxf7ler6uVaLe4pQ94PafpsuXONUlMPWke4pKtjy0nkcDvN0xRhi62oqbfRmIsZXGoFscmI6
fwzjRaWDQDukUS+yT5vrqDlPVaItZ1cDd700iDWM9q1STSrqmnIycuDYeb18TG3WhIuW/BhLPZ0y
55dMCfSGt68UeOGubeznRguqTBvvHKNg4nC5GlG23JsRa6ieR8GIYwpnIZt33QIcs+1TMADSumbe
bN1YDvOYmJbTKOmAHvaUV/BY2ExM48YgO3W8Va82zvTGZFEuKkaKh6OCXYC6tKfeXT4is1qtMvNn
21HlxWssaH9UQK1mau7LiVA5d5l+M1kN6HTRcIktrHmrO6knyM57Yl3M8uqbqsMYqFebn8ar1FOX
66z+WM6SKTHn3dndYWZSwC317EwvHMaIq4+hNVJ3KGDiZPDltrZlzBst8uqjocrPxaAHhh/bs2F3
wWh6n4KybzC0rhU6mU43Djd4plqqW8WyD1rMfpt6y3cuxs8M93fE7cwtt9hWHVmUDllssI+XCe60
/4e981qS5Mqy66+MzTO9zbUYI/kQykPL1C9umVmVrrX2r+e6ARBVKIDo+QBatxVSh4eLK87Ze23j
NkbOsJA8GVkpHa15OymQV5ryQY5Z4rBmh1yiAapT0NUMdPAXajaB8BYO2CY5FylzoTTWopUq4xFX
HgISf4gZZzhriiE6VIJhZ0rmZqhS1ChRMM6LWECaI6BCg/KlDlXh2oV5sBqS3CmrLkYarWA9i1lM
BscRlPukjOtY8yk+FiarL0223AgiMJE7MUb3xqbfnNHEG1/qCtIm4V4A9fyYxCoEsKyfdmz4z2QN
Y3ebOvDfoNc2Vqe+eyWdKtNqrYPfycFMryXFJXeFIFC9+ab4xrAvaUUsjCRFXcU7iR7y0ikItqu+
DTRCV7mSP5p6+dYUGs25mmnE1zUTa/p2zJvkFjYVnkH9aiu0CAkdemanrqNAhoE3Jph/ukynSkZv
mlRWaalK00dYwypUouxIDga6XgPfihLqT2qjqHRTMLEnq86pnoqz7ElubqdImECfLSBx6Cu7AYYT
dcmy9WEVyPn0GfQ0flRWevhiW+R8mEoLi9jgpCBgoohLtxjxCKWT8iqRTMwirmJgi33UTQmmipE6
rxOOcx4UEvyQcE8KrsZcKvDIdDKcTdyrOcYqpoh20xlhPyfTlpFWBt4jsQbJp+jJ1krIH+khkJxb
GDfUrMOmo0A6LvWyh1FT79LInrbNGGI1mZDYDGwqHUoQDPQDODZ0MP2KZKBVpygYLaVIXVW0uHE8
sAq0wKQ0iHY2jUe6c1ocSUuhGEKKx8gqf2aQ3AfPCTjzzguM0h0kGQFGdlMtlC5DZuO21SrkGdaI
6MVRZWCjhErj6sW9mkpKTkOrQo7Veg+hHjyEHkWEsas6erIiLsPWK+Iacgysthe2W1P8Y4g4wxVK
kd8/v3+RNbayiaur1osAjEq3C2ySDKb8boTUlPcr5SGtNUMfkK/1A5QQ8e0sbOSV0RKX1OrFllmk
3N4/+rtP/+5rQwdd34nRyN1/N6mSCiGwWcz/n3/l/nNeqeCzN4c2QSFO0MSPnzbiFGbij88b1vAL
MmqRn/34zk8f/jgo39Qm8uAITP3x2xJwzpnv58Tn2Symfvu7/913qfjQWwzSYOY8Am9jaQIW+eMs
/fYO7n8qLvD6pprk/PbC96/lVYYiy4ptNGKg2BzaWWWTa+s7dM2qNAx192/k4g64f1Qn1PDRW40/
fQOpBgkv4i5LCOycK00jCucTt1Rwj4evRDzP/R8vymCPxWC2SRnbiqHup3/uX3O0IaCTFauzNIsm
t2mTtSowbq3IiowTLE0N2Wes0VXCxuWsJNwuTR5VcUGJUEIqK5J7nHRIt7IIK71/9MvXdN3GbNS1
7mixbtmppZG5IK23+kjcb28U4ChEhqkpnp3fMkzlit1vQDQ3ryGqcSEm4NwnVF28zo9/7nGoOfXs
n76Wm9TekZ9RjieP6Z7G6k+dhIU33t+DXH98vesGZzXm5G1HJEm1VsGOm+rW/P5LTmBeAyXDg2jo
DtBwv6T+fv+OZsFlU7tqfT/gQpzr+0e/fKqOY7ua9B139P4u+xNHkNQN+CIh3/oh3Poh7gogo5Px
gLrerMdyWwm52l2Ddv/0t69x3+EZmLnx5jyupi1RIrNzVHGjIQPVV8+yM3MTOh91cK2W/SreZzPr
8DxsiSHYjKtyQUSw24FaJdu4nZPAfJ62z/3KpTkzM+lVL4uEmtveIRJl2ng3t4u36Z64bNe7VUvj
AtBwtQcpPIepMKeb5E7beoGQbvkqXmzP4Ax65BxXi+fInu8FWOo5sxbPtrQyT+MnX2gXvCCcgZtB
mSP/pkA3iW882G66f/ZuTUL5AGJWCx9pDpRvwyr4wrFhBeTFXf42Q9gX1XJ8wMp2mpN6Mev6Bf2o
vFoUzi2doEtzLihZ8u76l7A86NmJ04L2sJ7ItPzk9IzQA6Zp4xgvCetouv6nzOlxVyL6V7dlDVl3
iR5LllYEynRYJUYi484m/QPASdOGLiGLnCOv7R2Sxl8mrNT7c7/ikij4Yml4R/skXiM07b5gx1Gz
sETq3lzGY91D73TjfWtTCZ+BWqtGugMzvNhMCgjYeFskWBOt1pJr4y/5gE8dfVVMZNbMh4AKwaxJ
l/opQDzb72hDpqR4UMgu5qZzsNkwf9LJUxFM9GyH18oboXB8ldT6oscLtqjiW99AL4DmXW/DZGVl
Rxb/4sWGo0JnK5nlL5O+ihDGtXNeHaqvZC7CjeljnJppyUI+TcxrB9rYTogRkuVGO8/GpYl0hHo1
/Tr7Zp/KjW2fEgJovGHJf/TnfKm6jHfqRVCN6NQli6lx46dxBIimnTAnFXOwjHQ3rtlBVebdIdhK
vFMIVzP83ZCfUADaHzIgJ1TuNIxcguPPCdibftF9L4N59sbZSccn78qoOHNULOjv7XJaBQ/dIozn
48e6fpBXy4GRdQ8Lojo0ojj+vcgxZWzSuQboJ/nI0kPUo3aIn1DKVcgZ4vIgX9sZgLaFPHO+CEyE
qcH1mubH4hBg4j5mj0mxlzZfOg9O2b92mwFAhrq2oANtDEaMwgMgNHBHdwHCL3INU01DVEsg11b7
Gr40jpwUouhdBNMYZPZYG/o1i2jZ3qA0wqqeV09KtLEbl9iiAp8rPekns7g4QsxaPCip65eXOnvl
15tqBp2Q86GfAG6DUueqK+yxgf0hpksAo5+4H7lk7fx52sqfLt9sX6iVvCnRGno0m/cEZvmSGymZ
1tmXg7EH+fNVKQDvnXht6OY2RcEvLn+BJ5XnhgAd5aIXB24uP1gElnhJuqOTfcumQ/DEm+NP8kAE
XFirvjYgKaCVwPrUsM9AzQQpSVO6I1cOegBbFaTFO11CHXMb1S8Jz3jTvnMn19WG/EhH2gf+gZsy
AZFPV0pf8UXAuBzMzq63yf0sCaKK/VgWD07x2WrfEEHhzAHkvcmrjYwnjcJWteJPhtFeqj5gsOr8
AYOIsGqVqvuOxX0HnjZTXKUf10r7rnnnTmMJiOW3vMQjkIfhrcxeZRltXH5Wi4N9m5Rtichf4or0
pG3xfCsZavRo07EXh7rJnwjyb89IwfMnZA5+xUJswbNHLZBoYp7JeGXPuO4t+WRz/dNWZiME5k07
nZ03+8QVJo2R89rN38O5fWpmxzC4Gu74yRMMAprhiceEYaGv1vRQrXXqnHp9+a5dsE5gIkEUCbaS
REnF5SMuh+V2224pxm7G2FduJV7DVbbtJ+PqwKZIdEUYdbMvg0+WHMo+e6LONNLvmyOn5536znsB
dvImfSernLuHy4ZC9lNeFUucm9Vaj1mTH2nS38wTzrT70ETyqEbBIF1qW25CjmTYji+gV46cA+pu
VDHcSX9plYXpL73TuOrVmf/AyBnuuXBAOjlbVvvIIej8sGHNuyV6IjLMVuMqGXlxRh+G0oFnrUXw
wbTorZWt4oqZQ/cX0ALnwL1JKntisKTFI25UqnwRzV7eg+Xa4d4kv4GZlLteetQbN/uS3nImd2nV
bblYlHHUk6ngeFymG3iI/H4avb3qN+nwHR2J/MmpaxccxagseJJ4HMWfj56ppDDsGuEGATJPMN9l
qL6/vJa6kjXP91Yxf7feyESYSY/WBXfDC5bPN+vC9Md1tFxOUPDef/KBi9aoErMIDgAEG/QGmYeZ
2GUutJgJdbw4BGlJj13AleLe0LJzoXJHIqECeLGaLhNXlFuLY4V1NE/3bOy5HQh943LgI3BZSsbk
7xLpJH++c+cxXVhzFMvbcs/8ZZ+4Ss6Fp35iJq5X0xx0+iXl7zEfuM/WG9uwfcEfDnqgfAsGBc2V
T9JBelS2XCT+/xw9DfNPToJ5E15UUkKYSDjjfMj7521x8zOFdlvxnBq7YolYPpspF6YXEt2M/Cl5
Um9cxnzP9OzdrAMUEmSXjFGuEzFkca6sA7OfceEpw6Pvw3QNsp3K9Zur/lIa17zi5DKV4Z/FMur2
DvcMNwt7Un6ToZI664pRtH555ZdZo6Tc0k66Y6j0N9m0DvdceAaf5IlhUNny5NEv2fPOGANemNyN
A6LWmfbGu0HuwBzKmYVetySZhZey3l6reh8yob7xDxXPEZvLwn/gtk83o79EdCtxQxMZJi6QRj7E
e2bsaubJTbPUsYmKm5WeDwdguZzhtFpo8JvEbw3iJiWPgtss+eKwmPx5Cbbi07qt1oV3rj95rD3L
5apAs2fKHlFg4TVjXD3gDgs3rKKkPb85Qv60b+Iu1ZeJ4qrc6HtNBu2GPvo4sFjQV4C1vqjF26z2
/KsFA5I+7nCjfhBQeG0fhQyQMbV8I69yZhj9mVOQ78NzNEIGc1v04jBwMallhChsRE2fu77BFkok
JS4RuBUWHd/2IF2RtsJK5RQboKucek/xo6NWEtQ1P1e1K70zd0kQridMgOmmsVY0tQBjF/W5wohj
PhS0DxIVU7AyNw7v9o1N+gz5M0PDIAY5FbTNvCcvxXo8j+VLBqsYQvmbIE/KVAPmPuCtWAKoAZe5
aTaWN+3FyVey+xJtFfa35ySlsrhi2VQsmVbtboe0XNmb6YkhyqIs0X8OW+DYTiiKAMWcjsgr02nP
n+lDfJ2RcKnuSRxZeqvcORT5k3EguwW0SkJDRHE9j+DEozMs9U7cBuSOF1AoeKVHv1ZAuYOrWI3j
mZW53EN9OATcrqyIdXCHMlgfBn9Wrlyfq38gREhDkpd+t9nrPzG1Wo8RO0puYH+p8ZyCuTuVrGnE
DbYvGUdY639yzwqx04zPrXQ9OIv+jOqzfu3IdGTlb8wU2U2MFTEnhNptsEMzmLfrSEf7tGIOROUe
2MeGTy+DfVTkedzPOmdhakvXdRnkmuoqPVbAd0g3fmG84g4Y8IhR0x5WrXMgwZHDCosDKfJAf90c
TSOjAMMKMkgKYKTkmNjCxWplmMvYYF1NXkryQ9/tOGB2HNxbboCzgv0O06sAOqvFzH5A9kzdkUU6
M0bdrpUjNHvWBgnrFBbCPRPUXDsMI06/RbqvP4f6C/CwKV3o7iHBQy9ubNUH5a1c8FBargfFjvSb
aociwGZpzICM8xLTiUeVPZGHc0lFGjvP2vpwiHyq9eC1VAF6vfvgodnKhM4ticDGPsUuv+izRSUq
4DpVO06FvUnfIAEO1lY3FsR9BO0saOZAfhN07qfwIi1ZWy4Nbq41C9tqyQ3YVAmbp73MgkQ71K8N
jzvEc5tIq1lzNUnxpAcHDn+OauaIY/+TRy6PljzEEWJ38kCx6IkURjD8DQs5B6fihsrXAKaGetNI
PR7UBNWhz+aLacraOdkS+5FEENOMixvobhMf8mjhEzarzNNDf6D4SLOzvsjhfEphms/KLZ0WuifB
SqaAyNIlleYkN8jEhZpLlNzV0qQl1lOuNTdAgdoe2uJQ0ag92tpZfi0lcQsNPMrkRrXfbCeYnUsJ
lsIqhdjOF4IzaKGsferpdBtY3V+wxOHLG7SDVIKL347svJ/yfmYcx2yFbVZn5Af5PLwMBtbqZl4v
5BaP63d0kLPxtTXmSuFGGNL4Dt0jgi6ylQzVu700wQkxCQ113grupyJb+6yezYWVL015hUjq4UoK
8io43hcmKrs2cGFQ5BHsXB3DTb/7j+OZCc9BCRXudBmK/UOOpIeQ4466ALNuitK4zfaRxjLEhXX2
zadIf22BPu8ypkEwd9DBHYjNDyQwFsJr3wZavsjNZCtHFvSxpqfZczGuNYVhfRHhjW54kkCD1eWb
xfhTvhHtxLVm5xTAMGQNO3OquXH1LqixtG+o0dIn702XGDKIfwCnckNql82Mq9OSDfuBVr/LNkXp
9jQjAVTONGK+nIPy5u2da1Mq85w8FW7Lbh1hStfeuMx6twldW917DePLsGX84VYAIM9SVSLfZF1a
e6M5VjTaq93YXULj7PcPU/Kid8s8GN0geNU4ACq6MygwqV5i00J0sFdA25ySz0lbtJfstX8rE7by
gnzMKLnDf0o25bgAyuJs6z2zMgDmjqTRD/4bnJKT+ticacRgbAZXQTHa7E6QapE9eMRj9/OB8SJa
SodUhdO9LKm0ITx4Z8QgJi8iYAgSECXaGk3yEiDQHrKAO26Fkg/Nu/c2rYa9sQ8Y3UCV+wojIUpD
lgfvtnvw19MDiBwsUw7BkT5npNvg8fHNN9QLOMwh0GzRP7JWZr83n4J3bEhnmQLhotjo8/zNWSkr
xkwm82X55NsLEqMfKbIsVUrD8kE32GFsIQ2DpwKYgi+PTjuFO/qozgqNa8H+ah2sFNYo0EykWZXg
DBBg753Pgt45SbvdmG5oY5gXfwcb+lFt1yVMKhc/lEFh7sRoqr/Gh2EHe0NbA/vR1tjQr0RYQMkN
GM5w+czIxTkpCyrejAoxPzbs84xe5zt8X7ISsnn1km3glEQwoEpXFvELrtDObQtXJyoVLWF5vnlH
wBZ76yRRUphZp3yZ7+RxNtzQG0vLgFWouk+/BrZ3ALcXw0O4xByIKWF6MV/9t/YRaZ4cbGEe4xFf
M/ocuFhg0oDpweAuBe2veFausPhz2GfHXN3l9rIC30aGC0hCeGmAqRDWhytaW720rhAC+yy23PwA
Y0WMidjOGfOPBQTfjbWsX6JnRlGId0QtuvgLGm0TRozfuxwMsSXg5W35VoQPZrjgKVaupX4eC5Gj
MOkbW/li1WVX5LnP5ArPFgZ1Nv/k31ENlWevbJ2Y/lghSJ3YxKQ5oo8KOgMtYfHfHJihxKJoEe3t
JZaYpQ/yZgPlJmbM3AXDLKGuwrH4mxSYvI0lDt7OvN33LxYSBNa09nO6B3Vv2Fi0R7d6RqOQw7NL
EIKTCFBIO5pZ7Kpo6dBqsxEGEUQ5ay+6vRgPKqZeGjNITs2ZDB2i2WTtWh2Eg75XeFqjR5ab7NDH
lxgXPAHMOIqWlkMKxYVSv7zJxJ4dJcky5EUANUorqhnSYVy9cxeoECeZBVzaNmP0BiQpmeOHOgbr
/hutP3ZN8Pos+iYz/zHp2HtaUNbIekBiMQufWgs8yVo/5DDdxOjtPwLyY7xaDS/xV/jcksY3yym/
L5RPg+rJwlmTxOGBVRhBBu/j8Q1YF7gNDcUE4ziQZt4OVNSLD/t7xhiHuoAVx14pQdVDipmp9Z5y
gEoZJViWs2RDmwl9EOUDFECsEBjlUXTA8IxeihtopdqFvm2s7Q2L/NtUAuqCliF8KSuveM8vcBQx
xZvxTiDGpoVzDE7gx4g/T55t5qoetSpGyZn3LcqUZbxJ7XZfa4ZG5ji5iAsC5F5RJFIp0sTuJXjq
FLfFkw7J+IrJCHLH6JSvxRMl1c8murDSktxUP7fNwtePTr5VakrC0CHyac3QEW+dbuaBius2/VF5
tuHbzQhcYHsPxY8T2t2aZ/M1YBSlJQ5mHTctEKVh7UfnuEW9Btienft3zgC7wK/0qObfDThujb7X
rgPriUcLwHh3iN9V9r3kXXCLoOKFDJ7OvWpJkyCnvfxcfBQf+adzMLYVO3vqGifkAqgFtPKW8EC3
YC1nw5KlyvcIwwhA5PAMRHDH3RGukX7brnEaigtB2OG22crKl7dvCNwonoulWJWdvIdMW/vE9cLA
02bKgIze+17WEIJMMRgwJSXgONVHO2xm35sZITDT2geBm1rESS+lJYEfbNHFZWHL6HYfDex8qINw
ZtYBTbfdsG7WA1oE8p7nHckZcPdZ3h6cI0A34K75MbZeQBjZK3h1KExniDduV+fov9GvCsgQkF/l
GzW2p3caQKYYbZ+CZ5ZQ6IfByc1J1SgJ+8BWC44PChzDfgd4FpcpdfGTxkgezxyKn+QCqOzjoVIZ
z8M3lcLvm3bNH70NWDHrOdwOD9yJ38vo3KHCLaMn3d9a1wdd4r19lnPySWaWwLlDSJCO8RbTIDMy
t4J3BsoNUNLtYDcKQiaSxdkpDtYQpVX5BZjfnIxW3KPgq9VL03vruN80zoOVS/tG8s++aAD59+Sf
+4e9FgMYqEbWkDKAaL8nDF5ugPX3otM0tpKFwKuj9dHTAbp/zSnDXYGOx41FCysYp4zWqFB1qRUl
yWjqAXr/8Z1UfPTjU93H/xrJD42cwYoR3bn779//uf9oo2OrYNQ3AtSWJePAn38/Vitl4/fbUAY/
0IjYqfs/vvj0/jWvEJlWgW28O2iGlibbYeEn/vGjv/zm/RuGyHX68SN5BXo3ieubYdiI/6pgSaN2
jSGxJM2Pf/x7btb9Q4OGvbK8f2jfY6kszMdQ30Cm/vHj3R+H+eNrji8Ctn58fv+ZNKnAfI/+6pev
//j0t4+CNIAhIf7qj+/EekCKes3U9OMbttbwIvfP8551mVIUzuL+Kz+9/P1towgFICciwmKywmyV
ZzotnG6JMoril6jhimixrsBCXhGzGnXl2jCsYEVnX3ZVjaTWlJ5XGFG7mrQH5R5a1t9qQF6tCDOL
NX0j4eJZoOmeVVBcm4ap3SQBLfQlvLsNcVMko1mNO2boKBuZMpoElqeFcq9V/VyjZeFI0MIDEbQ2
SmRtouXNcIiBdgoj2+1SRaFi3OmrDsOQXCEriD3LWWsGMtkgfk5EsJtZ4wMk6a0n8a24a33iDniL
PjxqjiK8DNEN1+Qu9VieyQTHkR8XKWA0HSDgrC0BcEfpi++zTqHK0bN5M2xnI9XAdnLYmkGfALWv
yIEjrw5jyEpXAONpJNlN7+Rcb60W0IERSVs9rR6LUHqXyb/LDFDj/kffERisZeybGXBIy5vusXkx
/jApJ0rPJFPPatG9mxNFHdL2BhG7N5C/h9QM80lVAKOJUUeyA6D7yiwCFc/3EesVOgUdnO7SIUiO
PQl/YzNg2SvUbyhJDrJvkc6JhFUlFXCIPxVl6/fJZyYiA3EzsQgQMYJp+xVk9gdt5GzXygQN5iJy
MBDZg9J6IleOIhTb6UZFpttkzxZphUqjwNQYt4hJNmlKn2Xy9qQHX/Hbn0cs2CGphxBSCCSkI1RB
vSYVMSWRqOpN1mIM916FqlFXH1vH7ewHU4Qq5jjGWoPEI9Pe+dQ8yV7kNH3UiP4UMhkVNfrQWW0l
gzPMJgUAsz7vC6oeKedMI9WxiFqw9cQ8DpPOao85HhCjiIEcyYNsRDCkVBERGUwEpDSkto4iPtIR
QZLFcClFsOQkEiZJmgT68pIWFXVQp6WaShqlRSql4uOHC1pp15NXOeh5hvPfcgcRZWkAmrfJtpx0
FpbYxkY8G9G3PJ3rqiUv/LR/LGxm17ExBD2nHjZdTMwReiCYgCDwpYowPzkpjmEtv04FJLlStaVF
p7GfTNWnoVXyTZ1Ob3gVGVJUBa1MTdKvBXIdbeAre326T1D1yPe0QvDuDomf3ElLRWmePJJAGxJB
PbrSk4gIneThcRi6XUd2aGUCmbW71Cd37TBa/s0Ksm2qaJCOHcofWq9eh6dKxJEmIpg0opdZqA1M
tVB/1ER4aWmo7+WnrDlfZZySbZpzuoayY5Idd6qheKu+5I8748jkRYhmY8BUkEryUgNjq2DGn2Rv
hcLXOyJ+3TkErCr3pFU2D0lhPqImrxBior4dS/8wdca7mSFfGHLW0XTEptQpYfBAMbLG/FsEGWH0
tPYUy7lN4MQR8fNJKWPWHxXOYN33vjytj/Z9+2IoDHMk726NxDSXikZ3OxgVcEqVA886/apwGDZO
zyxu25dKxNHC5pRJp9VJqUXtTL6VL/LEPBCtEVm2JpbXsGV3kao9AGcUvXSsaXYkNtja4ilRUiid
xnQsJOkpEGG5JW3z0HTAekpUZMjTJbSdXiXoxraN3sZeee4C5F9q1fiuLLFjDgMDcwIJvU0MZsAT
ARE14HVbAeIMFEYj1TcNiPcNyfnNv3dV8c1r6PMYNCDTrSYigUs9JJXEgv1BWnBrwlBQRYCwJaKE
84iOiwgXdkgZzkXcsCGChyXGHgguOCGRS54D0omNon4ss/7IOT9OlbouWdAObUTXVJKffZuiV+w8
ePirUpF7XBTnUAeaJWVMDJU1yTMvDb/04ablA0x1zcQckQdnVddipMEJFXkZhKMjmAUoTOeS0aHo
MokM1mOseF3yKeU2mPqp+dJNylulyG8mxzkWrq1GCz7saoo2SIOHnUXq88j4nYgY6CLG3c+YNFrN
rW7DrwbH51kBEFZNPmp13cHuLWZBZA/5KrWJmg4TcqWjunyJRQx1TR61dtaohJA/OvPT70aqqvNv
pk67oAxek+bDhMo012UgAPkow8DD+4lQf6umF8mryC4p6yPqaqEqpaCu5JDpVK8imoGwAa9Jn6Sg
/TDwKMO8E60uUavTSUBLk4SYC4K4ASc8hiKaW6I3iexTJRIXNgp9T7K6Fz35VQk0rMGCuSJivjN4
Bb0I/i4aiiA22t6BTHBNhIMjxQV37PWQv5xxFuqkH4go8WxQazTVxrNcyazYReB4IaLHzSp+kCf1
M8c8m9ftFlDEIKLKC4PVkwgvtxR8XJEINNdINh8bdp+BCDvPRex5JwLQM11EoZM+qG2llqBgj3aT
TJvB98gVL8hQBz7jHXxKjoS3pwtLGz+dhOqUXFMySslglzoK+rF9TNvcWwRd63C09EkyEd2OSoxC
e0H4XE2cUqdDUTNrSgC2upU9TJtKOAyL0MMkWykkbaATXNZt8anE5vr/W8r+O5YyzbB15Z8sZc/v
GK4yv8mzn11lv//a764yRTH/5ShkqJsspzTMY9YfrjJFxXGmmZpqK6rxn//xfw1lzr9kWdVtS7FV
U+FfXF6/G8p041+GbiiaoykqZjSFo/vf//Nz+C//e37+zSdW//L5f2Rtirora+r/9Z+K+Sc7mW5j
orIVR9FlU5FNVdF/sZNNeOKxFbcmvlYD6GAVwzds/A1h0lTHWvzNQPXnuq1S7Iei55p9vstkGUmx
2EphwyxZL2LATlr5ICXx109n8vej/fnoVO2vR+fgtxEGOt3kBGHU+9nshrJZT6yg0S8mi9tyyvVD
4tAxbGzIgWGiXHLduxpEyKK0imC15hLiBVNR1q2PbttK7XAJ0UrkXbEBto1oj0vBQdRsEYFBrPqp
9WiVYbbOJ/ZYWu59/JvDFyfvh1fvfnIdcHOybNumZXL9/3z4ld/EWF8V/TLhw3itpjw6lhOgstjC
M11MIu1HCRwI4rNW619HX6bIrKi71LSCvRbo4V71E5Qjdna06NTZEvlUdqM8OkW1CXMJxmjqpatQ
RbvSdfUVY3e983yFhE3QCVpBUkIqJZd/857EKf/ze7JUXVVkGzsj9+Cv70nVQj9zokS7cKNnblVj
bukqzP94pzatylbFChRjH3N/rIrYttdeXkpbQyHBcGBYdkMQuvaAh8cCBuVEpXLU7Qf2argloli/
Ci3zzBdsCAcGwz8funho/nroPDvsWhSeKu2XuykrMq/10fxflIJ2qClF11Fxe0xTsyQFqmD5IEiz
qQR9OMaHrk2GNyDyjd2vDEOiQRFiDMsrZJlwvYaVhukczmQfuj32m5K3QJymepA6H3SbxQJDrbLg
ZENaa/IevpXuQHy16nEehbGz9XIrWXFvtGAVAqqMgsyhKTU2iVR1lmUIyynusVsChKQZ1ZM7YWkn
Az7RPNFzKtTeFFyAlQi5GGhdyVE25egj+0Hfd/+H+rvVwWsxwNBQ2WXpC6NuY4QSUb8p4R8e7qTe
z8c3By04gqTwuZPy9hBJ2AoZKgaIHJS17Ij6ok4l5XT/qI+7cxyBEZBZtl81Vc2PcultcsVx7RLG
bE+ptzfjB3NiX1IN0JglRSfsMsIGP9QyBA6p+Daag7NJw/pFzVDwT4OtXwKyVIwUWdA/X2/1725V
U7MMaESGImu6/OfHz+5trR2sQL1IAIU6q7WxlVYggYUwrk2YRS312GssEfKxfgxCQ1vGKdCB3Kev
M6meglq/cFvWaaA5pn3SKpdeokNRAWB2RopvlXNAl+08/5vDFof16xOGJNsxLZshmf/++bBNSbai
AXDgZYIBw8AdXP0YDzxufNSaqb0qMxolpeejx7Ts7KAHiDTRw9XOO/5ldWfK4ZftI0zqbV1jU+UA
5qLrr5UZvIOgDd1/Plzlb84yjmRoEqbsMCz8OkZ3OMPgVwzKJfXs8gyOaW6PBL/2yT5ocxQPNg4w
oF1bO9P3ypTFe8WPHsPYbjb/fCDan53RYrS1NMLPLd2WORrj/vh/vl+ZnMXE9z88Vr9MTVylNutu
Zazo++o5CSJzj2+B7bnIHe1e4zzTb+EUH3x1cOYNPNPT/VSOdbMKxx6YY9ZQUR3buQ8NIFLpXWZY
aGvFWISRROY3rqkgy9bdkFobNeyuXaznx4xCQQ9LbOV7os9olfJekrKRPkryEsVEjfzzW1X/5hbR
NFlnSaFYhvaXkUzVpdwpZU++1EP4qbd9tIOPoqIK1qwFdKordtUvM7cvEkQWoEZD8haZ1BjGjsYf
Jo5VETWI7O0J8oKl7tQmlUFwSIM7OZm0KKXMn/3zAZt/ncgti8UFcwb/Y8clrt1P10YpIjmUtE69
VDXoUjUNO5dB2p2s9rMYGwsCFQXxMsEN21qxsWzBUezSKtLBjamEchnkYE1Au/PhE1ILzdwAv7Jh
52+Y9VGiyVwUzdbiTaBGp37COamanbax9Wez8bEUUIDbxnlAZYJXWLe1tg0cU1+kRR2sKpm1eEdc
5b5NxxQsGw+3n+8sdbjGskp4btw5SzuqlDX7D2rn3SqbiEcv7W7DrIBwboAyI2fqOYNH+CVFKJ3D
QrlA3dtqUUtCZqTcFMfXHtNBQt6IZ3sLOAThXTocPFOTtmlQAWfhTVF67lb/fN51MVb8MpZYKo+E
rOiG5jCg/Pm8R4nvtfboKPg3CyTJ1tRdRwhcu8mqhHLRHK6S05E4zfqC3D9aKQG+QzMfnWUnpdU6
lXVv1db6diKPVc8o4LcaCG4wYRTA/W4DqnXh2/m4K/zHlvBNT7OJjCgxKppaS7ZOw9owG/Wbn2G2
6KLoFEuZ+WDbSEwydTdpLYjBvJDZ/3n9QY3R3/fxurDz5NaVkzZ3EAalAXKKgXkQVJaFhsqInY2a
V78jM/60MP55qamw2P7LmdIwmOiyzvky5F/OlDSobWd6unIZiuxZL5Ed2G3wEoPj3dWlouP1pEro
9RUesxAXLqQ7KmXYVmN9KHajhyRYK8ZDppHI/c/X0Px12WLKBmMaGwdZMWQMrL8cGTw7NcLhWF96
SEu7qI/rs2PQInRIpi4le19Z0n6Q9IzuZ0h70kwypHiTMbNN4hPvt2+hxd3aGCn3NSpFr8pGVRRi
jtuPnnOYVBQ/vkd1QlcLCW5WHGLmnuJFQ2aG6Ef5rS5fe+25N5kXpX6iTABYGi908y5lSb9RwDFI
Ex3hBANvrmMKHRK4LeXkzAIglNgVhWJL3PyaSb27K/4PYee147iyZNEvIkDP5GuVvC/b5oWoakMy
6Zl0ya+fRfWd2wcHGMyLIKkklQxNZMTea6MZSevVFCX9Q5eGyAuCCmS7m2HigZa0gcw1rcaFHbOQ
IbPsQ8LfPaVkk4JiQrWG3s6p7PeMfvlmEGiGBzrhmzAeMRqFIN5VbCOyqNx57aQV8tQyzf+/4y8g
t39tLiyX6PkFDkc12w38hfjxzwPaLLIwaGAOPIEarS6FQeaOi7+f0W2CZNc4eV7zE2cDNuVZi30n
6Tw5ZfLazQbNe9DENKo+xdSSUIXn1X2wA1KUoExTNlrmPghagVy7A3fpxWC9pf+Zq5i1jcSpocPR
vFSK4Jkuy26m9a1DR/OcRdNbN/jmua9uMsyu5mCgWM07c5vI9gfex+1COgNf7nnJ8zjY/kvRGQe8
qhimJDO+0l1PQzptBLv0gwPG71xqPhLkVGpVWON9GCORAHh47OUSPZk/B2mO/CuhSqJ/sfPBh0mB
a6xOGHb7gmQOs61NnJIuCX4l3Gd4ddPpzzW7f5oKxgnR5KwhEkYnCyWqmU3Z1SN0pagyRDsGkoAg
B4IRMzRUHmKBWkwWMwL7OZzH6EnTUANw5I/RCoTQF2skZkLCrp5acnbnLCJNfcbeU8B13ya0tfMm
SK8Y8vBgS8h1gVTBlpclSFiRxcCMkcVYj1oow0C7MivyIyaK3kuTf9WtZYFx6hRWBzMGoWQfBkYG
ED4Rq7fYtkPqgTYap6dI1LRkZC8vWjCEnqLQB3hV/Jh7SORlm/A5PaJ9XciQHu8G3j08xauDafLR
zBSycAeOMdAi0rRMOjmTJR4Lb/glbdI6zFFdiiE3t76IJli7GF5nA1XFyNbDz5tvwVX/tCS43BYG
2HkeG7D85nCRQ+jc4BN8V878UQpIKzLL/SeN+JJzhrUfhH9z2+hrC3filmJjdasClq/FBiEXo0Wt
ql2T+eAMK/XTzW0brSGjjHYQ5ivtpn2lzPnIz5Y+GgJ4fagtJlYOxHxFbJxBH1zWAO7MLK+PufZv
NbvKbqrD7lwjhKiiLVyBk6j6X8KqBL0EJc+5BfLL9h2EcZFSF7q2Cv1luJqLvkX8IoqjHeo17Qxi
JiPOt2FDp29WY3GGrXru04DRiCuIgFI+vgFIXkPJx/LTTl9FjqqgEEm9AaKC9sCrkPaNBVpb3fur
IWIVFs/7wLSyy5j/rnJ2sClnBmeZzSXkPUeUXFWsFuYkgvAeStAqtenpABpk4htmrSDMyj92/kCo
QcsUh7sI/J5jdXVzVA2zY/O1JmZ+bPOacDIPHijwFjY1c3p3edYJy39Ja8AQXyZI1tEw72oVohtl
4IOXqTNvetbjjfDxspCYqvmSlKxR+RcOvsywBnqapPGlHiKMu653KhL/o4+ydO0F6Ay6yb9a+dAA
xiY/D/WpRwomOlk/IArPbsMfOgGVMTiIMIWxHaSKRpjIOP0Dtnw8QnCWnTnmWJt0v4JOTpdwuQhq
E/2voCnE2i7AxAyqcJjyn7qIGRx2YwfWOrpVIno0mtl9Bd13btsoPqc+Hec+BDRmJe170WT2ix+j
QDL0fEnNbUDvgckUhE6DzfYzneef0L2DbTUX2YPVhcNprq0HijG4nlY7HWvvLalZC2UzcpnCRU0X
zsHtXsvEkuy+yUgvUUCzOomSHZyECJEDgHdaGdR3Q0OEkYJDkqihOoxB8Nj4UXDrK7w8mKVRjCQv
buYC8fHVenDmr14C+h+2NN3ZnglTMwTV6+heazSyHL6sK8epZNXXcqdsVGNBosh6z4aV4xdoBnyf
pw3gUZLB+JV0lrPv2+jmgCh9UGHvvlmW/WYk87SeRIQmKPWQA/Qs6VCm/vcqq3dubycb8yqr2Qbv
dd/gihD1n5u2mqr7Orc5CBleOSrPGzckVMIrxYyxcXH4/rltYnGJUiUew5r4iWaxqd4vgEyd7UAF
m8nga+0br/3HRRsezBTgRFC6bB8TR9l1IOyfkRm2xLlSF/nwJRniBqRJLBdBPOtDtBhnfXvYNRZE
SE53h2Qchq1tM46PDb0u9PDx5+4kPSW+nW3rhV10BxgVTtQd+rSw6Zh4krlHoQ6FGxECRyVLF5yR
gzZ6dbhfJJajDobJRZcnP5ggths/x9gRhUqvwT/gHirztxiRV+v37VYMiLvCssjXUjglThRCYp0k
CVfOYKXHoGRnmdsBPfSsX+yEA3VhA1c2xkPZT95+uCc4eOhA0uXiXzfnUZar2WjwnYTkXI1uTay7
Kt9tYywpDu4RGFxApq4Jw/jfmy0Cgd3AWC6UCcE6ywXn4vpwv3m/FkPsZri7/EVO1aa1DEYQQXlt
J+tF5m68B9HCKCwPiLrhYA+oilhvaMur3gfHVUGDAd9DvGvcq9WQ6ZuZynZlwPVqmwrRuPXLhHQx
jkwmHYhFrGlJOskEStaumSHf4HJmQuybcD1G0uNGFGajrC55+Np1GBDigMQ8w84/xlBt4ZQzaGaY
BKkpw5RMwFngM7NIcD72CbJzpYkjVgzniaUv+KLoVxzG1vxthMZHyKw4NQJ2z4QVLhkX+1aSaNeR
PKBQLMfDuA4ocU4i0+Xeq5K9aDj3567V7NLyoyQubhRI3LoZzqXycLVgzQY4jfSJtTrWw9x48b0U
3geD/20b196qsAJ4OhhGaA3toAuxQYBoWDgzqISy5YLT1z6MW7W93yUXA/z9cfdr9/v+PvbPc//P
P/99BS+hOdgN6O3+/T8LxSGVAeT//psajO421NPxH6+d3R9jNwMO/jI41FrzlL8vXi9VUZQ0v1pV
2/P6/oeKwxMGraHjF5lZ691f4f6Xv8+7v5X7zSyubWp+5uixNlZeK7FDlNNGSvaQSoBZ1gvhSVTd
TymhPk/MiqnTCPsKIwfL+H/hE7Ntt4+9NIngkR0HfI0+WQ8dNlHRQPMk/l14ZPVKLzBh3WcCyvTA
isO1aYbV9g887/4+NRmul0PjHUDtLrpbLzQ3RkekqBDsyfc/3y961kEHERAyZDe1Sxank5LHtDyb
syBCfymPrQRmcH/c/a77xf1m4ZXuzvC8lVpe5H6/l4v/XKtzxohAsRjALi90fwKVPONmVsuPRa3F
zouQzwmj20OCnA9ey8kzMky1JA1B7C5mbye/xiMGd5S0a9pP1SGKvW7+k8VSFoYiHqhe6B/3v90v
Rt+E/nHPZalqirC+cRBDLfiC+0VYDf+5dr95hxUEdyjB38eI/z767333590f/a+XgdWaA0oTHGNG
c8Y8GCxshzv1IXPBaS41+2vcjSkqwRaDyF/gwv1a2fhIw//eeacw/J8373/4C4S434x1IvBG/Rfm
8K9XuP+BcmB4YEwLWLSn1/Hn0QWq5/9cnZ2Jd/H3mQrAy9bjlOPhunASO9pFgiiKP+/z78P+/lMj
Bfrw9+b92r8ed5+G/b3vHx/8L3Ti75+JwTPWs3MOnfrW0j7tCBJePuLU0+AkoXARLYJRVt3LnZQR
FVlR7O7fTJ0NZQEFP3hQReDt7r/Z31/0fjPsbBZgRZVz+ef6/e6/D71fu//QaTXEwEjvT0BzZmAp
DIp568h0N5g2df84hzXzZMSiLMTvnI9Wjx4BgctBcZptCe90OR6G90OH37I6spqRhQ/uO68k3Chb
8pbuyUv3i1YJNKR/b0dejAhCJbjFLR+dN1lQ7v2llxdNlpOpZ5OG6NrRMTcWsJXRblITvf39W73/
Li2F78ZuqteaVd0+WioYe/mB5+4tx4rxFzXy9+u/3/ePn6i+b6Z/vvW/V6OsZrNJ+/47OP4fgZEy
xfLS6qirGXFWjx0lbILyqZ8iKN/GuCKBYXqusoxwyZoVlyk2wlACZV8dbP0oguq1zDDdbETBhJpz
XXed2g4hnHRcK82DtOf2zAjiPDV288W7GX6EFpvwNcuL91mo9zFKt8e5iuOHPrE+Z0u5l6YyX71x
SPd2d+kzE3lR4T4BsLF3NFo+UwiQnr64QZajNkaQMeVMiVTTrrEQ+ee0T17nFn9xkLuvcoTc7Tfi
Ewwz2uscz0o6IokgyYKDchqSBlhaF8iGSPZcJ9qbGgfBEhGjfPN7mAhCkWx8pJ2wvnkZQGw9Ykuy
sW1VcVdfs7nZEA5DrrgZTUAnWNAbrgZHOH0vjaGC80UHyjRZPDFhsqkNQlIPVcYKPwsgNaGl2YfW
9GNmALwZC0SVUaziG0xrcAKqdNsncozePb8K9rokeCaCBmmqPtxF3jjifQ6fG8jiz4GaIUkN8o0k
n27NcBjchq5jNEd4OWQxeh/2QMPMgfAGXBG3KzsDYel0q9IEu0CTor6W5hdPu8QTlyj/02IC4262
l1ILLPZt+cMoQegPsMQ4NZLx0PQ3DkgN6GI/2edpfpHSB0XvZ09uaBYL3BEcv+t+TrY239t8Zzpe
dayMICCQ06xWwtbb3idPqZsHuY8gfYw641QoGzxKDj0Dfo8fc+AsOGPveA92iCbyZW35u6joU2Zm
QeyeAsbpNeCC8Iq5yanoRfkuMtZizuukWvGRxymEI7u3d1YVo1BasKpTf8p8jh+epZqbrYB6eMra
5mhhT00lHkRnID4yyCBsquE66B5uvjXp5zRpd6CgHozA65/sjiyJydHMKAuBX6hLCXTOJQs9TnSG
CC6zG2GYlgwxZRlb5JNu++6pI5Zp1Q+uOOVD/R4PgbV3q3TfoLTZ9JoeounVYtVGWYGVVnvHaTS+
97s8c5/0lIWnPCn6B3CXwzG1Pg3DGB8J9fA4u8b6wZ073Bp+4+0d39uGtyF8mNEgcrioLyFNbGL9
hPpZhHF6QaH1zvyGCpYV+sayxiVfpbpMDRuWHkGBEBxwtNrgJakdfEUfMyPn9y78tGsNJrWMnoCh
fXcad7rFU+QdKq3PjPCKixfgDaFWGRAl4d3UlXpvp9Z7sZvsnNutPClz+lG29KjiPvHP2ijGVT8y
RwpNKKMM118FqL7RlNO6LLJ2V6rqneimes/6dI8owtymDpBuF4omONx9zdzEr8r2OFhzuCa5j3fH
F4xFnDTtXM9vEmHza4ZGLbKnW+ZsYj9WT6JAIlqhv0+9nFYxU1ELTNK2JzNSznratqkLTkB3xBEO
OVZrIzZPArrktsqZHzSljonRJXTPIyrO5rzaZmjjUD+7x24Ov0yDnZ8QGc6PA4rdlTnTI9TEC6yc
yHWO1FGEVIMa3FmwK8YatAAUdAyn8qseeees9g0y1bqvRjUuJhBCz4ygRBFcfk3qgAR2WW4cO2Lr
Nvv62Ex9/4z04MVubfoJ3ERaVztMW4yOWfxnmM/WBXAqWUaZ2uvA+GayKr50dYdAO7Efa8dP0f3P
BXZt8cM2q9dwUq94IcUmBpJZefNZFvXXymgBtrbT1oyYtYbTN7PLLEBDhFPIkMCCZfxoOb9MyKlW
2H5YX+0I9omRGLCG9zWi6NdUf08Dx9kj/v5ONolPRsaAh1j+9jKJzStnboI1owbvh2ZubF8Jgosf
mDRAMNDPIm3M9TARsen65fwyAg6cnJIfwPHVNmDVilAPrbFt7kCd2rm0XxNHkMuh25PX4N1n8hA8
FrDJibAbQBDG5r7CND54+svsgjkiIqq7eEMp1xVUwXUYvJik/Z3isqPRD7FmkmBEDaKBALYEBMnS
j3rwwcOV6Xgqzdw4e/3K7fr6xSasbpM49TXpx2IlUqs/FfNnNer2SdCu6+3xhVLOX49MD6Z81F8d
lZ0dJ8epJJOXMPaTrZVI+HKqBWpajsmb4UTDU4BPMZ1D5D+z3z8N+kdqu+2noSBt1M2Mbyhjo6Ub
CeNLwgwJAtgW7RCP9ICy+kl3nNNErurHfhn0sUO0u35+Gjq3P9zviZy4PZKK8CuTYb7zwXMWmmQv
cypPwvVQjytqKBse/koRlYFBX27Tmv+Dc78GSYvjdvRG9ou+yGgNZ/JNg2VtY9JotCgktm+MYeVM
4NCIOW81TuV1IhgO01LertkmHpVvH3vFiSHwa0Wqtv7pY3/VlQVlRacfUPyCfVwuh+2CXrQuMSC2
FJWUXi18sw4Saq8RPfTdbqaGugV+tz04ZuXtJ2EEa3MgYsc0XeMlz3wE3u7vUvekGHhwRU0f622U
p88qj6sHlSLUreR8gxz34SS6ImAN25BiTn3onoyAIaAPNVJyoN8ydmEpj/O90SXxvm7BOYyuqO3v
BzKb3mitsPka3fzQYkGrYJ6SPe0vtdL4QXMeYIBkCS+aMTy7MkQ8NJMLNmXTpR2f4vob/5K8Mr6F
jbbmr4nfInQ3QTBnBiEs9PwhD7i0TCO+mce6DN66KqO8MLDuFW0UPFhZ9iXOu4iJHgjBZLTVpvXJ
9iD/atjUUYIOWiWPM5XqV9fN34bRpYKlxRpGDXEiKTS/NJleMw8vb4Y4dzOO8XVq6X5KnzchDYdw
RJHvRkeLLW1hmisg60z/g+GddTGDfssX6RSI2p1SEcjgxb/ilslcxZzpaZoMysoOI2t4m2LYBXaZ
v1Qxm/KQYgpWFod/Shi2Cj1fiXiRh5C1MmxkdZ0tD2t5PL2nrJrpIM/pa+T35DBF5EZ7et7OBKoK
IAOODH+mzZRvTbis2w4B0VoG6mJkXbuatIMq2A2+mO5vqrp8F9pED5VeyebS178Y5jx7vW3+dIyU
RnLof+HsBS9GByvLRVdV58FbMhfzRxL7ZBfLxX7hNNSMQyaOboZdvrZx4oeBhWTaG8O9ig+cQs13
syk/AxIfwlQRN5viEwcHbdBmi/rTTGzcqQaYYfmYa7BFEH+ZE76mMlYaLbX0iaV4H2bBEz4WKq8o
3/VRj7PLEk9zU8I8Wtol5pwyZbPqRdbbQIie/FUCa5e2MAiIpBgRQMgse4gy6X8L4/y7SArSO3O/
OY3WsBrhXR7NTgNywIq967IGLEjs3ERZiJtXjtsooIORk8fHSHBHK5u+ijt/a8KCHBwOBopxzMrq
acNV5Is8oG2LDk3vPEs0Mxge/W7XGIpqGQDjnmEVz54Y2JFkQiq0A7kitMmkQ9KD0YfYmbc6IC+s
M7t83QUmQqRQ3GrkziABzG9TkZNhanFCCRiqltNwolToeAe1s6uD6SexPFfikaADcqwugujYZOEN
FejVtmi2WA2BuzOx1x1mqLTwglsjq2+1lR3Tvja2poUU35hJq5ZM37Zq5O1QVkk0Ed2wT6ziWWpj
IOWzx0xsiN8UPM7RaNWd0T/vJ2vc+5zbrrYf7kn3pKoYREkLd/rwFQMY1+jTN8/MrgWommmKKJt8
hTuqxWSQdTAAKod8HTRlj13uw6RzMLFnSPZ18KtU0YdbfUsdc3qGIH/Ne+dbhbT0GoT1lzLMrENn
u6DIa4UjqiRjtZGetzOs/lhlIxShFKlfUlrF2W9YAXNiQW45FBe0WIdkec3C68DBPPpNaL0Oeb1z
jKhg0jaLQ5cAghSmeM44/ua694551bWPUqOdQ1xYbE1gjbDSJwHIcP5Nb/w5SUq+rAr/cQAxwq99
vZtj61sFKpDySB2E429bGZMdlaI2aKfbgIE9Lr417mjd7CTECd40NbSjar4S8UY+jwP2RywZzviP
K6tztpHubroT/R7x+aFyX/wmd8/wPz307VZ1tpPhKZfkGFV+eg6jHL84qqlNbkHPDuFHYQuB5r7I
M+M0t9fwHTD9w1mlX6IYcngt0yCcPlUCR7xdivHMmC6fg8P8ppdYxgNOowWMYIEh8zJqAt4IXncZ
UJ8GMe5MoeZ971ewufEKMAKeSSogGvy+jSOTJRyrqPdjOv5GhrhNLOAJDF+Y9jOseZhsxtXpRE1p
usemz381MV5SZDjEBjA6PvioR/2osJ7BLr8nwjgxpamwKHw3aoSagk7kDUE0qIGG8/39IkPsem4K
/WXMgn5H5VdAQ/N2hWhYn5UJxgeJEimH75G4utixvHlVAjRSBsbZRSoZWjF+hRosOrqR9TiyBrmP
nSp7IHU1cs4yat7/0xrIDWcfZ8ax4s4pO/G4AT5Pdp69OiSuh/JWsnAmeazpdpjnfjLx33Ew6I+N
yp6aLLOOsfTxdEh91E7AD256xhmDx/wYwYxZkQ737I76F+trhQ3T+7SnMl8RXIgJPqkgvhgs3D3v
KwM+sRdZEiLINX9WMyaQYC6h6bieOvZ90jGtqEkprDImYni0mKpEKxP2iQ2cnWxrl75QRQ/eJQHu
kbwKoBBh0expAdv7puNmUmOAcTCLHIwgTDm7ZTgTymp4lAw+tqyIW8z7aIdp2+THsjIJuyqgZ+YF
hi/6yH3L7KZMGyyN4YQYaV2ivlqrod8xiHC+eNVPc6Y+0tV46liN7anDv7DNqKNynju6Gk9ZFl6M
mi5NZ5oF0BMoO5pQ864Dfc5muvibXPfJC40j/QWIubKE0ulsyrgApWKSB8KSMNnMdUiJQCgfxsTa
PNjSAPWZK+p5ZF3wAoClKDf9ougpnr22jB69uAO6tsTv5UkQbhPA1UApySAl14oPi+r3yIsRl8gu
phu985WP2q2Ftm4sDZK8U5ikhug81fHNjodrQnbpOzY6JMqlaR057+JGqQU0GlaLJsLAQ+lalKS5
W+xChIJrh3Tttev1RFhkzaXIqwZDFe5zQwN6Mhw5gXl78I3Ofna1/FWNzFhjVU7bLPL6E6FFIeZ3
XDllZ/02lOmcA1XgsG+b6ziOEFzT9DCzlYLbEf2u9BmfZ8twO4ly62IUsMWr5ETwr2S4Al+b+dB0
qIJwvCWzPIBG1UYyXkflv9W1cfZJeydk1OqA0uEPmyx97mToAuGL+3MQ51fCVMxHf1mQxI0nL8Xc
f5n7BDB5Zv8ch+ChKEKMQm5vv40cEsPOT1+HFvqgOwSXRtnN97AYNgSl/LDtMGY9br803hIgFaGi
sEMHf7DTF0895JwQrjCp4VgbqxCzuhZ1SLOivCG/dPZRy96Qk+tAMUZmducDQ6L3QChrKFdoKZcl
w9inxBEGykZAFwxneyLfhjzAdRD50a6tI5deFoPzsYU82pma1fpSlEjLkktaQb9hfMmkvW53TYL4
ck4RO9bO+Op4uLoixvwMDCJ7PUm8GF12iKZEbWyiKFy7j0AakfzZN1gYVEd+QduYHyEVlNe0fMdZ
/XXIMuPQe7Z8thyGIfVauC14rMWSIASLF9PNffbXuFyRmPzpehmmNPkcc7i4JEb5uyCqhCwiuRPZ
hJQnAZapBwSXqsf+LubcfGxZ6j0yR4EKmKeHWCoAAyU+RKGvhoZaU1VwdXzSFrbkAhuyhB8hUmPP
CN5BzTQHD11kdwdRMbNXpGwfsk4v3vWeiNMqtRg4uRv26BKhJDtqyywvMq52CZVvaN11LM3+aGaA
tkGXiPwWd1Oyr5fD7Khd97ELknpbDc1LlgcCEfjZYYS/Q+ddMPB1N3/6a6Z6Jo9hvrY1EF89s1wg
EkFu5jL6ousW4oMNBsUl4/zqjDfORunJUMHXewsmJ6eF+Dvb2mXfnCq3mOEiCIJ2ze42k1Z0dAZz
peKs3xrtr7SFLDGlo3srh+GnV/jHMI/GtZImSv0cRFIweS+eKg3oyB6yiUZTHVTh0xBaep/VLWtW
BxDPmNW/+dhPTpO+FWW85OL44SP+UlaStUdxNNBFGRcJRxKZ3ztLypWIMxPZLWzawpnYdpLSv9q9
eSC5dTPN7cKmYoCCo3beGEnU7Oygov0XUFk7Tp0/21b+hm3wOZxid499fMHNUYAQaFxszJBEnKrw
LpMK+iP4jdK8uFWkD17t/OqRWJwwh5KfIAFLhagnUhO2Lfrb8VEWxvQQZ5zhUiqV1ZwG2G17CwSF
WAqMAY2jqr1zkg3FUWbRdSzNjQgq72Osz/ZM5rODCfOxkLhPPEmChEEsaWH2bE/tTPBemkbU3NWv
uxg+msQnoQzqywO9KvmQeCLamnzIdcIOf8UdufLsN2+axt+zUz1qVkyI49xhN1ifFFzptZtt+n7t
lJ8dUd0GP6XZWOXORpIXv8nYmx/pNj8WY9+eq1GcvNgqn+nbkvKT+kBvRfLWySaFrm6gHkg9cUJw
9I3oxPbYxHgk+sDFrUnkNnmyBKDqBi9iISZGH61/8iOSz00CEpmwH6OhN5lsh8z2wzh51YwkkOqi
DymxIcrG91aoivudMq3TnNfuOUIWDdRkdPWLzpN67yVtvKGt5D3eW48ybmYoYDebXOFmY+hs43by
a8Ni+EQWxvsQMX8RaD6PcVZfVbqIF0NjBS6BAexoxYcxfK4DGRzvF7nhss2p4plwUQflpvsrYY2K
cBj13MNolB9aXqiSq1OZ+dOXDLtuHCWE0STYG0p8tbUL6Y4dAbpUuPZVuOzVGc24KafFlSXdFSWc
gikltmFk5hzj16ag7WpgsgnC/DdJiibBPDMnMlWfnawwjwxZur2eQX0nVdIdPDT/kB1OTd7nb+kk
sycIX6rZlmmVvXF2tk4l8bjwIbauYcsXE2X9urA0IxvL1efQah/JHCaTXeUCEUcLBX/pLVjtM0sU
Y0eobrqdUxSGCfMPU0DCMH9OiZEcm4GjfeYYL2XHLbv3iC2xwrMusj2pCgGS+7Y5YID7njY9iUKk
e20qAehqFHR508kGZQBKxSU8CI8DPazEhpBsN480bNKdJn+NQ5AV7VCIIBfSBb2lQhDM65flisWI
T2ZK82Iqh6hu6F5d4gTPpA5tnQ6tXiWsS1Fm37t5UdAMtXous4Du2lghO+0Jlqw8sZcljUIrrTqC
05JtNdkmbPHqna+gXrszJbh2rJuT8PFLJpSPiNuLTSMkGMESxJdDRbxFo9seBB2WhEiesPHtk86N
T2McfNiD9bwJSDzY1Ol7B9dll0SjfuhIRqexmp6jkvSUOB9IMRdx/RBNfXFps8+wKlekyRUfkqMp
hB1w1qOIz3VGUHZpO3LjWfBESz+tVh75WA8GualfvYHmcNZ9yao8OuTKeHXqrr6omONW4FrRtmmt
VTKF81M7DeUtmn6XDOXXQ8LqgpaPvvlJJK9TRgp0UH5tzVodKixjSPNMZDTkvqORLbtzX9b2evBY
P9jiwRoH74zpyAPcmf0o4ibfV0IbV4b9L2HO6IN2XXuZiDOB7DDTDHrhnBMCBCiCo1oihkHcGrg0
d0P4TN87ezGM3znJpVtmhuCgl6XOWGenic7IOTdzlDhxytYmScX2M+cq3aq6hhZ0xFy9/blhD2wX
SLIfjRTBnu+WwdFwEKwaJcSd1HX5klmcvab2yEZixcPJ6YCGDT0W8rGdg93dcGGPVFC2YkXJqKja
Lvm8s/TFqRkYWdmxUZ1GLb/0MAaEaZm3ioGVSvolpb4xHoPaaulE2bv7SpGPgOpXGrtAdfy+kuO9
8DoEtn6wtdO5fwxMIrESQkKsSU43L2bFGUdAr6zpyjugQhdAnkc7X2dRNa3R/G4rfqxHahprhTo0
OPtz8zGT4bqZeiQcTWz5G7fNvsXL8SQIoiVcw3iKFRHJ5qAneEuBsaKMDHaDhrzq9E956Yxn5gbG
thkxZzfL2LFWnPbHEM2eWz8wxKJiLSmLkcRAzus5OdDsEg8G/ouHsiOTeVBA6QzizCbOw82SRZcE
5VpGiqzkPlyrGtncMOA34zOhSSQSXfQ05OLJeh8qlmXN+IMGZrbTrk6IqSCR2qrbACAtcn7H7pxT
PVrH2pzllXUyiOAALK1IPGYRJRD7sohpuHae9UpDf6DTTY915wWjfnWlK59iDlmx1ohaAv0yKo9H
mKlAVwZpv17KsxRG0GyfaC5gNJJwJ3WlxSpqe3Q5WGi0ldivgcMnRcJbuDb2Goc27yjqX76TuXuD
uvhSjtB1UuiURgrAEI9i4IO26J2OA1MvjiSThA9FAMAfUHJjNPZjW2uf4s/KVq1M251dBfTvCnL+
WKNkAdmLE8agBxTU4Ykh1qGKFxYV/YxHf6LVqzrZHWrkFsw0/UstunQ1s+A6tb79JfK/T7HfvfNj
vaWjGJlXtCA/nR51gT+x7jQBhiau/Qbc/dO1m/ESia1dhIr1MwugOgqpP3wwrAmG5Kndll5ff7MD
Yz0W6Uthj+Xa6P3uNgP5dxsJdS8BkLdM5ohKIeyMqKVdZ2l+PZsYzraxrYvtymOgX3sXAbqu8pAD
ZK6vVTIh0PLHb55w+JBhtLKJgTFYKZ1y99NAjruNCeJkKNFw2uyDFRNMct9zPzl2BKc9GFYWvRdJ
txaAP4+l1SGXauZxnbYp3ZAYBXM+A7JW2qm3ZUELthuPvR7G22uMWOnouQkY83dKp2aFmFlyQm7N
de/POxE5jEoMItDssnhDKj0dQ3ciRZFJEZGKzqEfs+bcIljZhmL+DBzyGU0bwvD9WuXB5B8z6z1u
WkLGnWo+xC4X92vT7OAMNTS9pFydCX1c+z5G285DJ0CuMaB1G9kYeWYop/vqecQ+xCSZn7kEKsJA
KjRB7ZT4Ff6HvTNbjtvKuvSrdNQ9/GMeIrr6IhM5J0eRkqgbBCmRmKeDg4Ph6fsDZFu2u6Pi7/uu
cMHIJGmCmUhgn73X+lY+G0+TiMW29bCxi9gnyKpKxhvB+H61l1WMVz/N2XeEWHctoW0vHeuVJDBe
SKfuH60ibS7esATqDc2mcTXvYuWLqSClGdjV842p5PBgZd+QJTqfQIEd7ClQCMzA2JWXuun60Kgh
aeTyo07LrwmV/4HxA11d1OvclGdvT217ZmRG/VWm5zQev9p6yWUu8ccwAIO0Qeb9uuojxhiMZDSk
7Q35oKSBxVATgwFOZuv7xJIl6ikJMvOqJVwpaUO99hxIhlZvg5riw5DOwtnmYyx0d9GryIuy7c+l
MT4izwvCOKu/ZymhI0akARIBpu3Mzo0dwVXqJO7dwO7DLJ1YGMIPFoyLLkFUXps+zsOhwcZr11Td
luyxa4ADZGb8HON7P1MmuaFkyk33lLuDhEv3UyIrzNu0max9ugiXK81vGAcC2iz6soPNHTs79N3+
vivpnqSDBde2SpglN089vJld7HOVqPQI4znTKbibk9zmfRlvupGGuYCDxVRHRtjS82zXldDE+7x2
HtLULdCnOqeM+Ggzera6BWbF1X4buChSUo+8zLEiv7op26PuwFnW3BtaWZT9JrzJTgfmV3jvZYsu
ivvmoWTyUoLlQPXup7gu6enOjsN9YAL+ucwXByQIVULjuVVHa9D1o1a+YXSpD6qGrkVDdoOzpDt2
nbvr3OGQ95n3HRpvDTN9HvrH2hR3fjKIUDhEcww9/U/AEiSp5coimzEwqLRN465V8iazsS2X9deS
ltoGO5HH9QUWpdl4cj9ErPI8RBNTULW7YwB269C53rgfY8L0eq8sbsaq/z6S/hXnUX6yJu+5NRiR
tB6UlXEJ47NlOexkQwQYcwssgrUZun5g3LBAgR1kiHPjiJfY0iE1duW9dMy9BaXnpvON+6lPZhq1
QHS4EE7nJMZQr1c68zDmT6z/Fs3jcKvZnn4SBImsfgJpG09INOuTlNRFtp19ykStjnPlfia4E6Zn
4024VLQfzsCdokxyEElTAKY/GrDpMXXauoVhXSspX2PRykuqpkVA6vw0Pv/X3yyDP1ka3+tmEmmc
yH88/F9Pdck//3P5mT+/Z6Vv/Hp0k34XdVd/yP/4XYf3+va1fO/++U1/+y/z238/uvBVvv7twW5l
mTz072J6fO8IBf6DAbJ853/3i//j/b9DRGGS58Mv+a+//obff3L5E/79r1M9/CNhe/2B31kogf6b
4axmYBtr/p8clMD9zbVhnbimB+/DdBeuxB8wFOs3B+aA7yEpxZbLmuYXDEX/zXK9wMEo7/uc/PzU
H4d1/9MG+x9hKER9/83W5+iBZeE0dk0LBRYBe9biY/6LT3kqpVSVl/rn1sq/0HellUCRsXRk+pau
Do3hz8iyyHjQwLem5AImjQOtezJftcxKd3RsigO6OAb/s7o2/rcEstHJCmmJpc9cXzd9U3wQ98Wi
bQrIZvxGr9q4wDhhSK8of/PUfLL0eTc2vkUlJ66cu/ptPzxHQofaWuVi3w/Fk4k38WHyGtpQCLGa
oeLOkabkGtJad5GmnfPB/2Q3PkxMSURvTkBMLPxrTLEYCTWenCaPAVgQJepEttzHwkLp5JXbxvDS
E8u/jtgN9wv3E/2uNnFcFBZj52Ue5XhGmLkQPaPGth7ayn33XAYAXaLeUwZku1k41zSQ48mm0wcE
Ld57RYfKNiKY0q4t7WLb07Ef5MuQWtpt2sOAIox06wzRIaqM8TmHdtpY9o1p9+WbFbgXfI7HuJ6n
hzGq9JPRy5NvFS1ol3wOo9rMmHP5Z0MqfY9WrEZP4KH/b4qwICUUbhJm8F2V2tm2DcY0VAQbWJND
i7TxZhaLpkke9zRfRG4d7eI0SXyNlOWH0TkGCfgwyspdkDdp6CfTm6sVLFnpVO+8IV8iWatbW/XG
YXRp6Ynqmy2658nEpdpHZJgiRONe6vxoK6IYusLt8L5kwK5MKr5AwSiehtw91fm97IR57l1rIEft
sS+N9tzVu8yl7Ws4fnYoUkoOOs+mAh81Dv7Oo1O9adBpWBZMwGiQl0oT12zUgiscvL37OZdVfKC5
e1OMiDvnInljPKNCFFA4SHLzLGPn1nbqcl856XhM63dSiVinx0C0ckD7XJX7F+yahIPM4Oaob0LE
js7JNI3L0OoV8PEYm4wlKsQ/S/a103EbB4epFNLL2qE3bpvDRo+jH4abDkdrSVDNuWWHeTqloTRS
uW3o5joVEFU1wD93YodazlXfyHwej4Utb1CQ0ueKHOZHmMdKrT45XhxcZjIRWKD4dR19qac7dEnx
g5sdLWD/GMhqHP4WqzOs2kgEvzqaNV8mJKUK89mpNJsHIZR1owBJXjPjw146eQlDrR0DPjrYWkSl
U5EZ4tni4hoDjEoIcAC59UtpN/2pCUQVSpl+6V2CjZAy2Bh4S/eq1981ZJSHQJUvMVoieHoFngdh
JWdY8WbgEYVrRlcBzI8kDTwz/jDBpy/9QyEN1ImOdjfQ8uajDYWFggBvIHBmfZFAfqoKu7opDQob
1DHDsUIV6zYk3TtTlW9tnzATI47IziTvSk6dc3Rkux89IspcZR9ocMXUTkXMFDf/KgubMEnFFNSB
BP8tJVJi3xHCjXT3UbCO3xnT5G7mVqdfkV6cDnNOG3HWZNU3Y3bS45CR2JKUoNtNFtl63T0U5vwB
RSb08/ISp+DKg9EPU0d/990YgADOQjMijjua2uOYld85bh90indq6nRiAdKRRFExXfVqWARwplGB
MZnqu+Qg05cR7ngedRrFG60ENfu7UU+eSy7aG3eS5E8UhDMUkhRt3CzT9lHU+HZnNB+h4475rfYY
t/iuqwphdFPc2d2g4Eu731WSzNvCyIiPctuK0FIQqBNThhPeixlFAeNBN7sXHTHCQZHT2CKuvpKs
ezBoQDHXfGJL7txAyG2WMyInxF7fMmVjcqkl+6CdISqWXxt6jSiYHWrDDD+TThqr3c7XziRup6jn
mVLlhxO7yCNy8ufNON6XNsvoyRXf3JHzxx75K1vpNdtu9r6U72MwFIe8EvNJ0DQgcXWTpDXe49RC
GppW3+sxuFIK57d5z9hUGlILdUXgCLk5acIh14rFAhmwwQlZJWB502n2vfY+gx3cp2PSbuoRMI81
vOceMbTTGHQovaz4M/fcvYSJCOQmDXUGkGE2TdcsS7gmVeWb7WrPmh5dDIaCBBBDpYtN4l409QWV
JQkrAeu0jAabMLxdFWDqxL/+iXHcY6sqZz+PlthZTJp2CgvLfkwY5vmj92mKlgjvGvq8R7l9R96e
+jxZfnTuM2CxnekhkJtcEsQaYwLjY5foqSTtRrNxdnYHZiDGqweCYL6PciF3Qd9ejajj9Fl83nPm
Tfe5UZJOzpJwm4L3l3WPTiz2grNvA1PPkarCMYc8YAaklnqtZmztoDUPiSmP9twcscWfYBuXoc6K
Nmw7xcAl6cUWY588K1QIroKBabkNei2XLIiGOOM0Grgn+GODqJshyuRjHFTts66TceXHXcIsEaF0
N40q7EHCbVxz0fbMvG5iNpjBqLpgnDJx8Y0o5l1MAn1zLd3YvliCDKMYjrzb8TFxxhr2SUGWemzd
MrcezqbWhbDrSAJJS1iymDoiDyeWJo3dGOAd5M7enseBiNVmFNzRa/KKCdQeyTfkjjyTFFsnDyl9
TmbcFS2bFmiXZMzckvs+pvAjfcGI24AopBVairkK4izyPcmIgRtwSlN6hKuwFT7E0MT0b/rGNo/i
k5bC3E0YK2FsjZ8i5nMhd/gWk0SjtgPd4aPoCS5IkBQ4rnF1oha4bpaxHG0ULkEWJo02XtFIomxV
zmlZ2+3cgcBjjrJkREEZEOROqAExjzH3+WkSn3Tp4zzVXNbN/Vxc+26CTxHHoVNMOvEOSNRWR8lP
k0xRZP0nSSCMFzfmMZ49A7EyQ14kAxPTFYZIYZQs4sXFwNoL/4cpccQBj41zjFLrs+uevUSzeqSp
e4hFd0WnPo0ERJ3p6THmqj2yNwONEAvTZb6aZHiWOc3ObmN9g3chWEcqOFONtRFcxI468G5H7xmq
LZsZFtUOY9drXg7EBTrquzaD/GDwt0gNy+XdLnTEmwsmvXTmHicEsoqRbGw7WTASacBEqM8rsrbp
HcjVldPaEpNI7nEfyB0IoTTJt/piykU09CapwZnU0X5ZD3IEr8zH0ZXbOkptfEsO2EyVE/HRPYvS
BQfd6ayfxXOUy3yfLYt8fzEmGyR0ZfXERGl5FDcwb2YSdzOLE3FKe5ysy55JKNjPvfXhusHpy4uR
BsfeGMR53XR/7k2mpZ0IqRIqSomTwr9cB49WBKuijVjRKq4nVe9jg6jybFtl5AfWDuoESf26N+zm
fj3cwbNIDCVZx11MuEUMSmLdWAMJ0ptfj9048chhQfq4mJRWu5Jq4qI6ogBqwzEVBHaxluHeKuDj
iEocusW4aa8GuXW3s3l5c70Yt+v5phtfDGWQhro4837asNZdGvQ5zMMW7ezytuaLM9l3epwcP7fr
E4Zd388uCXdoTl5iKDnUmWzWvV8ba/F9rzHPdJdCZK81sZog7s3FdGwtvmJn2awPxZS/M9Zod7+e
YvJM9zroqbOqqvn5sjjry7K+Vjjcr46ZRnvzqRJYHRNH2OdoBmvgz3if+9RMLuumW/Y6/6PtKyaw
Qz1xP6NznsesUeqqVedRjfDCXPcY6Z46/9oEIh/OeuHV+zyYn0ut0cCMJNq5GJZzDrnoFvkkACvs
3+vGV54AY9e9F/o86FvElzPNEu+45iljwhSLE5Np1K+9anGxA4KFgqLJF5l4Lbo+Np6BEmbnuy3A
S8W1j34PV3XymLKWv9RN+9tIiPgw2jOkcpDVjwEN9f36RbV82C3AAVvZIpyw4xnuHFBBudHrkoJ8
uXq4f6Y3r3sGwhPg8ssvVjL+nPpDvF/flPW9WN8olVvl3q28T4jimfpGi/+7Ba7kpYZ7WM/Sf5y/
HR5uemoZ7Pg/T2wPci5l88nsgcJt1xN55KoBqofB81FQEABr4wXhPv77S7W+XihGFNFhWZ+cWE78
fAnWv3L9e+3UnM+//nIu29XeFwkWBRU2SmRhols/sCWCzh5x1nrSeDBYEYM+IjDXFNTeFrkh2Exf
OhrYvokTQMoMcVz9rFU9fT6fGag5474LfPmu86742AxXo4DIcy6wPkS8CsIX9/GAAN2JnLFfmzEQ
BjDf9IInjqzkot+5M55ugnpQAYxbM3UeVQJ7mVA5Bg+3ZhzdC5e1GxiGsMULEONz3mgo2O3Ofqxl
/QmtO3dMskds1OleTvFulKSDBtXNqG6yqvoO3+yzHhtqU2jgfgYQi6X+OUtyYi795musqq8m6qBt
ZvERMMrsViRVcazt8UEnX6tuEY+O5OzEhAyUtM0pLawvfcfKE2cAl/au2/ceo3F9Br8fF/1xiCZK
H089ZY3ZXGIhb6TFjCEuEtp5CLSXQlW3cwPSTOqdmG4Aetblqfe96mBY6BSm8T4o/afMKvUtjYiL
/6bRJ0CWVx6n3h8QfvtUX746dzYYVvF9NB/8+bEpyDmJ0Alt2jK/Js74xoIEmrem3Wq0hzeIbrNN
bLNa90E152VJZkKEYCMWGu+Y+JTFzl1V3E9+/gPQy7xppoQLaBG/MsrgBJxAn+t9fvWdEdGZB8Uq
ax59cQqWpR4+mq3huwy/a3mfe4Bck9GaNzYcB6ZjkJBaQoMzdQNbJfIIMpAxniqKDCkEHwmDpAjg
6+A3MAM1Dc1d7nUWrnk9o67ycwJZZV0ScExf/5V52FPn+t8UL8KckMHSD8CUAtf5JIr87Jf6Y1tI
xDKM6xoxf89N1tQqC8CLDN2DzSgqc9GZI5YktLZIP/ejFeKEep4i+B5xAF+idN6FsETYWyhXmAvi
+u7vy0btknqPjuiCyBq5dvHRpQxwAhkkIR6Y3Byda5sVO/whuAGBtxht6u3wzvNCImoqGyTBpBRm
kKJp/b3NZr4InaztmLs3xYT/Gbv8FQzT0cJkJsvpkoP4z3EsbJSNE61HAVaK5xmnW24EL/TJoy3h
JdhQZ+ekWyT6NS0pMg3xgcgxgKEOeE/EAabG17ouHzlKMCfBtIkN8i0qsnoiuyj2uJMgUTLrplOy
xFNxb/PSOVw8WfEAb8emcIQxejTUTL9GuR45moRq2kRKQkb2cN8F9+nYfZ2nCN4J0yAoQV8FWJfN
0BGDarrdFvVDT6RfjBRozNXFTJHeVLP2IlCZYJivuRUQpjy8ezV4k8iHTJG06lUnvUzAidw5Juge
CVkmdHvwwV4h7/sOQQXDkSRfolliamWtSC9ojZECVwzS2qEIE+IyM1P46ITIE+BVYzBIW450AUZq
HcJz8PHHyQGw1dnY58Sgt6BHDGgI1UfROimCjearD4Vt2yBNxuHzLkl1C5Na3TaUWBuiBDpyg4Ni
2zd4tmJFlpSdkFSTPk55wrSsVMxw1cHKsV81ZRIc9RyWlOdpyJBb7aqb8TXRGaXEg57dN0CptoGw
oGB5j0Eiim2tTBViQUfqNnp7oOcfVBbxzuoVk7Xi3jNj4zyWn0kHeGBdPF8NCMV1wLhKc/sPq2f+
FrQ0JIT1OjpCP8xCf6mYXe1m4kZBByzyJCYKftJxlmP0Ft5uzoDc+PEQ5jnhhCDsUsu/cUidG6OS
D/Lsmns7a6GcLCNcHVA8o/rnNJ3uu4pubJmT5KEzLjhj1vnMXYOYsYhG4FRdu3hgqQZ1rO71RxJW
3lzdIjUeZ/129jT3lnndnR6QKlVoTIEwOjAZR+yVK1LPsKPTZbAIP/A/sqwgPdM1nG2npczAgJ6B
5DIId2i+dnSsr1zWwnTk3XRi8UHbY9qLsQktO2+OehR9arkGnaug/UjQZUjY8IhWxXtCF2XTDh9+
NtWhhpFMR/MV28VDmqg8xANH6HGpX6Xo7+y2+MEt5tpxIduX1IFwrL7imnjnlo4cfyQrIXDss1Hq
pyz7kTvuxPSoH67uwL0xoybrbQs9gQ/iTO6zzqaU5ZbGB4mpk4b1E90WppYaQHYAMe5cYlf0g3tD
9WnoaFxlqGpJK9YHk8ugn1KPam9eL5wQwgUZSy7YZpE+itwpb91qIJCzdGG6LD5xfhO+0fuChTUM
5aYJNXuwQmXvRH9TR+PWsO1vYkT/4Kh+OKAfPOrzu/D5yJdwVIMaLYTF2BKFqdjUkggyhCAlnP3+
3NbJS41jaAt4M2iBBqqB+IK5mx4iJ0LOXKaQ/8YYxlE6Ekdu3dk9NkDVEruVE3tY60aBXd19xKjo
LQqr7Ng6R8tqh6vm+m9J4NxorMJC1yY0rrKfqnxOWTXkHs1SLmhxr+4jsm560RyHNMq2ZjneTrGy
byzO6nQeDnM2TFfbGhxuX2a/T845oUghmrFLylViq7nEyhkFESK4+b+kzq6UHXG8yMLjpt/YjvGI
TsMujL1VeHv0Gd9zK3+CzdxVvrOByZWHRZ8EW9WbrJkCuALlTAfONTeVLw9EAaT3kzqMxqyfaZOR
i66Txq07ThCmwmUIat4n5dSHhf0lp7+96Za1xbrxlLtt8yo6GlXzZHNhI3gBgf3Gk8j+M5pDjHvr
Hb1gdMu4TaY05+Yff5Rj1FyYvGGwjUyFKthdLobjUbOKG25z8Mj64JbkBXdTjNWnTL2l8hKZrbOT
lEQbr8GeFlnWswCC4TXk7kgvfw0iovCYRYjjVKiX2RjfqJt2BrYsPR+Abhf+Q5TV0JmoW0T6YBUc
T+cNaO1sQFLjVSt9m6S1JUrGfnWciUA1BAwslE+zDuWC6f17b3uPdUtwmuxk6FjZW2PabzMdDyyW
muRaxFKz56zzfSBYqcp2so5AIfQgMHlPuAznqJ+9mPU+Mg/ezsQmR63eDoSsbGiZPlotog/Rljun
hABuBKfIBUKH/bbdz/PSShrKzwIaLKjbrqGZaZ1cTIG0PPrLNFbuOXHtO2xy7a70M21Tl4EbdmlN
THCR7/WcvCFWA8jSVUGFIvIWWlawwfDfhDRUun3qvKKJq0Jd/942WB0D3seySUz0zgRbN3qAhBbl
EU4dklfoOs1bPuKYqZaGeW9MV6+9HWaaFoGon8oCIxm8wx6zzgLUmtCYbZq4kef1sY79hlYTS6/P
RQftQ6x9hDLNeuR1PP61SRtY5KbDlV6DUDROpOYmBsDDmsZ/uGK7VmJXuq7ZfM43srDPEJkgiIzV
AzORcU/Bw29Ynvq1UQReEVvuo7FZfino7KJDCSn6s57dZHP5AjdfIncKesTvBYvMqVfnSi5yWUho
zjZLFfeVGnk+BSKxbD1Th/OwbDiA60wm0mF9XndfMtOeTmnpDmfA4gOdHArBeUJgtcLYCEGBtS6Z
jKwPcdoGwKYaNCpLayNdWhuJ3pbYaihn4jbNToy7cHJU8xB6S0PEWTZ0bv66QViIaMkEuqotC/uV
2DZG1qMhCyq1tHhyBlPsHWbfiFvZtE01nmei7+AkacdoWThnmRzOybJZ9349V+vDvRwQjwmPvNpq
WYHH0SLycEmj+vn415PgK8PaKYyjng28tbPcidxtjhoUnfM8Ngl394hhkXAyHGhC8sYv7ay28jEw
tCjQHbjUpF8x3dIyfg4tTXfGn92d1z17ebjuLd/Rmr48Ql+1w07aYiOTe9/ylgTsnpQiq8/8s45b
EX2qsLcUbOa5dE3z3Cx7Kmvjk8fkUyE/OEf5YGPjHAJt74n8bn0ui7lyrnvGaJsbvXdpcFb9u2FZ
YBWclmpCQ7VhR8o45e3b+mB92paVPOW8Y6uCYd2IRcvwf3tIwdvt8oYc7PX4tHq0OGVDo+MP1vva
+rlZn56kjE5j/dB3M5GwLBOg3hXZrWEnPCyWg12POKdI2BIyYZBNwzHa02yc3WWzPlw3bisBw4vH
vOFOXBa8TfAN19//l4NYXiTXdzyiupfjWL8ycSKkESVzMkDLiPwnuxXkG0+Y4vGFsOba1K3+pYxZ
rMweuhVAH+4G6tzWmRCk6KMVHTFIWKKxb0msIq+spqWtKbrZXSSv5HpkJL1lr/lYvFEDbQtrGjaT
WWJXq1OyPavnWnKW5BNZy7XRbudcx0E3QRJBbH2meVpfKPNZS+B+2qoUR5JBo2JvTSAlWNHIsXIO
6KjcUGhJ+KGHmBSwO0d2SnESX2j6isW2IFLjuTbUu1bwF7gKD1WcabwKpIkyKeXMVd45ljB/YCYg
sUXD2bpEh65KiN9lGX/THPwpAfn/opEld8Yw/2OMzuW16l67v0bo/P4jf8hG7N/IzvE8CNiOjZfc
AMg8vHfy3//SDN38TXdsEw2I7VM2Oog2/pCO6OTo8D/Pxc8V8BWOoWOok/z7XxaRPAE4bZ/mCRE4
rv3/lqOj6/+ndARCt+dbhutYpPa4/8B0M57xC4oP92JE0cnKCv062L1+9eTABZkLUqynSN2n5mBM
fQugZumK2yukc734956fGJSsmBHdlDi+5V6wcj3XvRXu+eshqoytksI5rl+som9pZGOYXTrSxgLQ
WvesZU9AbD+p9vjr6V9fW58rWEbDU/3zp5DrcQGy8otYYW8Jxdw+teOdQ2A6afMveGyNfRFsFOzx
RfBWAopgVGC5AjfYygHruxQeookanui4ZDe7bXMUgY5RrNSfqngcj4athcPiiyhMrESu634o2bcQ
X1VCaEPZHf1eEMJQOvp53XQRFzImZ19Y5gB7WIFuOq/3CXzT+jqyLIT/52sHA4DLz1sov4+Bw98f
jgxX4HXou24e77wiRs2ayGQDt+ZmLVOMLjo3LgqQ9S66bgqHVWnFwH5j2/gPIm/heDoBNtZMnNeN
NnMvht/FY4YzzbHgb67LmCGRIgrw12Gsx7JiV9e9dcNxyH2nDw9I3X+nrrZ/8lfX52TNUIGx3rHK
2uhI05kYU6Y6GV1MtyYezt+6TpFg0GZsbPnY8Rjw/XEr1ZkRY1RVx5Fp1kaWEIdnWWj7WSWfxiDF
mjk6+Dn1fQo/l4UlbWe6DBN5NmeC/wQZ1I0R9jPin3EmTdUmQvfgM8JZK4CU/B5mJvVxvIs1FZwZ
gIMKNTKsuj0J5qQp1aHeKYDa+nxOWyC9ZYqvZA7QoTREC8KSqVhNMD4aDEQJTWtg6PCv2TLmiFaQ
4bIx+1LHLq6261NpDSMaLP9NtuLt4gww37qJFkTfuldPjiIS/pH5wxdvYi6H73CXYhZjwU3sJuyn
E5Xg3k+i9Ag1pTkGWb8Lohpjp1tMP8vQAREra2LbCteCNCH9YSfN4CNoS7LHUyZo+M648f787qaM
cc6s32l372P3Eo0b1KLWUWV2xKvbP9g0uvaG5+k7Q5nftc6aOEWBvdSGR1r4Upi1SE7OfTlPYdOg
QimbrAnLCD16srwc7uTzWWqXldr6Mji50ez1pnn8x9+OIYtXgQUAVA+hEZjAWkQuwycGahXZwGzW
z6az4kzXXQaDVECVc+xhAC0jATvVfgjVJnsN6lE3RxtTUooPXQDjOgmCsIMcsonIANzNEQKWQiP5
LlHIeFxIrmHUN0/umE2cYp579oR6LjR32uc9lP+kag95nh5BX+1HMyqPnRx0UMtMSRCDdjo5q+Yy
XlpJuC7cLibUMWme/kSOOye5uR2WGETiZIhon0j6jnpaVWmWiLBVznD0GG2JZSZo2zC/sUvjJF4e
NuVo0MWOX8s/Fw+mCIq9NsZv8cQJWquANEPcw0cgK8dcpSy1yAqmgOkItSzGg7EMJK1lsxbx6976
nD8Yape72ff10++jajm3LVrwZWWPdsqFC5A0iiYK+kbOCYrX1jKYTBm2YniOv+vnIeEIOLZgWNdr
0PqUFxBQamuoLlTxaixrjXXBwZRBnXMiJzIQIVUDodFrHWLa4VtQzPAR+LlrL/NsnK3HYBkpGnn9
LahSwo0WgnIekF4bm/SYZ3pQqEvskNxOtMJ5MFJoqtsE7+zeXKbMRKeF9OPuAwMz0/pS2vlGTbZ5
GdIlc9aJn13zYS4RR9dMNSQNx1AvBJ2aPy+9aKsuUIKzn9dlP2FlHTG533girfB4QBTJ4+FBQ3sx
JIBb8UPepDUJOk3aQ1GN0nxLSQAHUNQ5qLA0DukYtaGTiSujGLSOC1WWIV5PeDd7Vmbg4tLksezx
g9tLIDZ5QYJVF9fm9WFk9j9ave53SUICGxAl5MjQ98+OZ71PuWXskOkXl4Fs+gsZ6/Q7zhCDEUlk
S8247q4bb3ny554J0zlyuWyCdEI/zppvk0zpknpBoRvTyz5Zi+dh1nGtTEZfXvoB0mWt1bT8pTPs
XDBamwra8Hlseyh/JVMFdAYFnugkO2MrnWl3n3WdK2zMWbS38/KxwlfQSot1EuGtjOKPYi7MQ1mz
6LKyrj55TE4Cc7kXrM+hmCGcawHWwg4bz7Qtp4OhL+hu3PkOFAwD4UCbHKKgYRQzeCeE8jdq1Mcj
2Jv53Guky090YVUEbjuDPARlxIl3fm6cfBOJYWTHB+xp6sLkSV2g8W/acZcHZmiMMDFceuW4+Jf3
pxT67+/U+jChEDpY3siidltKGmdd3D+O03Iltm9lquJj39oJq3KECSBGQX7zOVg3GAazvdVUn/sl
fX3FExdLAbNuVmSx35QLI5/md7Skuv/8QkC0coVIq3gX43BXes1wNRHkbxNIZrlp4jYWxmNWw+th
0vRqMiHD3ESvo1Bf0rh+nTqKN2sQEB203trok87clzHk5H0iaNw40MvA6j155zRqdtE4fC4wZQIG
6Zcsty9TXnQ7p1+1gIqAbQRwCDrPcFMORmJpR+G0X0rlPhHkgVkV+i+ejunNKQBt0A8f+DDSakhv
JJCxgwmfo2dQcChIfNk6aYCTI73KYQYoYVl7nBUfqDNu64kxTb9wAxRGDqSX82cRxJJxnNpbM/Is
T7SfXYVLLC0+e3Is4UXsSmvS8EIVSI+yxCIy1rvtcv2qA4vdI5H/5tXMuWYCxS3qpx1RqAEdjPKY
eXgf3ZHwAirGY9EypS48KcN6LELk8ct94LWpOwJkGgiMsjZBDLU74zjm0rxvExcj+wRTEmtr2dxF
KR027JHcfaBhbWZFwGMEMNG30UBSrvY7L4f1hUo1waFQYlQM8rBJhxkvO2a5jnuSr/QPOrjzJii0
71K3IJQWbcjgD2TK7JIXEVH9je4PQ/FvJMtPBi3ZDQ2G+ACQAe+pQulMygvgsdndlXMKxUAeYtXx
oTPiy9icooyI8SJmwJLq5bexs75O02A8qAT7bWNu+hH4iGsWMf28by1gctKimVsCEOOaRgAUGnm8
i1Z1soeJlzeIXv3aOduSdrznZTktvxQo4j0z6OwxT8nsM60C6R6pY5Y/ITl2dLkbcbITObqBOHoz
ugxaERk3e5jVaKtk/Gy2bUde74xXqWLKIf2MVO5iX9nY0uvKtfbFaIfJ7AFsS6oXxUwrTTNueRme
bE8YtIWcIiwTvQDMpMDgksYUJPrnwVn0D+7jwKDmaNf+Sz5BvPFINqkS8u27G9dU/ZbIY7TAYz3c
9EgoKyRdtHeNjW75cg+O8qXwhxst4EjVUx8/5C7KHVeisNcVs5hEmMxSk2ebIQPYBR3zB7PuNK3v
pUXjpwaIu7EHvn0cM/S+affN4/8D4rPtJHZOAwoCud8ziocmBJR9lU5BSdo1dHdRmFuDNR+B8zxM
cYLUcGJKK0xnMzrBjy4WXAhtJBN27RF3qiL9oOnAwurhOEbuncrqgE9xj/60tIm2Zx4vyQE6NP3I
8AnOeGQ4h2IiyAFR5gRiLLqPh5opME7IUn1izPFD05pDY/CH6+CBrSLbxUH9JR6rtzjpOeyBNgxT
lmDT88Zgekreag/Klqf6FwNSx5sh3VfVqt3Achm9Xv8VwxNrKI8ei6yQS8SOF9K+S+C9nP43e+e1
3TiSdeknQi8gEHC3JEErytu8wVKWMuFtwD/9fGD2lLLU/VfNzPXccEkkRYEkzIlz9v425jNANgta
uqoXFPeFcdyPCaGOXDZYYllkSG4vT/i8+QQlX+77BUq+yOMuv395+P/xvjxuzh55Vcv8qjWpjsJl
VWMuV1xjXKRsl98vN/HyyOevg5n+74dtasYtGmvsfAUBbzPF3uWn1tarA7xk0KP2WctZM1zuvtzk
y7M+n/p53+Un21ZUb//jw58vk5SkYVx+nR7SnrL784UgDYaHKdLBrLJVn0+8/PrrH1x+vNz0abCU
i9JOWR3/+QZKKuddkLUHhn6eP1f1S7Is7eNLBR8otPSNRP14WW1f7rzcfD7n8z7Qs0sOwPKH/+05
Th/EhHe1bzBCiQT782lfnovMkArzy+tHyyZ93ld0lzSByzP/65Z1EHdIkFi4LZ8vl7l6uwXkd1fJ
xpx9qK63BvPgbWHQLe/VEmvy5429VF2XX+sJYvYQILjFU0CtBXKZrJPPx3/9/t8fk3++yuX5aQPf
qyVAY6DbHFCTs3U29OteZz5wWQqDck6Hm8uPs3RYVCz+9XHh9VuLoOry0+dNvAgHP3/VEdFnnEwJ
q+APPm8KLUzXthoHvBF/+YPL3/+3+zhiYjqvfz778zm6591VVTlvdc00jlHec9MUPzQ7n3ygfe7/
9739n/neKJnpLP7Pvje0BLGK34u/mt9+/dW/u5iu+y9ajcLzpPnLrkaY6r+7mJ78F6lUZH4Lz9AN
yxafaeCm+S+SJoVOVDf2OI8z2p9dTMELegSeYpkTHq4v7/+yi/nXMFfLMAxT4qPAoWcZ0rHEl1i7
eGqGDuZScygsCqw4UkT7NtNjPeMOoguxtoWt+QXu093UoHkY82Wm6VY0JzZ6VM+wesSWeG0DaRSi
LcOadkV9HtvOwiiaPxlJtvHoUmxKEMyYLNpFleC6OOYgZRRwm3KDVb9sWU6UrBRE85bJOt9ikcJU
XWn1pmuQ5DUv7o2K6nTnNIqBc96uqvI1s+N5WyRmv0a1dEh6zaNE4jKtBc7V7A0Qtma5ZlWgNmmN
hsvt9J1blB4qXTaizt/BI3bQfZvHplYtiznea6kzwANFzlLSEJR+FoMs5qNGoXU/WoYEB8Kk9xlx
Wz4Eg1VWaQg/c2Rm6PjeK7LHF3gBq7op306Ld3Aa6/FkuGDCymPlucNNA6JPN4h0HlGz+XE/7BN7
/FDuW2Q01cZztBDwoK2t3VKY23QZqTBVtdeDYYbE3kSoGO1mmxu9Q+IoKVmh5s77zoYDGTqsoVz5
bUot8x8ylb+k/S47iJS2kLTbmb+J/4g0Tya36UsCFw+oNR/xhZC+utxkrirWls0oO8Qjh+2su9E7
Nkqi0ofr9O8P87ej69+jlN8jO/8awfhrU2i5m5IMZNcx9CU38zevpmAwMIYIhw6D1piruCreGI7J
Zo8q8zYU+ZPmFT9imf3TJ/Clz798AnD1DIfRgUUcjfklnnlmhD6ryM4OKIJAz9L5YMcOUNiRQoRi
VTS7SUviTTLQI6mWJo+m8Fjg1MP07NqHupyf//5zWAYpv0WXXj4IR3qk0tkcsBA1l2jT3z6IRBdq
yAuVHWTEB5EUmlyTGSfo5La7sSxN2IKAG2wwb76dpCeir6B8IVuMEtAqI27YdTh4P/oR6J1tz8bO
K8kCXV7KJsRpNAEYqCB5+PuNNv+at/proy1Jy1UariTq+su3F3IEsG5M2GivAfGqpn2buJPf9pqz
YpVmbHTHijfmUL/Zhk7AeshxGAdUijh3S78RH7VNxqTptdqq08o7Ow9wRtVPGUw55NYTaNJNQFNr
ndXJ97asAAMLlR6ZWijItNN3lNzXtbV8ECL+GDXa8IGFq8yKxL1w69bvSLL6h3f81yzeyzvG78c7
dUzdk6Qh//VrGlO0uHmq47Bt8QRrWPKaOobeMTxFLmAV03N9kHSQhQCBHA0562umkAHTCTjc1YBm
toKo3/Qg1xwbDaHeWPATTNRn+C3F6D32tY1KOrjGk9b7dsVJwKtI4i2y4N2rDDIcujo90jvWsX52
73U5zvtGQ81Y0sytoSnEofQlMLa/f9sGF6cveydhuq7jSN2hWYdJ+69vOzOUw/rQTA5t4z2WXjfw
kYPaC7Lv2C+7XQ1xHDiNMDSoIZPCCwT7rfEdsOpbTzEzZ6LWqtBe5wYrzL/fNvO/bZthWEJgOHHp
C3+Z2TW1l5ltYycHUJx6kzo4a8rX0m24JCj7EZ8qtjHN8i+XAyy41goD5qoASrwyM7gSQ+9DMecw
78Q3xUpNzqDCUBnfsVsicuxrd122LMyMuflpSd2FDPo4w2m2ipPrWrdgiJq9JgbdL+klbNwsv1VJ
LzdaGCNPrvJjnMTfYqgk579/28Z/nsIsRqIGmFuSBh37Msr87YSRhskAO6VKDrPNlAZlxi2JDB5y
vhZr9Yy6szY3sgDK05qAPvhlBo8AczgCWA1otMD89Q8B4V+vKxIBmC49Sh9KGYuF7JfCg7EDvfTI
iw9R4HGs6vONjgRq1+TFocgceYhaN92H5BMIz7U2LTmOsTNoa5Ub/7Qly2H4GZmNa4otsQzB7uA6
OnK7L/trkre21mgcpm0Mz1V+qGjUDrC4u4VPP6xxTK3SKQqPM8b1kPQKUhurPcM1nPgDqm+zdZ4y
V4Cr6mZ7awnLL9Hm/f0XaC775X9sI2NrDyz+cjZZyrjfvkDiXlVjlyOnEmURwml4jHjSjfTKZ024
CtTpZg51SDs4jvdV9N3p6fAjFNKvrTi/pqD8QMZCwHWFYNRLHkaDnBiGTX3i5rdCy8JNEItwXXqy
8N05p7ErtCegwCTOTEJhLKfaczF0aA4BnH//zr7EcF8+fQOwjeTKAAVC/3pEgupI49pq44Mu6QbW
dBBRZk+nGFLpplW4Fs125DBi0dyidV+XGT7EwJwYfaiS2HcH6VYBRyHR/uGYsb5UG8tuIbjK2jZB
8tTiXwOf+9DuyzmAjzAk3s5pIXOqhKyHSZseLZ1+ETDBYR2n8z1cJGP5AMHKc7uVDdOuDqK0hxq9
cQry5ODvHCxstWQLOQcJyohoBgVt1FjbzpAR3ZzXW9SYIUA511iB9d5j+egezVEnLxX01nsJHdsy
yVsHA/cxpsCY5QwFGDk9mgNggaUF1haZ7HYq8WpeGIU1+Y9rrxyaq8htP4Ie0WjaddeFSI2boud7
bFNksFX7jmfrPIojH7VfthEJAMRmEv7s7bR0ToD52LT/l2lrwIbc/f2X7yy77ZfdGgQHyyOHFZKn
f5VQUK6SROho2l5SfuxJtuLqDTlinnnjGRbuWzPv7whVBs4e9MW2rt1sO+ewamwDjaQRip1qIIR7
Kamc0EQ2VpQnWEtImOnLisyd4kdpynpry/AlyDy153h216GHnFlQZq4Gb4gPbkuEeJAG3rbWqxuM
S/KtCh6dYKNYOV2hgMu2zey9JmFkgwcQiKML9B4TlLDjrCRlB86oDJEptdNyfhiBXOlIZ4efg3JQ
mg6A9ELaCLBToVQNuIgAvjfvkZpuZjJPcMuyXjDxsIbKCwkagKwWa1EL7q6J9iZQcEDqmDuYj26G
zPtGgJq4K6AhsMXtqm4wi2hlcpTzeHQrZAp//wV9vZZzELg0aE1kMxa16n9oXHSy6kpFzMEBJRbU
gULdpHA59hCM4RXiyU5gJZYDA5fabSlkxuLRBgwGFKG8iyzD9DNHnFOtzKAhAzIolGr9f9jCL0XW
ZQu5jlNvCJfbr4uCWBPsRJqKf9XC9dA/5EGI4ROO/+y6fOIcZjSSCYAN6Jjg6s2QYpbfwKiaK4cx
HEQQqOazM5F5zALsH7aOfsGXHdzVHXJwWTpYnuu5X+qNyVWWkmPCXtYIuYtjfPJhN3zLEifdBoLw
8GocppMm2+lU5PESkbnP50QwBlkuelEdbv5+g8xfK/q/HnOuiW4JswNLKTbtS1WaNZUmeqxU+9HM
BEpold7n4yJVdA9FX2ivPAQxNC6uIMxEu7z64WWiejfLNyMZwKyZZvNH5y6lapTvBywzJ1n+oJzp
ToEzwOcMSA6PYvMWP8foD1Htbi1Oixj7OSp6EkxwVj+HHX20HkRdj3HltnFillQc1Qe+ynMyqo+S
UJ0zDcpqr1qs/aLkOA9JuHb4JLdRGLrr2evNHWq976SYR1cjuUboNxo4DiSbELhlMxclzJkK4xh5
bGffbCYl3T90ZtUM5SWaIWmO3p6cuFNH/vUu8Uq1hbZFLp8e3nv27JKJxMU/x6SxQrsQH6skGNZQ
68Zd1KuffN1qXSc9yMfJ/UAIiR0xA0nS53TlXazYRTT3e93UcQu41qkMwVo7kUwehfvGhx2dzWK4
D3RJSPSA4TBsU7qDLKC5yLnGlV21qDKzcMDGRgyaUvLgFc0mxuovNq6AIcwF9RsaxvnOHK2VdGhJ
WOBcwRFH5JUunYtwSoAPl9mbY2jjifyUaDUsrheWTQVyYfmWF9Ki1qO17DmbKtXs8zy64yl3sYHW
XH2xvtpcsfCvAg0JYMA2gf06i13KFLKJ+unQ5uIn6Gxx32XJu0NIOX2gSdu5Sk7M2ZZriO3u7MGU
m1dOgte5oXlnI7EOClTbdbZM2pi5oRgbB75JOLECmt0ecBD5EkTz+hUUeR+fDdHDsxbdViKvcdng
uhbSYJzSiV0rOKrnokOVJpHPENChY51ynsOFtTdVxbUaiFSPbWD4tT4qPBH2m9syHEvCojwuVoqN
Pbh/RHC+twBw0it6QDlFb0ZSQTI2jyybcd4CtOYvGRkZGnOFgP45sSFle7Cb4QPCZbcLNdsgwrZq
qKAnuIpo9mlenKWl0Ko58MDHFB/xNDzJebERLse0PXebvjYIaaH54PfCsTZZZZ+kBwKFSSi6VuXs
hGzOepJF5xSK7EokKVr+QtsYRpuuQ8tmXYzQZW/H8k6Y/YI/GalTu5FJZ9lpxGMQwZwFeYiBq76d
u+Vf2M6Vk5X6nV4bp6hn2dgK/1fRTZLBNvGIZ6sN6E+ujUQ2LYwdSxxxKLH70Sg3/FCb6bw1FjWi
0wm/ccALk/pMjJPMXgJCiH2lghRIuxffZllrrWbF5ct0n6Gxx3eNAeaiS7G5BKXeg1aejGcs+9Mq
Ek9CI8ZIKPQpUjHBFRRMGy2KGMv3odiWxJqlQRhcdTBI7YrsycxEjZGOD30x2WdqoIpYnb2nWfPO
HuUNkIXwrOd/9PoA4kYGsMhTLzwTHCT8WHnkGDnuojvOVsoBdgoLkF6nOQN4iUKYl5HEjjfuamCm
12IiS9zYTHVtnNN+1gj5KvN1IxmugrW3rvSizFkMgsyGBPwoc7GPyiS56kdT+jTnMbLpEUGuRP4U
tn7VG+MZsGdLrkCk32mk0xnLGy+bfNgZvdv4MunGZ7dqUz9I5qfUEFfUj7Az8gIyoGDj0jAOXkBR
PGuz7q0cDSbf7NbIuEkY7LA07/JhNp8XixdGhKg/9SarXK6GcYQjmcNqWymruLJNcChOnMqXQoT2
xjST4jSJkGQuEiDeSNMmciK1b5U3yx1Ldz4nl/6EIdU+TuG5E1Y/rI3R/aMczH5ThFLjw2j1NU2f
+yY0vAdbk7Q6pkScDCv5VmUtI3YOV0rJ68mJfQoNlv71/CobTj01g+IsM2hNBD/ynq4Bq8YPUdZq
W1tmdzCV1t/EMx7LLPfu+hQXm+vA42WZzQqnQDLijcammGTNYbm3nOgxH8bmRmd4v5GxSdhqC+c0
Hc5OcMNXmR1QiH13vNGi22uQo9hxHuq1Hni5ob8aFDK51arjEMXROS+yUxaL3ZzVdxYhaKuyMbWN
6Vkj53rVE4CgFESCkShQZC3N8F6U8hmJW3FOEcZs4D/U20qiIQMezfx3ur686qgcmMOxG/jpOCAN
c81oK41vcmw4Vw0WcoolrGLCHk/aWnWelTiYZo5oCwovGigmu8I7ZpIdWu8ZQQNwgaIdneYkae7q
iZQaV5nH2QiMHdqGhya3k20WmtCJvAYphUEeyFza9+APjZuIdrjTMX5mSpEdhxmtaWw2UNe8Ut+H
SB8QOQ6+NmSU37aHjN/OTozf1p1F0zUoUfF0RT2dh7J5yuAXBbgzX7PunTgPe82KBZKJm16PUYHm
seELjvGZDznR8vSgmi3niwF/dBIvU+ybsrGuCttOrgb8x5RrgwARK3mZFIpuzkWwzkvzIfpJGWmc
NG/yPb0mBEYr/YFErivV7wvDdPayLpGQzNkBL8rr7DnGVeToJZa0I9wg1Cc5JaDpcY1G8NkumOd2
7xVIv9xHL2L14E3tkRxu/LAxl1tdt6F7Ji44u5Ysmr5CRWHmXXPS7WJtx/jZg0gYaLkqc28o4hRJ
EzK23uw+paP3QeRvcfZkhKCZJleXVN0aLxlMlWA6zQMEMQ2PmY5ZjlW4ZbOO6cAQh+MNDDBv5yFo
yfufqsW2m87afSabCDgWMxR8v/Umw8hbkYpybJQlVvk4J2snmQ8y88qdwwxnxTQl2rqEI0E1HqqD
lzTPbjx8G7SXMV+iGmObFvG0rt3AekiXgQfn8QNHgYsyhsrQaoInAoIgo2PccvbK5LkilMaVyIEw
xA+EJKOFlXRWTU7J8F3yZaxDjNZQ7ey0fUc7dBy5Eo9TTqYLyxdWfrSdmm2JF2M7uYRVjkvogrKf
w2FG1kaSIj2z4M6pQRnmiOvsVtPWwcgoexrDbQex3XRANzXUTtvGkOtEWg+U1BsR28NVh084jHN3
O/UzSr8u+z75QdF9r+AfrnuaMZMy30KnYs1OVpwr08eG1sgK4/drN0iU7VwGDgM4iVUPIoaSuEBA
M+Eq10im2wiU8TpMQIRRuzSe8VYSyMvprQBAmsKTYyqAm1SQ3OUYvj7iZ+11ABgvQ1+lXE/TmBxP
Ls0Mch+H+VV0bU6MIG5baZb9yiBWHcxB3vpDPX1UgznSvkWkJKvnZGgAJY4q8AMt2Wou5UTQEYFI
rhJD9Lc4Mrd1qkiqbdQuIbp1TYcVXDsZXJEY0ReNGhwU7VW2zPnt6Z21PQGSNcgbxXI7Gw8uiv1V
lKbZpisEOChTPUUs4CgrwN1Qtve9Vm7CqPpu2ObJsREkgWvoacBE576gZZfYu8REn6vqKPcbYhvh
1Z0aAp/QiiIXGrUbGB3eTKSrhhjGcUiZTZ2aj71L0U3mwe0QeKu2b5N10mYYwmcyAhM6/yuuXjcm
iBXYlRMcmpGFUxc5V9nSDPIq8Q4P61xPGlzYtAS0R9pPMZ288GqCa8/RCInH0AsqhS69bsFicLkm
VSgKviOmvbed/KGym73dV08t/QZkYTQ5ao9FuizIGEBbUCBA90JOfCD+6lWQcbgMdfIHsrVNjr12
nruniJiaFb1EgxDblKWJ5h3sRTz7TZV5cZe73j7iVLCx05JT39IN1DHa75oqeqgabE1TYCGGMfl4
rXoEvzw33yiOuGT3Vop83XuyY51Lp1HsLhHsF4ZQv3gs3AL4QZwXlCrLr5cHLk+5/Prr5qIbcWie
otxdJCRD0Puta71fnmdfhBiXJ3qMD//9nMvvU01iBWeh0+W3X09ETIsze9SJw130IL/9q+Wlh3QJ
E6qjAAcxktGuHJJdVed8FX99ZdFWYvZ/f9lJLfpUE6/y8jYu23n56ddf/vpnv71K6ImHYk6yLRIu
dPGXzdCtWKeQT2BKLtty+fMv2/fbS355zpcP7utH8+t1lpcNu+LJUzSjpvAcWizXZavnB0up/oap
MIJ/1AGDM7578FioVbvdqIVyXbnRfNQakj+nns7+rJeALDijXez469CAtW66FPhkkL/mEYbxNH7v
U/LIGtqgqrJQBrXbRqYwbdroeWhHm12dmBBihttVjP3WN8b+JYwK7wzNeVPrQwDSMCIJmQkxbIM6
XxVppVaG2d/qM4EiTaDlhyaIkAJXxVXJ7N2GJWu7eX5reofRdlO/MFmCsQCJwMYH5OkJ/SfJT+F9
on9vBgTcIkUqXzR4RwNPjlv3MBfU59o4v6NSuUvHyA+Hfm3oSCnJ31jXdPs2psvZFJ7CObOS4ZCR
/LcCgXFKGvOumZY5BC6MtTtetVG0quJMh104O2uIuiyl3Lbb2U6zi6T9GLCvnMnQWqN5I1RO9tHO
1W470dW0SIpNYQIpGiqHAbm5Dy0NHKTfsGJbh6UMMDI7DtMuPjQgl0w3OwBwMrvN9IeYVveGdIs/
XKz1iNJIVFLobO3hYLPrrBzxkVGzCTwHdhsNWxR8NcGpUDbxvZ4RTphrR2jxDph2c6YxQd3TA1PI
tet8rL0bzT3U+XCmr/GuG/2u1DtwmO64yhXroGjAzuO0T4kZuFcEbG2JIgDu4E1vleHdWkyTdk1i
0MnNidga2g5HULP4HxJUqW16V5kYMyGkOkgUp1uZcUKV6E4jUW57u7keCis7FMHAHMt8ET2KZgCh
0RG+d8nW0k5HNH7VsKK+cbGoh/W1owfxlZxMa2Ww169Gomh2QS7HYwh8YJwndOkO8ChOoNu4GoO1
OelPkBUmWA3Eq815uXg9mOQQlkx89rQy6D1gFgEB0xD/YE/NYfHwmBGTTKDkGwck2yrvuAZiAu9J
C9FwBy31oq3ZPQwFgjIyUQb4HMJ4XxnxRzqClsqhSQXwUncjqts9qkj3OjKJWO7ZYnQmQFidOMDj
Wt3y1tQ5X1TNzJWvtUSnoeH8UBkCF2Kr2ZfjDvOyZXX7Lkr8jPCYCvF6oKHGxMV/MOLxVHjsWG4d
Jg/O+CF1pR/4I9IExzzd5F3pT6X9re/rAdPc92R+aOY529cz7NLYVOeJtIg+bvw5BN0jxfxuSSpJ
MtNusiJ4JEP4gymSbBySBh1iviyg6FHLRuYZiT6Oq60jifKrCnGseoFlrvFQVT4Xu9exK9j1zdil
ZrYDukb1jZnAG6RzBKw1Ta8g3fhRw0RAtxwuxChFSZVpTkKWhg8TxdVpnRWGb+aIGBqRFlsYay9C
qXw9ZjSSGNM9KpXeLeMBUqFHrtp2DNtdPaYqvLKs77oJdIcuz20zo2uJ8pBUQ5OknWwq5ErXx9aP
w/6mydS0zgR4JlevjH1dW9+KDgC9K8H1Gxa+eydGMyKGnGTJqn01UqIrHGPcdeb8Qdb9ipL5QVTD
Lv7ZBcTljKN97DuPUAjH+MkOOGAMWtj9iXw2nGEbUOfvglbmfqcBivdMootalPGBKdgBkaJES76h
SYOfZTJJLhNgr0JkuZ99p8YY2zA+lZk8znamQYrwAHewfgkFaLcCjSQnDHT9qNvT+NnTzVUlsCyR
Ukrqd2Kckeru+lkchfToosr+YE3xoxZrzZqZYrhxasC6riZJjv2wYswfJdQCZErzpkhEudZy0/G7
vH9MaFuYdfIz19w7t9XZ0QI5rsHo+IRx53W9zWpyY8spu8vT/DxZQvcZFpiO8dGapvBV214RM/Ti
TTnS4xA1QDfkjxX4IBBSibvRljQpL2htfH1EITtaRvrSTD0DALKRNBOM1rdJmEXypcpbFGvhWdOv
Yz15rirFdMIc3gNkE/h80GJP3cToeg6fE+K+BEkcgIWpb+fZPiYFJYXKhHNvtsQ2wosZB7iCZHFc
KY6AqNG+q4Tzw+C8agQjHmQjynPf4i+wrGfHAOBQf5t0vQbwGgDqyKdDqLRbvY7BJhlYQ9OA1hyG
dOgPzM4iomh2BPA8R+EYn2o9f7Mp9OpWF0BwiA1QAe2yYbQfQR/ujYDUXMURms5EOduIwsu4hOns
Daxnc+akZTLu9QRLQ0bUR9wF75FE0puaUIK6rATCan2Dt5VsvRYDxOTsaIq+9kYbnzC+/LBHntuZ
pIiDVFoT4blWVYKvfYFuuDF7JpCZyXdFUa8Q5FX7XID0Y73hxpO+HTpVbPGitxD0MNdE5YYyv4ag
s0rjdLoagnkgUqoEplW398Kmp1HL7FF1W83WTFA90C51Pe5osTeHLAHb3UTLEk8pcWzL9rHyWNe7
XToCkSLkx7R7fRdLKn4uVUddAb4i6IP1YIPjMymcjab3GWjp8GfgzAeEKs6OUoTT8sBke8YwQyaE
7NY63cTV0qEayKOC3sOFU4dIBfp5X4b9oQK0Isd8xYnTzgh6LlKEeFYaPwU0Mhd2pQuBb7wFr/FY
FEBdFQES21Knm8fpeyDZUqtBWjihedSWNKx+gcTaXgtcRVqrFIddvxykmChAk4OrC5J8x7w1pt9G
CKkb7tMkInwTzta6MzRqGkDtvg632M8tOiA0KxrGMKuCMd1VHf7A/YL7uHFcPxFV7NMTuk+6wt11
RjVtnPFhLs3ig754VoMOR2aBZ5EB7UuYhi+dbCEjJIriyKhP2sgYvcAqMsNnq5tsZwXefJNhOa5x
6Z44iD6sMnSZi6TmccKOhT9QXGtDHvkBSUYwVcVraMRb9xjOudyz2qFRp6pvuRpHX5TVwtVJrmvH
PpAWDfKBAeZWOUDabajKbrJvyYo/QkAv7Q2IOufkieQ8Rbm3n/Tpfgx2qOeAbENssxP4uUwLuEh8
E6wRVrlPPgsfj9ER8qwxEmq9ftOYXYUdQz7X3nA/leqZsFJrg3nnpatGsdXmm04GGKNEe9YjShKZ
t2e8/Cc9NG81BUSmGZzV0EY3Noc/2Cr7OrF68BzWwkVf+p1KvQQdMLYSXqHEW7XmTKJvatZj7CMG
JL5x9i215IEZRX80wqtybB+ZEyRrV/PyDX3/+9m4bRvATdJA8VS3HvDrKdj0CZvTVc5+BpaPPlD6
/Qjcx/HmpRSvrwO9is7YYu87o6f3WdKPZPJuaDdj6z3kC8YGkFl3pHVLU7qIIcgmFd2UX3d2PXmd
DeIgQjMZLC3xTrmmVVxiK3JwBDOqLtS0lVKJYCKzBNvNJNd1xLKxgGUxv7chypaLMfpy44RYwmRE
6bQ4gy83dkAmduTANrQ6LHTOcqOQjTszNmPCKYpV2S3IPfKCqsIRxwFbLrY53NvtoOLTYD/hcmRO
oGXzG+pcnKCdszcWxyfkZxRoZnl1AXxebj6hn1yuMF7REFpf7gO9ZI11Qso8dsoLHTVefoL6whDV
GMJ2VxrWQS5I0wv/GLIM7/Dzd8J2nc0U4sQOc8fsTlaXBEj3W5POD+L4C56UEC5qnV/M3dYNX0Sa
BcSm+1NSBYfL/yzMCI7q57+P6b6pPPD2ycLloWWdLMmuM0EZs/YgF+usemPQjAt0efzypBGbmj8K
DWWBGXCCbpXmwnQfoK8UpNmBll2Fjl752WKLd4sIiIqkG9H007TSIisFOVusixrnUbGE0xV6j+2o
oKxgDwCoC7sWdIPKs+N87S4WAeDFCSYPTOVxFcQHD2fQjnbQ/teDy/qdL5JB4fh9ds2KGZiFqxGD
J0DWNuedMOy++wVpXRahCZeKzUjbanUBJV+4yTmAHdS+14mdo0GtwMBQxRkrHOPNcVxuUm0xtjAu
b/dNMm/ydhL4Jqm2B80Vb6k1twc3Tvdoua2jk4bvtV1rxHyz/7Yt8dlT2h4vN/SzyVQlJb0bMBlP
GQz7ZPGdXh68/ETeJHQmt2KSAv8RNTZDz0ibuIgvvTWnH59Vhj0ONTMRqYtPNcKs1j2VtjnRSmvf
uMa9cQb8o4D/ZhPYEfUZyAVHIBcgl1LD1heW3D33w13mntJAf5YZGWX0Nejy6s8z61rC8MStGM0X
QxjPsKwx+Qb92svt+yAmbX0eI1rn3YGa+EcZUjd/C63utc4Zh4LMiBgjFDeONtyhwHxWPazzQHsa
bSoQTKH4cPnfRt1utPq7I+U74su7sYHt6VWgStEsEd9QnDSa/Gt3oGUuBO5fs13g+ObCJsW62+eU
jJyVwFQ701UazSzqlrs+bxT9KIYOcHbJtlpd7s+cut5pCWv25bEvT42zZee7vOTlYb1rHb8Z5cuX
5/Xe4qq/3Hl53qyg/Ou1PJcpzHDkuMU+nExy6gr9Z20NZ2idtNq9+DVgiLdp6Dbl1aQ9OVQAKyf3
YN43JEBopzwJ3FODBdi3M/0Mu9FeMxe805R7E0AKQmQhVqrG0j6EfCH5gJWvD+6luUzCLG0bphhY
iL0hfY+HlMtoo49rxsYkPT1wyBn6z64v25tqXMfFOPhW2ZwNTh5XtnOUAzZJguyJt+qTe5MUSSp6
ipuiTJMjKILTqODzWRGHVbP07iB1M8eo2u81Ms9dieSzFjmEo1LstbJ+ZNnvUNPVO8uSnO5afSvQ
KJPYW8y+3RkPRlKPe9mFFN0B12KSNlFZ59HOtK/NxtsTqKBuxznb1UqHjxaIQ2NFzgarXrNLXHJN
WbJQKqK4jhCZ7+hEstYnat1xRo5ROW1UyiQpMZNXHE20aOTsQ93Eh/SiG5B3oZS9G3HWbsHP/KEy
9+zY6q6ts1u7DT+kVegnPdI2YUgQZNQ/DanY6aki8AwX5aBT/E5q11puf2A5+5Q3kLnmkkGdkU8f
pXKfa2GG23oZBKjSueboeIq9CL2BgWU4N92t20bfEzW8crbnLZYHaQrWElH0KL3x1iEPvWPeP2cj
kcwpx1k7VNu+hKoYOXO3Q/L1Q/tgnTWA+LAfDTscfESozgbvxCOOE7J5QVqttTaL1nbo/KxKMoHU
TParQrbWmEfmmLmnoQtugq2Vzg+SxUpuCWzX+Ytpyz/I+wg5dJl9MFeb/EULDb53NTpsjxnEi5aq
itcdQ6SuD6pd3OS3tHqpclmck7AzaGLfqe6qGOdya5HbttIk4ap6fIup6ptjRrdD2N8miAEgUXTE
KQM7CIKwQTRW07omekTTfQ132Mz/Tu3TVNk3s8nwKkVJIvB900AaH0ODITAktQ/SaXC41tqJKBSE
Sd15zMc3CcBvFZnDbVo6d41Nr6K17vWhf4my/rWIorNjjfuEnr2VkA+bTPk310F/NvfVytQ4LORQ
XpX/i70zWY5b2bLsr5TlHNfg6FGWVYPoOwYpkqIoTWAiRaHve3x9LXfqPt6nvPme1TwHgiFCESQj
ADjcz9l77aL4ztHHt2yFn5wsemWuBe6ziI7GnF4Y6HX6Sj+ctrz0zvg2CeutpyXPAP19yhC0tfZI
76S/W4q8WQvYiIB9jIubzy854PYKoXmFkMBvGp2rU9yZ7Q80MC+DcL4Zj13fJpR3GCiXunyddYdv
P3qbICnTTyIcO5wScMLm13SRpQCDnkU7PM2+AQE2Jqiv9UIu0Y4KBfgYBO5fOS/jbUL+BKepCWJT
f+o8J9ok6ISpw+u7Wv4c9CINk3pM3POUnk2I0sLD9QANEtWZRlZM0EIqD0YpA3SZ6xGjpJOgTJMd
Zb2xXEzXpEnPH562erXRrfExqTuSMJeCVn99jnpo8Jle0Pr/EntpCsAOvJmAA4N10j83gN3Tplp1
mn0bTWa9FwWhUhqgyAkNuShGfzOK6WoOOM4RGCRzn+6Hpr44E40NFte3UWgAJLytpG3Iqj83FHmd
0L50M7UrkqzX+JLhlAXRkTTSlUNPitKa9ToSHoAEpN7MnojI2u2Z++r9o9cm92M7rmoqrxD5VkkP
ZaLQKP3i5GG04gRMBBNYPthBa0CdxIPUCR8lo7o3te9Emt7zDc/MRLi3D3ezDBIlElSbnU0fBSet
7277NCBl1T5g4GfBYEA6Gp8oMJmu/hPxc9H7dAjc9L4s5wcCUb5UI/ACX2SnIc4vTUYDROPwDDb6
R0EBS8SvCEPSzPxkymxRlzBvYevtOh76CBiduWtjHUWNPayrIm73hVmicm2RknwP0dKBrA2+LaM+
bAF35BlXZaTdkRcikUMIauhX9uYLpQkShrAoWUH12nXTF4u6TlK1DquMNxjIhD+Rr75PXHuvde1T
FDuf6VpQROupIMfZ+AaBiXum8D7pcbjv66+BDr2WVdZVz7WbRCyvxFE+TfBePDqFCOK2AUAVJg3F
k9Zwty396lXazAfmftx4mno3eIHYtRT217PP8tRqn2kmWesx8aoDVgVsXsOArs3QmT1MM8lbw4+g
Y/2S9gtMemKWgyjXST+DhzAVP3XKotxch09hQ+TZhJoAVseOZfLj0r5qMbajPm04W7ruLCB4rOjc
Uz/KH3KieZjEImoro6zHysAUOB++z6Eb38R+84Xo5HbltLp/G1JNXdFLfhE0BQ64n+It4S75kUzs
taXRiECYkG80nG6bReP7TAKxoAalBLoY5qVcqLPq7kwkTqRffSmj16vgFHr21Zsc66GeH8whRalX
Iq8QqPHsoEvoUzhbPiW6H1le6l3nNWBSc64XUOl40bVtHwDa7cP6YLIQAwcByjYzYWQEMGk3pcP6
EiycoP3c/kzFeMh8ZE8x+Hn0RUa1cdEyrpYGaVXR590p7jxrB6+hXtvCfwy8rHroEmK1Mqsd9kw3
Y6KEegrQHVj8wp4/1fTzLr7VuRcnro0d3hLghDAeLiL3SbMRxo1vZC/h4C6XAB/FcaInNvpufenl
xitj0A2Cw4t3zzkZ0ncyT9m5JN9tr1dLcY5NFohpKitLqCVPTdZj9W/mxznLxYH62a2ToJ5TG69f
mMzmm7y2/X1qu/Mpbk00QZT1QwcE8dxzExXQhZEjtNTHuJVc1UbMKPc0H6U5cUkejXuHOFnpSkT0
uRIdcXJZgFbEmSRaKI8OA6pfoy6ty8TNkPjjvoGwM80gcVv9gbnq8OAeq0hfHjwbkk+m28bZ6Uuw
jh3drwHyzGMnpnyHK4JZYpIYey/hlAs7W/tklp/DvnTv1AMnFPNOyB4+kJzVYNmjxWWApMAyUHSn
bbtcoyXivuowm6mA0EPD5+txjMK6REPx1lpdvDeNxrlkC84q0cQHhw7d2qnbZa1HiH/cwLz67oRs
rg+0rZNii8ioBK8tl/TzZTS6PWF31FyTxVmNA5SE2ddorucdP22gMbyUdPlnAkuTzr9O3n40KyAA
hr4xku4wc1O/TZNaEB8uSmR4RJo4o8PP3AdxLC6gfdD5GSliRkOrOMiThjOvZ8kQLccF5uUBuPRR
87EYRUwnskQk534auGE5Byjo991iwuuOxS6SPktMdDQxFu1mauyezCTm7k6P8g55TLfhMoOp3AUH
bUoWTtJ6RjC67WruTHHLm0093Dl8ZfvKoRCvVdQV27Yj5GFAfYF4ABMlOS4xgsrWbJkrgsfMrLty
SI6Cwh8zKK3FvfQEl5RRThp6+wrkph6263Fh5TeaPf48bqBby0sgdobzEfvBTUja0k2UTNl+6Zrb
arEuS5sXBNc1X9NB++Fbo4WWlHiiUMpbSrIu2pwvAr0OS9cgPWcg/GlMB9CKJ0aYpX+x5vm6DMVD
WQwpPc8pWMGZ8TYRcziz5LZZYGqJCea2mzDeevkckhtl/UwDwEkd1TwkTtPVTYKz/LeQRnhJ3HEd
1H79JUIkRlszasbs7AXGYzXH8603aqw+Gf/NylvBr/iqZeV92WqrScbxTWaKwgt+EzdXMi/pnW3A
ljBQlpaxQQC11mYiV6yutzaDF75kSYug1gTPHM/kSSfxa1bY/pF1PgVUh3yTpQE6RLCVgfkRS7Hm
2DdpUbMibrBkhz5FsCY9UXiFI2wmnaw1C0ZQnR6Z8wWXTHLXheNzHTD9iPr+UIQs2JYxufgJFNUh
t4DT9NIyTRSwz5TJEV15CFMzZDbTRQdzYmWd5JBmiFcmzX4MTqaTcVXCq783hUEg3o8g9SPm4Ciu
oahS00yiu94etGNAT7oLobnS08enFIlzm0wedHko2Wk25NucGqE8x0kTNykNk8ZSn+dO7OqCG8Y8
eceor5qjjvkqgVa/dYblUyayu6jOHbIQW3izxLlcCrvSVunk3nI//KxP1VcuIf0YaWg9Icf7R1cy
2EoqeYZRPhl0ofZO370USQJvz47vURVLt8l0mRPrxuljj1Uw84u2GJ+atFktDlGnMz2PyaE464Sk
78GiXzsJHZJl+VYPTU9Z0b60OvYBq2JFZZDNu6KLTAg3tVfOr5haXnVnN8sawBfmH5coZtJ1jv2C
lCb8VFQg8d3ePnuVtrYRLdOVsL9kKCJMm1Q36rIYugvrRSxC2xWpRw2djsQ2JmQg8LsXZY1X3xgJ
krDoCJbGmBS02EKXzxVMfQlMrzz33PLVboqmbDclgYirTFQhwUuajcIc92fs0g9vKFJ4VnJpffvT
QB7tWnmAldlPHzv7TIAYzhh7kqwfeznYKPqvlXWvXgX2GoWmj6cVTAFib2iVuyFqUUBFtc9BBzNC
PGW+Mry9Ozr+HhsGs4LEu4IUL6H4kxxnFcmNq9M3qeHFVSl5XT7iuJvSb8mJZDSLiLdU1kxSyQD3
5Y+s9emZLRFhrcE5FSmTTdw0ZfoSjSHpIQ7F4HYR29SOXwrgnSwsdGLKpNdeDNZuHGngFjkSpoAr
AI4W686lK/bRltEhIr0RlAAGcEyayPQ0i3SO7JtZjdi8kY1uy5mcmIAGp1dgngvdrxnFuDUrzMfE
4kdmJjEzYR0cM5NvHF3UKcdoBV/Mf+wdNLNwu6164lenWI2pmRysargDZwhXvuXtUUD3O2hAf/kB
kQDylS6EpPchNbVhtodW8DUZgsewIzwSDjs0IY3Vbj+TFO5rP81hgKlG+Ox6WOjQpBioG6wh6KzW
CxIjrTZ+MJ5KC1t6JypqccZIGqfw+B1pTVJThBRiNMpNnAyX2Da/u8RgMaturmXEjFqvsOkajPMR
/WPkjFwL9q02Whwkw76vOUlm/iqv1R6nDE95lcxfu561mFPR9dFiDrZV6dtoTpgYaajMWnIK+WZo
RiYrjjstiYk8wQmFB8zFvYu40MwzCaaPXtT9ZKndYxYWxzm5Gwz7NapYOlQ+b1HlOzgyLAijl4m5
5FQMzxEBpmtRahpOzQI7NCIUEjTTq5HcWsIs9k415efET8ShwUDQ9t20yyMWuZ7BdN7LRu2zE3XT
aRTWodb169I67U1T991NSc89p2d6dNNiOso5sJON9V1mMmjGs/W1D0frbmAaqU9Gg+Ev22qmMdyl
nezwLBt6bcUGwl5yKHrnK+Cp7Kw22tB/iyKyOGaNWMusjC9a2OvABGfk1YJFyLlY3C/RCFUP2Yhx
M096fAgWnOCMo/c024f9Yuj3ld05O8YS+2z2wRkxCvOhqd1ULPEPtVd/8zNhrOtWfIp6TtFu1raj
w01SnlS6JDpEvfWsuTQTk05+f5TXToSbmK5kmloUQfmUl8k/0uzx4TCymp06QosGlpOdB5Yy8/cU
+Z0VWgQad7W+yUa9Oc4pjicluxU9GRoCPJXWc/SYGAwrn2nCKFdqRmOEW/DtOBdp/XEhhsdSj5+T
ASVo6uJmYP74iRyBqzuFWMqWTYO7p4XnJy1AnEujdi2ZySBxYNKUOemD1dkFMpw3HHbexgFMxt1w
wu+Fdoi/jQjZsqm39eg8dZXXsAxiuhSi7ina+qlhZryuJ8YgNRBRXimBK5j+qmq5HQcZQbeZ+bIU
cjXau6z94/i2q7n6XfoS9O6Z3NareopZ3MJ6y126/lTWhq2b3+Y6yBJiu+qDDiWCmSJ6EcNC0RHP
zPd8RuO+Hb4IDcM1rGPmvz71b5aHoqvWXQbYlOhN4KXcVNX35DjP2og2zRJ45g0cQ+oPrpZpWYXM
tvQx/LwwEdwwdeVeDwNFkB8X00TfRZwCCFPE2zxH04ZrcqOVFm6sHrGENwZMWicKmbjqqChwrca6
jT2xSKgZMGAZJDwxaGCX7oaeWQ9Nh6iiZ+qSbk0bj9CHU+NGL9L837XZS07stBTSIvYW2saYpe3c
Gx5C0T3NnFZ4lCCp/DoF9Yamd4LnO7T6R7EZUkasdGZ8LHZNUV+BwHF/9I6xiJ5x0bebYsSIBhWC
aQkvKjt3P+c2S9+g8Yls1t90DOxUy7wNxFDG3iu8XcZkZ7yhdA04FBzMOkb5aYeITNAHtCtZ9l57
WF1Efs86/qqFGARdgWBOjldDuxsQRaDZZ3xuZxZ8KS8na9ejZcko5hrJi9/ON6qkjo0EmCKreGQS
ZHU5yUwgjkPQhhxyJbsmqCTlIs3vKre/iRlkVlr+0om+xkbMp6n0fLsUFr3+5ZAHbbSxKZ+vNHkc
38fEfjxpIh13/pi8wMKM1rWJWSYD4WoM5jlLEFCQg7DOJq52b75lTRJda7pQwIb7+cswRDVukTKE
2hjOX3I8h/royXJG/xZT0DnUAAfvvFJ/m6aH0C+NbxQqUDwXy3KJLVK4bZPA1BCz+kajQFXqenYq
6/IY20Z/Y07DMR9Y/PnCMm4G5jh5tqCzLudg7zs+10kAIaVAvom2n9O5Anmwql0ieENSteKmrenv
Fi92IQB4yKhZeYY0on/t/Pkz3M4bmALXsQQHEjQDNEfuu3pjHal9s8jpBW096syjPHtsvWaQYpao
y5Fg8lNuswwqZqaZXFJccVbofVtg37oZPmfHSr/I8ZDrBNWBuyUP5CVyg8cyrT8Vi/XczdGPLHMO
0VgwqiV2v6KqsUY0M3BI3Yea6bU5UiE0Y1nZz5juWvIiqid+UVtS2FtsaYUEeBkSKo7Vl9O7YtqB
7xbo5UzxTWdEJoo43mTuQd2wA9a2unHGNEeqXgieMaHh0Sfn4Ww03kule8fU8nEHGseIpPVV1VWv
BCBzznJy6b39OHn0yS2Sa4JN4eeEftQM0TNi3qXg5usNnNoWjRRufsmLg5l6FS7+QV67RtIuu5w/
Z9K8x6ljuGt0KJWa1l17nbliL6cTBEHsrBq3slfeBhUXg17glm4pdduhdS3R4a3UX94MuLQTZ76t
Pe2hHyyNdjz2N2YR1eJfDekNJtkCBaSLfbPzGeQivFaTe61TTn8FolKXS5j4KxmSrqGdprbI8Q0x
IfR9kqztimEpQByPYePJkU9zPUyroTE3GEsYHfDXbmDE1qUg9nq2rloN8nSx3IYBTA9+xtZS7OXz
+ozUiqmrt8kGpEJIhpqg5khadEznG2sMeiiK/C752pYBDjzSqiQ4eK2WO5WrG2vD5Erq4xscUbJK
z00nKsh29UyYlgblkEKjW+Iw2FY9J4WHpylzGg5ezj2sz7MXIzdPTephH5OcLGLFD5lLRTEIpcAO
vCxrp2QGcX22PfhUkVzb59pyQzDyq12xUgly7s8RJWiylv19punOlpnP0+AHW61hccfZDyEXy4Cy
5npdQANdJlH7JAAFZAHWLUvxPGOK4Hr+xgV+RHMHQ4Y2mg+1QYga8jaHu3gjyxURAjeWAvK2yclR
4klf9lg0tO1S4z5LcW0U9beSI7dNUv9zi7FGxNqnuAWgFOc+XVOrZ8kIeSuAcbgXxORsyPd7sMb+
qZOrLGLjzt1gzjgouE17Ou3yaLxL8HZvsiV+GQ0u+sZy9r1PUqiTMq2tcXFgQGoOIRJ/NJYLkpLF
p2Qsz8dR8ZHKweKv/anGbrx0FBoECvapPAxdMTNv5JBNpvng1VVydWfrLctfwJhNz7RB9dm94KJD
iJ+h6cXJfDTTeD7VoklxP1v+xnaTao2sIb1NqD2sswQMP0cbdFHu0wMvvQfaOetijIwNP2KHURh5
EO47wRV0tAh3HP3pc9rP0YYYXEQ4c0uLX+9IC3SdcYOkZ6uPIrjRFkYsw50fPRNNFBc/bo2B1krt
L4ehbe8Ef+M5cRGyzXBorXisd81821LxWtAteUnwRIB3c6yw5aDDcfZwcdGvVfA0YEaIOE6xmvrN
rjN77rEhEyDMDeXaiwqgu3V3B/YIUwuQ43thorwpGb4x0gyI+ow+uWlZwa9NiniFphd3E6vF+wUB
Z4+e5B3p8z8BK49z9fZ//uP7D1rNlOe6hs7IX9NSTGEJrPv/PZ3wQcae/K/N97Ts/glQ+OuNf8as
OH/AvQEk5vkmLW5HYrl+AQpR+/6hOxB3Ldu3XMOxQS/8GbNi/+Fb8ItcH7SB67om9J5fMSuW8Yfl
2YZDMhG0IQk2/I//+5+v0/8O38q7dwzBezzOx+O/It8w6f2GvoGKAa+J0j3xML4BqEcinf6CvvH1
tugCskfOiRYHm4ql8raQaZ+9gUNratNjK5NAtbZ99mQ2qE5IKAyBZzD1d9kM5Sqp9Zk4O6rXMlnU
kBmj4gC2aYbVvgY9ehcSjifzSElUOQUNdj90s2SOkFmqyfTSkhjTSOaZTmg4cbXjVSDqtHX6Z3Np
9yHhZVDDi2s0FXv4JHdCpqTqMi/VbJhVygTVTPhf9cZ98P3yc7Is19GaXjFiUJYkfLUnhBXj+Mkj
lNUnnBVeFxmpkXvDbBcBrUFrrYtfTJnouhyKSmOipLf3FP65+GX2ayVTYDvkhg0jRybzYRnJqjaO
UQBiVxq0gihKVgNEysbljuoTIs7+rp/gIxtZe2Q10dBa+jkyp6H7FdPatKzP2OI2Y58+aSgwV4XJ
Z7aJtE1pGxJ0IBtTtbP2Q+N1EdZ27kgsTmuDQFyCcR37AcnQtELXDUuBBHGv0b51hOlWdfG92wxD
l7MgoaKckLlrYJ+iX75stan5jGufesK46Rb02XY/JHgsx3UfQvR16ZaK6Ql57g0CA1qKY454j4+b
8i20WoUBoBjuyDEoAXGTEVzF0SFFeZpU910xIbsyvLUgVHhJbPLGR0I5UTN/r+dIug3IIAZGQFD1
XRrat0D+EZFRJ+dnEGNR4diP44baCNV+kxlTOJBxnBB2HKjUY+KPG2KQNZWHLJOR/eU+i+8r5xWG
9M1YZeOJZgU0gnK6J+bvkMyy9fVCi/xMa1ByYoJHe1ruIo61EcTlfozRkOsgVDzK5kch85s1uNqN
YGkVZdHn3hy9Q9R0N2lF6jMm0MfSo1hKR+9ACmG6G2RGNO0PGqlU0geZHz0n4kueEUDsmC0iLC+9
OCVp06JZV4RPtzKF2m4jetYCWYFMqKZF8Jx71XMaYRMo9CfLpdSGNQ5rvzVwyxFPKXHXMznLhF8b
hGB7OEOo5zHtEw4JJ+T2VQRml6Nzv+QSpGEhmuHG0oTg8uGbc2MI7ujRXI3iCvQyZkJg3y8ylbsu
D7ZM6bbNpsfutFDPT8/dNAooW2Z687FpndgiQp6PmMsU8Fbmgc/ZOD/7MiMcqEJAZHifws8DQAxI
PwMdNdf556riEKmkcVrdYrG+1iYZ5B1Ij1XhYvmoMhrog/kp6wbrEOrY2mJsJ5R9EzzmAzfk6BjY
HctRmQNnygB0lWei9j6e02qBuvo9hEAlEfQytkDttXJPDsbbyfKef/1nIgE6mcxj762PfW2pbMwm
QOff/0+9+P0dOYJsSmrdpjKw3ExjJ0Clhe+P0oavaStiFpymUXb00kCyYC6B6VDYTLOslrgfr49f
Xd2ZGD4wUh8ke8+Ys+igtIn0FA5RIgEJfokSVnql0SMTxKj26H6RKJKK3cdT6nnYSNd4it3dx+tj
+Sb1spl7yWaxafOgTS5PhhdXp8pc9qj5wYkgK0VKKZ/T5Ua9RG2KMLCPIUR2+aaPd6pXxUC/qGfI
VaBuifd3vv+kTv089aIhTu5Df0BS2XB220P50PZ2sEuL2Hocc+08z/tqTJPvdHZceJEMN575dSw/
U17DMQEHZV+Xbn1HThT86W6yzrTq0QR0yXkcysdxnpub3ogMmuTFVelZ+64OV+Bg4mPSrouB/kAU
Lt+naLhnQuUbC/WSSqt2JtZSqa0lPi+gwzoPj3mMmb0YSuIKABFtMLF71FGM+kAmzmfm4yNOG/2i
VVW/7RIsuhkSmi7qzv2CqsKncDmTZRUsz41prnpb+7qYwI9QPy97kPndtUzbIy1LSLRL+50qoHvQ
CrM95HP5Yk0mWQF2HR2idvDQgAXr3KEC0MWaswUnnR81L/xaz/1bEfXtvaMH5Z0BhBZxwJbwlf4R
BgupUmVx1weyuTl15Re6yNt8ju7zBOiE1joNa2kHzY+rPw/0h/cpDuNT6nPDbUW/iX6gJ2+uRvSp
4ezajTl5A+WMUEoUMzrXAqMfBr6ULv6KyxhR0hDm4dGayDBxjOBsySgQpaGNKB0UuJt57KlCIu5G
akQAgGhKvZtElzi4HQZsQ8wm8tMU6/iFu64dly0LEew9gx1wibRcka5LIGQmRYU+6TupDGZaerKC
7MnHNmNM5UltApnklfjyZPx4PFe6safOso+m0ljWxgRxSG2AgXnoOTlDm5MjldNTi9td04pjZVW/
dNTNP/bUcx8P3aV60opJ2yrFsSnDk95lyHMxbmPmCqS+uQH8MCq96n8tQErr2DAnHKUxZXKH+l1V
zDHcC0jragOli6w6tQszszp5pv2F9bJH3q/MvGFWYFhDcRQy9XWRm5gOzunjoYjGfB2E2M1yz8GI
Oclk2PfdiPXDST2mVzCw/KterXBBzI39Bl4x5VGlLM+Cgqi4DHqQ5EmtldK7nEdv5Sc0ptVxXXI5
OKLEZuyscmdfO/5OHWWIthu+4erw4fBVh1pZeH+z+WZz+mbPsGRVhIEKOFAbdSJ8PFR7S40qsqsm
qjTyuGsymkxtYvlQPVflQBNo2jjhLndQcskTwkIr8+s0oFbLbqi1zyga7a2Lvvyoxy9tWHUnFEUW
LJeCdE31tcqvbJGbzjVRnBUomtVDtVHfd5i0Ym9P3eFDtv+bdv/jPzSdr31xvtZlQslCifXVd6pO
N7WX5oh0U5LM10q3/7H5OAfVc+rMczMqa1xY+0HTKYyFmYexH46GErOrTSYZ9bYK8FKPx7hCSx/X
b6OU+b8fu/drVEd6BCKayzMuOoa2dN58HDh8ENjHPq7Uj2NoUuBIRkTo6thQg+Wafb9y3/dZT7+6
iUEAqzw6H4dIHbHfnnMLn7IrogKkdhwxdfU6MnFC6pxIOpNXs/of7ALBFsPPk1ABvfIKpufJN6Ae
tziBufsMbn5k2kcijgyMUpeMupQiGf6r9j6eE6HYuy00AyXQbwOTeTQMbbed9i1UmpMlA8fU/72/
QD5Xhl2+Guze3QA8aU+6FrUn9x97vz2nNbClNObuWKBkGFTMymHnZnGILHNpzn687JVfwRxY6ag9
dMFEUPrNN3UIhRxQPo7ou4tBPa7iwjm0ifZ+CapLsmyjSN9SOWektFNv26fkNzXC49CoQ7hcfbAJ
72Ou6bgmIL4kWKtL0mlpmAnqoxg2yal49/urN1Wm+FQkOaCQkYiN9yQSdbWqDXoIfnojTSppn7IC
kVelD2KUsqTa/XjcwhjawCJn4glmnhFHHWG5qeRR19WT+dCRR9YlO/0fwzOUTiYh8qHaUxs1bqvn
ghIkfFH7h4/hMgsWmBFq5Hzf5ed/LXwEgAhMic+RN5lcfhgHcEd+gJ4iz11zIpzl/f+MsFm26hWT
YH50ULvqv7Az/3qvehgaiOrWhqO9DBWOlZegS3HyyI80CD6S2vvY/N1zhaYxin68JszlV/N3P4JW
bEEGUvRT/ZhMvS8I9bNtm/H+L2/7u/f+9hx2B2eztIi3Y/m3qv/FdfzdHQlDU4/wdK3RJ1cb0XQ/
xChvRyoNRAV3fKR3fDw3JvJiM3RtpzeGuyct85xrfY4mXx4L9Y4QThHGLfFnqMjf/RiVLPKX9/iz
u7UT81LIDw8N/YuIDA9uBXfK9x/3/tr3rBGPbwO+Aupe+f9q44QyrkQlkwwLduicE0WzKoaJduSE
qoRO7RKm43hsnWqm21YWzWEQOG3wBranOPKYFhTFfpF2IiE3k/IYVWbCqNOVNEOWh1LODbCF1Kda
zRIiQkHRC+fPDWjjrUqLnKMu2HlkndUqQLIy8lWTx0FxmTX8swwyxan7x0Y99NTIq55MfADLUwTP
PpZ32/eNGrbVbqVMSt7cfbJkkAuSrx+5VTUQzRg6dLlxpQFKPbTUHSEpPtMkInaZBR4SOUaeQQ8L
vjZkxfITqKfUB1KbMBGUIvNs38HZgv8YkVEayclSLG+Nno/K2ScA8ARnrDlp3BhY6sn7HaS8dN1P
lGUjsjOZK8hZisqYV3stYYUnfKigBNuTnelf7RFzdV8T6tPKjdoT9gAzrO0PKvtwki9Ve41D6jjE
/wNpRfwhcmhPR4NTUGVCqsejRVD6bCD76my9PLxn1MrpVG7YFqNk8NwNC7H1mry9LHJ8ed/T7fBE
q2PMTYQrifycXo11Te3VfLBdsvQ3SQ2lfmvcBPI+qz642jh91G+KgC5UJScVeaHzuXU5oShZy+OE
jjRp/A1yVP4s49BK7yIqgDg2kMtsVarsrIV3yFgnmHxyKJXpke+JkmoXPiA3ZCu41H6IVtEm+len
njWv1a6KEy0MncSPPjmgxPhrCjHHiPvCx5PILTXCPGTDS36Ij03uJe5+ad3dx1MqZacLixCfXkCJ
xKJCPWmoRuWvGOSUQu19bEJ5pnai/YJozQOuxC/IlANP7ToTULy1he3YbAb70Fksxs7BEPaHCGy2
LefgalOrU82ONkQ5YwVP6Q9RSOF/tZKgIq+rvxMlgPtRnm001bADq8d2YbEbUSbn4JrfjcGA5Iro
c6VOPrWJqRHCdCnCnxT76q1BmZMfbfj04Gijq9RhPxynExHUKYv9qphO6jGW/vGQIh8LmhQno3SH
lh5xc0iPI0iV6tk4jvnj7OK1KOrhFPjzQCAsG/XwvzyXNGtNscXGy2AU5W2NThcOZENuu7FlXkOh
CCaSn8IlXXBtrTtHexgARJ9i0s1QqDvO2vPLYu8WebCtIDHvZlI6t43uLXe0zEmJhcGGIjqr6ocK
t/2ZzPhHEIzBoY3tcNWZzldDzNFlJB64KRf9ru9FecnCQxV4N0y3kxvwLOZ5EogeEpcLIsSoI2a6
XjC/Ms+886nmgjKz0mM6VMWmHdz7BJQgVZjORKXoAiWiUDnRxKWls3xCTxYfajjM52ocLoPpIMuu
5WxhJEoh1GHhOdoNrAAdR2pSHxw3Iq9wNHVCAFsTZ2t2LQIa+5rfFnusfik2Fac/dggrMZsjyqpt
+xoi+k4QzVIKnr+Mpo/1yh3nNXg7BFYaQVOGrYtjZ4y3VLbqc5OY9Vnt9Wn91pr5sLPrtrrQ1JeT
XIwmqTZFpCKAdVwq8k3rvkEAYdfiVISYrrQgsNZ2ZsXXLMMOI1iN7wDaLSABV7pplQeQoSGkngaJ
rHvLcDY+msgcdzPEi7VwAXdZhT7uw2zMb9FWAAtrZBkkxJ6fQF5o4HTMZthfDK8A2FtBZwSDDTAP
XMJG8zzAtU2xc2ua7BG1GSuhne1VnxBlPmZk2O4xKG1FRyE1N/tXOy7Ppm+MW0qt+z5b2pXVs0Eh
nm/A726tYPhRQtArZwiqwBI2dWA+2kUOJrOKk4Nlz58n3Yi2dYIabeqxqlbRgkm/77+VABNRHQqw
Z1TW50R/cVqKuMXwowrhF8G+oMLvH5YJYJTp9DdFiyDQN0dj15g6leAsua8d0exNutc75JMVxbFJ
/9Ra3CwBv2KvKeBjzG2987hToHehldyFBrYImwzMMlzjfrD3tmaQxG30G9dGKlrqM7k9MAYRfYc9
bfa430GqH4/VYuCkxIy4jPEP6ApQz1YmU9jLoiVvYAmiVc+0b63DRER4UMElzcsb09QSSk384gqZ
KIgVEV0nrSIGPAbmapioTrqeZkbs1W+dLeebJhAGQC3VyuNW26ctN3sDh8RE85AKRL6Pza47YPPY
BzbBzmYJ/jmIocHULdATTtB1If2bxAhAUE0vEL0POuzXY5rWL9UkRSzC7N551P/Tvfs33TsaWRas
8P++e3fzvW2/v1JPe6P49Ne+3693/mrfOf4fvuF4gjATlwadQejOr+6da/5BPLBjEkBjGmi5ZGPv
z+6d8YdHKI3rQVq1Cf8y+a8/u3fiD8QJvq+7nun4gqCl/5/u3W9pK6wyBZxx17SFTY/xv6RWIHN3
tJRy50Fvxmtp4WHiToMmwQRnCKgz9vTx38RJ/N1vpFlomTr9R0OYv+VkZIVVgMIX1WEE92ViTPSq
z4YDpARb9xhE/b/hu/8On5cfUDY6TZ0GKX3U34KYwk4LlobWCHU36lFlsQZA9FQt6Xen/nehT3/z
qzwTECvkJodP93tQ2+DSRSybpTrMbfozzdKfgRb/JOTbS8OXv5xov3qwf+25/hbUJI8av8kmpwm9
JoS/377DzomIu5KT70Ab/a3v1TWDkkP3ZwIy869/leCc/yc+vvxd9HVJXvFt16PH+8/N3RCVm1VG
fCrsgMZ6MLm5180GxvN5QkfK7RbbZOkdWRmC351lSoZ7NcN6uyAC+9d/yu9xH+ovIVPP4GgKut50
tP/aZnYH6KodNKCD77OuTAPMAfP9DJ5ZaPPTVE33reW+YSv+d9/A3x1Xx3QcErEMx4eB8s+/VxN2
ia8B1D2FlGOid0cKMyAWxvu6Q9wrkddFeEmK5SnxUCGVWvy9IWGkmmG2xERoribM1YmTPv7rb0N9
8X9NCVBfh2WCmnNdi9Cg304Cpyl7I4uKivmybBpmNpMjfltnjujgCRTp9Rum8zyR/D/2zms5bmTN
1q8yL4AJIAEkgNvyjq4oliTeIEqG8N7j6edLaJ/Z3dod3XHu50IVFCWyUDCZv1n/t/xU+Qgxe52+
TAltDUIGRsImEr5uN8gAbcL/roJ/cXP+5WWyHZwZJbMBLC9/Pl1zF3dYN2TlQevoW5U9mnW0nRuc
mHnALZ4Ip2Xutf1agpBe/f1bG7/Zri0PhvzDe6t//4MSwcVHp9e6tDyMtvk06DFCPEZnENviQ1OP
t1H3OBVgpAYpv0XRW1777T/cLX95s/zhCH67KkOShSRqHMEc4rUnnPEG8eA+g9Vdk/9+/P3nFbrx
n2fbc/nY3JeOZwnh/HZzFn5mu1mB63OhlwR9zlkWyccAU3I16b2B9C/bo67v0+itw6d8NYVaS5g+
XO3aPAAQAhmqT2eXn5nSCbMB7h1T8+hXeruy0W9lEDHy0T8Gene1zO5axLvRLj6j6fjwovhOswLd
LfyQOd15eXEpg30nMwYaCn6P+v8dNbUVqnIxFPtiMl+xviVOpd3SuJcgn88wTaixJvwnu+30lYn7
zVxXDLNAVhwAgPt0fdUDNfbDFRPEYy/ofRvhITXIrkJ0mVzR/MEh11prllFsquk+NOMz8wxrhMEn
vxiPi+Q61+V6TvJnhn8GKFi5ts7wP1vJMDlmVQCdirHmeL61FWMfzY+ki++po58TE81X7+1IZpD+
4SyGAcJHZqcfeDh/qPtJeNzCRs5niPIX026+u2opVmeGGR+AEqLZlQPo5lF81xhOBzIbfsgwosbr
PDSg+JllHK7GKA/D2H9K225r282m5nwui0crxzM6ggrwF4NIkJrvBu9p1ZwgwYo3eDW/YJquRuRy
sbv7oPHhXIwLGHpcdTTxVJ8yoSnqtQSGDI1mWCisCkpnQOhOTOsSX3Povh1/DIzRi0L7BFSMM1lk
H3XW7Gilf7RO8CBMxq6tKWNGO9TJy8vvHmEsvT2ObGDpAWBw66P+MfYgCyCptt3hFg7sEwLhTeux
LpbeqQqNp7KA6AU2j56MO7+M8CscNmHP7a8eijhgL+cw6fl5r/G2L0kDzUmWwR3yL4AGH8PyiDb/
eLb09K7eIp+HazioG40gXr1fNFXvTRxQfUrv5kwpVJ0ppUMeS/noJPoNTjqCIe0jUcyOOLv3mKmv
zPFWVRMNS1SSRcBsANZ9oNevMaobS0eyVwV2S/useyFv4JeboBgnj/vTanwAhcUFMkvBoER4tiR2
9oCEbjNHtM7JWqoywg+tiu9xEmprdscnGfQ/GSYA2mBysWrpTfsqeSx+ZsbWeLaZDFXcSBodzWU5
eifh841Gf1X7blzhUR/dBZ3wuaruQ8YzMlkXr4WkNxppvrYEWsxQv6lbeVCbMy7ej1pnMDTnZ4fY
4NpE7PZ7i3kg8H03s8aavmEA7ZjE05sBUf1ige5cdSnMc0omKoaRzDxhu+QruBkQmMCMn5bbsbKD
j1g9uJQYYG1r6RdTBC9OmwvQf7z1spS4UfoxyPHmpTwrBSmvj4fScDMp3ZJ4sxZXfgWvZJ52QeFj
h+mFdxIvrmiCqhRPDdS+r81MTLgsW73a6kNAsMPILVSC8R0BZKzidroZ6kKti0D/7s+AapwXfR6R
ajjddd0l4YdToBJKdZa+tsYatkzg5SR3rWJ8KGrf7QjAMc8AFIiVESR3FxbNStdHxhLZsryBEHh0
yaaHSjP3y3/w8BSpBh4yp78hlKc9rXFYo+TQTZO3MngXYKXpptbMx8bFnNoFvDe1l5KuOYKoGkzR
bq7Hs15HGvYu/oPecW48uon7QT/YXr8dURbAzY3GHXB/e6VRzdjZ9fjg2l3BKKa4SWapV60sSn5R
tZIt3VAbkOB6rHHPrg0Uw2VreNuohXhb+enGf1gGaSldAC51EQa0cF0La6Ddgk+sHg4n06yOTssq
2pRqmyyY2tV03lbq2ieerWgfS203aYC5RNsovjfC6JB5tqC0XsMeR0xtLL1tWsZvY6AYcjlURUaa
UNkY+jZmHISbk3Mlh+m2aP2XG3IJXhBMf6jtgO7lhx3Ig6Zzalji2hYc49TqPyi0vsZhvu514wUo
+XnqmINH37Hxpduuf12iqf3cedl+xFBluflJ2IuNi4G95jICxA2Vx/ndMJKJMhoV+WZKMAEeaO9x
W4djXzBA2P3smC8BZiRfq9ybjoOPDM4z812UzViIAZChxuE3OzOo36qOMxI0kACr7NJ6mrOpK+Ob
7Bp748+JvjK8pN00ragYTa0EsjnueTPQaIwXEReQaRdbaDhlZMondxYYmkh4ZmZwcpD1rWyN59Dy
keMF6PK7GNhcSf+F4ZxDPBsjt2czga53Uejn3jHK0VSHbTVuMidc8yCLNV6ED3kpw7XbE7a700+K
BY+iY91iOM1jjOan1DM6SBUniYG4VZmCEOjcEeGLzZv1LOYVdTD4l/3WZiTy17UrUp6hfm4/cusG
ifxpHLld2qx2MN0Q9yRkxhA3VW3Vz9WG6YcUsCuX3XGMOz/4KKwm2lN1Y7o3YGBbxUSWGL97sU2S
5MWI8NBOMgDSrst0ZgLNDsEHheQX4YD5ZdZqawhTKcOhlFK6n6OejesBO8+cDxVbxTVv5S0feQRC
v3ud8+EFVyqAUfJxBkW+thse0WAwvzh5S21HLUF2lwHUNGB/wgHpHLCg7G34r9xGx/2JpaKGgEZ/
cwaHAe08BkU2l6B6IrrT6cBXXJV000LHho5DpIU5KIlmSzEugEATDDuKkBgWCVzCgvxTi1xx6/iA
oiXd063FvriZJ1kc5uDSOMLgCScw6HiWGYdEItrl4DDyV9EyiUWXlRNVNA9idr9TrXrBCXn4FjPp
GSbyFASTfA+2ne7smlYDllNYl74HYUryrTyPoy9uw8AWQv7houF0lUSpvzeL+Cyqfl9RxnsIqpH5
Mxqw6xYPCZqy8GbMsPgeeVPFVhMn+xxBS2TcPJg+1MwAA4/pW8RWutFpX49zdYRhzCaoo2Kt5gpQ
5YxeaczB1Wf4nVS1pm/AckybSUzbIpHHOgQX3sCMH6S+cvDJIie3uO2HHLPWzsGiCh4LXcyaSb4L
cEeWTFs822Odb4yieEokQAlbczHSxJV76mkG4uO7jSb3ZjC0f4QrtamSdl4HWfesGz3/Gd+wTDTB
2YIgVFldhVWTQdO5nZj18NxgFVftDybUHxmTxoBZtLvIjLz9WDLB4eFPaNrJ1Uu5i7KbO4BHLlXI
UI/sqIneaLA3NDoMhdwy1sEUH2Ge7XxHFUmwicUZoxmKXFI81aZx8R0rX4MfLhhP2ugu8VY/Wl8s
jU7QFLCSa0FCoBWQmFSoBFf4ipqrybMOfZbANijCvWPyhl5l05wobZxtEraAXkDGHiI3X8cO9+W0
tT2QEvPkMdtNn3UFfHYDlUCHWwtPfJA2NdRYtw/hWAMbnqpLaDQnXEI6dqRx1zEutYeP9pQMIF7t
AsRq3lobbK0c9GGTTRzbf20injS4vT3oBoaSTDfd5PAK957A7NOFEeo4YX0YsFBp9ISpVii+XlBH
+6GDVESJfF2zw0CH96eNLHWLsSVMAHFY3GK08A1VLLcTJxVIA+8u2xZKWhVtbRl+mLVz4hlM98tO
B3+IJBPIRSsbxNxjYB1nOAxYOJcHljNv7+f5VVSAVWb6i5EbmPgRmZuQXWGPFcCGOcrwwZM4yPgB
TtVY20998y2tNH+HaUq4YUj8vUhbb2umXyrcvUCp9rvEaAiKWuBDFqYybis/IaqIdmRvcgfP8AEO
yhujs/inZD3DghHAYMcfGcUmNpg79+COAQFiTphudMDDDW4Cpl8I3g1MKOBon23Sh5XrGTfMQH2E
g4TpGmGyHZms32V6Vxvmr+oSClxFb1CzJTEjs4wq9TS2wQza4jQVIiCE5jqhwsbJZNbOBWYvm0YQ
Z0mdzIwhKH1A8BhHobdfwtYkNLdBCeKQZl3aYgPtk83EfVvu8MB6HoGgrHUH51Fj5EhxzF6D3kiI
8dbLOUHS+KnIi2fWpM9gJR6XULeNSTNdAf6mieKbcAnekqC9Gqu6ED/bic9d6xV+2HsVKRe+uOU4
1FsCLwcJx3Mf6TW6d+2rzdrBIujDcQry7WzaB/XHE3zopI4/5hqgWx/G+TZI/SctDVGn5XyrHCjD
Z1W3E4R2dU6gkeHhYVRudMAqyq2V++oWXgnOWxGDxvQe173V8fuJLtyO/C6DSAPeiQcX0JFmVMxm
cRljlWwh9SaBVmchdBnz6iLnzW/ib3Oh3+wY+EBgJndhcf6HGbegjDxNkx6ofq5YG6d4KpOR7EXO
yUXb7vTj4+zYryjzHpmc/0DpxbLEzK9bPRa+esTs+WazTyOerzYFvCxA39WrrdKQYUw+lXoOQ6xi
HsJwm3mDXuNs9vlFc6wMBwF33PpR/pWJOFuQXzrMIyU+uR4rL3JHHxk3Z1ZLePkVUrX5ixOzziEC
U5SGiYEFf+3NbKgqLYUj+i5atBOgYCILQ1x1hwYdE3S1N58RQ2zc0scZPeNaq8PuXEnzBVZFD8Oc
LmB6EKbOwKtZbKRL+iKhbK+YWHmNUo9+Kju1kfVXM/Pg9oYop83hag7TOaoJjjugKCqyJ0HbZVH0
oXneSMOpvyYVcQ+u0KeA3owsGNO1m/48C3FbrkEX0RFlZuQQ0rJZ9WpdzQuVW6j8GDL2ZwsPng7r
gFUJdWDrKmyLY071asmSzXQ+jI72qNuEWlKnWI2S5W70QBCWgxCKmaFS21xmDyqY4jwRiKtktYzn
c2e/ObFX09ecTvDoLhJ49qpR3CotvzjOdE6T9klQhgDSddIAQq8T0Dkr9atV/cMO+m9D8WZJJgIU
UAJe4yPU3WePkp4p5KHo3Hd0sSiXjfFiwOaDfx7dTZWiDwEhmf95Kb8tB2+oPae0uF/haN71mE3K
iMRHK0EfLJN3SUad1+uOVJ5VvosEsuGGTyL56GfUe4zx7GbGC6A4SQlmfDBjdkxge1qfbTjzb2rB
6PLyCy3bRGe1cUYDyxOz5ibl9GgViY6bNhcCDYJgcj2ahmAXX5dqchVwH9X2u+ZKimfgEVcQOM9q
XxYtzek5/1n3PNMqqe8LQvbOoFvhFN7Fsmx2gDYEK4uHSYXIgBDDQ4c937iD+YnAjLZZsDcgwi5P
7ayqY5We/ijb1mYIiDTCpe1b/nrQdu54yrvmHVsLDIbUw/g5j/ofddVf1VKirmo4dwdZ2DAaw3ts
fI+RKwaNTNZpmrPMaE+TKZi+KACwRXxsVYLoG56eYByvtvMp6cLvlYE3JlWVWoqAXf0IvwtDKHVO
ev9lnMcv6mNKTdWUWRTLVj7aLsVMR+Paq8JlBwGqIGplI3kTPB2VpFAxWBYWKhk719IbMFumq/0W
nIjvYzGnGfOt0pqPsUyvlYcz8QBkKOTxR2ZGch/mx7EqNFrtyUdsQGWqIdTHOkUv5k0mGSPSwDgC
1w/WtyD8mCyqGnLgqMNGO9Lq2RsEiY66tZeXqFbFKexuYAxWetSs9Ck8yFQ+jsDDqIvQYKJhsZUD
rFKZTky+UucKP6X2VK584WLfOnDjBREJeOtlzbrkBodEVggEWyoSQJpgEJlRZ0+oemQpVlSq4sEU
5z2vu8c+Fbue2onELG0pyqkOa6PJPR13svWlfIZHhAevLHT9hwGGw9SwqnucnFjwMfmIYz18o3i4
rWpsvBDqrDqDwA/aJGoh42F5HjCC4BLWZPb4Pm0nDZxFJn+AbyYXwnuBhKbdBeMmsN3PgDsP+Jty
iy+PX+N8UrDrzZJq+1GF6jA9GdQY+4KcDf5cuoaE7av0nv2+r4IPpuZtaKcz7hGkRdJNjvXQXdNh
3E+lMLcaxX8wf7hlhz1NaRVR49B4XTKtQJXKmDFCbonuDoS0Yh7xLNFw+cXRyDR23Ugh1O3LoJEe
xaGqwgREb7lnITQApdWGXBA75ZasZpw0WXS9LMQgNCoPpKf4weGCQGUw3FcdEO/aY1C8mqLXRlbe
Pj4OJg5IABixSCVB1k0cqCXRJJQkbeUzaxTzuyuW1z5+a4MCe8WGJYYh6B953RuPS+6ZAyGMYjfc
pLCR1q2TvdUtBgwxA26T32nrtM0MTIgQLxoZEcNjYFqPuBx8LFUaTeND12m0qUrmbaTugm3Fo8oO
2dpySpPLZkeomGyritvWJjX2bMFUdEx4Ojk/nFAhRVRJjpEQbprY/eky+b6pM42dMkQXogpiDDBR
gDE5d4mXUnYiRl7l3nMRZ85OLSWTyntLjx5SaOSfrVF+dKNFAREWeUEVITLDj7h8zia2kHimojQX
X5q5fSoZ3V77ADzA2dssqGxvZoCDDkneecmZc6QT62VvwwKUpc+RP6sG6LwqVs+qNCVsHszcTBwi
xieqDCua1YAYwF/XgccICAGJsGP2rC671z2UjWkXanBwl2e50QQ5ajk/LdHc8kEJvaZNaVuszSR5
VGYzT110Ez20tDSmlUX0EhjVFUurb5jLu/u0ejAm/atvE25jOEZRNX13ItRTZmgqQwCmwNS5kRbR
9VAdizyAe81dPybXivExQuCUp7LK900OkNwnVimd6HH2XgYHEQVzp+3ZxOKZnVfkp+6hYS9lKa3F
AYw20ydxdrKAArkM3Pv19MM3nc+alZc70vM9Q4Usbt7UrSsv+1JWDEWVGV7kfCyXW8sGmpDlTKpX
35lhlKj0nvy+OGp6+XWGsLGeHHJdv20ujRWUR6jo2orlst/YU3oeRCQeRr3vXic9e1NzYRoIlAN2
r0hyvN1sj9fSCxnkp3y3jnStBBkFiLQrtPoG4GEe7VMBMGJTzGZ1Mcw0hqvGlBO1h24U3U7vq0cQ
4sNKS/tyl4je3cnONbdl0NnrqkobgCOEDXE3PjUR80kIPwG4h/NOd+nMlb7fH4J4+FR3pjxmcNlh
AuWkR7im4Qvtu2+2lezsDMZKUzImWniqRhrEh7l0vW2pJ58zABD7obOTi+EPYg/y+hnoC7gW19av
EijTDi8RtI9K4Ig3LFDp2a6OMUCLQIzwC9WLb/DSfUUbZJy4F/AGX17swjm18UT4r6N3OQW56ez6
qXxBWyxPy4tyLkEHXhDlBAVjxogs7TR/SpUdxNRry7QBLK6B+kFIvRi0Ig+M0l8OOqsdnDyxkYXO
KGaafm90TZy6TP+alzQUsD01tpkCFi5C9+UlSvyvXj15W2FW9ml0wz++LN8DJOBuwyr5FoH5ndJi
gnqSW6c2G6zT8tVvf0VSZu4D1K1RUeVnC2+ErfRKKql5rJ/+/QLjDCmrV8bbvvIp4QAvao5xjkEM
o9aMdXQHU0sKnv5qqLBuYhUwo0sSmK/4h7i7wet2ozmOgN+iy2IzsLx0yuGkbtRzRcF/++9/iH3e
KE2oaBiAtk/LC+V+8eurLknQCs/qX5xB1SZ1AbkNA6BnFKU090r92iSGfmWANWCKj9Jg6MtjmOfO
JRHRmylhLVttW5M4RtlBS/VADeswQh2gv9LLV13WF/55fJQGwGEzSeOjl4IxcmEWrqWr0DR5bb7Y
hiZeohBLCBmHwGC9PN+0ht3sLCICFp3JgxHSuS03lPorhfbqeeA9lr+Ngw0GD44hZDZlItNxOMEw
ldfZzMrrZFkOpXHqFMv3HNKwFqv1ZwvvkUQvXubqkaLYtHPm6KulF+lThCFVvpII6EP4shBLEqSQ
ys6h6TSI28uX4L5/GGMgttJpTFIAwzwtX/XqKvzhe7oEYRRYX9C0MdmkUCaDcL5qutPuYONUDKI7
wTmzV6MXjSdYSONp+Wrsw1cKZ8xaKxMUp9FxhpPpR0yjfZvQNjwt31pedGUysnxV1gBinLRMtyx6
6VHQZxDUJE92+M4BviQ9dznzqUxlptbj9OJh2UC3iRd3mr6zHcEjQUv+Ook9sLBXWwODXBfTwbXM
rVAPsKOeznby9D1Ds5cqw6Esa2Enanm7o+J+sSf8YjKBZo/nSd+2MD+7OjnDLWI4rvbqdcRSswkr
FZ/WTLEbAQPKPOINnFNKdyWA5gjhphW9ZMoKpk8ksKlMrTapWmgKv9hHSeftTauKDQap/JD521Ci
+w+NfTqKxxC8Ga1EcfDbXengk+6bzZn/i1eC7L1Von6V1G17F2fuUxe34TnBBxv71LGgCq6hEZb5
96rivae9pRxgeqvuToU6mEAkxBjLl7rLTDYodVBqhYsNgh9ZaPB167R8tbz4Vv2vv0Z2KXaZ57Jz
dsfJKad9qmTDi3HfhIXAr6+W79nB2xD485HqMeQmBjvXXRhhtdeUUQFhy8XFXLPRDRvN+2RwWiOH
LRqGOMykL2lYQf8Y6w2kvulgBO2bSAAfg+YKp0nfJtzMFB6G4OJH7kl0jCfK1i8vpWdTpJNMdpLy
5GkMT6XUv/mutY/hWcY63Pbx3avK22y3n5ORiNGYzMNAXErmK+LTpNA0wLfesJukPxdBqEHv/6Tn
1DAaRvY9zXrXBd7nfd/8wPv4oQW0vGf0qdx+mFBFI8PmmR1c+xhOQm4NBxmZkWxc6ZSbQnmPeU7z
Jbazb410v5GYrGwDXJHdBd/Gyr9PVo2Tb3PNAwBT8B/oh4y7QAuP6gPoYtgTl7mKmRSa+zkh1osn
gtvOBSqA8uITFpMbiizrsg+QJjNEiE9VCJR2DTLjEUnvLqnle5SaX+uZX1Izm+OObHNDF60j4IEb
hoc+ByVwBjt0Pwkv+GY67TcTsWdTvWDbPq7SgAgODb9Yz1n9ZdBQn5qnuRI04wT9Xoxkdmj/SWan
VlyyIvrCKvSQMPl3xI9jhR1JuRdd9yyqMoND3k2HGfBpVmvW1ux9uDoRG9xcRGt6cf2qfhlz5nuI
ZuvLLKmA04r6iAVs5KXKY2lMLhT6WX2MUCUCafypd5h0R5BIRJ0u/Tpwp2IdF9DP6hdDGdw7pE9L
RS/2gg9VChqXhEqnwuJm+boVEOv7JFvH9nCrof5D/wInh9xCb30SSHONAdGH0MhbrBgVeOPUz0k1
bE2Z3CNPfzUJFqkdkjO7GWBdbAhcJL8IDlQJCSlBR1kojdK7AGK1OlhYVf+93sZSErM/aa48nawA
WZNHV1BhWv6sL2rmObC6hvKVWdiHfCJXYWYo3BpzDXeNEK7MvhHp+aQxmJBm2B0u5S6PhlrHjI8X
xva2IeqmQBHhWaAyg+VUIiVnIHCTmsMxEKSzhDyqLNw8jrGkywypdtX55NuljWJk+sBgjn5VTEyo
O4eosPGUptpTxBKGffVVuuI+2rFiQanSQbqbWa4J+WNIBdpFImP5+5Ni/IZ/sVx1UtCQGo5lK/3j
77o8uKOTS0nkUGfGrUNOVCekrOqQotF9MBzM1A+BV29G9OGbv39v8RfvDXVE8KYGAihPRyf7R8FX
Y/V2Rqk/xYSUjnfmk3/xRkZ4sykzaMJ+LMR0lahFptG4uY44esNwUlkYbdGr7wWYbFr6ijiClnL7
UKdMo1uUfP7+KOV/iMI83dAd24N45ZkmTcM/H2Vej1h2yYTbRpG8wpYEEQjGsGIZJpmcVHkNkN66
lB34KQ9dFZKxakg+lJgjgp23ynK6I13q7goyYrQGd1PlcpBQva1T5Pe4zu4ppULuiZ0lCMoARb0X
TURw+7xIEANd5e2qHNhW1mP1JZ5gTYwM7P/SaZAmfNAIlhsnDVeiJ5EXSVruYzZc2BDnRB2la4YA
1HpacWOd4qZrHYYJPllm99cpC39G+fD01ZPpVSVs1Hnush6uGJ/D7xs/C1VkjGR1tHPi2/BezLQe
a3N6Tcfw8Pfn2jD/QxzLybYNYdqSiW2s/n5TxJVjVGiAApJDJBMs7XRri0aV7FfpTWq1klmNUkVl
5ZEaTb9KctwM4lSKRwMEMS4gBdsBFWXGJIiM07I55200HJpe26dq556gFjJ6kzrZKYRWT8G7v1o+
DeCSOZm5wSm41+ePbAZMYqNK2clq2i3F5iCkYmHix5qF9wCL4XWJMwkUsuyuGop5RJGM4RISaHIU
HY3KysyIugQFUTMWh9Kh+kaZoagpt0m20G3cPg8hjSm8FGCsFOkXZyYjpqd9z0SJUAgbtHJi5al9
5z1tHaJC9e9hysvSb+20n2mMIRA1Bw1+6ZYJju/gz1S5PssEkYKJ8W60D/X83gnKjZmp792wpeUF
9zIPelwlTOCDfhgFuyHX3wj0qFdR8bEozSWivmgUudAw8Kltr70utfZSKx5h1RzDUvtZCG4fHIKM
TeHbX42ecA9zJRojCQmWjq6sAWdc0+5d5c2w1zIBVymuyh3tEhC1cXks78KMp9OAbAp8uX2z+Uc6
BKegGL5ZQ1gTnO18C9Zl6eB2SZuJsQxuAU8eTIhHQcZzrg61OgZF+FMbxmuXFP3ThKXLyoCohuHJ
eDN9G7FGhdHn0NantGje/uF2/YsdBXiWZLJUStuz1QzAHxcwPC792NKa5GCqj6x2A4fvEcN5P7T2
nOMdIkPmyVDkRCsffOeGqgY1HaWkWyjfVZv+g373PxXfsHLZJGyeI0FFUvx2SO0kB1lGRnRI7eBr
mcXPhM9HVfqG3oMWcTr6SnFWDP1NSa8yN737evXZdO1/ODd/sbibHnprwYiEhSTy9ye5i7CFknkR
HdpwLFHe8FR1Kz1uQPOV6JlRin+vSdX62f4ua/ovAZLzRtU3pNKPoacAATvnm8x3P+ld9AmQ77Sl
EuavcSj+ByWu9x8yec/SWXNQyHuGYVq/63AJsC3a4EN4GJMYixS66CgrNnqPjRE2BaqZTVo/Y8m6
tZGenPEFC4U/QAqwGM3lBylQX6YEFDGTYBmDe5GzFqoaFTFYDP8NMCYAqpXeIMwrOu8GUB7Bg84w
2okzpAFF8ZrjkIxv2RQXG31esE91QInD2nia7d08ciGhX0X9qiVpvV1q4gGeeMQaM5QHGLFu5237
gcJa+hlQdXJIq7wDPqQgWwVWeSgr36Ryxc28RwyJ5gevn6EL0rfQzGETWCXmwjWPjcl05FoYxryL
PO1zXTbgYpHvcgfrX6YUsa5mHlTNcZGK4izLuKL2KaSBq7NHhCJ8xpgJ76Q8f/VCtFGBmU2bzNSO
nm4/513wYePTvpfmAf/G+lA0LgXtYox3lVxo8RWTsGV5XdyuZcJqlU3tCEU8+tkOjMctD+//jUb9
02gUWEl21f8dCtjc2/t//WQbbKfHewYS8SH6zqp/z/80FfXrh/41FeXCIDSgYxuWB9hQ6CaR9L/G
ojz9v+EWGooKYZNcWxLJ+/8bi3L/2yDaFBCITalTquEo/j0WJT1bNx01FMPy5dj/P2NRhnqTP0b6
TC+QblimI5mSh6No/hZFVKM24uLXGGfNN17buioe/LmnEmvakC+8b6OBO6DeFSEhU6tvCxHNTzUz
lGdvplOh/sbYrHvKUu9lSmvrJQuzL1UxD+flb/aYUkw3wmyH58N3K9N/5qJ5gYePXw7FrfVslOkm
oTJwEoPcwhnNzkGCPTctMwRCSrk+2dgOmVVeXcex/1qm2Ns5sr82dRM8CbKHNz+mzaSNegNGxEUF
zywp5/oZhdh4zZVnvJQ+LRZPr1Eddhk4esYiGGJvnixBp9HX9xRmghcDzB+jG3lHO6RBBDgPRHZw
YTIe6Z0Z9jq7o5G/Vrg504BxBS4YGGmg6qHv5ZjWCx5oEWRj+dz7QnvNYpvItdFfRgol58jWOOjq
uyyC4dXJLNyj4rTbxDikF5WY3gNdRzPUsUY5sQ1NLZNwUMV4bgXz+CklHixo9f41C8oD+gbv4na4
iKZhkh39XpsPXD76XCa5uTv17cbApGxtGXF4oRzzxMj6us7b6Wi0Wv9YUAcorSD/ORmdc+mGxnt1
Z1wJMSjZ9z0NkyaJ9adC+HIzKHlt1KOXD/DKu8hWvkpcU/bCYsS3BDL2lBcMYjmZvIztxAIVuRdG
Ek55aFLTt6nOF/z3x9jZ9FpQP9N4z2cDMK8XW4yMamaz5tPRpAjks4Q8dg7t4MUd9OQhc/rr7OvO
1R7a/SRF+4iMe9xqDNlvtMG2X5Da7ns7jh/CVntPpxn4WOtVZ39y6ftVtyBrC+zGZuaJ9fI64BcN
2Ab4HLhD9zwmzC1TiRdHHHCaA0jRrRuLBPNU3XjGgHzAjAy+ppPDU5pM7m1YgX9YIP5iauj3qEOQ
ITKex5JA38G2CTz+HAi5TYfQuQaCs3ge9D7ZCGK6i9mOBeFY9NDoeK8CN3ltw8A4Yj33FYBAswmt
GP1CgLTj749HGEK94x+SfY7I0g2V1DIaKT1Wgj8fkUYpp9S6IjjDihmOaZLFO5uWDahzTKmTDOYS
pQyeySZZu518zwxde/FL+1z3xqryzPpzESPc9Ctj2zKB/Yz/AqXDzA/eB2u4SFL4zMqGrw7XbdWY
cfDJ+055bdpYmjed+45GnMEE4MoyEgmI3fW3cWOvOnql677lJ4oifKCXvqkKb0Jqyg8Gsuw3gYfK
JBDNcDRRB64sh8Sxtbv5yZnih77LDuU0OceqR6aYl09Gaslz2KON0I2WCaU6GB8t/diafvZNI67a
6L7m7KUWPtTWHH8KuvbCkLNzdnzHXbt6T3E5MRjDN+RDohnBA3FushYlIt2uDNuHrEbBOmnvA4n2
1a3NrV3rN4hi1qWA/SGFZj1jDrwPfSNcUxF0dx6W5rDzxCcMiouEiYZ41I9GMFzHUsQHsh1soGNo
V1Y4Hg3NgRo3fGQ+Q+3UYN+MWvJwRwa6AVPrN40XPmLgzmPs6MWZntUFjwp0fNnXLGux1h1ye2ul
XruhZXxfoJQF3eV90nWfHUlldGoTxv2GaoPJaXrU2j5YOSUdhLANN1rWzNtpzs4WVt8gatEg4hPZ
v+ROtyUCPXJIxSGcinpLg5j+cQPxsxrGyzh3YuvTLGQGr+oOsWOsMGv4geVRsY5ilBeQ99aGEVhb
kYES0jXnEmKEeya0PLhO0/wPZee1GzmybdsvIsBgRNC8pvdKuTJ6IcrSe8+vP4PawMVu1UYXLhoQ
qtXVEjOTjFix1pxjYpBxQSro5CiWSS1zi69UpNAXbXrRaWDbJBuB4mvbmeQiI6FfyRgRURvPSK2N
w2yi+ml8sgXCCMfLFO9aSO9IdSevQBULh35sLH8hLeCiR8vfMrjnmKHUmbnAC6/pgRSlZ0VvfBsr
dI6NsG/pjIUj7UZxg3jAJSGth0lsUrPDw449Fe0Ie4j2wvrU48fHgNFjo4f6u3OAq9pMINZW4bXn
0DQPhSu9CxhbZAFxsosHhBlumjmrihTMS6Cjh1p4xqp1XysGEsfUm4DiS/+b9iaU+B5RpaUgrWKg
RZL4z0bHETuFGHJVnBe7zEuedL4ObYSSuVd4e2/sSZ6RtVh3ndvvR1Vti7J5aYjEe3Id5iIGO4Df
GNN1onOfqzE/kg7RoeTRz5KQ1gfMk6WY5bGRuLsqq1yPM68zifwXjgefCiAJK4MsG9qvEXiEorhM
2GbFuBZNNd5ThbxlSvJbiU5w41umt/Xz6JMlaPz1xJ0jSiDNM46nceuEtCuaCWNUiRWnWEwdYZOB
2O0jkBcWtYBLxd26fsKIOgnXDbtURfjcM/E19QG1D86j9JGapNnmAKU3XlQxHJ2AO7gNKX/99F2V
XX1QMrjH9GRXLVIdkuSmp5GJ275S6RtdedIElpWnmuu30HSLLbCYpVVdf+pz7xVgJ2NVYCN7mqBg
iZf3oaj12UQkuUkKmLrpbO21/+J0X2iXkAQg7q1peJRAI2KELgAdIZHLeDYBMUhkELdElyLEnBUS
5rIfSvWjjBhByR/ZbBXUDMRPVsNOafF7iDLuRfQbugl/RuhFtt7yMOa+fw/t+iDymDRechL3nGOg
N7DGlQkp0rWiyGgceSnHviXijLPuiNw/Exrc0VC/FcMQH4wlHgnHAjz+tzIrqk3tqoUHmBOw3lv7
ZKLH6k1aHuPlybXUxHjDnrflgAeN9Aym5k8akcGuMxtnxRj/1g457NXlicxktA6nsLg5DqExDQVV
Ta/7QHbZrZiL8rGvCRdSc30pJ3ASVQuTho3DRovY/spQRt2yrtsJpzMOvlXe/Fq4d8R63t11JxSC
wQDGYyC2pZfdZeo2Fde28uflrFgxoZiIQ3B9mTzZk3FW5dScU2hDRRGFx9YjecdBPbaqDLQclM0v
fioJd0MMgQLSudCAQBtjbZyYGKI8yEEeEdNGQBrwIPBFDMjcmLh13Hd5AsFl6pzfw8DzF7bJvFFu
ZJ77XP4i3DA+JCgrCD0YGct7gbPTA3+DqsQnrFTnp3TJ7ZBd8DMBuf1YJfTL/aL4CpYxPtWyeyyc
hPYIi8mtTsm1jLrZQJ7Sigunh2OqRn1sTTSuDQ2yPEBgu2gIi/yGOyU+NgweiK86Nanlbwc1FWeI
2vT+ZPrNmLtpp2yML93sBHcn8K4TmoyjmdrNZRnm0GBu2Ywe8nCcyHWw3M1kYgSqOkUELurSdQ6w
dVuI8jaQs3aF8qDWTTB861rCBpGMN9u+ba0t4RvIWd32YrOm7dx+ICiDd2xt9tOwa1CSbDI3ZINQ
o7nCXsJrM3gYlVHpo0N2+9qI6QvmBPpdjHh4NIrIgTPFvw2J0ayVU0Z7thom4myxz6kVwmyezUOl
cULk+RI3/567QUS22bOWi2A8xvT4Hmm4adPcS9f1P5NBI0kcRhDfjuaDaSLCm2PEULN2MccyM+6x
C2zriWMJxCded6Bep/qtZCa0LZYFNlqW2i6ImdDPmoxnHqWj6KYvEmod7Bq/xzIjdkNDOjPszGSD
VoQtvsZ7EoZPbev+SlL27cQyxEuDLqQjhvKSUtJSt9Q/BfkMDGrEDR7hC5dDYlcS/RoDs6V/ANg9
CfkERxv8XlC9NiXEski1Sy/ab/cDsaObfvnYI7Q5NzSQn5KBRDOWIpMGDPpw79ZWxnHxayqZ/IYv
XR7CcNqb3Kt0P5mchSFqzoTNYBY/mLOj13erPQ3yrcFDxkO44UJHFCi8uVOMVc3JjSe2LhTGAu2m
eTdZdg9qpjeSjRg/aqJsSCPLvjppVZ+ryH6cwyp/Kut3yniniFLuKupO4hy0Nz7BkW224Nm7m0yZ
GCSGjVkgqHfMFOUrZqKtVw+bCCb0HQcNEiY7Jrt4EZi8f+ly82cRx/x1mOhnpw6mc9hugqQncq3z
SEDmJ6zJQDkCSgZGNSp/0TX03mHEl7RvG1o2rU2w7n8OkHXkzE+oo6JI43rq2JfLaAaRNeNDjqgG
N8x2G5pMUi0i+vEQzuQOxq4VHHq/fUhrFIHl0LYbGt7lyoIvRXqd3R5osP/yfdtbG30/8FdRTdlB
qI7AAxhAWICCoo7IoOWuzDAb3PshvCSmfiCOpSSPcpGXjrrcWdDfQ05I67iti11RmxZqGCrvUk0l
E//qs8XpDhVBzKy30aA1o0Ks+9xW37gyLq8taW1R0286G5Rj3E/oRtMp3M2S1t2y9JO6g+GgWwY4
VoLXfLA5hpabcBx89i1ZnItczhsnL9u9HxK9S0DKwTOy7zDKmht6x86xWcHc42Qm1VaSznVkxPJE
UkuMTCI9B4b3Y+wsE/Jo9Atx5neOuIqhauUcSA0XGDhgLZVMSkeyBchTGuydF8rkDZInuF4NPRYk
JZscjzLft/eIJVHc+5Czc1wLq0rT8wuso+x7cek767uYqHICRUbTZFnbDkYTznbUUzkqWdjOmLD7
UOFiMKmttBtGS6wz3ejeQkISuo++cgJ2HlyYTdP7F/2Gz3S4Dbl4ort9MgRSOlDCwc4EGJLqovik
i2hc+7mJQ7l2JHZCXAXpVj4Wre0epqyb9wUyDZQgTMUN+BuqRt4K0wwBiIXt05enH44YCQsm4Wyj
vIrwaJu13ermIwhatgwbLHbm1s9Jaz237oTUp0phPw3ORfJmbTngW9jlgyVQGTmVA9tw3yj1m08l
OlVlIjZZIUF9kc4yi2FXdEx8raYpjjrMHrsq/kQggL22eiTksb08BZ6NjFCwABBu/d1PGnnRHRaC
Rjlngcn61h76PHev6ZAyygk94ndqo7kwIbgWHUm6XNg3f5ydR+0Ti9rNy0zT0ubVpObeJRW1daDu
bUEKddTU4VZXPN4yi9QnqtzndCLehVjDMW9v1ADJxdUAzqLmYRIyRLKYTHeTRo4gCfCE10USeYQs
hnuT839KWkNdngftkSHvjWddKX0VCTiC92out4jpCOPgmvqOudM2JwccbO2qpXbfZibIUWdqvAtI
viUzXZzfvyzYOdToD36I/7eOLVTLLXkeTmEe7JxDbWwNPxOLJwnnNUwEaqtRh8bTkHfFeWBySKQw
bbeoXBpfM1GN780br6YxTsFzxEnRn2tCjte+mxA6in32HI0xqQ3Ln6Cfbfw+Sk9EgtuLdRYwrltU
Fyo09yCFeIiIiXuiP5k/MDHjhMZCsA5ivAMW38Oz0H2TPkmcPCvJfURisZEdh8fSSnYOapSHCmnW
xbdaYa0AsFKLEuB9ptRPzjm6x3XtwpYX5rwEhRNmNWCYBpvtxj9mO1Yl8r7siQaoOIipE1urNQLG
KeuoQiGscv+r37VYisPlycptb6O62CUZl2NE71QjaXaW8TIk+Wcq3Q6B04QqPUMtyy25JhIeInJJ
JLLI5npxQpFJNFfZOaH3EEiEtEZRTJgqE4JLvHpEmCzObmhlD8PS9DJGeetHbwTbZgf7qAuilwCV
yAlnLfrSyAxfWKXny1QEPwE2Rc6zWTnOc1gx5zNEjspv0jV8utbas43Hj0R6Lmjz/mwWKScV8r9d
YPGLAu8NMStcNK1J0bP7Yo8U0Lp3rv/cc2JHwOfFBxgEGBHGwoBu5h7fX3Qsk10RoACcauuKdUtc
3++VVogjp2GM4VZ5L7EOr96bkKVlJ+eZVsZG+dZP3wabSJ2cHiq/f5j9LSTE4c7pizi1BFp6DKwu
GtyJetmJibsLKIMb8xpWrzO5zpeabsC1NuwnHyTDutJipQrD3InKU5fq2ra/4jksLtHAsuRAjaC5
Z7Hx1lm8rym9NjqKnHOh/Rp0xLHTXnAF6EBwJsEkjhVjnnMTcqo7EoQDF0lNGfCSRDSSQ13wSTVu
84JpmTnGmLSHpp5vCAaxOaf+cGUkBg2fnJmb0WAyS1GBX6UZlxsT7sAGRkamwPo267n3nzJmS5dE
qfqQsqCz28I4CGfxK8+8kvy6NN2EEcektBfG3ie8NAc1e05HWLXKmsLVwBT5/P5FFSSyz8PwrHvL
OfeDiWY/G7vDewHiGvVpDmpCZJoR9aVo+eWzODLuDdZNbqabxQG/p0qRWSw2aGB+lV7+NDrVecjJ
/GNF/UamI0G39Ma3FjvUzmsJE0qCQ0PTY6V66R4NTe8HkI/D3d1HOyV1xUDohgGtATZRvdYl8CMx
eK95drVQ/aIDi4Nblgtx1QZGzdFwDmwZZINOrKBV0rj3mWRu6l33sXOwZnuQUy4e7D7tRvJc1eVD
HeriPFbNF1kKnm9vuL6Pk98dp1rNJ6WLF5+klfeDZNFknBs7XCIuDZ2m4XBrZAXKyDZHh8jLbyY6
qURmfCNl7VeBe3DnNZ8NckFnMFRHKSNQsibsTtwiJDOOJKrF9ryfC8NeT2kXHmbAv4tZ9h0usYQ5
loYpL4XRP7Z5GF11kH8JI2Og8vS+6eWIl6XrdCmlid/F7hRlTBTibU1crs8uf8rPjR7oKcRLUGdl
0W/yuWmzAJioop3dMarZsdCgJWcZh2rVYqSOGN872qr2nOMsaMbYOoaUxHkq5dcYYR8ySnITCmm+
BBoJbVPmjPPLwty+f/6UbhMWJbJGbVV+Ngh128OL4SiU9gTfkEYxxfITwpL2YcrSW08X9OI5Lqf7
wAINyXhhmiK1LdNGXqfc3YluUHvDyxWHCg75daLpmeDSRYSADY298oHZ75CAZOJ9lEcqwfHe5Dzo
Rl3iBiDXKLOn34NlV9eGlanp3GIn6HTiYkC5F5qDPmWAc5SbxQd6SeQxDyyEdeewVEp31dWE5hk6
xwvi9va692lUlpF8sQeOM2Pp5JvYCMN10DkViZwWrhsyZV2cRBXekbVO4voQTVwcofOd6fWnxs95
FwK6mFQ60WkrhRkch15+cRNzvtXKfsqzpKafF3zSoSbv1vJwMBt091qE1DCM/J8J9gPOw4tIn5y9
ERXR2tOgKv2cNteKZjvZ2LHDvmvTXnLpDP92clFdjDRY8h+HnV0gdH9vpnR+9YWxx1M5JkRT9Wl/
QLm2gmKAR8nO41P2CaejOga8SytZU1opu/gp6+g0TXilO5iXZMwZzklXJEuJEH4b4telC4pcNPCR
pRXiPlVeiG/KpfyPFNrcZl4RpRftbUV/h/57B6kiJEeyHPKtYb8lAyLqpmDdQR2dP/Yk5wWlPlF5
qV3qx/3WBJuL35xWUCxUvkWfjhTuW9j2w5vX6peClYO4c/Mx9q8SfgC8mGCDawKTbVJ5HDNF+dW1
wPQ7HrkdObipTd8HFFPWS1sK7xioNjqPHYoNf5jtE/fpl5F2VkQX9L1zL7mvHVVVN/Iknxqbg7Y3
Z/ei5ZhLUGu4Dgnw+dR77q1OZs4OS7Z4Xw/Gmdznef3ekegka7gTU225MTJBKx0w0zP/CoLPcdTY
Bwec9srFanVxZ6gyeLKjQ6+kf4LpdUGtx6ESccsz8hp3JcnZ5BgDdtSWXfjcTJBCh8ErtlqU5dlZ
viAOviLFbzFIUrSE1vjoFI2x84iehROB8Uu4OMhdv8VLLJqY63arcwzSYukJYPny7OSo+VfDs7KL
t3zJbeOTXRTOqq1B9goYLbei8nZdyFLdtqjLRRJuGvkbpp885E7/BlTFpZuhOD1VzrwdWmtapU3g
nGmT3v1B5acxKatLgw7InMrgNMf2m2kE1b4oypjuweg/NkP0mf3/e1G13jOhvkiM8T9uFBXlIZnJ
O6Rrk77YM0ZIbEzrOc6X9pFn7UvmpqtScqG108vP4dz+SEisWlEViZMV28FG4WXej0k3bL0xJ9Kq
c1cZQGv2cTvbqnqqNoCUs5fZzE6VRSBPS6g6naKO+a/PiDUpC/1KCXTo8dFsh773t3Nq+te4q+nP
WNGJnyzXnefOL41L0R97jA3wiB1QN7n3Ns7e6nLYha5pvVTqZ+OaaPUCx7zPcXXxhijdVVaUIdSQ
xVoNdMHk3L7aOvd3si5pdohBnoVVvJout7MnZyaane9iRp2/pJXdbKX+Qo6XzZY6lIxrM70VAym5
2USB4vXZnvDh5GQivInpa0qS1uyiZRzJlPYye+oeLIj7NDXHz0hOf/vJzHGQrtvF7cedyVL6JS+t
pyCmd5PkZbidBzYWPiJjH5VRc18iy2gfXHg6xDWOEB77JCfsQAtVxzki7S9dyC156D6NgUemBHT6
HfLschePCFvjmKjpdsJBi/JwI1Ig82UjjVOfOjXNOFZJr6XCtHMIy6NflV9LdJSQ7uZh8/5f2TOZ
i4KXjlV+sY0i2RQMH9flzClCdavBldNDl3FIi7tiX+npDn6mP6IaJzYZtWRsT8Od5zDa86iDvsKB
AIS0e/XDb5UxIVISvkJQSNOEMxFyezqsV6Un+tQetXyXhzirYAZ81sXPKQxiZm0FTXBfDawRVXgO
urBi78/G8zhwYjQq95HjG01YRoBzPWGezWZ1ze0WHJIfI1aPDZ5Gx3Q2Y51dJmRJjGwQDkVzTEFS
1c3DkGXyYorflgcDaRlrJzEVvpd0L34b1c/u8Bm97d3GLb9qWEY2U+T+6NOW7nc0uyu0S+3ziJ3z
TDPnbkzzz6HL26dAbmngeyRgVwjAZ4sWo4h/41KyN3Ulv8Ggf7ED20MR6SW7zagQPE6eUa2ngPjV
dpQPkIF2LXLXfRQHD7Em4c/qjzGHjy1+b2T93Oa2bfz0g0ZtQkK1GQlzlKg0Z3KjubacbXkvm50w
DgjtHCKbeHxCU5w53xDIbmAXKfCxuXnW7OEP1X7/SDZZiwQAxsHUZz+FKQJmD+tllELMzLATuTsS
x26+tQalOcN3dz3GEw991DM+MFIS4MsOWSCK3LR8M8oIOjsz8p1K1nGpvZU9VBczA1IahrZ3ff9T
EBiXpBm8IwSFztzIVPYH9B1fhsDFyEGXQEtg+nYVBoz2+fL+p/cvxtyYp94yDvlYB7cgz5CZteHP
Skp8tE1ahbfSJ7Oi6CcEKsv3uuV7Q9ODTSGulshwZGgATgUOFKeEs0gFfnv/gqYt2HXocf7zPZ/4
9V3dMiFx1BjfzMCNb5T+8zEIsjtmeKJ2/9/33/8kTKA3c1/b2Ad2kJ9op3SlG5+0XVyU53JCK6pf
bOQssZUzLTVksm6N3NjE/Wju+PnOOug7hNE0hBe2eE+PJTFP2EXfrAnOELyuak1y+aFfMhaVmxfk
rlX1ViyMQDOaCKZ0C7xcaOmeE1qTlz4ipcT0nmybOM5JwSi3WBH8ln4fvfh7xju7NlgEGze9RTkd
MunbbwMnLzJDo1cgmr/zIfokEfJx8j/RT24ZSgBhB0xw0e0kkS1HtN9rdRYjo5VMtljF2pNDckzY
Dj/z/Ktt998Ew78uqAUs+71FjGOcOp9ToRmrhc2uDuyLN9Es5mxH1WZ39SrMg6eGOWqiHRLLvQpa
PJ2zleAU53go/nABTAYxiKEO10VifgNz1azCt058d5gXcZJSp2IYnW1ekW0tyF7benFyk1burlUP
YinvUgiosc7QmVjwxvuDUsX4oGp8I8r+Oov0NDkutj6RIalwncfUThnxlvVNz/2OYytKTCgt9NaU
nzGO9oyj7xP00S2d6FB3jz4t8TXidiyyaXczDiPK7s9Slw66FeqDmKIRvxh9vDa9OCE/EA3D1xzX
iTnlDctutWXTWNM61hBs+JlmupwKm0NikNOQF9/TXgP50vBC+jlvNwYZmKQPcB16I0UyrpwJNs33
ZPQynA7hUkgT00f6rVgPXkLbZsfUino4c9KN1TUcfZdXUcuf8+DDTlAktfb62SuxX8/Rz1FgbFue
i9oM16BxopUqnR8zVFHsFEm6D12k7SXYxsx/ZHZcoXq28LMnY7Wza/9sSdB9XcDhTLnTGvnNhJ9c
v7iMiTynpcWDIXXthPqXl4AadZiaNgRkRo3EztIhGgU/d8gCSTikn+9tTOnraWiKrdm1J/7289Bj
3YKte7biiVzNvCH7NFXPITZjwj0bc1vGPS1QkEqjrj9bRbIfNUER7B2/tGMeKNt3VmKCM2wJ5vUc
mvHhDtEsn0AulkihCpGornbZrHcuotW9NJxHzxmYKAS4rHrQn0EflFvOmRga5b2r6T4qP99IiJdb
U7cIr6JfzgKFaaBOMawE8znGm85rgk3rA7r3nXpv6fwBd+Ra2qPNlD5zd21ivjGU/Mr7GpUPcjS4
wZE+rwsIaFuzZUDfGVum1uwxBW2UslGLX4qq3uDz8ZFEbDs/ZzRAimLYNgfOnDlTNs0QpqRpn5Dz
CBIO8hSGmGGK7wT8cCZNtFiXFah9OmhsONbCrZVN/WxblM1Nv8tjBYAnKpgbqmaTN7AX5wxhEqDP
eghqBvR2vCpHtorAqS7grUAHQK7DhR2tTMwRlS02aOq2EfImYu/LNQjpx8KN1dqH4rCeDfwbEWOd
qTMUC2HOrCynv+UJeWMcipVPzDhpUGOvBs/83qYJDriK0j6pUwbCeNGM8ieCX7nOSpr2M7z4dea/
Fp51SDN6KTUgyg0D92d8SPkKXE6hfhDTx3Rl+oay6VvCirZyNHmYIYIakAr2bvDNt2qi5UMHY1WN
8hP8snDlvGSdwPaAoB5+04G032uRMar1bRpxoGExKxUbvdSbatDtMbIJoZ0p4k13IH+pfKuRvKyH
FtJSNTfP00DgmcxRUhbAGnXEh2qb9k41ZIYMzec4Tr6LEJCEZjHO62nrRUO4x4L0Mo3nSvpfLVai
DUyTEUyLejJp14cuzWXlcvKNki+4S0IYVtaPsgg+LZTG2MNyFScjhXoxv2Ve9svpm3JfFsBs3WNQ
1l8zuws2IJ8YNcyXogZWQ3OIZkQ9brqs1bve6EkYBaoSG34E1sX8nvlxu0kVc/MyLqD12T9RB7wF
RT8c7db93c/eLzgHYlulxm6oCfr8d3nau/b9n+I0x5H88257kjiL/ilOq4pMunFa+if82BvAd59L
u8QGkSO9CodA7i1YG7QlLMXa72+TFGNeYlwTDvobbMLRVgGJQCxph/uA6ugvF/eB8W8RdeBoja7X
RuTrKO8DBFv5c+iEzBJOeNTksV7aX7YXtTsnVFta9PTzU+/qEXqydLRgPLihs5sjMk0ZzBqCumyY
yYhpMnFpO5So1vT0lwtcfHof3z3b4fJwF7AUmh+kfT2ovq7xAv+kOOYFmGqoJnKE7nMEoJMLB2gz
jIDGmDi+o0pTe40fsLj9+2X8oTHmbXJME3soYmPQ5B8+Q4GV0AiQHp5Q0zCkmBPgkvamyPRbYVN0
psuHWcLA9Is0/Yu8cfnR/3wDsKK5fDKuNEn8+8i0rwLPKVEHQ1pYRtIN48I4itytHvDwkD7lIiZE
jt84sNP+/TVby2f/4TeTOG8J7lyi6/VHL5xwi5hU6IygGJxtD8i+Tu1gbDy/EYc2iPbTsNBrm/El
n93fsHLrjavumPmp9jLsg4t1LxvTZDNhP7jU+Qhef+7OaVz3V62Lb5lNEY/W4W/y1I+uMm5p3inX
dB1LKm6Zj/LUKaPl41EZw5Ot6a8YBBotCoKCocMmkaq/S7FmUlAfEOgpSB1rn3xguLCM0P2qn3ao
EuPBKi7QHc9E8raIrpvpgE3qsWxLMoIBGXQ1+j1HGnvmxojI55/Z4MIDbmIGDowmVhmCiwsGdrRy
jk26TROjnoitPaPpK4W3ePn3T+rPu9PVNgcy13QciyHjB9NikavK5J22Tx1941XDA7wyZbWt+u5L
I6kEo5oGsHDiz7WdmLt//91/Sm/53Y7QHmcSbSEJ/ufqlvrWgPq9sU8C9lI+j80OkSZuFMffOEvb
9N9/25/LlasdT7ha29iN/vBg2S15caglbcL9jF9DUb6i8f6PWSwRGaws/9e//z5rWV4+PANQQ6WJ
J4rbip7AP19eUmUVnY9CnxLfd7aREYOsrfeiUfmq6JZmxzIiiAra/oHxVJZ1jsxLstsWLk3AZTxa
QZA+yqB8eheNZqUXr3PJqWrAelRotUtYsOYl4yloSMIz6OT+5RX8uYC6tmb54g1Tkj99+ICAofnT
kNrqFMaGAzGe9n3c1HfRucFpdLzxIITxRTIIsz0uF0FVtyIglB7bIkccXBQiJRgfv4tWqVpCoAr7
Cnb7kxWVAWHVr76u5v2/X/L/uJ09i+AQwdvOfv/xPSfjipC3UlsnWg00+DXTDu0SRY0C8Cj8Qmzy
xehAKzzIzPO//2rxP9Y87mTHljSgyer4uB86NG/53Zl1ekeWVvk8rYSLcqeHdiEk03y/7qeraN0S
33vLrGvR1NajOa7Q+PV/uds/+rWXpQyDDHE/ytSYDuVytf8VktGbEehAzxan1Cag4109RLyftb5z
/4X7uXzlVM4DR31oOEbxlyf73Qj3z3vfw6WjEdQ5DGz+XFYWUqaZh+apNM2v9ARLlCNy+qLdfSbT
pzliBC11RgvUX0Y4ZgxyOF0c/6H95kSQOlJDfK8JR5+7Qj/08kTnHk5IXW7qeYF8QF3aRQwuH0Yl
7qDjo33pq1PgdeIMz6Q/aY2X3urNfatze4WxcObg34pbEAVbSZ9lhWFE7zJ4b2hubfjpReptYpU9
9bI9dJWXnxlKLD5SPVlQ6ljBDgprG1w6nL12CDYubSjTvVqwl4n8LTaDJ7DNzQ4igjoOwj8EC2lQ
iU3kBOMliC17PywG06A0oDv109s4yIMBxncwsuSpXjCjFLWXph9m5mIew86GE1XcmTPIgN695E76
3AbJvWtCweksF3+5Xf7Hho1HmiMruTsWB4j3xey/bpccDlpELqk+BYNyz3NCplqYfY/Dxn3sW/Ps
BsgwkgnNADx3vOy6XUDrL91I9pw51wyXacEGFbpiq0v3UG7pE6BlZFhS1seu0q8gLeB0dLP1lwvX
fz7xhGSxymJn9VzpfrRkBmmPbIUa8PQuE9VoTGZj+t0Fgf6eZfWba0ynNNXONZlnH+tTykw67+6t
p0BTlWynSGgAZTLIQ/lw8YE/032WqAfrET65IY9JgPHSjj8FTKu2PVO+PWZnLEcls4aGsZbwvsgY
ytFKGJmCTMYk30amfhJjeX+vrFrO/ZfsjmOKhdEbrW1qRfSQmS2DqZaPo8EsJK1/1PhHz5sxJUsC
2Gt3qOjg1cMEsu3NlSWmlCySG3RYvD6qe8k7/JD5I4Rn3GCHokXnpa3h61+WtA9+VxYRYAsadxwL
Kg/xu3f3v+4Ks2rCuXfZwlL34NHsuRHhWG2Rs+Ev8hYCQYtvUyz6vKRQpH1WjliPIaKIxCMlpk7+
srqLP7ZUMr6W9RULEWub+ng9VdQwuKynGRy6Ho5Og6TCcbZjYda3SNFJaB+TNi/WTonuEczULpxR
qucOgzfozM2li0T4l0r3z1WfS8LVJHF2e+yWHwsod7bQZNM8PFlhJJGZwjKkX+ETWwBRAXDpaCGv
c2xzutLvn452isfe7K0zoA35l1Qi8Ue9v1wLWmNhyqV41R/W/Ax3DgBfczrpQCwsHp0fm7baR4wB
AdTwofkWIZABc89Naxti43RcmzGUD0GSQjKrsjtzfZ//p1ObitMuh8koPs/j/PaX++rP3cmmoFgO
JZibOCB8PJpBzo1Gu3SGk1FDpsQ7aR6zwLygjoVTydjxQAMWoCKa/wffJ77Z21cFj7YXZeHFiJ7k
jAllcPRrGNT1EYxht6prN7uk03ANdyNC36eyGrPFPH4D/Fs+s0IQp+gBTyuGcmt1LMNF0pSbSSX1
di68r37e/iJPKVsCjPydYbYZOqsy9zZhjiBcx4rm4iKsDisf9oOrURbaDamV7S/VOPqoKwkIecqc
bWtVDdEbQXHWIa1tlGk74LfOvmtgr/bCyQ80CyTyIBsqYJFHGwIGpgee6Zyu5HCiN+ojbyR+owCy
dx4lY+H3L2U7tbt+KtT+/QBSMNBD/Srby4xbEndIbj/MAAo3/TbrHOtVTJTzcRK8gon4mjYccYMo
3RqqFUccnL9rEz1IL2cXNkN9DUKYsnbXeQ/vi2hM0/Bsuv3zVHVfzWLGG2FsB5RWl0gYT40Flj8Y
0VI4KrgG5WcG/jGeA8872VCm3k/SkV//HnMU7LFHtlPJTrDO50DcRBqxx2XE0Co9/qXm+PPm14KT
Pn5jT0s4LMtp47/WqijHIYOaiwDvRHJaAz231NDlsHXxAO8gojMXmf7/n34teOyVQ7IjD+zHerMN
TKvtx5Ak4gRgiFGoa9r13jk28hT6oR1tZlfu2xbIyKLKItSXtt+iV9Cd7V7+/aGyPhxwoBFQalns
hJjBtPnHM5Vj/RBVrRWjaeOlctz8wkPEFqxp2CL73WPfUEc79K+G6qbN4teYsekf4S96n+KEUOp6
YFTmDtcoyr9TiNA4tgg9QOg4Ghm1k8cofw4fJeO/TYEymwAwUFVJsy3G0frbSk+A4z+PT4rXYkvb
lrwWkAtUsP/8PFXKpFIh2j6FYxVtXCMUpznT/8femfU2rmxZ+q80+p0HJIMj0N0PkihqsixbTufw
QjgnzlNwCJK/vj/qnNt1z0UVqgvox0YCguXMtGyZjIi991rf0k8lBLJy83iOZdE4PT7Kq2LbNXN6
VG60nDLyD2h9rx96EZKnTeGVBXG62jtw6uX0eEg5xSNxnzh4ShtqEZ+3ycRi+lRzMmj75WROOQMF
olpJi4LPpLdil+cYKJ6HGVDGwjAlcwTJ7BnAlqSZ/s+HOsoUDQQYqRC1OGWJNwe20/0u/VmDALlM
7O/dsCV7K7KBIdYJoQQjsqVClCTt5odMa5hrZ1Z0KpBrR2SXL+UEwr9fP5wxCzGQOFXrw+MjHzQ7
6MxK5xF3ModVob9Udo9ZRmZ3sMW4pSPSz6hFi8PkWKHp6chspuTeDmxarGIo5tq3si8RGmvsAom5
hG7yKSljO3Rb7GzMEtCLa066MWXy9nBmPq7hCr0gljtCDuwJP9AwM5ZpCqu9gTI34KhEooShaIHi
6yUJRwKbFmiLOgYkBhZ1QktiMtx4zYzReKuIUO/QsgRTlDMqKBiwGrMlzz6eoLBgld7Opedd3JKI
GGVD8bdA8azr6Kyam5XBaWtiyH6F1SeHHqPY47tkBv5UMXs/gqBLt7pb2fceOuXOz7kaKF+YzCMR
2jmk1lw0UQ+XDPETxUWD5N4EUiN7ek19Nd6iqNXfslj3wxjtsLT86I7nf5u33EO61gr2pa7Rdgn4
HdR+1hOZ6cVzmyGYreEgbyGtOMeHXYdtS9vEitGVJkfEFMSAYdLDLo9b68A1GAMYSxCvCq0KE9Lp
CdKinPbtuN533Q+8swfYz8absiCE522s4QGlJT/Xdkk0pbGqneyLnaM8g96XhKAisxDnFpEbPfWT
38ISyyPnDcGYGWSoa8K6xA+ZA8PvvVRj/hO/0yN6xmpFG8qwDl6RGEeztA4xxT4a9cUMAFWf5lRt
GX3kVWt8qUr73arKL14XIywdEnyluOKP5iD3GslrBxEbWPnAtjo6Fv8mwdUnR/MzwlnOzlVhBUpa
6aFLAsWLZoOcbnybm97BHv9nh1LPkR16EtIoKnWMZK8PY+q8ynKn1n8z0XcxhKGXaXP0u1TT8Fwb
QJEqjYwITyGvIhXxM0rYNhw9LqOHuzhCYXuz4G9vtdRJf8jkQ48XJ/Q7owhVgr5v1guI66CxsbVS
ruMy4HpdzJcFZcybQiMOKL9IECfxtGiHJ4w8Bqut7qAbobvgDoCNF7D5t1Ry6hcjxC5yIbJD1+oX
39aqgxjxPcOjQrOH4S+wCAPAhR2JV/QCvPwi4W0W7k4HmJmR17C1HK/YZOy8Wy9n5Fkfrdlp7pAZ
4m0j24HhiVVsxcKEtSpW/RHWW1JXSEPDcoqAoDhYce0jGorXrXeOEdvqSCBlcqFZksB5ZBXqdG6I
SgzaXoq82/WoRnYjA6wnx4QXDDfw7EP8feJSGPkGBAo9nAVnFc75LwKR4jPavuaip+mqTMFwUiCs
vPgEJhqqv9DqLQIakP62dTOxJ5HM3RZaHR+9seOU6cTtG+fabe1V1gsnJiwrfvdU9YNx9UnfxhPx
inGn3GCGYo3pOqjIY+/TULEmdebnT8DjANnSvemW2dV8Q0GVcAXAhVZuu7etxLtpcWc8N9xMLeXs
NkaMeUrxwa8NXHUaW+2SwRyMYoZkg/6lbiZ6cpV6y00/Yqec513fxM8IiL17nv9gY2DC2gkP5C9V
D5VkG5vYNhHzWmGPyWKMRoRQN38yOjJjbGOvtzPc8KQqTlMRn8vpBATIxVrSf8CwkWFaingbNzmM
bmRJ57r2XmG7QgD2P5IhPvr4ZE65jwhuRvy+Txlrb5zCAIkox5U1/WnoxHbCbXVOUZMfxrE5MWXM
zprNFid9O8ID0qBrdC2OlQ1LyquWx/sGajiBt/5z3RMqNUldhlGevVgVrb6+4cavm8raaTqetAGF
+RHuvX6M5/ITWz4LFRpV3u01FsnvBgxJ6Nu2nIl9LEjTuCsYBofxQJIanK7HNDVrUBFZXndu8OCm
G4CtWkuaL92rq5+J33ns7GZBnAu6AFzS9mQHKaqpKmbejXC2Ps8lx+U22jmV9S1qZ3MDDcHc957N
ubnIn1Hd82vISCTqID0wAVY4v7QwLjAK4BZbrowkabTBTNqRKurvE2zLAa6YMoyWFq+EDztV6k/m
oIsrZQtaNfg0z0oKnPzIWtEmQd4n97IOp17uCGTwLgjohqC262SPdEsnJY63vi9ILmjz6WiLFs/5
+qUZCqdbY6W1IN0BleZO9wfRzWUJ9ViD7q0ZZyDjhgnxxM2yhX1vWSpLgmhuy1xXoRp7tV2kg+Fk
zLH4RINHpKJuBLyTkG1dGy8lkQZYRtILEDtUeQtkQd1/d/IrGZXuVwfeRgesEr9WbW2ySY13VGrb
h/a3zlPGLIn9UboOqsKsSI6+1gdtpFlPZWXNgRzljZLyp5m2B2/0l6Oh7yyOUhRG00/kHLgPy+4F
rhfBD7VhH6wBTGoeX0163M9mNxNG00S7Ii4uZqf7B1OW+nYRSG1hVRLwFisj5IgWDOniHDrMExuX
1iW9OKqOhMAnZ6bN0HcjQD3dOZZ5C0iute6PsczQi/zoaJLctKz6JnQUHP3oXIgTPFur2HqK0e0U
+aXOLHk084FxchRjtB57C2Gemg6CVzHKRp2ha4VpnBgXe3TOi1f8bPvMv0bIggQNnrBf5K2dRM6P
Ec3k1S7DKTWiXbKcq9lvrujLkBRbjXZk8gzkRZfw+ng7UiANtIIgCMzZa0146JONfcKYDe/SSmfn
kWwEt099PJzlcJc2XlsmgVy6CzF+HgmpEGT8nhzldRjSN0LbDGO+a1vD2E1IW4MJLC8HDt8MmOej
adUVEZ9NsvNK46WhO5INP3R73yJGsGREfiCakk0SwRy0dQz3VoX13mmwvqvVwohDFJ+wFAzqku9I
i6dD04sbitZqN2eyQQQwRCeKPHTyWKO3RutJsMFDE6am/ZFGQjzZS7calbKjqRdfoklZe+ahxiYp
8dy7eH1SverP0nXuftFscyvTTtGaKurUVKB5o+6V6PTzYMU7hqjztp+timZxdzCw/ZoczV/p7b2V
s6mfiwW9ioryIxRYm/H2OAYQypIrcpK9WrA3AyhxL8bQYzxRY3qi/2iQxcfqS1uwpGC2b46WvrOM
y5OiefRMaDA3oFMfhZewgPT5dVhs/5nWiZMioEyZCCKwZOzXduM3un/Ni/PyAJzEuTvdHudQRNP7
whfJhfO+YBlH0q21vQw07nxAcQvIajdGUzhwcS6k71n9cETk0e1i4Y0vmq+OOr7mp37QOpTwNpQh
2yGRL3GfM92SoVaSCBUtCO9gFiBU6dLv7pgvx0kNOFb98lUaORtaqd11IG1hJjqf5R6Y5GIrzOBp
dPSntnmtSOwTBvmL7JzxIWp4rWnMP4+iu7clIdaGil7pFqGHanLzecRkTXsIwMycdYj5cq88dDlV
C94mrHnjck47fXk2B8AD5IZp32ZRPONEGhzN/R0l0JHRVn1QD2s7afaXVDIdbRe6oH1uHGVecb6x
uDaK1VSFA6xrcB6NTqcuAn/owWm979ABTJxj57ZnSrZEc3nK67YJLNsXGDegO/0pAu6AEyAeZZyK
uWgDi1Od4Ph8am0zSPyGjCt46cc08SZGAcOLJ0r3Q3GD+Qu2oKHoqlOMOPK1WQMIWU2OaexhP56G
DIN6tO4ZlFpTmZwy64vTapwHqw5JctM1xq5HsnbqmjY9JuV8i9ul3lvWEn1xEtQ2k7NRdTbe4pEc
ETvrxNVd2JUl0u85TcxbJKxn3wZrZyhRXMhph9pR+G8wWM8p8r6nobXoX8zyxe6a7mUcUUSOzQIP
nfrhcd0qNOFbJWG4dAPK38EV0+ukpHHNBuG/s/v4gT2jh8fos58bgAQj+tiddAe589V8XDTqPCrs
d8tX1lkrdQyWulmF/GY+E8JoM6NbsZ0ZwH8fdWgly/hlRco0kG43cz5ZAJrEdC97oAUqHwn9wdhN
29C7F97XaLEBoBj+XYFf+ZMrwm0tt91CRNBjXDCY2J642jAv1hFjxApwS2etiNJcbmicobmqpmOp
9+yT0gJRM4KtXjNt64HzQNGSWeUV+RL6KyCXtFfrwlYzw4cwESA11W9aGX7AVAWgrSwJrzInghoM
XBHRZIt9hkjvifyWPWKe/FwybDr2bn8xp6Q9TQxZPFve+HKIf7MZCXOeN2HvI9WY9F4L5Tz3YR3p
94oZwHmmIf1oby1d8qMameH6OF835RBlFyzWLM2m88YI/k1V81VquLosTnBz1WU4HuE6a10C5FDi
9TRCohI6Em9gInSZDRYYD07bFV0Qra4mrPrdc9OOXVjFPj4rwyNNoh9D/NXe3qT5tUuH7sPsBwGS
bFyYJqDc2YzxuoZVs/ZJR74c21QGzqzvCs+8MiybvhY2FpR5XxaFw9GWbIpIIW+PG5LCrKq7qr7P
T3CXT2Vf1GeP2Iu4b8HkxhOODospWC2Yhz0QST362QDZFrFoOSkntKCuMHH2ld3JF5FxkIwy+X1O
/JmjNrosUmchXJZ4P03mLk46EaXMgOE8xr04lalNw6y2Ie3XXnqxS1K7lvhpahO1xwTgbySjEiTg
YE4chqx2wntYAY/e0rfAbjap4+BK55BG0zVGcHmYTPO3K2f7qdS9y+zhi+gsPCntnKlDgixzp2vi
m4XiOHCoKCiaxmU78v4dXPmuPJYGU7CtD0q9PkBQnI10bnx/Y0Bme2AmkJob12hON2ObyCfNHt4I
2QLU00tIn55DfFVLDNYYGwWJUvtI1dNF2dPJo4Y4NSDABpR1AYrfHKqWI89uZj4byuteqc+5PFeD
bJleR688eblvPePLPddDMSG6teIb/fs1zLcN3DjWd72LrHLWkvYi24ZIUtk+GwTKfR72aMo3jR7L
5w4hOqDUrTsuHXkM9jkeE37z4CH2kV1/U5J/+LAe2gq26jRUzzlWoZ0Ro75scVVscq9/bwfxNmJD
xmY0Azuxtm4WgQmDQbRl5f9eagketMJsnxSvCZPbftdq/xtnlU1reUWIrZZjLk2NsJAVBpoie2o7
+OlrlSmr+c9GadE44lgBXu4MRq+Lzd6lr11LokGvrZlw4B2KeyR+GcC4sIeTPust9oFEOvOzF31A
UfweT3hmLFdFQWKStVUYlP2TKbwAm6Wxi7o+3uNsO8S4Y/JFdIE1wo5J/OQJ5+BPCNNYN2gMbByj
tclYwxGEYBq3mvmWC1pihjE4PxcyLL9pi4if6qSi2vGMN5/M8i52vorRHp/NtDhK3S3OWVu+xpLC
yxIW3JdoeiHbXUOBpZGIS7DFtksb75j25rkb4jnolLA/RiO1A222j05eiWdq0QuXfO100xE1irnT
iPvZPE5wNaurkTK9SFEd8yP5u8IBwuiOFZqSPg4X3f2dGPSjcGVi9B6QBaiZe5Xkpm3iUr/WimXH
78SXjmt9k8RzfxTLOOGs0qrA1+eAZSLdp706mzMj0NFor3+CIFcBGfCnaZdFOoHLgq7ElFnFzrXp
vEckGY7jgM64qrGzkESjl9ndJyITsg7CQdS+odeSMoz+rdkKLSKWPY0cDDPZE64xwvSipQK9g0Vo
WaZfrgOcb9Ezn47glKxewXVB7342WSoPsESwno/Ldy2Ey4Pjx78qc1AnR5lqO4lk3D3wXVAFYCdN
yPZjs29OyqRZ+xBNMijOTw7Ny01uA3Sx4ym0XEkXlrLOq5outBTHbr+gnGILckb0vBXG8k0/5oEZ
19Vp7POPoXfSJ47y7UY6gr2Lc9MxqfsX1fviKDqXLWXWH01TOnnr53Q5X4zSiHfCrsZ9rMavypL9
XvVFRdgYaYNw3GXge4pCb1otKr1CaJN0+uGx4w89JIm6HveSaqsV+MK4JrGhArWbilJ9cTrzmFq4
nl39iolWtyfCq4jkY4kAL4ZVA7jpdEPi6W5cyaRUl8E0mCQVssgS6dmdF11/WbzcuCoJIIT8Qhzb
SnHvUIh6a7FT9NF3qaAmeHLgam6BbHh2V290X2UnC/TXdvGcsFiHiTrePMoohZy+bkPmJ+LYYA/a
LBAzDtGCscqI2m/8HeYXcwj6NDUunWqvppqcozZjAKeXfvNP9fMWYotDt4iEVIXT5ZjlerfrjIbE
S6e7N4XZvRYys46l1dNK1MqbvDrKtl7sPL5Ir/6he4UXNKPVhh7iBBoV3rCn42u8tWxVx4qpRy3r
W2HDclMpbr6IDQGD+RFJ8/yaFuAtSIVb9RvpU/ZatAQ2OUNh7Fg+bq4zgwtQbbw1M5boJZmdCyfR
cX6mh7wTEoZHBu30Bc0qQ7rWmQk6VB13Yz4/C1xuGIdJ78MHKV40j8XWMjvvEAGZIRcURyO1ss0o
Yr1yW6gwWH2HEPgpgC67ihmEd9a2ZsvFh61IfJpMlyjjgX1NM2lX+6nzVc0/vQR3lkYw2DUj5vuq
A6iP/OrbYNM0mYu3rjTNT+a44DZF/wjWozmb9viTmj/ZYZoqmVksyTO71c4ihu3SASrZC1zbG9ra
MBVi61XadrCwcN5rFqM58U42hyYCgazvDWGB7+gNvnhGQ7iLL3/Z9Dvj/JNXeeIyDHryZLEgG2jK
LubA+MCj3XKwq+UXcOcEawMRdqi4rfco+kpF9FbSMXqtY+jWaZI/90OhM8lI5/2SJBhMVUpGQAye
taKdrmXRfJeNzu3TzzYe73YgMlMRobbQk0qcuHvB4/VucgR6Es1FM1M9NEgAIfonyQemQe17bg8d
seOy/eqtVoRINdNz29b6izKqL/jpmttcd7+rARqZqbIizJXmfl5mcyXULdq1nvF+5Gqx9ial16Eb
/IwDlNZd4+k2QEGqQ7eIdsLN1pSaHFe7ilirSGDKMSa1+UWinj5F6UIDkOipBYsMfh5ksuToWTS6
fEKVE7O6q2z6HNXatE9A6F4IbDyLtTXizOPIaZtirqzlfEVHN19NlrKdNk10dYf5Uz7E1m2c+cIb
i2+tbRWn3aJnCD204z3BsnlwRp2bY306N9Fw1/2j5RT6c0Fqee3Wxqc4UYFr6uVXyXQlLMBU7GVt
9J/ctjxy8N+NDm73TRDhVeZ6hFADKlL7MJr5qwJ68p742MA93wtImrWLPr+UCzIyv7SPbg99iire
c/ozmb7Ah3ltHCDEPjCSzvA7gK8bnCB85c+vX7dxQwrfNucP+3WA1jKEW3UmEOjmvRWfnZ90g81m
Q0KHIuCsguTC2GjXc4JId+kWGLsd+KzC0AHmA3hjeVHec6ru6NgbWMVyh2o2tHZBcA2uX684yzYf
RApsSbEKpsDc26f2mN7S2/jufRG/wd5w6m0cwIK0c7Z4RHmavbZ9MNiMPoK83HvfJ8ZVB/1YnOeb
uplv3VfQ7gwjczxR5HjILY3riLz3mgTQ/aBCevm4V1GC4CDRr8lczmQNJm/J0Ow7gGi4pRhUDo3X
HAAhjmGUDRZWfOmT6DBrR09VV2x39dUbkq+qLiduVCdgbi2+5xwENhxnNdCguXuIq/pS5KP6qBtg
AMOk1U8zkrvboPT3Ja72nRqLz3yQoUyqY86YafGZTvLWlkgQcjtp8ZZb1mcxOnTMMo6bWXUWGD4q
von7Zyj1Gzw28/7Wqx2OzNMtB1wV3W/uC77KtlHOzu7m9vR4aK2mPbXgPv986iYZfcQG109mZvLk
Qm07RW0nT4+nj4/yjktjKMuLwTjtxOTroiWXks7tvjWn+uQ3Ts28nI/+5alkOnJY7HGXeaI61aUL
ySOJWx4N5mX7qfBeH3+zRI69TW1Jh9goq1OUiYvLgHD/+MuoHqtTO8Y1iYPlRSlT+6fPN5VLEw4P
TqWM8vR4iLOo5Obm4d8+9/gIrM267LNnF7iWjfU1u4r9Olqidtk+vnU7bagrmeluY6PBhjM0p6iL
63DuyWc56405hDV4t8W2//rqXZdWf77Ov3wuawE4GbKQW+akn5aqTfbSNTEydUna79jQIEJpbXWi
8qkIvyvgzGRLiI7RZOkxExxCDKrNQv/nh8fnYlcWtPTqs7a+648H5rH0TlM/53FyJnA3GhIJobPq
E3QNZUv29SlfX0gx3v9TO/j/yf7/Kdmfsv+fxCX/Dtm/qn51dU+myK8H8P/483/+d5MgLP7XP9D+
/h+I2lHJ2hZyaxRcyG3+gfZ3/6B8wvfhOTqYJ2wg/4b29/8QHpwecNvmqs92EfH8A+0v/rB8H+gT
0m2P/t1/De3Py/xdPqL7Bop7qPcMFeGmmA8F2j/JgUSS+2VvkcBR6VqdtMTkuHS3z7UFPyOYO1ys
Z7xU4hee1gVCDOFiHonN2P7dtzYzy/i3awhl/+RKrLVPVkQ38l01su9+x7NV1B+LK0bt5wixWxLg
y5KziAWcydSMzG5az6Nc3LD9wU+tG6fo7tJ2ZzKgkX68pyah7+Bsm2SAtsimvq7KRr33oeJEP+xk
mOItSUWxeW6SsXjONU80u0hp2KfGWiN319IBBF4G2AJ0RitOyBvdS2ZUfAPe6pBkG9skIg7tPgMx
MyafZCiqbySeYQHrXSIGdpJs4XpLZoNvbUA4WJxy0EAYv8x5YtbcgUOekHHGZbNJ2qlfSTeYmGjQ
DJ1zAUyUj8nzgPpjQhXWF37X8WrZrGPJjG0s0WVW2Knx4SYyj49ggLJV9lHoEJ5VnpMPnZSKUWNi
vVoKg0kmlpZ6tnaNfuURNoyf6yj/DtucAATN8ovkqY/HElBB4UaMtnXLKkBVLAncLGRDfvQVuz9c
AT3qFjZzW5QATVNjPjHgEdlu5OCwup/d2b8NGNbUJ6G8Vtz5h37z00mm5FPsq+KHjsqxC7u8Bd6S
SdkAKrCZxW1nW/TfHA5/USBAEV5Ln8XRNCPxVhnYtFODIzfgZ8x2dD4hHsIrnMxTbpnWS+UUAgsA
vYh22xg10fFdG7mfBhcb/74am3568Qf4jqx5WZbtTBMM/0lKflSG0AKp0c7oTPqh1tI7zQ17jJ0G
qTOz3cu2a9ZxqUk8NFiJmnP1kCzdvEm1sbqBxtK837arRLfR/EWB3Jzox8EzqXFnbNxUupz9xzRO
tTPwJyzIpC5RsltNs3jQsp2RqCWMvIrQHXx/Xph5it5HU4BpDiK9K4ET0E4yDyBq1qgYyi392jSj
ccdLbma0gm3VPhXonuMnbYon972yIcYcoP943iliRREWgz9nWPIg1Rt+K2pDm0VRnpGMa84MNR2s
tad8ibUvjVXO99EV4tWA3hJgzGTrA+580905vnAHMCnpbZsGl07LauqL9GdBtvebJomTUhUEJmTR
6fd2BHU3aaZ9pv3X0B21IgrqsgrNZuoDFw12QIlaN5tFr2SQFL04W9Jon1I07ahqaLxo+YKBLdWm
t0I6ZqhSrz6XbutepkTPQz9S5S42CNeMWqs8SjtWd6eNox0V5bwFgZYd4kGYRz2K7Xd9bqNkk/ip
jSdP/LJKNX8gD5VXSxutF0Kfohc1ko4KyKx6aaox5v3oEtr+Y/fi1fHwfSyM5jjoqbgnFL0ocQY3
efKKiX8I6CUkjdH4UlZdSnZIxoR05lYBJ5bvhZ+CyPGysoNtUyEFSeMcbS1nMaB38SWuyQHdIJSk
nmWFfMZrUX2rJisL2sGPb44jkbHKLApcm6BauOFesMyThFVndsx9GbT4KACwPPTySXAphiO0ur2F
meA2WpH2YaaAztuhbt7hN/Q3b8iouCtthl+WQetDxXV0Mr1gbSD3ybZT64bR3ITOlljlNcdPsEuy
TP9d6ll1l0PZXQ3SmYFwYIFxkG2U5pHQN+0z0lZgIaNb0BiYZ0zKepKDixUFDveR1itU9HhnMgRi
9uYjlx2Zn2Q1gi+6IfT/BIEHUBS4zTFDT6+L0w57J8L451CKYXCA1X2IYtPbmswdwrwkhdvrbNDo
JY2DDfN2TB00FH4MhplxhWBiloRa3Jn0O1c52R2ApKQOIn4/B4xQ9hGc3HQ0m16DKpJpexLmxalN
jTU7XNnMcs3pScvMgt1qhp7Wg2OOSn8FQdvuD6ks4q+XNr3oYm3hywZRgymaUHkka4jUbyFxOvLq
yZ7J4dwkn6KumJ+SAU2iaeoEKi3TFPZgvgMfr/HJXhM3M1rv8Nocc4cOzwyHxIIaVc7eO0qGDA5c
Zp9x1NDgyDHYIJ+ZXqISAT7vgcuSXGUZNW9dh76+zvGBMtPXQDjmkxsTzpKeUm0uzZ4eYLqrpJXs
tdiojq1ZYyRwov7qzg2erWIeTmS8rEl20F961s1gil2a9PVoHBZnjAD/xSOSThxNbAgedAULW3q8
RGHbNHQELcJUegiSP+k1wbfIOoZYLnSJyqvLEHlQCiI+Q95SglP0PDUdtRzSXLYMTLAyDJDCHfiN
z/N4TJiAHqpyAIkkBOWD7qJVRwL22UXo9imXnvmsRS5RV0nshsrPyJDvcZBGGpZtbm8W0X6OaJGx
W6C1mvetJbzfiaXHZyPV8722aPIVShx9bRtMaKZg36CIRDlQLghOF4+I0dlhmgSP7jQsWGWzcVDP
cIObQBvK8WqwcoQLGNOgcJ1ou0xjHGYWyb4V0algW0kwsDWorrQZ0olWiBi3aRVnJ8zx3dOaOIeH
RQwrFLLYTX4kdqImVcYfsK0RZaaWc1w7HNuXBKYfMkAQeuPKFHOW45DRVHcW0g5csIo7Zvx0Dg3u
jNKqZtKUZbebKp9rOJVy32cZ0J1KAW7K9CFMVLluIAphD/sdgwXdBqFncJWWWbwrpgi9VLbgRoU0
kAXZqLOHSr24pPMwvGoaUH67XKrDYtTOsZ9xnWs2cc1UQ2g/JctMJ3ztQOPeDpBRTEFaOUO45M5I
cOGcdx+1bGB56aMVVvUkgExMg8Lh2DbJCzGOzbHwvAQXh9fJz6D8l71QS3O1SFIs9qA1TXeXxZRz
+y7vuuhpSpHV73TSgod9YjiefSA4Si0XjzeJgWFLGt3bZC0NdVQ0yH5n0Zh7YlMv6q0w1ja1Y820
BIFTDOk+s3yjNTcI8Wc7ajYyHrRZvwwkYn2Pl9EyGcc8jvb/r6ug8Fe9xn51/2P9wj/qZpYIYvr/
9fen3Z/P41/1WlP87UnwKCRehl9yfv1FVch/5Qv99S//b//yr3LkP6lv1shezLb/cXLZvR765L9t
P2RdpNXfipy//utfRY7r/WHzpVzHcfS1jqHG+KvG8cQfVDEI/wUxJ57prZXRX/Flwv7D1KlHkOIL
x/pbjSPMP3SSxpBkAYWgArKs/0p8Gc68fzG/Wb5r60j9OYTpDnSBfzUfDamZVzJjUwfTHIdGNLqX
tB3eSoub0J0+SzV2r2PXtls5jSMpSoZ9yYgdInKKcaPjhc9u6aNY8KLy6rYvkatFIAx9eNwaTNc6
ZvRDxlcQzddZNqhKdf9HlhXuRltyWHwTgVbCIhIM8uzKL5nIZrwitGe4k+uBvireGOp5wO+FtkeT
G+0moj/sOccRoceQRGIkn4X04j03BEEdxFYFOr1jMhIqJD9YMvfN5O9dgrzPEB42DhqAHBtGYPCN
bmTPLurLpjpyajl50zSxzzJWEDL2wwpIYT7Thon6GDE0qRCdNSKhboq7axRyUwL0O7T5cuCUAmYN
CO1ZpwEqWuUdy3S2QzOZPvmJl2yIPyfj1A6HyUuRLpqQWX3VfdUEZ6pOijAmbWivFamFWgzKGEkg
2GBU9ROzZEVnnm7iiGmfwmJASmOsKVfYtlAldF+KmizIUUveGfMcMgBEG5GuUvLWPyLCds8DJdGp
UOK77FKyp5iqHI346FJxvCGRJi0gbY+VKa11qFte4ik6DJGJ79Aa420UlPU0fyxjdynFJxJJ/bPQ
MMBkkXoVHJ/IDMcXQJyQ9+SOkH5cRPFO+Yrjwt6SLWE9M5Ys4Qahq8+TCI5N7Opne9DOOXo8NuY+
vWYj8bm633wanaTfiwE24sLg8VI0SOSTJMAHAzu7k/NGRYoEH8b2srLky1Ibn6tmgZsm3fepptQQ
NqXOvIaeEbq7K0ZtXcdpXTq1A91zGLNgVvC8CJrYLmlkv0fDiiRn0kyE/Ks1p2LfAvX1WLuDtqxu
euREZ+G0KVPeh7bRWYBLUhtOvf0Cfz5/5Q3daVh6F9Wpt2ZNDO58vQ+0Ilk2gGmd3dIAYshpg24R
yop9vCZRsHOYruPeOKRxhBFfm9JoPuatyC5FBFpUG6EJWDpJyNIcnc9Jah9UxoihavQKuWjx7NKw
D/KpibnuOZN67fxUJq5260ageXpzTqby1auI1hv6O0SPBatHEnhJnJw5Ql38Dgo+qF/70IKLIYCs
OzQ0KY5GFR8Gq5UXhL9wWXtLHBMwzBmi9KAnqHo7oT8A/jN0515bXtp6zA+Ln6NB+wlDcDm5qd5x
AZX/m7oz2W1cWbf0u9ScB+ybQU0oUb0sW+49Iey0M4J93z59fdTZuLn3QaGAAu7kAgnDjSwrJYqM
WP9a33pEe7vDhTE9FCL8hsGRrQE2AOnu6MFpBIsfWXkhONhl5B0ZDK2oI3aRANZKCXBJ0aDw6eFR
Uz7YaD9VEZaDJFxncWVteaHkANRjigF/sqsMCq1RYGA13iGpk2c1M1dUl3oIC/kFDxD1DEZ3GRlK
XfKtoDrHPhakdEjCucoqEqoamLF+6GiQDDwFfDyu82HD+PMQjozBkj6WQTPq9WUgaOO11caDWPVU
6y85NlEiJOM6V7XoTgiSqhCDVqOmOPfU0D1xCnLuh6H7LRsDfZ8+i1VUZAXoRYZ3ai44Z5QGyyLM
vBJQ/zau6hwzfsHcwK7uRhE5pwKD0DZ1lQEBghlVh5nvbLrdNSur4RBHNs7MYcpXAzvBQKHaZT2V
XsTzo39ojmmu0irxGFt3342dbEQq9K0iUvJARkP4x6x/nG5Kg3GgrqBVFQITsZvdr6el2G+olec0
DvVNZCTES2HcsYtfkIhTMaNaK0TkY0pxR9kHksUn+ZWX2gAkTzc1816FUFDxOilddDe5QvDahiGP
e7zw1MKnnLJrlf9kads91yjzxWjizvXwWJhxFxD9QBDPcJ8Pq1bE/b7W9IxdOmalwVJHBv/MPwcu
AtJt8QNMP2GJWayp2CnUmpw3bVO9xhat6BF0wbXKbbw8f4N8VYEaFMWqMsfnHDcUBZQtrCArPElE
kdWg5r9mtzp0zJXWGPV/MT0n7Zm0e/anfeBMMqYOi44JzWGrS2UiCiEzHtow4O9DR9Za4bdi2uhT
xJuS/vVyGptVYVBAEs0J9XOwQjY89N3oyX3lJtCOTWW8dzWp+AOuy9pWobQRmshnThxGbbHwFQOF
GJjiVjOSRdAor2YknvFlR4FVMuSHbrMqp+HLGrNxZRvuuPXsJsNgUb3rYv5y4bw/kGW1R7O/NhPD
+cR6cFUzuhcRfl/opjgW7Jie6oWl1JjRQ82KfQWdMN/UxAfWVCMF9M+fDdxtfo8TaqMlolzVbFwV
4BOEyRgQeyb+pjnN2rWqnt3emi8t0xiiB1Ca3Tz+mmdLrAeN3exsBrAYvW0B3Mt3qukgGC7fZaZZ
rYjGzj7jnizIbF0/OGAHuWTHQNjk1B7g7kJ9NqedlxC3mY361SDNs2NCp/laHuXscPLPSba4GLx4
PyMOkPZhnq0TIiNApPlpRSK4cBqPAAKaA4XEI60g2VgFsxTzrpnNb/wQ8jzH0vBTw+Lk0/4mHUaI
rNmpRfamOUN5zXrxWlTzr9wIRTC3HDPZtED3rOZSIWXhIMIw6WHtP2hd/e7aSUUuVwxrrxz6dUjB
5sppHCJBzpw9anq7T0I8VRHnb2LAIdZN/gNG7WoPEEEwLCrR20SN4NiEtGrqeEEcTaXkYQxBZIr2
NenNRzcaH5pck2+9rq1yiyV+GXfwAkPlmdOSX/KUvDqa+JZmj9SaJMzJSPCxbaaMULS0aSRIqeuE
8fajybZp7absJCrksy3BxGwFqSF8G+0JoGbb3mkR0Q2PLkShm589AM71gAHq2FJDA6CQVmrJhK+x
W+fTku5bWIafUiXioZqZ+ZR3uGEKkVJKWM/mU+/Urz27Vb9dNtyuW4krqitOZgrLd/OU0nsZYYMp
nTE5dBaBjqzvz0aP61mflXJnix2bcvlTKTBjLZtIYhKmHVksug9oH7Au8cDzAe2PCEmtSxQruS+T
wfxdgMkNscUO+vRDngeepFPuiS1WuNe1zVyRXsMHO63oDAu3NRAOmmdm3vmUV9r5NclAe1SyPHiT
Vz9RLcAf94z+10iRS2lXV1B96hKiaPblsjkvikeeKvDA+K/2xAoWxWfOTkZaCxyP8SdQRFCUldvx
oljrAmVwbY2RfLLj+2Wd1WfzRk9DuE4yt1aUwjxz7d3YtUj2TgUesVOta1c29/qwD4va/XBD02C9
O3uPs9MYgSzm/ByxXOVcTcdWisXXjMIfnYv/ymwLZV0u9UJUtWkr5IY4SAqBc8ehM9HKjd9xg0wk
WxOcZK7eu5JVUvNKSLL+Njpy7XoZvdFF6676qeQCh+aR4Amn1XeCU1G8IOeAPBTQE8kEREGTUSw+
WrN8D+/zpZ/AGcYfgVdTmnJ+nxrjUXGsr8bLi2tu9PvJ7M6cjziDQFXfkv082YMbXTQOSwwDQ7u1
hzdrgLKYWaxKGTmUQTFr9U/Y8jo6FPld3N48zjJTAlX5bTB9OVZuTjuwGuNFxsQZjA3gas1JzM2k
AKxN9aHFchVG97a5zlCwX9zOZDY4yPXglrT3horca0PyjXkC+WXQKOcNx9eqaLAEK3gKp9l7T/r6
HGLw3MeA23YWBSns4F9C1yVqoeq/h6xdulFc6qo6tTsYUZKTZQR2n49E1fTumDdMnNWSkYSuRy/9
Mkdl6zGTf1ksC8vv3H4RExciFuquXyzjC1boj+WgLAP8xPPZY9GXeGxU+cLYwFmZ/fjtWhhEYx0V
Oq1avONu+GKriuqz8OiX6MLw7w+cn/e0+z4o8Egxzc0kpKO963DEwTC/K7S+37IAO2OfEkFYAqo0
u3E43D4MXjQeYBu/a4iQEGc0wawVjjGDIIe+laC3C6zzghRX2uvZahaYj/JJzGvVoWiZ9zyT93CI
83VSwtQg/vqqTXOygb9OMYkTbTVrxMSdCJNGGBxMQ9MdhcPoCAWXNgKL5iZDXVLHbjodBtaWMG2H
Zdlsf7V0cUMugIjjEe/wqQ17qkbgz40bsaebxUboaUEq1elxaMiHynLsjSU6OrUyCOXOtei7wJFf
OFiTU/ste0+wf4gvDPppI40GbxVqzbEgfbcPFcs8jf1hyhl7Ja0N57805VlTQrnJk5gJuRtfXIf2
wFjG9MTFju+6jnfu5/SlkEXlj4kZXZNhMbAyGoPm7jcyia9a5mxLq/rxVKk+YjQq/IHoZpDmWCwT
qN3gHfp3Bb/YCnVY3STCfcsJVflFS6mFR+nv0iLRxA05gxwD9WC0j3OMnxl44DvU+d1U93Kn5ulb
lzrvZmxv6Sg4OYR1pAVMNMnMV6U+S3OkPZKQJIXEPe4zLlp9SE15O70zAtrMKrGkISW9VykG9L/w
4C5nNqlOeGn6PRuTY0LXg5nepfAbFwhwhcXUtNRpO7ArrmXf76ASD7tOgSeAi/oQcs3yociy3GUP
CLM0tgEoldBebWUj6BQ07dFh6HOiqmHB6lWfPSIrXgbrqjT0IXpqiV0LDfwYyZdkcD/t0bjnvXuf
d8lraJT2wWszYDrqHTO8bs3C/nZHxOi1HdVd9PzUsL5KLhyloTGdgq/tzK+6yPQjptcRlLnLtrBv
wxXIt4TiQw4/ap0HdkHIB0BsjiFYkH1Yk6TKsmk7ZcYurVL7UA8e5q1EufTDuAIjZe69ibS0kzGt
FDr/p6anfkFLddo7PLdZq1P3yInnIeqIxsYZi8gsJGve12xHAuTD0KecPQI3QiUL5n+yqLG2v8VX
ukqIIxOjkPrhb6Vj01t7TrfKuk5hE4h4P07uJiJptMbx2tLBwxOZKRqybkGkoHOtg2lU1iFm8Xbw
ZGdsLe6vLOnMMgXwPhUwkT8t5zSvGx7NOXtP7ZbQTsSQb4CIgUnd8FnLPGngRnc5EOCNKsrWD6X4
xWoI25EQJOuktVV163lAmQU2q1xzKjy17qq5WhIkLUTd3smYoWElnNs5EHMZr7i8vqh4/3zFluSG
0+/Mpc3O7elvUWgzVlkr60kKfT8lK+SYSUk/AobbHpuUqobPzhDh79WmnyF/b6C5POr6jz17L9kY
CeDGrk+eDd8uo1LfmBgupPKSTQPdXrYzEJAr9kR71qEctSNZjy+t0na5ZMk068621d37WGgfnbZu
8s7am5363qIBHgq39a1pdkiX0lNZ0IaJiYaxEwK5QX80ioRvVfDWm8kKMN0vzBcA/0L/KZXKO9/B
QPA+GFL39P5WXdZtBpQx4YqjDYnc95qp9yu93RQWgyQ5CXNNlILZpzFc2gWtTVsZxrGQaUaUxSed
pf6qXaaeakrgEL3+UJgBHCgkbOILk6V9D2NKkxOhsk2NMsJxaR9DRTh+FC8xGUOrLgO3ii06IUpk
9Nku/Sqz5nUzFtaKyM6IHd5zwMIIeXEY5qLTDBj0Op12hgR2SFJAHVYiHIgeO+CKw3pXp2NQEvsk
/b+ntf0HMyfWHSl2kYM1WUnHS/ksHfo3x2qVyfrFW+r8UpneNx4xlib60CXlBapFcCSbk62VOc+y
5YRWIIXM+h3v6w1oAnp4sp+y5XDQDdKcBH6xk8H2UXo4BBStjERO5h5quFnmn2otVlVlP1a0pUAm
b4Ec4InXTch6ltl9TjnBXIwnvmc0dzrXEj9jG+fYuOrb+ew4FteFgjWLMfsF+4/I/HZj+Y1u6Mn4
cRRZFySGwQtUv+HFfh/sRSImuMMrp1UlyYKO0mPrQQr+w7hfPwupnfsR9mcOnYvyrnUCy8BpQcKp
+bdbV/uxoPCAedAhpCtJjSWFQ6yUffKteDNbdY8nrDyxqToSUb4vC8YQZXMRdfwU9eUj5kOIzS0G
M9Y3LI6uvEdaUT7kUf9j6/A/Gs1+Ff14x9DGN5Eo6ri8IjAt1MsvYpq2b6bmhtnXQXU7jBGc5gVd
QqEaNBotsJzUFKKsxn3dwhfyRs64vSlZtb7OXv1rHkwq0JrnDFDHLEZY18MLRdQ7Lx9/RWFSrbV6
OhNI+CKI8Ugp2aqPo+9e1a4OPRw0Hu1x/78zvCbJX6AfWUm+7rr0c1TIseKb+Nbawg912hNdXgc2
KnemjmzKNmGPaxlStNCeoV7tpzKBZoSjkrRIXbbvBdx1mHtbwnZkMPV9WiS7pjeJdBp4r5VtxqhX
OgWqq7WToMQNXlBw4kmpxQTeDLzQHkBNbcYdE1H11KYv2GN4jGFzpStyq/bAuFtXqdZ4yteTW34h
A99DTci+iwqPSs20u6aMWVUTiqMHvDPQLs9FW321unkMrWlfDBayypi/jJA82Eh5jZ+wLmtVdM8i
/ZkI0ikEi6102d242W4yt6PmfpMNfjd7UroxkXVaAl2iSfmlmsujYtAtHuDCe8n5vxfQLOirCQST
N1A5YQVAYR54YZNQ94GlmII6LyryON32zFabyAhsx6GI0aTahEhZQ1CTtbW0lMdcsgsKY/MlMZ5p
5Dt40CHI0tBYhgbd5oqGGDr+LuFKMz/1nmuF6CdF0O/SzahfC415bxAXjBPUFm+Qv5vcuGstOu4r
VG0SHAHZNAIaMlfPVfEzoYPZ0NAjQxrbvHOVnd1dq5mWKQA/RAEjZnxg9U1MRi9Wd228kfiO24cU
WMsztZuSXXm6SecQFkUUXbIePv0i5uSwbjaRwqlXY07JSHrY1j1BA032NSnS8Usk8iOvGK5F8uhI
UGLswqHcUiZFs/ZBQTw90iabSqCPFS4GNczZK4o1voloq9TIUiYp61aB4coMnViKxxXPbdhj1hKW
CiNKpKqwmE4KbyudaMA6ouQmphpiRfrD3Juaoftj1rHwxImh5PEncdFhP6pVssq8aKVw6PvWiPsb
eATUnciyT2OyNUbXn3UFnD7kzCBziMi5rIGgq3a99Sw0nmU8NJb2mae/qD80nl3JhKBuOl8P1fjY
TNoCL4abFxe4dmkDp+EirTcak14/jHTWGBq6JBW+MmelBfbM2DR6dJ2pxEEuJ0UhKsRPGhbYqQsl
kKGUPvHFXd3X3Z11mUmblzh7hrnARLJEAi2pbXSFLlqakJ4mXaU7S7nOJdjkxkGSoM1KBjg6AMl4
y2CHUFlaCD8qk3HLddHc6WOnrM0WGIlnOUSDwvxlQoWrhXhibm35uH9fk5YkkjWYF2x998vkdBvZ
3r1amU+ahMSiu/Tk2TUdgExnjVXbW9eyiev9JCmKwcj2VUvx1NrYccxGcN4R6KqFXgdq0zy6KRnh
rsVr4axTyPpsJhk152LlogD5cckVokSo39RQfXzXw2DV4DrwDUN69wQnN5bGam0SFUdKqJ5qb+5B
7+k7MDWsUVz3d05ue5VzrmKETgNOZe+YBU9BBGt5UqAaCdvXag7DFodZl9IprmZtIPtiFXnqCwvc
Gs4hcaUlscoKJP3VFYqOueKZUHq1BxdirsDpGRfQNh+Nldkc17DNe0lBAN2JWQj91bAItFpTyiZv
KPFChJ+4sWgY1jDd9HhjUKXSrZ5yt0nPfrvqX1D7u/XQ/cTNdBiN7Hto+3VD+4Q/K/a7aeeXWWBC
Kspt1RPPjfv5LW+SyLe9/HF0eFDqA82wnHlQ9WtrYD38oTvDI31V1hpoKK0WFoKCSHgP5DPkFgII
aeVn5WjTjwoalVIVUuWTWhIRY1KepzttbHbgc3nj424020nzp5C87yM18o8Ro3ec+mzgoLQdaDJ4
wKjx2BjhhWUB0v9MLXIeJ74aU3vMe9xrSIkZM8YUL0FQYA5xnWoC056Dlt6o6afkxokpfmfTtzXV
Z0cFCw6egDRMVF71KNC8mMW3uc2m+K4EPloPLUds+m6x3LXH8RRRPYb+uyoVvMyW7USclfv7ZNkb
GMBFp/TcZq/2yORQwuVib1T9zGnPNiVjl4LcZWwTtXvQx+GV6WKQEVqtdeegeN3vmaekt8wfd0zr
tVpyL4OgXqRaRwYVt02gJ9l3BjZCePS12kSadBrAvOGkL40MddjigrIf4KC1M/lTTySBY4szuM2P
xkmCumheWOWZm6hz77rROSt2TFsyu1Zf1dKnvmvfSis8LPdVW8k5L8wjK9Zta7xVlDozsWCzNR40
rq0A3bZhlB9Fdqmc/M3TSTqo9tUjUtOGW3vu33TdOfFKYslc6/idrDhcN5bDOoWzD77dXNvqnCKX
dD6QBStIOUnVEOXREGYCjDNbnXIiusOpMsq0R3ean6ImfxsROlrcoIQhT5ldHo2heE5NetzKNe9S
WqRrGi1B0o/exRq6y/J6dQqCbhZf+JN3arKiAekhbJuPoUTVmuOepvKOvfZIM3mxOMfCXTgMO2OK
Ylr8SBrVGVdGsCSr0qgrZPrqwU67V6AZPN0NVwD9CuHUV1oqK+z53sY5UxvFhnH2O/03DbGP6qHx
HnLNvqsmua/diZBqus1ZFvuYMV+iDuMlMLywy89VjVO2TJQniItUpg8POG1G9EGPYY2s422axi+j
Mn4zVVylGZWyZSvujS650hNno4X31EzVRzNlbtCAS5VJSJKoNy9waSAQy+8iZeAqq9JFJntBe6Yj
Vqt739HpsLVV/WLfheYHwtYxnXp9TXlVQBnJTvXENh/0HXR/FvprCtnRoeiQG4OWY0TRpnNkatso
ltiI5JMes/BWjM3cTlu4nLswVEALQtW3mbqU5CrKkakSkUM3FH5Kcxj8m02rsKf1ckpjCuY2nnrS
iyjIovxxOfBbJf4sUlQPrmlFfzdMxao3KHQxnLc0kbQ4e2BqrIDWimcG7W9DUqxja4TNBG7ArtRX
steWr06/Kf6EygbiZuIt72tExGhCH8CbazkgkvBU9eZeh52UNfSVmeGTjvqAFxU1Qb8bo+guj8tP
xtfvzejuKL1gNk7ntzP8ys18nTP2NJUZCAyMEM6obqt8zVrz3WXm86S7z41Ed0eM+Kaa+WlKiOco
OsUj1QtzzA86Y6wu/FCt8MGcm99JJZ/zPNnQifrAzHk/ZPMqIeHp4q/w8vii9lulqJ5s2a0ZUm3g
mnzpKnNg26A+EmOx1f1ChtnN7Xrqks9aUa912rxnvOuVvDx1Mn7Ty+F9aKFDCdNY9wSDkiy7nxnB
GgWzb6HXm4oICDPTlZt5B0nBMteYvWuLZ93Q7gteE8N1v3msGMEpx2xq8HPPKpM0m+snVd738fjE
fOknnNw7gFp3ELY/UsjMwll6osUpmsc718ZzouTn2TCPtVH+RBR610l/tJTuzeBNZdtMoCZqwSNm
pon6kDYR/nD9kMIwZHqtI0KimhvNq6VAyovwxiM2lg5cnKi8k463M3qGKWo7XIy5vAx6fWhn4w78
JfIz10tXUNqanDpteEJcegR6EpLoEtdCo7OdmjJK288KZ0+Lxq3J5e2ZUXhdsn+65taA+34lMqRI
u2uPdrHsvuo6SGGbOxc44xUncMwvXj4BDeBgoRv+PhT3WlhvZAm6JEK/4jyjIJU0kFXDHNEqTxHp
MHBPYbkp6jr3xcXsU7oQ8ycYykFvkPAvLABKRRW0anlJ2ynonEeA1XtrAt9QovAL/c2acmMLZPJJ
c6ZHx17UmIG+MquGS2ue40m/p8bvyxjlTlCkK7P5FDJFbeb5LkuaDwqnr5RieqCDfcNxXif3I/Sm
/WiNvwqlZJKiAeFtkmu4cufxedCqz6Hb9HVzGprmTZrTO1bLIEu8F+nyliPGmJpN+4vE5NlEBWcs
si0hSy38jhadqtiPeFkjRewSDJiMxphs4IvBrHYcPLQ4uL1jUpxjOYMzY43EGSOwDV6mocx8Z7Tx
Y9LqGHRavqlYZq1y81FTJrHuHe2Z6dbZy3Ufd8CBPc4OqN6L2fO2hyrEvc9HFfmhhEmUazWHH8KT
Zd6z5v2Z+HmoUVzsTZtRu9hV9lTgyhTgvefotRnomrKszdJSyHQAuZzCq1Kyrys3iiIRqC0vwMX8
e/m7yWQ/qAbNi5U8S+rj/VrHqrP8wczUHp3MIpwovdMouqsn8wPbjl0oo2cdJ37bFy8OVJD5bGnw
Z8LRZB8i+21quUdFMn9ebjRm1Wu3oIhk9KM3svVxsT4VevnQSZp7VsawTov80cVSYnbzOsm8L70J
K1a11lWdZ67k3npeWofCIkYZHhvGiPOLMXfb2Go2pUKGInJXtokootSI3Cx2oLzoCMxNopxJuhV+
MnE5GOlndPqLR8VbqNKdOTSXSXHOkzD22A4Jcxp7863vELGnp36O1mM07Vy3g3vxLhYpcyh+IEd8
obbu7ZwZqFR9WzhflffMiGYnwvQnNN1zKEPqvu1q76rNJ1G9a5jFwdDJvZuj4HR0sWqMcpQmBbnI
KbLMki0S3qqbnI+cadqaHoFLmhYHLSEMgYfLDGauWisnd5S1w1h1FbcZ1gVsA0yg8pVpoACMmf6+
nDLhwb3ZWZWvmP7YK6W52G5r0Myn0tVR7Dyd0yOuibM1QSxlPXGAXHTzNP53GzvPAC6Lpvjd/tPK
ebNn/vF5/g+yf+oLMfj2VP0xmP5lHF0crP/7f50jAkH8K8vonwG32+/95f103X9pqqlptDQ4mu3A
o/gv86en/cs2Cf9oiyH0j+tTVVVOb7yRVbDiHjjjv5JthvovjRYMjTkCSyzbsdz/L9en/p+Yd8w1
+KGWR2Ybhgcgkf/sP0jXTlRZSUmPWtoX0c4b2o/OtO+Iu0H4XDwHuFXXHnguTumQ1OMo34txYvbR
SnVX60gzZsmumzLFhJ5XqOgzb8MWQqtSfqZjAQFX637GLMSFIWAVJVnCmlMMvzEykvQnZ0ZcA8a+
SOYNiBR6RnmLCSYnTt0FCLR3RvymTsUm0XV69EaYs2rtLFxVk9YE43dNknSDDnY0hyw9WvdwTrB9
llxGKk5KxMqdzRR3BuQ2X3a/hDTkqnXNRzsfsdYxP1kbQibrcKbgTw3nXdZTGtiVJHBUCpghBSEi
LVDLeBG3ZyXPNzELe08J07tEsZJ7AhjdysQYuY3GiLhPCi1fy8QvpdY8sEyt8dS2RrQjcfAujTi6
84pe3jkhKbpWI8/gjOF0Iu01wEXsVXpiM2RAw4yCvCn1oI4VJWg8RqOgdHFsjA27lMjhwVGkEFiG
3Ln0jSIQpe2ZHdl58lpmo0l/nvDw74qk3GZhNNzjQ3x0bYRYHZH30VW/xr7YU/rR/9T4UuYmhA/S
AZTzsLgpWgj8AfbZuhowskbzZigaNlojDj7OhC956JprXZuetDKftl5Tc0fMMGktdgAZ9iGL3v7o
DsN4Pzu8oCW+gG3BBXS/oCutWUlPiCog+bljDHgGTSn1p7F4DJZbT628s4rZO47RNQvTI76Gilyv
4voqdxhnlQUfxEsoLIoQTj3mXgZ2SyaZySH09HpLa5Liq4Z2mFKS7A7ms83QRr96acXHdvmgyuGv
D2SPYdL/15e3n95ud/ve/+3L2w9CM1ZpxjRPt68Um+B01hMUqONuoR7/82/c7g9XDj+5fYoS6W0q
YV///N3bwzBjF6F6ZjtnNBm1bv94oLf7tDiqgQVh8ft/P7zb795+w0wYX7oqLuDbb/z5we1LEQug
P7dP//b4/n1LZUaupr5BiGTy/3bDv316u+Htz8z0ktPyUuKNZZ0u3UI93T40eJxA+OCAsAfiBoPg
kmb2IIT6KWkPGIgJjwnq2rLTbcL+54MCm/tEOjxZ6l2LlUjNBW3A9+A/ahsj3DrV8H67+e27nUsr
kuHqqB3CPFhD80qoowgqXYcBYMRVs5v6k1QI3o1FDjKFQ0lTM+UUtgPFOctn+BaJnS2D3pYF4RHQ
7GHw8OTBKBmClgaaPEG7V7WdTX7mhHnfOCnLB8+K9BO4HkE8ak0+4ZWaVNzWy4/YyNo7p+lP+Mqn
Y65YPNXkbzd9OZgnIWzzdPsMn3boQ/67Iox5DdHOm5Ng1mPrJHKlZx3Dc/jne47sAqNT68O43GKq
w1+1J+EkJcYO6J19LLPcPsoBm4QmE0z4y/OORZPy27iErclQNvfiDcQ0ZMbGAn+Y4oK63er2QbXB
w98+A1oZb8sheYOnX3DyTD+HsMq2RgZei4V4fpidbqe7nnVsyD82k1rtMgYN+LmAM5n5L+rJUC0Z
7m2wxpZU+SYvednaFIkPDIQoQ6JnN9MDtYMaZcxgy7BBj6cJ0OXWy4qnLJ/GU7F8GGOdsgcNIBDa
1njS63tijAbr1iE7DJa8k/fRYNrU+lJrrvaFtR+jYi+nHGjm8qEfY+PQJHKljvA6UxCzbmNUfu5w
h31EGsmOWNgb+QfFIumJpJc6ANeuG6vegH2cT8qkzSc1pNuzYVC5n6nNxAv91/dpo698whnx5naz
eDnyb599VdgSPLfAf7wfFFpyiXxynlrwprk3oHwkpX4B9tbvyzazVyoKjhaBo+37Oj2FHo9EzEq8
YxkJdP+xZ9iZcN44TSM27AmfgVmQ3l1bHjpEXjKdNhS4+qVhvdwOrNqA0YKywyDLDdNzZRbZmS01
q2pzYj+9fGkqTbOZKB3ye3XKzvQTIqg7RcfgCaNggx5Cm/oD7Vn3NamboHDo2C4SBKpEoPUYcZnu
u2RqKHGACdoVQrs4FjUnhpG+RuA+dkYYX3Rbajt9wSyM1BlAurCS4jBOc44VhG9OIe2EgjTJhl0U
MbDWIBgQL7cZGvgMt8/+/c0/X99+MVaLZZuz3PI/bn77UuflwaANJ3j5KwhKjl9GLJb/4xf+dtf/
/jSHS9GEutwUfx7J7e/d/vyc0X7r10NYroSNe+hvD+Jvt6/zRlvpAjlfqFqb+kpFiP/2wV0wIn++
hFBRUzLxj+/dftoxGd2aJoQdd6srmr6qQxTQXDh32FwCKq3HAHgmbzj7i5D9F+zhaq1m1Zc9Ox/Q
SPpzF9Mum/RRynbnzaJlduR53acjhWSWiamahaC+BqS2pXykp84+cdaLEp70Oua41sQMPjPoatJ0
2mel9kqQd2+j3Ef0q5ozpjtdInsyObn2dr6T+XRtNfpOqSbi/6zIiwJ9qUvwA1pGtC4LjZbyHiaU
sIfAFpm2Mt0CgVqb432WLmJJ2O7S1G+csFhr2sHDd8giza32cL3WqgndpWm5+wJmrO0AabUQFoYc
OyHhQ2dDM05WZ+rZ0Ssg8G2DPsHcJ3yVfYdWiWyzswuEjMGsRgKt7l1csHtM5LDCG/iRlUwXsQx5
K4EwUslERxRG5CmAia7dPupOHcUQKidChrA2aUJMcLzse1CrnZ/3i5WYjyvMvIwUi3Cf0FHMEgW/
IzrGnt4mQF2RRHGuCFAatLWxkDT20uqRcFV1DLSKxAKFwylt12w+K29EWG8Gyt5ZgYULIiwhlKHw
OtRRE+9CepD9LBEqR36DEV5KnoQh/Sz7Zp9go+oEZPPE+I4WdnimPtoazdlge8+TYpCozZo3VEZI
56HZBxFDrARXySFMs3pf1oAeI0XBFdYnT6XuwGmYURHa2f4gHSiOUq2bzcDhyVrMvp+sLjtBU/3I
X5wuJdeSkgxWigaWdvfW2PgovNH5Ghzkb30sMRfXFOnZhHg9UBYAgoa1PigsKkaxddQES35TfjDx
lGvv7LjDfQnJIAg7L91rk74CNLADpYr1KwYF6bavFK79yM7bOUVTMV8xVgCx7b03Y7CyQB3VuRh9
9ajNPWMPDscWBRe6scemgSQ7e48Cobc8mIVaP8tmIz3Esbb47Zg1jrOwU49UJgx4yQs6RNeNSgbO
opceo9PJi0lslJ0854TJSbdzdWPk0eY2jX30w/dGTRwq6iFVgvWsNONjnKfpwUZ2r2VSn6OBYwlg
5w4FHdMBJhR/sZbW/4e981qOW8m27a/cH0AHvHktb+gpUiRfEJQowSe8y6+/A8ndu7R11afjvN+X
CpR3QCJzrTnH1IbHAmnngJA94AS3LqVDjSwkIcC1lzE5wDGm9VssC846TcOVj3x5vxhBqJ00KF78
ko5loaG2FdEmi6Yrigo4adxgH1OiSwN/Z5jRk1F7z3bacEiFNCQb3Tr0VNHj3k1OHnogR3jX0Szq
TaCfGjDJuGnKW1TPSF2giQl0BoZv27siSvtDb40H1Fm9FTLLzm0f8eVhgID2HDjdE2jC98klNo70
1whTr2nt8/6mtmyXrgTDipNkzEAwIBE6l2uEZjoeGt3gaWqt5xSq0maocvpnTZ3tARq6dMYCKZo1
s7A9qmRg1QVrQBAQ9jnNbl0jc5Fjxz4SJyHXldDW+BxKFkcph2X0EgJtO44UTEZgGcR2dDcx9Nir
fqpe/U7cOjqZNV3ewZ4b6aC6U6C9T3GT7wTQ9FBSiCpmPndakYPg1AVNgGAEuhDrSESzZyf3tK0Z
l8narGJtDVnY3vXzvJ2tVNsHeQM7RI+rTeJH5hbbz/UyxcEKsHadnI4LcEQkmoTU4t9Zl1G0EIAp
YJEgdi2dTRIy7GfasEO6QhrLGD2AoPQhsw7bKvfYHzWgnsPs6BvXQHEhIpIomMmLycvW07sfCbEi
6ys4OIwhuPwTJlJBzJSXqbww4VWFTUDt6qcZeiECqwJOVhTRSMlqvnuf3hpDl7MI56fFYyjaHLiB
B7dX499InRFxb1J9RHg+u2++VaIHInRnI5LpjRUrIJAB/YuQjFWIxo1lahceJI6ktR2iDkut4brx
UjSkYIU1Wrt0KHTr2ugx/ATugAZDwh3NxodYeq9iaKBg2fgYimXEaxfkVVenLwYdqW0egmxj/iQj
9A3QZuIlhqxgYKeIHUBPcBofso1mf0T9yZdh+AjainL6XeGK8BzOEVK3yP4ZU8JY4SLpD+AZ12Ps
nhip6EUFr9YSAZfHLNM12slak55mcO9gBBma69dGcFKyu+5nlZBUVPBDAz+nTxUvy9HYXDRlYEFl
nnxpvI6VBT0Na0CYmujF99DgDBigJTMa0RNKUqSHUQzElPigUJ37KNCOFthBm+RXAIz9plQV3hnV
VdGCrzYEXBR8FJZf3OqJ/4D5/TrSH6Kxv9ZBcyIp0CjTRk13FjnDiW6/0sZ/Jt4IwoGBNHaCn5BH
z44c3L1wR5Qo4qFi5YkDJWG2WZWbKmmJESYoFBg6eXghVknhvtlF360X2FdqIP4I4u9mWpabHh0N
GUDJOfQoSuptgDgVg1VmwQpz71qci71moehIfdqts1Ht7iq/hG2BsE74+n0mOPw0jCObTLQfOb5D
4OPEnUzOdxc2wIOt/UADdOhJu3yYamQrktWQOzlk5BmHyhlempSJhU/D14yY+RfRuyCeCINlPaDH
i5giy3XZVSuzIjegTIbVbDYFTszkx1jbr25H3YRBZFqnVZhtITY57CnnvKSuhVOOP1HzDoEPtZAT
o9i4A8NutaQ3Ff60Ll10K2Uav2LeeLeA4a+sicKWaYkviO8aHEZVIT9iWaFktWfq867/glTSOJSx
RhtG3pYllfs4IniWZQO0t+mtA2SI8Gkm0gczajw9JHW3NiLx3RW081KAthWvqh1mXbxBy842Tqcx
Jg7lKUkbKM5pAmMYQneRUaOv7VneDGFD9HZWvglqNELPHuYRprBD+EHSkVNIF2IPz8KhEhc9QXCZ
12rKhQwW/XzDCdpIWZ3my9pXOkFNf88/eXW0J+UMwJxzjZoDyFNN0m/gDLvadXFGRskuyELGD71Z
BwSBbJtWfi0FVtkBtZ01QSLPuyq4nX2q97ljnQePnoiF9sseMYPWSFr20xAGm7YJoQ5Nt/P407G6
hh6Dhs2xw7ThS2g+RRF/7eFKAj6wH0WvP89xY+39mCV82l9DbrfOkXUCGzwe37JFDRG4DT9zA9+f
LFrkDuQgmg4iZrt+CTxOqoXj/dC68keEaYwWMX6xKk7gKLVluo0Ls9zl4U0Z2OPtXFDq0IKQrBOb
1WfsJ0fbP9qV7x/8iBCb0E+xsrljd9Xcp63UN0mSGpvcLyWwKPumq0foz7WPSLqS7hmH8dPB0su3
ykXgnFtHbUzvEjsyUOYE07poliU7UL+SUgf09yXlou1C5tfhwfTs6Ha0AHpUw7otGvcx6e2fJkmg
NNUjh4GNbF2G4mFpELRXzOvKzPgWM2nqCasiEr1xdmnt+aucRekOHcUkr3vkjTVH/wniK3UHvvqc
Tvux975mIWCvzCwGXIGozzPrysizTeE7zqmUzbQVxZgciUW81rXoSSwiRkf6zaoBtrXx3OJVc+ZH
DIcJZ9oadX7QvFIMd48oQlPSLDPze09lZuOYMjl2lvk8zvW5AUKK/NPykdjf5gAaVliyOOv25yDt
OSlqERiv6mZoB1qSRLiubAcxs1XVVya8jH6xS0Rk88yTGxGagP+RhCb2w/puMOMHPbCLjZ+anK6m
7oseXbmGGJD9YyRoJ7ktTBAkhak5SFp6HXBKwOIFN2GokVpGqfRriwLG6IhNzxxWOBCEb7yWSiAR
iLduAZhMggrKIucO1t3ZKbprI+bjMKm65neyAVHfmjH5n27nf8UmSlggepgqGB+yyn6urZ4Zb0fn
UWjZQ270MNMqxOH51khoDsdvOdgmUPj5sMnSek9aC3Yzaz9P40OShv6h0uJr3a+9s+wxnq/AXaWn
1idUy9zpGH+B2JuYtQzWMW7jHDF1pDd9L27yFlD/MlpU1cxqzgqtQ0uVP96Ng/kSRDXi+5EsmcpC
hCDQQQ9xZjGVjmhRauZHRUDHmUUQegWK/xVUxkA6JcbhYzPxcl6MwhT156EIkeKD038eqF1/xedf
IfryJe6NFUhw8WHlj32dzZTkI3/f+dkDrp9kOzeejwwjtzdV9KOo+vGqjnokZrg+0mpC9lc4JCn5
LL5A+G/RUQj+RVHsCEM9TAUnRTdFgqEtJawOO2VWbFn1uFjfko1d2M6qdgOwqThiwpbigsvQEdbI
AIbYHJi63EaefZ2hf9+xJ0NXmkbEJcNdQ6N0Hc5aStST9sULonbj6jCSsvZYQkMLZM/sqDuOKRKI
eD77JZ1RoFUFp1bzSua0jbXW7jEINsBJR9Nhmk+JlKAQb/GIotmOfob6kB8SUk0YyaH9CtKvdI/p
hi2DU90jTyK5Tt8PnAuxkWfTukY2SkGm+5K2rXlqYxY9RWoa52JoCFkiX9PWwQdG0O5xI9CsTr8Y
roVKre4eJo8g82gYx1Xbu9TiCDFCCLAbSFzY0K0V6947DX0rdl4yMwkWPqIZdijDqg7EX2NJCJx5
6yV2AVqh4hRYpURckBNGvhOE10XlmQMS9g3nB4Y4uBdj9JqkBx8LESc7O93FvfNGGgTjB+ohIwvJ
8fC89zmq8rWf98yDPSxCAIYD6s3riHiW9QyoTbcJTeQXY2mDDn2W42GYMN6HQtsYPWHrVadjf2Do
Rz/zGsHtP4fCf47Cpuc3FlRrUCGsrZ7Fsy5g7PUV/PY2vq8MCeCbXJJJ1+u1rN8wwZ+M9rnJSRcC
XFhey0Sb+YteMhzKzLe0bw1FCkOfrCtE70TmSZSU0c4v8JFpOYH0VN9PnZgqyoBzSBnC/hHI6Hlu
u2JTxEREcgwhy7UWIm5bLFFiz7K+IeU+um5iUd6RR1bvJHPzrWiehUXVoJQUcjwt33U2qsZc5/wx
keFOSI2PIUUP98NYfLGisN9OHdNSUxdfW4sasCQuXGbyg6WgdEwdg3dxjSbzPuYfo8adcp6/s0am
0J1ODWKaYnLV3Hu7Tn+i8cEpNXwhbMBDzEfLw+gqSVSanbLgGrbWe0t6+F6rXQJz4EHR1HebNTSN
Lzkrs6NhBw+9NE/Cm/aJb143epju6f9BZ9BZqybPFI2KHc3JZ6qiJP7Z3UO3HKTUIzcz60Uwzdgy
EeadaZxn3+RACMY82sAjRvxApRUGu4QwhrSHIQNgDDSfPPjwDCHLejPphOyZAS3VvY4bCc/q8+hG
Dntoy6oslj8laMNtpwHZqkFc1N/DCBFSjI50gCQYTR+OxDgSE7fa+DVJVCDTYKQH69giCKUNg58k
JE+7qnbepJUbB06bSHfzdl7TZcEHAhCwmJGhAP4l+rHAhNsuZ0d/1uDRkToY1N/ydmHIV18sssp2
SUiyXF8ZlKKze123v4yLlM5oWwyUufe1htGzaFURyhtbJRpI5DfDhsYy1c05bpDpSYelIoJKcxXq
WEPw+V9BWF55xsRKZyxvK3YRjuuA0MSRXM/Kyl8ay6q2cWVYOHjwVhomVVtqLNq6RlR2KHocFToR
sZE3H63GY2qtg6yyP2C0fWny/hZNr0M46fQuUNetjNmvEcmQ39G115QnN6Ql5geteBzabymBK2ci
JN+I+dlWE71XI+lh1eitfnSnD+aYKZIhuo1OPxCdhutqwFDLz82ifNwOWCgzx2HRlsBTi6iCrbp8
aJeu6A85oM51bXjcHjPyum2pvIg7EhfxQROIuSGPmI/GiF35g08QZGkcnJSvn2PZyBYkCYzijy6j
BR7XwIVIhKbJ2Ic0rpherjwGz9Wk9cMqZ0DbaJ1GXTISm0aWxQ605DXOtOYIB4wW6ujvKz/acwCt
jHTsT0DRkiPxljs/IZw0A4uC+Xt+mjuSZU3TIEq48Y9dUuOUHNJNUNj0oEq/3sc9n7h05AJgMBKk
fddtOtBVaYpbO22vZkHxsPEyGO+Ujk/WQPWltb6WIQDwiTS24+iSY8/01SEk0u5x1XfaSJqu4R04
YqgadBnE0JRz5ohwDHs1mbmFtqtTpPO2FZBIZAR3Xa6/ogwd1gbppcNQBleW+5Qn4MbzdlkepUjJ
BMYTxqd9oYt3VlbXUj+aUvNvxzq4mYC6UxbU3rqKWthApWA/+zBVrbxF94uAeSJpazs77rArY93A
gn4ziI8ErD0y/KNSFMFeW3uYyDid2N8Tty82cflo5XdjP5OFBBhvW4VRt600D+uZsMN1jQBtrVFl
wB/gWwcQeKxDjRZhf1ZsKAJRN8fZTrV0L7RAsEMB5glyCwWp+4VojL3jdz0MAKTP1SA9LAqkM5Bk
zwr6yg0pdw69U26syrgX/nx2UlhrFUrgY5JP16Zfi01lU3p0knKt6xXVaBj5C7bDSsS9zEz8Y9gH
vKNZzhOERUjuRrYYL0aMOYmOgSCIHhibf3pxSBEloNGfpuawy1kobRvjmEAWvksKEs6IYsq6iIza
flERasXRkFlzMFGA0/kHLpHCUklTDCsQjCjk5BSqhzrjWBTBNXSqr3HNjya7rFuUSIj7usmlkh4/
MxOxNiY7tQmXP67z5ChbSqqz9rZo/EPIVy/e7OK3HMa7pCUn1naBTc56Oa9hBSbrkECwfenH8jRq
mAZoD/R7zuKUP9vp3WNPoCFx6PR4YP+AWGLbebR2zSvHGg1Ej+VTv/SJFBG8X6zwDhJHoqoWQri6
rraa5erlNvUUP9L8bKUeo65fHn25LaGLvZZOonMo8AoCLqxcFxLIouabj7+8zOe7/vEl/dwic2Zu
zc3ng9SrczakCX15o89nLmh6ssNTZmnEnME+O4DXiZjwLl/x8vk+X0cAk9eJINj98rJN059ZMyX7
319ZXf98oPomre+8x2SKbNVLx5Se+Cn+fpfLW6kfTl2NCxGjPMMnpq5eflFgdGKfWMY5AQMUDg7F
hoBaZZJWb2QBE9SpAw5BXNNQvBswduQaKxcgAdZkYouxM066JoiZYmBRzJz5/sa1XH3jT2ZwTK10
7+q2gU+VShgJdU85I1yKANM2cAcvdfoYqTrhKf24Td2ZYb7A9h/QvicyXQsxe00wNVauEE9BXx9m
Cz2LA152gGFLxIoj4Y06fXaj60vLZCZAGxWgWPnRFbEb56FOvy8tDPwwy1yhuq4s+Z61qF772oEM
ggMBLQlB7xCukClrN1YBxS2XBucnAI2bduhS4NUB1uvwTrcYUFMPhYCF8Jf1ES54WXlQ7ZkABrdu
xBAphiXV3jnXaXAiVrjAmmZ368Td9/TiYcHFsB7lsHZdfFsVFvOxK77Jhp+3pMVlVd420onGw2f6
1IFmw4BHu8Zjp11Z+XTkxHbQKn9PIY1UTHd+t6jlzaOGrdTUcPBMV0hz1hY129XgY85ykmZfwUXe
xrG1I/7gFVkOK4duB5YyQuCV7pBfhttkbGiZ29VzgVC8HC2gS/X8MXqYhfTMZuC2UMenEedAEjGL
LZacODKRpzK9rRjJQDRV2ab82utUQScJFc5Y0LDJmpAOGGYL+FoYIM/8hgZ6msgK3ZG/BzzD62Xn
MEyMTTNTGbAtkRPzx2g65Cw3eg/AC2QDSBdIs+vRJFHCzr6MIfMKF284zZ5XmZPiKwqPdhSxcJuo
z7/NnNQIli78HWZDSGPuSJwCcl/beawpcdZTg/XboysP/POGYYz8SsQLTocrLi0cPnwdoKcO76uW
mEokcOUCEHkerRJClXDJhM7rXTfvuJc2U9BIPPHlbSeD51ZWJyfr3jGX38mZrqUd96/6RJqIY+Q2
Wh7P2ynNk1t57adQ81N9eFfmM8lP/0f0xV2ZiK6FpL8I9j5vXsD6VBUc2JKWZYPGZ6qEru+fgj4I
e3OOtyY5zsARV8WgBScP7yZ08fwu11F3JBgLHOKAtlqBPFnr4nDnR1SFCwBY4J2ObWPu6aGQOBxF
/dkotODenmZs2V5xm7EjlF77yFAQ/ZcPbkDV/H8+OBYPk9aqY7nU/f/5wWUCVW2mRnukEZwdNddB
rkE5D38XnbM+7SgNprCNyEq/ddI4Oc1WUP63z/CHH4/6B/jLRQqJIfK3z5DUSepOcZEcEWuAVcjN
Y2bgKmHmZ6wD6WmHknR48vYecfAyZejxG9zKWFSvv0hI//AnWr8FDix/IlJRO8C7o/uG6xJt8Ksq
Myvn2W4yLyJyJQTITmTlcQkBanUGwbFNXwZJGkeZu18MP6qvidMCxkuxZcAQWoWtdj1Aq7tiQr9q
CK68jhDMcL7KOaMb5OnYEcM0ilADIg9Sc9vBKzK21+itTdBL9MMbLNcbQToIXEjj3fUBdUwEbGVB
6V2pi2TZ6nL58j9/7T/su0vCgm14nuHrPhnu//zavd75cTfE0dE1IMaMJK1u0wDXrhF5u8ox17Et
CVCrR9aWxEk5ZnUsJkF/P5dM26crUUTDodBH+2A4xXAMbYzZQwTVu6lClOsyNg+9OT72IUmd6pP/
f3n0f6HjmgRjoGX+z3Tc61J07//E4v71nL+k0eii/wUvz/Vs3TBMC/7s39Jow3D/xXzDQDsHp9g0
dN7pL4W0HfwLhTTUbxMCsmMzzv2tkLbtf1ks9KjdQ851XNc2/lcKaSh+/xyXdMfVXYMBic66b/qM
q//cKSsQS2YYzvGtO7f3IWXppbMiDgLc+arQ9KMUpbdLc7RpPTytfEjeKA92J2tyDVbFMU3k+Nzr
hPEZkkioXvz0qbfkBA28mn73QAAkeLjBbsnUI4PeYHLidYGAe+M9t055X4wO7EQTNklJueRLNneA
9ejUe6mkKkwJCt31a5xN34Up9i6i49s8m/X7paYuWgr3GmyTnHA9LKLywNlnYq4PMGwkb9jK7mop
nzWn+EqIU7Ivf0ZjuSUjeI9FkMZxb0PqbAjFrSFar7FB7COehsKQgleaRC95zgwn8eaPycblw6+3
ZpyiuDSgh7FZcM0BpL/hfZJ6dl905bbH6o3Rp0nReHpnIKf2oZe4n/Meyww4CNzuQfJR9/5ZDPnS
W8L5NmwMs9X3us9wNwEwSpZALxtfKY+A51HROXIy96THJDPFgA1XtmFvHJ9vbk99f0Xxt4ocd4c2
IdlGVeFv+hGiHqu/TYpfNKbzTX3lthYgSqsMy6qNDyOxgkcYAGIlG/2uG1A495ro1rAciYetHlv2
AaK4HZwodv5CkgQ5BGb+bvQuoidcubTLHPTmJEDjF/J3Vtq+AnIHOSytckvH6mQG5XhVkYSEumKb
Gh6l2rwpd4lLbTLiF8hx9gArQ9iVDw+uRGFA31zHXIQO2B/Mbj1LiXzAn2/xvjXnxM9/potjeSqQ
Z9vzMe4CG+krr8Ga8JkePjEqsJk3cW6+R6UzHSyqxlMaD0fMi2KDZjZERQPgIHanG82qkTuB2JiA
cFB4JvRdTD7mSq/YcaRcFzL4ZiAI2bsZvhbZYUkhqWU1zB2ylBuWlel6tKp34nJS6iTAFPQ2vamN
Jtu4tL12lEktE/t4xJooaFJgvjlw3dz8CemqIve6f9GTXG6bCRoP04TtVOKgthCnAHaMzp17aMvv
Gbk1cK3AgrpxKfa25cxXuo7fKInNe3qPRDs0dLfj+DlcmEx2jTivS5yRz0PXOS0M1okGyivybqfk
AVanjkuNGvx3pyYknUKI3tx62ih2hF/5iNZQF3B8e8bG8XwAA8jBYpzcx9kvvwbWEoLLKomYgxDU
kmCJbXvvRRN+dAxga10a2rqZgalKyjPzhLd4pg4upmtLB4bbpbCOyA0EcJeAijRoN6+H1sDomxBn
YTi0DYKqOiCGXtgecDJRFRnWKTbSl9rxp6PHGuauGcER96LbNCCMtjaK5iahDhjGZbOVZA1sSNXi
X8PMPHnRXofRgY9Tf0vI3ypZHs2+tWMEXoeeAzSO1W3OCu6cjXcdNo7GwEU3dN5AsgJEQ8BVE/ts
EyH0dBGp6qV5zpLxnYShXdn208Hp8SxLWKSYefHsE2FIS30owUSY8QvB3zek2jTwWylRotmtgWBW
OpIHLBo+ve6AxiqKr3JLcSza6baY9mT1rbWejJsA3O+qzF8iEkXWo5isPXW6WxZgBN5s+6bFI0jF
JAd9a5C5sTNt7Z1s9ocsj98dkdyKAjyk5i0LPFJ6WcHO92lPeMVTkmzz3Jg32GnBiOrYO6JuT6u2
3OlughaT5VVHIfDQ2EQT03HS+mPv5M1tnJrZqXO7gF7UALRUJPOQs1wcm1NSOs0pJ1MVofLSDov0
8+Um9YiW2qxZnz6f83nf8sRfrptxjD5HUkFKfW0gvgaWntoi3v0OPsKHlYV7oKVY2JdwNCSgLDn+
mZWWNW6BcNL+2Q1yJNjNa6f93Aa3JJxQOM1KoJ1oo1e9P0a3rWyRe9KEGkI8pXVsXxFA1WzcmEgM
3/S0m5gWli6pBCZEw61VPJ0P+Aqh1pJUpy5aBIVAteeBGgu5cOpCBc7hnkI3/vdtBKEYG4FYnYhl
6d0je2TRTQstXkbCVDYPVlKeqiIkvdaUX0pfrHDC+TfSYZLXJjlAm/5W1zB6qIsKaSixsDi/2wJl
S2Nkp9o5s19lp9hx79wo+tqFxX07RR2ZOhPSy+ja7/zgaHnA65gZRsWhycwtclb+OceoFwTA4+SW
VBTUbW29/JvNPB7H7qmgSnGiL+Zn7XyICprapoh20+S/d5CrOsI+zgSt/GT6DhDKd9N96rW3qEsQ
QLdL+Fxklifdu4FMTZsP73F5MBdKtWd+D4ZFJIjMLXJBJFKKA7ljBM1JXQSLYrgvWj6w2jQ6hkfY
Md22tmbvoDU5OmqXVfEEiG7MgHlWdsmIeymKqToROVDZyb6nj/ho68VwKspTjLh+hRqNoBxDvyLP
a4D+OLzphl7uis49JiMgJ53GRiEGsLdjS23HjshrDjMsJmoPsPQeQaQ9JGsV4qfe6XLx221m1Deg
NGnOFNQ79G2y/CJFm+KvqujqqV+pwWxHz7f+oX6by4X0hup0ufq5RTLIjmCDB8Ty/UldyG6mdp9A
FUhlCabTptS5Smm1VmSETdiiAM4Oy7+RLFJydWGRBLX1DPNFZFOudgepcfjiTa+2NRRPc6YdPEc9
HRXIUP6cAErM4+/aFPvzul5272nZvf0lbfFytcgGURzUPZM3NXKr7irQy4A4GajdIwtAY/P5CHUf
CKQdyF6A0+1sHy6vNAhgoKgqYUQs72Mtx5za+nyZz7dY7lFbv7yNug477skfa/bTvx+ittTLfH6c
y1tdHqNuK0Nna88aDQ3YlW+/3fkfr6o7fnvNz4/6+Xbq/s8b1G/2y9f4ZVM9KvR7yQxkytBRNlr5
y4/1y4uozT9+k19e7pf7f9lUT71c/PahvcKmdUaYs50zMceiFZ+JsIrP5WxM0a7WjT0Wkeag7gjR
uVFEXx4DTBbzbrlsqusObIJ+4pCPnUevpWwUyak7+blvclL/42ZbMcXT6nQJ7iLE3AjycWNNHf1f
rwRLoJm5R8Ls8lR1XV0YuPpQ9kNmMQajOVQ51NmqnRAj1GcxLl/CRo5VtZBeicxA1jgMQb3K6Q+4
S94naDskEDYnok2UVKR51Kd4yRAtMVpjA2WXU1enRGfPvVxXN2rLnq+2fntKOebdgSBzmGjEl6qL
ZhF0qi0zS0kFSZkHkCVXnNSLgHwIZjCBvN6A43peq7cv1K1q85dbR996EQ4TEncJdUXYjsKwrF9d
QzIYxy2Fw1TLj91QpXKd+oG2nTLzCb/NO2xD1kHLcasuumUrZTK8KLDTrTnn3wSByEFKW1qX0zmz
K3PVBv1BWVkMMvm6IaCTWHU0o+DiLr+N1X0U8FiP6gVZmPLxl1clYxfHqXd0k/FDjsFdXUBbVN8j
zNzHkBTDnVADgrpN/QyMvd6R510+n7mcMYcZ1tHlV6xUimy2BMoWfuGAGS/w/ZhLDK0WvAyGbkFW
DGjkqofYyx/c0OqtJsPZ6tA4JPITxkCdUg89Oe84h9bDhNiQKcG06fDNkLwIsn7pIph9jaoBvi8i
es+EH7/8WUHW3TQIVnfq9dXnCt1kOnbmrbREx+zNuv984N9/rboq+v47mcFQd0pIT3OZZhKizdIR
WXoyhEWzl7QxSw91PZMzm0ZxqMpszuFcg3Uy0PLSvu/EeN3rnn3I+7w++cvcZ0z6+sS+8LOKC4rT
y++v/olWvfTfV9UdiW/9yBdPBkzvjRMjRrFrz/rL3wMXrkbUW6J5yl/UP6N260gf0ISzvAhL8PfL
91L3qYt5+csvV9W9nzv0cvj86ap6sHrI//xSnRgm5h7X6pBT+5r6MOpqUebMwS7X1dbnjUD25pUO
KfXz/4qAwR50usnqIeptWWtyJKvNSR1qn5vq+FYfjpnfvw/ATL3R5SNHlfCJ9bRJ4ei/KLuU8lnF
MEXkVh0mlE1KuY5m+61sRLUPYtJCyjYm+Us9/HOTAMfiRP8EjyvTp2VgUHuq2rpcXG6bscPtZsPc
Vkay/m0MUl+sGwBwrNVmoGYnavPz01dyonJ8PZXo3Ae223KWO/T/wG3qvMWzbn/z1QexG6jSpn5U
PzambQ7j5RC//PaX2/DOsTKPCDm4PFi95eXq5blq6/I3Xu64vN5vz03EU0+GDmMYP40aOHsvbsRB
XVdHHr941p3V9c8PL4kHXZHuokOaZRBV/+kv+6V8jzRNHNXumpgEX3Io8R/Efc9URu2If95UL/E5
VE3l3B78Kt8glsaLt1yosURdVVvqtstVdZu7zIL/V49TDx7D7xCiCGb6+zAa1A56OWZCf9mNP3dm
dWtgil5uL09QW5+PUpu/X1dP+nzVXx71+xv8/izNaJJ1RwVe6qjRlt9QnUbUlnrun267PETda6pZ
oNq8XKj/43JVbann/cdXrQyfX+DyFPXA397qT7f99qq/vVO0DPiTvm16ME/qmO2oJFgATPcXT6Xa
kr5VScr1/7ZvXu6+3PZppFTXP32Xnw9Snk714peH/nKP2gztaFiBuWRIXvZoVwo0AZcD5Zfrn5vq
uPrlVnVdPV4dZ389EwHUlNBlzKRBSY/Jcf1db7euqdt3OeF+LJ46xI5VsO9qim/B+JRNAttZ2+tP
DCdQY6aK7KRwRtwr+/qJ5urRrrF3SMOdXwFyHdza0p5MIwyQHZf1xgyHR2TICWylKdjqaRYf6RxP
uus8iAmXoGGFFPXavLqScyI2XtThlbSLK0nGLvEpFc2buYUXORT1fvSo1qF33IHtZ/z//Qt/DicS
lVi/LKpkMRH9uQgp1OlVnVgvF4hM/n22/eWUqzb/9PDfblOnbnXb5zv86Xmf7zBmwZXb7rFHsfTj
lKgufHXsXq4Hy7xvonROWUwd8Mv1cTm4Pm/84/2/Pd11CErDVl7R21wGNfX0wvfglqlHDuQy78yp
vld3zOoQ/PMmmE88r3n53UgIfMJIAqdqHtHNdRim0eqv0zH+7omrXqv4o8tnxIUeot0Xou6BorXN
gYKddxp1KweP4ZwGv7Of2yq5Mxr3yp+CG0sM74mPtGKBYZht4bw6vfMQTvr3yqTlvAzP24Sp/2E0
/BLhoIfIOhFwxIVsN70R6+h5yICoW1IRMBTlZGQtjlLqjPtO68/NmxvFzs6MmBmS4tzxFndRrgNo
xk6xzeeyIaCo6zYjmSEoKNtDEBJkYjjZmSCG4sApflEToPMsPWejaQRI9P1rFE/oC/ICAYyFDpU6
G1U+8syASsFi85cKfAjkKvBwfXjTZFEpmAGFRlQpXBhXQi/KXZhFa9xo+Rb4Mj9wD0QmGiX625Z8
iTYkbdQuPzQjuLXxirFUJvqj0n4W2jRvC9Sy2wq3R5I7zzlZlygBWIIveVvIA9/jeYgOnrTWFAe2
bRl+7d363i9SBP+Yt3OXX3XI8e59swLRQVgnISWoETWnzs5rQnebF+IDKPPR0YYK4OE0IZeH2T1n
4q4u9eCWdd93D2fmiZgNHzMq7BKT+rUx5jYAHSKuvMXVLAj2sSmvSTfdmaEALObnEDi1HIAv8ii3
jQlGFu4hb+yTlg7urph0uAPQclKdJkLg470zKmyEiFHE4Gt7wpf2hQENw1qgFJqwHsey9s/OXNtI
QtAh1u1TIIHpe14UbG0/eEynjjgbvU3uU6d/iWn7Z8WkfSkDZMySeCMNb+CaZqy9YoBKz70RXgvZ
iB1R2hS0LVLHYqJ9ROPIrRgMB7q/vfeD+h0TDE4xlGy4x23MdIhXrjyDeGxXE68QPcWM9NUkr3tF
S4JCueE9FbPxzuqTVaWdGzvyTg5T2IR83Ymis6DM1BPSVxjDN5dsr3VglydURe5VbeFV8IhZWEb/
2FpGPepNhMCuc/xzHQlvV00f7cmh7NGGYPayjnQXta1WJa82SeG7jAJr3TcH9JIdNCCCCtC7G82r
tNqPInDabW64X+yQNk8rPrzKiL/Nlv4NV4F4bAaY5sIpMZ2VxoZdzrjpZmrlC2vQbsZzIBP/cYSZ
QRASw68NMG+MriYwAIfR4bxS0mHrzTLaz/2PyEvEXUaKjG+Mh6T1q23aYO+EwkgQZvx/2TuT7biV
LMv+S80RC60BGNTE+46tJFLSBEst+h6G7utrm/FFUPmqMrNinhMswN3pJN0Bg9m95+yztcX0wZbm
91VU9h0jRU4FQU6ott0vOYFcWNgY/ru2/ayc0Ps07EiWxbww9hnUPU62XCbfiH9tEAoVl7Ausn0X
uZ/rg11P+FBE/1VMtBKy5XM8+ctmHWxSdeyvRiDDfW2k1G9H+MTPS/MD+HfylJllt2maaj7EfUex
CYsrDufu5hP6vLXE9MX2BScJNeIlTeELGv4Pi4RtHJclxlwlYhROt/drC8Ky6X/Ea1mq4HmEBBG8
bQNnd9gzYqBJx9iG4HNUvcSiKQnkbcKfJaW2cp6OaB7WW5FUT36bXynHznsf3q9grWkVr2HK3ZDM
w6rj9DM640MQ8ztCkEc2dc/K846Q055IhREgue+5/Qkv79Dy+OeY73G/tB8wgds/4gouaf06VUm0
cwPcvVMB67fggzSs4jplEJ86ft0uXl5sb3wNJ8SxBUZftGh8KZV8LL3yOs0MpI6xIlpvyuQUKMag
1XLVStdx+KM9zC61eWkj/Ou0jwp/75T9C6JHeApkY2A3tq9Bh6PPzaInO0r3dRdlh0AO/Y6M4GtX
qCK5afAh1NZdINMT4abzvTsTrYpPizvEwn0JQOm6pQGw3JjPbNqx++3WBDi1yPMGoqnXCJnY6ICA
SBE9De5anYcOe2A5SaKyXVaEwnbRSVlc5TGiX8wdy3Qc+FKXdpruooZsgoAm86GhaZOGRLemEm9A
JrHQM/JzBUocrgWF3UOn5Hur79KUnd1hF4RfGoJVNzY02k1sxr+NePgBWWAFn/s0To5/Rk0GmaID
JOjm+ZbUSr6/JL5zVvuTZzbof5Y8v+IkvTjLt7ZvjPsCejwYz+JuMgw8LSUhgTTlkEmPYqvgFpgS
jxQKKkCEIw6UkXyLoYNfEPtk4lDvf2V8vArc/4A6OFGrxd1Ih8HKtgBYOH7+TDV+hwkhPZp8Yrvc
AcLsAHjPrPo+CzA2I6FDj9oRhUgt/842xsd1yK5hx/AmI/GdFTOBhBRrQ4CTtIi2HkLGDW09GqFR
fGcLu9nKNriPTJV326GQQ1lEt0rMT17qocYv8AW59Xpyqiq8XqyGXvDM5Xg1CWXEorGJKdNvAB0S
SJC+mv0U7ItvUURX31hlcZiJvQdOLhEDvYymaLaj8dQWeXqxPfE0L86RxlyegOqheORsAnu5AdZH
5k/+ZY/4cbvO8ivdbS7QiDeqXbLyIoRgXml9wu4yPGGf6TZ2beO3nEhE4ROqGFy6kEhNyySN3Yj2
XXOb5j58jlMo9J27qdNy3dsCRaaPnHIqMQ9H4XTKQKXldJQLJGgZbrlFwFAgpwiKRNte7DIctlPB
fBwF6p5koxo/TznvEQgy9K3pB2kvLTk0gtl0a9DDrNBbWgbpJjZBXxtCij9F1qO/wmmbRuQVX51w
zbeLM1LassljxwuzN8WsCj+eRy8Kd6CXLuq0JU5EpvLqjUQXNPnVNT4vU+4D35y46guj245p/2Ul
8K7tnPXjjI2DvGI+hiqfSFaobQSLxhG3PZS7wPuyoNSYy+Y6GUTbFUBzNs5c4usap5egT06Wr3JP
so4MRwho3OTO2KkNOvuJPIdiQXobM2FOEx/vwWMiodAyb2rCmPiYZn2GVk1luEgMd7PGJob1aL6P
Jqy4YEH2Nrop4ObfqLRFsGCTn0213mbHj/b0a/kkUuuQnGs/JqYkHR/W0tw1zgdUEuRPpZ6xI3KE
4DChVKcEr7fNeuGuRCdYtlyCKbQquCIj6otd7EFV8MZziEZzY8LnC8MEpHn+BaUJrhHqEreuGp5t
xHoHGCjeaY6D70mZfyR2AOt1DPJv8IMB8Awo89jyPiT+K+GKFe3oAKRDgTvWatJb6d35xMHGSXtM
JWuHxbga0zrdJtWrWgxx6GvmLfHAVIzRtK7y5Dkd+6tfr/4Z4B5d+2QAf8Kg3NotgE7Lp+s74WuQ
m7woH23Hyc7TJF+CJfjdtcLaNiUWlnCEo5ssdyMyAFJEky3UzeUInWBKVuQLmMbOqfEIphHDm+Be
HNjdGUEprk28SJBOBBaGEG2x57Fm0JkWl5mv6oQnGBLy52qymajXYX21U5rpZXDmbuh+SBkd/ODM
iP6pXIOdoEx1NbvHfEYdXpTTjxWzb1RhTUmRAOEAz7alezcQe7Rbm/GUGWOIi6PeCYkjpPbC5TxF
0b3ZA5WK2zN22WKf0u9cUzkdq6yF8A5XYhOnZrovHTUCMfg5/fQo5/kSMg9iVlUc134hwS6CQtOG
E5PwnMilGTuMM5inOSvdJ6jciF5ohCan0Ei+VEt333txd08+AVKSpDMeitg6gCQHUNU09wMLaCSA
1X2ezgeACixNiNvOoP2WpU2DUEXPNgIXDKiDT4lodwszgDlqnjMfpKAFxWgk3lU6gGaSqM92Bdre
oiIqirbkLgNVuLTWT3+Ni13jZSwWfLI9Gs8pYZbDMBfu57YGzS3RHOCf6wEHTP42gEGwsdaWBJoO
DCRKAtKMZv7+i41WfUK0cKmyR2k6aoaOJj6oym8Ijm8+SUukI8CjIB+y3EjLG/GZ1wLp4Zng6v46
2cN6Hxblh1kGP7zAmz7XQfjadmSH907xM80MsYskxG+mu6eZANht4d53uWe/FJ3/2qPsoUFKNGYs
istaQZuocG4aQ0+21owuKWrjk1VlmOfc8gPYJG9XFnCLV8ROWWp8qrIlRTgK26Reyr2JgYG12voq
kq7dm3OBuJTvUngZZ07dQ+KHoBnN8HsF84FuqZtdgDBtSybyYiW70XDuJweraOuA/2mWcQQ/ggcb
+MNkE40b++FyEsTRyALteicAfKQuEx17nqdtDHpl58O1hNf3ZHO/ORj+RB+m4Jabo/myYKRT3kSs
gotthZlXe5HkdjZEm7ntg00MCmQjE0IEJqqhhXI3d9OCrJyAsXjAM7QQS70vgltuEkiYysF7LVku
ZTGt/BpV2tbrFOsaCds6tohgzKHEY+CZm4622NwRIiSyfiQJEvUY8+CHQeXSFyw+GMmKvL+QPeMd
II1gui6XCPPXVBAJtIqNcFklj0F/LJHbF2W5nJY+eyoFMUFJOJ+5qNGxRil/yuA/VFGJ4HrGXSeE
iVe0G58yXI8kdYHL9106Jx3qNDP0MkL+Bi44zkAocYz+ceVZlyR0kkO0FC8ETTDMc9MCXwJ6xofx
1wdJdOnq53nqX4L0OXGHl2wgVFrGeb2F7DFWmTjzbXRxLzYRvIww5stzA9DMuA4HIVsuaDBCTo1j
gCCjl6TB0EDf+wmYkDiiKKuOvgsq3srynewwVlmrZT2g1UVOFzGZsSDC7qZ4v/jJ74LPcgsaNDw2
af4rncR3+vdH9SeeMyG/elS5NpEoPnUEc5rZMpy8IYYBSABGEFUduSCf7ajHhRze0vAQe4Sm5e3g
XX+3EDAuUUSgCbeIZ5slyAbKFtlZOK/jCIwBljkTTRauKe7CMabee6lyA7wZex2FYTR4sGVbW35a
bfm5tIDD13x6CPe7exNHBh0BIjQtr+r3uSwq8mmcD1mgerDChwYG9Lw0lgfZwhTrLQfKQ4v5oXKs
eO/LDGypNbyJ0v9HW/zfaYvtQHGS/3Nt8f2v7923Pv/2H7jLbz/0l7g49P7hWC54ZSWoN9EJ837T
r3743/+LEHl0xx4Kf8cPLB9KKArif4qLHcTFjh2YwgmF8lH8IS42/x0xsWX7/MI/TQ5mQL6lZ2Gg
9E2H6979m5i4cKRhLlEy3qrRHWbo/GRO3mmVVKRKnXrvffPvPxarCnmoq6r/9dtw9RoHuGhcxjvL
KYGDqt9f6160/snRdTJyGFN3acpzFxVPUTHV1wK4AXWj6QjTEgfi1H1Mppc6qO1ztU4+IQFUbolj
/kKd7sx7NaCjyBusqu61vLjYXrKmHTbuN4milvReKgwpmVpCjkDXYZY4cKansPkYBagFJeCpDjYN
sJtPg0zAILXy0WsCTA11EG+nrl5IvRvvimx8oRpwLopO3IVK6EMYuHdpJmyWTmcckshA9VDTOMYu
incvVlSPFyDd36YJWokbzdFO0lJuFuFfPHMyt7ltfCkFE2go2NYZ8tlmkQ6BcoJFMzc8fg+rRjs/
sBAHfhTXd6BlGWBrl5ts4KNOA4Z8GNIVjDwqDhdL+BZ6krfrD34WSBLNGEOHpnqxs/gEO0SeXWP8
PbkJEY5T9SE3MwCFMlSxiRQCEYEmATdTWtEvMV/U3g8uuUtYUO1MwWmuRkzUJwOds2cg1Z2qe8TT
+MpBegDngjm2/IySKTyMAW4ZN3OLA7HsN7jiLyFsE3BGuLXH7mMlxM8hDk04EeZwt6QgAKa6eOxI
DjjiElvLCkq1E76OmfVhFbWHlqQ59n75tDbBFyTSeLYMOvlVDIiqkyQbUKhKcL/25xlUf5BRnGvp
sTuh82NM22VPouOwoSDxlXUKBG7oKVRnX0zMVaA7TAEqkfgZSWrnJvFr7HqIiX1KNuTnkK56Y7XA
5MZdy03ehCgZ2m2exWqhjFor/DbCQISPmtjcJ2sUfmBzLPNHPY7VLvO+GT4AwMIsgbSJcMMspL0F
Y1HuXC5I3LjkXrCw5durm4emDMWuCjKCT6yk3afCfVjnSlxKT159h6o6iO+zTNHfjlNQ72NRv+AF
aDCZNO1BjuN0IBz+LEpnzxpx77aQVOzVe54XeJox9jy7SFx08wuXwNxdmrZDNutDCVogq25lHRF6
Kcxsb9rJfRnDOrYK42QJiGX8qeDrWv970ZXfMazvahfy1ej6z9lQ/DJN1QL3zrJi9SQ8AjAN91vF
apiwD3Ruo172e+d+WX9S5or2zvDkjo4NM4647rwInkgo2Nhx8TVP8r1pzd/JjfqSABg4eehQN81Q
fQuaBY3a4G4Mh2i4hrK6nPiuDLv19tlwNcLvs9V8UOMrqAM35EtzMTlUd2E7zadBCkLyMDIak2se
gcw31yFKf4u8fGZ43K8hOYm1jGvciLAphaAUkNgkIO9d6XwEG/GxA/Z5MkyPOQ3yl7eNjyGN2OK0
XEj8Tu3HrBNP+WCETEyINPP6Ffu/JEVF2McsMtJHPx+POArpuwnzumIr2HZApOeaa8LP5nyHcYr8
EHmXOfnHoUSzwtVFvA5MHL4x69mAmevIElKQ5V5bY+8QzeGtdD/WAdxl1k4F+priWqDs36WXmKnG
AY8zE9xsWm7I64/8Lz/XmEQUp5zJ9mE2ZtvtSbYuKSTzY1sQQ4Uo1j/5pZNu/fwT8SIN6TWNQ0Kw
RwBu8B336XTrWFEHBE2bEaD2TATPNXaAQ1zYKtrJ33uSSBqP3DYY7iSoCVZIebDsDS/iEmNR90Qp
onqIWo+Yml1jAnsRdvbFDdGGNqyWYmNBQ4I/NRsWD/cVov0yAPIVqLne+qspvZNgVnjsZx8+k+t+
baJ528u7btmzsnR25J40u2YhGC4pvUeIHdKifp12FuiDieVjn3vlvdOlz5aQ2xYl+pY+gcfM2vgu
3QDsWwMJ13Yx/RYR+TokTgKXDcLHKtpFoxFfCghUm0Fp8H2XBaWxiD1FxBWPvo8AzDzYKyG9DsXY
7ZJFB3VpzSsIocITyz7PfoLMOkeee+lWO6G6DY1P1savdho/MyDxKLyFUFo3grp/NvX0wM3g1tHK
IcubQZcIgieIzcM+roGEEkzYTb9TG0FfVXa/EkGK0RBN3CqH30u0SMWi/pgNpFFRQ9nVVrweEI//
pk0DqzEIEIn57i31GvRs1j73aUwPRirBZbIKy1FiUT4Mfq9DyeINZfCUs7bsB1b7pYcHqQWFApKc
gct7MH1D3Dt0TLfLnNRkeFvfp9l+7pblRhdEnpNxqW5jdCCImZYUiEBrcK1LlTvjcahChtp0eWQC
/qk18cxGWci1Q9nRW1H4L1G5YoCBnTZFdwNga5oZXMgIE3MPPPEw+/uo/BWmVc9U3WDuYFsYINxr
mHMtV8H8hWRnE8Gk8y1qo60ree/Yl7+R+PtYacBVDmJFd54+LeVLYMcEKBePvru2W98s4j1ZNr+9
YvYPGBcp3ROVHUHt3A6e/8xb4gbIGfQmE4iaSeQ5CxaQqK1xG2VyNRu4422ZhCc3x2VO/ZIXq2Su
FjjT8Dw1zDLqvoNCiiigLEJyrrmeNq3EBJyS90WMS79rLOtXO4b70KWGO4nmM4kEKaG01e8QcyjC
tPY4MKVD/M7iMyQGd+z7BabGOF3plWzJrQAg1BEaSpBQQJmK6nJPfyFoWSYJBjbU5Nc0ro1DmqsU
ynTPqircOvn4yDyyZ/mSECVYYfhyVIxfn06nIZi/RUMEUbbugV4606/4Yli1D7o1D3fk132xsyw9
zr0vCakLBLQUt+FmT+oO1lBMEGSdbcELfbdYKRELN5wiQ+Q3wyyvdR88LAMJhivk952MTbA/hrWT
hBjsXEh9S1wOJ2qZx2Uwh23Pl0WRm45R4DaEl1NOLRwMA3x+GcLL9peUDBh4x1n+p/SSGcsA2FBP
uG89hxOlxYqDGj47Dn5Z3w1Js7GsiiaKMDmBMCqRH1n+8vH70+GQjEUnc0p/VnyT7Wqj717K6ewv
KQHZRThsApWqMfk0LAIvpq5rkD8tDJvGD7Rk8kQpocY+WA3ixQp+L7h/QP5L3x7ABoCCnqpiRyGF
ytlsPhm906ALTIZDJ6zuOGbJc4XL4eYZjTK8MGFwhbzjHGAOUpxbjG77lgr9pqnGn36f/1wz83vf
+R8IDodI5c5MmaX82iZrsF9k4F26rCLVk/v73vOWT3Qus5Mglu+ui5yPIXj0XU3DeUvBwovGny6y
ERxMCo6z9pAX2HQL0PCQrAKR1tfKkT/sIcYu6FPKCx3dNf9YlkHz5OGRj7xzQDDaxq1o88ZhcNfW
KfEAFjfyNW7GnRNQJlmdWN56gEYiA3/V9n5HWmlqkMa3EoZN6LxXmTB5fZIzl0mFHK7M6WHWjx8N
bHQ1AfMYbihHOW59ghKMLID7mhnVBzrQlK+jIQXGTfNirW0Ae0ZiXYRRjluzIXA2qVtJd4KZjSMS
lJhobxiU0+ZmglI6oNr4RfxHe+2VyULv4eV9cDzTOtvGzLTRn5RXfELwAQKZVtb0aiylcZzy5eai
q1CJbIqDMJyWbJHnidsm3pqiOmbmaKBxz+7nMnfOfqCm7X4IyUqV42y4NFsjju4WS867bGy8w0SS
aEZqOtSW8db1PrkR0ZKe+mh9WrIxOs155G8m07/M/uBscnJDkQv7YCqA6YYgMs5R1povZeA8ZjTk
ZmsZ9rlNVqyd+fvFouK8mM5VNnN210bBXclAIq361ter+ThTg3asJblJR3zB0hZvTBeuSD7XH1u4
UteyaT94YbNbzco/2eVzbwbr40os3b5dy/ZAxTIChYVnLrUFZHwz8g9TsGYXKYwPJnzCbcTK4lCN
AMkK03od7D0kUXfTjeV0P9lV/VBNt5h4re0aMDmtq5Z5gtqscAnfNn97LMiLH2nMjIOS9nhpgpHb
IjYKSjVGl08X/ajZ+Ds6btNJ9Z0vYo6mi1kAJ9N96Ldj+ngp/iS1frAxL43lAmitin9nJq2YLVCI
/qI3dRkvxcYZ7WvcOt/SwZFbUbm4szRjPwzhaG4ME1fN2/HQfotx0L3Jx63cgMnuKtUznbhdl/ha
S/zXJiXu0QBmc5LunIxXBnIPgFS+9ecSb5WWOpZulOEAU3LIsQSOKK3+VSthtbztfTMpnZw+XAza
cy6RE7KPTKp05AdolaR+D70xGdhZgPjH94fefkHXggQeEzo1SjGt3y1SnWIS2Uk/eH8whDlV2+Zy
fFdDM9dC1avFfl0Yr+fYuv0hI/5DNatlZa2q0C+J8aAlpiw8KLEO/SyOM/WDvMeLEMqo5OMyVpao
6M63Fn4bVvwm6402boYL0ic8FEpESARdh3lRff7qUxK3HM2BDaKfGWNEd0OnIxBv1F303lw6q7VP
yZDnrg2gHG27E6ZMzNReY3o0kt3Z/0yWL/BP5YITSgReN9T4TgtkyZhEjRP3BXwMiAcveVXwBetj
8BXthfkJfVZIunNcdxCmsXnpPcAL8uSRWi2VJaxXG71XdIO7Jyfmy6heGpm7YSiTCznXf518ei8N
lNNzpG2wtXAU0L3nv42Z61h7/Y/zJXWXMCSJMvNhOqUqD2JQp5oMvbk5EWN1TMA2HUkVby96440u
7G7Cwy9THyEmiwmyVQ+tq1+TJuywBq4+oVfKOfGVlwzqNRlzak8fVhjM97Mjf3rUuw/hMjz9X/LL
N72lMkMtCW7bPFQOWSWZD7V/TKvn9bHe6MPVIELE66oQ8VvJMhw1PVr7VZLoQ3VbnzgGSwZyvUvE
RwLvaqf+A/0P6f9lfoY2glXPyWD8AMWie2YrexfDRHPJUG8dhRSXtl37i2/4/QVLK6lWgZsxlNjP
njsRkikX2IxZPQysA9jkXCg7JAjWplJSf73hmv5rb4G4ihniX8f6aVM/SJdr2oPZ/fb+c8LMTZRP
6n0GaZfd57+929o75bk3f83NzP/Wupx3b7tuGyJrsyRzE/VgNpJjWXYp4/z7K0ccQPgB2eg9/cJx
5j5M9WZBmMApYWeS+GqBCE8dAULgJFJ7odN9buWg2EAcdTmltr0Zm+SJr423a4wKyndNp89hOvv2
E57a+9shxNtjKBhVsLLh039/e8fpjR1uF4WP4rPVH2sY8PHrQ72Z1BPvh397CUpC7zRWjOjajEqZ
idOwtoiuN+KOXCQKniyz3fKhJv6aex8oDzOOsR1pyruv1fd6t13su9TPxCGcH+uFBnOgZfjvltM3
7yFl3Ha3tsrQWj8Z+tvUQKs/drXxNOhYSafEV2KfZJDkFs62Div3lMOwpM7fXhwxBmDkzFdufX95
afWfrw9T9Qq9pzdJ0yICkIg21XhkNIIhnyGLc/hfxxERTMdAGse3f0fp9/Ue4UL7ebTTE2Xibmd7
pnz73/WTXg/uEFReRRNlYYW3UPtT4wsXUNKd9O5swB+ipj1sCzX4luRWXTK1pw/nuGMFWuIevwxE
jE/WeH43Rjrc9RmblFFysox70l3+fhKqc1LEsr3oc9Kj/nawJvfxj/Nb7w4ppdB8Io1AH5Lzlh8L
y7r+8Tp9ZpuDdW95JDH/cfLr17z/jtZC2FyVDb119XvBJ3A9kWhAiDCqrLc/UP9ILxRQYVay3sCc
1l2mZcuZuvul6qJO1N7fDvUTmIf97f/QXiq+tOW/68i40Hn+q47MQ85JVZf/sSPz9kP/7Mi4/3Ad
y/I9YppDiCohDZB/dWRU30WQaenbJmUzBVr5ZyCmr57xLYBWVoBdTsBl+mcgpvMPaiCMJqjUVB6m
/+8FYloKKvNnh4YHHJ/IzdDiz7CAQdH8+RO9hPQzqEC3kD2Y+ioTwN5MVFB9nyV1ESUvU0fkyLwa
qINmeyeND4zBzraWuOYS5qxVObDeD02FB4OOOKvRsh3IkMtcF2ibgXIYivDFdS9VF3fOXtrnZKrS
q3SOzGjyrTNGUBO74Tvgvxhlak3FDUohoGzIHtYpTELaDqSCXNTCHLh3PO4y1Z+2a5oXjfBeGg/k
Qtcr9Y9pCO4ws3/Re+8b0HWznc6XhQxKj5XOST/FGp7wD73bTjXZwfTBD7WRv4QFXkjI4H9t4r6x
Lwh4qV949Ir1IeHdxZYFKfLOf71YP6E3qfoJvaffRe8tVU/5yav2+GizXdn9Tnrm0UaAMm81i/Kq
N6YlS2DwkWCqbe/FYuPJ7A378rY31CQeQP1Y1hzgreUP50ji84SOcyUz3KyJczeeZJv6hzq60eTG
QtkL6tFOXF3fN5mFcR1HdrBd8ojmc5SO3m4MqV7Y8KWuqUhvbTSu+/6+FKBC297OjqQCpjjK0Q1N
wQ/RMPPCFMMi3Cw+FysyfPK/vwbBSOrGgkVkypTGRpDYkwXVtUf4TQPe3wWBgWAasKgzYkejqb21
wnk91aIk44Ni3tRJf+fOrX0XA+S4m6cFsXs+UJcKY2Ee0P2czGTJzwYNMd/uyT9qsASQQ/fbqawK
AhiUfv6au6kHJuS71y5z5I1KJPV5+ztye8ScM8v4CsbSXWtwaHU0Shyvdu4aZN/0bqYAlf34QWlA
5jxcbmJGNNx5xFfFhpfcYV7i7BxUeGoR9qfJdU49rJl7Nwm7TVJ249GZKHDTUxkH5orTcnRRZyIM
XQnyTOKNXU63yo9cmLKk4iAavAZz7d3MAkQiq/AX/VzYYEc2DXNfqoaBfoGgzH1mBn+0+NfvyJMg
SEb91UOfvIyGvRy6FLSOeg4MrXNHIPzDYns+6Mr1k4gzoi9cFJ9I+tdbN/FvTSLl8/AAddjGD38d
4sOKeohb5JodPbj9QnZc872rcucyxz/0Aq7xH49N3Reinu7TAbYnHuLyathq3UFiNWyI4dKF9QCQ
XS2H9K5+8H1TJXBrS5TTDIDgK9X8wXL5zVTcr/rIVmiP3MTMAy0DOZgNBQhT377tnujkfUKxQMjB
4trXGkSxWsl4MxdL64hHFFekNMnlktKGIj6bNN08nC/SQ+4SDvR9sS4wW2CFbJ2D+TFP7OHSZAGL
/qD8ql1Sk72MpzoU27dVobbAve02vruDtUGVJ2qKdfujCApCFOSMWEptCChzPb65gDIU4UPMUUo1
R+nGYdfnrLD1Q6FexFoEk3UOSCWGBHpvxiQ2aTMSxyWI5jLh6aN+z8nUe18XFiL7kc/juNfLukyt
7fSqTu/px+ZgPGZ54R176qxQugNvhy3rBNAiPTVw6fdu07cgrsNvxHcReqSWqfpPWomSwewDTlt/
krgeSG/D8ML0DTyLS16aQ9j4Evr4uTxkStzGun1YUQufObGxkSY2nZS6IPittpUuirFBL2n0Wmww
W4IvooOb2uulNyvzAjFEaZBQcnkxzqGW2KwwOZSGWA5jNnxy1oVFUBDMyPmrjyLiQ09HGqelQQ3G
jCzQxYTCYHShriEGJ9xNQKQ2Smy59XuyT2IylkdAU15q/KycMTynHpLHyjsZGFZ1RUC8+cLUQud9
daf3pjYgXDVFEFsbZoIy559253enc1/Xz4Mpm7cFn14DCnCoeGr0ZF2qmxcUwV0YZf2m9LFlpdkw
XXTpx6UuA6+nm8HBOsvFHu0ftu8TECIj9+Cs/RMpF9EFEI9zAo+09F+8/les5sKtrvHoco+/tT2u
VHJS1FqCmmESiN8Yqrq9fmWBDWM3N/S99atzUSy7CIQzbQ2598usOQUTE3HPoby7nNFZBee0nOgc
MRwSLrQAkV5dlgPPUzuPbwbU9/9dXwtvplEFAF/6BC6kcglD6VYlz/Wkj96Wwurj8GZxQ1r/faos
uLCZIEJjdKq919gZcYAksNllSguPCl9hcnbk6gTNFVl0WX2M/XDPohZhXYK+87Lez75TnyjJH/qh
khBpOlSmNbNw20BSjmoN2BrhM5FlwFgSrrxAXqP03l4yq5svpnloUF5ATGAWYI7JB3NggJBlE+/D
bMIAMhPySn1lp9fferPCL0FOWplEmHhFsg+3IgsBduGg14WhkuybLE8BiQnuBU1H209VaTRY4n2j
HyNp5ckkqOqghze90WWd90NTDXllakjkW1SgFWNBcJqddFUo1gmbeldvyKINtyX0qo3nDrcsVoxQ
0yIKTRUS9WawZH+0KZ7oMaik2kT6SLJBYZ9uensku5K+6OCaX/Xv1eOt/lv+dkhOMNJuRctQq1qf
4nQ0BOcob5C8QMlFhR0Ur73nVptxmMyL3vQGySV9ySdSm7F7s/y2PdqD97tk/rWngpZcMdDt1qqZ
AQF9NCKRq9UQZ2bixvtaA6r1ZfpmoXQFCoGAifxb9Y5kXuPcwOIbE+tgE6tRtPk+4wfToJ0OvU84
OmYiDBR1nx91SdBWxcFSMxX07nux8P1pYAu9lM75/Tn9Uv2CDKvTGcm1rrb5UwbTl96uPtIAhkwv
pNX6WR++PYEk6OxMDO2tIN1IP1bTEWTEUp8jVY56vGZtfXQr4o4cRg9IhvOFQqx5y0Z/vXkyPI/k
gCMuLZd92lW/0nK0LpZCQGH8Ww9WGD5pr7gujeo9bUCv0g5F77s//f01/6/H/B6Jam3E+ARUgfZ9
UxIafLLacff+0N9+Xj/x7m+XMyJ+w3Dct0uvacp0etBXYdsJokegYasJewnuiAFd0rtoI7NA+Qvj
6/0W+n6o98bVpXaun9bH+jb7flhSny7HdbkMM96eiuCJvb7l6KJaNyqnmD6e1HXkEd84aprUe0U2
MGfMnwGO2ZMCrMLwkze9mX3qjAt3ZAQ6qWqDwiSLbJ82eMgQfVkWOV4i4v56bA0wyZa43wPnpj/C
1d/EMzVatTtTZKM4Tnvy8ven/nhVKjMAH+T2ENWpfqraS7NuzqumJ2lVmmaJvSvbZGn21OmUVbjJ
xdrBuWGXVUtbnvSurv4ANgSzpHcX7S1+fxe79xKgt/NYXOOaPIo3AZylTcFvb/7nI+9vqdVy+h31
Y3NvB8Qrbd8Fe/o5fZgsihL1x67+7W9/iP5hfZy2Pq/Sx2+/8f2tzKxqyavBv3j1fVIP/tO/4u3P
fn/6/d3/Px6ry6sCmnfjgYXQeY2WpWc9mgLxt8Wu3fc0Sui7Lh/nyqXJnU5YMa323qUFQ0QP0ZPj
Wr1kaTDu6rB5yWkFMJldUaR1pnu0Iv+xz+fmM0vh30zRvw0+eip4vBmJNUZ1qG1ebtU4qkuy2bZp
n3ya6TTukABGFxGuGwDadIwjz9n1PdoNIiiGw0DakVOn3GkCkglX7igbMY4foUdPO9mar6J2181g
WQiP/GtcZVcjSbsNteUQYyz/JsBzmpgSMZjBjU/4h4HaJoyunGU7phyuBWx4WQ8of+ya4thUw69I
YKgL5inaJub4xR4IdhDic4Cse+M3WY7umdSorjsss/XVAQ++oW9Zz5KJdoARTwDX9qlql1wup7wH
UEfuFUka7rWuyZxw0vRLQkIprL2f0/K9CAH8OeTwjVg6DnGVvA4jhV7fSeAMsCCt6vkSO87RGZoH
q4khy8eILvpY/hQRtgcE5Ec7oiKRYdiMO1ZushteDV8Q27LrhCpglAv3Vn50gxriOZ+jg5MfPCT/
m74pja1bIKYpnO850s+Q0sTLWH43iSKVTLkeFlkAuWSu2wL2dFLzsV1wl9apY2/Y6/4Pe+exHEm2
Zddf4QfQaa7F1GVoAURATdyABOBaa/96rsgm2x6LbU1yzsFLy1dVmQAiPO49Yu+1sbuUdBzq8EjN
/lgtE8hjaZGOlSGnZy8cEQYAd5MuO5jbhneWLTDhVLnTsjMOLLP/FNcudgG0v3REhOyh2CK0VAc0
SrSPXknciKCSAjuT/jW3aBqTOi4dSTE/U570XcpN7ajquPpinNzWWbqHhhxSkRCzqlOAFpRppaZL
wdw/NiolwQP1rGymSHo2p1YNlJwo+aJRn5hBPgM6OU2P8N4UAj/PU3QeOpQKzUxitQwznnGGG/KS
B8gJA2EirDoqhkNJINs38scD/2twkmK/7FCsOnHCAdepEivUmGMyYcGBF5yhfboGmprvtFU8W0kr
brOoZ/BvpAdxXJaztQjZthDyU92oDEV5XiUprBy1RpXfNGRU552nTgsP57AybpWN3hms6SITlqVG
arPr+v7r72zaFA1gQvWroJocq9g2cqVukVJijigilZqo144m23kbN3vDODtL96o8Iq9hg10SAE8C
GF62MCi17K1RtC+t055UUxTf6q56rR8W62XMSPtqwOJM89oG8jqNR1E8EhaysC1lB6PKVct/xd4H
K0oYtvOpKl10FMj8MumqV0N3WcpfltbPcGb0PSerLc4xZ9/NOCDvzJ7auto20awywBK+MSC8kMLp
k9m6sSCM4uEwyaSO9D7Icjw+S9YlDoHdqGBzKFmq9awZTbdp9kPaYSNSgWo1Om4QTK0q138+4eYI
+bhpu5WpFmWe6U0CwGb8pMhOHzLEcPihyIVUMCsTXkYcdMVIglQOWX8AylZ0FkSueMa9Avg2lHoC
0LOPKhO5A6zZJWaudZSKk88A8ki0SUaScEk+eRy+wrxMnZb4Y6ATG7RMzzWmvl3eZ35saJbXN+o+
E43mKsz4y1MJdpiRdd9Tb3VByBnliAusgqSnxyWc10767lSm0yVClO0PekCq0G0aMqZSOrBY+Ebf
iS7DEED5KU/JJ24WEjJRO4SIEeyO58svrfEYyu0LliQk0OJS+guuilh+GcecCFxkeSYy3w2REKUm
8PjWn4wp+JlGkVdHyt6tcN4gFr5JMd75rsq+MWJEWHGgTabqzG5DVYrnQjd9C0kSq6zhQsAtmzU9
6Kr8aST0EWaArmL3IZsag0/F/hJRYVr3LFPX2kvmzyGaPmazAc4/3fso3zG/IoW6y58J574LC1ic
Qs7IbYj3izCfS1n/Gku/zzlq2C7hb9NxBJasgozJdGfxd4rh0bI1+TWlcpPFI9tsC/gtwcZ7I6kN
m1HmekJbRvdgxpmfI2SI54foCN0EFmrEo0OGzKNWkBKROZa785B81UTV5kRRp8jcycBAF/Vg8OJG
35hcVXmQW8MxV0TTU0hRJeBAbRyxlL6XEvlSmrypKjkYBFyCLu3Gr6EDSCxaNZ8LeHVJLHUkk0Su
/DEajYy5KTM2zKHqitghfVBPUUc0IhJ1no0Fv7zh6H0bwXnSMfvi01O141qEp7k2GV9POP/UcHjH
P7+r6Ib9dtL2g67rJ6mMSW2rsCBZ6ugjET4xbyYpuAA3EkVW6ULwJv5lqXEbS0hCx8Yjds1PjYQV
WUoO7MNh26S97o26DD+NotGexopEtCm7ol3S4KqwKIznT1VWCRfjHem6/KXFp0vNKP/I1SUihwZn
9MNNqC4chS96Ju+7zzpO7+oqfPZWwk41HFqHDPhsS7t6WkK8xWsUn1ElYMZm56nV56KULuba9i4Z
LI0/CjNy475CcxtJ2wVFrB2HD+k2joMG5/oQcy8zQHhS8SBgf4SnntTitY5KIqLKlDyUSHgifY3Y
0MGyCT9Btt0XCVImlSzWdLbl2BIDJMGXjMWejKyTB2I9EAd9mSuRYTVvWYGzcYkWTgc1Vz2iEfZC
Cc62qmoNu3/uowy2wjwjlx2lXWQYkIba/VDGFyNpun01ql/qQ+9Yt7tKRWfIlkf25pBZYJyaHga8
Bx5ILAn+Df9I8XwbVl5HIW2goYRtZXOPEY9ldTjWGyrYUX6SNGWnRelpxTMlCwrBL7HBMrpLMT+l
MTL58iuvJnLFmnYCtEZEjtU9NNHmZ5iOCUNUSkCSq87i0hZI8hUAEkaQmqMXaVX0g2WOKb4aDdZr
K5RPVv1AO6lkoplifRGT3VRWwURkNxvwhPJJFC3EUbAHhumJLpeLmk9dKwmccJrJ2JPN8axGoiNL
y41m77mSu+wwgXmYMM4THDxzmlvH+NGGrMWTRtfpZmTTSGa2HhelvkqJKO0FZNt1KaAs6y0sbPXg
iAZw8XVt6qs1YultTQmrMlAUhHJgIZpqz0g8bkLYja1Bpyi8CQYTuI7ey8nUpSJv1/SZNpWXKLGM
M/7LGZvvB8cRBjuKeb/uJcvLh1k6jS1wB1FEEsINDmJx5qYtZ2/IEzYwk4fjUNlW8vJUq8t8MRQR
ByfgMZcZOFmHSQ2GkMnkhpC/1JeGjRwx+iqLar902a+hof3GzE5E5lD+qVL1m30oyW3GIPgRpZWN
wX4+T9jvsulG9soayNXDMJAP23oi8LzCJorGszY5EC3xOvXzIc4a8I6mttVh0Zj5ZHmUSYKjjVmL
kYm7T+tOGYl59F7zZFcjA0rLqMFWAqIJxh5xQqK2W3huUBX0h3g3r5PAmF09V0BTyInuo78XuTu+
Br2o/ZWwFTeRcZVrXXhIqxjDYBj/Jt0xLSW/4H6ljAw3WlE/KfqzYUnSLWwldudT5yNbgEFCfFXT
vHcjg/Ohl19UmeIezcy1iLTXWoGxmYhXydQL+r6y92YSGty5s0JXrNanCrqDgwYJzxCvOBIoCCgP
B3RaD5t83o8DKSqagUxERcyio0MTqqlwjXmH1imFTSFfehadTi/OfzSy4twRg7GTD/wjIImhLbbr
i2k8+oJQ9iaSxHEikVcyCd0HelsCkeoVy3UtUsKwF8MgXoDdQKnKbTP1+W0pwAYYSfGtlJDpi8LQ
6cfMjkBFQbSrRt418JPjovcJeId6kA27ZLE2FWGlbmuwHSTMoN5IYUMWlgFuOYd7SpejwvVIfXaL
x1znK+eVVkNsSbkb8BAMXFqAOrw6ITI9SwjGSpPhY+Dsd5QhWYM409/bnmiAtTc9EJkGH6bhUydl
ORusq9o8QipXZgwS2Jtw9dqOIHRlmcnEK/jpZMxFBXkNogFDrW6wWK017Vq8wEIiyoBB2t4wyZRn
xcRInwFQAcQ7a4XHT4m1XUvPYR0YoxhMaK531X5Mki8tMbBht4phY6ae0um3XbmVtFnz9Wj8UUlK
Lx46H1Wvt7xntG0qdKGiXfzJqu6E+ckwJqzXbJWC2hh/hmK+y4TTVJEaUNZ/hlm8bCOLYrm09Cex
K4+xMN+yNLT1XOh3vTYEZaUtbrn6WiYWtmbygaxmFYSFMh+raEIah4xyNj7lNUTuOMFuWmuiPpKI
RTPUrg7ISCUdBhHFOSHr875XT6yGIldfs9KOV6jCWcjrhLSWt0xxl3w507swCdKEfU9NyilsMa4R
++FlLZXqRJciZ5ADupWXDF8GQcotPM24J35t+Y2H9fGvGDxG8Lk1Xb1zSnyjxNH8ulACaYzITqzI
L+wJfSX52nS5n6PDKIxcohGGLDbrGLFZLViPWGKhedEhpvpuKkTmE5+eSaszuhSUY4vJQi9PvkXs
06BatPdqgXj9EGJnnYFI9stoNYZ+PJOdIQC9Zl1tJ6PBfGQlfVNimNi11W+84rmP42UTJ8uXVPay
04zpNgwf34A4lhspbgcCkBzMCG8kuZJ5ZBgnaoRXpVeeW3m8KKVwNaXkjF1wcQswJHYKXwFWSND0
3E808s2gzCDv43tkPGTdleUrj5D0eOlTWxdiOuQ4AgBRSUFcEKVBF0oFkA+SN1qETyc9lpeOUw1i
qUNQEZPSB6dEftChHs59XgpGejhvpkojfCBidxMvjWyLC+6ixFSlQ8aEAR5Hxqk9fSpN946iiMhC
GCcJ1mw7n9IX6FqxLL1HRZrafafhRV64nXvVSUapO+E0M3KBRcmsH2XF0PZ1wq2sDiGOC1g6rbhn
+gSHF9naJu/E5jTmM9aM4Z4Q4Xxsp11u6tzDsvxVDepDvj4OvkAbz+8mqFGGL/Wi6I1Z9muRkIDO
VtyFBkj8TokjLzbg51nKhIdoIWev6CUmiYvh5kJV+ZDu5kq4D9OvFTP11qX7pCEAz03zQ9DuhqFz
yykPPBCGhhAfFU8Wi+6BE8CI+PptniYOy69tXBsnDesSmnKUrOUy8h9RqTapSuWQQVisaqggJN8J
Yo+7w+wuscBSsMlUjof0YoFZi+BvSbBtgoVvAbk9Jx/fc6zg6WvYmUuUo60lHh89KsimEGSa1PCB
5Eeaxfl1GFrE4qLkp4IsO1GkUX7DfrRr85L0UDXIqXUHK6o9abXumCR+4Qv9PjQlWpGcxxKoEJ0K
QaZga5KXeLJMV05MJ0tyqnPhjUQZi7wSbTkayR8VVolWrGS3r8iyC+rOcVUWWyaLTOyEe7dIbInJ
R3THULSllyIc0B1WI4fxWmJdh1hPRqffZJuZ7t7pi5rwcukIvPOKudJ0Ck95vE9Sllokdyr8jLCD
nLEhfXAli8EWY+BzRiJ7ERaNUbSeSO18r9Lc8i3kL4q+rVM9JRnZeI4ZQGMGOWYaEoM8RKMVxRfm
cZOtTdnF0FifIrNouummL+ktGdeneU6uUbJskx46CEHYWAm0TH6v+BHCkRj55k+NQziahEunrTxe
Al4QrEjlaviPxnQdKsThuBMp5M9KFn3KofIw+JMJsg7BkDa/aWyQmk6XMBa96WvC3QRVUWvicUSc
CyoMlEUV8uNqjf6hruNV5t1SQtUj+kiM1WdzXW+NOqcb6Z2lgpJTINKV4hUcC58ggwSBa1k5pta6
/Wp5idh+YI340IGoP15iUSp+h876UIbhqyy/UPKCKmPBUYjhnTXStSGMvNDLX0gj5JTVv1GcPeda
dStHZYVlCFYEQ8yXxfMcdNnwXlJg22vCkUSUMNyQvvrM03bbYjUpE1ZEas6gYN6qS+nmcv2saem+
7cRXQ+qeyXL045lVcWWGV3PGXYWO4zczs6sVvUxEa8idcIhhjw5i/qcW2Sq1Bv4PAXfNOhqOGMWq
345NgaUSo4EsNa+YKes1ec/67qeITkqHGauu8axEvXmsZOKbh/gcSggWBOVojNqvJhWdE5EOTrKI
chpHGet0rTNFotKOa683kl3Yvypqt4mjt3aOhG3RL1foRhyCIgq05GlNgv8v6Pu/EvQpokXc2X+G
WJj+y+az4C5J2p//hbPwb3/yf6j6DBERnmRKuioSPvnvij5D/m8PYZ5iabJOwttfLd3/ZCxAZiBW
jYhz40Fo0BTp3xV9qvzfdAsdH/JAQyJyTVT+X5gLGgLFf9XzqaZh8Dfp5mMKSa7RP6MUVYBgUWMa
64ZJbZAlOobb2DM5lu/NId8YOgRPvzF2FOEUTsOt/1T/RLf+hTQyzlHoJeQv0j0awmtf74cwIFKZ
SQLWJI09m7ixEK8Bc4RHfM96WC3ELz7lAWlifvkJPwHglMTsMHTju/Td7C3X2Fou/qF/eU/+g7hI
6Z/RmX9/RqBDlqYh/dWtf+QmtqFMhVGYLGhW42WQpCdKuaB5OIwm9c/QDr+CIJBBnCXvWiI9/edf
XLUeish/TRx9fHWVd8rQVIpzTfnHV6+KcG7SiPWQebemvfhbPbVngpzEj94vftG/s8MYfo1n9akC
tbjH1Jg9C755tJ5Nw1nPDMzVq0Se8AGF9WdxWrfZNSOM/MSyZroOtUNffFo+TRWvvq09G2lA90EO
yJ/qJT4oF5G09R8i3nRPsNaX7IemWb+o7wAUycNF+cGfOaK/RENh4xAfPpp7cR8hPilb7RGL5hmW
q6yMT5C/2RyGoMK6Q3FAkPM9YzvcsNkxycIkxR6uhds+NycJod6+C8yd4hYf1R0cX/wnvfHj+PNr
+bsGAseTnxzDDSTXTLbHz8jcTIfhjI+fidnPsiGFHFGHB5ctq+1feQ87gYLaToUtis/uiztyMGzB
Lb5wdM+qK2zbj9F0C9lr72Zh06LJsod2O7oxurbuYRfk6XW5EFUeHSPdac1bdc1+GFXNmKyO1U0L
1icylMrXYrqJNOUpfEM7OixvxLX7U8Zi0tZ+U0y2R13f0lZlkYdpL8J2ZvoT0CZSlyPIVHam2vry
NhY808cV9wVEu1K8qqLPLM+4th/TXv+qLuG5r07yM1Y8ZIljtUkiJ+4d6ykJhBMk51O0I7gzuuh7
Vg8Lfb/TKU79mSNyYthmx1ei1X9Tj1zegXh0rOf29NWnXjb6MW493dWc8E3uvLq6JLc+Ppp7FdTz
5JDGm3q9V+7XQPVjjzBFWgcC/LR36Ts8Et6hH9c38kAstziHTv6BePGoRLy07G5AeCDkwkcdomAJ
jMOMfyQNMAa/PlKaVYLX3PynvQIsm0+0IepZfJdHT3uKttQTMfChxEHqNZEPext5JUDN9Y7BpgIB
6Sb9HLatU5yZqiFbv0df+mno9r1gJ6/h3bzSDvJoQ2nsXeB6ylY/FedpK/aA2A7GtVNper16Q7ng
l7WTbppN/mYxhLOtTQxF5GhdrJe14X4NGHXMXu8UfDrs/Gc8QeYd9nJ6SyunORNscO4e2A/oWoiJ
URXtpjcaPOOqQpEebQTOoct8/VPfJLg9bcmzYgfBKyBC37pqu2iw42NHB0oHO22JjcE5/YcNzuMH
1P3SM7YoXcmsgsMoTUF6XDZhvaH5b532VBQOlvNjljoSdKs7pmP21yj3HnY33R0jfCy29J3fYw+y
/HvW2jSo9rJBjIg8JMAtom3Te/+xuBu6vLvK6IT+Bnjn2SDNC1XpLfzsfgX8KajejuO4XV4x4nj4
Tq0rLc4820KwtFuqszmYI3zKtnlWhrt1HY/9e7xLddt4X57EV9Et8PPb4pN0bqf/w+H8zyhf05Rk
BBWWIUFQVSTtH5HCiHBMbdJhO3QkkJX0lnJhvJooKf7zY/h/O4QfX0azIA4BFjJl/XFF/Pl8SsqI
kGjpv7atsAwoApuNJk23x5ewlpm58vyDoR7HfoFmaG244v+9FvgP7h2ZYOl/nv2mpMqiCVpJNUzV
ErnG//XLKlGj6rPVdRuElq8P2KSnzWW6qTGi2KWuCB+S1jEhZoxdv6RsDxi9fgKuKVmZds4Iq2Cr
1suNOci4WU2ZjxpIB1pDvMKJIh6yYT5TADJcNNvOlxQgFImYqJ45y2wnZIkR4YrIMGu6Uz9zZOQr
aSeVuoejnJ7LVWkOLEVNV0kZpup+2HTdi1wPGpSVv8PlwYIlXQHvMNenvsC4xlMOR2TZIEdgRlHd
gQsMz5HWyUcrLwlyxyaN5Fyg1o/qrdV3B7gXCZIXLrJQrN+tsdriv2YrZPi59ofdlNOUYFlbHRke
8wehKuCV9juxyKRAEVfUAMyG9IzlCK5sKHw0O1PbOrUFHXZiPEupMV4SVjEub3vPcWAyaur8hgn4
rhKhJgNpe5Xrlo2+tdYuiRS/bPmzkzyxYEoq8TnTQ/WIZJTN7qqPHFQyWHNNgJmybBjgX/U8yR5r
Q39OoBaoWqnwTZq/8i2WQs7UMp5dHjmEpDlqew1VJSuBlbVpQ6j6LJa+8FhCKalooL42jhB5CC4Q
Jy4+Qz0vrbKABVe/JmtWT1bvqQ8qSQiaY0PRz1S117otDARvntKLUgl/LJnvrNTWm0ZOKd8v0tvi
u61UJry1zn22yud07BmyIRHpKx2yfaK/DAmIcpWR4EREL8hSigRk/kweEX+suv6srdGzWLdAl6ST
CJ1SWLSLNH83s/a01oISEKr6Ouv1Sz1jbTkPYlx43dw9sXB+TsPoJifdd2rOYI15gFd1YDXbvT5+
r06eNCUmHE0h9TWGb+wYQDyLjBYwUW8Iy5tKNJuAM4DRq7KryuxmmdEoTptGp7jW7oiAj4Igwvu1
eKdNeVellRAw58SQQXRnOqLxVTIRl/8wvZR14YjmRPR8HZm+MP+AlnVFIb/NtfwdGstuWsqWgw/B
h5gFQoZcBkMVnrFBv4iGGdkLN0N/GnkHljCiioCjvB6lBfVMHfnD9Iwr0+mxpZpy5tZDjtskDkpx
oH/kbwwFf85/rDzyDfjESqy57Gg8FKFOb6L1uuh1yQ3KBsxAvVcxQskaEicGR5NCe5pRtbbbgbSU
vw5z6UMbBcdoRTuj8Cq1nxSA+fy8Mg9Q5vFudtMBxCEphKKvMrl5gHE72EcdJdo4J/q+MFp9r0TM
YJMCZX+spcCl0Xd4ZKBwabSDcgiFwUQ7apxWBWUFyY1ar4a5DRPQXUqp2cp6uYBOGTZdhqDR1qR5
2JdNC9QnCgO1ilgCZAiAKg0+QdStEvZbthK1wnjdHOVoA/Zyh6aUbSDsMIi8pWcyM9otVeIbD3/K
31/+mlTypKVmk60+ZqRoXsJ+LDEGaeiKJGgZKisob4rFjFC5KdsZ+id6J4rWv/8oMV9J/St3AJTz
/d9/omH++bffIZbmE5HuV60EoxBhukatwoaNhC877nOOz9nKQ0J95J8mkgVfRknqXdg+MIk7r08d
myxGgoONAtrtjhVBXTb7GcD1PLzv8n3dyO9p7XVue8yP81H6zBlO7Qld1i3XIn3U5uzO3pdnPvvN
gaXE/NsGjDypEA7KyXy3q2uMZuOdya16jj+7g+rPRHXZ4an6KvaU7KKN30F+4z1CPLXvnuMNunaE
xQbn/Nlgio8wSyMSgKhJXigE9e6E26BzjJN4YXVBAGwEoEnfUc5CBGUHSH6ZdDVJw4CHYLfvqGsW
4wDrgj9mUCCiVba1L/Nifpvb5icZ32OIl6mLYF8d+IPjb6N42st0kAf2K7ZgMYam6nGy3s1PVmC8
VDcK+ehi2vOLERiBeGZp1ToGl1hJoaH85h9M5UvH/Fo/kEEbQdOh3aXSRl5G2exKuktCExJSWhX/
wYbdVaCLRg5QyzHTE/LKVgt0aU8ydQRlZ4Lo5GObAOuhdHtJ3ULvWPi09XsrdMRjO2Le8DSWPCoT
Q7uGS4b1B0AxMC5v0i+aBPvVza4NZ9O+8CbUwH4s2GA/9Yj7xGEgPjdux2uIUuk174PaZWhsnky+
c9CfzPDs9k2uA4WsBgSxbGaZPmsOunLtLBNxueWXI5sRdPRssTTTNxtbd6c3XuOMz9cSwCxtFeTM
jqkf5gFhsgPBpRi9RbB7mG9ecq14taguf4hMVtp9+0XCNm9PY5OkLWYsru38bOm7DNp5BA/laRq3
s/UunDjCrJOm7fR3YO3jhseiELa8xI8A7ejZOKnfGI1AsNCS9VACHvx7CTcZ27MbkavAdtOTmewR
wHnCdX0Jz/RP3TsT+KZ86m/AwPna0Qel71t5qLfjNz1ZCdbuR/GTk34sPgdEFIrdv073hJ0AnpgT
H5vM6ytsBGAmnOpe++1zTKuFHgQln618FTRrqQseCLIqe7uCB/z+yGh2tVN21yhVVyZoez31rNoD
KPs6sj+Bg8H3jz2Qcv2IN4DPJCUU2YW9zWYM9pnT4AxogubOAg6TMD8mf/U4XirpjTwSUqVN8xBp
boIWPGP3YRs0kicWtNpBajxjH+5MOlCTvoZ3yufvaDIshDY54OHLkL1Ea1Dojo6VYNgLSAu85CmS
NhjrNCtoKMRO1vmBEV5tMDXzdjxkpDJHPk+uaoeC3QRoEzJ/3mHHP6IYoLLJvxfLSd9E65AfwocV
zdZDssxtRvfVV9vYId2cHVOb4FB4e2zccPkmkMYd1AnCBjjr1/CVeuqG7OvuEG9Y6bPMzd7yoNcd
igEaMLLSXwDvZuc+CEmLnsD2syC0BcI1ZFswHXxsyI4i3ZsOLFegAK5HImB52Dma4QV/ML5nUT0D
OLvSkQOUy25jQJVn3Uz0PIhXwPMFLG+2nSO9obQP9HseMMx5Lx6bSlvb5sfEV+4lcwXPOOxJ1lyf
p8KD4ga995Jf6Wfeez99xD0xEecYi9zatTi4v9n3Rhscc/y94xsBKx/8DFc6XbPcxLsxGFc7qvmp
oROunoUkxJ3PkeQsLQIFn+QU8RQ+kc6A1o+uDiiVS1veP3Vn4b3Za88oEvo3k0B0+yPednvSLTzK
hGs4e9ZAs+3M43O6+GYAviHcMsL/kr3ihSu0vzz0JAcEbKfo1P5ZFWRDdFeMxq0ztAyVcutefw2u
dnzQhG7KKbln+2ij4vHE0wKfgYXEglxsk2eHut/W4kW/qkfjuXphoUmBSbhVGcG2BMa4ab9pDWCv
7dut9AZnYD3T0p24YRiF0CMmXygyehmRg4cah9WgwYJIdYrCrcMdrzvUxjeyTRFNEUr+JimeAnDn
bJ7YprWSbwgBOJ5Y2MySz/sUxiy27Sq7ivOhUrcyO3rDBm0dDn55ZKwyPWSYB7pK6btrvqgqLEBt
/UG9xjcQJKYt+eZVDqxnMNhwROB7P3QnyBnR3HiPReM2ll3Y4PMhwcnlmdapObUxF9Kp0R3WcObv
SH7Plscuel3/FKe/x5zqRbvig+nKBM7lA9YPZZHlLZciICyafQhRv18ENKTmNZqOyQds7ynfrw9k
CBisvVkPVLxHDn9MflG2D6fbIPGkC7/22ASm4VUpElDXAuKXW7dsh5fTi/9Ir1AR6QimY/7OBEJ5
k84MQEbFls75dvWbq0RcMvXcNfrgXuIwUJRPa/ThXJ2rpwQS2Z/ej5BYvors8i0XiDWRLLTNKVcZ
5yP0J+5hnbyD+1zfI5Mq3Mm0wHpgpUlT8iVOu/f0g11cdmbXvVzntzB8BmCaUYBuFZ7YlGwp4jS8
dbDDjyiykd2Wkld/Nffq42HlfamTp/Ri1nsLBs8mfX8UnmDTPmcAp1hxE4yJdrZLySHdIBIcX6UN
dOhgcBbEegxENmLQb2lPh2MCxa8NGtkffnAI9sjbNDdq8Grbw7v5LK6n8LncALV7H36IQ6ipAm5j
haXNVlqXD0p0Yot9N1BMXqor3Man+gB7MPvED9T8Kv7wgUw3+l12xaeM4iRxEKJOKy/7uJ9ID6AI
f+bOS65k6VyQLWjJtt8l3vKhDm5z51SHv1jytzIbO6EReoaLwi2ibMwX4gbQHVpnBkqfii/+8H8k
0GYRgHxo+HiGA+RfaUO+kRPe4GOUe+2pZlgS+3F+LX6UlSrWK340VlDZdbX2meQLnln6inGKIOtd
Rn37WEwv4ofKuCVXv8ZVpDlBlxO9rWhlWgS+oHAq7OF89BIaWziedjPJgDTghVECNUlLo+4Z8CI7
5BBpIMm2elxo0N9Koh2OrfLbtX9aKEsXfiaiPNDNh9vohxqmPKPjT65KaYeRk1Ml7IzeazFZZk79
jm+PN079QfoM8gF7Qs+jfyeRhec4vo0HqGt/pg/YlsSKrV/ND10j5D7kxuFvp0OhoLSmZ94xS9Ze
MUxzZ4nIxgNjhxrMLQ5FgFoO/ZBuT6eMMqOtSSILQPJJowujdLSbU+KBB1skX/0Wt5SISYAjK9qr
x2bDwI/jpfGiU/5ebtMghoT5NdQeGNz41kDUQxRvc1OczaA5meZeDOaf8cc88VQK+B5u6zE+ln+s
W3TujwX62S/cmi/tgQ048/PmZV58VNHSelnAkuYOrdeSbkuSPlt//mOYsPj92aKVsSOc7AWpcHNS
oL0zIxlI0gLiVFZ5nedGi3YrXWyMcmk/Rbm0n//+C0nsjyxGhUDslhYxM7ctkazS/u8vf/+7v7/7
+8eMCXRkmWUdh/Ig7a05gVr291/DWa934YLzuAdllMbXTpSICJkV6HIiYlXOmb7pVNcUW9kDv8SS
XEHyVtQ6qQ1zQS1vOgZKniie+WAXkBELgl6BFGTXxIr3GMb43mAruoJaiP4ocIOshmjZYdmoaJzg
1sgjqTKDRr7FoFc+eCUqKsHoIQEjuzcezOpWZBhlacw5QyQKfdq/S5kes+jvpmcJkmhSlLnfyEzY
RYuCu2ex5TYhQdW53D53nWK6VWh+yuA/KavRDqBINvI2Ijkhl11SnVq0hy1DczksfCWZ45ckQStJ
moSQGpJPmgEZMkqItERjj9xAMUN7VvVPDdUR8iZUwxgY2XrSrCF0JVJl2qsD93qdrQxSzGkfpznL
UCKfRpHQtrhT3nXW1UQaQBsaCJVEga3aqpA+gSzdmbWxN7icYODuR2D10prjUm6okKcqvOZJ+IHY
t9v1Mv6daqZ9Tjn/Omw7IJAJWQBEZFRYEfb015e+FnNXVldG4nKB1wUXHoADioqiV7fRZN3jAhoD
kjA/Hs1dZ0SHsJ7f9KyUt+MksCfr9UuYfuZY53ehJf2odU5bNpokQCxpGojhg10kBOmgonwwaVbC
jJTt1azJv1h7MjDD+WmNrkVZam/F8NYJlUh8Zv8O05/x8oS3OLw12i9JTi2JAPnLGOfcq00Gybq1
fpvS2EsdBEaCDJmclHwPECg9GJjeJJsCre/6KvTmuOlnJbEbMf5dQ40xEt2QSYxIPI3/nb3zWJIb
SbPuq4z9e2+DhmPxbzK0yEjNZHIDI4sktNZ4+jnwrKpgZVd3z+xnA4OKCISCu39+77nh3qeWV3Xz
S0Vmwr6LBamLQlL7dgZmGILhdVpebNGAJOAMDQ9N1zimNvES3gbH6dbSPbGKYsx/TWjstZLydGR6
uzkBw5nkECdq49TNr1BLX/s8vMB+RUaE/LDui9eWuOv3x2ax/VOTh0THuFOij2yop0UugPAxlXeo
9iqokNpzq1mf8zHZdxUa4JWw6N6T5kXn2vvEXTm86WTAFbiktzWvhT0cieSJ12VOF9Us2pe8Iu0+
t0z62oP3DY+2HvnfLIeucdSDvi7oMJcZMwi44z3rzUv1zwRgoVazmMBqyRdKgBwXKIWCkiGDETKF
EsPh2ERputPrLDg8hjaTSsXEiA7O2a7QIwYzDabIyn2AmfFJxAPDJremP629JeXwLR5paWSOvdCj
HpS1BziOcOA6Ev3i3oba91ItkLHY5JaSaoyWwyYt4HDg683MaYOGrd3LCFGhl0dAUXQaADd4xvIR
7lwTZSo9HlwLK11oxGR126Yhf0pEzz6RkraFmbjRSR3BEHYwUjPZmU1JuwhDBlwLdQsRmPmhqajo
RcwgcotERkMYVu13a81kvi3oyjvp5Q/RUL/o1bSUyRYtfqPfhHr76A2QUEA5v2QWojIQTYxkXJDg
RsO0hd+SMVownay5wb4kESpwxJaA5weTj5Zfp5Hva4surV2DiO2T7jUuUvojKXMx3MOzs1d9MiVD
NPJh3lw08nxSxHFaRFLGgXzuh/g8O83aN6wEOKS2K/Bn3KANMja2ENM6TibjrmQeUGhFv3U8WP0p
GemJB3ICku5TLCtKCqn3tUoZuRZh9jIiw4l6vitA78j8RlgfVlJdSsoMbeuDRbbWZt+9kkoLPnyy
ENGlcbwpJybWNGuEkHWUjfElHOnIlu2b5pwCvbwwr7EvXSDHEomJNzJxnzVrDWKrK/LbAv/KTZAF
t6vHAmFyVlVPmidxNIBrHRxm2lptOGR1/b0kHnHSvgZBRnOadzDdkbHeiIZkzslN3xKxbRJmf2vI
JumCUGMugQ4PQ5zp7aszeRPCIDr2DbqpvKdOagrj3HZURWqxjFXl8BhJyC5JHD1oOCzs1AbsUDHt
OxbY/QvvKajjbJt2Ew1rUu6bZj60Ds7ZGAleUZOAGWvp49i3b30Jb7nKcD4ERsBgmT5RlvcPhRBf
x54o0tC8C3rsKLqNdtsL+DY6tEAxQ0mdTBsBuzVtQqwSNpsOYUp7H+gyoTmQo0E+049KXSya2Usx
DuwqKavVQ3+C2vqCNWzdYBxJGlvfQTBPmVodqP72xq7hbnbjyIRyR29e9Jloon5ydtBMcV7iWrPz
+etsRye41uJAsOMDmPCl4Fy+DGPKINppn0ZCy1b+4D50/E5Xk8UN3vB2yHyStUQyeYOvFLcPw6oe
G3jjl+R3mms/KvemKXYQQZiETj19Fen5geyhUy+jJ8H7/xRRPE+K5HPiJiEtMTlfNQ2ZnqP9zr1B
O1i9Bi4WjIVhZpSQY5P7VG1F27BkYO82NQNMbJ0kpnfFIQbVAzF9CXWIoy3hEv0dbNVjH0t37QCz
4SvxEL0O+tZkXme1xD3B8mBo6ExfrcSLsbwBQipKDCiavs8KebDitttIoYubsCPiMC8Ilp7H9YBi
g9xdIlpno1k1Gt+/489bM2RcRi6Ws/JjcT9ZbXawSwuqoSTytCM5typcgLWD8XOoesq4abManntI
+BsJz7WaYoYO4NcbA1Z014ebmRjqSbZPTSapa7Y1hCS5T92IGkRtPwwZTW45d4eILOKEjwhIsHsu
HV+sMbIQS1XdpGn0VE0N/5jGfjXGEk58kr0lvvYy1OG0sx2biTrv1dVIfzT6cWHc+4RENtmhD5zP
QJeoOsRibeuwLi2M9Hg93C1f97AtdONz2yO5RUdJJWapWdugNmYhTmE5P2ErtejpkuxC/ht/48wa
niVqaqJ09e9d1tW3VtzsqOMTtgZZctv77WOAwTR1vzlGpK0bYhqCbPoZF0G4laD9sA44q8KyNt1I
fU0X9NgiC1qLQ14tHhj0D9Vv0Blo2Rx+EmED36odG2edbPUsWURyGPdzAyep1iF5Xmw1FuoI5In9
CiXqU5IRhMgEzZINhiqoYio76ZFALMHKvrcemdGYBuoaQeuiw6VnwI3t1tXG6QZpvO83xaqd5nkX
5f1db26FBHZkhEDByOS1jk02WEe19mFzhE92CBdfVpV8i5gZ2uhmZR8HGf66UPtkPS2yxOCLSohR
i6rnH8ANS99kJb02XzfetK4wj42T/2YXGh6KxCPQEPrSjbYwXe2wp8IXBgxKdQayMczP9Qg7GVEV
Nc2UkdvC0emDoDhYVJ3sFK9zUqW/LzrcYSKDnzR7cMmaeCJpw7ABjRmh6bwvcjLAju0bYlIXkPkf
iwh5gTXb1eGKOVTUQ9TC7da1tcdskFTFTDu/1/zB2PWdnZxBYVj/JxL88T8TCeqLpOtPYcD6a/v1
v94fefma/fj//+/yY/iv2x9j9FvxV4WgetjvCkFdW+B+lmPT8MP4Qyf4p0oQ4h5JTKbLHJq0LBfy
9F+5f5ZmuTwKp60KafqD+6f/wzQ83ZFwBF2FC/zfqASl9wH7x1hOWzRstmXbOjo664N+Arl4Og9Q
As6osFdB5fjoiSEJ76BVnWNuIOAuFnRvaHgVYnWvMdH+6FA+6E2EUVNtqtD+zcpCxAT2uRiA7NAI
D+8L0wKz4xsSPU82fcl0eFVmCYAYbhT0VbWaS0IENmq1I/3s/bjaTFwsIiKh+VWEUAS1sI/N6r7K
umG7/AWPaqE3DQo1tVp6bg7I6LsipnoLkkgt3D/X1GaXmeS06XRgFGhiJjHiPX2q0JlIvVHAiHZm
dpSIw2ndLojNbkFsKrzqdVOteZTPQzKbAWcDSQuWhbmQZq4Lu6On3Vn2KVnAz+MCWFGLaNkcoFFt
5wg1xbKfMJlxhaQiws2xYEsYCrF0FEqrBziVMnO69UEn0T3r4SC/r7rA4A/J+GiDHuIzbaaFYQpx
WC3UZhzF0AYj8bMWshtOQcQ0zdy4TFnZIh7xFiE+CX0Jat9fgjS/t9l0Lzos3s4MpaHxMoIJurs6
1oLt1PQ7CWH5xoVLwPR81O7SsV9GC5Auam2vy+y5C5laKcP6MuhUP3H+bbQyDu7hnFZtfZpzTJzW
stZlQbHrdR03UbJxTbGUUvHYmkkibkhUyjbFMKcRfdw4bVCXLPFe6ruJneolndvKn5mMsz6p7y+Y
kR4mDUrq9t4qBoeZxwV6PHTU4Hxrwt+uOT8IBGw2jh91R37P3VGtwRf+fe26zywHqqnXbXXOdfP6
OLVP83zmnhkHbOqpKwnn+eMJ/8PTfDysnjYwQiaI1er7ceqfc1z/cq22urgP16A2//f76pK5GGiA
dHCXT0Utslr7fe3Dvp7y5k7YHnED2w8v9f4RfPiYPmyijRqY12sIll9eKxz0cldDpkqXv0ukYLbL
Iv9zM1GY2+u2OgfrMVlb6jHqyPtJ6pDatjDjTSBWVhD9qDD/zdN+2Hd9+XKaSLT/cFhtXs+5Xk3e
UvUU4P3W6hR14O/Ouz6fwPm7rRNCHf+8qutDr/uu7+26L2mMu9qBjPf+doHBvhQ1VqNwwS+LggUM
ilqDu88tsjYEc5YfVw0JXlFMwV2MSJrU7arRCLii8+CIIMC/yXNcn+3DpnouBhlQntURjz8baovl
xSc/tvYtJCx1zt89Tu17f7A6R13I+zNct6+P/rCvyEYDq6NWHIYlaKGkarcZFkgSI8jyCBl91N63
o9RBq64O/bJqLyilNF1uox8PYWUlX2rXLvy/yF1uFlNO6FYUMUGrQO+KPlarJuGXkwJ1qjqmcgSu
p6rNzrF0KEL2RfHA0gUKpnhgaoHrkzs0HfBuO0/Nw5UbptbsZgGqq8epbfXg66bapxbDwvVXa6HG
BJCXEyiiYig+BFLYhUcMqZzz1S8H8MkxP47ShtTd9sgd+tfF3+1rE+67WKYVGVGh0NSaIqOptURB
1dSRQB+xp/cLXSbxiGNf8HuTlHKr59Hl48nvj1N7hfqrtzMqcYLhKH/Tf1CLrve5epzyK5UUwIjl
j1AKY7kpLpvqwHuCRVm8ajW8Qk2EzVEtDCR5QLVjQ25sL/g8Lh+V2ZBMWDamgBJfMYEugXlYOl4y
d+DmZHfc/gaLe/h1ofaFhf1Ny8dFBAzCcnT9+dgvi9zm/UJZOSiUpoqFUGsx2b29BcJLxd0MS+aN
PpKhvcD9QxJHqFX1Rr0NrPmxxjGMSq0QeKT5wajvd1q+5NSf+cGonZ367dhLI8g0KBlpPN40MN3n
ZN37pFEye72EKVD3p75LkZbanbvzZ80ipcKz4JSxFlIse1+bnK7YJB0wX4hA6A4UhtCYrWVuj3ri
8R0AGBZUyy0tJggZcIwxNmt7xMn2xAdVHG1TUOAtkS7Zdk2UiIe6bxNBHqCwiWJzpKpAPT3yjmlG
tF0kBUIDibbAyGdotoJQxYUMb6nemwqyU9sMjP/YqbavOXc5o6fkpjRSg0LtiLdCbV+Pq7X3nepJ
1HaakpBuGO3t++vM9AzfmZyzMJ+kPiD/FO08oyrgdqIwcWqBJhSgyGDuQQICY7XJNue4WphLz0ut
NSrBQW2rB13PaQmS+j3V4Xr69ZzaodZhzJq/cqLyd1Lk3EXcU9U2vzKEXeVfIZK/HJ/wFt8UBZEP
H85Rj/4f7FOnvL+KeogfDd8DD4DC9XLU2vXa+3GgIoEjfKXepPq0rm/3w6Z6owlUnPmhXRqk60Jf
GqHrZrC0IP7S9OgtCK6aaBVfNS2Fas2uJ6q10U1p166PuR5+f9ooNfP9h52kPvKpfnhZdc6/3OfQ
h8etbG4d2DE3Rs0vXS3aYEEqflxV2/nC9vvbMxvb5qv818d/edKPp/6y/b76y0uPxsi/TnTO+1P/
03F16hwVxaHRyTb9uwv/Ze/fv9L1opNJf568Mt7+cgVq9XrKL0+hjnzcVjt/efj78V+uwUx3VgO/
kHAK45dF+udmVqCEIlObrHbOuO6/PsC1NARVc/rlusu3WuNo2CnTwWpVHelSCSdteRZS4WGComKn
qwoRlsU4efVxXhZJvIQnqVW1Ux2mqsto+HqmWgvTUIc/kFdMpPx52CHiT6NKynP+8nRGnjVHYygJ
flCr6vj7K6ntuJ6f53LBMndLbM714Wrtl+e8XpJ6dnWYr/tRwAKgajeSM18bn9R/5fqPUJtW4MB3
ev9fOH1capvrWSTDutSd6YWosJhBoSBD1QMalkHydSHzNlx5eUeK+1jhTWFS8/c8GhVKI/oZurZa
zebE1lZq1ftRd6B3P/IwFfPyisfMxm0cH20p8920pFs1MvxCZ4cKwmSi1Wi6H1NnffdpyNOi2o1J
EVBjfQoyZmyLrv+M5iA7RdjBty0RuyEJrCCw+A8nPE3hnTwiMzf1MqRXw/frQo3w56jGQhXQzIgO
aqLWGSg+Ajq4YWIeHZPG3FnEO1XMXKrWEaKKHI4W07bHE4l4W02ji8pvh4m+lLI0kx/CXsd1cncd
u6pShBrFZqM9bCqHeUNvoPanqlD/F5z+n2I6TN3Bh/PvC3ZvRZ18KNctD/rD0Kv/Q9q6AX/G0knC
xtr5Z7nO9f7hOhoFPAvT5+9+36upV1tqaCqrw5SOS9nw93Kdpf3D8jzyPnRAZjbVPPt/U67TF1vR
XyyntmNarm0S72fje/3odtJ7p+o1mqbDpAXpXU8M66MPmy/GQzgQSLWedZ9IRs8iVM3/aTtJsFcs
oV8+tL+xP+lLWPvHq5CervEx8Vkoe/Ov5qeeeZu5ghR3yFMPqJPtP4H9uJ0B111sgCxbGD23teOu
mFBFH6ALEFikwY5luAtt5h4to67/g9nMwL398ZKolxp06d0ld0V+KGPWwjTcUqKtNUD23iRwaKA/
zTrFAvd71sbafTp2+6po2p1pBt8sm3DtDvMstiwoNrZ49HPX3XT5AI7UtnGopkiRXG9m5krjZuNq
YthRfYSpWrTBZgl+XhfQkcHR7wdD948iGF/+w4e8+OM+fMi25vJrk/ygcJt9yGOpYEeNZFjlB82b
tZPpMviQIf6YMkI9XnrW3vDrhYowGnu9tHYJugQ8pU7Rlmc55s9R4Rpw/+Srb8AS+w/Xxr/gn64N
qqhpLUnW2KD5vf/6A2gbOLGDdLNDGwyPPgW3wdTSA1W2aRdoZF83HoLDyayQKHYkNNl4aYyhOqQO
4jDTT+a7TNwFGhMz/+G6/umHibNeo9rOhWEHtD96DmNNYAtiapO820PV5u6KGAi8lAJzVKnn59Ym
dTRsoQ2hC9gZwfCpzFC/kt043sz2rN9myA///SXZ/+RPZCZmMSbi+Oe7pNj9148KtYM2B/7Y703A
lVuGcOLk1AjJ0d5grovqp9S/hfQWPDDxHD/nurOZbKwls+VEOIEJlCdoYrzk0GDgiolu3Y8pAFAz
QAM3a6/1gHqcrMrb2UxxNjENvrITC7jIqJ+dXjtanbXN9RiX+XgXS9s+jALoILCleR3RT5jkaBJ1
OX0rOkKgpfDGLdkGZ4vyMIO75mCbxVvYIkQeG6qcaayTG9hczKEW26KopwuBXeQF/Izg+YHLc7r1
6GIVdC3E6m03jhvHq6P1DKPyZsgHKs6GfP73H69h6f/0P3FtHXSQzv9e8zTCtv/6AeeZJwOAjEDg
mIR0jKy4mIF/qnLPwwls1oe4Qt2QVLK/H30Sx3NrPkGRyu/jMKfOjRrZgUW6zhHvnoDe/agp+2+B
Ec3rqfs+hPhZxqnyTwn8m1Pou7+VFdHCEUwxPl/0uo5FodwV5ZvfLkwmhPPpaDS7AlL4cTCs+0Qa
z94U9oewcbWLqFmotcQLAspY3X3vIWs1QxK8G6GHd2qRht5F9yVlLyLkNgj6Tm6TP/I1dpe0Hcd9
09r6c2/l00Po36FV6u7zNtN3GsCu57nBwNPUIXAnlDKEsQm0nMW8bqBnGQR02G0W74hcAhiJkmpl
F+hJCB8D4JDHB8uak9vWK5Nbw/42dSArx1EPbinLaDhOu/RAA7fWHFBp/LnJdjbqZB9OjXVGJLCO
z4mObtzBm3lpqzS61Zlvz4wA6Vr8Oomm29O0AZrU5+mU171+QS5jELR+cVztXtqVWPdlLdc62Jfz
EFb1wVpmSWH1MXtelPqBhh0Pv4b6brCm4qTLxevHHNS5izBatDDgRWiNwGrLLUUHE9K0/xUlw4ss
C3lU35FDmtyqCk0dgUfTbk1Te8NbhtetokTIINc+x21xMDNxYUIXg7cAy0qrevAqN3qg9HfKUFWd
Qz2JHnzRI3iJvfCm0Cqi3OmNClHpTx3pPdyZJYHyo7XVDSc429SWL5XMp8sg+LUgOx1JLJ/Ohhsj
JAus6sFzovhQmLW2Q/3zJWqX+JIRCOyExGVFhtHKS2xiq1z8NuZEKw9YLNvI3mIWf0zjs7Usmkkz
9/4QXpLZ9eES0UUPC53brBwfYzjlR2FD/BoJINrGFDFWc4fMKgdGiJHGnO9RNGv3PhqsKIqjQzV1
XxdA9X2XifG+b7NPXpKc5q5FWa6P5qOlVeIuwmWmtkxLe87nkQ9ZL3DJTGRQlMCA7XQ+dAEcSLWw
GYgePJkiwVv2zV4u3w8kNu+j7QdsW8s+kjgHlzsU6lijmM/qZNNbErtkbm28DFdX5mo9YdZN8FAv
izSb5YE/CZKkZXOquJnWZjjeWrWzU7ssktEDUAXHxswIXvRkuDOMJHhCfOiSOMoQhhuMeFQLLbaP
IbHPF205I5Qa0ENJNc9EttAQLqQW6Ebz42RNv6mtrJbzhbcHoVXn3tz0QKKiMH1Si7H33+TsghDm
pn3TdC3FK4FS6MZFSl6noJbnsSrvvXRAqQ5S9ynAYUoDO59FyRxnZ3qfgHW6N9mATtekgKUXwSdY
gO4ewd207+yYECmn6TZth4NNIycM1ALqpG6GLzT6VfkmKyKvnO9DlEQv7cSPWIMDYqX2JyzqGPGK
DBOhhYyqqywUv8b4W1p03n0t0bwZX2RmIowH0dhNn1AznWCB7dwQ0qXDfAAi3n4/tRBEEBav485L
iYSODyP/i43AJmp3Q3pAEQZFf2htyoP2uat97yZy63qXWJA0AnceVpPE8uRVBGWlWTJvgwGGVo9v
+aCV0U+DW9uWNCyLOxfurRSV6Lo2JNaS3Qy2GupWToza6D+EafalNbtwa3Hz3Wc4OfK6k5eC6PC1
gPjXaH22Yy4SQfJkvMStA+mM+PN7J0ShqA3P/ihwSgWexBEV+swdQ+dOUy/c+DK4TcMIpNjyaeIg
FocZl5pO1N+hTKzhJopf7a5r77XWQe+JPFXdn+ZUms8Tv+W6+Sw1UT7QUl1I9h1OXuShvpfjk+sM
0a6zT1RGoZWk7KXr7mxqcyyPwzB+sRprJjSpuTDJC19v4CbhSLm2ZhSYTTnAiIvnfSixIusmtH6e
4C1I5ycHk/A5ChqPrGiz2CVo2rURZqnmReIIABd2cg2DXs9OfH/3MoiGUxu4926J9i4hGxvZaCKw
2Lt7Oy0Y7OoSqPqc7HKfCWFLYjPgrU3bOYMQM0bUyUSYg4cV+jdN5FAnsH+XcZxhBO+KU9ybiMKj
NjwjhDu1oRzOJLWYeg5PuutPeRGL13neIymz1gOSWeSqabI3o/Iyd3gzGJClO7fKo60lQqK2J4Ao
/WtUTHRXRv9ZMxNUx5r9lATT2upCPAqtLj4FHVjGcCx2Xte7THQH872sHmo71o9+E+HmLseSl1/Q
bq2kYe1nMtjq5BBOSOhGMnbvtEw6Rw+reIRiEywlk+xVZpPkndEDXzSoE1DEMwBG75xhEm9JRnYC
C3g6zFVUdHlc/KbJIllrQxnvza68rWCoXzTvB0TR/uj7uI/gWhwSu/4RLbX/SnPMg2i9O70z3aM9
zfWGyB17E6TxgHfQHB9Ru+un3LVojiWzm7OR4MiFvHtfk0ONWsCxvhaNLN8iN/xEsK99hEiGBxAv
+bpLyTVwdNM8WF1AqrN/rJ263MkGkbaMwEZrlXOpenwr0eL9LNDMNeSIJM69HmfFDtsUYDPY815J
6pFbQGWIgS5K168P6uJFGzQPZefB9iwJeqwi0DoTKvW2i7RbL0t2c5Dp2xBQTF/V3Ab66GC2mB3p
LYd7YIRvVTiJ2xa9rsU7I0GuvbPiEN+jFWWnMRzl2os7H9cNM1owqveeWd2ldV/vxwbJsigPRV/2
+378Udt5cQvvnYgCv/5ZzgjRhoAGPLZL6JHVQY8rCEwLOTgtTPNIo5ZDsW3tlaczD+QElPHCxHXX
TcOtsPPHV6MH5AyKNYGghfsuEYXAQMevaXmO1md+KsdYv+MXdDA7077x5thkfBu0GxOPdDAk5DTA
2F5xX/GIC3TOTMZtfL8U57Rv0/Vc28m6a9wNPxNj3ZJlETs/Uqax75FzGhGEbKP15K6OLexIkzx2
ZWcgu5Eg96lV3PR4jxuvT587kj8ExuegrCtMVmu3CM3nGgigxDaUIU5+9eeh3CJZfDY6OKTR7K+7
oSqWuUGE4x4cfunI+KWbtJ81Wusbf3Ljx7rDMNtM5te+F3CkdcjEugAaThQXrre2L09pxOug+MWE
0mGC1tv44jQufVMzi/ciHJO12uy6fsSCyjeOIPEUtrRRvY2OusuyQyK8DcE7zq3Mw+FUOjZg7cnx
YVdhhwNHnX3WQ/9eDHH/w3SbA7WHW1lDozZgPqzqLHdOBklYJ4+i6QbFLtZinT8Ie6JhcE7SwPpf
zagw4zTCH6GOlOpRXXmqew/LyOLeSPNoONddUK47DT+eSjN13AkkbcgwyaoNKE/C/+7pBqmPQ6lt
Izv7UjMgOwGWDM5qTS3ccInw0/BrAt0WNQJ3S5w88jUro7eO6hS4o8exwnI0zt5PtzXA4mrTRdgx
VUbhkPK5LHJgqjdVX/kE3wEkdxl+TcQExpA2ivQOoO6bVuFiFdpFZ0gHZPh+TB3nXti0PoVfPmqp
Ye8rKjjkWU7lo9rX2XC6g7qXO0JtBF1pgWN3CuvHIglXiPyre7WFHlI/OhL1odoM9jZxjlt+xvm6
cjKSX6Rdkv1Xmw+Jg8FvSiJsHCmYi3AGiVVTbTlUJgij0dHHiza0cHyD6okIdBin5qOry4DaOzlF
lsXl1LVenaWXQIMcQBe08iCtgfxPDToHzEX9sU107TF09JXVcIF+61nbYtAYgRlLFogcboxu+fvI
fGOU7p7hRnGW3H+xbdtIMYW40xsy5qYZ1vgwF3h+1bZb4txzEUqtJcrrmAHSSTBXvTKyFCIvRbSj
JYJHs5P1bjZHeYLBORx7OnbdMM5HtShS2WW/bAP3hyICDWVj8DnTZE7Oj0hvpo1DMoBbQQ6t7Ie0
JDXK5U90ol+OeQmSRJaVHjOrdXxyw6DejU11MfwZElhkfxYaDifojzmstuEw5jjm80gSchdkQBvS
z3XhfEN4FZwEIfGaB9cpy6JzX0BfnafgQRviizdHlxr2gdMaz/Tw9rHeXcaIS50IoLxJM9A2g5me
W1oBeE3iJp7GL1Ua4rY34lcBVkKfNXMVx9GzkzP0qs2DSR+t9x1rRWU94i/o/WbP1ld3dveDhOia
w+jqZzzizrx2Fipn8ByWwNb6Ni52+SgYAUrMrQP6Y+i0+9hqH+icvIZLC5Naw24qto2Ge7Os9oYe
H4L0YNThPTPd/q5FW68R+YrKHe+nPyAATqfgLKzpMLjkQVT9UWu0r0X3SD/fJzcQ08E80qvRa1cn
esc3VnY/7nvLwubfC53QPv5TlR6dIg2zpCa7HxZEe4Lukq9jgnUagsyrUTjtAc0bsXrwDYLUOVBq
I8clxeSv50d3uV2qRWavnTp09nrs/Whm3mfcNbsKOqwuW20DC5LEB6yKLSQDwMnljchLCbJU2w7k
jgKFEcjPY9hpjngUZojJtOrdDaqQb6OHLbdayjsZyeOJ/KQZntj4jsSvRUzQ2sHdRNAslvkiQn9N
0wkDmeFQkek/fT7qcvDx/sM3AiFNR6BNqq/JmxmX2X25sJSCasy2SwU5L+f2OzeOO+5AaPiQod5J
gVI9H9xqby7wXgQAKPRtY6uPnv0pcMyLV9mHImo9KqAOiZRpaDG+Cs0XxyvxRkUpGawMgS08YavQ
w3ZjkN3QVKX7kGCDxIVaf4nyonzlK7kVqf+prnqctXX1FeQwPgqnmnfNYBNU3Kfo6+ElA94wHxUQ
xnL1Ef28ScGMbKiLSL11Gxn1pcXosW1a8ann9pNHjNrjaUm4L2m+pE/oD+nXGGNrP9yT/ogNTXv0
5ktHysquccvyAeo1jMvxJusIWrIc12VQ7qCuBjFcFn527tMS1073QhyjdtYGsyRFqMUXSrxB3Bm/
qxtLwpnWdlpXi7WqP3h2+yWncHQzyOaIlDUE86tz/7I1uOW6ex9SoM6Fcy9jYusx68CfhesckF4M
ZJhZTy3/UtGX2iGtf9BmoH6+EWEux/0s9VAns8izt8nQt5v0eaCovBdR3K+pUgPBq6In10pI9PTl
mW+tX8U29SQfPupGJpSUY1xWbjc7Jyvh339wx6TC9gtmTrUbgTBevCWLgY7CmfRCGBMNV59a8YN0
Bv+liAkxK6dPoEgH6AYGIr8J650MiXyaEZ6uCet50AVUwpxk2aM+49Qt51VkELrTNL6/6vhN30BT
u+sLIhQETpUw5ngy0aeNNN9nWFTth6Yi4iVHpEptYmgT8HbFPKwJpTDhEaHcdzK32Pru/KKEUbgu
JFnLNimL76Krxoe+0JJN3aXA8bTnIve2IhksQDkN08Fllhro3xhTlq4FCfCbnNNvMcUIHMM+BsPe
sOVRbefYE8YwCg9XsUX9V6WGpS/quH952F9ED1ehxeBCNZuG8Eka+U4vwab1zpubgANvgIaRSSGs
bTblCdGEmbevlxMWq8GM/IPWZILOXadrpfxRiz5m5nP6HjIGN/GI0lk7+2kXHVIB/tC560pma7qo
f8j98oxrRx7zzCS/vMy+Thm+RGE2kp99J44Qx5rM6xhpCrlxCRvAHRIO2yCI50e/gvCO9ol4giF4
cBcZZ/YUuf1LrUkshYuiTlvmi8fAuxlrrJ2TPq9BI3uD+9TVTKt4vXzVxqx49mA+Pc/uQjbEEdoP
B9SCMBpNOV3CKarWtoudOylK0new9Fd9evQhce+DFnf+0HRUMqb8MFs+SqS5BewvRpEdJZJhiqvW
08iNqyyTo1fM3/myXW7Zwj5YwwKKMWKUm+X02SBD6jKEs0kWkVMyUMTGO9Ma103BCHCy1n0hKeum
VFa6NCju7Li5lUUBEq/Ldx6/5LXQco+zgJqaYwiyqdkYck4+O1lWn/ycYoMfNfm6Yb7snKT5xdQL
8anEzrx16SMc0jboHzwArsv0Q/vbmGDLnFv4J6315LphseMvkO/9MMw/Fbl/yvNYfCUnuFxZUu8v
YxamF5poBkpevynpjH8NSmo8HWROd7Te+iB8QG7r/sjCYd3jvza4x9ylvtmf8wCzXa1N+8pqnG9Z
DubDarEiuUQm7NMufPRGJnR6UuThXeoY54ImORhiwPOdWfO+I/5rN+fcOibEMrQthC54FCaLcsDQ
XI07ShxM3ucNaH5IbJegAudAMUFfC6cTZ7cWAamiUBEZ7P8E779nQOkcnApycODmd4ne688U29Do
IShLM49IcEZwk1mET4S1Q5djC9MSfKGsdS+tYerggmb4cUTlbaB/P4eMEVZxxyg4qCFQxLInZ5Uc
Icef4nVHz/xhJLs4tmH31QXtkIDsKZvpYH/Jx7a9wJXRxxETpa0Zp9KE8uZ6AKmGeBTbuuzd26HO
bmWcR2dcoMDQtfHE7GRx4J552+tx92BkztcEQgpueTJWlgybGFD9ilikNZIMeVM53WPX0Bg3gUYA
l5xBr2T93vKxhgqKq2ilwxwREhO4dR0Sek/ylvvf7J3JjtvM1mVf5UfNecG+KaAm6tvsW08IO22T
jCAZJIP909eivnvh2xT+Qs1rYEGZTstKiYo4cc7ea48EwOBqHTZiQKRtAGQY5NQQEz19pmlLiT40
1t2tLRV5zp6xkf9kmd9rx62A5ii2sDb88CtJhE+VOqc8mz26GNWus3HTxmPD1DOZ37KpLg/2NDzz
bk1Hv4TXkUkSBUu7g1QWgp2K8BzsZWISQMsFxhKRwxnDsC7pDmvFz6dO8x61RI31jJHqyezOfd5e
aHN6QGY/g664Lz3dPKYz5r7ST9qrASCncNnSmkGPe2/6nKLhLioj85JIkF+8vASdlx8QRYdz7/tn
YQv/jriH96Q0FCSN+BKkYE+dgXQvc2RkIyf/PiL8fS1trKlzou9nWttJwMTGHbpsN6s6PbdZ9zT7
kk6697N2xm3pwYwZEoNiW4Dz0YRUc1Jv6UwaIfVxse0GEp183wOTN7Rf5jClZzQeGTlkozqQF9+0
2b4g9vKa1mAQc+B8W2O+DnVIvC9QyI1ZVRC4l86BLgp/ExO1BQ4FJ3MwlMdeYqfNwto6TJKXw3Xd
u6wIg8/mFc904cXt/QSw/jT18jkhFuROTJV9lq218ZHgbJEEeSgvK3WNjbUVcYCMbNs/GIvfc+Lg
mdLQG7qOTC7N8Z9WcfXOak8Vbi6pN6L81s7HKctOHZ6dO99g1kyRBE7SbGKobwmVUMDk6SHVLIdO
0xoX0Rg8qJ08DB7NAEKyr6Ebw8vSULAsDiFwsUaui5nXj8LWP6cq7Ahkjl7x7sLwspsY8HRJuBgg
YxYe/lHVelBcuog4AlPYZ6K8fvVO7u+gJUDH7J6yMew++sn86Fp22IBoun1q8RaTHkZMTTOncEkw
lqbM51F2TY+W8J29Qrm5Hkyzv/NBIFTwMGPRuhfyrACSj+rNJdrrAue0Xk+lTTRVFTtQRHTCRWjI
x5CH2GSEBeChFfGeNPhuTqAxBoeM8/9ZtykAt2jyz4qaMW5pHMnebveccOurh0boNKZ0TT1lXbPU
fzMLtzuwVr0xqjBonqtak1hJaWE1DHztkCwyaXP12SHMy2gaIH+2A7z2iOWVoYmkcRJb0AqXw+mi
Qq5c2e/dbLpYFBQXZ7nJbFbkJukgIlERViacnY6x1CnzGTZXmfUyFDjS8diSJlOf6aQWZzz8FhGd
xu88rkFgdHH14rhhf29IuffCT9ObvBdtNP7LTNO/HeRnZvbtNcithoDq+BAMMDWsWcQnXpGZPl32
0k6Vd0d4OvO8sJVIyoriXORucU6TPFyXDT7K2qrL82jYHBDBqRmCki81Ca3PPb8bN3aS/fJFne+6
1HNPvpmHMGff8AsxObAEulnSH4uVz8ZOu9XmbpMn8ymTxDnFtCygNLJg8ATHU0nqJMQgbe3GPqHp
FwjMQLaR9EdBX6gZ6rg5VJ2uN3HvEdiAlmLlZewvsx2T6+e21XCXeiEJJzmD+L5sX20nGw7lEIuJ
iTYjprx0hivhhXPEkix1cN8QcXjfLje3ZSfnE4wORR6C8Z6hJbV63YblXbCMqd3R0ldvBAblpYdQ
sMKLElHPNFnynjyd/D7IjF+SkE3AeoN/GHKL2WjUb/om53txeSVAXF/IC9+HlLHnxh89FJAyP6ai
4KSQpkxZA06gEYi2JmebdEmsMdwYkHyZ+NehJdRjKMyrHNtTpMviHA1gVGoz7w+sezOpjDD/J9bm
PWzi72ngJJyQi+gZMfq1bBvzM3bA3qaDX4LFsx46zcG/KDqA2byQQJ/qcu82yjiBT/k2WHa6kUN0
rkqPUEegym8RRjbq/VNgOslL01o07MbpnHjI7lIR4Cd2wi+QLoTTxIoQm9Q+p8yNPkcz2RBm668a
StI7q0riK+kkCeVwv3VpoJx6Sj0rUNYPOdS46wqmBxShZUj3Dyl6w2zTprOz7x3bWxW1jl5EGe0j
YO0DtetlzOkn9IV9sqymvq9NdU+LfiulXUEhMH95SYdFuFSHONLTC5lCZ1oLL1nlZIehpbl0ux5u
VwZcZFJWkcJXLUQOG8ryMU98PudJxhWv5avboBENaWfsdek2jxAJyFqzyUdzJlA1tMqYQ33rU1CO
FvvGimF8c0mE9cIA3NzkuFW2PWe3HZ0tjn2MO4Hh6ScoQO6xVnQqxDjLVd+o8a2MvF+GnvlWnoPb
mltApx1VaznbM1gSFmFHMVXKQmo6b2y/BmQp16LR5n7qieiFrwtZTNjGvjMCYjN18JaS2/xSmpF7
TR37TdaPPvP/Z1962UvUgLxKy4xgKBEhE1g0sO5N84p44+86WwdZ0+mPvPX2JVpNZFZZFrHXtWwJ
mYiOjhvB1ZWLK+J2U5bDu9VIsiSRYLgRavIuqJjcm7n5j7uSsfZxmK40m9XpduMtIvtoOXbd7pk3
pb1qaYDzkQcXtjhJcceCV2UQigXsr/vQUkAUNo7wkCjkxz+Z5Df1ZhRmWEX9+my1tXnUTvdTtgU5
pzcvzLAYvG7S0ts9S6olosF/F8GiBu8XOepfd2/K1JsRtA5YjVLtwTvBXXmyFrvBfPMcLF/evne7
8YI029aSWe3NcHp7gNsD/vVQi//0dq9xo80cJOpQcADDMCfzBU8+vN3+Ut6+d3sASaoZRp3Fi/pv
DygrxFmIGd9uPlLlD7wRhkj/7itVi8M0SQ2gbogyNoT16HWYQzi7WXWZ3SmIJhz3/3wZpwaFKiD4
f/v+7eX/t+/9+fLPv3duRpE/j5wnHq4z6BCU9ryB6Z938fa1YVSLm08nJy5+k8FlhvPFxf6SDylc
6tYrEGREcj8MZOlxLr39AMTuyNbVcQzGSp9vZuHb4wZzydVxuxur/u+u4ts9Kw311hSkyC0e49u3
bjc3B/Ltno5CjQlWHf883O37fz2mGmn8uRX6uZux/4YRuJn9b/duN7e/6DJO4LnsyDarCPiFfQCx
mg5u7+fEzfGxyiHDnKiLVnbi5Mfb25zeLrc/bytgq375UN0+SePiL7rd9Ms91ydMqZ6zdGskw3iq
q3I82bTnaerx5Z+b2/eKdOZkaNA1l21cgdsp1Pb2i9x0zrebKWggAMqGbPE5LF9BFSF1Qi8A7KJc
oXNpVouuiVgrRza7wAcqNGW0+yJz2oZFsCdXB8VW+IJfuVkxbt6LohzZov0dlJufRUamTFk+OZIW
7DBuJ0b5K1rnBlldFrKDaU+BZp9DjyO+JaGGcsJbMTp8zTP7vrBFuLMn+ZMAZwzsln71Ff9h0S6T
RT7TRqnew8k59qUmlA9Q2l47ztXlcoPWh1AvqVEfeeObXXv3rS2SS+JixJyXZnMWX2KAaqeAJ7gC
szrpH/TimJUzGF0hAJNVzDvDA6IiIOW3nbZtTPd/ql26mwQ753mBqEXCIPSda+wSOud013GZDXct
wY++uDeDiNwPHa/p1vVtzYy0mzae7t7dvHmgY7bvCNUyE4uc4fCr8t5bH4ilaiPMafKL1XrDEJDf
J8n2wgjRa9XTFzECK5hyvN0MZsMpCldJ5b3aQ/DdMEHiFWI9Bu1X2DJnmaIA+5bFvCDWuHCLiQlO
anNYYBvPcEynHlSqrAPbY8SYUekBXZM4+1ZnRG0OXW6R/zceFWILweSmLzhbxvFDFi4hxBOlfOnG
q6CC5kouTQ5snWkODRnQCLuBBqrbAtVGjzJzdLNapA7hc55Du3d45TQnMTAD/RGPraAxNKW7irDx
bRkR0ubvARcsTElK/Koh6aCPH7P2rgSftFWFhEHfAYGmrtm0UAM50+YaaxXlF4NAKIquY+1jxDYA
BOuOiRVdSdvOrlHjPE+tHa1jv+3I4JZPtKiu/O6adEkiSxFTiV2Q8eo1ZKwJbyZ10i/f+HT+tlqC
0uiTCs2AmwL/6JKct7Is+xDP5JKQH7if+2yhl5k/OEBoPrI2Maxc24J86ESRsY0kcRe31fvUQous
VAYBZZggtZobFJLxdibonV/YepoC7yfBsRswZ5Uk7qWBBr/qGtPexnZBHmNZxPtmdA8uIq+1iXJn
Zxq13LVpS94nga2444wJW35t78u0NDcEAPcHkYzR2k1b92WEQYOTkfCZKEUNUBTey1xa+pGpOqEr
HBtu30okRLBusJ6ISDfYhchz1/X8aePhuIK3C46BkFC5XNoFZO0F5EiMwYvRpTUT9NjcMVdE0OnF
L+RG+8eIQ+KKyFo+oE4GxtP3IFIqUgZifgPtVuWj65fzc0q2oWoIgTGmmIrH5LKJ0Piha0Gv5DBG
ozOh+5dxnMQd2KlXNor+5XbTjqdx1OYzQNws5pFE7fwkTyrijAVkNnAbuv0mjmkx/8ozjOx2NmQP
mWOQyQz1sIpt1qo8OgQBPLZYGzCk0+BE3PtFMZgNe68/17PHjACCFlTsJwI5g6fRynZTPvcPOE6e
67L5wiBKxGA70auenPLed1sSoUxrOIaWdFg1CMBtFMGDVgGos4iavXI1cCpOdr0q2zPC7+/UO3In
aCPS9xtJtynd4RKIt6IScI/LodnGMMdje3hB6AFxvQeRZ4URpVNFWZib15pcsatnTy6QBeSKI7qG
nW9MPp9kATm48nPa/sGadEPr4lruY90T1WT4yQiylOtaGe9kGhA51oaXEd3VgUzpjLBeYjVwSlSb
JmsXtTqBZOjDf025/YyyIn1uac+ncVu8+sN5mnX07KU+64p8L6xpuMTRVF2FYT3dVDd1Q1eSqI9T
MjeH3ue//++VxdZ/ZIuFqK4Cx8PNYfnmfwTLzL0toixwqoMkNfsw9Ay92wLUN5rB1xDR4vNY6GbT
zNPOW8Qdo0/M83//FOz/cHvgjmZBNS3PAhFjOov0+Z+ybaI4bTvMU9WhIJE5jDv7PgAytDEGMFds
ZJ+5TX2OIKDaRapP71yoaJFdQGch+3Kta6dAGZek50VsavZWcQ8V9aVluHzkuGreLSrQWzfq//Ks
F8H1vxgXeNaBaeKeQIfvonr/12eNmyF3hBp54SKC73PPCo9JH99ZDlAPxAvuHvYlRO/eOvY+YRsc
m+QnyGLLBeUEPzHWbvR93FZWmIK0Mt8UzRyaP94vBCqey/pFCUw35kErD/8y6MG/3FNf4/9MfqmH
v57of5Vd8aAgnZARZP+HuYHnH9m4CMLI59e4Cc7/6VWftMAzY/mKpa6kdHcNtclazS/hNQzZJvOI
KqNcI3nqCeoOPno/Y3lwrwJAK/EHyt2i7b8M4Q+PLI3D7Icf0dIBIUTnk0/egxirag+Rd1jrIvX2
rXDv3Dbv1rc34f9bwF6mCvLSd6q8cpPptsm+2n91c/mLZ+q/sYDRhU3/a/29UXlWfv8//NN/GMG8
v7keKA2Aq15Aq3Sxkgy/dPu//ocRuhCYLJ9uiUX6U+g6WD7+bgRz/L/hTWS86IWmY/PP+Ff/4DY5
f+NHWURtylfTogP//2IEcyx78dj888eMgYPtOFHg+TYpK06wJFT902UayLEumlyLQ2Z67t4fq1cv
pAY0Rb8tK7t7FE6QPiZiYMhn5SgFqQudynSe+GhA2izmjhzeCmJp6T9VRo0nRtvlLpuN8kJGLxXs
7HoPfYzioeof/C5h+FeKZyRN6IKzobjopYfsNNeIXECZmfO3uCM3EvIg8pW2rM4S1M8qERrFYGYF
j3U0w/v2GBUGhBzKxE/WkxU7TyEOgF1rW/bZU1l0phLudhYUqo2d1nQwR+aFatLjVxsZ1zS0DJ65
n5/d0s8P8xgXy1h++DCbZoOuc/zMQmQVNVLjqmE3BCKh3qfJHoG3BQj0co7HRdK9jnjoV6nBbtK1
c/sKJLBbqaX9XIWVv/JNK32l/UaYeI4geabPO6q7aX6c4tQ99mH9PQqiEkao3Fv1mO+KzAsvwp/T
fdMZiMOIdWitO8fJ3iNUQ9vAB5s/F/0lQjoQyumsY8oVXqw3swUaXvnOUUTzi/ILZ2t4oPJ93/1l
oIZXiv/O1DMj0LkmhjAfh1Xdb0qGN4dyHp4Q3EWwpAm2tdmH3WJXmpbeGa5GsKkuQnfRm3kWj2YE
Hy7pgM0PxbArRkhFUyEQXTedOkR7Cd1xpwdkMBHO4JFV+cEd+6ebP6PoxAhKM0/3cPNn278Y4AoB
Mtdkf1BO0gIsUH+HNsxj+jad24g3OIsb5Is4a0IyANzaUiBBfvI5qg9SFO4BwCvzhAgScaycFy2N
uNkGGgxHqu9Du7ChYMckjFU9RaNnj/vKboEr8ubs2ihlgjctOFazOeZjbRDRCCuqLKZ8Ywiq81ai
eTEqLz1btLOVNn9UBhPOKamdRxPeRx87x5u5xOsiTvk86DqPMwoq009Ojs3ML+SssqGyNHZGLCKC
NrBxCFDED0wAQ+bW5PdCe/rWOCYJD8sNw9oztObskJbICU0JnxOZGyJ851TEdGOC6Iktwr6G2Ujw
okODR+eIMTJXPMus2mVcWacwJuZsEBN09lgstSSkrNB/HB3SC6yUvBhfM4VtCmjWPA0O/CZhcwkR
0qvqNldM0KUWRgA5sDd5+9EmGSoLoHViFmvV9FZONp14XnLaa3O9F/HynmKVEjFEJ7tw4L1Nfr8L
QLZblehWL8NYduexSX84cZsfm5ojoue3BKyIfKNMlG1hbeznoGkO0/w0ZO25Rs/zEJgFsBZr+fUn
GOIIz5HnGvW8ad0QCO5ysVYxJZJCqLzRVgVIu5chTV/5btLlfYiUjXBdnrKYA7edhG+pEasz/RrE
uEsn00/UR0HefNBoRLeswFc+O+9emyB1g1K8s/L5cR7t6WgGHhd3Js6oHNKdg5Rqm5YKNU5HJ6ED
lr4RRGKvOpOUEXPKw02cSz5oLstEoyqsjBi47pwsq6+Cs5hoym+uW5OIESqBtHmtx1cjIjXSzbqr
soVFOiuD/KgT5Kw7LZ2ojDM5iazlWFb3AYTrwEIJrYcRbdocfYQRQ8K5DApOhcWnBXNN+W68q0ND
fWZohycSTroas0lStOWdH43jE3ObYp0HVXoJJsLh6pBeNfN/0p1KD96tUXT3bdDYj640721cj/ch
sNl5ZuLHaJtTR+L3dzUcPeT6wQ9w3ttaecekEm/JkMw0XKpwW25UL8SR3oK3AgOUHftg0dMVASOx
JsPvli49R9sQB1EZP0geG55FbN+r3Nu5KW0K3/SxYOWN2rIPqYuPNrScundzYuW3fplBat9XXP3b
1MzMO720d8oFBpOMfbdPohlyeIeVMOtdlOkacH8dfE+yOHpz4im+cxvr1Ej0RWMVo4UXTMMGUYwX
vzBIjcInvfM5nWAKGh/mNFTfhDe49xDlXnFEnYvG715VsNV27JL0QYQOosJ+h8zht8iiDgGtTWqf
VkwBS/oyCC6zQyHd6VyHZO1ksAXwSZ7DON30MpcvzfRV9fF9l9rhqzCMjyLozlUViM28tH6kPegF
X2qvbSwH26JA28Li3dzZaXFKJnzJGBi+zai5Jp+f7DkQ7bqmjigty4jo2Umv0dJlh4grftPGUYM2
hC648zNRafRWJzXYfzOhaZJX6w6mwbOYJHl7U/Y0mrLelw1/kIhci5SM3tGJN1YV9WdX2+mBacxH
nHr1epAFwDBJ8FAfzgUaZEPs+7hC9EiPf++n9gEMvnqBTOysS12M+5upK3TInbKCYBc0QYuI0jNB
bDPbxV0T7sPZH7YBAoxjUprDJkxdcuWnMsHvxoiA/vc32wLB3/v262Cp8ZQJ64HBTLJuXN97crmG
kmHY+cqiTUhgOsZs29uzUxOzjkBvQ//htz1N3xHkWW+TdTb7Mnqb8uGJwuj7TGcCADBeF1fq16SP
0Nm2Zqcvc21sKxl+T91pOClj+Kj0ybDIf/frSq3JcMfj6FrnvzaSYBJHfDTsiiKA8VTDMmw0eyKu
HpsagCm7bMhrTl1d4NTKSUy2v9u16T1KzuXH3Kydiy2dbCdqdurUhQ7u6jI8NG1HJpiVqheVCRhJ
Idt6ZzfOqlDoNnJHq3NjO7h6isSCjj2dzDgPD3zciY4evvz8CQQUVlZG4fvWQvLV1NJ6knmyCdo+
Ojs1AEUQ/yftDc0pAI/dueYT6pVRV0RzWNmpmYDAVOgyVp1CqT5CWrZSnyQbXelHHcU0ueP4omKn
W6cSj4Nm5H+BO3nya7QyoqLvFeT5r3quqQoQ9mJBeqwLrmzMd+NTYnbPrTa8l4bgnLz1zTVWCHMX
tsnewCZ/KcS33MGRH7bTz8b0FA25mD4nA63FwXAd56xbtRqb8cqTCbwPU3WrPsxpY0pieWRSfAOx
QbfWnNfVQLqHL23zDpR+tVZVQ1DUNJo73mkHScVnSMg5S6Pq9NZpjeQ4zOTnzaT0IODq7nsfTUYo
aCFM6CvigSBI3Xjuxg2JX256O734nvrV4SLbKTKTyCzI8Z64wO2HsHlAv/A+qHRRdj63gaGel1gX
PKpMTwhRt57oTls7syZObJBd+dHX2w6G+WjMD5YnvwJB2eHaesMkJbiG1IUb/EPNPp1pSwbRZ+k9
YVsd7pH+gNxPu31BmnlINrZpCf2IgZQmYRucw5wIBse3LgREtTCHz3DIfzuek17aGFp6mcxsCkHm
rCPsowySC3luabR0WTxtS6tKqdZE+1BQao3uQHNedA/UrES/8CoyUEfi4LpJfkjhb66Bp02r3kms
XR74b4WtiWGTs3kolDev7UB6oPLN9iwZwfQOEnA3V2RDhtOrq7ts79jxS2A02YHZWLb3xHCP456C
oJlRUXc0r1s+88wv1r5tvAhaaHHYfAR1xSNsql7U9xXha04yPEZ2VtM1R+Ep1MGUbryJrMk8efaJ
8aN1VwvCUyhk5k3TINCK/X58KtzqLSUFWXZedQz7gr2zmp8kQQZmlk5XlTWrMRnHB4VBoHMy66hH
1zmCU9+COeg3Dpxm+p1Kb3stTVKDyp/lkscaG052keXErGxaQtvawL0jMqNjt/PnPaeuAgC9A70+
NZAehzNQ+2VH0TjVCrw7x1sxxPOlWTuG276tnnXWVcspwL5HigIdfo4ugaQJ1+UV0Tp29RyMxABl
ViZ2dZo/MtUVV/7+lPshih+JjxuEUbEmA7bZWkMP0J6UG8ItKcqGYIDcm2LLi32bnMRWRGdzKL7R
SEIpYZT5pe5EzYQDV0FgZPLiDSXqXAzoUTBVkGvqaRuB2Dh0IyYvv8c6Uyf8V2PuPTcOlj9fMRs0
2S23ABa39tpSw5MTwf5oAk5Py19mfZjytKrVXFQT0zdC/CKvoEdu8NllOU59sz2qJIIR0RPlRcpM
tCP7eKbEqHOqyuhoOBS+XUZNbTTOOswKdUDtiJUHRdOeofMBN/a1jBqochGpopbZM73AA6K6byhw
uOw4B6x8z9wKd/wdhFW40XTpN3krv1zb5APpVD3jBryaQpIzVrokeyaahKhhBqoRReESdCUZCqEo
zaP+aCeTWNOPIJavsgh6Qj8Ww0KwuQRSvAp5Ij6EDBPaqiHTjmUZ4K3b6vxNIGG/17NNzNYcNse2
lus5TQhtV8Nw8BvL3dh2chdh0H6xqvIjaqiAVR8dGLz1Gxs1wiaexvTsjuMzjop+r1oz3C8STg5X
7HQjBxYzX4wvXYb1X05Ipxu18wIf5U+EcS54rjAHM00Bc1fJrmAD90kK9uOGpD+j3+diIu+9tu6Q
LyEF1vEAIY/LsoEqYy1WxULKazVV71lKNGXuI9kLSydDxzF96qInjWfx4gsV+7tQM08f5pg3NJMf
XUTaFHCDbCO7We/60KefbBBeNZB6WcdgZHNCd07uKM9wfOujVXs/rbDptyNCb0IRffy7WU6GXRLD
e661s5l6hdlTb24H7iycJJKr4nmaJK94b/2m4W8jiUjFNk36r8mreLtzfBG1i3qPw+c61bjvo6Im
wmZp2WG5o7AtTFK8JiPZNXVgbipZMnlEZb9RaeHs4FXoddqEpFZU5cG1onSTBcjrZUWctLT8q7Qy
dTVcBOgB1YqbMbCwsFimK+19Zc5IOHattnh3bUQsLZ5pNMNMAFPJdk8sSLKLXZwO3vS1hGJw7jzM
eoyuVU/koCrL6FrHxrEapT40o3A2NxcoQzSf93CiQY7HfkOvIwdniZrMnuPrGPffOLnyA3kfn+aw
fQ8DQs0q22sfGvWAx23PLt7ex+xHe5dWzqZGapbStNp3RFXhQL7MA/7VliEKXKs235mNtDYmIx+a
cfOvUBD1PNYjht6KQ5iYwktuG9aLjxPkkqGax5ZY1eAnBiT9VvmUYhB1PLu9B2urMAAl6d4P5SYK
C31syjuUmu6FWWN+zMpYk0RQMku0AkTomu7/1orY/JQG0VbECD4MN8eerAsmkV5JpnVb7eCVbNoi
jd8Y5O47s5K7RKBatxyqHWjP2DrnyxwVe6Rhkow+o91jUWcUlyfmlhQUcvewnq99xwYAsGyBY2Ob
jBnEq9+046VCVNxP8jBPzQNZTxMiNvKDRaxfsI4X2mnXQRp5V84de9GW4UM7mk9oTpd+zhuaKmdl
+qEPASFW1EQFiypyRQRysn5XMTiamBZ9B7C4jr2OTLmB9aWx+0PAMbPACnk05vDRKrT1oMJvvcbQ
bw7qobKQ3WsINjjZvI3BdnDE1rtuOvdMBrlxmFDFwtzwx52saFIFrhHxMc6Ok3VF2ZeS/Dd85K2h
3yDD0jAof7SGkT27efYRi0UMGKffbjuWQDYXa0gEFkq9nZqN155GzExGxHMqWV+cxoFagwI57dp+
zyJnH1lWKNkfnaTN31KHRK8pAAuEFxxQDCmCCSFzWW/fD6ZLfISOk73iIm+Z7qIq8ZU+AJyCXoIQ
gYMISRIE1Cx79Z29/Laj4SBdLV0IEmIA4ZQG9TGb9sFIvZcM1nQYYgaDbkI5VwubXpOV/PbngEC2
3D+YMGueRkpAe3oqvI40PTr6YSvoHTky2YVjTm/KVWevFL+F25hXL/W2XoG2E96UfRQWTOBoRNfZ
apN0KsLGu/BYk2DBTH7NNH+PvN446myW52x0SvzoEUGRYx1cUV0bhzrsnhXzFiItJLODojkADij3
fRrFNBGFWhLHs2s+ePa+QqmzSqZxWpMc7/7oyH6p3WPlDfrD0tHKtehqrljJ75nYp4dcxJT4hIOG
yoiupvoZju1+HOtp3egW+7sZfaYGr1ZIf2ZNsZfgR56bB81k2JwlUUUI0B+obIaH+lvozmo3OE29
aZDTuHGsLkVheE9pmm6ENt/TvnW+JQaJlUZ3zhwPPIIfH307SM4izE/8MsO9rwkXtexm74qQENSM
dZ5d3NgYhkEzpjAfia3DVoZV5G6wFgUmfiOJnv257Op9hJuAVbMiFC3mmlVLs9YZ9JOXNTQzQ8CL
gsHbdhbkKyu3ZLEwyzctH0fMb7RS/C/bSXFoGrgHXBehaDe8IFsO7t3hCG7Eu0Tsy7Y1xAdPj8Va
+0S7BpFbrmaf4Pq+GMW2CMN4T+N8ASYH/CciZ/wew63FxT2u4WQbhwyj+6rspmRXyjhcV/0Qr+xW
Jzuv6gkgXDoWPdI6puJBsTcyuL409NttnxjFrm4aucNkRq42H/UZuARNoPRBGdOTcjiN5757141d
/wZ/ckYbAUDfDb96MM7PUljRM1Hs62SkNxG6DwOjWPA9mNdoOYudLvyjgcl2bYRx/ZwCuTIo7q5D
It+B4egTyyUZ9PQZHumPrNWo5HaYx+I4UuvR1ieQDDUEdv9hYzAgOE0WvmeD4ewqqwu0pfanTdcc
N6O/7fI2e/cD4tNl81Z7X30P2okOR7iBSvfbx1NEy5L2R5hQOadjdAx8WZ9UVRPqBuqC1l3+SDDU
s8/gf0/1NR7zyb2j1EmOiSnTQ5SiJEixguFbMgAiK0KC4tr20Rshtug664SruqEX3JC63DNeM3Ck
hkFJfcReIWxmEZhOfvQVMdVDRfYRSLqHsQBJFxrl99BAmjjLZJ8heGPHQQFssCTfYNbtCEwlb4jy
zNmPyObBaRUMe5EEd4FZ61PfrMeOGGwtaBvL/MlgwO/IaDxZy435c4QZrAs5HW5g3Dbznk1aKDsQ
Ad+MerGQK5bJzlJk3eF/8xs6rgY/ZJTCPIVdepiK0Fw3NXG4ujfvqUCc3Q1BHWiX5E50q2sUcOrg
Ya7zW7avQGPYRPtlQx+JqPz9DpoOVfWYhkDGoom2UbYdHaIQuyQZTiPasJCXjd5tI1cBhlqOFQg6
PAPxk3tnJsjFTUwVuiMBe5jrRzderIw5NFAD4fX29jxl78/8vh5n7LzNCQXn9Y/Ua9CpqyAxjHh1
f5P34XigpGZxVYDzrMxTm8SETvJ1c6jdoN1iQodUTCDa6lmfbjeojgizCszjVNMcHAYyNgtUQhVk
YK+X76rJf1ZKEZSok0uhfWLCM46Ojpf/DlQ344cmC4xGMwL8pmw3KRZXPCDBfhjrL3xg7KIGrSqJ
ayH6nOOPdAFp23PgHtT/Zu/MtuNmziz7RKgVACIQwG3OA8lMJmfdYEmihHme8fS9wb9sV8ledvd9
X5gm9YsUmQQC33DOPihilEEAs17eBAsaPQgn8owX4aUwXKxV4BM2cskl+HrDyBdHCPuXjeFN/QlE
VbL3O+LAF/L2NJJdX4TDjzb0gHtbyROiaXNNuUfWGm4Rc8AjJIW7DvJsoGno6QjZ/++GPLnlE4I0
J8rVponEyoETznSw2CGjBCKbZXcLqo1QlrW9+CjzifAhsp1GKyHnfqbCMHLvBxKXz0LO+7bUz3Oc
/vKFsSPALmB5wyKDpySYKe84LXx00yYeygrFqy90j9YPidzUT98UZpEVdnSqwHTfjMa1GV3zOBFn
O7tIv9ZhZpwmQfCtH4yEQE78Iqr8RdhkY3ZCNH8x393xCkGdR2Ch7r8A744kAU42/rkYoPGZcTnv
mU9w8QTBay9766WYWzIBE31QHAJHXWHBDvDaEl49vXipbW++diRzU9RnO1/+rYc7M5rAqbld8uEW
LUAsqg+lG8TmpnoOjdFCyqTtE5qjV2sYna2IWmM1ou1ljRHsE2PgzO4C+T456NJNRCSmT0Lfoqxl
YjWJdcn6hF7GcZE6kTLfQKHfmmrEA1QEhN0yp190k3+x2puyxjEubn9dlxZq+ok5I7I650VG/X09
6efM+1Ttax2FN2MK/dXcVd8xlA1MLogkz3Pn4mYCjH+X/B4FHBsPBbRjkCZteAgILekuFmtjEQ06
0Hl9FGSFtA9lrq2TwSeHVr4MHBfmWN7q5WG8thGJHgYuSsJimCHunI6+/SdliufYW69pzE1kyLsh
lTcmjn+B5w1kF65VfhMRaVd5fu4TCmDnaWyucwCKyCOL1dCQLxg3vGNdf2t+uuFDZjodAaV3okGC
33dLU21hBG2epHZOxsBYZupvpdstAldUdajUfWZBTkdCpIm4E1frSwJ11zfcF4J0QCOE5naw4+Sg
Fnn3CIX9MMzGOhuxEFb2wnTsTllo8RI7OZrDpmMj1FHxzkzIqgoVIRNtlszQDgjsRoXR0g5WJgHA
8Gge3WQ0CTRzgmyjrMzb0LCKVZag3wwCZncwD4oouCVWxTQiNzEzNMmDRPM48wifoqeA8RPlC/YV
j8dOYA/zJrR7VsezJ5aRhoAFgB5vcrJt042f8SLHzg9l2G5cVNicP0CSUJRuysnOjvUsD2GtvH1A
Q0RczXCwJxTNhIwdELeWp3QRZYtYnroKFJpCfn/QhNAH8Ecw2+WHfliM/VVFm2R7n+QvYTwNZmrm
zEKJphl9MR9YG05MU+l595Gj3ymIca7hCSedrjh1Jd7L1ajMQ1AH8DRMuyFxAOudw+ebMTFEagq4
N3wRYy3pgm0D6I5KiUQ2r6wyMizEXe/jUaKeZIaHtSywi9O8oLOyirJ6hFS0csYR7RYh6nh6X8vl
0/yg4YFX8dtpjEcqBMJUU/8iOH/+kbhQLme7XGKLYuVeiaQlqznk5/OLZlUv0nNglE+VQo4T+DYF
MbaaTQ9UirOuolex6AvT/lSwoV6+W8Q64zoMlsT3PMMDTYOKjCtbFV3wIARfwguwUnWXsgVx5STc
6EkxfXeHchtE7NHavKZpXp7Sy3f+9d6Qfu8j3yJEcbTWY2G8s8As1iLPXkfyu3G98cKWJVzFicK3
pJxhPOv6ayvHSUMubAl3I0b8x/OKGIS2unlFLLG54WFSgkB7YZoYijJ9743mSHBj/2bp7HsXOOM6
IktvbUAbp8ezSAj07B/eUp2orWdzPNs5SzUX8b9BeXpKSLQ6+brPjzXRJhLswb4zh1eleGZwnBer
2cddGXogI2rsWausrOQ2dd2YEM842KSez6MrBbQF74ccB9P6XUkM1Io55ohj+uu5zQCrOxrNd1sY
z6R9XWCAgse1/XMQOIfKlLcGHc5eN9pfl20yMy1ji6D76dI16RLXvhuFw3KydPbSrl6nPg64vOuH
pB3PNhMhXLXhdrJrebNrSBVxSRpY5ox3/CZbhADDc9APFyrbR7o1d+Mq8tIzz8ETGOW/lckBQa+8
IQANa8mcvrncSVUHw8rHpgsY69C+JWguj3Mz6XUOBWXtkDC6leJXM1RUTwX8Sk46fx+hnN8Ovv9U
0wKiTG/qCxPRGlg6Z7J78MG3r7y0HE9DN+7TFI04YPR0Y+si2CXPVWx06zwMHzknfMaKjDEUm23o
BGZpcjKaQXPsaiTkDdrpuNXuiuEt8rVMCG5gY1/blb9XSZMeAjPSpC5+ediMXZcpcRRus8uDhnFB
5n5EqQvLy6SI0dOlZyVyriOXaQKKmy4aLm2ACIDCJK27736c/xD8igk3nYh4Nbtmg34DFkxffcsd
65sRr1O7VWdREsQs4h+5iYSlmFrUAq4xHEdFABgNe7PO6azXcD/WRn8ryCKj4zF5Sq5iT/Sw62xr
y/Mx33gJdmqoUj0kCvvVg5B3MLtPYRqHxrT8o437KUUojmZbXWO8f5sW7MDezDSO8Cp+/vKlN1N3
SHrfPA3ql18gxQxlcFT0kuvaId7bK37XhZ++e+TGlyRxWk2YfPP2lZcG65gK8jDIXOJ2Vb+8snG2
cdPoVTutmN775wjs5IqAUnfdR+XRbsxiyw8AgshhQCYV8UBubm1YgCbrlpi5lRxhFPrSeeUiWMt5
YQk2pUV/hDAgANK0bOZ9L4ORmQYHq72JHumOAYYHWhIFngy4qda5CL7jgCDBuhc/HUInN4IPBqLb
5ygAhthi3+x99OmJqJ0dNgxu8AyWiDOwITKJNpuGgEnTU032yhEJ1oTTRwILjPtroJtdmVirzDM/
Gd+rq9vpjFbqvp0RoPdBaeyHiHFd1zB0T9OLSYOtMnjYTRDsOaDig1sQekor/Z51xzIVn35Nlk5g
j6DHPA9NEqrTva/yvc9giNOKKoWkGHh5AEmgQWpgcmBex5FkGqnhydV1sx4lqi3c6G+2JaEu11Bp
lOvM61bp9mDZ+ld/P28xubOTy/x+NUlprgsnZlk+b8atYIG282P5zaqfbQ3YtxvQKEQjjAX2Vyh/
UH9sReNAeGLIVZDhTQT7I+IKd6fBU7FQRsKQuYdEGjyOEqSakg5Kzd2arQxtPLytvp0G9o0D665c
nkexdGsodAoMEzoNzo4o3vWIWYcshhWnoK5gZFFT42xkjcvMgkPD+ErNTrIf3lCTYr98Y6okLrea
AL7mvjxEDQTGKLQ+XebBlTgbasy3QZg8p2VlnieSXu3KoL/roeFVmKYMHnNQwjfIwQiWxkBIVm8H
aqW60eXxkBYpxgbyvk2M1GnUTUeZogOqG3OrjGEVZgOmjDl7xPoYb+yo/6Fr9TS3db9mzL8py/jo
X8iazBiasjZi7rhOve4oYA644LlORWNtnUkkh7bDMein1i72B7aHihxwaeNfTnjtSEW9kSvrrUOu
jjJRJxaj6bryy30sDfwTgOLVKCA2AF3dBNqaVkFj/mT1C6681PamiSGKzNZ4FVAjN+ONDqfGrTev
0ZhEO8J0MZH02ML9qmXoNb47xX3gNTX7G/kjHWwYXoMWgE24z7Oi/0D8ky07Oh/Do3dmEWzsU4jb
Lp+yS6Hh1vnYUemNyJCWrzI4QpIvDJ5LonJqSdJlFAQsCmKnk4GJToEbsb9xNtKffhciHA92jrKd
YHP4pqwj6FU3thXy4E0KubOC8ILxdOX7rYTbaD1laX8X5K65smVfEUYl12VVDhthFCya2Vts0K+z
g0aMVA7ZNjCCj9p6zNt8fimzPar5rRworQfLMnewFst1g62E6aRg1qsHAc3Gu0M3ZoPeqMdthtEE
EuR7nk7dmrQMhC4j6Rgxzb2yILKBnluLbLkaGs0WnjAlBY61xrq6FSJ+7hzzzWV9RCI78xVkoq5Z
hNxzLyk6xB0SDdp0rg9EZHbzaIdueGZNdT8gPCQBEV65Z5ln1/HfQq/wN12rd5hForMjCVTJ8Dgv
U/y2cRDGdAFIMer/2cDZYrIxyqYBWq0ME4xD/bUq04uvgTuaJpeNK2sfcR/kxiqLTlkN47gup4/4
YezkTzvldp3K/KVsK7a8vfctgsK+C71qBR1lQgZnLmPI7JzOtBZ533JPoAbrV1jru1NgE8JenRcQ
Q2TxXPZYhVHPR6++ArVGwnqwYByOjlAEpeXLnThSQ3P2/c02WYmub6EWvrhat0exVO56qa6/3vz1
oaZxcoj93nz5T42pShhyLIl0WUBg5zJY+Hpj/v29/9s/y5hirFoaz9lL5eYf/sQ+FiBIR/rMyenM
nVu7T4KWMCn8CbUR9v86IWAtbofT13vh39/7+vBf/dnXX/nHZ/yrvyLlSLMQqW7TSDPhpKlI7lww
5CGcoW1gzjiMihZl3uQDzWkYz4QzUKiwfpGD/AzAkl4ATw9QzRK9kpWLYRvvR+mIfCeRI68d/pbs
kZm2NhQtf4uGqDyRFs1AcGLt2rVMC4c+vuPK23PE4l2aqEk6LxwvA3nebQijMleTIFmrZVPJmEOx
ql3JLjoH/HdSAbodOpZ1B9zGqP1v37AOehj/fnNmjuSHcsyBwlRbp2r3SnpgB83vQWx3m8mHrJ4P
TJHMmFPS1pRQ3Yrhu3mCQwz6Gcqr72zy0f5WWv51ggqy17TwyxLb6IYfVumYZz9qgWeyBHU0c6EJ
N1cSXmovtpkZ2ogfexRFluOurKWiJKf8tct+C6JZnwbzozWnXwxXw80s/JegwgyZ2NPebtryVCQJ
4KIRXc1cW3Jdu/ukJBDAH+jsh7H4nKf4ntqFx6BoXtFDM5eeOQomN32gXNi6dER4JHWyjczulvlr
tzduqIgA/ljqZYCuTZce8TcEaCEr+tkwoIAfGI07OGPZward59wIbW61YdqYXdQCa+4v2EA+3G7A
PkPhIFRExZPB0ClKybAlCM7uEv8dzTMA2yXTu+9cdZKF+0xIUEfNS0c3ZmO7jIvGjR4nd4ef+SHt
oFZVkGnWfucMLIY/K8WN21Z8wWJJ+yvGmEHWY8AEttLEzxZwF9hVrzg0u3qb8qDZRBk0xqnwcpyp
2SMsy6cQ9y7rdavf1AuE01iiuZ2sKlbuhN27Ubk8YqJE/s44Fdf8/iv0m3HzIc+yae/VggPFs44A
8dPz5BXbNsmGg1x6vL4oE/YHrQ+PE62EV/BamEFmnaWe32gUAVoRARV4Q3go/foExwrN9whfZfn5
zfpiO5oRyige2JYzyZwcOu/sTSfJVY32NR7QvYWvuBWTsytIefJZL6LDV7cupt6xGD99fSFPgQ3h
ZzIGRs6hY+xaZgZ9WDsHdBvTKp2ZxXraDFDzuT6edmufjd5wqMIe2u4E1UaJiaWVxVa9OCeR4jh7
iPP4VGQd/27PTJ9cxUA7a0P5J10ZXDjUw2hc6f4Tb0eR91GH9IJLLEDmDv16KinfUvhucXTvKvOt
HVW+tj3/e1Oad3bs7NtU46JJ38e6R9MIdkcP/ofthz5b7Lh76u1wJWYRnrowo6thZSZtieQ5/SKb
vJtVJ3Ya3M26iqYPeCETG3/mUT2BYFs/JvraBTD2VKjql8CHXIdJfCOLy12JylnHQ7ofYDrd8pDN
Vjenr9rVHtRC6nXah61mI8Vq2o0vWRIfhOGHO6OQIb4gxwPdCb3Py5i6DPKuGD3jgKebjWONhRSj
AxrvEPKzSTvz3bHS5C6fiS7otlOlbyOjnICNY4moY4e59TFduqhBF+TTgQmtXTYP7B1xh6bDs5sy
50i7WGP/YutQlN6PGPcBaq6OEGg3nU7Wcvm1ilG91/CyB/ncrFkvn0OLsMmAvKu1oCJd+9QZOF+b
hzBw2FuV8VtcljZpVTD9cFNU8AnIeOC5HcycfvhZ8VFh4wzQAYPiHxiFA6Xw9JqEMo+WRsEOQTPD
bmf46L1oPNkdQNWvN15JJNBgMTcoo/o+N/senLLz4NqIgtKKiKE5PvmtJVgjlI+9qcicYaHx9aYr
EagoYUBCdv3XMRmdFb4D4qlV1G3tfvzMRKHXrofUueogvB6mAjdqayftBkbzc55RKOKcGFY9A+sT
jlvGTsubuegZEbZsFr9Sv00rep1hfbBH6HmqOVZ3tkg4mbP604oSMF3L56AAoLFazjTMhL8J9QEo
EslXCUkSjjML7cpm59nX9y76po+yZINXIjTLgUzXywYb0NxCC08+kUuFx94txaVvUL/rDmpBEBmv
6BWz2Y+uiIzb9UiSBN1FIndD4zQ8NUf2AALHa+nm3YZx3IKm+j0xr6eTkGeniQBiLbiifDbrX265
zdep6oO1HEyeKvb70LEoFgIxlhrc6JLI6o75ebpHkZFTl3X3xAAcay8vbr5WP0iDeQpkOH8YRXH2
9DD+ymxM0bCg5vADxF8BEU5FbHBK1MluTHBoULxawJniWQ27PmaCP2EZmIkdx7BYRu9W533Yg6o/
p+YN7B04ZnENWunQLQ1qI3P7t68Ro8ZFAKC2duOt31v0hjmCLRsvysYMg5CZt/8rmSU66hacENlv
q6CY8/tJIxGtzdl70osE3Ctq9xte2rZsrq1QN6eKOoB/QXJsiKp1s+qFGRWLq3RxC2Rwz8bpu4qv
cozC57w2GaNHZOiy1OfO4GTTVfzdSuvgrCAi3rWt3e2ossujChCVJEXxVKCRK33RoC9uBO1sBYsZ
1b5n93/Z6jHd189lWBJ5W3MX5Tdn6sA2mvO2msDLxpHpoxVA2DVVZYADxsQUxe/RCXV5DFxmsNb0
ywPgC9FvX8C0/G1V4dGtkXzTvDu7aOCF8kCTXzqspkeOwm4vUVg84fmiz8XT9EsFB3M2ysNMhbvR
wdydg1DhmOnM60LMv441a0XtOBCHC+i8Q3X/lRjSOV24T6yQETDjtnvXEY8tcmnky01+H1QJ29WY
YWoPFpIzvTM/GouU9ighGEcva4qvNxk94Sl5G8K2vM+TuIQ7EzlbFyP16q8PGeTvm1ZOBJ/E95Oc
h6vbhu/hhMcLOprNgWrdYpc4Ltvr0VNVUblNyWHZ69qD/ha2a+iQmvNuTPCeg0BMcOwfW928Y9FO
7gK1vOYlkxuZmPKuSowX1cEBYw6Qb9vwt6md5RE5vbIO6ulRZ/SQErW0Yh3c4e/m14PKsSkTRK7p
fGpC5T/06AHsdDhF4ZRc3afBSZAQAb4gaaNDIOGBRatzc0nEgP1hZJTElmSWVGKaKTiMD0aWu1vX
h6r3P3yO/8LXqv40NGMYVPgZLWyDlsY8+EegWBf6INAB6xwcq8HEMzfWfd8KMoNb75GXa9cxmzol
0s7bFXObrQNqgqc4m/85x5RCKYWYPZ2iFEVL/Nov4NRiAadGSWQckK9k2dp1smQ1lPZ/W6HsNLTW
Ra1TSK3NwRmjGHxdRO2cpM5zm3oN3o/OPNsJOvzCtASDBDFvmSeFB6v0P75YSo1XxUersy8lTOz7
f7xxs7w5pEH3HJgVey1yBMoeBZyYtANMs2vKbSnMW6c9/z+8jPJPezAvo2ub7Lukdm1eyj/szQBk
THYMbQAMTX+WfWB+dHXcrxM7duF5Gw4Tjj56n9/LCYLSjBd6wxjfvqF2BF2QpsWxk6l9Y//aXDTx
HmgWMLDIDPsLw+4nblzMOJ1+FlNjHBMPWB8jueuYxM6G177ZFo7zE7ZZc0IcHD5a2BCRXITf0jpF
UzTOGWkxY74BisDgVIZ6jfzTf9Bmd3TJsTojCb22Fj492VTHlr0z9VljvrqS/fm/v9zsP83rvEAg
uigBLQebrP4zIy63O78I0QUcOsvfjLDDt47f7Muh4MeNrYlSUsWwBKv23AukrGG/i7kG9oMNsJbx
8IO/8B9DNhR6Am7+ZWCLVVsdVABCImPfuP5UZRZc3G01ztNLNkYPo8jgxCRoGQ0/+wAr1z8Zgzyj
4fn3Pxv/7j+bb/nhnOV/yIWJg/zf5tt8wsWa9zOydydNj8hLGZ/uhsKOvoVlgwUyKGBWSX4RbK/k
DsLpuCqNyPgB35FnV0ERXKflQcYq3eYuy1b2p2Depk681J4iv6HOGHVzWZGhDeOL0VVzCWyd/o/3
EhWCkbPbh6kj6sawkvZnzxHpiCl/c2BE7KD8LysJXLnmw1wAoQ0CoT/8Mjtmkm1cPopX0cYfkdVH
L1Q33T7FAXOQwD1vKULwFVokhJgDJM05MN6Y+jhPWCWSVRdHBBfRc6yLwgPLy97kMEFFB5XInWOe
rfBau7C9q8B0yU9qiNVlQzDAlL8rPZBtNLMcCD5eyjoefWDg+VvfOP2vnmUXOb3fim6a0LgjBbXU
re3RMSRaVcTtwMQlHZfxdDaC7KKhBmeOkTSrkPPprnfeq7G4mPWsfnG0Hph++mcH6iMPbN9ftR3s
g9iXsPNN5Txgs8NxYWQHTJeQtDEZxuGO53a9mw0sKsOumcvmA9sbwvHmyL2Lf3fw2jsrxuUiex5H
Q12+59rxVoSivKDFkqc4VNmhtetpr1qkmH1sEdlXtPY2pcwI/cL8+PdXof3PJ5HS2lTahlYgtPnn
HcaCJzJAj6QHj4HpQSBdthlt3uv+Le2ta7TQzGRQO1uGidY5BUTGyA+gLBJ6On53aImfWriJwvqR
Kea8RDsFey3Yk4tJsemdJqL7sHdYDU6BblHVz6270m2TAf9hBkm8zNYuPOb3fviBsA3RBtPRtczm
e9HyN1N3UAe44f/h5lvs9X8Y31FT4HqDLqFtU5h/hE8aqjLmztLhYdbFJUom62JNUbB2UiN6AB94
znKL8Jogfy6gJa5kL7pnOpqLMXQ0mHXTXRuJx7LXFtsfFdwbfuosw0obmQye5bJH/R1kPcrBRQg5
j99N3H8r28ABGMTxCzdRufHYiSV18+DY4ckq1IFxdLJLR5/9tK7UJrUytavUvmH/tZlZZ/2Hl8B0
/vlXD5FAKs/B78H08U9Ghe5FiSO4Cg+9VfaXKQ3c+6622ZdZ745u28cZ1OCpCqKfWqLdkFH5NkT+
ptbBuHO0YCCXeURZJZe2N5/SKUHFnFn2c6YDuargMro8RM6qqvs3L/rwkSlc+6H/UY1CHKxqwudm
SPFqxwTltA53WhPjV5mKS2v7yPdZY4dF+pqzeLuQqfxmBG20jvwkPsER7Z48TfxRXj53TIQ2VQYn
pOuKawry/lKzQr4bg+mbK5oemWm2a8oJdbhyXhtgzZcWANmF8/KdiByxcSyTy7SN2hv6IRs2YvNg
VZ2iNcywhwzGfYerCKiQJHlsmMtLw6pm007W/Ze2hDP72KS0/L2Ax6ymar6Vyry5XVmcu6q+2fbC
rkEQdctoBktvRnGMXnLPrvVsFCWekzaP9m6ncFPMLmBY79yKilXBICKOPPdRmV2yN5xWLEhauR0M
BKnYFINSokDXpXtnqcZAtIT8ZURatmP+8amhIm5xUycrLGA5sJ3UvxLRcWHikO7jHqhV6aIkbvKA
GCXa960wMzK4XI34zjSSXWQl+VVE3QHJKfK9iL7cnxl2KzNIVnM4xGc03c3KMRiaq9D1t2ZlWnvZ
JhwFrxRX1H9gjcjzwvjc/FAmYZ4AbpByzf2H0Hazn0NEKDgjqf06DI4l+GamJ/QN8Hd/E3F1Rbd5
byLZugwZw1GJw5R4MgwftF3XOu28raOVvR2h624jQKes1nO0gBq1xRSJZ3zmxWMajtF6cPjM0Heo
1Wf3FaXYytb0fShMnbusm1jwlL7x8u8PVGip/3y0aEtLx3SlKR3vz8zd0DQYDPXagLvOwHoxEV5S
TUoBim5rNc3ys6eJvuVl7G8ms0m35AXkpyE0v/W5DqAnMLgzADPfF543XhvDCo8kuY/rjOgr4pyj
Qw2yYNfDzD3YtvPW5kD6yym7V4UCGjsZSPeqvlnZYdo+eICcPeUWNHhXMMLhdVn3PVKQ4q0wLb2N
clS/Pst5EKLx3u3bdgXFjs8LGKeMOk95CtkJjFjED70aug3kGnWvYH2twsI02QwX31mbM6l2i/sO
Yhbqfq7HSJn6wUpbMkmdqNmFQx2TFIN1O5vat2yw9HVIoq2N22zx6e2y8JQZXfMT2t0xIpAJoeXV
sn4wvugPRsG2vIAvTRHxoKlweZIMwwF4CPoTB9Q2B/J26PlXAstR7KX8+WA7wbXNYyQ3tGCs5qYj
3AtyVRYfvNJn22GslwKnPWRMbMgHGbxXbLT3yVRBp5CP+YzmisLbPoXKww7YElyCfR7MXuDZW4kN
ezVDD7skOaU5wqQ7dJhr0ygXhl12qlOUMQPWpLOTB2KHjH0RtS1KCMTV6F3Uc4zzhskXtLjeR4sZ
J8V88NykeojQg8xgK8iPx4yHSjIO4uynlyAM8GKL/BnfOlvEbGy+rtj/j/n5z5ifpe/6T5ifzfek
aP+E/Cyf+N+QHw9cjwOOR1umJC2aO/7vkB9TyP8S0oF5BoFb83+QfP6W9u79lxACzIhkkieU0BQo
f0t7V/+F0AoYD59Gc0hn8P8C+TG1/b9jzaXraWlrDEh8h4ozyf6j1iEcHKkKOMs7e2UtlNuvN4jw
baoue+aY0tbeWqSSxkK47b8En//4+OsPW0FWUo9O9C/26lQjoSXg5tRnkkzd2TOSVVovZ9ww2Ssl
OwKskH27dIYL1LROlnVOaCDYItjj680wuIBfIrv3joylvraVQU0Zf/iCjX59rCz/bI8VvPQgC8gN
xNi6zm55zz51DrPXFEtTONk3MuzFISfIojRn5GoRUgPmu35/gVY4bvKYzThu/ZcmmJ8zMXR3w5Ad
jcHaegCH2Kkm5S6GCcTMCulrIN3HAeqH9EM0hTNYk4QneeVNLWigoqMukYfWNLNNMJF7V+BFYhFc
/bQ5pFit6Wtp00C4ya2piJAV7RuppXpjKSoIO423sBKCtc6wmRkRfEdH+XdV3mAgi7zfzghmLVu0
lMxf24hVf1629xBBNm423MtWGcQAqLcqmy6oph5NmkQFQI8o0wzqs97klg/MSNwcNAE7FwOrByvQ
lhbAi2AgvQ9My/IF27B5ox5BGIkaaczRlWTkBCTDYkQKvAkOUYm3RGFjA9MowZPfCjQGa/qOmp5t
JWOSi9v8W7noDdhiZ+vEAbdnm/M5jOqP0nWfccc/mVV9dRv9glnttXEBSQZDfPAyB86Tz+vOWaar
R4tgOwPpRCL79TyW54GnxCYMqs+qRXZT2Pkn3s+xQMyUzv4W0yijhuHnMCAZtn2WBos4PAEQnW9R
rJLIqTApRNAmy50tohEDKlEU2jnWgsFYY4YsQHPlbwtZ/bYsOq5JzPM+7NhbBo8eKfdpa/5SKb+t
tHzOemRKbT6hJw/Vb1bsa/SK57gNWNnoZTg/lDwD+KExI22IleG11B0XXh1+i4aKdZUupl1ttfZO
F/hfUr0eBu9HqVLcEkN9yfP3Qdio/dhVrE2uhxWwjCfzjalmhR4u81glODvR+3f26O2W66kUxaEQ
LptHwsjQUUAAn9NrlB7zwYARD6AxQymtnYvVg/+wZ/IPZYQ6i7kxS7Lpk4TlB3Kw8CW0MTNcIWDp
YKfoWAf0ZvZYjxN+W5G81qb/Zuckb3foHztIujSHitUqLAKjtD5lK65Gd9KtyfIrMTEDu/FB2RYE
VDcsuCAQCpQgxAbnswPPvUmWPJ2e2NywTp9cwaAKnN3Rm8eL7TLPLYai2gDDx0NIJlHlwNNp5JXs
a2Q0qf+gCG3KsB9VXj5AKjnUNjhdMdGgWNF97bbPQzIkKEmyrcy5kh2rnYF5UoK2ATOHdeagC0kL
KFVtGR/qp6F3+SVrhAE4X4aJMoan+KZLHDT6KnhsR/sMtPIMf54Eu4vIGb27ENtB706/+Qc+skhe
jbBqV0kd/cA7dwRJyU60fvKd+AfvR8w5nINrYDwbY77fYxn1yc7247uoCmjdN323H3pyYlgOw+1T
Ab8oCySuLXGGWRJlqlIQVybYIxiIL40JSyCofsetQWf4gE39ua1JGQvY+bYm93Qf29cuvE8ZjaK+
ax4dO3odJI6gBjVO1XbHwRjI3iiGqwX7UDOa4SnB5RV/620wIBgNfjdEK7AkTjBWGuPZScWTF3Mx
Wwo5FM3PL6Ee4GXinnYvTRr98s3RxPc63JhPhHyT7bNZ2N1KTiiysN6BSEIR6c48UghSeerD/mdj
FzdR9t/Gkm8S0P+DtJACt3jO+Mk3rpbX0MtJxGFQrrvsuzHWL+Zgb3pLvhQA20kudte4cCoTX1+f
ipvPQwDh72/QGc/DUBFcEf8eg/wMp35nWGWLh4enScvSZ41gGqDYRqddC+E3WZGpvLWKB2pzzBBq
sc3mL4Ivb7k63goffU1iYzjMSE72u301r72fTsxZ0VE0u+rnPMlxiy+KLxKxpWIJuiXRknptzt1V
O5OzwoYsSPPFBfrmR+KX9hfEhGQQNMsO6Iu+861+543DWU/gafpsvhISgT6w3spF1GWRRsTkcd1b
6XdSsoQIbmIpD7P2jsjdMcmuMvOxnGoEeV2ptnXnYfIniKI1UQvnj2mf/kJLghQDhZrXj99dexQb
dyyuPRFH0XJ3jXO1A2W12OvCX2RFbfuB+C9/IUjHXk1tj9rY+OY0zKCTxmNCj+QlGPoNAbfdmnrl
wc39nz2ZKVTopcsW8EdrBa/jCKDWZZDXxyiJ/g9759Edt5Ju2f/Sc9SCC5hBT9IbZtKIpEhNsCRK
F957/PreEVl1qVbXq15v/iZYQCaZTMJGfN85+4CdOsSUM1etq78VQYeRzIrwEnrzcaotQFYw9MBE
301a+jBHDCfGYM30FZ++FmwiZ9zrYnkymJzhwSUNJ6iR5U58bmpf9AIUQdJhLUucQzUaFEfcrzQZ
orU822kBGvvWQ1cSEmkaTuZ7OFLQgcfwI7eaR6wOeCsT2udvBfFf7jz98qduq6GQR/33guPnSzEh
UsAN/J4grdkTE3RqFwu/IBCBEvNvHRJHyq3h2PkHo/UQwk3lo1WaT/YSnSFyRSsjX1km7GO/cR6w
sCLW54e84tnHC0J757s9mqTax8lrtXAi6gilUSqcWzJeNq6ouN/hMmO+U+/JhkhX+cL8uhCcNySD
oROHLt4vC+mgWf0mxrxG9sLrNCjw7UO4umNIsR5LnacbZ4hlN/uwyA5OJbNP7NPg8IVReL74U35u
kK1zxN9jgwzlZHF+ksGzd1wqqsmo/fBpWawrQUxZ5B/H1Lp0GSKqts6+daDI92XFRLEl+iIdvbWu
QzgZsYyRpFCY51iYm77HFFDFxbNDlWGD0OW7ZSfPxSzJQ039y5opcnn1i5Xq/japRpguWXZHR8lc
BRjuJ916KQcu16jyXl24tJX3Eg8IVi03+JqCx9qKqHk3PRJOnLLahGXy5OTBr6JoSCXxGT65CSiX
meI1roXYJu5Rj7nfEGVh5dMPq6ow8Ib6tbJ+gABf2WP2bPgoEtz3HJItuo8Q5QBVde6Iud0+e7bN
vC3Xv2qazv1r4EwI0HMPLb+il95XMGUOgx93pYNjoag5nlCwEbPTjwhNUTLQ7/5ieNUHpS/L17+N
wvvZRlhK2na8S1vPXPk2/ciIxIayfMHThDws0h9aDFKrBNWUZ6HWNTuHJv1oY8eYYHZ74T1dWbo/
x16PGR+l4Xtmpegzwu91ulwjK3miNXPFcXMBk+ivsUyfrRZSBMFAzULbpAVdRuN3ep0LPGnkWX9Z
POsbmW7nUqB1MbLsS0/ENNmi+FSnoFwDMgT1+DCW4VdRToCA0oiqnsV9l5YBt7+NVtjPVCn0leZQ
0/fp1Bfx9CaSJeDmVT0EDKz5V3CazhARgBTyEIrC+1JQV5ryvW8SEI9gwYD/RCE5zOG/6N78keCe
1UOsKA1liB16B6KLxZkRuWbnHhWGEkzDvKvH4JkaVrcmHbVaBXjgdV82GyNh4RB5LC2kKEnLDW6O
sifZxV35XcgfkJwYXADf6W49Ox6CV60gtEnMkElgX35NDSmRqz8A+D8lGirELIu+T9745kbDT1rr
v8zFkerbH7GPa67S2VdRgMyHFiJdaooA/rAf7C45IEt9Msx8P4vxjvn72TFFsJ7D5huiX3DfiEFJ
DKWmXrUJWLzYfTOT/EyG0l9RxyN2Ngi9Mb2NMLwDKqYQfXP6aJDAuEaP+RF1Wkz46Xgx9PTeNwbM
6JHzo8swDRQu8UOpfOBNa57jZS/tomMjvZX50XPQYM16zeO//4Io7gcg5EgamPfccAGwoUrEMJHq
NuN/JL64FqYPbjhPVkQ0efA4oscgw3NddCgoSsS2YMnSDXmTj8h6MA1SpDtEeKhF8jLZxfMchjz+
1wEg1DXpfiGTDRo+kdTbaAnACZORci/EqhYTtVGUFyXgmCVy70dCw0wcUJu5btHgTUyCWodws3w3
mP1dXY5fTFS8OEbKQ7+YG0/3P+xwfmqtTByavn6YR+NVrzyaVcmdht6GS5cLzKMwj8FxlUH6WpYx
X4+aeRxirqkudVCOGI+pRlb61DMeWOK7qOAOVfuvpgFopYTqv7ViHDW6a983Fj2fznhN3WhLmjUI
DhnvNOaHxM0JHntORht6UCZHtTZ4GCfhARhTMdXiS4+mdQfapV9bJUrwmXuU79PsCN6D0eiOfU44
cRghIXzWdPhUBcX4VSvVc05+Z41oWILcfbHs6NWD/1GO7rViv4ZVL4Xnv3r6n0ZNOqP51TaHX3EU
/AyX8Q1+wY8+cl5Dm/G2752Yfz8AE/urTqvHwPOQQcYgpSmIrpH5rBBfI18RH5ASjoYx3TXxPQ3o
bguHZO+VdEQgrBlWf6ghiHMVZ1Duxrncxg79o7CsnknnPXUJBbm0YFLr6zjW6GJ/z6FGcXFOGjO+
6D1q7uHtiXVIxix2SChkcfpkLla79efoV+LZuz58Fjz3TGf70Y8GcaB27B4wQKyU+VotwFhRZlCr
CTScleMY8VZt5jlezopznYY2ORMFwadhMEtpbl2cBlmJ8MP7KK6R8RTw1vyq+ql+L5tCiutNHW4o
2P7rs0v55wuwLlvhNOHt76nXJmgPRGFMCJOwrp7UJ3iy6DEMBvIsFMS4TszmeyBfU4uRKw1SZQuG
10nKVV6PDkIK4nvWs4yC0WJ85SHUeP4rPfw2jEgv/TaiD6cs0F3afhlm0oGc1Lun+AlQ5VaMGeMU
H1O66nB7n2i+duiVUQS3f/+3hOeSTCZQGhOrkZ+6v0NWoaTzx9SLfj7ldF5MuFSctADh2Ukolck0
UatyUWphsUm1fU2dm4f3SIyH+reyVrOX7W+r6rfdGUYOVy1AkNsqnYStUzjxQf29qW1p2LZyWPcV
681J7bnbXooJaC2FVN9Lo73aK2nHM7/tDKou8jW1/9VvqDX12u10UNtqYcloTTAHhxpHYzf2T+rA
x5C/UsyjnAifZ4N6p5nQ4tB0IoVO7gr1Jc2hYf90YQmSU6YLzKL+0U3t1mszer7yQ+zCHRZsO9Yu
9wPBWUcJpOiOoRXtCvLiNx3UGG6w/KBc5Inj7pdwAZtRc1jR1RcHbLe9A8OwKP+fP/zbd1CrqEGK
lWFGUjHLV7wdvThCOEqGkrmZ5MlB3gHu3AbYgwP0anrKMmQ5aldNlPtSMAl/XzWe6QYkHsod+uce
tOroim/J02BvWVGBnCzxom9an+vbzz3MJXIyXQ/2ojyr1FcqsV8gRBvQz/NdBtzCmbPoRAkKWF9t
zoU+mtru9qPyulK/qT7xv3yNhJWFnkNECLW8PujoU0tApq++Mjgr9wBsgpbjvy4y+QNQ0/gBm2Fx
Fc50Ejh5p16M8I2kTb7eFi5lqUDFcP2Xf9cpCe6KCDnwCwsrvfzb6k+qb7skFyyw4C2s0sFKpq40
9R+rMufn2SVfK117K+9IwlzcbeDW4y5yswc31DgR1ZmnFp9X62+n6G1Vvb9QBoXsKvW17Ozbr3SR
2GuvXVvsbke1qMN2b4bN8fMKV/+e+hX1mtoM5VmoD4C7u5Td5MY79Z6tTnb1E5+//+cpqLbVUVNr
t99R27fVP95Xm3+8djttq9px/nnrKXNGUSKzoQoDqsrMg4ELdK0T1XrbP6Yv+lVowsadMZARO+qJ
ltmQPOIjDCF6gvfF0j2SBEO5ksZoxjAQ8103po+FZx3Gpj8L0ipO1BofsfKULQQK6GAdNSKskQdL
g9xWa/1Bm4EvqEWJov7UGA1QUrXtZp6JKVsnwNwt3Y7RGOZmrxgiqqA176if//erBaHxu9EjoiSr
FqQgz7OdROdRLoJ45CmgtgPTQdapVnsTCmPcSCnTBGcCv2Z4Vm+EIQ8KxwO1SxIokCAuH7Xw5an5
ufn52mRN7GL19m1VveWp0/7z5//D+5+fHE9uebAbM5nuxNQsu89f/+3jbquu/Dq/vXr707+98PkF
Pz/l3732+dfVu5NDunLQwN+wWgzr//mfNuXJ8cfHL00RglDqXm4f97lz/vi5377q58dAFp6QmTOX
Uj+t/nzCyWVk+ntU4D0GGkrd6rdVlY9m5rNP3LW4hQyq9osxNVi35UIFD6o19YbabKd010Ne2d+S
BlXyYP13GuGs4gdDWMHM0MIQVKF8jCjvFl+Gm//ndppXzppCFYNQdd9XyYNqcYsfVElrfoNkqbSM
R9WZEfnI876Tdy+dBxwSHSY1jbq3wa1jLOZCApY3OG+sk9N06+nUaggBoD082Km3Zb5MR4jg1Ejf
qoZOKJ9HOnlF5Kk4B2Vsy3Acsr8kouLT6KY2ETN/y+kdbA0VXygvWrXGSGJPznpDpTImUBrKNniY
npl5U+iY3pFRbgoJA/IkzaD6e+2P15pGhymXjMSh1XSwOgPusVqMCKBOt9cSfdqDuF7ri71S7w22
b+8jMqzU8cSQ/s/kO4Mdc/p8DaE054AAvTDPCeTfpmX0KwQu/QmEIGI02X5T205jvgZlGWxVe011
22h9s0PUYf7svs1Vk66ZXVMxluO6Wi7UmjrSf7yGm7KlMFh/JOrxfuvA3dbVgR4Kamqd56/V4VSH
+LMj56hH0W1bPrCchaFXgVZSNeNiZVdUq7MyHQ4tGZRpXP/C617h08avaGvgzX87ourFpCipzTJW
7TWdPUAAcLt3uMurIEhbHttggHfBZBCEH4BUWLV59iLauT5lQ1eO56pMuuPsvAe635xUUOHn4t+9
RgXmoMUt2aGG1Z5mhAW3RUcSH1VJi8yAv1+b67Cjy051GaqCvWnCqjst8Q8r9KsjNUixHdvhTRgL
LA51nEJ1iNQqTrSXAKMuJMWWc/3zSKgD83l0osZgkurCR1CH4HPhypvT5+btouyccpvO6S91GNQB
+neHqpfHZyzN6hBS7lIHpXL8nV3lzl5dabdDpK48LxnEGqAjLRHpuEFmtAZqNR/SoMj0NSHozUmO
zo9CQ/mn4C9xWn0EdBK2o9xPocFuzzwHb7/avq36oTus9Yj5s9qFutyPt/0t19SmYQMNAW26UldL
nJgebArv62d0pD+TCLZWF49aGKUTH52S+lnl0Zp2cm9aWxx9mCc4YiPNMMmXw5Ad6WZ6mIpxS/+S
QrN6d5F3iqDAreQs1esfIaOfm2pNBY8KTaPxwABCnWmR3A2a/Iz/kVYUiOHm/5+0whbOf0xQum9+
hWXxfyUn3X7ln6IKw3D+YTvIIyzwpsK0bPQW/0xOMkwbwYUQSAwNhxwd8ZuowvkHIh9H+Ba5SUjA
fL7Dv0QVxj+wSaIgR2xtI87S/f+WqOIWQMaAk299/Pm//5fQBWIPZGYm0nSLoCYl7v4tOSltCeQe
ez9+KAKUhjxw1GPGyZB8IVVCzIyRpOxfI7grp8XHyGU36Ys3xT/RtxJ0G9vFmlYv0+u/F7fAVzrs
jHGMTTZZD+oCVovGAsVel+j3VCKrkLfbCUTbzpi0Cw4GE3sXi9KV9ZU8MYF7NVt/aOqjY4Ah6SIU
X0nmOHtnWjyETBGI8XQYtyBO0kNvDefAsj+STAseavCMu87yX2VUC43pNTlK7oPjc3Mc54e+ruPH
1MuPkAmuxuQxzm6RnvVpc2Ty+SNGMIoCUDuHNr3HGnbX7jYyWOR0Rd3K1Jq6vTnm9FqNkixXOvfW
UFR7kYlrOujpWaOtj6Gw/RlMwYceWc5pyrwZJyJ9kTh3qLN7tCKRfTk0RvpdYYziXMkFjS8LK/z3
MQ+bcx2E5E3aAFNC/hstuYU3W/G/koWVl17duKFlPU9pl3LImCQSbK4dOpdqnnT+pgv4nwWvGdNr
anFywK3+B2S1zgE5H70pL1xuj1SdvwampMporXXxNiyz59FKAKnreHdnE6N3SdXfbFJX8hoFvDvz
PrabDcrvXSqz5ikZmSsdQNcmb2Xq/KAj5SP0AkKERrqDHKHEnXMMA6/dE4IOGMWQNRHRU9+cRrc5
BwslAIqx9I9CYg/ykDmeS0qe5Re3r612/R9H4vPolHFqbxHY/mXZxV6v5uDA7Z+GoTdVUKbgpqkF
+P9m65Xil47QIaP0x2MC4tK+lwMqR14Mau1zMUlcoJkxX7dnsbP48ye1UP/QH5vqcdEsAVZz0yD0
lqftP/O7b6uUiR5GGLeA7c13FeC9yGG0WvvcVAPqxW3sg5cj35DHvJQDaLX2uVAng9pc5qneGKId
pAKDwa08EW4By2pgrV5UZwc+1DcrJ/KplYNgtes+F5+vgRfWj8iVVX63eihnKtlbPa0Vp0G9kxH7
u/EqnNUqQVuNf9VC5S+r6zyPG8YfreQKCpndbcpBU2OREQrnmkfWb9vkMztz92jTYCKURxUrlBar
yb6HUKpO3VDam1jzJoh13XKyPCRTQi7UplqYNHCQSFREi4r3xMgPBt7BaijSA4MjIIoTlmHfBNO9
mua0O0kqHYPWgvTdYupoLQZfvRI7fInX1o3x03uW9TwTErMbVTFVfSl728VxBuGFfaxeQFJVnNTC
+ntNbfotbD6faTCyt+I0y18wgxYLOd5uHhDgngrjmFKaOzs5rnymHeFWs8qFuFQWOtGzJ78e491i
T29xTsxJjCz5ZC8v7NnUQO8F4400rkHyDnuMZTV37Ui8VW0XnhvXfvYSiX2VO7KWRzvKITZNjglg
Rt7Q1BtDnOT1m6v79XEea8e4GmPyPM/dwhWty9y1R+xnUuxiV9t+aK/JMv3oGs1eW9pIZ2+4i0Oy
rOWTDv5B8DP2jey41BXt7bzDhNt8yTw9PoRp/6rbNULR0WJA5H/PaVnjhM8f8dz5TXYCQn835nG2
K2p+oo47SopUHvsx8ekdZJfKc4u9N03vE8hBY0rfQwjHR1BMoHNyD2x5tWA5kKfChDynSWF99vp7
gFZhW+IIWE99fwV5SxckkQW/gmolRDPcd/x31EYrWn+zwwTMRHgXFXeUOWA/lEN8Z8M1W1zOpjC/
9HQVdNi1dIq1zYQP/jh35oUEvC9ktxnrUSDswjQvzd69uZ17nm8CFGwtRhA8Y3+qvJI28hSRrJ7O
r7T+YWElyHy8qPiZ4vagP9p/aHpon5bKcLeWl9GdIPprXQ80ObRoi5njhQCzdF8l872WeNRoZ+qU
uN2ksgXsuaNF95aVWGe3FfmxSD1gFNYqBPxCKxVxiAhIuBFVAifYBiBJbIHW+GCbinpYi6mt921P
ErHVElKDf9zchON9GZIpIOy6WyP1Icw5hoExLQmCauIpe6sHOpIgQBR9CYPdtqydZRGb5OXpr9lY
ICL6M0FK833WOOMzGh5zu1hAFkrLBS6HxEyXrVFHHza+YfYHM6HQVFd86NxmDx2e0RUHfsJrnmrX
aY745fBnNGd44zMt28BX6snWyF+mqpu2qZsYO6O0v5WYbncwM0+Yo+tV5HThw0wsHW4GnXYDjGit
0a5QfnFbjqQb9PmAiUJAERuTpt2h/5xxv/hr1+uNi1eJCj4dBTuDcdKPzCEvYzH4XrHVZztmtpCe
PesraoKoP5c+bdylMI9lNGx0Pf6ZhigxR1Tdq8jFjDGQFDJDyxh4ntMS5QIiaUhmSFQbfRndzQD/
6qgVsE8o/G9NxF0XvsxP156T1WAaGqDLNaqin0ZhPbh5IKWTlzRjn4Ll+tb57buHoTmY/MtY5ifb
5bqF5NlQ8iWHitn1wcwoNMtLNUq5OgGbuysR9HfgK8XL4gbabgbLT26XdnSK6iWdk2MvNArxMhDI
JksvI9LbxMuzGZnRY+WNXkvH/8jMhMeJDF33dKFdQYX2eZnsaeBzTRo5RvRRz1A+gL/p5/6BrDNt
i8CT6PJh/AglwzQlePuwZAJt2BFv6dex1c1Npdnvk8NM0fVRm04vXUxbA9P/X2njiseieW5maacj
b9kNu/TYIDTHP1qYp6IkIdFOggO59fEqEGmOZeTQaNC1zNT/whd9iOOwX7faWMuAO5CS4RGm4q9k
tt6WKjRJH9TvLD3wtraOyzm0qk0cgSYnXno3OCb4BFBiANp0YsaCEchqFp91q/6rAmCwagY92pUZ
ujyoW8WKFACGtGZNKLT7Ay7rfaL59W7S60scQP8hs9hZT6lx1/XTFXVJvO6L9NF006dGz/ASDN2z
3W8s0BgonptzBBukkRiAEDED8haQ66nRLpwqsYBtAyiAW3+4CqTHssYetRqm9is9LjBn93GJuAyq
N415ezborGR7K+01ICPWdyG+WXMcnJsAgpSIcMXrXPXgpIgXBqgyugxldDvsyIjYKbp4n2Y7d9HI
HsMg0RdvURgzEl9scrYji5/yv0Yegs0+bpk/EFtURWN/6CtYb1Pqbnzbd7epVv8sFr87siPI8knu
KwFWutKah0W65bV15CYkHDrxmkkxjyONtHMtralgouOgbBD6p2GKITcg5sKWb55nA5YoqjSIvGW4
rno8mHW/NoJY25iFyY6dFzw1SIFzPYaaggt8zvRhm04lfC/KN9EoKzmqyq621VqY8o7aHFuiDmaN
IZmcvqgFY1MITH9v8kgsgFEUr5NdMfzOC0TTeUHdVBJDFAtXLUZZe/pjs+wnAgmnE749+NY8TXDi
zV8sq4HrkRDt1IxtfHZ7svuqOq5v/UwqhkRhDlAoW6cnTcsOX6Yie7FKfQb/2s7bOmXkVRuUR/ss
+ghlQUkxbhdZGVGLZKLDu/IYBh0KjlJe52DAwZtuzBZJk6IMF0RgnjK5MMSAWSmK7xobAG0xD9/T
UJu3lpkf43EY9urlBs5+6BLiQVQPjaV6PjnhQrCnXMS66DbCAjaiyWqY55k/CX2nE1nYCBaMuBLH
QT/1sqT5uejkqNxEWCOndRdHDoXVopLj4ZxQ0rXv+AJCJuJ/S9oAOhvGFemgbPvQfHdp7t4TVlwx
SmRGQ9+FVZBp0CZksVttGrJ9GOxsObIf0y7W16Zc5d4VoZZgYNiP+2wqlyt+djoetvFFWOUroZnD
gacI0MRJDy/hUF8WO7ef7TBYJ5b3oOUlJ3dpaPeJG//syRXb1yPOmhlkM0pjOp5Bl0xXYjimaxB1
v5aMSPlMuDMwInqURsP8aIl6HxwWzfh9FOjf4oLhk+F8wMastjbJUes8JutTyFMkIm1iP4+5A8ly
PgRgp2CLOd973E93NVk4WRSHCHFJrRlyy1ylYE0Yt43trm3M7xNTLndsyyfs5nn1RcMfkGvNV6NL
QhRGGpTQCuYHs3FtZUP2fBmAlJ0cM15RJ/trxkN46Qz8YditYQfL+SLZ0PbWFgOXtGs095Gkm42O
YPxJxt2+ScSZM8/jvsot04mNgquyRJUUOyLc2Fo0XUx/fpyy9oKp48qB8A8kbSYPtvHLahuY1PUx
KRZYrRFxpRZuKRKMMlrfi5Pv8tYtd60P8bqu4vk+wfS3I6pjPaSgZttymmD/WfrKnKB4gKDDEIaO
VIxaB5bQrNe9i+RBJ/NYC/PmOJEQFBR2c8V6Ble0hMiHMprnOSiHS+sQNaCPzS8xUzTww2BPcFC9
YFQgR+swzfZDG3vlGRQGWacarhKF0xYW0BnCwhBGcy4zvkc/pS9n7grHdvD059nFviYyclfIhPlZ
o5XfJWZaHnBz77QhsrdQhGJICIilwXE/jL775npokfvJOM4LWvdRCCImIviV6fS98cNvWjFbD91c
D9eCXjDRHtoFe3Gw93v7Z9yRWVTatCBm5liPli4RywI/B6MW2Cb1dTCK7FyIgfGcB6+1K7cAJiCW
WSNhoil3KgjVZHHCKr7P16HjxveU4O7E3NtXkN1nnVDHgz3lHx1+v+3sZ6RbeElyRQUZros+mx7T
OgTmzUN6ZMGseb5z0VLojCi2A/H166UxjGOTvSHCZHpSclwzQf5S1NsYGkaipKMW1V7Hf7QCtAOz
il7KHtu6jziFb4NLEKHH0u7bZbbWeor+Zm4gkaW0bkyKDoe+Tr6WDhPZJe3uAO5Bjn5EZf9UU6U5
8LHFFu5HzVMepoTWuHvkrcBn6nFrpFN6b8btNsJef+cFk7Wdc/vkGu1jqk/jXUOLnohE1piiIDvT
Ehy7TlPsM2bUhEMkFfMe8Ioj/TVmfRctInJ7zp7IoQ1v1HH87fpGKwE98DDCcEr2s13G/cVPAEkZ
jkss2Ay1axxAw6KHxBlyQorvfEnTPnoywmn1tU7F3u/Kj8zL9H0q5zhaiInCv5+6Ub/oxvASTYH+
pBfvfcf1BWJ1Vw+5fh0cujvcXdN10fyASdKuQeZ0O4AULvYNck7HFqeHOeDnm0YjQ2Ef5vdeFaXX
rP0x4mpaE//UHKPODZ/Rd520rCYxqOEjsqT8ORp3pGQ4hECA58ibbthlYVNeoVRj8ZXGFcnEKLvu
u5sZ1h0+IgTtfWNvEgORZ477cUutoz+IUvvZVy5MR5u2sl44ryS/DQdhJ196kj6uRiQka8R4Vjda
csSfQkFdQwvFeDWSnOn9nO4nF7s2iHPoXPl8svWME6GPUL14xoMdj+GlF+bOIoTrIbL0K0+j9zYw
mlPhTY+Y5oxLXHIGdgA8e3K3VwLg+pZWt7TBp9oK/VS1c13/hRtNdjRm88gU+KMSTXaZQxndBbd3
F2Ds2B8Xv6i3Ca7oTTmaJxMGIKjWFimv7rkc2RhPVfmWgoJliNldYpSwOP99Y5+kg7WhakxQWK4Z
O81J842PaXVTmc39tCAaktXU6SCRaB/IcSV/dMs11aJ0p903lrE8h0sE1z/sEXd7Xw8HwnaN02T8
YIgxHkh9JHwSkWOeRMVxcbx4U/Sg3Yu0BsIVT/uiJkY9c38lDNtfbEb3fc0sMtI052KIU1TltQzl
+g5AWKwDYhggCM1AEto65rFiBi/pJffFMUF4fx3SUjwyvB7WY5MmmNbBA2r6VK490/+rXTCjFk7X
MdSN4jVgIncdagHKw5IBdm8UzzUql3mZtbUXYa4Rk+ntuhxd7xTDMW9NBrCLw2jekWOAemyIHWnM
qxqK6Zis0asjVcT789rRJ9pETWmgH7NecG6fbOi/GwGVhlJDSAo9Vo0Nj7K7IYxD4iMn2H8zxRgG
611H3VoEXrlxFnEBEymzAbRNCoJ4H/bZx9TMPkaZ4cntzNfMMbuzpdlnP+npQWUmzNYFrK+bEd4p
kuAZrhqpESPqe3T6Y1Zzf5qhfetpnN8PS7UxQvKF/RyGN7QjxpxRQ6xEuhC7fi70srkY7bUaIMCN
TjDshDfMX4Co7NM2GQ+UouyV6cOpJosslizc6JoJxt4webABMH2t8RjSAMRMVeV/NTqG3pXnj99F
Uz3RZsu3ok4HRLlBt/KQjBJcZlHWpBOXogy5+K5LwQGADQlvwVZ3QbotDH/WcewzazW/MJP6a1j0
6c5tSeZhxkjycwk2rjMpm5gW+bXFVp+1eBOmOZJJrzS2Vkeho8fgs63AJJz7HhlWg57RMrzipdF1
2vkWLGf7e5ck/Ve7T3iyLUQVdx62uzSLYPT63VUDAnfwCyHORTtjt7OHx7rRZwiNBQ4Nw5ak+Ubb
2FVD+bM1nsDiM7zM/btwiL7OUGBOYy0gsMJ3W7lBWZ9zndbsYKNn5jmjX4Y+5Xk4ZeU2MiOSpfpM
g7Klk3jgt80hN8ZDBZd/V8gT1mrMDZCcbeFUSIT9VtunRfWm115zV47Ia1y+/USU8Lp3chOfXGUc
8BN+BytXvaBN3MQDiZrK6A3LbL9UWkgqeXEYW8E5VtD/MBKs30vrlXuBISb2O1zwOXr8jKntNtdD
AbpEJy8yaDDvtORVpOOA3MgvhnPUpLl8zGuboLPMSyzt5C2V2xVSOh6kJYN5zwLTmicD1XVhPFsx
aRnO1I5rj2YN04e6J+j6qXQKf4vL3Aae2pqHCA6fkdbl1QuvU9aIc5MS+wNJUUKEskdDi8cd5HBt
4/qd2IyhRBv2tFrpthEDRff7GANyhXaXXShM7EcbkuRQm+3ZGsnSs1tavQMUblpBrnGkI/1hCgZF
xuCB/QXCSaA8JYmsNsIDo6KdNYbskaWNyRDyKB2bA+C60mO+VjaAmctl2Lgj1M6o0Iq92tGYMdck
TcyYsYgOsAL97FaMg5meDTyJlgJcd1KjeEftHMRu82joUsIH/SseBaWub4TM1ETwlM96liygnCzp
lMc0OZvdpcxhQ2aLwV02pHQx2coqSpwHY2UKpG36ZkN62ot8se6CPIfsP+c/OoKEVvrsuwd/0DPq
kQWdE6u4Qy0fwoLFGwXGPCF5qNzdfP4THctjik/jSKPw7JfJPc9kqLNdkF3QZW3xQ5fXTu92Fv/Z
vppiJoYifAqobV4KnT01vsUEad55Kb4RJ7Dqre11JKO6PpO0UnsSSeKe1cJrhoSPaxIMWHZ+L4C4
7uwRaYoXMoSsc6/Zx6PrXkyk1xf+ba+PtXs7cd6F6P1jILc6N3mHuNqcmdQPFPC5F4yAI3JXK651
r5fXxDKfiFFrzkmM2HqOTHBZ6bStzHl8KuRi8tttVvRP/sBMtZiS5r62XyvX789EV9V4rBsT0iNp
XktdEsGVJfV5iQ0iyX3i4IrMeIBsPn3RF7J303lJNrGM/jBsA18FB45M1co9an3i4dYhw0TQsBxk
gm7sMXb1uXet6z5IwH8v9xMM10NZTj+wzMUHk4N6hWK/1vIZU17YA/+NwFJkSf8xTsJ+TDgNSU3U
vxBOv4oywp7C0rgy5z0uOnl+tYNzdVgYnGdHuwSf4UM33TWVq6Nd6u8pENbnMYxn6tt2Cs+BYaOg
cJvNfn/xmg0sWh4GTE3xiKabIhXNscq5CeeZhnUb11pCxQnUICeRNTQSDnuH7ru+uJQOYzGam6yy
nkdhnhGbe3stCWNgjOC4zbqjeVL76X06D/cE7gwnfKx7aLfjygamdMzzgjrNMK+IAsO7h563NWZ7
RQMTXzM3z/WEdmKFDyjeGvAtkayXA/cPn+t6cP6Kk+YXMW3EJRbej2h2T2M75Neyg287JsT81kHd
b0WzXBurjABSWOM6oji9qugP7+dp6vZ2xqM+Ydq0A9AiC251tUOuTUika2wiM+xfc9Hc9ZpjHS2X
fvMyu9V+zpFF6dmIeyjrnnSvhxJcdnzXiXCgyuufq8D37ijgQuPjWZIFcOXi2AD20rtHfEAlnoKj
MwvryJybkwMuvTaLfp8LarvGUmNQN3ON2aOHl5fy1CggMRMbaW8wDsnERSpKtdH+ssKpPBe1uw0x
0B1kQJCl85Bp+/Zr4ZTv+lzCe5zH7z3kncmbkq36P3oPFJO1uFAmC07gmJjz0ehfIg/ALqxRjbbb
/RK8OpONP0yrF26BDgVin86tS+PpVHb2c5WegcBNb7bguTM2dr7TRH+69fKVmkpq4T77fmpN9QLD
oH+O6qLYUc2l2JvLWlIlu7F9W257wMSnMrLXi4cSleYTjiy/z7gT4NdXiiyj0PN15koNgtomtGRN
0yo8UjzUTzO50SsL2tvGGCOG71jYTknnZ9vYBm/g6eFj2PvkxUdJ/H/YO7PlxpEsTb9K29wjDfsy
NjMX3BeRoiiKYsQNTKEMYXHsO/D08zkzqzNKmR0xc99lVixJURIXONzP+c+/LP6iJVFD9RutChcw
FKEmqOlbakBKHYgU8KrHuIKqEEjm0J0zREYMmpUA3VJta/0uIOpmURq+Nrvbwd8fwiQmPRp7MAWo
ZleP0I/MgcWdMsXa+6KiU7b0J24WmTtdXq2p1+lZIsTS9DJkRydaMGfony5UtLnsqVpR7EfuEAfX
021itAMgtIxUl0QfR1Fhkk2cvPrkTTNw0BctRm2A20o9w1M1mfllzaCdHK05LYiPKpB3cn+4U88S
CfL99TPF0OMVoX8vn+bQvkGVJOhGrMFHSyrf+f2rvMiGH769/4NTjPGiMpgk0R5SBVe469+/cv/z
q/u3dxP9XNcvU1MewzI15mkxwDwOumQ5ytisXj54WUaLbyjWosPhZnd/sDi9thMRWS65zsQ60+/N
bPllQVbHHw/3byE1M/KKc2yv0+Ghc8W4xzpDpQ7gw5CvbeJ82IHnSxqGuJMUBLszqDpDY6YVFLyx
UdH3ueG6LtSbNhpooCVyqqg8iDteemfgeY51bT0s8+60O7LdIFszY94J+RUUWgtmevx4/xGDxGEb
OtdGvh30Zn8+NEUXLkgZNGCIgwj/wTS1CSvKRwJYlcIjmbXERwjQDI8pREsYd+3+euiM/KHVtUpa
48IasTrSe+6IMMNBjTAsEuSUzgZGBMkk6eNkukJb/TdB7P+JIObY9k+9d85h/vv3/8A87S37/d9o
Yn/84p80MUf7DVtN8FrD9mz9D4OdP2li/JPrmSYRCY5nuw7ed/9y3tF/4zdwkZSud6aK4vJHkhj2
tqpGS6rx4//zv96H/xl8z//0xa0/ff8fWUuAVgSA9r//B1yDTy5gLv+h8zF4Dbwu47OvYlkFbZV6
HqCjU2cziKJfR5nvBxei0deqn5+qWm1kLFnHMBMX394jkz3PYgyyNY1xg3PERCJIT27ZXdyciblu
3aj5MBGMHtwakYOlwQkRb6kvDk6OClsxAe8OYQoGmh8NK3oqM+fI9L9AtD6sO6Y2ngeYXOauS3bE
dI4G7hSteGp6cwVMLyjVe2xg/WATpMmRuQ4JkW4OJGYkKW4fZPTiYHVtp4NTuZBIhladl4q5EwYq
DSUmjEPF0gRr9Y+GQKJM+ZqLcJgloQob0z56GeYc4LozQmnY9nGfyWVAfaaTlj0O/Qy3mGORdHhP
DNqJdLNNYzq/d4R/V15Kg1wzJLZrc+MZ6UFiEEInaFPp12XVXhpgEFJCFp6Tfu/H8ayU1XIKg+8j
PtS0u4wvCW5s8Y2IlGeHY27m691B+Pk+AHxG768ssqx7YsB6iJrkkGck7mR48zO0NkuQrn48RZVz
VCJ1D+NcDqhPnq9eQ8Uiwmc8USshCFhVqXatFEbfooIXNK5BYg5VE31oBWwZJXolJ/gcUePokEta
ESzTXe3XSyd3SZQfcLHFY03Eb5o17ceetykIXta6c6j6Wz3YeoKuLGpXpi4OUH9PZjzuY2AorxK7
3ot2VaxgHxgfItJ/4Z4fCm1uwgRyunbVmJSaucPcusfKTTCQ8Y49zia5g1HRWK8cZTypk31oxlc1
QXLumeEH4yUxC+x8j1EQqSMEi5Tmps+C5UjNgPxaRUzvkiLBMwN7cH4OBIE2ACmNcRMdTCMreQj6
pQf6V4TWpmjCXYynnaYHO7USB3mFNb+/tjUjlEl8M0XyYQUY/zWkKvExFspEsDyL2pwuWrmuhPo+
qqjHtWSeQMsfM5u0ZviRGdG/ouVY789ehoFEBVd8sgn3C3TABMMDfetPw2Rv2jHapQZjXuuYT9ZR
D/kEi2GvheYmCEZS25IPNwC2IpJWZiCsVFMcDGu6yjU5ldZGRfBrWtHOt4Z3t9APrrskJeBih+O5
L8wbUyn8GslNLMShwsj9/hxjK+BHGUwvpPkRNtxtGXz4tWvPkmxYB0Py5qg4rpj1Et/EXeigqOzw
hGX9NeOpg6yJb8HNauOPihDj0WhWZNjtVGg8iimgbcUHGp6Nn4tFXsGDmYhyRNeMydOJAPmD6JtV
GbNWlepZ0EvFw7oqu7OZtJdKSRnZsB2434ZwunpTewabyYPhrHNJsPJ7q7sv2F3tmn66OuV0lVcQ
I6C9koiDGaZv8oOR6xEHmrMTEWCcT9hqttgIjYifoRnwlnxMGwcsLQ3HJKaeS0M9fIKRgGl0v4ZB
pBMbHhgVf69ikC12glk2NnmzvrduNbpKb7I2kel+Qyc+hewJYILPLdapcm0LMezlayP3uJn1DPcj
rBHjSV/HcXaICe3BQmHa21a7mDA2mbVpyzQr+RhMcxlFt76rl7iSXnQNFJ3F5JX1qoxQYjTBQk+v
zBHXRufchoJwXqFOMK62teI9o0hb4WK/U2Kpk2nZpqeTUw2n0BrwFLMWTbbETxhrpPHqxP2a9AR2
mTx6c/E8ZgDx9FAP1tGs1PewKjAxDRZ4mEVzg9RKwxnePct/yayeGLn4A9Opvd5iiMxiVoJo2Yy7
PLCPpLgUysnv8wcj7xY23idgHZtyEpKZf2RIeJlK9VTguzrILy1Mmaa98c2OxZOax7umMlBqJwfk
16t84PYYQ5YEn7SNBKD6WhvVY0u0hVc0F8hSqykhJcEf9hM3gvwvbmWrvNwpBssLpeXKCrR9abXv
tT+cBtZmZbaXEsBkFpvE+YXTEnrJRm5WUc1tNWmE2TdBIjU8F7lhg6VI445Hj5Otiacrc4S3pixf
dJ9EouFCX0CQljm86+H3OvKY6duMNcRB7gmq5xwpgVfyJqp17jFNi6J5F7i3ti2wd844aTzzVrbW
hjMxnHVqc7ZN7nk2qpnoTmETvzU8R5Kxu9HEh0QSSDCEWy19i4kCrVChV+FRPleqO8f7HYd3Fm4u
AEGK+bVRlKMGX2qpwhPrIqixNpEuM3zoXsCpo1lQ6GiilAanvdHYoCT3UWo2r25cvo1ew2Al1t7J
N5F2dhaGIX7xANcL+6fe3sVssQ8iHGm8Rsbv9kA0PPnHHHcvSTSNm7irFwCCNUaS4gZJ7+RBRyHr
L903Wv2VYt+cGb7bLAW+dzMfClTGOUuiVWYN1PIw+7aJehn6sNtpkkoX2Wb7x1f3n41TNK77FPMB
x34iiUZfTbFt7FJm9bv7V/cHxaz+/BaeGi8b+wlaIc+FDTGg2tp5TvDameOw6IzmwSEsYKdiQQoV
JfHnENcjg+TQiZGAfOjHUkMKbTYrf7JeNbBV0pL8ne/S5ubJaxjp9TJo6Jxcrwi2aSfmbUI076hG
V83Rwu3ImMhFDbbwWnVTNvZKc5XllHWLbhLLDOOlvq1nnAGY99zc+sMm/VIMdEmIf2P8/AADnHIx
OvykAb2CXsNsOQNSa5V6XwAC/PHQ0ozseXETRtH10QmrYUVRRA4S+aAhJsaJEp6y3MyX1F9Xd+Yl
1ttkeZuQU2BZhu4bKQ14y7edu4uy9mtENmiGCGWpEWjDNCmatfbAaZyYIAdOsygKkhZThbCcylKh
dsPnCTIW9hTr74kidljYHV2zILiqIxikcjd5Md4IsAGg5jaPKzYPbgEs4M+pN52Dapxzsy1Hn0IH
0OFLoqbNI1g1OJKnkRvjsv0NOiDsKJiAK/YR7d9Fr8aLMHP84vxZ6bvryYreIpPZOV7AUBZ+MNT8
s27+sU7W/l4me7rjoclwEQ5azmcP6ihmGcY9s/nWEXhRbJmEXhj6Xnx3OOLsNCnjvqSOGpxy+Ytn
/hwt4LqeDiVSNSxG85prf3Lf98y+zezRyTZ+oJ1GA/4HrMhtgmUR+wuFTgSSN6D2VzzChSmVfvH0
dDvFD/oRk6c3EI44vAKVEZH66enBbAd8V4p8ozcU8ew1WdislLJYe+pZkIVpG9FbnW+b4SmysGwy
2dUobMN4XP/ihXx2Qr+/EET+NkWbJ/+XF/qDkCUwMg/ZICMPefGtoTtbVCaJsncd9XEsKAxA6xzS
agHA5q1WLbOkPWcj6nmN0yehYPXII83MZeG8/vyVyR7t7x+Rh0+7NKjXnM9GygUuM1NMZu7Ga2mh
1GxvhMaTUkfpHOInRahlk7jSfrsvbwgg+ygZ36nELkF9yq34TfWGdyNkA7iXh641nYK1biuvRTJd
G44uI4bNN1KGUNthCbx2ymEtSxDb69citjYhN4Cs0tWGOyUZzmkY79xUPU0GBjNciz5w0Y6X8zDs
zjH5b5p5Y8awKjn8fBdWbTuuKxffsLHfJIQWCtOnhiXprvNXmV2t1KBelgZz5TTAmnp8F5P6CnwI
TQbrIhAUl7g8ghY+Sq/lz8dvVQ6zkCpRNx2ioVk1s0Qlijmh/0vzgUiFvrswcM1+EcHxT8vDZMJi
abamWvpnnZOeROSy6Wa2CfUa6oR6ar1klybf7pX1cNWaavvzy679LZJArkhsamXX7qKycuVL+mFF
ej1yE/4RUwwb8CmJn+OUtA/jGuf9uebgI1VWvI0Dm9oEOKe23YV2d1ea6c6grk86a6tNz2GdbbP8
MKXd2fPa+aBnj4YjF4OMR0668WT0BPe5+mONb1kDJ8DORj5Ejo4+e5jYD2E77uXf7V0cRfFY7+yN
SQEqu4KEleCF6U7Thz3jhTl8o2tHVwXqvQTQmo8pLnranGTGNf392oyTQwbZKKq/MVWnTCFK27NJ
ABgIudSdYhONONwMvcsIX4MYbyK+CEA+dQQDFVFLlesffFcGnPriXWtaMru6i46fIRGoj5kYrr2D
C1bUzjtaMCpw46YjnaUhWiaW8aWiHSU//U0WrU3Rr4kLOaZEZFXt+I6T0sXMIlr28FxWW1zbSaPd
dnzGgRUfhJoeQte86YQT9N0uNUds++IPjBY3emAt3KBdjUXyRsrVzkFxZpyGwtiEo7UZ2bW7xr3Z
HaMf2j0qlv24VLhd4Rvc+6Tc3ujtxLZLwED2NOgcWrwPDCuPni2p1jkMWFzxtG6PT9G775qkzwAT
/HylfTZqv68zGCaOBgEEh+ZPW/DkKHlpKkZGaBXW97R0MGtv2hX/0Vf5lpkob7Jf7Lb/tOtbKiWn
68JZsaSN9I9LuyJkwknMkc1W0JDVNKb5r4/Uf7hlHRuZJIwV3Ol199OTRGEpmkRVs43pdtDMLAI1
9WS6VAP0ScZtsAln0KvK8zRRG6AYHzR1T8z5h6yyK2/C6NZeRoa39CxNIi0bT9GPgran082bw0aI
IRs5JfxOXs3xLfvm2jxN2YkDpGkcbqQdKdtZOlzbQL92MVt1VQmyR6el9KmvMd8dnPZscP1bX7xB
U9w3DWQlXLlkX+YY0zX0zKMozM1gUJLX2cFyzlM/bCwaHfkiLeqQ0iaAxbAvKAJZMsvOLV4KEAY4
a1M0nIQRH7y+vWiOdQvSYe/a8SGrjAPDqaVSj3vZNmGPdFAnZ8Hc7oHlsZ+IAfKBPmrwAp0IJfja
CEq6/FUjAwJvuWzZopKYqXr0YXFcKCM9SSQO3YAcBko7NiI7N8ELAlxBPp1asdF0iMUyu72kdbUU
pXNTceuXTYkM8FJ4Lb6PpoMd3KRf+/niJsPk78cnS4z8AboizNqsT7bfGX6oQz6mGe4UHJ9kJ83z
Eppn1NA3oW0i5lCo+5xZ5VwLuUbKEK37utjizvWse/OE3IXuWNHmwVDbt6Z9bE13VzdXK0dOQ4cu
W7euO9XpcA6V4AE7wwcyvb54TLQLbANmscpgOXodXfEWkzbIkcVH2mft1oz8VQ7wl+HnAhVlG5dA
AB13PtWoLCpQS5wxyzjKXbWcuvecRBRFrfeR35NEQrHEZuYY+cEseKbR3SlkcxTOsNYAF0DvfGU4
e2531tp20VrDKs2/yibVQYtXKcPamppVAThSG3J0SLUD/gJ15FqGeBubXwdIFrBN17Ia8wUOvDRz
aAWOECMCjWTHqibKo38fW0hbFEFWLSEL4+bFuELLtHiCedu8v9oW7xiG0wGv6qcCiK5xvwlLOVO7
N4ufX+h/2MUo3OR/NEwkde3TZcZ900mavoOywrC7lmE1hQOu2UO4ZpEbzXAy7Z1fBL9YX3CC/r6+
XMpnTmhN02F5f9o+S9MYoSi32QYDomsKH0+eczBAuqRd9ioXI0kPft8g46FXibsFEmM8nEkfGQFe
QDhJ/dtg4kIKqg4dDsiKIlsAa1bIa2QtptnfbIAUM69msl5yAUqd4STRDWRZt86rV9KARG4ZfXRo
FWVdd/YaIpSDUmeWeFRh6fge+PYx1A0IHC1tXwWhOTlYqXqV+27Moouxtg1IXq5SC9Ldso7TA9P9
BVO3c0DRQz2Rl9O7Lg+jjKsZmw820squEYfMoB+Pp/OQjHuyR4hJ4h4ODPEm37MxqddJU68xbKYS
3lstvikOjEWTto/fFVGzDJ1qqRO7OSDek4WOM6j7hmVf07ni6N2WybFB2Wb5N/BAqYpxbxKhCDqV
WWzIcWti+5d+SDjE7YbHjMr897z01l06HBAFM839qJJ41fTpwTapOsZpeocUb/jsREKZY68J8xCt
EXelLOtQir1NMPERrz8GZKaw+zEXDkttNiW4htLuxiLZjbCcQ1c9FAlIbOwc20G8taNzlKi1Bl4n
0SYcIZjMm0sJwtF7vcs3zVT1ogvtVCrRTnVA0+L2LE/4iHuj76wjxnwn+T2cE/jOaGGTXdVGhww4
uRvsQ1gTCRhCQooEHDcfr70mMTdy95XIWk6/aDbdI+qVexM7thd37N+1PH6eAGfQMT4rO7nrtoDk
qh8fcMhda1P8ZsJA17KWZjN8M01elWKxQ4O+poRzjT6J94JMTsu6SaSNrMBVxd2bqdaNI5yRM8cH
1WURPscEh8iCSUvGq5mYtzgIl+R2Q2+e3ruQo45qosswseviHVHm+C9WKx1Vc+DgvRGsJNbWNAnw
YolknDQxsSuKcX9f8Aw9ZBkJYWsz9Hye7F4mqACG5ERt0YAVztFLmgUYIpzifisPn8xs6CAtMiRx
GAzeVQVcXy44ib7GHKrFQO9Qo2qDosIIAnihdrprghvmLJw4SUs2/wn/0hLUme1Y4oRT4X//+a6l
fUqlsGQDTLdpwV8kPsM01E9VfjIacambpJ3VzojRKh/k1G8N/wWcC8ADadxMNqNumz4AYzKjIfGR
G0liz3Jh1VArZnCmwlmDgAd1bXJOIGrLbfv+Bxz9WxlT4FbRR+7hJutiVmgNRw7vZ094C9V2gxne
hdUDeFC/hG6u6B2evhF+JIq+MzvOnAyR7lJN0F8M7bgxygJdZ9ueUocmPdBVDBMLSmZ3OmR5xJgb
FMmeuE0GO61Wml6+FZUXYkaNma8DqFHlYKFNDrapGkU/O2bS3cxG3Djo+RqiIkh4+xw349VDcNl1
H2plFPOcG1zuL+FkbPM4hgWnzuWubpvNfqmzOck95xmC3xGHzVlehW8q4ly366+oEM5DTFpFgTOU
RlR4tZRneIIjpG/UK0lOKXtKPXnutsnBY0XK+692vGfNeO6YaySxepJ/TZZJgS5bY4KdHqHvL3Nm
AnJVCMc8yj/igfdXwMsSGVAYJzDA38lOAybhRRM2JPPxfUx5AeD26YgiztNWm6qgCsrbs4o9PkJu
beyxlMb1JStQHtUfSdNeiBU/yRu6cf5V+v935s0vjFkMS9UpEP7rzJvr9yql0v5x5P7n7/w1cicx
z/Bsg9A8dGEGZee/Ru7GbyZxeqpjm+TJYczCM/1r6G79hlsLMBsdHoE2P87c9d8ccDiPf8FpAFsV
5/9r7v7vNQkegBa1EC4v7CgO0/9PrY+rUaxGuUuYHrJaF665ET1NWk8WfMBI54cP5h+wS0P+sX+D
8GwNnMImP4fCi8/j0w7mt5BmjTzwN2OliZXutuSa4D8y10ojWpIgUKm/17W6BVMo1fEA2+5WKsMW
P3E6pC79mjpYmCYQJpEm9ou+6RdiGNFuCbisbha9MM69FAnJW7ZtgG3BRy70sl+0FaGXpnAhzjnu
LLaihzxw4Sur+lLp8ODt0H/+/I06/x4gxFbNG7VslUaCKwXp/NOnGuLnPxjC9TZjwDEEF3xmYAKw
aCMLvi/mHJiGz61If0f68ZFEBidMdVJRDcGM5naOCmpnP92EavqRmulDknRkPwiwK7uylgLB5ny0
oxKzasyc8lrWYmShtCHiojVuUeZWd41tZ5vomAJTX6J5PzhU1kmMX6RqLDV08ztFV/OV58TX+1gD
tb7LUEbmchVITpiGh4uk0qaZ4uAGi1qtxiXXTeY9sOzMk/MSJ2huxH/VM7zzNsQBvWTRiLg9C8kj
9nDmdpGvSzyXX2GoH4/STfjU2VyAsDYAcWbaOH0vk/Ik1ODDFrhUTiJ6LtDB6/0AZod19GI0xZe8
zBEXe91bVxJcm9pJv/jFtfpb88+1ckyukzxYuUM/LUocaAojbVD7haHizrQSI2pDfEXAhFJ+gNcq
OKKqrKXqNQmv6UoVL9iqX0y2takV4mr8tllrSYjhhOHCfiMroUKF4Pe6vtCjfleEGZqE0r0NtY2X
vqlTKHbjLA7jFGVKsMZKcMBAvwmwbH/SXqFTWwuGnR8W1H0CCKDHlw7leZyz7stOWVYk4ywn0/uW
hPAOjaq8JbhHmHnuYraKjNaN2hlmtvtUL65tn53SnIXnAHeKEecMTXytrewEuwLqxS7v+i1I2kLX
kmPskzalo6Jz5skAMKjW5I50BaNPnclay1U0KeSoZb0nVevVGUYXXPyYqaQ3LhwzuQy1+IB8t+NC
MUxhxfziOv3D3uE6NoRiF6qd/RlWrU1KidHpvU1ENbCoVExU3MAaV5qJZan+3Jji9vMn1P7pJnZd
Oe6gV7O8z6iq1Wk14gee0SDpprBtROIg6eAGRDlm7SuRDUdDgTILTeVGHipe8TlX2Ml1sSSlcVtF
wUfNHLoMNl375eev7Z/WLPRFl9VissV8DijTCXvPUiXxNmSU4fgSrrG5SeecZDW2Iahz29yGHTGl
v7gG//C0RN3Tv5LB7eqG+amB9SodCWWvuBu86T8Gy72oBfsBFiMfNYTzZQBeRkrD5efvVVPln/10
bFg6P3ZwysTY7PMZFQeAdj037kbFyXoeBY9BP1SzsE8e/ELt5k5BoofZCdi6L37tXAiUQYM+6MA3
jvqhad4+7aZujgMAu39IcxeTUBazyfiqgHjEn0k0b42YAc5zjDadF5LMi8QWi8QmRKZmYE4A+yvV
7VMGMpB1fNSjg25S4D0Iitcsk4HAj4QIqrigla3Uk23kWN7acMNFkm6h29WzwJDqKBRzX4MR61tH
ZuEY4VDOMX2EY2ZALnWr90Z9EeTaL/y2f/R8Bo2WD1sVr/OvDY5HwuKV9cIRC1HWMdui8AiSMj+G
1tprPqFCdz0CzIol0qN2VjAsjRJiIFiWyTA9mAGHAdojPNa5bEWJcI+iHoaCBYIzXowuf2k1+f/l
aJ15MMOYtydw1mig28hDZM6N53t8uFZp3GxcVAS+33NrJNu0L4mG0r2V6oZiI2PZ8pbcerjdOTF3
6a+CeHXz71CdqmqcsY7ukAdOliBL5oeJh094G7SVakDQTBvSG6s46x6hek1rhdy5eecRp0xEW6gV
B8NAIYAo9DDhzzJLymA7Dlibd0vkoKRQqOjAfVfdaG6PiXIaQ3+JOYioVaAB9vO+TfFyV9vgIde1
lzZmSqGnqBCTVcuGvmiIAV+EZufNMubgM8V6B64umWdM2MlgAmS5fbBIk0ad5Y6F17szR6ZNWlCO
D2aYjtBXbEYBxOqalvctV7dVCDkr78tV1Gm4udfNWhdmdcgJQRUKzv++P14GMlhn7FnLnOVUCyCB
6RlG/kNiZWe3JDuE+G2ScnJhzQpNv9Gt9CtmYCsrzRwoiZ5YNrGysDCRwNSbEivQ0m0zEbHUarg4
ZFm7Cjvl1batGX5B49pNjRfy0L9gzofhR229ViPcEDDF55ikDwLHpeGdsoh958ElB2Zu18qxnNrt
ABVi0TXOE89bz33H20Dw3DapS1JR2D8bMUORLlqSahgtbNEfqjFuFy6fkJPwUZnXpk+YJ0PDykrr
YyyJ/UirYpUVJJBqhRcvbIfXjU3GU0hhDVmiMWc2dGOyagvacZ3fBfUYfJ3TaRoWfFaLZMzFXFUs
Pr1oamFdeehyKb4KsR2IZJhb/C52veMbpRkaDE/qUcZEVqfaytQIn/WJhp800sldHDrawO4e67qI
Vt0UZQB26FtiI98OjkdGT8mSwDgCXK0yo1UfG5SARlrMhYjhzQt9X2WWui3k4WxEKUrvsFlCVAgX
QktvI1yGmCDH6xQkz7FV7qO42MZ2qEMrHQNYKuEmbctNUhoLGDGr3sFB32QxjJm5wGGupcgdBMtu
UxLuwurO27k+ek9eYOPeoHTPQQ1kUWjVS8rtCgXVeAp7R9l2NXqLWp/eEErYgj/DUWKvC9+8WqV1
tNVSLMkFVNiGjHWGXQGbLBFIQg/g5+LO41ojctXohcHUPta6WoYrQZVLihcoE85i8hKYakNOUGur
rUm+rnA+5iwNRWoTZoEoWZrABCKilie0rx/DcN5NzmMeFfspNB7R6SwLRXljdvtE0TrjtHGkVSrV
05AyI/S7L52enQOV65+izNxb2APWaK/1jgrVolrJrSJdZa3ybPjszFPGFmviA1BHIYZSkdQ+cT+5
jEyVrp2j9ATnU/SHqarJytO4qxsN/xZEtfNyNnwxuG1mA3LFwseBUOmZ/sUxW3S6Lsv8C0qgeoah
CXSndESK40OzHBLjzWt2JGX+jsdjv8X6TQEqwSUAiWBSls8Z88ynVe+FhwKgeOYq2UEdKia58Fyc
8CrS7jsUnAiSlk9gTHGs0aPa5ZembC9erX8VcIvLaVeOeGRESOzwxSWWpqmyeD45/WtiYZ/Y+BTd
DWrT8jgNzcSH4FSzuANiGKVgKUxfqqRD+514b8ItA/IVhufEIywldYy5baT2zMlxwE/Y6jOFWXBT
4ZA0dqG+DARZIgJ1pKKbYqVKGQ85VV3mX3qF0BhpZdLVqHkLPfmCxTHXHUWc2qcPaYXlrWID1FDa
vkJ+kWnOqngqFFIeHERMoB8l7gi2ssrpDkQcbpShSRftOPfpG1FzjcSv6DbCFhOeEX/zxe3ruy7l
XIY6HDtu5iJn4FSazYvjZU9KUzwKo4kXGYmBULtwV4KiWtaIPevJeUHBgtwtQ/WHDpE9cpKKeCbJ
69ptt24TJpCRzIxMpvjNj5i2ec28H9k04VoQYKzSdLWMNtbNYIZrLYwvTslOGlc2tM0GD7jCbzYF
ENuyEeqy6UoyuxzTWXatYVBKYsDS9y+FN1oz+HpYnk6IljTcbshBFCMR2QPXSnjjNyX6yl0OdzTu
44XledCDvadB46zGc/mlLqq1ORBc1ZCLN3tSK8RLdp2uRRnh8haO+SIsiJgpYDyr+OCpZKbOqSMh
K7f1zJqMW+GZX4gT1Yu0pcDj3Iw64gDwxiqM4B3HzC4J3lOTAU5aQtalmnppipTksKSIF4XVS9PB
V1Xx3v00IlONTKDRV67CBjJ1tBynoTkBMpAwoMqatw4CVcr2Ap/IxbhmgP3oJChLvYXoaSNB0VvP
+YhjIETLraSxd/7ae1AMGOcu+4zIDSO8+cENYkICnjlTYWNhh+OttWJA1Rfqm/vv9mMULCCVrerJ
W45DYs0Mj9Kg1yzSPAi4KImVdIL+lVA9Hf92+LVdrAAdwLMhH2l6UXBfw3Uo3GQeuaQD/55hODQ2
4gOqA1MUcqw32qi95pDpF6VqLfXS1JaqifERexxYhMos0XX3Q+V9YH4zzCc351YLkmtYNHLQgpFA
GbwQUyKZTsio+y+NkqscnTc90KybUj3FkXpOe6bQiEeVma5M3hwxMnVrlaZfRK6ssZ4iljCO13bn
DkurwPoEx5bvYYyAqx3fssY+9b0SY3iKZZxSDDfMMh4aaIddRtYiBj7z3FJexlEzt4NUW/RFB96a
Crg6jFg4BpJF65gnUez1JtuaUuij0LnW5sqHlrSG5FnLBpCcY/lgTRJ5z9MO0wnriXJ1gg0MDRKN
VEo2n8yIG9KYATFWkHeO5V9sy/u394fAhneZxlBAIK6QgCa9MzriDMaMWKC7rcLdWskuqb8bcgLH
AS8CYkenXZxG8ZxkGk1+lu3ObXRmjcxhUBYz6ff2gUswWkLqeyjlaqLMrpWbRquMocUu8nVOjp5Z
T+iE5UzE2rpFkV5YOJhkBq62OvpYrBhjqbcX6QtLnGPXFAbMXTD2NqAaseCUlEoqFiqOC4gNV2VN
WGig4FZeRad+SiEAu9l3S0sOTsjQk95jGoOT7w8HyqRh7jkhKXL1S1aLZ4y19mmbf6/wfWC2sdBc
/c1t7a8mnla0nx1WLFjgfdeT4KQ36lzTcRrPYVTMY0SkVBlYBNic6+0LQV3fqaH2TC0oU8xwEasT
Rx9gmKsWs2ok9pBBPZtpw7NMEVO+wku/0veNOwszvV1vtNmyc2r+qq2lKWb93K56Zm47hIiMYdb3
CJtWxh/Y+uAvEcJe7+5Z95glwYUmwWofpNyiSpRHi3tM1/0h6xNlp0biSN3tr3ypOZwwGTOT3loD
0pS7ShWI8hGH4pRc5ZdYNO+1FHXer+79q/taiSbcoKPRp842gjZc39OR7hk0969cs0UbWdrpMgzR
V1bexdZxXELg/k3PUwgcdrglR+RLEIP+MCa+wiRaZxLQUGPxEXf+hYZpYyZEieLo8KA3wQt4frQe
ccKZWhUm/sDphoKUGNUWfsUIvhMwb55HXdPOuQm2cUoRF+VhMy8p3eam0WA4kllLkm5+N8d+e8cw
m9jFXCOfe0GNt0iu0bBF1mqq2htdG+UReXBYtx9sP6cetFYG++aylyQqn4+nauIPaMXsl5byfehw
NK0q3kCjQ8sqMIIOppTihhJz59BeVg6a/wG75WVpf5Dmpj9K6O/eJJIFNy9sNDlm2mzc3NRm95Z7
6vjbWmSPDP6a/8vemSw3jqxN9olwDWMA2BLgTIqi5tQGJlVmYp4Cczx9H6jvtb8Hs7bufW9kpVJK
okgQEeGf+/FjY5ZkKdZfl0bWK5wCoiw4o1YJ70fm0kr/pdWLz1Yp9rXAvkg1Z5jh8782gCpi8EeB
o2aTyQda7qxgiot5Y+p6sk17/SkzPTS2iX/kAiAdaan1a1ZXkVCpPHA/JM5L1UBqBM1MQdRQEZLu
DYCtglmSMB9pAU1ZntnCZWnzBW/g2ZHVIVtsNwARfqDt9qsU5KHT0Tyufb8XM70UA5iwknak0QPi
lwhzOrjoqT32Uk5Q6xUzK5pY21XHFMrclsluNFAPZF82WweQlS0XkHS65yAjIEdjkhmDrNKL4+zw
Hh9WWXGqE58/a773rvwdCRQBDOgguVeU4ohQIbLuPfIakJYoHI5evxmDAoiEv5hncMLeakZhAfgH
aA10LotNE5p7RSW6u1KfeFBC6x/n8Vh35wGz4vbn5Um400DT6wMRZZ89LwTYgOrN1FnKMpTByalv
mU9JJUkOgirR9KRsBkmRWiO5ufWgWd5dZ8ZIOS67aaaVT1rKeG72USV6nhU3Q8WAnvgrHdK7FqH1
/lx1+ZxsS0MfgUuwO5mwb/PZ33W4bicYM1chJJdcPMqK8eGjODJ/0KmH9F6KzO64LPgap7aWCwpA
DcQ3fhUVuRypVyXGLZ27lPY/RYM25EMtQEj6kzLgq+znZIR+uyT+7ucpTTMAWqTvV6ESbD37nArC
0frT6vyLvW3NxmdMLm656rjrDFh0erle4Nupz58JEDxkNer8WHOWK4nbbGhSAUmgCOnFpXEFaXCo
EBtwBFogZ7ngN3PP6/ojbleIcSjbNOfBXtNzFB5NwCSo88E8lKpkvzBlW3NGGK7hzByMvugRnXJk
o9I5Dv1EYH3JPmMbFcbQLqOBKCEzWutK+wnyZr5Dvmc5TtxzOxlA+DSMZtno0RiWdmFnV/3BjzB4
dilIP8WbFo4ux69qqMvQyep8V0ycFJQ/Uz+xHNehfszogVNBs22r6NTH+fcU5+Mxh1u2KTz1t9Rf
+/UCdhKENc3PaXGPlo2MOB5X/JIc3cyQ+n1q3H1poc5BT4B14aQZuhCSBRce+gUtG/n5ZyZTYJJE
XuFlnryXtDAfCuXcu4jLlg1UV5TgNZqB7Q4+rJ9rTNnVRHjL2hkR5fHpKM2tPrT3rsOjldT48hR3
2kFeLW6VGz0FYxMtDmqYYZ5N09ZCBHudZjHTTP1gHkHH09sTTFpzXHJG4zowQW4y3T9RFF1XFTfK
L327PCVj/K6XvKlnYWphQU7UH7tVR2MXHI/eUUROEi68n/kLuz9tk8tgSYE3GDjlG2Z8h8xGIPXB
IGncU3BBQx/RkDIxro6wu/wm2k7pUy4A6LXwtd0ujOzlyIH/4k+4lHXeKBhZ2SXOHHM6e4n2Zq/d
Yv9QQrio24PUzTaELJrb0x5YT31kUvCe2v1d76ZDjSJlmMCsELGxlnHs2BtVwuvxJvqSzVgM9W0S
v6RRMOgolleh3INRul+jp/0j+7VP2YDAbbKDa+FJGGwL0yxFiqI2VnK+IcWDTRxMTbrMn64zadCJ
8uNoFZe8NDjXVFQQ+sVIwEh0VKSbB6c3yTZV9DimjOILQLTpfaghvRRlelF+JjZRISEj6PGZtoNv
Yyg++pjDYuqtAFIiGVnB9ejqVRjpamQtcj6MSMFg7toHzbfbPZJtdi5V5ocauSa7H0Z2wjkppoVt
iujvqY2euUkHGgnKZYuZ60+kzJaG5qhVW3TmZBOtWPSfD7HeDuX/8Ln0kTVJnJ20rvbOsiURb2nx
k+QREBjFpuDa3EPGGVdvp6ioVnkbWtyXKBTXddAT1lKu3b46JUd87ifRzbAogc4Hr0RdhKMTMZBV
2NOY1blbHbEA1Cbmx2rS92Iivb9olnHq85wAMSumcWqcGHzh+l8/H7ArMTFl7d7+V3Y/AsjKGRd0
a7+G9//rCwq8Kpr/vI0zdEJZe7sstp7jgdg0fdHtBNLZhM5jriyMgS5R5pNIphyNu+PAcuScdZ9f
VLNqE6LKdEpl/vPB8aEUUYs5A/xoqzNZqP/fFvPn/wYGYDnW/xkG8JbKGB7S1//sSvj5pv+4Epx/
mbbg55iMtzzTM7Ae/NuV4Fn/Ei6SA0RkHAZ0wzAG+rcrwfL/heuAdIOuW0JwR8Zb+e++GEv8i59m
eeuUxjNNU4j/F1sCM6z/bdjE77cwJgiLh6Hr/6sp2wMHWddLDA9TtXfmgu3GzsEbuxenT9nKxhSe
+ENFCIX3unLJuBIYGY29KJ3/EF+W9dQ3wdM4khaq6U0hfsARfZbNqaYl7DDm5vYHElI22msn0+0y
aq/KGCRLOIEDzkeFVcwBaV4mQdgxDZzcaFXx4J1avXsW5qvyqL/oKsJPbn0tDDFs3eQhZ28j35to
/ojcRt9RusMMJp4/p+4xfWMbbuBfAPc0ol+YzSfFjN8/bU4lp5G4EU+pKeAVADn1hIU34bj8TTt4
Wq6IdnFX0RfmusB2cekHaW7CItLjOgAQw76xEjc2qOapq23r4GFOyp1IMBrDoAw01zsqm/URWiqt
7Q1dZf6iQuT+vy6J3KDkm1vpo1z5xhQuQ/uVrVmuMc/Agr8V/m/LYdeVjkSG/dcZY+3mhz9CK3R/
4uV7SqNR7mKLmjck2fZUgm7UMuwGDpY5WYLorQdkMbvXvKBOmMOYerXAPF47OrS1SWz2TwAlkxAP
OHZAjQZHlaX7fm01yVMev7miXCWX/WuUtB81UqZdVGdGT3/ZfjaXJhXnAoMtujgVGiYyk1Pb6aM5
dDJwIsKro6MxN2AJhycaH6wlTm+l3v8GADvsQbepEKCq/7aAKX9bWJebxQjNloWDc7RxWKYINVUB
y7FzYRy87E7SFFi1P+1aL7Fv4yKjo5cyr7Akvtzcp0ub2OigsVNUFsJJU702C8+UH88dHjaDh2LH
5zGdTZLLhAvl7MGbnTW+bwQg6Id2soxcNMbnEKHL/tBtys58owAh2aGUdeBVpH+cxSF1efkBrTJl
WjWRrPjjTP7LlECpi+vfytO+E2Dhu8nMp60eLWzJbZbOtdCnCXDyIeR71UUa8K9No6p3wJFPHjpb
qjoHYiSUPIpMnmpGcTg7RxzwZTmFGHsCHZLWkXqEcy7Zo4+yMIJalM+NyvDKGcv3PJvT9gce5A/j
hVFJvscHNZ6c2YZwZmak0dZm358PspxJn2ucan+qych2UQPR0k4yGhSm9OsHm+FaOZEx+6mVmYtf
qfR/2Tq8O8k4p1/ZO/0/OaCOuIeUm8mKHmfbczkPzasvUYdXz8gaPWg4/VyyacdAr0Z+sMGqFG75
LksdzaHYxkOLwxivCY4LZgdTRCU5QJLTz4dIK47poiBDrG17XeK2J4aDCp4/w646xHpHVBYIKakz
bz74jRta6xOjlUD/S/maZ/0hkwQZdOYeW5yEbC9+FssyJg67dhPVadyda727S7oi9iSIHwhGIGvl
zkPbOtpe+EWoNdmj20ocqU7CjAX/Nvz9CV2G/Yhps4HqC3Xsa3/Xx/raAzjckgz8X4P1ZDM2M0rs
ivouJrmVHXXH7qBJZnZ2G/xQjzg1WDs56reWE8kmFTHWcsqg//vjTJ1neIvTbqwHBZcZ5wXp+n3U
0iKXTMkXlSSIq/wjguvNSZb5cpjSNlC/0W3mE0UI8ylSEJOnJ4ALiOYD4yGjD356wCzXe2hil6cW
n3VeZ+WRcUnQzRTv/XT/tJrBPh3fymagNBw4X7x3NexjWkV1FZUzw2I8xlPKJp9bQSCr7nthrrpr
ancJu8GkbYMhgmNwp9FcXiWc0O6JasM6MM1seSro5RKDgphQamrfH0EIQGTCRvXAeBKJ0FVnI8Of
Pds7b5YuZSnxi0xmsMp+zbl2mlzuCKgd02IQq7NRJzpeDCf/DQww3gpBAbhD3fu574o0bIW+S5b8
+LMQzdK+MhZpwgVT/WWe8+cqj6J91OV3bEbyAWGkfpK+DxxMyrdFgs4t2+7Xz2cxFGrSPymNhv37
VJnG1TQ6+4FzlgzaQov3tZGDHWFvH1QR+ImcWHMY+zrlBLlhX4zW/NOPyamUtaSi7DLZNmgAr1df
ZlI/JDJfxx5Qy3myOYq0voXlBQvxsPTnRW/mS1X2pATz/jqQU6e22xzWQ0yDdGila7DDiM2NPWVt
EPt+6C0muLtsBLpHKfnBnYE6kDmfdjodaoeOyVKgauFiYhfdzu90Tjiqjh/j5Nsm7U6mAHzpIhtj
m8y0LCjlcctv6a0HYLNh0AcHZI6/mwgkIocsAMKGd3Sc2j2ZviZO4qdBwAfjI6c6rOb8vett/eJE
tYMHorIuBNRHYhUM0zEfpTA6MDJHBZ7+LibLanbZm6CfDk5XN4d07gyU0BUtcIHCO/lt8i4YcV/i
geBLk9JjkzeTAMXumae+7unTQZx9ZjYKWbO74e+7JX4NI9rVxT7vcankHARphKdHoCx+VxarSO/z
mra5d55SeziCoHlJJ0M/0Nq8zjuGGjHZcA6FhhhmVHFx1flZ4c8XeAqr9bC856bE0CXNHzk4PGZq
GJ8rqxL7uoufBg1gWcpo+0HAPbs2ks9SPXuCVpTuKAh9iWPrqGkWkI88wi5mTkiXeXOVRjCOWf48
WpxyXHs8Ucoz0Ixk9CfPTfsvuewLfdJOierKrdUV0T6zPZhFJYnMeWmjnQ4StB9XaO3YiPlpsrqj
62qP2VT7d3vCjME0TJ6pKrJiUE5MCxH7re6A8uHhVJBs4wz/MHn9S43JnZ4LRgLeUnxpg//ESb+8
5UIGgzO2l9hzl0vVXAYSQJvUiczT4M5Xtx9XwrJv7+rYhhLZTbs0vw2zFR89e4y3cuQfKcG+rImm
X4Py4kejp6XLbP2t08MhaLhk6V595iVipCMu7E77J22hKUQY2gdiVBkaflW+lrGN2TLbx3gCLgTk
koBVSJ11+YxlhZIRcyoe7CjRw4XakLPZ2c8kIFGES6ndEn1Jrprg1up9LlUcP7KJIA2UR/MBhz/Q
lmzZkPNmVqu5w+too4ANqxJkdOnwOni5wz0T9pNSrcITBXfeq9vX0vhQgyEPMbOfU21vQDa7V6OG
r61Bt6XQxLXnsLAyccgc9UzVGOUweZrve70231Nz71mDOPu9ouLKnZ1L06dnzTdZfIe+vGSZukbV
qJ2azkR8TXxUWJUTlmh5CJaWNHsULevC4IyA0exf9FmHReX0QK65vgLMPcs2EfGX5DByS7Op2lKv
7ByyGJRWB2B3Dy68Rpstvfs8ypufLfdR+fIFrN68xRs5XHNXi0/JLpNacYZER2FQk7mv0jI/ufVt
rLW7Op1By8Ycu8uEK45dWLlVcwz5GgT1xW3LfwD4aRSMUeyissH5yAFTxZ9mjqsoYYu4pYUjwVUA
HMpghbwtg/XkLz51twutWVrdrUPPROwoxuv37JvlXuuIQC74b0/x7KDv2708IO4CDcstMzC7xXhG
6evDvOqi+1z3732X1BQZus2rbs48sNFOfju0baRj471KBXalpNd4duVrlRkyQI7krt6q5le3NnFU
hhafceWZVC0I5K6x/nZLOdIPbI0bUVfOrupanBmB1xjJdzbJm4P2ly7c6O0aB2hELjk0Uoa/gydc
Vo+GAUDPQScTVHKWuX6MaKoJHQf+Arn7veBux21KmptI79Q1Hf50THCDZaJjq2UGaFGP5KWj4Org
edU0NNiqZJMcyfcFlD1WtJij3KCNsD+BnhIPJbbTM97PEnEmUptTh1UVHPBc7yMpI9zcDBCXZcQz
B6c6Z7Swyfyy2Ofk3h5qP/vip0RASgXSrVs7X0CEzJuVQC9K/QmKwTxtVTQbH/1qDVTxUzzH1kaN
VYUwlnT8EXp3NAye9ywGzNC7y2OxBmi0qosZwSdQMhsL20PiGnRu9n9nq05oPJiJPuKsqCT+7NJi
c6hHBOd4+x+Vsq6eQbamxHTATo2Q7ZRGj2MR3amxdHjnaH+rxsqOQjsOSHVxNqzA6lwe4DIqAEFw
hdNeM4MyJijmLc2hiTqNHNZyyVg+O272NxcaBgPEZAmrmisfB2gbYl3ZpTolXuy+bhQJcTLCQLYB
q3BkkWBYO6AVwiH/TiZl7LpMuBvkG2YSMS0W6Yg4rTFGvM4FTJuhf5l8RG22vwC8xsbnFBxfmpZp
QG+aNT9Z8ZZAf+wUP9ltrb9O5A77ljk32Zwqw6Y5sd9ojO5JZnODEJ+MQZn1Pv4Jost9lEXUpZHq
d2Oitho7jFBEALpLb3iIfiFBEGD6wZcjYmy6GX8Angzr2C/uPe20/jDPTGPiMcWMLhoNLnFeXAjV
KAeLDCuTuaX0Bh5b4n6Qmsc85havVaTfNHvkWkzKS6KgO5VU29mUnyQ+r1rWZPxtTDjoQ6AZwclp
iXeRVamqpbYuHnmrTyz5U5lffGUn5yFXPMmRi2ElH+6ay4WZGchjCNdWQ7sOdSHn0cx59JX4kkDl
mdaPLcHIXj9p+G82kzf5R2PMghiE+kZ2Yrjnc/PLSEx4vk0as+vDCETBXLHSjqftiNXmUOJcyPLM
OiyRQ79kM5Lz1r10A5j7MU1Gb9sAtad+xoM6qrx/+sWvz7TFoIhX5jlyVlNIm08XN5puTAa2k6uw
hkGAvo51/qKVT441JM84Q9Mr/oVHXYvVCZ7/kyZBnHqMIxkvavZ1LscLTskZH497qRPh3xKH+q3V
RlC2TEN72z5r7m8dPtvZzGM056wFRQ96V6+fIQ1ZRJj5Eo3g20EU8RE7c3r0zIljtxlDUNXEbums
6MX28LO7lKfMqvnsS2DRmfFYSTfB7bVBxaHZLDEfujECuF7LCnKVnkEKk+XOhy0YeuuK60aG4I5Z
zod+0euA5t/77FJyyIlSP8Reumdw0DHoc3HESDIwlW2ex9rr4XtboVHTB1J73cviLyOAJQgaovC7
UF9dT6bupNuKgQZVUQXBPB/LoJN9slQzFjSq5SSGKYSWPByTji4RToFHwxavcVINVKPgqxEr2lfq
ROjEKwVkMwH0SwWYfjf7Fopw5+KNy5M3IQu2NbCgQ5Pne8cSsGm+pzye77NyykCN428DkllSDzbt
HJAWp9bZLqn9BwfgH6eYKQA1yn/AAIDuJxGJYiuuHIahEIgV4SSF+WbZR3wQ/qvpV1/5FHkHUL9s
Xg2KDb0BSUW0176yJCftrmKmWDUwZIfmKzG6Z56JD7sjTVmnUHDS5F6pQ92x/CAlFB9J/9Ca1fIe
xcqhqHOwwgX0yBNjtqNfx8tRc7PLOA5vBtoHPhOf5SCpbw5v8bOmrVYcaVRbhUXrXmPJ63zzGENo
+IcPoWryIG8b9zmhlRM2706DNr11XckVP054d8wknNku3SjjMEN7hD8VIzsJrdvnNs/ogtOZFIb8
JVysDElux9vEwlroElOutPSZ0bkXLFKL9sPH0mUjx/eBAg+jCfl/2RahrQu0qtnp2o6557SLcwd9
sAd60Pep2iKbHxJz7IMScSWMSrVgyp+8kJcJJI9A8BuNr1aV9fbRdOf3cYLN4M71mmBlPDconVHM
tDwME11L3Pqdx6IUzDrQ7kMxNHeczt5Z6C7uTs1jR8bkuZVN+stMxiMHquITn8HWdtce5LRNrqVv
pezUOzr+Zly7qk0snluUmG4eupuho794/FmhSKLfTl4zsJOCvIMEbrhoZXYcs/5eeQpGo2ZRmOpp
lLpayB663w0HlfFHC+augAwXSlwrIzlILrmWMLrurgD95k8Zc+o3YlqDCTqGLQLrox2T1Z0K2bP6
EyPW/dS5+oyXtu7C5KPH5FIozAttfC2qNUHNgj7QKIpFFGelWdYPZh5d0kIHaO1VexAF5QtD3JUU
mO6GwX5OJ9wDbY/dNh22NEC+EE6ndO40g1EXMFzG9UMiqs/W7UucylygnPpE3DASnXvaI3zWxs64
+XRDDCcospjnW0adMaOucYmv5mqFXvJp0wMD2nS1RUg8501K40MgZeMGtcYVVjfptzZOgeO37wYl
VS1WrDk1P0He7mWEMWOW1U3irAnplPUoKAyTYrReeZbpgpyGm2M2v+bIPuQzWndJQI91kH0OTsDK
s64OE12kjG+HopiSvaLjPzZegqtlsjZkBFCfY9H9tVM8anQtYfNh7lWw49lUi3ljlgmyxNkP03BG
tpYbIsjAn/UeCnvyGk8LIdX2NSnsOKxT7bUqRp9t50AhUw4eXtH4pU3DL8AGMBqdq5uyaarTCcC/
JZzd6MOtnbPyHbeUh+hcvztoIxr7DWfCJ0sgaagSMlcz39XU6peZPiYJO4WmgBExfNqlPqM/WvGu
Ed2vPrHTvWlEb36U/UMNlr3PNf3cLMN0YI0PJhYAcgQbDcZvqEzo/mZmPDnLdCrRKDZCzMQFCxfF
iKfVTpBXtCfXaBseiuWeEd/e4kUw1kuqBoWAUh1Zmnt7AYkde9mrjffALAo8QM7MIbPWVAhGhImC
RnVzp7VBjWZZS14+vcp+DeiDm9wGh6VGK+gn/ti+VH8LzbvksQqpEWTDTkijuQiPzDsYxNpuhoPb
rcUxefs9ePO3qzXIxsgHecOtFsAhsQqNmAcDcSMWodt3ftCiJsu5/SPS6FOJToVyznmdioch88D1
z/aZPYOJt8312wMg57Npl1lA1c4F0Ey+cRbgKqXhPtY5Ks0obeYN/XTwJubYqu4+o9y7uwZ9O7ri
9G743ZluKY6A+cH2T+005hQde2hlyEZ+xoCQvkjZNP/ELhs5BQKTMXZ1NVyIT+pbL0otRE0hIpJh
JJ3S79ieumPu4WAprcdMX4yj0Xrupk2z0KaRofNc6yL4kiWMOIwSun7zpvsTtc50U2AkSyP+ZzLt
8YOdChZCF+ZN6u4noKwue26GlSAFdPpON7XFUyub2dlMzdB+5syLN4Pm5rd+QXJoNeXtPP62jd/D
7HdQvEkCcWWP1hia5NVnVZsbJ6P4DXwZHTS2+RCTwLlUzDs0a3hbET5iPLpMiD91C2tlqf3VMhPX
ruKKIwYaHx2cvZgu01DvSzAIFBfR2QLrZgHXtHFGShH8GVdi0z0S1EW0MYtLb2neCSjViMmFnVnR
cyEw3mhfHLa0s6GxclScZmu+xx5rTGsdlnXg/v2+stt3jmTyVyYazq3zqB0iDL2ho1FiMEcYOMAl
YkgY5+Gg5cre+GUPdMW5+FVDQgAD2fCoqcgPYT60e8NFhcEGk2xan+CGSNpjl3DwnMfqoWqWJzFT
qExlX7Bw9gyrzr6Lif6hunzRFV2wJUYw1jAbr+QEbNLUUNjbWnu0KFjsuPGaOMuGob5BnXhSet9s
IRvmQfZQShz9NDLZYSK85NxlyY0cnaCsUH1izPwezGbiyueQxDnmm9uN0Uf1Hj/ptLG673gyit2Y
XLEsr4v6uOzc2KkDOt6bbdG18baNLLnzReJi6Z6CrIiLC+4s8GfsD0Bz+hTGvCdLxMvXgXcAgnG0
MA8HNLZxuVfjxpTR3yhVf5fctu+OzjgHnM2dBC4ZwJxFYVWtbLHUILS5B+iKWIYjNYzgnzNmysBR
8UfixKjuzWZu57uxeIBUTPNLyNg5l6n2WOUdIEPQIIVu9KFdMb/D6/7gm803V0SJ+4p+luZqa4Qw
PMq3rpXPjoLBElZg1b9O4xr7GlR/sSj1mnqfsLSnkSZtVVjW8i3zobxiqwg8agY3JTB1JkHs0KEZ
VwWJRpT5t6UWSACqNUgtL+ZupKz84jZ9qHr3tWvhnkAE77e0QHcHmZpnS8/2rHUVRgj/26dU6KPQ
P+mkHncWesBhafFdt4tmHBQeK25NXXRoj4OYOObgOsjdd6stX1w0523kd/P7NGXBjLs5jdI9Xcaf
Ux1hplPJqzG2WPkMjZSZCxYlxRbxaUhvK+aypH8mPjCW3PBCkB6WOLXTj5Ft5RVXW7BoaLBKFADy
EM0iZARVksAx2OH5DZ4oIMzb1mJKOHmgWwzzSeMeyfnQeMmiiPWoqU6wcU4LhBdmuuQyGqyTrc1v
IrUssB/WfyrHhhcsfk8NHseywVxb5xpgmZmtf1vehpZnrKdpG7NGOi9sC5klHegRpmsR2o4+wmsp
o0ZjejM89ab+ufDg8K5RPGG70+9SJPKklfpyF6Sqxo77FgGcnS2xNjlizdJrk3woSFB5MGESc7gv
Zo1UJSkT5t/JnHLPRB1ssqlI6ioUk7mPmb1huCyXo9M1YJ5GGH3T8O7LzAOB+9Z1ONL62X0ZVf1q
9sOzyFzi6R1hZwH1fgJLPer5YzNq+WPGthCL8Ap/HvUzLttrnojxweG2WluCVqUDd6QrzYs02PUs
srqbHt2EBNlicpTGj1B9UHhFZI2bNynSR0I9j2y11+Zv6+hpsfEAfos24Ia1qkzfCCGZlxLVRDqR
/sh7mA1wy7rFQkNhecPugnQ8QIz1QL9gypM9t/OS4i0drdxpHjziP5Pi1M3CCrXzKIr2Plo6+0K7
/Rj+SUt9PFRKfDq+k5J2KpdAH4rnxaSSdkp1vAhzAz4AiDjA261XI1EAPgjxs+YTXoF28Tn9qLKi
wRAHv7OYd2mkpBSJIIBfYUpRjntP4+XpDiLy4cfOdCUxYijlQDVBFKE7FM3JyzVjOxD/TjM/IczE
2J8q9KJhPNIm9mvs421tCH+WuXXOXLZe+nJRa8CtzfA3spMLGUIW+97gVpc466HDz+V1AY7exfe+
X+/taaL2+txelW9KoCJEFhVTAMYH7OG5MJP+O2sMI3STChI2vkxlcIeujW56mPzvsYHJmanlhb4k
NsXWRL08h0o7N//Q+YS6qRhPJpp4g9Q9ZNYfoguXBlzCdi7wFnpxFfPHIOp5KSFRlYEYngz37sbu
ccFOVCoUWr99Q18rT73Vv7mNMZ5mx7mlnEqZtZTWjWa1LWDK3zmATyA/jnZsNdeiIBTMUgnLnTC6
YXAf7abo1VPe0xxJigtj3bw03nw0xWRzMsYCaMj6HzVkHB1UTmDb9Qy6Fvp9Q7R0itjudv7qRx7m
r9EQoTE25Dncr9klEkkjB524h9lr/RW5hCO11uE5D6SJqCFsNu5gWAG18E5Ya9kDdYmBb9KfLseb
p0d3nsGdiKJHJzFbeC79YRyiUE54SqHsVgHXLzHkpX/EKMjkyvEWNtVU/fk5BW0SfJGyHpaldveu
N/zR8ndCJCjAADilsB5UPqfbQdEK6WLHHq072u+HQcgpcjlcdtbWmykq9wvBb3UeK6JNH7OS01aM
uC37QjKo5lQPnV2PIXXOuz5tHrJZ/aYdlrfNMv3mD6Jq3BpoipZPtV49+Xel4umVgdfOEV5zFb3z
4DBCXHJnDDybA60TRU956XqInfV2He3BEIDRYebtnsvnKlrI6qbT0v9Hm2waQ0jUaEKw5iYgDHzq
AeCzhcUqm/rFcUhXj7S3Zc4B8GngBVLsSZi0+nvIBRQmV8znE6WI36l9KVyEjAIbItltDv6z2GQl
d9eaVKIhWm+7mkczF8No30osmpNi0222t7FOPhj5AXhMaejwNWw27q2InHtrQMHWrSeaR9lk0kTg
xNgYDBMtaCjjF1i6ZQm0vllMfBnkqA0oHoFYW0JgxVRhY/B+q1iOtCUYeqv5gGTunFdvE3vXgm1R
R8VuPUYEeBba1Lki4LzpQ2i1QxMm7mTQtQVqSQDdDV13GrH14ZnE8bxDNKHlWqT5Be7XR+fR8Ue0
4tyWw2mOexzavTjFKXZUg2OXPc9YUIr6bIi+2w2pnEDE2w9DCRdPMH8K5syvg6TqPoeEw1Pi01tU
MFyJxHGO8CXlCyuLN7Bqzv5Gb6qv9avpRLOkdG+t5p85eG2R9qiEest45CvzrxEoEpPY2TbmnGS6
z333pjPaVIn2UvfjdCka80U/4BNmJZdXw2JUQZdbdSR+HWSdePJTkPRRoW0pRsxCzE/Zrm2THXme
cRPHFOw18Yg+MMYos71BX0nGA3SX5qoGBgHrFth0f2Z5acjRfLmNImEoFn+1HK4Da6E7Q6RhMTje
rp/H59lgk0Tnqb4F10LQVBfFvugcGRh55m8bG0tTl8dys5Td+rLp9taYUm2LqKIe83i4uhOiaITv
PjTNZwfbB90ELGt1VF2jpEuYF5kE/Nh2lYa3IQoVVCMGKRDfN92FvDVzvMdcqS4m1LOc12QNle+8
GAXbqqavaWHs7NiIMZ0318fRo7RqoOHT8rZAiZqdrbVmYBnEXMmnra5vzcvdMPUV2KhfUT6/U4eW
b63M1tgT9T6IGWrbB8Eqd44r75os/szpKon267s2sEECbMaZguosi2595Xzp4PcMJ9U2aj00UPid
BdLZ1SN8AqIL4rjC8+TwIIxLIvUS/Jf8mo2cHABgg21u5/+NvfNqbhvb9vxXOXXfoUIOU3PngQCj
qCzLsl9Qsi0j54xPP78Nui21TofT4xfV1GVXwyBBUgC4w9pr/UN9rsrBVYeTGDyJ9FnH7nCjy+O3
EIx4z1JNi3tni3s1SFLYijemtCsBSe0KdfLXsZLuYoowfVF3blvkLuR7H/qDhq6dKYM6giKa99at
rBvbiIgLA28YYX1R9p5sKxGI9PYKMGO0V/2I4NuevLa+yhHNJiap7lRNpG7CfKe17Xmn2dsmpajQ
jyH9RC11r8hTYMiFsGQFIHsgvYcRalNtzepDN+eTJ0942EMAJdHbXMjN9MHJjA+xSrpwitstgAKv
t0gaIa0sBOWenEINd/2XdjIfJ6oPODoA3xki5RZRAhRkJvIiTmR+AekPuymq8LErKrTO8EMWxdt8
1LzUIGSvWI1YRfahGZlk4wvVXle2Qq0uaPBZdvA0iMx1TnmZSAuz1qckHhEaZpI4xFS81iGsVdJf
+UWGkg8rDcAtWpo/JvD6yzz+lhvZoR4C61wzqTo5BIEj01VDHhRtswSyST89TNVFU0/9ZyM0BpBO
MjDLPbGYw34/u6NRXFRyctTJyZNhvsud4kbr1AYeVYGLGxeAZkQC60lj8Qk5mkWyhWp/R3Mi7MIi
ZSqLp1rCJaYA9W8weu2lyIGb9x1DFP1cRhgP9qXcScbeKAFumpkaQhlLOwYBsFyJOm+CEP3asEoI
ZZTv0QhjksLnvSL7pA9MZKz1botXG547Uqdck51TVn1AYlijLExpb3Z9SnJb8usokQ/QNMYeDUTE
qil+wLVlyR3mTFKD8Qn7xuEqVW9G5zJqcxVf9Jjrjs0R1jpUT2PuyKnYMKct0FRJVAxrHRXYVJ62
ScHvWmKk5ylNx2rJYSADd4ZzEKLebf/Zp2R4Pst1irtkd0MryrZ9G3lW4x9TqSY4ha4UtxSamvI6
6mdzbddtj44QYNCkjj5apatILVTvMbtqyRNvcvh2OdPMOqSc5wZmi6NGfMFPUN2BjLqe/KmCRwnR
MUtvJ9O+6Kv8U2uhB2U6tZsYaC20yZivTRS2JdWkHDWBiG3LdKKAr3l+CeAq81EtseqvTZxSnZ5c
wvADWrDICijQ/KdZukEWmBCydCh2hxhdF9rGEPwm3Uwj5KDEykBv0m2O5AnNe1w3fmUxp3ppRZWH
UAhBA39GvRy4pox8FT2vomGj6dwIfW0L+/gsRJs+Vg2Syx1jag/g0G2t4kvPhI+/H1RQycFfIia9
q6v5R/S2YG46/hVolAK+XYikYb1p6myXYi25M4FVHhKTfIbpAJnHh0wpwL447ZXc0Ce0Oe+g8xqU
1vxsA/LqSxb21TZRNQu5rp5xmdut1aSbVBbqEPSlxitDMwRAjEqoQwBlz1DfE/BU3mSXJFhCuiDW
ARc5WhAFOsZe0JuMBIZ00VTZsx/H/YaV9Ch/qsOZ6hyaF3V9a3RTf15bdbuXUmWHUz3xfTabLmMb
itUpipqOre9SgDEIqfVxX3gFukeekUPQNmPjMmx7QIzk0ZhSWcDlwPJodjhY0SyzNl1TAmI11hK5
zNTNpjG+LXPUX7TG/6A2T4rgBy944DSdSnSmG8trIiqgoU6wMpWGvyqtCuyEwPzlUbSPdKRw5Vh5
nic4x4EmoMqxnx0m8lTVZA57qWyNfSYMZ1IKhAC4Y+iLcn2fOmq6SSVFRUOO9rIU1LA5dIPRTw5y
NeIW5VfMIC0GJGkV7g1I+5VeVjA24VhKFcm5MXzQoztLwfelK33UttNqs0A8MWvFNKCBs2Ij1zPq
Kjl5AbZkJrjSZyBkDqKPpqaiAOpE44EedkHqmeRKW943fVAc+qlVEHNrgE8MV3DWm63vkwBfNe0g
H2pjIo3uY3AjTsdHAomlHeC4JL4bahlMGBJyXmZNkMwW9PfimQmV9JZkNwo+pVmg5VZDqex92et7
RG5cPDGpplLJSDz8Um86v5y2BkEA+rNuVdmFKzuia2b8quaEq72pOKTEHQBoQa4aG5Q/r3QAARvo
OF9LG2PYgc5h4j3upiHkIWdqqrXjfOsb4S7TAxlXzN2AKMl+bJCaQLl402TZbcc8nK5a/TcDSsnK
nwo5U9eIxxoY66LBAyc6XqNk+0kgMSjTWPez3NmgDkFzukod6FsLx9kuzLJ1M0ufFTIQlFfym1bx
senucmtNt8UfDSkHNVQ/L+6s1IvkQ1rh3RlVFIjDovH0gBjGUWfIqzpMnMKwPVO9TeTSXsdwUmxh
6rlsqiQ80OHG7SzozkMSPZo5kFdFvjTb5HyYyGt3AWavkbIZDdx2LTAnAS/BKhyvajv8MFtPmh30
oDqADKeOvtUMmEylbuwTRf0eSL3DNDsB+XN8YTkX8zPbNv7IZaWvKyBOQruBQNJHUwr4IKxbA9h2
q6BOqiratmKQc6w+38fk3Q9+4tsHSByemmP2a+MP7pKTqubmEE7mlxSiGxDGHLeNiSYBKR33obZ8
Yon70R6xAJtw1mYCjFa63OGZlVLlR8hL31RtdQt0elhHmXXrsBwwWJFkQ7vNsFp205ys5jSl52Se
K+BO9D7kH5S7ZiweZjRo0HyRHs1mVFn7CgJt+rQghy2ijxPWeSKJir+Dc8PCgeAJrZ1EkAPaOdkW
enclOU5wmGVUWoJL0No5oMy2cmNi4SCYI4B5+ehSaNYPeQ6Vmt8N2OlGNugJHVM05S0FL19SmaVh
1JtaS++WXqX4ZEPg8jfrUg7hIfnXGt+9XnxRF9TzspnxejVT/yrA6GrVSjdIrVAVEGeO5G+GXOX0
gFBYvyHo+DhYCPMx9QSbSfjHSvgQK34nowefKYfOB3c3yUeGbYDJ4mzrAvRKJVqK7GPerE+41ssx
ufHRHMTsMH06Gb5WAV9hQHkpYROsUAYrDoNfXRlYWntV4T/mmnThm3EkxHVds89uU/gJWMvNDWNy
KHF9ffDs5APzXA3XbwLgDGo02yAG6eqxKu3aSrTuGKUYYZ0s53nJmhqNSozBXdmk+DPoKQmzwN9W
sw7yUkO9jHiKxNwIM66bV46PdvJuMY6tu/EbCXLmfSQAApMJfemAgcaQIKkDlUyJZHUU6G7Qi0FO
Te46pVuj25E2yWWnGJ3bTCPAsCi47RMKqg6iIsA/NhZgn5VTNnQ3vQB7hbe68rcSYm805XAYNWBE
KxpZOQXei2AfvRIQC/A6YGE+1iDU4+fZ0H0vNuwE3XSKSVNo6Iji0H5Rcdch6ZUqKRSqZpP55JDG
+xuLCz70byeja4ptqPDLWYqoBlys1yeThv2EekZT4JwIfNoy9HqTThmQo0S+UMvqjhWJF/o1cpyg
r0gFhTUFDw2RdMWewS0XwUNR3CV0raMVJflRIKFJNd+WYZJcmmTKcpzQYn0KyT6hyDCE6N5baihs
7/GIsRLS4lGkHVqIth7Egubo6xYgypZKpxK1tdva8XSwcwKnAXmjSNGT27ZVkT+YL0vfj75Tuf8i
97K9U9QyBJcL1Igpp6PDU4+Vs9x3W6nTP0zGBkpAgPpHJN9A2Wd0H3pjnyZUDYyC2F43iH+ClGkz
0Gsbb3VlQ3OUPhVgeLVqX4gsylBJl+pIsTALxwjwkxx9nB1CSzNF39vRYKiEwT427X7f6e3el0vz
So/KR7VGaSgIpeI80ljYTH5+K5W1fSANAa2g7pXL3Kadl3XEMClkdXpNzJizrV3Jor6Yj/7RiaXg
gSRKGlAzZ9WtbWwjvhwsiyxMQ1UCyK22TXHX9qwitveYpc9UtVNnqzKUrkn8QDuG1rIpJPkxNebs
VjLsW71K54uCZLTXlmi1VlHZY6EbNzjODiIXXX9J/Dw4H0H7HjQrz3AFTaUjmcNvTBXKIZk4TSTF
IL4qmX2u+9o2sobxaOUMgsXUjhcgBSU3040reagKPCzxFbFvmCXyJ4AG2NeE4Y6qpYEyFUwJWy0f
In9MjhJVSlBtOu0e9nOoz0z0pBaLTFXvVURxCB3jT9BOdlaZ2mtQbS0IQX3+mDkwz6My/a6VKqpg
GY0JPsoEfjqpHxyr/aykiM7XPamwYUrlC92ss73uZ9edeBab/UCyQ+zmNKgLTW3TjV0WqI3aaMXS
XqyZjCDVfnnsIOQFljqiA8Xbl89Ewha4m/Lw9EbZkizP7Kdp55tkJYCfJQe9hZLawWVbzVjLUDeJ
Oqo6hrYPDWe8bcYaUTIFmNvYkPKxHzCOHQ45hejQtnS3CKwZzGx6V0xFdVE4puzJSSzTK8mlzkRS
oEDg19In87tmOAc7lF3LmRXsSlNDq8Kejo4z4HuCNpYctiY06gpZe6l+riSk3RyraQ5SQRajTjAS
UItavyXeBFXtX6UVTb/rfHC/oapvgsKHDsWNvWoHpDucIbEvcGlCH7fVLciLw3wL/rxYZUjx7n29
oeDtw9rrUbNQyhjxK+N7FfToZIGkMZQ2WDewztcgMw2U5uRN6kN8SexWYToE4WuZMbnAyfpiB0W9
s9VeP/pBd9dIQXkx9iZ1TGXcRKU2bNqyhrbYzaTyijr1uGf1xtdnSrkkcpCWAkOD2aU/mnDBiYvD
XLuMTXk4aAXOSwjOncdaveSY0FzvsZYPilB323EYzi1cqDyK0/UGwGi0tcz5Cyne2gXsl27lCQ+A
1I48IyAt8zfqo29VYCGAGiaW1DZDPb5qbz3VklpRfbORix2IApfQt3Z1JcdaVs3iozGouOfGyXNN
O4YxkwIZsKMC/Dvye44hR0e1l66UioVSnkMiodbynWzi35zi4oH0Wh91OUXH1GHx6rb2bwrGdm2S
5AMDtUPwS1s3Qa24g00BD6yXei6nSPV0WRY/+wzlepKhY5eqRKeGJl338eAp8k2KhQPGVSPCmbPd
bvt6tC5MwGpCGBxVNk0h0U29ipxhuWoI6El1FurfzILKW1sWB7lszXYQQ9VlR3OMN7Z6pQSUXp7G
AthYXl3ogXENAW9lsvjAx9bIL5rsUBb9MWAMJIdVCSU0nYomgDxGnwF8e/lBr6PIc8Ynykmg5opK
Aq+bwQn76yahv/VxEWeqo4riqIqlOf92v6EhSn7h1yDh0WR01SqAbFjKGHTZA/4RFQyZZvg6BvVN
1dr1Y2t+RRIJd0+zqbdtDrHD9rNzU8tzb/R7aVtkzse8ss6zfBqPNiDudZ0w1Rt15RBgq+pq9JHX
QebfOCDpA7CRAuiqRI9v2w+16jlZtlVZU3z0zfG5n6+kyR5vyjIAA43jRxA5JmxZoP5yS3onsQBG
kNmPyCahF0Elb7k1/+MS8HcuAaajMnD8uUvAx6lAVCX4HR//9JkffHxF1s9kgyhQp0SuWpbQzv/B
x1cUhUMWovkayRjY8D/p+LowCdB00+E/WUcJmsDxBx1fl88wOCJ/LNuaLFOuVP8JHf8NF5/2DopF
p1MqmKQRRokA9lW0rCCnmtRONVxqFXBexFY7gFObfKTwwAz3N/1LEz391Xj2b3/tzUhQBRr0woG/
5l9M30fmnocCAVfkJW5YaICbMj4WyXlwoW2Lezq3/ogixXOwjfb6JoOCCB3aDY/Dg3IcPWuP5gaL
UoIzad0W6+JvPJ0UUyge/P5kESTnd1NRpnYMfrw3mtiooCupkerKhdXI1KTF+nshtDqDBj5EF4mA
PiBiKVtkKLX8Htz5uJeyqQdYSg4ZejPc62UvDhySPBBCvRBzSa/S83mldlGCvzWbHv8dJlP5c1Xm
I6J7A+LvyjwAhy8Ld3kt9wcTEMJUokML4zKJmgiFzKrfzDZwlFYosi0buwmZ9/OZ3AtLIwhSgogd
yUWIZgi43xMnu4eHclieIrFNbbgaIICzZDQN9E8LpaROJpJ7L5uO4OCA4Ki5CRDhw4aA2qvYwPpR
tuiT7F5eYgkFBHQGWrjiJjngY+ryIKckuzrCSe5LVyZrUCdQ4sSfNKxB3Ykk3LIeRoUEDQRz2S4v
LIvYWUfmK0wVEst27W81cEdAKqsDpeESmyDkepc9vCbhwIhNU0P6VFRgLzC5My1kAb0k+5YNEWZ1
UEYQmIMMw8GRkKKDGAmOMtc74q2fzyn7Oqh/+x+JTllby+q2F2x1QC7tYTaQCoxaf7O81C5qh4iq
Yw1gR59sGQ4/XPXvZMAqUFQ8W15aNi9PlSp+NAZynFLVgiYT+QBDbOI2GGd3ufLlV7Hr4Gg1WbR9
ucplD7ZiLrTRuQk405Qb9HDuXq5QTQgbTpdttQNpXUr530qRRvCrhrzYWNJIXy522VOwK9zRHdYQ
SghXZa0BHM4eBSnyn/q8J0caYCxhPCzHUszb902prXq1obAkoWW3iF2EoIr5bsTzANwVD6enmq3l
h4nZjJYAGbAEAMne0jpUbFrITTTu8vryEr+47bYObZ6VELeoAlZ7IE4mmw7xioxY01vuGEigBhwU
inSWIJ4UVlG20qgCHwaMKci3CU+6aEY9YxS520hBM3jQLRjoUBhwWy1PjbiPuh/NuZ+7m8zw282r
9grbkFa7nFSDD8Om8euL5WyK5ZR+bmAHFgdHZGyXo35DfjQqZqyuJhqNT7iGuyUtZ3m6bEZx4OXp
m7eAq0QGrJkwQIVtcZCFoXiQYWWJslltbU0HjSfi5sNylLRofXjzNBfSxY7TIIMQ94bXpFq+QsGM
UvzyEVOZrXWZdo8vX7/stU2U7/AWP72rDht63ThR99W5X0NDp5/EZtlbXgNfxfCd1xFiHn2InYZ4
I0Ir6AujIL8+HX71zlZ+lnop28dizEqmOT8se6MelzXiILwIW16Z18vusqls4wmnWIypAurbq5cD
y6erlxdfvm15j2RnyirNbWC74s4nP2+/qQMiJY1124XVsK+YZ0miDoxTAaKq/NhZBRWZqsSwXJqF
bMTpepeLVjXkLpxAPj8d1c2Z8S6cxKh3Oh5Slo1q7WMxibJZrB39yVob4ktO713etTwvFNRUXp4u
e8trp6979Zkc5t52Auih1Kq11aCkjLHoZH/0NS+vqYNmz65at9+spiiBprRuKJopIPBhraTW0/IM
7USyhaK9puEMiVo8HRT627L3snn7WjYyqaBCFG0l7kYmSaC6lvfkc/h9Ehf/h59dPvZypFg+9/J8
2Xv7p35/SgEMLNnhNkwQ7GHwfS8YzdaLKK0WKmtrLNOdlMuPuh8Z61jMestmELNehXqMlUrqWG57
FQlN4vtVMhfgdOaoBgzfwm8ZRFlj2diGfKvFOJgR0JeHlw1iJ6+fLgfyqHpuorKETszfkcsidlkW
jm4sprl8aNHlaAdkFJAtrb1FQnXZqGKCfnn66jUx60GBGxmvUtHsLV+muM9NJgUMcHcC+tEY8y4e
RP7a0fd22qEPV7efuR39XlLkIyuYdBuZgvPB3MIqjzG9v9Ov9CTBWFR0tZ7efrCWHlTpBZVZgCAk
SGDkRQa3B6fa9WRUFlhbLPPUFtHwRbqV9ftAyCamSmhlPzY1zpcryN7khqdiMw6Tvyv7r8u9YTma
FzsEFud9gwCguCPLXTrVWa0GZcoZSn3TGOtsMASasDrvBMx5tJ8qav6bgUSLkzTTDhnMTimCg46W
MtiyfSMirFGEJ47VZdjJUt2LCmpXy2uiOeDKmWLQFnPCDZrK+0E9DgpTSFMhwkewdEOF7KEl1p2m
IDlEw3mBfxU3JjO3RhDu0RNWD4pQX1s2M3UMlrfoS7XTTk8K+7LElCFU5/sq8/tNPGWHfihvIyEZ
WihWDTQfBSBgZTdUo0qqNKPiyQZIi2UjBtuDA3nx9PR0IBI1pBQ69yJru2xOLWDZjRDvJ8sqJGdD
ynWqJV1aIbqgghbg1aF+hCVBFV2F2dHODZChIbhqR0OBCpMQL6vErWZnXZkzjKtSNkBtKJnynaR8
hkQlQ+CyUZZZWhQNl6e5hvbWbNrbvNC/ITF7nadaf0goARyWvSrOIGiG4PfCgqg34woAI8z8Mq+e
49ZaHdDQFy8nDjTy5ZjN0NEbgB1eXlrecfqOrOsJyZChchDrKIBjirmlEps0tTW0+sVup8fdyqdq
6ln4rxLoDJDHSWVwqKQOeHr/sjeKmWvZezmwvO/0kXmMvqWx2oAW5LNWhX2oXesbs0SG2BYbAfbn
9oldGruyUhCS94jZ2sPymiXpHC7rYz8pxn55aTkYBkiVLXuFlARuX3F6aVejK2bLWD759j7vjOvR
N/UNLYUpXQ33ae3DnTODBOX85bW2fg7sAJPUksh8ecnIQL/JmgPlV7zj5cDL0+EKHpejwyoE2rTq
h7UteTQABU7ZVrH7y3Qb4ImqnSuIYJDp/Zg/20p2gREMov3qtvHM+/SSZcetBHAftWyPohTElHDc
tvGaHdU/r8wDElhTfdsMxxq1R1ZJsRcHh6l/6NQnoegbJljvrlFjCxNSrldKvBU8X+m8iK+seNuq
9JmtpZzbyGQiFuPkxzy+rMZjNx7h94A6QyCglfYooiESEAAtc7wg2icZ2pmFW48bmGH9BuOeI7nF
mRnbbb/O1NPW2fcKaY52C7zXkj5T/UMlaLhrrb2Bc6Q8XeF+myUfVUBH8Srwwg9odFRfFNxDwJCp
9yAgqCTo8GWguK0QdWiljSlMbRG62pgZIIJ1EG2gnlX6lY2VyIc6vm7kL+mFvClXR+OAGvEqvgQN
SRd1waIdQM+78efpSK3m+7TRUBtegQD1pGvw3PhRj5+dLdLpe/WbcpOvh33yKHvlQ+UhvbxzALte
abt+14Lriq6ttQmz+JpFJ+TLPVrGF8qu/BKxsGwvoYjAs0ETIAXmLe1xjzOPUJ1KwEhE2K0HJ9n3
vuBWcpXv0Zu+x3UVcNeNdBk8T9/Ch/J7cazQKVqRGFxnjznyWCyzP7QIHF2q982j7j23u/l83332
95wV7I1t5HLCxCGH4vqgjTtrC9sCt1tZ1GuZsjwwwMiQZcCHHtt4F4W3SCahZFrjfFHt/A2OYPjy
bDMsnxzLNe9mjLZbV/6mFzc4hEyfAhCvSGFrHpJ2Y7YCkTR0u5FlLQwSaxWTHMBcE+0e3PCUdalg
D1B/rs+P1o3DZeV7083vzPFg92tnHe3RvpP8jxr05WA7T2tGyJnG8aHbzP4x3Dk3cJwugs34GaBk
8009UhnKILtibRN55ehNd0CGTJS3IJo768Hfx5iOmLcCbfeklefyvPmEcUWs3uQJFhCXiB99LaV1
Oa/XITOp+B8xg+mL9c3CCB3soXGOxYkln/uEwoOrXVGZSB6qyT037nvMhs6VTenBqfyGiMkK6EVD
Szr6OKB41qc+x4/XTfGx8yRNHNTPdX3Xf57unfKIN658JPa6ST8rz3LrkpmQvzi5mx76J5lWWR2V
wiX6AW3loXIb7KH9xaYbghqwV0IzGV28jzkga9QdVtaD+aW/ya5xEtqPFxmCuJA58yPdX+r3tu8N
d+jGZf6q+xa49TMAajR9c9OFODwqm7QABbzlDPn6FKgD9MIL7YCRxgQVfu1k4EpW0TP1nSfpa3qN
0rXLIu1efQy+JffIPIC5w5jPXLWufwn4/WNxLt+QHQg24RqSYbkyL4sd2OP5Md3rlw/TrXEn7bTr
+Bl4pRW4GoUJT/6OGLJ5GDdwBdoVA039gQz4jboDTLjHjKZ+gEPeA2teJfvGG1f6WnpEQ8Da+B6S
+16HNNOKsVBxWRXEoMpSD8pUG7oJQzYLiJv+c7aHVov9CEgQPVoBS/UYUz/qFO9WwV1B4dl0i3W2
guunsvodVpSdN/Yuv3E+UUR4GNemN++Sz9nWWEvIwdhXiArKOOm4DJpecMBbaaBO7vqr4kh3izck
6aDnkCSjHR6hX0CJXZOSANcdQIndzpdx6NrjxtiON1/9He4PB3+X72Y6aoo8zHW7Q/WOkafe6KJI
tsrgPDor1avuuKf79nxEwMtTCxfAzhTs4PcGvZfKXky3vnYeKzRgxlWBJ5SGIwTycKtcXVWXFhxE
F7YlyCfSO9tgnbjVNv40XBT1B9ZeseSiYpiT7/6IiHdB20Pn5Wh7gKKO/iY7mA8657yFBbeDuA3N
y0XoGrrSTmNOcVHRsdyAdCQOVvH6ebpCneMJj4oPwUWwDb/kimtcjilQwpfpz84rEj7LFKkxbGR9
2u5IHh1k3aq3oeZfKjaBTStWOH7Bel0Xa6NugFAdodGxxh7q0YQ31uADAIsKXFkJMJ8M2KEXH1n2
ArEgWfYGuHWAiMXhwZFRrEe6+DzRmxhMMu9Jl9XNn39aw9THrRqVRQnSEl7RmS4Kag1CC99D5D5Z
UIUObNOfm7iWuwPQq/6w7C0Hmqb8jJUI1fHKhlIz1MgSzfMGfIC6b8hc2YOkoBmFoeRpF4D3jGpN
CYQUG1F93SBHSendR2nU7sdDCKkIcif60Yy75CDi5blvccjSUm9KUP4za4dwWs6z5uDAqQRrwl6L
Lh5pn5/Pa5KO2yiUz80e3EmZws1RlSw/yGJjRSD/lr2X18DfDEi5dNe+3HuRQuM3J35gliesdKsc
YYYpVqStj0egAKSA6iIGMXNlH4d1s+1ELL1sWqGoCB1xM4jswssmEEvBl6cqhB7c0OSrJcs2ilXb
slcv+JyXF3WTIpsV1eF6UbA0Vdh8GKbslnTwImC57C2wMFRb5Z0Qe1VM5S6VNX9jO6SmyrFP3Klk
mgDdW53XsoLpmMZ43D2MFaYQA/ISkjE625cEkmznnTvhQkhnjKC6RsL0BJEJ9E/amlEdY+w0VIk8
ux54o4HtxfJUHiLIOIRKDl4WCzIrzEbgiOGs3IOJqDCLoyFQBxiRuRu1rRbZu2AWv3itGx+zCdhc
n+Ln5MYiX4flCSL+WBV4dtGzUhG/3Mvm5bW+lydw9sccoMJB6WuLUKnD0GnSq3u5aS4tVj2a5Zu7
BUS5pOiEKLFr9EIES2SSdUBmdNolefySTFZVoOaGxcAqoWwmFaN2yFEoZO2LtYlZfcGfx6GPdG24
KRrtI7RJzL3FRsZ5JpeHbt3U2AgtadXlB142L09txM+5SBaGMjH58vMu8pYS7G0WRpUDL3UabABf
NumdBW522ogcslHWvBgEipcBo1ppVeu70oy6/2rJsC76qKfntoxQ7v8U4/4TdWxAXRRh/rwW50VN
W0df238V3//lFmmXffm9UPbp87/pZJtnjkx9zcbTWRMy2ZS+ftTlLOtMUSzbwZ9bQxVZl6lT/aaT
bVN90x3Hdqjo2bqFGPZvhTnNPrOpb6scNA3rH+tki8rbq1qZ7siU5kCPAR4T8tviyl9X5iYlT5Rw
GuUdgnyrEtZx8N2Yz9G928gNYCGmfVlngrVt5KufDQK3pr+DKQcp/ZsKpr6RfeLjAJuJGJjv9VDu
5OiqrR4V9A7a6PrVbb4+ndW/8i4DoJS3zX//1x8B3ahxmqZCJdPRVSL3359tYZhmabOex8FNPmCk
iEdeVl7LljoDzX2cCE0bVCVwp8F6cCdl8q1FVqucLye731VS+0UFFNLr6g7m9joYkrWe+heAFDaD
Zu4nnWwswxjGOlishCvnytKeG9YaCasCJPb5mipvoK37bpCX1+LrJvRtfPEa70jqYaNXxVfxHgi6
LJIAFfPnCoNEr+O78izx1TDCIIOVBCfoLYiXxFvEV1alshVnYENnF181GOUBv7i1XH7V+fbfToqi
HlgBRGw5weWEqasVWIWhPwTaAp6vQL3gaUEpD94E7xXLMYfwMSKTx37FPlRW18ftUs2STRMka2zP
r8R7wgyFbGNbYU0jDusAJYKSj4i3ohjix6DWcGm1W5J7UF9hA1dQb6saJ0w+rUfOTs78z0DZ4DTw
HVGRe1VYHnyJZS+frXRjFUxbSo3ekDkX4uvU+LzrkTpAGk+8I4mGm4p3I/lFfMefHVr5u2rX+F12
rqZfGc25XmwaPpHkfAF/Yzkv/nilWJvfLlX8vUYaV5ajbDF5qfJ+Jw7pWrj8C7tE/tLEaB5V8PXF
BfA9qKeQaoy24vaIaxd/fHlditdVnmzEvriFvtjnWFOwUCy8OLmXObVJyx90GfkYShlYHwKhUsHh
ZpB0ABWvAgQFTPb74jpW730TLUBcAWUswhyUwIx2LZ6KNzcKkW9j7yaZVbfEXAATnbrKBm4b2C3E
ynndJ6Lue2L++XPE3xDf2yRI9iENByZ8+QqVfcB4q7yLXHFWpqq4v33UVqEtxGjo4hYTRfrKZ18c
q8TXQkXkyvi2RAelHyntnYwiFtJThMXcJt46pBvT+aRo0jox/V1fCTJxLqCuxROqaisHmJpuWi61
DZr/UYX9KcMDf+pHxIy65HaU/HsngG6YauXnBAnNVAHJNWnXfpY+DKUZw0bRkCQySNNa581kXVQ1
YWUANy9OXCtULzqKf7gudgrUmO3QMg+qtn2f5I9qI5zqIr8CzIjOyCQPX8ljo7ArdJ4COoykhNep
ArqpD2hnoIiH9oYMJOZUKEKhmBgl2hWDWPD/GaDlBzLHe2qf1svceNM919Ptc9OlbfN//vfX8X8F
z4U4uozJ98X/25v++ov+9R95Vhh4UL6aLn6e03LCf/UV6VMbtd235//+L806w63CZK5l1hMPXKHT
Ig9+HJaw8j4zFSyhHZm5VzxeB0w//+If3IW/vsDT7fzr9/zuCr4WXd6KnyFgkHyN+SFy/s/uwZtv
eHUPnDMD6LoJD+h0icCOXt8DxwESBOSHyfV0nMiDUOhVO/mzlvDX1/eP78HTN+Ei9SPUen0PFFBE
/9lNePMVr26CfgZQELigQqMSD+KI390E9QywkmIABjg1FKKm93UTNEVX3gapyw/zT7qDRmiqEUcp
VJ/FA5zi67tgy9wlHSIz/WJ5vL+msJzz7yL1f3wT1DOia10FmPXHN8E8A0+qaSo94vR4b00B5N+v
tgRTP4PDAgrW+XETwAG+bgmsDs4YFRkWHNrI++oJeCWfeuebueqfdAT9DP8gVcCfTz/xmzFRAChp
I4ZjGiR9eJzGn3c0Jlr8OL84JurKGXbsClpyYBB/XOTrNmDRUTT7xwr2fTUByxQQ0F8bBsSC2zZY
Cqt/ePWKbJwZumWzRH5/HQAfkV+9fNC+tsD6Gm/mAEdhDlDw4yLnsDxO8cc7avo2zNRfvXpiHtm2
TBXezunx++HPMs4g+JmCY3c6/O7CAWZwjTH7l7qAap+hRQZCWyPsfd3zbaIhxDJ1mtmpb7y/LkCn
/Q8D4z+PCdUzU2d8s60fE/2bSQBXO1LWmkVA9F7vApK4vzoOLisg0Rd+u8q3SySDcRA7D5by724k
UHRL+dWBUNfP4BCRMISltzzerAwURT8zsTSEZ3vqb+9oJMTGQP7VKIDsMsGwIfgep+t/2wtkVsga
a0f5Zc3wvoIBKGy/fBcgv0BUUXTigT9sBbZDvEw+X7hbnh7vLiiAcPirEwJmnSIJQDbkx0W+nRfM
M8JBWzZhIi6PdzgiODYN+JemRV09Q1+eUouu/xz3X8+OjkZCBc1PsQxbHu9ulaySK/jVtqCbZ/CT
BIXrx+z3Zl5wWEGK9SGrqHfXFUxF/eUI0SYE0okMLOv0I7+9fJtpg7wZmbVTXzm1unc0OSBTYf9q
moD8KXM/VUxRNRQPfuvXXcE2GBC4Q8hhnO7CuxsQSHU5vxoiESJAPLcc5sjTVb4JEbgLFokSy3nH
GVRSWr86LBoMCCIp8qrFv24LpnOmAkCB8v4jp/L+2oLMquYX7wLhkiO6hPFmarTMM0smhCK7emoj
727JpCow3n716kkJEXJaP6OgN3eBMIkViUqo/COp8v6mRtkQ7PxfDRCoGWmGYZIWeN0FLLKGgCtI
Hv+YFE7B+TuaFGgEvxwZ0AX+L3Pnttu2EYThVzH6AILElSjxogGKBKjd1m7RQ4pebiTWWogmDVKO
4z59vz1Q5lJy4mR0sUSuIvnn7mp2Znbmn1mVU8k4JSFxyigURA8oR7fOst8K6QmBJeFIhWA5sb/z
rCA+4B6kaigL3HTPwYrVTvDcTHAvF8+f6HHG8XtJ5OCkFBQT4os2tJJqRi3DeRUnEooJqVUaHMAg
c8/ITZzNcjTigj4IC79ZvF+akkawnot0L6hJvlrYpo/hXDjaC+jFBXKSca48yEpaMYSMZofiVSCG
QJikoLfDYZZDjbAkkITlzKbBiyzSc5AUl0MKZUHNJ+SX1ZJLCf0qjGSBZueTGS1GaImT3F5AfMNp
9ttTixwW6P9ER75xYoV0Wp5zjVvO3N2TXE6BTZD730Qw/WyCDwyS9bQj6V9McAzxwDGZ7vHbLSlN
mM+k01cEyxXB4gVatZ9ltArEEWkLNlsSOXBPcsET+onYdmEyB3lJ5iRX7PAg6qNjAvqR/JpNwPeq
0L0wIVmAcrwSrwL6nvlDX+7DqfGO4LBEaAXPoEg1y5bN8ZGkssBPDa+KWGIIpI3sAbnGJSSTxSph
WThu1fW1pCNiyqgD1P8L/DM85QkuIpScaRCW1HYEshCoQN9uHKx2XClUQ3ATx3TMgkXw3ceIpbkn
vVXAzZXuCFh4agW9gBqQfpZDGzHLpsgCJLxAc0hILWYEd9i/MuNgSYZQcoMBPOLkUiSzUiuKZFAL
7kkviGL5g9JVIFSUrdD+IUYyJqTaIxOFQFNLQnOPX/aEZMESUqXJZ5zluSJmzOnQz3LkNFpHARPE
8ToseErzhzItDh8s4JoSIoFs5Oc/zizYJJyCwp7swZmUQCbNr5B2VtxigkJ4zqVFCtGyMblVyZW+
WeWTlBQgvUJdoGZ4w4p6wZ6WjYUZzh+GvoKPjEYMFI3kNKLCyZVqRJtrJIFCk9zTAdUlRJWCIBLR
BX908nY4JVlYrOZi54CjE5Z/iXY9HBCHsuCdA6QF1p4Tu1fN/xVfOtT+0K2t2riqH1N2p4qDXvpC
Xw5y/HkodbnaUOFJPUv0Rdsn17/7uSjoTcTZc9t98GG//d17wp+HCR6/OnpXP6v+Py9N2ep2vX1y
HzyFYd7oO0qHfqj0B32nozoUV3zwPJLvv4vGOdACXwDudiNcm5wV47bmv6aOgR1TXg6803Wnu36I
9mf0JTlS5Le6Mv82bR1XU/u6LzF2UzWt3jTDUXvauBy5rsv13qwf9hG4Y+RLwd+VlX7UbTlE9oRn
MfLrithfrpc/eP2fk27677RmE0uhpypLx/9j2bS3saSgDC0LWIp8yYob0+M48fbEWinw1UZvIwEM
hFUxblWZujHxjvQsSDF0vTF6pEU8s1CM3DzGYjF3VD0p7M/HusnTv8TAADysd0+RXHhOlRT6l4aL
ho+WuXBVHVLsa23qSHvA0juHebnW7VOl681wOSB62DC/fMhdp9fbh67kAvEezjkLnqwhxjfrrbnV
cV2t54XJobEFXbOPJDvQL+XYXWf4d38f6abA4zkHevPQjqEtO0QM3dT7kQ7h3gvLuJAi35QfWj3y
ngKZQQ79Ucd2K/AD5MCPF5f67r7bmtisg28z7+fA/6lsuzLSVCGhfQ7w6/KTWUdmDHCbJz4H+D9N
u+uR3Jb3OUgxNI2ethdvddtgKePNSbxp1r/x5CUdr/JzbtwL3mn6e4/hbfpMOv5ftyZecZ+JEcPu
KjyS+FQTAvtiaFrFjlsXuFi5FPi3kpuOnqqPenRMCLFoKfzv22ZTXlx1R7bNB3ml8H809Ak7KYih
oP88LzgWxBCelcL/yeqXXVdGLgVNo2zoU479KT5VKgZ9Bty/9nrbj87qlBCjlA73fdneYdkiZE8Y
ESMbTjYj8Q4hNSn03xq7U99ylX08bhepEoOX3f7i/anB+8I0Mb7p1k1Ni8Vo7D41L8Z++X6lzx6B
T0WaDhHp4/hT3wXl1J/FwTX7jXVV6vbN/wAAAP//</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Map of Items Sold</cx:v>
        </cx:txData>
      </cx:tx>
      <cx:txPr>
        <a:bodyPr spcFirstLastPara="1" vertOverflow="ellipsis" horzOverflow="overflow" wrap="square" lIns="0" tIns="0" rIns="0" bIns="0" anchor="ctr" anchorCtr="1"/>
        <a:lstStyle/>
        <a:p>
          <a:pPr algn="ctr" rtl="0">
            <a:defRPr/>
          </a:pPr>
          <a:r>
            <a:rPr lang="en-US" sz="2000" b="1" i="0" u="none" strike="noStrike" baseline="0">
              <a:solidFill>
                <a:schemeClr val="tx1"/>
              </a:solidFill>
              <a:latin typeface="Calibri"/>
              <a:cs typeface="Calibri"/>
            </a:rPr>
            <a:t>Map of Items Sold</a:t>
          </a:r>
        </a:p>
      </cx:txPr>
    </cx:title>
    <cx:plotArea>
      <cx:plotAreaRegion>
        <cx:series layoutId="regionMap" uniqueId="{03225A2A-6939-4553-A5D9-1D141DB0903A}">
          <cx:tx>
            <cx:txData>
              <cx:f/>
              <cx:v>Units sold</cx:v>
            </cx:txData>
          </cx:tx>
          <cx:dataId val="0"/>
          <cx:layoutPr>
            <cx:geography cultureLanguage="en-US" cultureRegion="IN" attribution="Powered by Bing">
              <cx:geoCache provider="{E9337A44-BEBE-4D9F-B70C-5C5E7DAFC167}">
                <cx:binary>1H1pc9s60u5fSeXzpQ82EsDUzFs1IKldtuMsTvKFpTgO933nr78tSt54lInfGt9bJSVFkwRbbOJh
o1dA/7zr/nEX3e+Kd10cJeU/7rp/vfeqKvvHX3+Vd959vCsvYv+uSMv0V3Vxl8Z/pb9++Xf3f/0s
dq2fuH8RhNlfd96uqO679//zT/g29z7dpHe7yk+TD/V90d/cl3VUlf+h7WTTu93P2E8sv6wK/67C
/3p/mRaV987cFWnkJ7v37+6Tyq/6T312/6/3L659/+6v6Tf+7e7vImCwqn8CLdUvdCop1ymS44e/
fxeliXts1ri8wEJnmGOBxg95uPflLgb61/M1crX7+bO4L0t4vPHv3+lfPAs0m+/f3aV1Uu170oVO
/df7z4lf3f9897HaVffl+3d+mZqHC8x0/0CfP4498NdLLP7nn5MT0CeTM8/gmnbgn5r+htYsSgv/
5xvCRMSFLnUdEypf4iPIBROcMiLoAR/6Ep9XcHIamEfCCSKzzVki8u9o92MXvyEilFxww2DEQPKx
458LjjAuBEOUEkQOggXAHYT2IDivYOg0MI+EE2D+fabAFOEuKXcgyW82pLELIaVAFOuHnhcvRUaC
yFCJdV0/Dmn6w72PyLyCo99A80g5xebmLIVmuyvL3Z1Xl/dV9YYAMXKBOaG6bkDPP5cZji8MpCOQ
mifknsvMq/k5Dc+EfILR9t9niREMB2X4huOawS4wY/pedh4V/nOMsE4uCJegbuRE1fyZk9OwPNBN
8Pj3+jzxKPwhfVMLjV0QSQkRmJ200DAGqTGYLg3dGBHD0+Hsjwz9BpeHJ5kC8/0sgbkKo52XvqkJ
ALazoIwZMGQ99PxzUZH8Qkd7u4zzkybAazg6Dc0T5QSbq/MUGjMFg3n3M314c9/ArxEXYAPoOmLk
JDYYAXiMC2pMRrHXsHIalCfKCSjm1VkKzNYvy7Qu/DcFhRoczC6GD6CAM/lCYMAy4xwg0cGA23+M
h3sfLLPXcHQamyfKCTbb88UG4PGz7C3hAZeGIMHF0fqSU19TXoCOISBSR5k6Ac8rmPo9Qo/EU5A+
nqUAmbvI/5UWif+G5hnlF0RnhiHx0TwDbf9chDAGkMC65hIdzYWXIvQ6nk5D9Jx2gpD577NE6GNa
Q1TN2oVp9YYYMQYOpoGZ/qD3JzE1GPwuCAV8sMFeovNafk7j85J6gtBH6ywRuiru3TR56KX/3i5g
9EJSYQiDGgcVMxnjMEEXEBjAmIJgPfc9/8zIaVAe6CZwXJ1nRMBMk+T+rvLv6uqhe94AE3yhc/A4
we0/aatx0EtUgANEJpGaV3JzGpgXxBN0zE9nKSzWfbRrd8X920FD5QUCi8CAaM1JceH6BQNhYhQf
LbYJQq/h6DQ8T5QTbCz7LLGZ36eF+6aWALkwGEiF4McA80TLCHrBGKOcoWOYc+LovIKh08g8Ek6A
mZ+nDbAAkfHf0IoeDbC9zDz0OyiSFxaaDp4n4UwadKL9/8zJaUAe6CZ4LJZnKSif7kHFlOX9W45i
OuRiQEpgqDqMYpOMAORqKKNgVz/kciZJzlexdBqbZ6QTeD5dniU8h4Tvm5vMHAYrgyKB6Uk9szeZ
mbEPg+LH9ufW2Wu5Og3SS+oJTpfnaTgvf0K08+0MAfBpqJCIE3YEYCJCGDMIDkAhAUQHHu56CNr8
kZHTmBzJJmAszxSMCKo2Ur986Jk3sJnRBQYsGEQ4Tw9pULfBwMvRH4M5D/c+ovIKjn4DzCPlFJvz
TEDfeFA38m5ZRrvk50MfvQE+kJQhgsiHSKacyAukOnUsBNonbsbPxDp7LVenMXpJPcHp5jztgmXy
09+9aWJNXkAUTUKk7KhSJqEAsArA5wSI5NEtnZhrr2DoNDqPhBNgludpESzT9i2DZ+QCcUipccYO
wQAQjOfms6SQVEPIwOjYPglC/4mb30AyPsMUj/N0aNZvXU8joMSMgZfJ+cnwjBRgGiAQlIcYATii
z22zP/NzGpMHugkq649naTff3pfVuy8+xADeNh8gIApAdA7BscMoNo0CIEgHUE4lOqbcJnrm1Wyd
xmhCPoHq9stZQrWGt7e+C/uH1/i/twYgawMuPyWCnS6qETqoGhAv8IEOKE5UzWs4Og3QE+UEm/W3
s8Tmtk+hMNp9O2igGA263CDGb6oFMQLs9H1JFDraCQ/3PhjSr2DoNDKPhBNgbs8TmE1a++UbG2jo
QgoYtoQ+tQEwVHhiATVRR0gm4vIqXk6j8ox0gsvmPK2B213pgcBUb5pEg2gNZMg4xUcbbFLHcUii
GRSU0lTdvIqb09A8f5IJNrfnic125ydvGOZkOoQx96WAzwyx56azIS8Ihrw02Ncntcwf2TmNy5Fs
Asn2PNM0213Rv20kgEIl2l756xP3khsXHIHVRuURjYmovIaT3wHy8AxTTKyz1Plb/87z3d1bVgHA
FAHOuASz+SAJk+gM2GMcCpyhbPPYPnEyX8PRb7B5fJYpNsuzxObWL+/SpPTfFhwDsgA6hak1h8/L
CICQAA5E1iDa/BgheO5vvoql0+g8I53Ac3ue8Gz9fTLtbaub9skyiWEKzTGvjF/CI2ECwX56AORq
XlrKr+LlNC7PSCe4bM8zZrZNk+pNg5mMX+ynzWAJ+f7xMzGZMYK6QJjWQf6WdX4FK78B5eEZppB8
OsuR7PL+R/G2U2kYxPgJBzsZagHGz8RMlvIC3Jt9+cbpiWiv4eg0NE+UE2wuz9Mqu7xvdm85nRbK
mqhuMBjGjipkMoZhbEA2EyZGg+c/Igftz1XMn/n5HS6H55iicp5xssv79t1iF2fgYL5lzRmUaBpC
N7B8KAecDGX71BmIFIG8zaNYvQTnlWz9DqMX5FOoFmc6uLXvVvdFed8/vMj/fVCTQQoa4spgqB1D
y5PhjUNFAMwlgDUSjmbcJEqzf33+zNPvQXqgnSK0OluEtvedf/eGRRsUCtEJ6B/MjgpoIkkYGRcY
ZqhJqLt5eC8OUc09Nn/m5vfYPNBOsdmeLTbf0iJ86KM3kB2IOlNJoGx2kq+BglqYYYOYAFNu/EyS
aXtg/sTK72E5UE5B+XaWoFx5/huKCgxmDJYEAM/mmOSciAqss8FhxrMuflOA9iduTmNyoJrgcXWe
KuYa6jbLPmp2b5rfBFyEhOlORwsZoYmlxvmFoELsc9MHeYFIznNj4LVcncbnJfUEp+t/n6XcHGYJ
/T9YSQhm1iAIZhL8lGl+Hn0WeyShGB3mqx+QmsTUXs/Xaaym9BO0Pppnidan++5N10bBUEZLBQMU
DrbzRJzAJaWwZg2I07GcYCJOf2TnNDZHsgkkn76eJSSfq533MMj895bA3hUllMP4diwEnBgE4/IO
HHKdxJgIzJ/4OA3FgWqCxOfzDNl8uS9iCEK9HRhQ5Yy4TuDfRP3DFDQDagSkAcby+NEfbnqwl1/B
yWk4HgkniHw5U0TevsAJyi8gS4b2umP8TJGBAigJ0QDQO48j2nMD4DUlV7+B5vFZptich+K/+4/r
5h366DB+vbjyf7uAoIR6TAimGVBjNn4m4xdoFKgNpLAK2mm1P1nO7/dsnQZpQv7iSf4/rRX4+3UE
HxdetHbVzh5XbHy2lOB/bh0fF1aTnJAejduTeufQd8uf/3oPogBi8rgQ5P47joSH4epxDbkpyf2u
rP71XhP7JdRg+Tqwu/eCJTgMdy0UMO6boBqUQ10HLAgJNVOwBQsh2S9OOa4lCWvd6LA4FNrXIUB6
9f27cj/DHppgxjuBlJGEFwWWy4Hl1x6Xy7xOox6meD/2xvH4XVLH16mfVCU8Dlgp2eGy/dPpDL4G
Ft4BNhCBBfbA/of2u90N1Lnsr/4/Ac4IKynTFlVcyRkRXWDSQa41v00XmTvDcZYsytxFyi3jWHUR
982hcULrWZ+9lg0Oc172agHty5FesjHgsuibodEWeZZmqo+IWFdO/YOX6KdMKsvNA6L8MtPsOhTc
rJAWWB7p6OIPbAAY096QUI4Di0BSGAmh/OMlG4LhoJQNdRaoYJnlRCyye6yRpeaYtOHLtk2/hoZz
bfjya9QXmvLSysxwTNSQJNq8pE1zCaud5pA6eHyjTvUOFC/+jTEYFKCwDlZJhYldUO3wkrEuLPUc
88JZ8KZPVIzqdM6C/AqnntjEXJeq61hnpZ6nrYqBIMX7DltdQFim8rIOVdMYqQ1xfGPu1O6qyVK5
wV1UbDifh50jNiVJhoUu4+s2JWzTP26ijBeWp7ehlfWit5M21c1aet3VkPv9ytf6WyePs3XnFJ2i
vpZu3V4LlZGiey0Xxop90N2bXHdrU3btvDeqRGlDqy1dnPySjuhMRktk5k5gl1W54Hm0dXBU2gai
ntkUYbVFcfmz6aTShzYz4bGTLQqGjyItnJnW3zluZdIySGddZXN35TRtNRc8Sq2wb9ZuuMTCTv2m
MSsjprNcyy958FP24TULWm8dhZGcy7waFM2jfp2Q9pPjNsFM1LVhl3KNtNgMCEk2EWLGDMugVjpf
wIII7Sb1w2BZeIllNGWkwl6wGeFW6kRL4eFFFABbYfyrz1G81DIjV9ST99UekMTrtq1/G+tGP++q
OrYGtymVEbhWOOSR2ZZsBQnhyvIrMW8b7Mzz3r9PYs1VHTfsWOa/eDJcp9K9zik1A+YQ1TX5h+Bj
EuU/Wh4XZtkkhRmk0ipgOLkKy14Nmd/CVdIqXb03dZpVJi+ajRuzeal5mjLqoVcaYzNakOvBKRY8
CV2Fpf4RU8OYExwsm9oL5m5TtCrzekuP288Q3BmU1ue1rXVutMq6/AfMM5g5/BoP/LvLB22W6ZQo
zXNuZedHVoa71NQo+lB11SUPo3vMeqaqmAaqiAdulrRrFWobz0r4N5x99HHcKZn0/lWAfrhNRs1Q
t7gYFPLiEASgQ3MatvddGpp6VkWqLCWeJzEPVZBF0YyL2oydpNvWPS5nwq3pNYuTwYoKD96K3pt3
RZGpIDbuehfrZh/gykz79lcE5pEZ4t5RUa0JhQ3Dsco6j+c4cqsZ9V1uBSzTt4lTbPSwdSw/L3UY
AkixkBFdpTXVLc9g9UrTYcM0rkdq3EVBW6+eNnHl6VYe+Jkaz2l6/qP3o8GOSVdBb3pXhlvqs8LN
qtV4qnELEqnxeNxUdfIZSxI9u2Q8H+7pR4on2vHc0+G4V+jdMA80fVFDQcoqIY0/mG3Hbl3HM+zx
XN0PyWrcY2TgNuujW+IleLArLU9Wrc/Scv10IW6DSKUFN6yxedykEnuDOe7CKyPDfZcWZqLhxBwJ
DycP2/EqX4ZCDS1lB6Jif6OnrxuMWtBWjaTPOOkR8hZOj+2qRK5iOQ4OHD7xJlxNhOpwn/FsPzI/
fj0fGRt385FdGEISM3B8xYwIKT2Q9zVl8Hpp8HpqLv7Rhj1VhIHwuHrVm4WbryvPFbMmcK5LB83b
Fjl27xZW0RXtyuuaTz4rf8b1VeP0wRfwjDZJbKySNmk+8Hz4wmj9q+raVRalsSl1LVJO5lV21Nfx
gg7loEAu0FKDgV1h1xWXUVEsHOTeMM0gtu57gWp4cBNQRwUGvXJCJBd9Xn0grpDzJqm/R5G0ee1R
ZZQFszwZJUp3M2OOBbv0kt7ZJMl3yGtsu0yEVhX0qYLxu1WOzO6rhkcqMYpFQv3WdEjRmb4eRKaH
8EeZIH+eNtml1jneavCiJWv64ROh6dzRyruS9/bgM2IXSduZsZ6GMDznH5KhEqpzys7KPFYrn2ZS
xTLQLcR7Tfl95lr9EFmc4KVT+QEMB6i0S08iO43iWoVdaRZ+L2zuxwSG3+FK0/F9DvL7La+vDK9O
LV+jw6z6GXLX2Bi+kVmFkQQW8brarqu90pKpWRtssAvhzkRZ17NcpR2qZrHsuZKZ31th2n3uDQzq
LCHFrAEDT4GCKztPv+aDu2hJ71gEJpPO/Ppn0cb3bBh+NKj4rGtFcqM1PF8QTS5kCKrObf3sKolQ
rKhbchPVQbpmv/ZLUimn6lVa5YlqvD4y87DZlZ0RKF7U2KTcT23DAD2KCrL2whoGY7TqSpCwQg/N
pnJT1QwYNGmMVWwEucob0iintsroWqA0UQTzVGWZ98tPm1Wc47Ve5D+xyNpZ7wo7y6/yzvvqQ1LF
IjzwljyvVzGvbd769Naod0njkzWsZR4rP8q7hZZqH3FNi3nD4jnFvqESbPwgcX5vdB0xMz/P7X5g
ianJqLLSbI2NbhsJNpgsHS4HjXpq0EulEy1RbVdkJgocBYtu1YrkdFZyusSBvuh1sgmjfg4mxgIN
iFnwYl8ZxOtnyAV7kxlutiDpDBOyzuums93e41ZZhdp1CtbMsunuBw6vV+i4wyxwhplbtd/9FA0W
c6Neud6HyI/vQMSXjW588EMe2zzTN0MRWyFPPjtVEoA1V3wy9Mu0uRFMt0VX3cROHSitILuiyRbU
S2Jby4SnfOF9pX5mwsIVoYmSobNldhUMUQdIpGtKQEF1jhnKXJiNRqINuMfXyOMge8NNY9CbPm6+
tg4VJhddt/acYKY1LjeJcQ2W3zLU3dIcunSh+V6kDLe7KTCLZ0Zeg8od6C8pQni3yLpLaQPaMpZ2
k2VzEaPvXV7GypPZHUvCSrU8r1RcC1flPmix0P/YSuIq2TTUqucJ3xo0u+qCkoGGyj1Vd9LGbq2p
boniakVicS14fl0a2FedxhQYTt86p90ixr8UIQxNMob3UFvloslg1O6vO9+Fju7FB6cobR03n1LR
uPB6eAyGyagzhSZvuCNgdPE8anpubXdcByVc9KWlp2SR8eY2QI1uCjdQAS0KEI7IU2E+qxKWqpz6
G8OIV9y1XKPxF17Xb4yqc5WuoU0SUasbmnpdDDdk8IgtSOsq18m+ZzTMVc3wl6ByY9Uy+okPa+Fj
QNHxtghFn/rAuBcd2vWdGWrOZ80zViErLnUwab0g/ejKuFBO0G+YFD+TNr5NMxop5C/kuq/TxjJi
7lnUldEljyKGVNJ38WWUG9T2kx68qX3LeO7QjCMDbCmjt8M0+5SDkllEDfk6XuVkcWFndVeZPaj/
Sw2MmDlB8NpURFTwMFibBWGcXA6J7DekY2rw4v6SZLpdES22ozzKVWjIeLAGI1J+kYE0ksG1eC6p
QrlTKhYWpiPQL75o0rzfUDfnNsx5uCmYs4TqFL6lFeHbFoOllw64m/G6UH4WEdMYQKU5KOu2WPvk
cw5PuOeEoWqwjdKJYVTl0H0NCm1JQ9UWQ2Nlta5DP/1yqyG56mgKm64IFGuaXesVjUlCGQHwfWaF
onO2Ne/ptgG8B/ibphyeuoq3MiP3RLaeqWnddy2jVkQcBS6SswmqTixjlF6Xvm/Mk4RtEz20cjLU
lyIOfRvR7JemGVchp91qqNyrllAKSq+il9htFHeiaPsDBb4CknSJUmNJ0qZetXqxZS0uL90OfdAj
gpY8LuNN1seWJ7QSaHmpvD2IWRwHMzfyHIVImpp9iXtb5I1jZnqz7Atuu7GfKq0z1jXL5bLKs/oy
LNvksvNUmzjhZRl4+QL3+Q8/dVeUOdVaBm24kt1w49Rtf8k6wVaY5ys3Dn95BvAowzktG7hNDG9W
OOjpZauHW9z0exNcv80TGPf1Ei0wya204t+EDqhERZeB79c3l6RAyyZEC9BL/coTyVUUYmeZgC1s
Mj1xrGHIddD9mp3jvrfiMs3XsveWSSXay2i/kaS9b0XJZjGCF90YvkSyj5W+CFoXnKEKLBfGw95E
jlNdCur/kG7XLnxHhBtepFYcoWzpkOGnSLtrXf4wfAtei3Y1bpr9npbyHpvjblnjAZtjE3VrAUoK
PDovX2Usgw7Z7wWekUbq6Xg8ybIii9S4643t4Mgfrz95smTSCumQqqROW7PyoLeNss9X455PguL3
h+MlxZ5i3HuiHcmeDse9p68SrIexKspTsMngRuMXwPita5VYOhoqVhqSxWrce9r89pxIWA1G4wm6
HAZ+30hDy2FDdrhivIyTIEfm01fHeVwebnf4rqdb+UQ+XMm8dew0bJlTVSEeHK5/1u6yWmJ7/NJQ
GM2Roye26rr+Xoie2GAqVchM9/cMcx0G6nE3aspl5JLP0YDAKnCCK09LIjA8aXRr6PG8Sl181Wql
VFXYlyYBF28ZuGVlJmHTqIQLx8rht2Ps0I2vvcD94HfcVcUAb3Ud1coz4tQqWBpv+5oXilVxOcuF
E21FXBYzzStLNR42Lo62vubF4LXq3azNWrbBJf0SIJ3NBwqudKQ7xGZRq2eWYdQLPynwUghBNzwq
1ICKj7xXrceCRd0U0Sbw/GiTeYVnIgo6DHuGObRlsxQFugq4rCowi/pi0wN7ykXEm/Vywash3fTN
6jM44sOmSbRhM+6JgoCRkErQtPsGvN8kVKxKMB6WZe4fL3MHPGyo0RezEGNXJXSeZ8DJoH/zYyPZ
Bn4aqqEHn6AMUa4y6liiGrCNKtcsqEFWTeS4m2q/wRC7KANXXwZ5jpXXMsOKLpmmbQl4Kis3yema
uNcRKDboI/hCcOdBvQxpt4HRtNvobvwph8nWMC7DFYWrtZtQa1vVhy6xy8iAOBDPYnDTI4gwdP4X
TopsOwgRge3mhEqy5M6DuUAzp85UKct8ITy2jgekr7WmWjg5eIZDZIQqlUE8Nzp/5+RdOqsC/2sh
DX/uihRtUCTQZtwbN7Tt0QYWqBhMEiXgL+n+DGI/GgUImiEkqTVelfUymUFkJlKwTp++zuPEWEPZ
3iIpBLd6zO8kuPMbrhfFCqYK2tr+qN6/KeBfQJySGQ1oqodzHofQSleqsmlvsgSs3mCI2WZ8scY9
0bTuLNBJqmpMejAcq03d1sZCjwe6kW1F52EQ3A5QKZBZrtmFOt7wfdPYbrQZ3YhqUXgRGH0EHsVv
W9tF6bDUM/Ao+7Raa6grFNc1DqaWcDYExdpm3ItcIcAB8xNbxtnWjze88suFX+tablFdS+woym+H
mqwKox1skre90sMm3BgkCjeUV98KOpesw7PxrKv1hWXQGCI8qQg2/PHK8fJxw8U6MOpPEI8OZ3Uf
VivaxNJiPWhifw+WF7PKFPs+rPYv/bjBtZ+aA8YZ6NYMHEE9WA9ee9xovtukYAHB8WFX04J+77Un
qtaGL2NDvSdJg7p+ceHYNH7b2D4ecuR7ioYUH27z1PB01/Hc06GscmqxGkzep3NPN81oGa/6+pYG
okpV4fnhM9Yz1wAXgMnZM/6e7vjEXj5yHjUQOXMgF2COLS28XJIFaP503dNtn1iZcDteMmFjvHi8
roFlSqM63xaBE89dFiHQuy54BVn4Maz5RrRebcVFVVkMZpRfpxBwXtCMfk0jpl0GBUlMFyI/Nljp
vhkKT99KL5y1vBwunVSuKeruUKFl5hBKkIZCr61Ej/AqjQjZQPDx2tUHYwFWvddXw5Ub3JYczSOI
WdikCO8I2Lm2gLn+MEiBp8tS4SgK0slciMdmiKK9b+l9F8ncTyOuxFAKu227YcV8guZxlcEbTPCc
1eKbk/Roa9TRVw/8mjlEN8AdpZ1vwiFZAhOV4iWYg7oMxEzD1+7Qu9vBSb7HqBe3jbfLKm+WFR2+
4r6Ki6ZYaEXzIWlgnK0qvzZ7cJ7MQTSFHSbhN08DtTy0Q7thOQSS2pre1ay8C+uILfeRDrsJKl9V
XXBZseZb6YjrWEfGTGOm64XlOsC34Kfp66iP7AEwsmE8d2wnxRBSFW26zkVrarUnPzo6ImYa9DAS
xQISAF1uOb27BrvfUa6RzQanBNdJsh96JiszR+0yARG8IWmoQwTdi83KLcK5RKluZW151RVwKkmr
FqLBnYlZ6c+H2ghNUqIfbV5+r5COZ6wHx2JgdOZnX4dAdz/GZTgXkhgzeEm2bQvqP2XBdZMTf8aL
7kprnMumh4AOiDJbRYuhYyG4YJqqK6P4gGRlF6Gf2XWjJQsnctq1Pgyq9a+0yijnAXJWKaxHuOlE
P1hpSjwIQNfZZfU9cAyxaZs++1RJf1VB+HKZNgFTdeKUJgS/9Jmn4cDEWWpcsRrcpTRmiWLlMGua
TL/BgTtLispQTWpsW63FWwc58yCL6SpKks6KHE+sc7+9J4nbz2FDbbCz+0VXtbUNsbNQcTkMcycm
miqdulSN7mpLMEhS2/E0OwSX2EYxqsyAa3jmsSZXECPTPmS9d1mLtl4aSQxRjtpITL3OyCLtg1/M
E+EVYqlUAt4oiLRRCPK1c0j71TOpNe3MizTdrqP2B3h9KuiMwQ6hbnyZx2IZYqM6pOWOadZj5umQ
LrxLs77wXe/4A3uPh//zKY3h//gTb08n97/P93QEczgPP+z3H6+CxU73KdNyetGem8fvAmaO3O0z
rS8O/pb1/U1e9/A7gb9pfF3Sl0KSHVKDjzm6v2V9n61F+ZT3PVI9JH5h2TKYXAGTkmCCnw4LzcvH
xK9EF/CLWhRKLQQ+LMf8lPiF2TIwk8mARTb3P+2AdUgEPiR+GazhsF9rG7LC8GMpkFT+3yR+9z+e
NskpwppqkFKEYhDI40DJ5zT1y/uCal6rJ0sPcw0CTkW2wvsNxEiqZYW+1LlerFJKMmQOaD/e5Glk
lvuTY8u40eIepL3C7fFkB+b0s+axYTyX1E1odnXkKM4rpftZuiobN10h14Ug13h82BW0WJJIVvPE
cIxFxByVtBiiPjiGPMV+b9zUPoJUT10H/UzL6VUgaLLCZQkx03G3BcUz2ONuvr9LyIJ4MDHNiEoh
UAuxNL9eeZCIzCGuaJLODW0mwi96lEAwNc46pRueqoZ1S0O7i4t6BZPPogZsbzBhO5JgmxvJ2h9w
ruIy7y1f5ipgksxCz93hDkK/fZd9LjCkK6qQ32lXlKFvcW94lz0JVrrXabOQDc7C0xhkNUEvzLIs
uqpQc90yL4TofwvhBOzUEIwvLB9iMFHtQsSscZFdF8EcEddf6KxY+W7nr6uKz2RbOxZKvK9ZQdd9
5wYzJigGbTlsuRv5a43WH7qonPus0k027/JhmJH2c+g13iyGGFwNgyeE27MZidktMqJPZbsP7DhS
+T5Ef+Kk4yaO4w996YdmyQ3PZFqmz4T8KFzczIKBgOrD4msyEIg7F52tOwG1eiTBl4FIAY6FtkB9
GtjwuxWZmYKvOGuLGEyMHLI11TyAOC3E3W7aKvgWdYmd+KAAWAR+mYMwuOcNnsmhbi0umRl4Q65a
oWFV83ZDXP1jDLM2FsgvFBH+VejUbMZxpCn4YU4rgmyyRYRMVOCJLSuzbsEY/qUlmmEl4L6u8ii7
pmGRfyDhSm8gZtNH2j78loFHxtlMxG0BIU3CrATj2sy04YZLcBq9MrG1XmhzP5Jrt+IO2DV+rGra
fSN+5pph6uNZh0VuJY7xf9k7syW5eSQ6PxEd3EnccqsqVrd6VavVNwytAAkCJLgDT++D0ow1Hv9h
v4AjFBBr30Ag85wvs7/v9llifc+74102ajmPMKWzIDUfbYMt0kvhktkzyLzMSK4K7R+Prhxl1kYU
nk27B3nIwh90iXW2BQkv+gTTpunGi2ylf9JiOs1r0+eLH9deyE+T6EnuuPszcSFhHtD9ql2lY4Zt
rBRzUB1sIUXMU36mW1Cm2INrd2uraNovJt7zcYqPu9ZJRdE8EZ9fohQqcwoXPZ6iF7/dvsPG62DU
DE/L4srcM0fmrEiLsawhPPL1hQWm8Lhbes2o8sDx2zxp52c57WuhEW4NB58QW0ZF58w4EZezjOWc
dWvvlQfoAj7Cr3Aof53cQJat411dc1Zh+LP1V5ULLqIz8II7b6Eym0OXZUe76SwNhu+YHdDF1x3S
XxsHGVAZmMlKQ8AnmR9okmEWF207vW/RSq9hf4I3P9QgXLKGy/DquTAXF71X3rJ62TAcWRqZNZd+
yDCzeDk79NQacu6DNnOGeTrFbk8qTKCnYdLZqPX7vBORTWiPXGr7xpQcwnwN6FIYRueLCF+FF3/w
pBkrr2ojt9iV+IjhW+fSY3tGmi3Ngmq/D4Lk1xolyxnt4g1+jkYWoR9CwuDzlx7T7JwE25zT3WCF
QpDpSPfaELaXs2izkdyjawl+HgGdf4GDHklEUMN4YoTMheMf3YlMe58lu/dT6QsV0zuna4QgKejO
WEBOCOnjgkEDUUzChMaLQKA5mW13TixBgNG4964HMiJAIP+4uuHPPsKaivBkbY/HY2uXT7oPNeCN
iV5mhKcHoW9zEjX4gtrjbDx5QUYJK0zHlen1iMTVUZmGc3DauiQzEzwSwkmxb+4Pn+OScOk36sD3
C20C3BbNJPNU9FvRsGdNG+fkM6ycmxtDdU3aYulLOo+YjSzQWD3aHJHjGyxUnAct7KeD0j4/UukX
dOozYAEid2RCqwTCaWl2dYkhtee66dusVXtzZX62yT3Jol3H5banv8IDy8sW6/6sCc7z8bLqjX9A
z7iMDXaqdBLvUfjbEWrJPScCedK3l2ZoaT6Mv9NB+jVvNuQN3nqme/96iKaDtzJNJwhZfdH1LH6M
EIB3coZf4zQX42HdXH+OippzY4I3uJRbcXDPyayQXAyS+CVm9Vb5WKbG0CvhdV2S5LlLWT45zZqD
Xp9zaMTwBFMHsb9GNio8sd2Z7rsZAzxPsETXpstF7H9sm/oIpi7IQm+doagFUHI5CBHSye8H2b8d
uhpFC63fOR7ENq4FGn9AhVXzNSAPbuLBPJa8vyR+83UakGmkbMUuw+DmCnaKIpAV4SKTvA9Mf3Z6
3Zymnp2Rz7o5oUY8OiOIC2htWeP6TSmSYb4wHa8FWyZo4tfZwykZHAAyJtY96aPb8vltEhtFHoMv
bzTLhnwOXA05jrqJlMjmiJyDDuraoCCWB9ODZLubDZy9KoG9yPh7c4I7O+dcYtHY+e+IbrIUe9BD
cNBJ3rmrf5m/bOF4Jpu+H9cRC43Wp9j0X/CXucB9qLXoQ9jkUSt/SxI7sPCnqZRMpYXEpkJn/aC5
eZ3ieal4DA9pc5oMYYPKWy8In6nXlp1joitn5op1+hMsa1pFgXqbCEx67cafnK4CY3ScnNl9aDto
icumTBkMOCdmNBM5Ael6huB0JpHimRz8yoYv9QCTOqYCaaT7KZHRC86cdzftda3G8ThNnNUE8cyf
AV5XzecOtrr/PEZp4YRcFRHbET5sERxNNsxFp/xMqH24CAMrerBDwPwPgS29cFPgA6tMyohjUTe8
f2LjiJnHyMfGhChHPpwPGgWnhroH1rpQQXkS0au7SZmxRn91060rd+jwDrQDCPqu8Euaym9j2631
GiL62rgDy20R4tnl3VbpuctpF9NLO0ZnBWvMJIOqGvKz0bOC8wijqyVemx87RC7EE+fdcb5jzZ+R
Q6kHumxRRRWW/tgJgzzeCcs5mIDCIzCKJ5UOeag7TFOdr36rT100P8kWMrpw+suSTW60mdy163e3
g1Wc/GOofbmpSs3Tc0BaBNDch1cvtm3JmjYJij1AVM2D5xi5cuEA/8UmAVPCZQ29SLzm7Eq3Fsuw
Q3nGmXeKo/2hdeciCXrvzG1o60r5GnReDC+nvd9Je9To67KdwATUNGZRtYMYulklOvSn3NOLylnX
I6dU4x9PA0K4qvw+fZbzYi5B+6LZG526tnDXbchvbyeGPoB5AhyAiLbqt0ZlnjoKdjS8hsiTy9j3
a6lZmwvHQ0xo6SNnGV87wvFpNSLpaj2ce0N4dBGrv2PdQ8ptI3Y6Al9xteCl1wHYgNNRchGzi0Lq
qxLVFbHyAFw1JMqWdlOF285Jwaz0q9tV1SzwVS2aj3BuPncGwfIcClrgJAHO+iyWYDrvzH0L/Hiu
FgrP2B/qfe6bYgVEk/EkXM6dt5Zmg3yzTPF7Sme3nmWyA4cJt2zqqakHtMktk1R8iHaaT6aHuuys
c50gjloEphSVH2p7EV36a2+xXjB3+CQ7zzkNfl8TFXw+6Aifmr+2yvFzwGobyCnYoEEXfyOtY6BR
sQZkH355VzeqaPcRsTlOJ4/2b4asHt44hB9B3hEHsor43d0g47big1v1/vZr441TAsdqKN9z7TIg
Q/3VW4egHt3XMfWDC10CXYc2iQgHp2IxoLQ+Had8HfSGaNRNckkGlWEagUujpXQRg7njmBTy4E+O
itQpEluJvzeozn/8n36YcwR9Yz6iVPEiyPOk4wSiMoad/uiTVF9MY0TlK/kWBF4gMtd45MQ4PQPC
gRBM2ZSnKppPARK3cGdBlfTjV0QUgDkFFpskLJYlnDI1usYigGlBD/lZYbGt4qBgIwjOtlUv2876
07Am29UBLqpN6l30ek5M79Rzu3xD9PAGK63FaTVfI3LkZO3gTvLK3ZmuUYbiZpyMqoCEFtarjk6t
6o/zHK1HKROwHaPo/drhQ3JJhi+tEx9lj7X8z0kd7uLJV1A3yUF6AAmYhT5IsToOB34CCa2zhg5e
lWwfSacw3aEc5cIF4kbX/q4/FiwdsUOwrEDfp+LA2Z120kFGSM/N4iPg0216nggtxCraEzKr+7bZ
21pDCezXfAcbmScBfR00jeFsLOy6ChNfFmNDvs6tm7gTFWHJG0V3wRxWAxY8y+xF6hpL09VK5rJv
rbcwArRcdXehDXLmYSZvqvUQL3jB/Geaa+bKDAsPvPv4a9L6H4yPQw5h7a7zvWscBGsZTOba0wiB
UOSBCDBT0RkT1ZOLkDqJYDKM+53i/XZh4YeQZM78QWyFSn+LdXXq2wBODxFYEwVPuwAeymzuGtLh
X0M/rm/bMMN2c6J/XaViS06xbSxvQxPDvJM9Xe9c178F6aUJvCdspHPtKQpHga9e6SzqWwSCPSOg
AvLDOTZMzGgphFRb3VoyszcsBbQbD+cdkkQM3wGqmoJN7qitWr60WIzqBgBS3SoR/Tnie5xTrrBa
Yx+SGY/mqaRA4DLpwFoIDuYUC91XgPJhuewT0spQPRJJ2cmNVXI2KrYMBqk3e9vf4XZd3/Xwqx1Y
9MTeRQ2iqeOuewZjlVSHHngdtE8ADjVesdE/QsguuV7TqO4Gjg10iMkn5VB6YmhcAKE0aYpF+SKD
srnU4ZSmZciH992D46JD0mX7wHjute6v8Tw2wddxhVYgINrLDGgsJnOaPiEVUzUkqPHP0Nhd0mOI
djvA0vVtcLvNnOXqF8EcCywbA8LYpDH1bXDMkwqc+HLb1v5e7QOVj3AOaQjdtWsHs46vcgkJNMxV
FaAyvzUzR81B4+9Xk2BSwSRTpcFSfKZiuBjD96uMNzFUq+xkOcJER6reV0RuF+o4YBRJhTXAxe7C
YswcET7eBuG430HMv0RLMucL8T6Dh1mxcTZlOxFYkl17HSbQbpu/jKdp9usDQekJvN0pcZS5Z5h5
eeiBcAi4F965HQCQvnsDCEq/HmD+OrADC7xIOcDDSLz2W7itbjb30XxtTPPE5JS8jCNCAzfNRzbi
VJdN9NiQFusq638uk3NqyJbWLdCfXMFDLeIDgn7M+ZAviCJe4YVco4Q2GQ+RGBz+QK+T/2Hg0Kac
rF/l3G3ZgH9jF3yZx87PQr9xsyNohytsXnxZlOd7N+/5mrrHJQqjX8vavzJXkHO0uro6guTEdqRn
DRuOZ9O2F5QzfGuE8H5INdQQBb5oXwTPUx/TIupkWPjUZ/WeWu+dHp9AAP50SWqK1iC1HJYwgVbY
bdcdXF5kgaLNXYaKCH1kIt3JXTt+9/Y+uII+60X4jAzEB64u9mpqYQkyrIiDNuOl85H50tETuaHr
VlKKeELH0q+mPVlPyG6LSUl15s003e3N0dzRsHuOdnBcjH/44QFSYYnL7gheUY34Lf3SU498wq5I
i2mJvFcWORlqXvzLMUokzlD04XybuTIOiU6JnskdG3iYdfPi5ZMICkJFctrYUY9j5BXbyPUpCX6j
CsBc4qjbTwbhCBKQ1Cn7uXkdDGAH6iLA6JLwuFfzrMtgiTdARPv33mnnh0jOX9iQhjnz/s17rMTy
5Sk209sm7CCirHXLxZm6c9UEYEMb4u05scs/32JTp9O6VIPTvd6uQiyk60fVkxW6Fgat163u9kBl
vW/cYrUa02b128UOsGoLMsNZSslcBdrwfPAwAXvPHaoupJ+5XbmnjexnGjCwB5usiR20Pz0iq9//
XOXfRNfRjz8vh6Iog9jG+ja49iiNVQXMtc9bu+MoBlZr0Jfb7QF2+npGegbImCFWANIPoNKfEVzH
phlq4CD/GvxjLnSD6eu6KJZYYzYBOYKCUN+CnmbGh74d9V7XV1x6b7dMZ0BakwjmnY7Dk+cDEyX2
vJ+eStlpbMVFbDE5O/FIgDHM+TBsEAwJZJXG8yG3aNmh+gk/3nb0MOUWsp7x8SCKrCecMDKLQT3T
2Hk8PB7kW7N4hYFekIVH/GtD5c1Vh+k1TTsP8p8BjgTDqB+eGe1q5u1bjWdfs67hr7FB+YNJoB63
vuiyoPFQZzOoBzAXWI1U6GGIHqlPm3Jr4jmP9N7cY7aORa8HLJGDX7DSAes2pYY9pEs5gis/DQFQ
qbQf8hQiO+SjvSCjXWro4xokj90WclRR0aJXvn9JuuSZ0+43RC1+wu/Nj6MamTuVvWlZrsftM+/E
GTkbLXWKOiLYGk424SfIJkfzstUSqCXAt2rqPvdt8GvVUiI54kO2U/YNefzDSo8TJxxKz9ws1US6
3Ie4iOVxqw6FLTqZjybDr8S94Ewct4N7321lEDVHBtNurwka8UEr1bIYW3zZiVGiSGYOFCho1yqI
snBP7zgK8IrVJN8lB2hH+juh9A5LAx+fmC/RntQdL5V/8AdFQEtMqLQq0IxLZe5QjBB5C7wyghvA
k5dltWuYMVdUjvBTspqXwwORguC1K7sW6vUMa7xXwXjncwFp0+m8h0F7BWxATNC0vQvw5aB1MJby
2N8r2Bmg0Yi6j6GV9k736wDazHai7g74AXkwiY92J9HZF43O3L4vzGI+ebNz1UEaZGpxXiD0v5Sq
gf8yeu/bDNnXhrFy/4ZKGJF1vjs/C9O+U0RFz/OIjz2rDur5IiA4Ixxse/qCRKAL7hctdqji7GU2
o5OHDXY8E0W5HMVr7NP7BDHxNi/s/rA/tNKhuku6/BhoDKrC/5Go1FTJ8iZJH2e9SD7D+nmLwtkr
2RqGp2Tp7/cEUgiJQWtDbv6kKKz6dXcEtgwP5XpNcpmZ559l492jRApqmcObfHWrdDq+rF2bXBxP
v1oEyIs1KUCdQnvcpju1RcWh1/3MA9AhsNTGavVYzpyuOfdR/Oz7MATajTSlS/fSePF9DClunl3Y
JmKcajHvmRR988TBmGpnzYw/WeQpqdxm3wodh7LQjoIQsEelA54ld1EMFFJYPQKdhwo/+OWQ5Wfg
s0++HMacOgPYLv8rZY9spc3FIixQDWnmIjzIIJxAwIpAIoC4zPHad54I/Nyb9xK1Jm2GQFrhy3Kx
qDR16kwf0RT+Pn7I1IdUQeW9o93oTlD2RXY/kKkyiHcLLxeO2b30hRujzkyOj7oNgswQqFahUx1i
Hl/nEBMkMS8qclPkS0BTaCiva/uBMjCcaXvc5CZ+77x9hzwQVMuMMpaOA+pd+7geeVy446CrbYck
EDJPYusKvKKBzDIpfBTRFZP/PnTdVnQ8+Bwu/vc2kGOpdrfPmBnepIBUDl6HZyCrr9M6AcY6DoTK
UBOl9l4N5PBJVygvAna2hq9NS1DIkmx3YuCvPFzDnHTG1tMh+BEkrVinGRYK+Y2iEgNufQxFajJ5
AOck99RzAmFkR9QzL8FexbIfshYbVgh7qB3PRoLKThPn2XWb5YWF/pdBk6+Sjyhg8Rg5LVjSZxZ/
8huwyV3Y5XqnQZaO0iZoHTwjVNAJhggKiCEqf1IBWLhH7DFrVs89PIXS585l3aEbExSOlXEwtACf
oinbPUIzbGxd1rfO99mZT1HToPRtBuWFP0BfJocHmGUK2yzZTog/fuBkL9jk4meURwxZwUdyzZw8
8R8Ccd2Aimeq+6yQn2XxNA6nwYVZMVPvLemX9oSc+WLS8Y7K6BK2hxXw+FCEw3THiVlOe18hpnmY
/bSc+ikGhMhQajjdG2R3+CL4ixqD3/5kznDW8P6T/eueLAngfLJeBCox2SvnyBv3axxJOEAqxtdA
8BQbG9V94+zZ7PQfLucIVtrlC0yEKFeBjzII4l66wbmqCIBLaLY0D0JEIP3ycDA2gIUzAtWRQ1KZ
cowASI+h7xQ466cJgOSSyKA8ZABnUA3V1pMfSzPgmzFjfE87c9nsCTVDI2oc1O8RwG0oGK7WaMQp
gn1ijiH1SuyXqDahXjYfyEH1OiMHchNQRGkB7notkZZjFqIKrU8+oG7+UIOcqhC1eMd+SVBr89oO
Cewg4ESBDRJp8KPVy5Xrwb1grSnMIS6xC4+IJLRMfyYnTwo372WSZE5nJSNwaWJHOYnrPvR+9w0O
m6raBRU/UO+jInS6l2ngMapJ+fOmMcXcA4adxCldLEYDvRslz8AQrUU8H69hMtRCTKhLVcdRHAwO
JBtdwNnLhLOLYVFN0qGKdIaa0dzAN6oBY1V90oB01eCIXYTr6hBnRL/vqo8wNX0UGqnNu29hcO69
/Bb+6KI+QB3B9tVZpxZFRkN4QUUIaFVQXUAS4ozJGeXDRxpnazr/xhqT5MpN0lwe23WhcBcOrBkn
b4PyyswKPJ18HyBRJQZWcLdPUHvST/ByUUZrpcNhC4c+PS1byE6NjXH/DokFmTuLXf/XdX8vOsZD
vSfSMZorOXsoSuNDDaqfouTBHrbuAKIAKoLKYeGAHRQCN2FnG+qgT7Eh/r3/1IC6FaL/PN4efrvP
fxz+eTp798GKCbGP08OzT5EG6wPodAMXz76gHW6P/Xvxz5v4+3r/8dT/dfc/r6f30S2pZ7BUN92e
3x64WzWH2iffow5kw+2lvRgVxgBh10xQ/7NrgvaUUFdWIV1+QBTT53UZ+UkN6XCWiK7LsYt/xJqf
t+1LqwbshgGAN82GT0ky1b2SXztwSh+sxzLNEqB+/hqdHSC8kIeQlZCdIBr670Np6W1lae4FWHdj
cXXET/8auhv+fbsM6gBQ+O2Q3VDy2+Fs+XERQe8FTz6I63/ffnu+5Ia1327q7avdjm5DfMPX/14m
lm4H6Y/IGXvw3+v/vq0/z/X38j/d55+uCy2Rn8wnZRH/yLL6u6X2E8vv3y4yO0/n/3Xr7eh23e3W
28XbcHuCvxf/6bH/9FTCViR0tjZhsuYIjDboSraY4VbXcLv8j1cGtxKIv7cP9kHt3wfdLt9ujhWy
H9RW7Lb2YroVXKz2sLmVYdwObzfdhqgtIJE5l78P/6+XuF0M3D3IbmjV/6fQ/l+tR/BHyd3/G4X2
9y9S/YXQvD8P+guhARfz/AjdLKLYMm3/7j2CXjOJnyDPuXVvBsH+F0Gzf+8UPWZcdD5BPbLnghv7
N4IW/w8UuSHojbzQi2902r85u/8NJkSzlX9oaxGgq+34n71HUjS0BQOHvz5ge1v4Pj7sf/YeCWKk
SqlpaL1jl0AHA6iyavSKNT4wy8bmviG0jrCH1ABeXsXYw+hLJTu7x1Pr9HXn7AdKk6YNYUDXVG7S
LFlPhqM8FmKyeJ9YFgYgLJfR7s5HWjDevXBnicr9EDaUBh7UuEhUSdtcdrX/mvyq9Vbz7T9+kn/4
lH7o/p+fExwf4m7XR/cAz/3v5ibHHOmI+2l8QdWGlw/RUh1W1PmzpdnVs7WSz2LFn9s6RO3SS600
lKi52Djscum5b7IJahO542m0YqWxsmUH/ZJBx5ysoInF9nNsJU44Qy8SmmdoFdDb0FtBNLbSaEOa
CswbVMT90joCgQIgHRS/wve+KavQgfar0w8XoKqocLECrLZSrGtFWWLl2QM6LQ/gqUxckxLr/mvq
MA9mKgaCcv1aaDRogaN5G+Zld2ttDRagr3+vJgkqAY2gsuyWoJiJb85B6xto3RhYi3qUBl2tc+DS
qr4Nm3UCg6Z5Olp4Lg1iS1gWMQrwhib4ilY1if9rs9K2Dik8Dit+U63eB7clZcf8pWYrvjNp5XFq
hfLRSuYS2jkqYqCiH1ZQD6y0TqPe/EC5rS6X4annB6/NztKqFf1zDE+0Hq0+j8aAqKjjqD6T9qJZ
wEH8HW7XOfDW5lAn51GAqmmD+fGw95ox/WZrFfjWNOgg42SDBYq4rxElebgz+ARNL3xK8mYlIYS8
DSaEPdLGePX8hd9sCqvUxREEFSrBZPYKapWBq6F3ttUNQQHRjNOh2K39kdrYJbSWSANvxLcmiWvt
EmaNEw0HxQXvVBp4KsKaK8TaLL51XW7DeDNhrE2zWWNmtRYNh1cT2KtuA7VGzmYtHfS3fjI3l6e3
2uFtGNPfnrWCemsK0fBjtCbRsN/F1jRS1j4C6xfVzFpKoTWXOFwmZCXXNiBruaHMaEJC0yN6y2M4
U2n81bVG1WEtKyTzM6rl8DFGKy8OgfM2ONBqxj3uLgtcL3HzvxDpR9YQm6BI30Iqa5UNW+rlEbww
Ym20xiqqM5y1xVpsszXbpLXdYOe/IgUO8t5acsfjKry2nuDU9dayU1CqAdynZ/yJFaRD8PUSa/A5
vfX6XGv7tdYA5NYKdBZ4gtYcXMGr5s6kAeM0H2sI79c0KaL3aIMARxGhBdZjPFwqYL/DfByO4ekG
qo22eQOzFmU8fMHjE1TMrT7U+QMtVKyhyay1uUAcQm+RsO6s7Sk25kHjUrBCFRrbwBoN4ZFCSrxy
a5r64/I2wUUF0OLUx3o+rL1q2/JIa7iu1npl8GCpNWOjoBitOevscGmtXTta43a2Fm4MLzeEpxtZ
czeGyxtYu9eH75tYA7ixVjCzpjDFV4RZTE5o54wVz4N3LJdYVAfvkdrRH4O1l5UdevKMhUOjFt6M
ObFm9C1+w4apziGc6sZa1kjEnuZkTQph7ezQGttCvk79rGxNDtpE3cxva4NDi4hylKQ7VQCP3LGS
8WBtc0I/s/EI6oPLa7zw3+RmsKPviTXcOZx3kKnVbuCRpfDkZ2vOOz15Z0kIZs/z0Jqgf0PANFwY
HH1jrf3Umvza2v0ocDCZDwJgsSjAaqEAZvGADpzADl4gBTcgwQ8Yy5Euq/o0rGrORdr80slLCOKg
seiB7Ylhp7kGk9BbOCEGpSAtrqAsuEBvCIOFGZIb1gC+wYkN3qW/lTAeFsyHFVLyDYewYMRMM7TH
nCs6+29N60xnrBPPSfA2exMtth5EJhkgWGNCPG9oxuL7SXQ1vlY53kw5SpeVi2+ZQ1deyLSeO8bd
gjRuUhi1Rp885uah8LyikxBWdV8c+HFAn0XndlQmXyPo4E4Qg0Uwfj5p/6ySabmEYOiuMnjuD7Sw
krF7L1jwNTwRqE3V3I6/YhRMhAB+Czp3cTEd6kI8Gd3Hkc3twITOy2pLyFFfMeIRgV6STx7I9jJo
0Y6i4QYFf9PUZAOaiQQ+1MP0QKbecF+dXE2+H2gf1UKJfEKF+5q51G0KEm0PY0JRucQvClXqVRf3
ZWRNCZQdox2aL8/QsvZl1OdOAC/zSPPQNz0vhlZ98dH0BgwjWhhY5HRqEb6wbfqeTAy9qiioROdw
xlI43VK2/WYu3InPHXpbMNQnlujewZCIrd55aMz9Me0kB1YyFZEq0Fwsgf41HyUMKqxHpj+hSQry
NHQtyXuiYAtZNNEIvA3tfEYPEbR+ko7zFM/29i7+NAi/9keDPgw9cIkfTUPx/4i6shl8cxTj/t4y
UkhTrT5DVoFJABQbeOecJwTrFmo18x0JY+siMtufwcxTNPoKQBqlzeMe++olHvv7EH1EFnSdyac0
nEpUGFR2KauCZXg4/Fh8litejn9BmYP14HdU//kR0MppejSDRtE6r5nZUFvOUXs1dsWeeKBPj/XJ
dScAu+s4XNftI1qitxYYITYUDjizxbQE+OwU7uL1+UjMaaBTNrfrXg4Lfn6AZGjGsMTo9iIRFLoE
VJue+Z1CxPalHx4i9twsy/6w0/QrJIWpmI1YSw19ZQANTJL3nqBpViidCa2RgvDkaxDbSZq8dz6h
JUr1USArYu8RWo7/KNh+CofmnbUiPY3j/qp2iIoQBX/3lr7Q7XzHU7fqCCIyxDRgogf4AL0X6WJO
ZHxBARIt5t8OX8IrnNusW5rTkkbeBT2sSimFytBZZ/g2zDAW9mXrsMd05HwMHjqs8EadaD9zEFoI
gdcGxW+ULncwmLCFvIa+8M/xKND5Td2nPr6YtlMkN/Ml3b2zB8IzRwul/QNVcvBU9Fs6wGAG74os
30EjnRnzNDLFFo/JNYGzBFzu55yifmE28j2M0IBmhBYIOOZ+6b0Q6j4YeYPazjrlgS5JwuJvCfC6
MbNtdNBgDl2nUHk9caAXoJTuxqRBc4PWP7LVwnPoNJQ54yTu4UGoZX0fJvEdjRaZhX+Lbv6JH/0F
/U+eeAS2DJ7OY+gwiIxCVrPfuflGQoG2XJ8BbSPOo92579F+TcsFp4L+blDwm3mcnWSEvnCqyWMa
PiXGfzAygboiXS/nHIoLP8gDbeR5MKj9Wg9ow03a5ImEpgkq7xeYDYAn8ZOBMFas0r9Had59GvMJ
nueUArxDQ8Vm/Tj6FLEUf9f9iKrn7lu8wMtkYXDZnKVa8JYL4IcMiND86A0NSN2dRkWfruiHNror
Gipd5AoYb2hB0juo4YQavfLCn4Yvi/6pJSgmKuNPWhF06JE+A0qvPvv+8fY/2Tuz7baVZNt+EWoA
if6VPUWKkihLsvWCYcs2kOj7Jr/+TsAuy9t736pz3s+DMYhEI0tEExmx1oxxdD/mZfCISE2s/Lb/
0jqau3NVBqtsfC5zd++OlncwEeJKks4UJRFCFlzZNUUw7uA5ww9KKEPkMTaYYytMeZbt4Y5Htko+
k6SjQLhpjPpmbNpLX4aHkG95l3tpvktUA7XR33YBXgUbKQSi3+eqKi+uaW2DUEAGMUK1tXp5thDK
rMdc5CcDZlDke9+K7vPQiCfeN3vTz5yNY3ffS9EfKzVyvcqBRK9SNWJU7buLGW4XZvnJxGWx0hz/
1kceoSUPijD72hCOFWY9mz3U1RDyGtdZsHJ0NPmR/aZy9C9ttpEBYVAvHK7D4Rza5TWK8aen+lMG
UGtFwu+oi5T6Thm/VJQJC6cfwPJ46pjHfbKayLRGbVbvOl2JVYWaPQr5bg114r1fPsD5MOxjFSbx
2SnNLyhxrrVjYk1NTWZytrwNACtio3buRWsNeFcrnsMk0nmkoPtUlIzQHY0x9Wvl+B22WvQmqkrG
PTiRESlS0a0CI47XLvWqNpJHkVRoWtIKrYBnYubWDbBYYb91esrMIoz5U+sEkqFHYSEtHkx7GI61
cT8kxOM1v7Ndowaxcvfi19QxnMI+aaX4qqp+DW2RWZUNI2Usi1XgyGjvNpBlQqbcI54PU1EMKaPm
o1uEcIW49otgVWUEMXXELz1m1k6nhLRpdZVu/dR/tfBj3TbhWqkBeTGOrU2a3uVj9SyyECGnrY2A
gyirML9JeWN+67TDZPok+vLA33cz+aFEmwFJamRmp10p2dTUlCdvr/l1tlOUbNd1bX1IqvlPOhuB
PbluAkTcPoVENwcnQfWiwwHg3BUaedExJSbumvridWmNWY1cuJDic5iDmzINcZcrnl5eYpwqzX5K
HfNWrz0YlMODG5fu2kl5SlipSLdJ8hYbrr3ppf3JtoA3zsxCAqtpTTWLXDXxrl6Tt1b5oUtz5BVk
sksq36nlFDvmZoDmrP7Cw1GFRI6h4W08fBVpjqNKm8q1Nn7vJvlpkIDaQmE8+zU5kAnbXTS8gUIs
j2SBfdOSe3/Ad5GQJ98CRihOwTAHJYZlrZIhfeua6Oxn/lsRYHzvmCIWKfqlojt2wxCvEUo3/Jn8
O5rinNwuPhrF9yFtpg+aRsyhC2MjmyPWFiLuzKkR8hdvdmAP28SZ7jXwnWQA7C1lbOoByNl3hnKg
NCh75fF8n5BVb8pADau6k9aqDrxoI2N5NIWMqYH1IwgaI1lBZ4UZBclz7WakXU0bnUOikn0LZmbf
j2NFQqN+0JzwCUCdt479YtskCZyF8pvpdN8EcxErq8VW31nu9NqPDZqs2OWmH17TznuUNeoKLbkI
BBFc+FhNzMIP1prz6s4yXSiEs18Ia0KgfUwbdWgsJg6pm6+tunrkxIRNMQ+wxks+6hR3y6Tx19gn
R/TwBHktLoNd28L+KdpPMh3yYxZON8akiS23MQoTnlV6eHYS190i64N/KcJLx1xuHQ9lh8wRXUKk
ePvHDoJfaKhF1WK64+mOC5i3bDrbmsIBrQURtu2X/Uo4Xrwpxk6ulCo/6GEe7xyE9BFstXUXdcSA
gbrM/7Jj6ksf3BflvSgvk11rfyKDyOWKOaudStyABCRTp46RHn0sNBBcvlacUg/dPuyztERA0cDd
JGLgdiAs6Fa4XLpNmbnc/vMfMinFi3fuS8Ufw3XAn6bMwEXQ4CYpYybdI48A08GWJV4t/ALE4vht
0NJTbtArTuF/T6PksZQoUdJvGrmAaqRuhQA32ESWfW/rPrieHtibAzlgJTL9SGz/HBfu3rODJx/+
yXb0vQ85QeTarAPKA0WAyJkXGVr2tc20aM0dflcp72ugSdytV7/3112M7hNDA1WjnGppTDUhT5pg
hW8Ikl1qoTg56AK1fEPikZfjmzTAqhXwnVcWBD3m/4K5PO+JcByR0jn83YJB52YrvHXQBMF6mKyJ
vBs4Fb2EJjlWjr1TnSl3Vmy61PmjcB80/rY0Mx0VRfnFF/zCWiSvuE4xPPRNBmYuBhfXmfspiEif
CF5I8TNCpee0R6wyoiopB+1tgCO7DdpXGSHJK91D0fa3tQ3XdLrlGdJ3aEqocoLmyj5M4V3pWHhc
23gV9D67DQfRBZd6xHykDbsA+8FrkhC/7lQCH5XQItKqqx13IbKAUa2DSpnrYNRXFTqyTaOZzENO
9aB26Fcox/jpE/Krm8ZCAODxouSth6TO4burQzPdtDxEIRTg12AmkFaJXHuzlmYIvhNX9Rc4Z9eq
DcJDmgTJTeb7m0rDaFw3h8YvzsIimk+Lfjz4hnoyq/ExaORd61k6CNboW4kqxSkaYGSTfbXT6hkT
5UPcrE27ey5s667RqWbOTGtiCpdiJeSqx9bkbumJ+qNMXLN6kwT4wvIs8DdB6J58aIeIELIcSoRI
g08Bsxutk6SqxpOda2sZtd9ApzFr0aEJmtmxKzo0Te2dPt9rZvGtqvOXwmUuAQFhY/dU7ArNWMUG
0lhm5fdtB+ak99sPdS6eAuNRcyyIpoX2vWmnWy/0MKVpKCW4eqATZBlv3np8S1SJHN4N18gFVkat
fR41fSZZaCN3hvmFgG0N7gtvahN+rByJel66TKJRqLa9vG8oMsfOd9EnF7dAtVUa4efI9O/xT21k
Ud45OW42LXss5t9ZG9onB8dP1vEg95A/Gy48ioZvau3GQFJBA91UuXcr/JUxRsOut9qvCKGOKX/F
S6nfjqEURxMBU0KYuoaoE+zqHCuwq49YZjVnl4Iq3o01iTPy+8xA0tGOVhMouWaSpBBjT91MRJIV
NUkb2JqQLXrKpIUnrfmPkrmCWem8peNnLTDUAe4ZBEtAmXUV4F7Npu441spblU25C/VEvwvzct27
mbMKcFfabVCtPTmtRxGuQfUJ3vQhd2lWs71rm12qjE/FpMPSLpNqn5T5TYG+8CAFWrpRR+vrKEh9
Dl8o6Ie3rHXUqu+SrVfYORlJ5uZO5tWkCGKiV0AT7WWwqudkZ5Q4l43WEDtdWs+eTUSjzXbGsUwv
VeLnOGjVl7Qcte3EZYTQKbdWBlOJ3YxdxCFhYY1OXpq4xrnVXKsAEKKDrPhx1G94EDmIUbV0yT4d
qqJ4Ldrsya+LYhdNxVeLWHetPaROdGuUMX/pvJa47frx7EX11zYK/bUlLWNfoKhdVWbi3gYE+cRa
6vOY+eMxiFPrYikuBIrB95my1MkfcDhlIr4tS8QjdZhtxMQ7hCdo1np3UZQwxQBzv6JnuLsvSkdu
UzOELquM6VAf0gw4tFQtuTTDXEUdOGGv1Q/6YN2KLin3RvrdjHBI+6Bm8GeRqGwJLfm9TZK2bc+v
OcbE06SbfWWJ9VB8EDrGeGWh+DE0BB5ZH99PGlKxIBw/DFRuN4UhkRCaahtQ/9jyjPNm3+4HUQ7D
BsF9jmqqLyGp++Mm8+xHX2TRSc5m/Di+Kdt8OhEl8/iaOgTjbv1FZuPXkrTMDa67G7dMIWQZMHpV
X+7KQEdX7DjDNojdL7VdbVFuBM+5Z17csPsykvs5VciG19TFGhRb+C4bTKqB6Dse9whFvbqJbyti
JEeMPAWL5nOcAKruxYj0inzRGanSt3iy020AimklPGYEVuDZCAfTh0YzrFsnIT9H+nqXxEa651dB
1ZqW1wEj2Gp0zCPmq+Gia9FzkGvyxivHzzB3qnOd4x73wrLcWKON+rIFwaMhbomG6TiNc7LS6hDN
rYBHNltAZsMqrYnizLi3V9Nk3snKzfe5iHH+GO546NzZTRj5W2sAGxDH1nSdCiAxUYHjsuweZK5v
9VoceU1gRNSPUW7Zx7z+vlDE+PK+DlVcwgxQFDN8jZqddnYxsJ9c76NJTWTfJIT4i3K/a+ynQZjF
nV9eclNsLCbO6ND3Onr0dRYm/XYoKDV5UVPejD1YiOyu8tL2BggNz2/bOZOaRRvtYfJo9Oqr203X
cIqvEFxuW9R0Om8PtGsfE22099XAN4rEj5n22O4d+a1qM+uhFN0T0+XgJvC+9xCG0hFAjY1gngC4
Wo16MtyEeEi2k8wAeKnuahXhPamjAZHyANm09R5zPKM7W3kfAj9HE1cUw0MzyG8yyQ84GbWNP/GK
H5LieZCYwGEyXQy/+Zwnprefq4WYzUZ7K3X/IzDAD0abt3fBWOJggHzTmVP4MQyYceiJ9YAQJKfI
EvUUwQQiRilfSqoEu3B6CVWCzockqirdT51hXkFXbiIfLbCJj3c7dDbyUqS7HrFhmLvTmiYIDzFa
AOZAuNINtz8IuIfHfgA0Rh4THZK2Lj2kklGAzS5Joi3kgGjtGshPh+lg23CKvbLBJ1sogBhgYzdG
pg4ztahsKxT86XAZhOKerC72jWb5EkF1VXMJMucUCFnK24SyxLWxXGRapMCdeTYZJSPE/dJaw8X0
0Pg13yyN/2cUlzvIQVhmdeu2NsiG9p56A3+5SjovOphBccr96qM1zAJ/IG5d5iC6T2yeiU10sDpM
2wN6bOI7tQGXj5PQMLR1nBCVR0i5PBMDQ2GvXDABmR58h+IEfJiandFZE/m65IKR7o3JVbSPJV50
x/88ljObuSwEqcRuE4cyPrr1t3To440mEVkCe2m5By33Ygf3mBNwpVT5NUHJvcKWwu0Z93ee372G
tPPom0lfT5r3UmX95yIaonNCtXvjx1Q7RZHsaLp97rOqXk95SXIHCgn58uIuYdq8rZpg7+Es2phI
rnqznY6lXUD97Yn+Bmv84NqvWJcvMrPSHeU3OCm2hSYZYEKSVzvXn8Ta1G0H+w5labNpdnQLGLCw
lfkmLYvHTpPPJcpef+4FQGIx3dCZYh1npGfibs7bK8DtaRNZuySgXO+MebL5VJCqfol6i6Obblvr
vb+VXRZeMr0cgKFYm7jOgT4ODm/6odoGSXHOjKFBoT8byqEZboQcrkMSOsfkQ5smcGKgHzsDisuA
i2TX6hGdHuj68TDF/hYp8lOSWs1hlLXYVDpSTG0q9kLoVG50+UbYoDatB6hOuOZDgokbxASiV2kQ
gZR9wRTOza6wDwnubb9aD6qrKevjc0YD+BWNLo7oVru2aevyd3HDe3ojDFuvRzGdxjYT0weQgc6d
kiUOXOVeYV/tJ1+qi8WEkId2t+4t172xXPGWDwTq4+gVm0CI8CVp7+rue0Bs/qBE7l8aTW1zM2j5
b2PUT5Cjd6Ljcnso3PHR7Kfq0Aak5dDCNnedbnzJJthjMtHumq7v1kT8Zw20zaVPkYhXZXJwqnyj
WwNedSgVGFnFfsgNcOcASIR7TiH5ys7/lkSfBzc5Zjp3U2lV5jZE6OYWFvwDYsDOGKz9JPJ6xZOW
4D/GYmNAO4ssGBBtEXsby2rSk6cbu+4lVuX3vO4IkdsUI7T5ybeL/KsJEtrOtt1UF7fIIXG4md3e
VUa1r4FWR+AvTyozNqU2Rjtlu0yKAkJveIb8pTxugGCVoaBZawoHQV94ZKQBk6XDcC0CHj8t5oTQ
Bjw/NegkpBl+cac4wYRviE0Zq9tEa0jDT36yk1N/tp0w2sVjdu46qO0eEwfKG2O9mQCDYXDsT0ai
9l1nJ+du/FjnTXPUiY3odiC3oxPpZ2Sx4TrLyOuVRRduSstrT0OvRUxJZ0jFpL2SMrZu8E8+ODQi
2PSD+kK0gSOj/px2Trxuh7kqlDs3oS5RIqf5sIGftwd/xMtvMrIHc45vHKSjelNL7CKxe3FIlwcT
L7y4N9O7MVDIWPt2j5VRJM6B2tpbXLfF1q1hqcWBRkqM6YcRqHBNy6Mbt7GOg0UlmB8PxihPr7JR
96pP+rtOI0lhuXydcaW+UK68de00BtOuH5nj8TLDUxLxWxDgNNdpis562WxK23a/xA0igM5LkNkW
4cW2Ot59YGaYMhpb9Oc7nVTRLW+NFbW29s5xar4+g1s6AWEo+ZmCZ0Wjw2DoW3uVia64FxGpExdn
8jatPHnog/JA1Z2isSCrnY8ArH3uXFpTfAJ2cWcXEGMbmBpxG+PkRSvt4laUIyTVeQFpMjvbbsDM
oseBU3ItNGg4CGIbqpJJurF8MgT5jC/A1qZDOxCSypE3W3YC6KPwOtzSeUVljP08Uua9r+P3iakr
ohqgEtFU+qkd7Y9hm5/8NEJzH4V3uR1nLxlco7ql+I47vF+FLb4R6FokJ6lXid4RTzNYc7qrKRFi
NyfgmoDF82RuRs5c4AdAy+vL6oPZTe62KX1tQ6Yu6/wbrSHpBUluX9mOuR56+hrJQVujPkEE7Sbj
fSJQ3490vLCL8c7BXbRPGm2nfHPABDAdCeK+jbmibkkec+iw65k+1QOnDJuV59jFtjRUsI0mApSa
DJFlDAAApdr7OcBJ0ccXenRcEz0ja00XKMJkwCZ6a5H8clrUPSPoO4B4jSjkqsF5t+0ccfSboLos
CxSlWyntbW+b8miVFr0VzEjflyOPWXJyFrqwuH6BpASFqc/3ekAWp6IpRpd7waXTG/N+TDtxjrAb
Jebs2+8j5qdBO6w8Vx2VbfpnXOxrXJH1fdhXc7B8UzjETmNLBWQKD16OLdFATzCF6tTG6XNY2fZZ
RDLcU2nHIqGnnz3bqrZZWsJv8sIJSqMvNmKIXwoKm1MKL6nqxXkceTAVZXXUnmN8GKtSy/odeWco
2g0vd2ECcypVD6fHoLFGUwb34UjkHQ49zWr8Xl1NON0wmcxz2CXuIyz4N2/ld8J6Lk3CWnw/kKXA
8DpdBkDdu+kcvh8z8ffSyTKYme59yByhFl619c2swseZagd7LL+bifzqVrq3q3Sn2dIVyoJMSM+M
LrO4BRSEIcXVVAj7S5r5CG0yLG7wDe91zT03NVKUPHSxqzqfcinJLrX+LW728DGm8Bjn2ZqwmCdj
+lRhlLkg/hJxsRV2eEclhBld7h2Z+/OW4cFPGXZbqxDmaDknCzGtFK4Y102GY0/wpTfMFlZpT0FN
1hzS0ZtFjBjoFfY3CmSk76aGVl0V8sAczx1vsUs9QNaKuuYUKojDJAtXnU4jojoih1K2NXZXY5Oa
nthrk5vuRDfyP7XIvmXTkTIgxWrCA43K7q4urqGk9wTec4hkeWdstCn/5HgfTIPSkA4/t0ht6jU5
2Q3y6n58tM0c6EQqmG2TA/Lb6cqUPzi2MdUYw0fggER9XeJwvbqezlypOZJtCTdGPPA3E/YNFltS
8ZQjmCMDjEz06Y5uLP4qTh+KJmemNEY3EXK+vW+ZZLjBT1MFZdLroPfzxpVyDG+dxvq0MdL2E0ww
cEM28UMntbvKHuCX2Dx3VUbaTPecLdLf6EPvDO7aK9WDNTZya5oBKszZPtnZDaEbveOyTuLMIuU9
lrHcy9ai5xZz+9TPD/1Q0KUJZyZitekmxquZzKZNJvDTjT8vlk/WbO5sF5+n0rF80jIG1xIuUODR
aDDmxaLGQJqAWzSdjaNZhMaoNmPcpGI2ljLjoOAjMZuW2LRmdVg+21DJRlMXYtOyfVk0s2211bwn
/uv/xgf6Y07q02juoxm+smAEQ9LR1WyGhcmr3Uj8sVHqFjsrVRSpeGaQiE8ACQzOVtF8i4fyzFb4
NwsxiqHFwHFjxjdbcslwdz8Wz+ls2fVm9VmOi9ed7bzxYuydh/zZ7Pt/WuqlG+Q/tt98l0ULy/pN
tvs3nucfvS//OO6nmNpx/kVLexoD+qAcf+/kaLgCXbRF80I63vrCn1GfPxs5usa/TNtySdlgTJz1
1z+V1Ib3L98UpNkRZ7tISIT7v4F5UqT7i5TacjzOriOiNgWvRh5Ff/RPxPpc58aQ2N8qs7i1cx0k
TZUSokbKx5ZDYECyUWwyVfv7Zas+66mWraLOzR9b05T3wP/32Ped/+lYw/8sZ95e2JeYj+eFB0Ec
iuKvdX+cqpM7L/4Yo4pGzenHoNacnbwdD6Glauz8/16kpf/7qrQy7UQBCmCG+RJSjwJ574e8q1it
JrJHA6m9vXAq60W4dIPK0faEoyJajLYFwmPECXhebAL6vDX8lz4cwUbELWkt3VUWIg8VnKapCk7L
J6f0g1MehA5+0nnLsp4EhnnTo75JJj2k6QXm3ZbHT7jxBmWcxtRwKXqCRDwt65HT3WlFoH8pExkf
ptjKz7GKijMokuIcBcA16Yxh0YXuLxuW1WXhyLo4JyWTjdXyER5ZOCTnZVs6khoOozEGkDBhHzKV
d4mbut+FZeBdovmToiC1qpktYUXcIxxqngk4tfs2hWOTaHjyRiaq6DdYBLBwLoFLwdwucwQF7RCC
YbIyJ9uUVejvzbalAwoW5bDUrEejkA1xZxDuanCAj1FYDrdh2aAPzcCRRpCyyEnEzc1IZsexm2un
p+2V36M/EAXgnZ7HlsV8rxCYxuFxWXWUCK//6aDlRKndH0xy2ccB9FWFDKybTgMF498Wy1gp3PHP
Md4RTz+/c/KvU9wfCEnTu9rEHh0Emr1vLAfsg+VEj2MzUSkeqFrGYmBelLTmyTAET3B36A+eUcmL
PZL0yT1VXMVItsfWkugloVa8GkZioTKvdCKjMaW228TPy6f016dmIAmyjL1/Au4lDjMNcGsA/Fob
JJP3PnW/aL2sY/K399CiwkNvTN2mV5hqtWaIHl10rAdV99WBqNC7lk1PDyUti78S2W7bKspeWzrl
UUTV5K3dCogZZmJt6EUW7IqOsCkrA1yTpo7IhYu+2OHBLi6LW0ynf8tlmheVO9ir0a9LSgjYyGjq
MUuM5y1axGzLq8o3nOS3FCJeRZzRuKf0K5pEsZrnfU8hm96QSO2LV25PfqFfqzVhwUOjjoapspOy
W16WVmIZJ4whFFjapGi35qCYsc2DP7bHjfEFPVt0cDNbbgu00euu12Jvj7MWbtd4C2vTvGTU97zY
TdVzn1I40isJXI509mwitMkU47Cb7n1ljz8W2CU5Qv4+Eo4eCMEa1rfFriOtrEZLTPvUDeVDERRi
hXg/e5NDeBjjbnyBDgR0jxLR/LRYFjz1ghMA9p+r2fIweV/nC7wLFBCSeY59JreQ3Ua15W543SjS
s/rZaYTzNZLq0VK2fMk8f9jqEHbPhUIgJyFG/9i1z9U5trLi5bdX4T84WAxjbnv7btSxoGT5Yu4U
bPn0puNFM799fmsSjAZTdpRUvW+JI9MjbRoR54mZdLcI03HeLmI9iHp/rv+562/rf/v457HNjCTR
WvD/lGf0p66aO8lOkCfJrz3hjAtoy7QOIB3O6WHzsiwMR1k8w7KEhmB0UVy+flEw01s+evMR4DaD
7bLf+2G/jngft2mcxYz4f/Yzqry+rejp+Dh5dbJqKCA/SDTH58CJYpS1bfmZWgPlODN8znyNKaoX
ZLuw9srP2GdlmHxusgJ4nSy8g5MmzTMV12MWU7lW7eMYqhxJTWtfs6ijva7bfZxsO0INRt3ecJFG
wh7MaEjQRHeZ3YSHOnSNtVEbEGDrKXrFkwuHQNdHusl402OWVPckoqPXxhsj+PQqOFbSzl9UpyP8
Y7zzY3c3tbGAbJ9Er0Z7N1Dj+RhMuXboO6Z9y3CId7ONS/kU+uSoWmQcG+RF8tUU8Q8GPdD3f3aJ
0Qz7z6sPwQ1PPAvgBREOl+Jfrz4Vm17j6I78GkNbQSLAqyvWE/VK1slBVCGIGUBZXTtFl4awmF7B
8jrw59rmrKAcgF3RXiZu2J0xULue0iA51yi7z1lZ//y0jAE8vk9ypKl/jC/7jnjSGlR1HPu+OXaq
+9qs+Yv/w+mWMb2hS1jUPbi2VWzHrhvOepvZ56T24m1WqPBj68R37nxzI566rxxLf1l2FZH1c9de
kWD4tWvhpu5XpGr3iISNFwe1ytYojXmm2oZMeDVLI7N+j3L0yC25G2AbhDiL4p2eWoi1wy76+emv
W//cTxslCrWCI/66H8lR40bUKBC83NfP2qR+X/ilcYxNp0Z99pfx932ToNTPyyoJoXML/PYgExhF
JEr/frpljPzunRhwtSyHLidexv88LPP1q5aIYYMsaRfAFf7Ay5POD55Rf3QmMAR444cvYdneqiSM
SMnTHVGipaCPB0Xh1vbrqyEzsog2XXXjMb4jkSCefq0pPzSfKLU/iT6L72A8mMu2ZU3wpnrf8390
nJp/wq+zvP+8kJ+wrP3a9v7z5m3va7/+Z3aeuseklOCEDBndwray1qNNL6PMtcLbZWz59L6Ah8mG
MLXWDlrEH/v9085gP4P/0l3dpWn9768R5k6madGrxQR/48+Tnr/eyGMkNRHVpvZVxvpjq2rvwXPj
+LaBiUzllzuakOCto63VA6GPvK1+jXuMN7/GexTA6OHEtOw/utL/bf9l3AzdtzT4DN3t6sP06uiZ
khnn4Ndl9uPTPKYriLExXMAVaAudHeeLd9m8LJarbfm07Mjb0Vo5psUZl8EfJ/cMZAKVivSNVhAU
Vymwo7z3c2RrBMVZgdg30k0JhYFVHXX0Q0t1Z1kr5iEzwA0kx6w4SfsVysvaCyY6v1RtQ8tC2p63
mEXf6JVG9t0ZXzPC5O37Ho79NbBppYC71J1Tl63hEGS9r5fmf4kG5g4Uf36L82RXCDrL0JDiz2+x
7KbC5RnkfdVCXAsapbJKbJdZJLkd0qjah2UlSUA7l9qHkrLzo5w+95l7CpBM3pKuJyr8tYosgv9w
DGx72epLt37wyY/qvG9sVYmzaaXhoSl1cbbnT+Y8tnxaxt634hgmr/drv+XTQKXPyJU8D6BL1q4l
KO9VdXOXqPDnYtlAQwJcjb/Gll1AIxGdzhtKGx0SIiKOM+bB5TTL3suOPjbY1X+OuJy/3ykuk0PL
Ez76LMGc/q93Smj3ktZdkfnVztEn0ODSOHe/Fhh6uFKXdcqdRId0EzJp33XzPlTlfDGpBO+vpG1d
NJlYtJ6cIaZRc2shVrmIebGMS6RbW38yoHP/dcOydUaftjX1i7ZDyXYslHTTi061fAOy7GM1SuNo
F3Zz14xdc2fOn+bxwnImXBPzvklsJbTfSU691YsnJQr/3nUlEsHSfDKR29zP20gs/7aN0o14sqzh
Q1Gk07YQWnVsBpSPy6d4mH5+Sn99et/6/ikc3PiUCDj9//m7oTnK324Az/Xgatue7pMOsv6wrUdu
FKTxpNdf6fGsUFq6pb+ro0mj53F1T52xpzc1az+GXCplKwrS0yY0PXxbP9Z/bY8TOd0MOC6m3NNu
zSyye8q7xW+nWTYs55K4yymKzlnZsqYWVyjtky3ya1HW9KAiQTK1c9vDkGqGyKtX2CfhOm1z/VGP
6FCcY42lbqvHR7BK1dFzIpPqZSK2tG6vHylvwEFqovB1PmOUuPRSr88WwOGrh0t/T7sPOj/SsODN
0vV9hUbjo+yzAC+aO9zAKQrulz3gDNEpNI5jQM7zNTtfnqPV6Wd3uWaHaipXNqSW3fuW9x0LnIU0
0u3h1g5m8+CPBZLQMXq0Kj96FAO0Uel76PDmsV97gOVLNsYYXKt5/mirKMd3EMgNZYD6YRmTqZvt
aPwdb9xlxhn+Ws+ZqT0sOy5jGo7DjTLi5mHZ8H6ubJm40ghihaIdqmoVbavWyy+g7ZgPz59ckaFw
tHP7hCFo+8f4sseycT5y2fX9IHs+sp6P/HXaZY9lfNmNeuuP0y5Dfxz+19Oiiv0v72zvbxe7LSBK
2DZFOvje9sJw+G3q1zpSj6ckD94SCHyG4TrwhEHwnZTONJ3qQXZaViubaqhdx3ToAtVEu7158x87
0pTAddc/dl92Guedlj3fd19Ouawup/RKG4aSme1k3E4XOTtGVm2QdpfytIyowZwuyTLsllAgwoFW
D1A8UZi9bydr261g0yV7Zcjp8mPzz7MYZJEon2f2tgi3Ze11LRmTrj4bMX0vNsvHZYGKMjhltG2b
N1Jsqc+/7fy+2zRviXTPh6GwBfnF6ZahHx+pq/ACcs1gF9Dp5bahOeaOnjJY4si93S5jywLYq8QF
Me/jDWiZ9Kk+OlEb/Rx73zGiYvTjDMuYX9r+zX953Fl/TP5d3cZBw/SL+T9PKHNGkvw++Q99Wrzh
f9S+JPjuW3IXwLlqOtsYRTeiRuLN8v4u8Xp/vHivy4DMS3Zd3ilThhMJI+7P/Zex5Ugl1Xjp33iS
zGd9P9dfz//jh8rY/e5yESRj1jxk86J3r5E+k5aXmGFeMAV/Hwm9LLkv47PVCVoB8DhI2hQFp0b9
rLEKax8CnH/MlROfnErQOXveOhqj/TgfYAU8B5YhMq4cQCOUtGny/RLbaD5wLu6Z4rCshhk2TpEa
NK6fk+lR8O+tS+b9feuSW1+26vPOfxxLy5z8CQpudlTl+D2YRHaPASP/sdDC/qsqE2P2ZOT3y0bE
dj2M3Pp7ZjT5faqjhht9YfKbZEXe7WITQ/ccOcY9htBJTPZdNendyW2ApdlNEL42Ln1Vgsj8qBRU
jLAq9sHYRRteLtEj4IXo0UhobB+22t0yNMqxIJAtIxzdMe+4bhD/j7LzWG5c2bbtv9w+IuASpnE7
ouhJUaJ8dRBbZeC9x9ffgWTtYpX2eWfH6yCQBlSVRACZa8015tJt2gyXPaB8QsvdUwk95oQPiHsq
BBVcRFOS7XVgiF3zWCoTjGOmXfvlh7RN1v02QKxwujFIHid3If7F+64qiW7ErOaiIiepbH1twJK8
jV2e4fYk8OQoivHNa/OT1Tr9OQ6Cf3kQ2n+6pZlI9gzVNFUTiSppG8P6FANre8+pVAoQP4aKSD9J
3wGauYUg9sg67SEXKagxuzF/oB1w91Okdo+EbetNjCR0IZvy0BVPwNnLs2zoId8b1FveSjZBqAkg
d+JBtlov6x670PsRJ2W71zuluCO2al7iXOOoLPO+V/YyhnWJVSWOG6yCLonB7v89z5BRLLf1lqUr
bhHVy0VYSk0TAvZERc/GSouyp9+b7uimt42NSZGti6OR5I8yuC8PVPgigKgKMvhsXKhbgpdvAIm7
ZAOiyrrOz8FMLjoWqDsTBPOtPEutwXkqMdzt5ziN7DfH2AQb4zlPjVN87jd6leVQFFaLXlN9799W
cmLOirFk9PNs++1//2f+m6IBpdjSwkzPMIlv/vloc0qdygqYgR/12KOp8TwqX9P2LhrGGBlGFgxH
gBzDUZ7Biam3VlXfsZ+rxU5Onptp7+E76xrnBGAgxaf4MxWuG+wapZ+LlyfUoFk6PPJmmWkAYfqX
nQ77uC0gMVSJQ7V9rH+zR5RSmSowaHeKI0H8jAiXM5JXYkVSTjiszBVf2X1GBblrI5RIPepDOz0O
MafE5gxXDiDZ86vnerACKs2d+XDt65DkqNpAjT/8p6XL8q45550FiaTapPpgvBpRALehQG8tADW8
NhhsAlUvzi2WdGcq0fc8AuOXwj7Z9hQf+KfEB3kmD85U4QEddc0+r+Fzyr7K7cgQ6b66vmybSTw9
JQWq0utGW+7Nr025sZb77l9zZZecYYFO8Cic2daFP+6vB/T14z5N0k2aNvrGMPwCBMivKZe2HZCw
srxpC6zbPAE1p2Q7LY/G3JJd1GyXe7UZjrLFM+ZnfwdFaDVGKgDqX31yCjmcL1o71uueGG/1ERlq
tuyp+dsamcX2qxj999TIjAWxy3Gfj2n2qkE9kv2554FYoogANKUfvBt5TSzK0tyTieH0g2ZSaDP3
CwIkq9gdvHWm2Pg9oZGmbBKva23cd0BdHzPYo8/A1WXgCRivbMj4kRk4wTwiG8k8zccmao5ryWk+
cobIDZb/fbWAePcftxTPRlu3bEdn5WBZ8y3323pxMPqscLPJ+EgD7hfbVJ2DPCjOFK3KEYbXtc8M
mpHCRQLhlzlZkqCBJPX46yo591NTzhczhTtJ+S/ZJYxXZUJN0rkERufDKChzAHRzd+2ywlrFowZy
R6nn5mVaYFjxylJrZyH7jD7WAG245QqW/bAohjrdUuLoPpWWoi4tiFcr2Swms9rEDUWrshmNGfnA
vGhQmjEZkJR26tCRyxbi6PzJF5cLZQ9VJhsvitBZueHXSKVwPbUIOrcmQlOZAhvnDcinPnXui/+c
d+1T0CADmplzbZ+ua+Fm70WvY/qu+O9tnMYvddcpS00PeKVgn3a0ENjcJiJW39XJ36paa337c2pM
aePenKeKsutu0X72a6cKbDIvXXDnzAdq4nM8OUAyh0lwZ4kSyaMcle3eGbA4Vs2tUukYIcs+txPB
XQXiYmEEAE9/uw5Ajr1OqLo4lAHGbsbUfIGPrr5EFss0MyU4JptVgW7YjgMIE/MoEjuUSA52XpfJ
WPcis+wq9JaM+kr5ZougPVl+pb3grgy8QXxvPXw1qTEWj6Mow2NhaW/yLSa7yM3t2d+GJxtHjYMf
m2dzzMlzyg0ZhQgqhXLEkq47teu2TI7qJXGjT/s1BdjcdtBCZ+dOHk+fBkuWXRma22DA5ySC/0w2
kuq2+eCnRU3CkLOJqjyedu7ttUueyWlyhmzKg9rYlKGhW1qTdacgArTjWvdsY5nDL32zcggv4TQi
Wu59Dyu5UwDq5U31hLfH5jpbyKbugsyzgX5tZTNHgtplmgc4IXr3auuvWBttEGresHOpxHpugmRf
Jd34RfaHcz+AvP/Yb/Ps2aHAnRBBkQ4dLBd+/NyUKVKZDZUD17TptQ/49aaY1K1SqwY2zQFoYB00
g2xeD+48+nMKtDdRUgMvmz6xD8A783BF0exxwpSvKI1jRBHE0h/MbGlMhnMc2IYjpexLKDCQKEBm
evuOyORzQRGZNoTlO5AZcx3pSbOqJ7V4L3XzGPJmf3TMwL1cPs3TPl2ewk+R/SyVZtlkdAhLB8rz
L/mDgXXHDdp3Yyf7WAlop3rS+DsgkBgzu1kIlMMAvPz4ZLfP4eDZDhJ+lgkBycbbAZATfuIksGSf
sDQyGPaz2+Z/TMvEW0xlcI4oXnEfqLqCpoFLgOZmym2sU4csjDZ4VN3SmwfLWfvgddbpv78hNPEp
nce7QXOQSIGPpIJKsKv88w1hpwpWPFlXfCk8s1ukrL/2VG9RAmCEkLdRSc7nlifEvrOxHtYDy1wI
OXSZIIcuh0pQB9aH1FLA8l93aZZcAtEz2n/t8N1cyi0XBOlinSt1spQbMiDjP0cjvGQeXG5VqV+Q
egZ51tbtc2W34fbaf5VC9H8PyvnjrHy4TnPVHo+y+pyj5Z6yOMQ+YVja0PHedC3hngpTJNd+Nb65
PcJKlxjvXQzGXU5TUCYe0wFEmFzwsLpQAR1q4SU/JvuuK6FPGY3r5E/LqU/N6yfznkKyPqdErh+q
D92BEmjnBCDjTuYl07B/0JS4fzXngkUzSpoDKkn3oPgjzhPo4N/gEN2FNQH+VgaIM5gQZ4936Y1G
odbJFKx9e13d8dYe34xapJt6BMogm3IaCKX+UGgd4ENvLAlrD+n99bvsj+lzV1DLevkyGxYOvkbK
HldOkYdm/uJDt31u+1zdXfuvc+VnXm4aReSXz4vQ6y7qCdUom9T4TCQaPhCGkcvCFVT4zQc9Db9Q
fDPuZcvrNefei99kQ14T2B7lzA1cw2vfp8+hYEn9lyWWmFWDf+xadMSELlEZREbGHJb7tGuBSVmn
qJSLL02gpzvicsEROoF/RKgEWZ3Nx62oBUZBsvM/DcuBphDvdW0We7nRbNxTa/ndWTbiqsI1GSzH
WjaVodWOqjecL5vcOFa/l7ntH7rKEZtREyH1/4PobyOXmhUDHvttj1ncpoza15CtzzIPAwQ80+Se
hNlrSMYn49XJzGgn+6w5XBCNCrk46FWyNY1mO2vt0Db1XcETMM9raByeaz44wQRSiJ0xVR3ZSo2t
YCl3y17eBg8kshdW7vePckZlJiRwIGlsZbO0LWfXz4Ee2dSMWcIdhz2Ot1N2KEDPNayW7iyMfO+m
siHOCM2uX/otftCB02ZQiOahWlG/uIVj4v/qTwsf9/JNPsLHp9ZaOwc2+uqJ4M7Zh1tCVThnuEV1
t7nnQIeSy3Y71lzekSGp9CTA7VUnbTIfUKTXJ9nPpu9etqZQXZLHdvcwpez7Sene5aOjzv1p1VEZ
sAY24O/bJrKokfUemmSoj1Ky1uhZvA1c6jWt+ZEuD0qKA0Zs10fZus6Qkjd51a/PkDPwFh9vDO74
m+tzUT7sdK2m/NX79qlbNu1OD46EqmTj+siUz0c55rXfrg9LeVaax652KvB0vKwKJ4oPBrm6HftG
xDCR6LEbzhHLOMlAvC8I+aWK6KUN8OZJmzL/q0ybexeX+B9W89FlWKrcKFqxzFEQfqsb7QuI1+zd
jzF5z0h47AqdDbWuGPYRdJV9jDA8OIaizreZFj84cQbFKJj75EDmPFoBa8BOVeYNOK7qi6zTqeP7
FZobMsoe3e7It+DB8QM8uv8+Sfzo0hP9fTIPNZp9UoIu3ltq4hyRh7cgtYBloJ2fTennTlebUUpA
L4oVxsPhQxgJgcvjEFKg0KiwXs3ZQ1QFSigXBzx9qodoPCWKsy4RsR2uzz+b38aK9V66uDz6uvrc
BLhT2RoyS+BByRPz3zTPbD/A/wCJ1Ej2CNOtd7ZaGEtYFeUXO61v5Iy81TBXrqr4iJcfNWMz1Ssu
bX2rODkvXccVe9i11r6aD7J5PVSluu6NJNheu1or7tfGCB3xRavqdk3Ae0nwDYcVspH3A5nse0cB
lKANE55btolrbu4AdwzwBFzIYXOeGA5BxM7DJ5FZRmsnpPDB6Ax3HSXVhLF3lh2SuKF0UKv48pim
uaiFZ7+WtvgKiyj7XsQGlhbI+AAtjRulrIaPWEFLobe1h3m9if6ry6vHHLIcLBbrIamd8jGP2nCJ
2D8GwMCgETb2yVPclRyUXb4GdawhILmVTUVN+r3wBRv8Pm4K4jTJcxIZyRGaFKZGAj0u1rFquqQE
PN0H4O73qmmRQ5GnslMe4nn4cqbqgmrKjOTLdY5s8ri11o45YOTkBbp9M1DtD045ehtyWE5embqn
bj4r9ZBKIOrksVynSfU4xBrq62/YvdiL2At5rDjD+KbjJ+wO9mvR6d7eH4p6kRHiKVMzml4mKKR8
cfXoLA++8gylzrtXCDqfG5ENe22svlzHjcp0ln0x6LeyT1frv5x8iFgo2P04rJMxJFPiF381AuCb
a+n5IexVSJ4ajkZ8UyiQ/ueMwqcwtC/MN4Pt2dkn/knZl/4sW5Hwf2vNY6w0SDnPM3NNWV5b89ho
WfH3lCDuPsnb6L5FM3e538qEoP9AJPSyXJfC46zu9h4+tNyk6d3YaMqLcGpQY1P35Cl1d1a1bJsk
ufJiZmI4lEaiQWpkVlT09ppi42IpR5MoqG9BD6AuLpAQyI/W8yS515r2t81BRzXeuvIA08g7PvKN
dI3nRgRwyDEOw6Sf2xQ/VP4yYbKkdmQgo+vUZ3kgX3oHrE0sGw/DOSlcqWoyZBC2Cd7Pi79LZzKK
fN3ppFI9H4+fyVLYm1HDfQ+1NkMKq/SnKNjKnmv3dWqgifReDiSpNsxTVVtx111BbcQmzFUdXrMB
T8yyku814jJoFd/tFJ6NZjXNs0hcJPuQ1w9DoWl7WwHHTeETrjAXMU8S7lxr6p5V3652ne/81m8O
lIflU/6R+vgT8vJZqInhPslISw6q0cVp9yxbkWe/4U/iXeIyOkHQRddibigHO7/BcEoBqSqboWE1
lOLb+q38NGusxp2tK5BGHcrvOg3vcF13yRV7lTioJpmVytYs0ABN8MG99wCLyX82DV5gBQgeuC55
eRznDBe76XVdKVTSJeCPeQS3j9TRKus2GEHJhlZ3TiYHktQ8JYqJtqAC+ZL0Cn+RLkC8pqfdv8TA
zf+wmLRV29Ycw+TrY2ifdmMGuk6fQrPky4wVsLqyvYedW5/jRo93RR2XN+iUmrPsK2zcVuIyadey
KQcm6FefrhoUbTPmkOAfBZZBkF+cwU3BuWEJ/vcJ2gpKkVVfXxKNQhJgG029lwcvFTgGCvWvSVHq
PTWDAwhKW6/36nyQU2TTzCCVXUauF/92jfycYaze/2X3KsUd+W8pA93mPUT1DzpodNH/+H3VlVoH
fWr073qXpavUh+5izOsJbT7IM6BlvNZDtTlXoR1tZV84Lyr6UjBAHqDGVxSei+xs49A5pkDEDnFn
swXKfTajFpZyf551MDwvfcOvs///eb1eQXvzp7XMUwoEwTeBSWBNbotlEwvNeC8Tk7IZm0P0W1OO
Xidfr23AqYNC+WPytenXFT8oUbwFBvB4zOR5fnLwpElnJYc8EK/HOxmfiDUB2OAxmdzsZNkGwDu1
/KjiUYGPnjUAGTp9U8RsIgPHjNkX4IIWDZ31Lcbwjb/2NytuMfUEsrIrNB7JFqinG2dIsjd/5JGv
BIO2lk3Ifk9KbmcPGYZOJJGNO4Ny17cQ0PgmUFpKDWQTj+Mbq/fGYx914wvEV+obszc8k8CNmjCA
5WdRaRDe5o5a7+ToaCoLF89XBKPqwHaCf4H8MDWF7SH/BZem6T7lTpc9tG5WnutO3GH6JpZCAEJs
EdaB6AK9Tbmwdx9Gs0Y2LsMPbo53iLrGo6FGxtbCzWxVi6j64tgfSmMHH58u9Frt9b9//3Vrzvb/
/v03IBQB/cZLRFd105HiqN/i+5PBU1NxrfTFGliLvJiaY2KmFll4uyW3gCK8vWIZ3j7oyofA9821
bMl+Mms4C1zbVNMQeUcGtul7M92OFmScLDDzFPszzLWwE4Yw2YnhXJZWcZ9DuvCrZDzLriwfulWn
ZA1gOmbIAVN3H62KMm7ZZVOcc6gDuHDzBHkYPA3jTI+oClgAbCF06pbsqYZD1XrTcoiQSrLIDBaV
CqtfIEZ4HUJUCU46PqOk87dlBIs46DrRzHIo6CSm7dzKm/hyy8tbOWzytWlWe79V9RvBa2kduVN9
Mkl6XQ5FbOo3Jn4Cvw0E8xR5hT1fISdnhfWhGZ5F/UxBfVzntySn3LiEw/P3WSVHZJtELzQL4PNf
h8JF8D1PVAb1rlGt+09xANm89oVgwlGxHWQPFCn/eA0ZNLpfkmXz4GhgvLKjAkR58SPvi8mz/yRb
bXNKzJziWd1LH1Q7OJF2Ul70Nhj2qmqGC4wJlBeKlMK1Rai17lGnninAyc48q6OHmj8INcviUYk4
lEGf30A4LPeyLy3cNbiyce1FBe7vntLuKbLuICLo4KiubXl2nePMs2WTbd9dQJBZ77Rhc9nEBQQv
doFXPEsZhRROyDMzaKnNzV2U5mPBZs8nlHydJ2AS3tRKNLE80MwTxDCxsCpWUMbclAe18cUpM4uH
WdG7GysR2vD1cJysOmg8f06LSqzgLtVx6uSZ+7iugpM8ZEMV34FSkw2igYSdiSy/5K0Oa3jqU2CS
81w7nJNPpkbYdm66fJn2ThMdeeJE56G2gSL2yb1sFVackr8I56dRdJaHFFj8aqK+iuXF333UdbOW
L2AixV1wzKrxW+11xnNsFY5szQT150iZfmuRc7u06lSHOxF7v411FEXdEnpNsW/GpVgEFDPLs6Yf
8Cz41Ucd5oxahf4Zthi92MIpdkaueaTb7DZLbi7nmkmdYhoBLbbJeW+dchy3Q9omB93xqMdTRhgO
IFGWCqnOc54WOFhmQfOciRLMP2yz96ELv0fsJ7+KTOPrPDRUAMyYkC5kS1FXmAjGfupT3tHiG6s4
H1ZQ/4A35Lxlbg5EttDS55wqsVucMcx/ieb9o3LXMVBUsXnkocrDlOFP8qoYK+GsL2v7OWiwnJSv
Xgiw5SLpo2Qnw9f4BZSLQgU4JF+9cjQN65+jqoYLuhy9XitHdTFsWz0vHv7T9dcLAh2Fsagqfdxn
JRzPrMEL/lNFgNUiuWcz3On4Ms65Z9Ai/cHUw3rBfrl/xmS4Wviu1T+bbNpbxK6Kop9MLBVfJyec
beHzOSNLk0ihunR8Y+QhSdPybaT0ZVMep0bLX4WAyzGWyboVjbv0m8DaUPtTrgVw7ud2Eme5ERyb
GSaK4Pkx6oXY1L4K9b6JcKTtjHNIqdTGF4G5MYZyB3UoexcK0vyQZe4RBoK+D1xdLF0g3i9pbb3I
KPevqWmd/Zxqd552meq4w2veFwqESKzMTYeyZGgJ1E5Febtv3IA1XTv6UC9JwR6Npnc+9HQ6W9yU
H6pRfreDwXo3irS9cVNveqVqjZJIy+qeB5sijNTV28ckysbbsiVIoSpNt3TKwDxlmdIB+66CO68q
1DUY/uZg9aa90ZXBhe1ipztDyYct2G9172CWuRktigHdMA/X7VDYd0UklKXljNM9toU+KcC+PWdR
Djw/dJqnusLWAeR6/8KDCxBKOmhvoQ0psi565Ys9TW/8T6qvLACOOC7b30Wfrsw2x/WapM2m7Pnv
dGaWnEZMGx6yosRGw9DeNR/2Kv6keDbVFEJqCfzMuR+so72WDu+Db6vvgS82QeIET317Gri5txM+
qhtwcBOVUrhVkNSKv5ogdYMybr+PJSDZ1mqL59BLcBgXirFvysyHiAr3KYGX/Rr31kvvTu13JY5W
bStgbeaRvhnZ0yxyI27PKS5RKwOqx95GzcoD0cdEuAqKR7AhPC4DI/0Q5QSLs2r2cR4CiogLZ0/i
374cZNMiG8caRAS3cgD4aQ+Dd56jpphc8hThmsupO58azZTt4/C3j5GTYXn3C1vNk62uuPXt0KvV
naeGOiwWIDI+qsUnBI8ZLxwz+24E7/0UTF/xEfcXQ5WpDwCLso0SAe6HLK7fK4HDrVfa5UftV6CJ
uSZznB+trubPRWrGq5avHuY9VGZDN7KR8AYD4ehK5bUYpTueho+hXH3MB2Nepcj+Ct9rlJ8/u679
ZCUfZav3dIoikrC+fMb/s09+iPwJQ5e8pQYyASt0xC3FQv5T25X1XZM69zregU+yyxLNriaZfFLn
LgeQOwWUobqWg5FwgNREJANk09VH4nHW2rRVACWYvYIMSu+MZGZCNUrzCA5/D16PMJbWJZsSL7xl
N0e1KJ2Gyam79ak0jPYRCtpv0zCj+Tal7iu403FTEKZL3R4Vr1461WEQaNfkQTbTeOTvJwT+0ZZl
3Hsa7MYo3FGaS7xSdim9+GKobvOzb7K40ZEB4Kk2X8Aqo9j/ywJd/6RTdCgYcVB5klrl5tQ09ZMA
pwQoM+URAGHynyRjVjxri10/OWuLuNsD+FDjeXLdNWWbP1vz2LU1j8mZzfxaH/6Y+c/r5Mx6/sxf
P+HXdaDjqnVfZRNgaY90Cj4ppFfcg1p3aCYda7yTPfIAzxaLrAgf508DtZWwC5CBYsdJ8Rqqsl0Q
CyoZ5gwdN3h+JypvI1vyYNYh7uge/H4NK+4YBaIDIs91xnUAam+ybIcawNY92SNQztCIoI1G7kl2
yTMlJF3T+pPCG+PvAaJb1SpL/fEucvESTid9piQhHEnL4tbCkA3ZSSYeQa2re9YPWEKk+kdFnPcp
1JzvU6MHz5UGwWrE+nyHmby4M00jQDHs19si790l0Siqtxpxtou0eAQtvI5TIIdW1kcH0RIblM0B
vSJPLewDqyErXsdp9gPBeC8v2jslyUDtumDeiIZZ3Oa9yO/8Cjv0GslorShblhLNsoOEmK9xkvtL
6DkYqLhrlkSmnee20M8GydavaUcKZcgpCUEaZG0Sg0z6f5hBdDO/bTxNX1PIA/a8aEhq6Gl6ZA+M
u1Ghpi+8y75RKOJ91/X3tmnreyBctonpd+WzdSpwebMTcd8nubaLiJQsKboQb2qhrAIgs181Jfk5
g3+9upuLzpa2RfqqLsx6gZ8CS/BZ8ktIvQUGyF5ZLxC5oDkNFaffXyRyXtD6h3AcDngQATmtyaI0
Sk09aA1aEZy5/sPXzDvCzPFHRW3vTYcU9tUpSrD6fRI/jV2IBzr/mfskdJsVHhPdUQTpuBkapCwg
qYO9N4h8g9mucyTcmKyiCiQAfzGgDAYJ5dFP8dpiDT4djXKkNkLPja2vKuNbPPAOKAaXmLlXHQfq
D25kv+nVGGkEA9PmB9eAOc51mhqX4qaZn2Bgpfi0RvycFseUeMfuD17t8avJrxCIQvXugztYJpYT
HKD4VneJFuPnToHehwZ5xFetr6Gq5oupiV2UUa6+w1Ea5L6ll69xnt6lVmx9TZPke6b01ZNdYgj1
3x9VhvhUWcCjytUMU9cIp6nCpNztTyVIM8SanbT5+KyK1D1X5ouDYfCrAS5jJ3AruY2TuHxPwwiO
nNK0p64vjYdB10Br0I8VxLIbe/B7WO0YxRBv5UZENsNa/N6Uo1be7MuweHBBTx08DdB4UA3FOali
rD6IdrwbUBVDqct1nW0h7PJHbRV/GWPivCqUeC7SXku3JH9+NE2t7hW1JnnTFngn2xmYWVd/rOb+
ADH+rW8aOE4cysjLT71K6F3u6PN4ms3kQDzK/b6MC5DgGo6hXoithclpsxY5voalMKK1nXSsLCkc
J1fpZJDLZDDd7iEnNl53wGnQZ4GkDv1Btj1/9q4ZREtWAkPATwNyilVYXCInNi7G3ADAnkHs3Usl
odQeUuWeHOYuhaKBh6CwExATTn9LUaV6dOwGwLE6b4ZUFa90Nxy+NSGVq7ovfthOeY48R3kDKCAW
cVRp9/iv2Dz/NWJxvy4PPTRj8nJ+c5fLLeGbP6qwO08GZgSt6fUbOxyyU01ZwU3uW9lbVYXNyrGt
dK1UdfYW2NY7rkL9fVhOIYS7fC+7Rzdz8AmoQfzMF2Ujuz9Tr7yDGajNa5hvTMNL31yY43uyxBWO
mDQHZXyk/gbTeoBAWeXd2ZEon/y+Sfa9ZgBenPtxGj8hqoOa2Iy3wM+1GxX8utk0LMFZyR8Qj/9+
uPapdtMvzbwybuSU64BsohTFNoS8xG3W17MxRJo8uGXmLlluqLwow24dRml58Msx38YsC3cpyoW9
wQ26MaK2hRGSajgQdtRSRFO6HNNoOENZ8xaFk9WQIOHYDZrWvqkBJghpNBp/4cFBDrjIv1dFvRpj
D+uXSWCagRb1Bhuomzb2wYaqOUkYz26+tn74aHRTFv3oEFNsZcZsqMkLeG38AKnSeM6dcOfxfHuQ
Y2R0LmPGXBT/a0zm5P55nRtXAQTTTL9UD7gmHjRe7gYbqcCkNtbY5UVAcdZcatD4trIy+6RA6so3
sn10VX/LMt7/QaXiNvDy8J1YiMaDYojvEjcxdipom1Ua6fajU5HFDkGzfMdMhbvf/lZppXoDFFc5
O9qUrxsWA7vBB5fkl6w3Sz0Z3/PS34du0hxrNTbWNpG8GwKf/g8kp2lmGj+UonnPSS6/2oDpb0un
nU6GjSHgZOjF1vDA/cc4p+whpYSrJKi1vVFp4VEFQrdE9BW/Gn3yAgeg/Y7KZdXGZvDXGMPtKKwx
uKcwgicNXnUbv+qMB3um5pejLj7s/gtLZsoN8ALqj6EsU7AGsMdzfrKf6xXkAIqgn2emNg7wDfLp
Rh2Fdd/1zXtVuMNb54zjCl90Yo2zLqvRzFu1VdynMenLA3VN4QL4ZvjW5hFyNb4eG9l0p+qIjUR/
rrDLe+jz+BHLqpB7ykg2aQPbU84ieEfkUwm+ZqJv78gn8KsoKEa6iqSmGRwJU4ZY/i+xFVy8WwXk
1El22ZkdbqokWJMrMPbY8FJw4dvu2ixqngxqotzWWts+xdZg3ahV139p/OIh4tvh3xQYd8bxbKMY
FfvR6PyPZtIo7PdD81md7i4LAyX+yoP6xWtM4xUPqWnT4tKLZQpN14V2rCjcaZdR/lt95lt3//3l
Z/3j3WcZBgFiHQU/Xiv/qPDW+okSaatUnno309A2GcZiLKfupPZpvKv7yltRLpk/YaFF6kxP7W8F
ukC/4Sa+zh2pa9yO8R3LAqaHRfZUlEECO9iwrtNT/IguH51Q4Lq7zJ0/WszVJLXX6ItLoXY2tUjq
k2TfEPH9XjUajrB5/KWpO3MRNlF2b8aVvsnZd2z8XIvufapGF5aS+19SKrJ9FuXyog7cM1FQdBrw
D2/0+UlQiDR8smd86ZydDwBePcX4msnKBDn2qzXG0+ex+TpULva/YGWQzP2ZyXAo/DENGAYqcjoV
tMonGR3hG89ETmg/GaR2b+N2jIvXBMMsJGbxGqFYDXa6pzZTnlbAxvfNfLiMZOaIxaVsA26fvV+d
hZ8KlKTWdJQ6FymHkWefNDGfmn0vRugRjWVuKJaCDdRibDaQT3vEXIVFp9O1e00p7UMTY1BRg9Z4
BlXi38y7oO9pcQDGIL7Ji1Il5CI7auEjs+eXF2FKzG0ZOMYzbmgs9ZOTrhfBt7aHMa7X3CWlj7Hy
iBiG6r6/bExL3lytAeRJ5cdZHWPKYuPQgu1vKhvqD9VtrMbBET9z0JdTr+zcwHwJwIYvE0Q2B0J0
7h59aLRS0ql/gn9NvRFl+t9nunRj8gVBj4feo4ue+9jFlcCtfl5EIDy8XMS2tfx10SiVAhWorirR
w8tF0fyT5m3T5Sd5utI/qZ5FigQB0Loz3XSZIewMX6bG/0sTjnbojTja4SaKd+AcZQQbXCzrYfA3
MgZZGvDQRTm6lxgkeKmbeb/5XCQCIx/0m4qiWW9F96Oede5N2wyrinjKxhGRPXdDqM3vMSJ9S+3U
A49GrW5d669gDL072SUPsummyYrAe3T41G/Wur5o075aZgBgW2PcBzP7kAwIxcTz2fUg+2K/KzZx
duAJ5XTs29THLJ4Fx4knDtpcgmpb6Gl1J7MOkgotR8dWFYfKfcQ0qN7qaWy8xpO7IklnPaqDHTxU
Qf+YzEVguVm7Gy2NrVtl0o2l0sIDyosq2/TE32/lXas5Y7ZxR6e9NOVoahVbTxvXomh+iHlrNiDU
XxHGseiiqUTasUT/efbyb8ZoK4faHe2jXOAG2iq01fJ4WfPqjtVMROd1zH30huVMDN2tVyPoaXWA
upolGbtMfJHrIDjgW5M+iin6vX9i1zdkIn2c54s2dd9N/ZCMKPxTHOif4zZYmvJfFKbFlqW/c9sb
nbqxJsEfIMW+N20a59jEQf6s4HAn95n4bBbblPjwoo/19hFHHNwbHSNayUShF+PGlMame4j5lb1m
0X2havgXxc3TZd2O1su4nQxFxXqlsnep1ypHp2vYXkZN+Saa+N6fY51dVOysNBPv2DFiGsu67FR6
obd1lbpeh5g9n5MswZkIrcq3Rl+Zcf0jw1bmPcvPBINzigj/PlGUzz2/D2WoFzCQ+21OVjb2u0px
n0w5oH2Zc0RA52VSAavEcqWHmr+Sox1lkmU+fjj2TTayV/f4c84m3c1dEtqw7UWOrY9d4xSSVss6
abSvaY7fFKZ+00PCIgkhoOWskrB3n9Ome5IzqjRkwxomz02RlOvWycKtlrTluZ2Db3KGDXiiEN14
LHim3TYzb6SaD71KMQ0Oi9qt83+0nddy48qybb8IEfDmld6IEimpW61+QbSF9x5ffwaKWoI2lzlr
xz33BYGqzCpAFAlUZeacU/EH9vUQ0T90FjTmcWOFn5I+uNfUuDiLl09GiwH5WXyNJ9vcqjXvQ+t9
nOvyRfznt78jW39+/0/lNmR+FBJ1f+ZC0gwJaVq5H55H51BKStfsg4SaJMfRW2QIQvMogBHizGtc
NkA6GKdVWEHA39Wtu2lSaH8Ap4DDJzZxLPTeJnsuP0dWhGgFj6rtoNdIALopUeGptFgUGYcTx02d
wU9UAFgLIDU6mjxZP1u68zm1I/VBtGQP8Z40fI4CojZQRbsHntslckiW8Qri+qdFodwldyrpPhrR
+UlAmN0PKEYSg+gvft1WgP+anwZMta8lkTVqF9rhJURkchmU8TkavO4+C0GhB7ad3ZeO5e5CBDr2
JbvThD3kemiK9qlX5fEOXcGvyqi2T0ORopxet97GdMgq5LzrfjomqrR8drtICaVd4dbfYcvWHhM9
yfk8PG3VKU75TeHXnqq59YLGiLsFDpxuzSJvLr6Zn2JKeV/jRFuJvJJcg6Abusw/W2Fx6SQ/3Pd9
YB7dFCyKOPD6pEIxK6Bbm3BCE66q/d2h3AXFE7gf5wvc4RBtanJ5tK2hfiAlxqu0CYa1ZvTFpoxc
HW7+xlt2bmFvbHSMrAWobVibIGt/tF35QaMM7ptCwcwiy7N04Vp5zoYHjnPZfvGNtP1uIzWyKLqy
WodjE27NEq1ingDdi2OawaLU/faHBxy+9IrOXzTaM3Jhzm+jlS5sinc12fnVYIFYGCJ1WddKvegS
30YfonaOWV/1O9OWDu6YpWtlAMUeV+1Cprr6ZUybftNSF7fJ3IYdOCJCak79XkXR4fcm6s42ydZf
pJyI2VjO0nN9ewNdUH2IKYsRaD8c/oAFpii6AVuI73rPDy/iUBSygmgvJXxTVyRJyKMit7XOjUw5
ddYA/qDLv/R2fi7MNH+m8PZZKZ34ARIl+RMaep8zT7GQ8syr02CUZ4AAlPQnYcgW7lcoN+kdchiP
DrjuvWclk+ZokOl3EgFoZz36ZvLamUSN8wb9WNGUBvPBztkemmrb3Tdm3S88KU1fdSkMVqXc+EfV
aU6UadrUP8MiJhA0vsMZqgI/oxwlx2To3vqFEbEEOJuEi2jDNvZVsrJ01brDJzIj6UMRh59YnVT3
Qx/ySxo75YCOY/tZhh0cxeI42RIk+cl7t7skdqudUHfeGbHuB0sItQjo6ZSgT0Z5cLtL26MJk4/R
d3KMeHQwJOydAF6yazuAERfFWIQJ3D5t1zmR5c8sY5o1pfe81qamqZnOUnaUZp/Cz7wJnHxYdnUl
Qf9iaunxemrpDdskVlxoDE69kccLylalpd/d553vHNJqOBdDaDzYCZqtXb3WHe1n1ims8ML6e6cb
7XmskxwZFrvclMHrWFLoG7LTGZqw+t3pT51tdZ+qyHfuChf5LAtBilUfNYBIQh7pUPi5O7kLkkXO
z/mcoA9/TqczS1fOCQ/9o+gSxjarkm3XobUrmhQ3JfeSUn5Hi/CYVZbxXEZyu+8qxERE0wq8kchb
9C2UUvMZbuHuMWmyZTy18gzEJqLKzbqXe+lunA5Uk72dxZHWblvkzueu2W32dUAUk9rg6u8jLbM6
UsX7u3Bz+9AXVbi3G9cBEtonO4T4vFMXBNXWL7XonlTisNFyrXgY7dJaOwnUHl3nnR3ezDvkS5Ij
fMT1Ae00Z9cEmX2nwZS6UQd5fOgL5FxQ95IfmzGCelrv5Oc8vpSlQdWBPSYXeK3DXauX5T70nPph
CJqAuFdcvqpuepILfulRTG2BklZfw7LRllTqJWeNtOuOQip51+ZNtCxQHV8rRFH3islsnSFNr4wO
iUVLU76ZbCxUuTR/2XnypLCGWFZEBc+dJq0hF8l/64DKfJ6Fr17LHXZ+lJ2NNGh25VDf2/yUtpFq
d9veoFZGtmxiC6avvshG9V01k/B3ap6o0oRggR/z2ST3/Gr5Wr4sWqV6hO6l2RRxnd3ZfYkCAzlB
15OqMwijZplWZAKKDKEwRDl+yT7bLCdlTWLaeroBXoiAy6gZJ5U6EtTPOgVJsOFEDMQmUekoPLI3
iIoW3wLfGNedLRcHwpTWY1p1v8BW8KAka8+OuDIvSdWERy3wYPJL2uE+cabti2F8D5XcA5ZRDzvF
r5ut6bFEgrLo0lCl+8OhTG6hpMnwOCR6R4V5KaOf2TYvhCdIkOARTAtnu8iSi9pVGXUA1U62vHhv
jY65V8Ywu+N/GW0HuTYfHL1w0CSY6Kr60NkNajDcIQ0SLfrAcZ8NdJfOVtkfIpCpndYtkFclRdHX
8SmAgG9LBrlei+Iuj89yZXZBsRelXw3E5lSK2DWkVpR+VY29aOA0fZblNn2U3YyQaW0cjbKNl5re
dvumUbz1aE/CO7H1i6xLfy4coB0IuPxEeZfqjchZ5K2ULwOVOOzgyOa+Ddph27dR+uhNKs9y1lQ/
0IKGzLNRfkmkLAo5sD4Vsj6uFSV6RecnX2UpqqbJdABg3y3UkC+qa0qqtCAQpKzG0srXvls6Z+Ho
OKa+tUM0f+c+mN3Atxg8WKZZhFts9ObZvs59nSw2la1HVQPKTC+D5PlrO8vTk+QRAAQzyPq51eI7
J3S+WpHmnAKN/bVfPY0a6uPqqEJY64ByL92D5djKpKGJdBz82pSeQIrvxJW6T9t4eMinQ7BLhyTd
sDkOdjk7hZVuNuoLdKfftLLvf5OfG6lUZqHCbruUJtHmGonsjtg3j8vYGw9SzINal4xLz3NkJw8S
kmOFqXwyQ8/auRHCVHzl+b0q8RdqZuLVaCPUq8n5cDe6VI8kmmFtQlPr4QOKso0tD9ZdVjRNC5NS
82RkVrITffNBqew/XCpbJa5mUf7FagRGwqp6sauuWqSWHnxuIXVftYmhnSPHZ4tKLQT13NtQG4EI
AEigvgciyE4tusUY1Keu1NgCEqF6SsgzLQBl93vRpySoTLfjpHYl2edQC6xf5KJQQVjWrmc/ehqr
5ECVv8mSNByoPB0PugTSZOHCnRwMU2iikDoWgtEXqQri1072KVinHGgqXLYJgPsHqtJbaM40cxn1
drk2qaE3fISKYi8JkLPq030wIlJs57K0KqxRJbXnuI+D1T16pncCG+35kANJBFiiZusqZXYhngYk
WSpScGw1sHGTVROQ2vKTmQ3hqSeuQSikLj9FeWbfO5H+zPfHfEY1VJ7g4H8gxK2JLWaGghXs4lZF
SwJYAMSFIUTb777Of4iG6fvyOrO6aGVZ5XiOoMZCKb5G6MbXxvO1D7aPrRrb1F5MLsLAbgGOFOQ3
px7ExFBBMVIWwBNHWu9YBTpo8dtZrOXRGtpIA5qvrqrJw+JzPeVJxPcqltsNlPnwJhpQTkoy0O5E
cdyTOPA1cPYNSCtUpcaTUZq8AJLwUhcotsgZj0VWsNZFGXvIUfhk9kZpWBfRV9vZQY3Qb0dMToVg
CmRXE5tk4XvY4OQUTpViuCfrpJ3lYTCWmut7F5+73g7WEO8ktpaF6o2g0YYphPBABeuqNWSd1zSV
m06ugsUJ9dcWUN/Jb38OWkaitRnyjWMTuM2DyDpUbsVabDpTIuhzrp2iLQ61dU+Wd9i0TVCjAofy
75iDhOyk+NWN/OgrYgITI4pUf+Z5ryzr0PWeqEUJ1npYug+mzJciiL6xuSIB35QU7zcGr5apKQ6d
o1JVazhEB8C1YVJ7yzygCyd1sXrWqsdAR1gKihqoV1w+YCgRYE6WnTLeu6bagd9AOHeZj8QD9MiI
V8EoaRdxKNA1XbHaajaKJ7/1lXXTkLBRi30fl/rVr1OUexJ65l2UGc4mh3t41ViKfqiRJ184cFg/
K75ZPXZVt5AhwX3WrXbtRLJ0mRbqblMpLxoVq3cECNxr08iTZBkOXbhJ1DxE2adFASOH/n8LBVNM
Ljb7YbthhnJA1x34raEtX+v9xYBJYzk48bg1HNc+RqX02Q+z6LEDIak3ZfXsDUP5nFGNlGu1cp97
UvmMvBl64HBU84SliQqLu1VaQjNu7d4bGUVVQLfc+zQ0fyrjGL54SVjuA9knI+R40YsJWmatd1Ww
E1YQEXB3+npO9QpWZCZguY2kJ9nW5UfeH5Sx0N1bLbhFPzPRpvLroyWNFAy2hrYztCpewSJigpiK
KgibqB4DB25+SggloF9hyyvi+lgHWdnmGa93KbIMQiw+/J2Uia7FWNVpvW2u5M36Orah6Iy3PXG+
yZkVXrXJRirjhTVqif3pw1hcm5Rp8cIaenkjnNMOqUq916EznK4re1G6LhsCY9exfe+uLBLaW+Gs
tbW6Kn3bvVpjE+lxcrrF7jo26Ei8taSExJ8Qjb60JMMabRHj2RmW0z60UN9vkmDM7+zoSPVJ8CxV
aJ7L3bOEjtNzUvafQVE5p0xP+13RAt6UtL57aGoo6ILWATskBea1r1a+FSN8ateuFrKCe51ksyvn
8NyG7JgpNPcPdmd3D2IOZLFjOE/SYGunqK5ZaccSDxV1yqfjo+cB/Ab19iMlOPUtz311QZWH8ZC4
RrgLevtQ12NyRvPxUyNH3gt4ZPWAhAWM107vvZRRXW+ItQ8bYaV4oFqSI3QOwprp5RMytO3ZC2zt
c/OtKhJvp/qZvMo7A3XCxCxXFbjVbRWS5ETTAhokJ0cdZB0a1h+n8XSqK0mhLj84fDjVEyXfRAPh
A894dAFhfkYEmMy6Thlv73ifNb5tFxdtd9GSjE5/CL3hUbTCMYUCNe1+iFbJHw18OyhItxb+57GE
O8hGhHwhZg3rUdu4VKasQlPSHgZXfjvo0t5CIPVh7mbBnx9i1/sknOb+WG8UVATJFN8YMi+UF4UL
WmB2Fi7EI9jrwGPWvV/ORZN4YZSK8gk8/Cbo6uHVHk1kwmuKmgcllU+ySriL2umVDdcL+PfSXwaT
2Ik4oKv0dhZrhs3PG1Xm0YIFRFiV97M4S5x13wIouTEIZ2HtGsn7YAXsg/yK2VVEJYi9XmetKhvm
yZHCvQZQMQGWYUR5vgreDiFLhUM8HcTZbJj9ZsON379wmacfKYiPFmL+eZxozj7zlf6Fy81U89i/
vcu/vdp8B7PLzfQVApNvt/+3V5qnmV1uppld/rvP42+n+ecriWHi81AQ6N00fvAouubbmJt/e4m/
dZkNNx/5fz/V/GfcTPVXd3rj8ldXu+n7P7zTv53qn+8UeoeS1aGWLWEBYWkXTD9DcfiH9gcTqShG
pbH9NurabvQou85ybV8HfBj2l1cQnWKqj6P+/o7mq84+Mnln9KBv7uf/5vpsZth6d3rI6ny+4nXu
28/hY+//6999veKfPpMaDIRRdOiovv+1813d9M3N2xv92yHC8OHW5ymEJZ4uetMnDP+i71+4/PdT
UVPfrAYUfhZ6OFT3Te9b65KK+KVo+u1EGaCnFZU7WKnRMpZyYbsrya6Qo48rRP2q0mFFOZmFY4/o
LdR4Y3sHSL08qBmaTSth9tq1rsfOiZpfEHSiqx2d+Fg4rAJzNVe36qBZKFMjywruD4FdIupCru0q
5iZ03YSkG5g9KD3FqdGPkbSchd5U623g3DVLwbmuFsJyXMXf3KCS9jqUz8s0SaItOSniUXKSPVKV
udOLtL6HbCl9lIi+3BlOfRY24VXwy904Zonq9eQh3NQIKTGfYMtBuKiuzBIpZWnKrMIBeXtquPSQ
YsHpIsLwL6+u2u3ZMlSXIOpfXBmJ4TvYOL57qUYELrW700gl1rAw4f44iTZik/6yj50382zQ311M
HVFxqD9wybq3YWKsOAg/530Wo4j8TaYD3lVyEC1aGZIFEKfiQJQQktK5/cEpsu0T1ZfD9sMYKk//
cP/QC7libC97Te6g6YPDH5U3875VAutenMVoV7Rt2pxu+lkQBSvWp3yHbgb0tX/XRh5sDX/MITzE
IWd7CwuU2W7nPnHmI829Awb566ZfTJJX9rHMR/MgjKLLirtNIg/dvqDenppJ8oQIORl8RNYyNUvn
2i+Mol+czQfK68yjaI6C9E6c2iRT3DJ8GyuGVXrgrgKtrNE8S/oNJQDtMghH1VnAr1edF4VCkARR
I4lvLSXUhO3MfhM6WX3uPLk+l0puHazWfhZdcz/0W89Gggj03J9Qjrwxda9dDtNIYbheQ8w0d4rr
2JY3XK8jDHI+fkmystoKmK44gwfq8obXvYHuQsLn5Iur7XouMLsCvQstLNUO9cqBl9Mnh3uQa02L
4TUvkuogFZLJuSvJ5X+c14pWykvh7tZl2x9rRTUXXtUmqyrU3rDTkdQ4NtEN0NHzQcsryDqJ5ouu
Dy63yGth90IbOPYHV01yOzFcALGhL1gE8PwjnEbMWtcASlexbR79qSgChUj5a5LBDjQpacwevqko
kAaj6azub4p+ooTi843otCa1UPCvBgGQVfZeGwSn0TE1PTJHUwSQX8pjQBYV4kpo8cQBQvYEXbm6
vZLm5YJPevKryYZd/Si16NawnlRQx+XVZWIo2AR1Ga58qN6RQreilHKQJFx1rlNe8m4oL6JPmfoa
QN1IDhGj3Yi2MN/M08vhQ9W43r41q+6ulY32zunIEC9EO4SF/mir91mT9enqaiD4RD1AbzXffcRt
SNyrLfzLXr6aZ2jS8G2umz5/ms9V72+6TTmQtpLaX5p3ldAP75U3FdHSHZfEEJQPb5jra4cU4PHq
I9ofRl5fMp0byEuPoqclCD/4cSUypkkcvHTgwrbpJDYnDvH72SBE5ea2MLdddB1x0y+a7KDbLZX/
X6qusccFgU9QUw4g5kQPpNN8SN3qral79aKhTOROGEX/dWwLGmfpjeW4nocRVXdXbV4oyyvbrQ7g
EBhUBxmgrgUBRcBKsZas6lUbmsQ71KnV3aVhysY0qIp9OMbFPtJiW37sDGIHcm+nS+FTTo6RgCoM
DpXRDVk34pD3osv21WzJYrSDHqRS5GTpqCZ8xb017njNKQ+AWdUHcZagA6qOQXOa+1Wk2+4S1YC7
CFdHpqh2ofS5sbW4bSB+dM4Hwnr8JVR9rwLJmTIDkznQHagq368m+qrpkn0mkZLhavMN+GVa3bWV
fr3ah/40LqiOQRevG9X9GAfFlji1/OQ0CUSVkmv+VJHz8Juk+27XabcsAfWf3XffQLPGG9/O+lJy
mbiAT9lTSAE0FeRosVMRTkq9nQZfU3c1F2ZARJJKh7e+DGBV1hco7EwjroPFPJ0/BfUK315Uk6WE
xwxV+2lGs/d3wuV2yDQ30NoA1ndGCGtmFKtYtazefKBmPV3bFUTD/OvMn6YPTkSJim++GcLrYVTx
Q1FGaP8iZrgxwLk8C19B1/KfvnI7GqRpKH2Q1FJaWAqvJIEZqFA9AAwT0ZzKiGUNXjVhFWgDYbVs
Ch2EVYzNGvKQsqPpTrl0mWepkydflJPKAfF6IvAF9VNzU1iLSYlKWJMMVZlSp6CpUmD5dZqF7sbV
A0QlIHims9kw9/mTlQoOZWuGoBWEnzh0sDFfDWA3fo5k+MauI4k6DxCXuJlJXGKA7QRGaCYWzvO1
4+mmqL6qTgVlTZql52tzoBwvMPvwFRwUcjDyq8cHQLIwgGq4a5TXwlAossqHpyHrwOdJUUwm3FNe
rVS2SH7K7smLRxkBRL6w03Axa1qn5b4n3vvvZnV7FW4MSULfh8Xj3uhsY6u4Lchs6rMW8Ie1d4Ea
eC9+Pu69gmh/bYfjc1Zky34iRgM/l92rDbJR3uQFaJG1s4nGjLA6kVrwpzClsIopQeV1d8Ia6PKH
KdMhJVHMHHad/SSlEJNhcDIq6K3mUYZwfN/YvrlB7Mr8LI3BvXgPzx4xhZ/7PLCMjV8ZkC7rsFN1
i3I0iq1YJ49hoB11K13erJUBVbICH2VZOxrhm/WtT1iCqvxgGXpeP4vrUp2Ez07Lqqdokm/U4hgW
Hb061HIndffvTZKi3kkcxtTaA47OT6aEnh0TZbtKsYNHcXAo8MgjavFEC24L9VTo9VFrdQRgkiHp
t0nTtTxkGTDy+3+0krheTvpb2wwqOkRiavmQ1411Ei6D6nb3pj1u5wGqOUY7nqCg6sUAV86MZQ19
+tXnet0xesizzL9OokHv+OAPJD7FXViU4SPb7hoL4SsOVE3HK2qbuo0+TT9Kdr7sUUV4kuKVHKKj
kjVV9zR4pboMOoRvRV9Pxe0dVVE/nYnvVXQVmQ5VUCKfrKmrozp9E5Umq8ipmbPpe9SML8Im3PUQ
HKmTANmpZVc/DIn7CndId3Q8rzsObk8VujgVBx7vkoSuxbvDrVfxbhE+oulmtVcsRBuqs2CtGmN7
nXP2SbJwcJfzaDGvUQ5v93GdQrTzxHqWu9Lb3riYlcwb1XM++UaJkkrj6Ae7lQJqB0eZU3GY28Iu
PIXZgirrzVO0zdnzahKuJCSGpeLBMyKcxBzibL4k2gSStvzLqwlP9qg+rINUJspq1T9YEAyuwl6J
1qLZOj59rdY/tPZoLTo4KDY3BreLf/rkW/a3/Vl/8PNEOZZpGZvIqTBJbz+pQ97de6pXU5yUWBuH
neUFUvty4ZZjtxdNcYga+1HW2/BOtIowVC6N0a9SBIQesqnl6J53AZg5Dylg4Tg1jbFzh2oMlk5T
wzLgJN8U4N/BEo6XkZ+ICtmfGD5duNf9blMFCXVKRbmkvKe7lJbsPwEEoK7SfRIHLTRrKogM9xBP
fXZFoeo4Soi7TE2y9c1D6qmHQnfeBqgtJQwGQoOiCyhasrbGFtrYyZ/a2/Suzazfsz/QQMq7TNTt
JoeiLYal1/rDTjTHOm8oRjODpWhKdqw9pvnnJIrfrgYrUkH40rT2WlxHVN1kGkEbe9Itg0s05C8L
vRUU6yiWTX1BZlBEPLf1vQZQDnJ+HNzJQXiJpjhogRlSR5N5qxvD3ES7Rd/4hkmN4GdNsdHJGTQP
qRSbZFMPj71B4eOq7qpxQxYe6no78C9yYC/CIU/+ZBVjdSR5hG+s2d6TGA+4/3a88PAhp716zFd4
v74wznNQFAyXL0XoDlT/G8OHwysqkdBbmIB3TrZUr0FmeBAJGN2Psg69QzjVWC+Ed2MG1nLwtf4s
DjWsqafcraC1r4dzagLySEI32Yp7gmIaSQajvLu2bNJolWT0i0h8HO9WcXfJX1hjQmIfxjbT2G76
6FI5Mnbkqj0QTjHQmygvD5QLho89BbCPvb+MgynhP/VkcuiwgEx/C9PVqXSbdVzYwXoe43VZvBha
720eYYDM+P/jPPO1+//9fpp2lJeaAUNZERvaXVap2zZUjX3taqy34rbV7oaCaVh6xdpdbGrhoQcC
jCykdie6OmG9+gj3AlDOWqkdsCTTEOEp5hZNqUc9YlV4ED7VUTGsRacwX68o3HtASGvAV+UisIPo
7SmdD9T5LHJdG3ZoYqxRvwv0JUEN/RAUiUHpNs/82uOVh8QEbUc834WdWM5gr/Oirndv6xq3D/ZE
+aR7fiDeg93E9qbPag2u4z/65MmA/h3InFK99qcw7yCWPLkgS/6lVY18L8aLLjFA4euz4psCLco0
Xhi6NrHvTHWQNmHSg+fo8jtqJYq7UTHyu79qCoNwGWC1NssRaO3/7itmigPvm2XCiFaaT7mkSUtx
plO0cj1Lp748lhD/e7f+sx96sBJVwQQz7Xh9w40lmiplvFIaUDA7reNElziUfut9kOGOKS2IXQ3a
tsQ7KZaXv4A1Xuh6Qo1zr2sUMIdP2tTtJk10GNhLL0XTKIDew5EkUcA8Zi+qQhCeKBCEo5MzK/rr
HCNrmnNo+U8eYKUXDhE/W511DAoXZoLe2zbLrcfKNVGTnJuAQ/atB6HJVqqcq9WDrOwSmrpxB0V4
fx6hSTEGrTlCgjacXZ1DFUiwYBeBurLanIdXH5rR3Wi/DRCjxMHW4utQ0RLjeyMK1xalNKvcLmJi
nc2wzZRAu+QArdZNTpxMNwwk9aY+V9LrZZ6Z1dVFGAYmWMDMlh5ydfjVeIZyIDSsXSA1PcihL5+U
praDZfYygBW71JNpaGrppJj9rtYsJ0BIOxkOkaT+vnrqgLWoTtezpbjmfDOxB9d3SFlMTg37UfTH
tVMvCyQ+ttep5psRZnGDoRVfb2SeLntRnMjap6HqQZjAxk6b9pN2ILU7Sv3BbUls6RdzpzKM1N2K
/aJwp+YbT0jrrz7zFLNh7punQe0nXIz8TtG67z8TQnsBUCk919lgbLNGz3d1UsbPMPl9Vyl8/PGf
Dn2A4EXpEZYRVECDDE5Gg8hLkAHKvqmtzCL52NSnpnAWVuE8N4X1ZmxmUp5eU2O97BpDOyUR9UC9
a3+hvlVxD54CXTogHli+ylwaCNOE+onYrnYS3lVfr6JS645Z/TvODP3gQ/F0BEnKv6qQ0KkEGZqV
kIjRi455fyQkJKzD5CLOxKGsAEldLbdtM6i1g9n+QNLMBBc9+YnpRJsgUgMUujiEgwdduxe1CTBo
Dtqo+NKuLwjYj7xHlq1RpPbvONaTI9XAOaHPIEmOFRVRy8hylaUYVNmxsw6aJmBtlVqSfkKrGdR6
N4AAnBTSpyasUcOD47sNIuTOm9WQ2/IyIg1wAoD3wq4z+9Ik4bhQssB9aRrKkZQ2G17cIjAWTl2l
L66F7GCWeQ4qCpW0kAwwu40Goom0gXNQUKe94rT1MHSvTUVQPcBW86E5WwWu7t+OjWMvWFodW/J6
Qn9qDeUxWhkorBUc62RObCekz6hiH8gZHjuvWIu+npLLcXU1T0OSNlPW5TSDDqBr7ShqubZLKd9B
n2KvI2C7r2oUfq6AGFzktlAfuqSIF6I/TVp9lciUkTtTUS/wZ5Zmyhd3LOoDH0CFUkkSvYJuqxaV
57j31AKOj7lUX0S/pybFJnZ1g8AYFwmqetPolBPV8Gy+BF81P+x/dqOHXAGPtUub1+MO9ZNiJ+uJ
98h2kBp6MzV/Bl/VGv4T4Qm92XAxQ2hh3lbW8E2CfELTcQWFRQwG6l1+XnQCNYjXw2DFJ6rxrIe0
kKSl5Bm8zd7PvJRQqegL3s9m6/Us7LNTk0KOFXjmxWf1uue7qN2LAyB2/d4IXVQbUQ5c3BhEcwjd
S54n9l74zh7wvBMJM6g5bWPvEXK/9Ekp43DtypT9ZxXAsVDK86XRWvGPug+Xoz70Xz3UxdZjGX30
qKYUyT96CJ6oOAyWSeCjJupJAD5SqDa3sNsk/Iok2X9wpw1H5TvWypDhBLuKKPtic2JN2xBhdz3w
DVJgHB04Q5uVMxmE1YltfjRxeRqkvAQUMu1pPgyb5iYH3B+r8lRPUrtqS8BXK5z8caAwcd/Zkrrp
x1z6TATr6qEB+lkkA8RDZggkKiU/rEx866iAfyP1rBxh1q0f4VEc7uE+32kpt72UsyHbGIParYSv
OGhy/A0KO+UoWkUTjGAq2x187tWZzeWyHUvSki5ibkIot66Iw2Ua0ZGxqodPlpquBAQaelS2w8ip
rATK2VYtZWGbpnwCoLiMfaWVngJ3GNaw7mcmSBloccXBN2X5IBnTgVrzhKcIp9TW6iqQguZ7wrOR
TMFkEe4Tpv3vTlMPEcgSOCy412LoL8H0vIbsyyCHExts6wEupL9Gt043s6TnSN0t6n4FWoGDtRP9
t6qfwiUNtf4YD76+GGHhWAlHYZinEmdeVG3D96lu3CL7QXKUpAq2UK6o4apOjFVdm+nZyGM2mnoU
bku1jleVGrDTlGOA842Mzqhefu/yxNmorTwiRYA+tdCuFn21047LXuqrizD8bZ88jQXhBzR19hFD
4rLqls3QKyuReJwJoq9pyw95TB/1oo3bdZ9E1vJqvnJH//n8mt7UNSTprpzTTdaYmzZrPtnBCvLL
haH28akb2tZfRxJQTyv9UzOaUMZpR4QubuutaL271hMWuZwO7/1iRtES/cLj3V/065NA0ru/uKRw
db6aBQRM+cRaLQ5Z7prrqi3Hxdwnzib+zJOaOdDYCh/DhpcQvP7buNruAAUJzy4qkNLqImudFdFH
n3nGGuK1LdmonygfmIeiMO6vn4downoFLJoPYP6LyLJd3USXnVpkAd6HXpvCctNHxPeb65XFQlE7
eV3VPNkEu0BeaT8pqG8fPEqLqWFVFoKDoPKK5E7X4QkVXmKQ5bWwL0xU5n8eVFfR6S1VogQKSt96
CtwtjwY0pJBnXkS52Z9E20MeZ9MOpBJFnzT5fHQEdb3maWVdRwszMWGFzCLxN2qvNYiHwl86mbe9
lA7aWRzGurVWVld567mvBF5HClH2Fkkq62yLkWrvJuEwcSBaDd9qScw77V0YHCfhMN+MNMSovwqH
D91Nq2ygs02Wom+eg5gcdU+VZV3nEAYzVZyT6rHUnC7VvF+PKqB4M456d2tgzfGD1Gu7nycvHH4G
ud7w5XPUHQxKUMJMoq2QGpYXTc3AWVv6Q5WiQo84ZHmZHESXcBCH0PrYJVyngRQrG9eB/znXPP1/
zjVk9RcnCJWDrfoLyzSqR3EIlQzFe8Vt3nRt6gxSJHV09H0jx/Vj2ybOuU38KUaFlkznoa/qynhf
2wSuyMWnypu3BRznnLGVufWerydGyNP8om/Qe+fcM79oNbnyEiT+Sx8F1qXvWO4VkebvRVNAd5zR
OoJCq04Cw5OEjncJlaNoCCcfZnqwjPpzMOF+RD/e7jZqqZoqDcBgywbpvJVS8csRI4QPCOS3S81T
TZeyCOIiu83NKHXmX9wSnN80hwzy6q7jMokzZbZkN914sk+RBXX6Zz9p78sxHo6iSxxyWJ22iGKr
kDniRuQRLvkQP9mgeCCSrOJQ9HpooSSM7PZObCUi8YoTp+IAh6P7P6x9WXPcuNLsL2IECe6vvap3
Sa3F1gvDnvEQ3BeQBMFffxNFWS17fM6JG/G9MIiqAlqWWyRQlZW56izLWtAxhWx0LKG7m+024zcb
LeCg6rcwg6pfczSAAjIEvrBPpGFoFvV3rZkfZjoxtLu+E4ZVql27LgNF5gBxwY2B/slNqwukU1YX
G7QZZJtGV1NvXhWzv0YLCBqU9JIl+pT89W8weRqSt0bJcfbeYPIEp0eVls9zf3PMS2lvNuGbDG1D
ZLfQRQRNo5epBlNXZIHRPxgs9yXq2RsEmcoLOfuOLUCSx56aog0fFeNbMvMCQny2RB/uyBLvZaxM
sSvNOluR142FsY7DFHU0/QERtI/nD5iXHP3fPgDFxE8fkAQi2IDKFKhXtLl0R5dnSwyRdqFh4QLQ
pyy2zLNhDwLP4NhHKlkJN0m+N2jkmBj4TyEE52wkqzyQWlTZ82i0DxQAAKUPsovYvtxmQh6Qf28s
HILDyPmST4W7gbgLvlYuWOvzsQA/jMasDBrscruQrYTwCuhty+3NHiat3DQASiLPBXGw36bS0CAw
pZ6LPl3oRX0srB7TBF8mt4/betFrfQq6eFWPRBXdtikgWJ2+3NxkU1PMV5NEIogcvy8xr1O3KBQj
C72yWesdbxfZD2I/1IAufdhjoJGO9giivdXPW7QcDpP4FFN1ybjNuvD7EI/VGVzJ7NQaGxqAGhoy
zx6247O9KbZkJwvddXqOzAQ7YW9zM8cQlASnHYqsvyz6ab2b/ZdFYwhiDaVIAn/J0DmlzxR0AHGj
wNuOY/Y2H1GocKIvv50/0Cj8BaJfwNNqJ/BlbJOkI7LFv8b6erWGJ2/zCYi883lmaOQKgKbgkNpF
g5RO2V5FjgY+05jQjFI0PniEG/9JeehMB2HNP5CwC54tPD+Rw7Oi45S27YHZAEJCv8i+4ncuF9zo
zL+N7kI6X3qO27D3OZFlREcRJ5Dmziq1tqRaqqLCqRgZ7bcOz+fFABKXSysG0HmYMU5fvJjehA/u
B/BFqmUuwOXoS1WtUFFJL4AejzsvUMaW+aJ6CKywwckHfVh2CLplTR6mEnk/DoJ9+W2S1bUG2Fad
6qFrwXsQKObvHBmqAqoT2ECiP6j1N5lb2i9ZO55zFeR/ZXaGTkrs3h7Br9mixxQR3DDtl1YOZ8qf
/SniY43/GIEmtmBZogt4FfTZM3gpinsCOvRrE9WtF1eJFg1g/IkAFRU3vf0Ijq0Z5lDUNqCeUMPY
2CPYq3rw7W5ruxyWVeVAbVsjIdIymRel+d2KFlVAS9KihKFAY6c/L9pbql+nEC0BtBjbFNOX97HZ
lEdoG+AEAnGyeUgi9cQba8GE3AkYVvR2h+za1KZmeaQlPtYhEwQ9l35qWPg1g77fA+gRjVcg+YiP
k8eyi9BCej3n5V89B2KqC8M3NZnRKsdBa45wO3NYcIB0QiDtNp5I0UD1kU8FHYC4VHVuwQEZOUX5
05vRBQ82ZC4NHF1oNoo2zYKB80G/kGNvVY0T0muqKC5FDS5R0jXvm3QEoOrfjtYzcJbQjhgZtXlG
NoT4FmtHnNbOkdngIT6NSFUVlTDF9T2/I22/2IwoUJPe3SoalPmty16hFFr8hUyfuUxCNZ0t4JuO
aGAHRdh7QDkk6zY3gOcz0mCrun7jmp1/8FTk+iukS7JNCSJFoIygMU/uxGD+IcG/B/RD0KvM0Xq3
yxma2OlfBpj12gb6/7UfwfRxs4MbZ+3kGX/9Q7yn7SwJKyAbBbjIKtB75FmLv1Kdk6SxGcTtAmVj
F4J2yF2EtTUuHK/oIBnb2K8ClZe2QxISyYEzb/t6QSyb4FkBpZUBvkMaOp7z3yc1lgNwXqlOSFJV
oL/VFwM8lYAXQj+jm37atCOFTBkUYSRgT6a3VmA3rq2gOaZCqQeuL+XorkVdgd1dj+gCwL+TCGw6
tSUsevPSo1ZMI1A6go8DyD5IIseHmykd2+IgB/Mrmeji9WG1C0zWzTNF0vJd2bo/INHTH8D9CRmj
fswGiINW/RJE6C5qTLJGvl0byUORdDeH09iJix9lbprAy2TjEUcma91Mg1wQ1tKS6L7BvhweGlMM
3dEFLGngLciONzPoewHgrPv+fUIrILHdTOYlYz6kjIwu9PFMNhh+c30brVUTB6s0s9WTGDjyqG74
wExgufhYgz3Us4wDOSdpmmiohNA6eQPQP91BtDpakjfAq+bkKf8bOovVkwsu6CvkAKq2bftl1RqX
RoJbjCIrF93ZjSrNHa3DWvzpCFeqNXmZ6OXeQr8r2DDxEwHHkd6nrN7TshQBJCQI+4zmkUZJCSJK
HDmbI62GnFUPEvtGgUbLg96oAz081xpwDJs4e47QzIqCRwKaKCiR3kl8kXc2aHRP6MrGo7mN66cG
5BgLU0KZrcIvLULCJ4ZckFiZcTre9XEJwIXOqeI4bS2ThDdgxcOwYBW3oXDvZCe8lMDXUjtotjEc
f5V2qbXMo+KXQO5DBCBqio1ZNlAB1iU4Q5fgIl2ay5EDCoexO5OJnJ4AgY0ZOnJDEeTwehA50Xyy
3Rax3B4Y3aI/k90UhoQkDTSz0K9vHdu+Ke9qHj1Ek+GA+osoreKCgcjKAkfqFKV/FXiXg1xFe7gI
cQstmGzjQTt4QUZwNyOcbudQUFeW675HWQry1KswfOVVpy63FIAyHLQFRIlxR4kDciTCGSGELdoV
HrD2PTlyJlDzrqxXEGTke7+qSjz4QrZ1ij481x10DQo3gaBCNE1Ls/XT104G1cKfiuhbEzRnKZGQ
X4zTW40DH36rVYcOkqH5kTnFiyuz8q038F+L/mX1jPNAseJlLh76oUJCwHGtU8DH6U7Ffr9vzFBC
lZf965Or0fn8ya7+ZIPX51pVyLNU+RuK9p8/eeizl7QuzGVaOsNlSsoNSMzAxj05xtaplPHNlvie
h33GQIbdBmtQ/IdH9PwPe9TRra0tU/M+A6HZ0hdN/cUV/asGbWP+P6A2QqVzyr4ZlmG+xoOfrRj+
6O/jPDK26N9O90mWitPYpdPaDafqyecRCKO5Y32HkMb7j2HhxzCiOP7e20gC/vZjqCn814+ROEH1
y4/RYmNzsrFPXvYj/p4bCfkKFCGKJ1DBVg92h8eKHjmhiQuwfKWvyjOZsNsSq1DY/ZaGNJ1PwCrR
sLPHeTr6un2x1FPRGIAec5Ai+5OTrAabu9eosooHHLUATOjcK/QE3OsQ6yQMRJAOZGvjWKN+NdcV
SI6vQBgVD170Ph2SYKgnJi6yCU5vHvvOeb8IfZcB/u4ZA9CleuQlw4TcSm4jcao9IOeBao9l7kyw
VK5I18GxkF1ACWQ6gg0WmnrmX2SGuiikYnQU6dRQVDkpdawb8wH7lmiZ1DX4MJV02uOgGVTowrph
wP4YZNAJ6B93NwekERBtfkSrsV1XXXQHuc5+aSN/tqPiXZ6B+woMEwHIUIGzJi84r8MdFf4KNkGO
NwC9rBdF6xk4MEnOF1Ekg22VWK29Ir13SxuhqRBsSdidxOLpjrwMLG6LTnubDtiZXnZQXQdJ2GXi
9hMbPPZMI+WZT0Rh+zG6+XSk+RH56zwIDM+r1HZro5EMsLBIumqddeBQoi3gvBsk45jU0AnRm0Uq
ldNljnY6G12+KM3fLqEy1FrV2P1K7t2ljmEDpJCoNwC7VnUeZq8qaWu0+sFO3LRZEoLJoslne6A0
w1gQqTdtv8VbzPmB7ZvEMwy5l1EzttOlyxi6RWSfIN0G280b67jC7yaAHei0WOYFP8cWXlxdJ9Fp
ofzxSxhG8Wq0C7an6o5f3U+TEq+/RUk/1bXFfY4T/IOB/7Te9lC4CBLfWQUlR4FTC7NKW4wPjcJ/
KZU1BoYzG5XXRtvwH3LHtK9g2VkbeN9AM8Xtj0aO8xop1bDcwnaOcTQRaR0byL6UgKZzcSBvl7t7
BdqKxzjmDq1B5gHSokdeYA1a0kYeDHikrFgUvMqgYNXza62aBvQ7ACo1dsKvFYj7QdYSLKcR7LPL
xh6gaRhF/qZxvHdvhmM1TSXTn+brCHL6aLBbu9CkQe9A63e1/qeImcDcr5zmiH+KmDnLTZe3R/JO
ujJOXlTHEczBb37z0l8TDbnPPs/9UzD9reGplh3loUz8cVl6ofFkxOpfd2pk7zb5cfdbnJFCy30U
7bgVZWYf+BiAdEd/aYGDeFT1qK7u0NmHulc5VA3x5WxB923j9PLJTl/m6Ge8TMEFOg2V9Mx17flI
EIHE5DAJzg6Kdd4KkvD2gmw3x5+GyCWwZkHzbm67nLxVx6GQ/ZvD0uvneOOuusCGxJdh8Qtdiip/
Qv+qD8TjTxPdgdctXIJTPl9XpJdJxjoVoE3xAlCg/RqdcIDdc+/7zWyrOLl9QuFX75/gu8Buada4
cMlinq9pxi3YM4prLIudYYBlE91L6aIpxnTTQeUTWnIB23WT2ZxNXek1eBEezB4QA13pxZtWPArk
nCCz0EC3VUeQoxDOzkIP2TwJ7cX9SkDcTFlTdIYcabcw8rD+2tUoR7qs4IciGupX6JHN9lZBpQiC
RM66ydrma429qmVV1aNdRmArKhSQxto+6OnogIpv0xtIrl5jr3+ByEW1gvZedpUm0i10RzapbUrb
6O7/Js6okF4oTVCXjyO3lqE9gW5fP9Hc7TSo7ovDuDooE5hlsmZ5YS1HiSdKzW3oV6z7CSTYIUR4
DBDkbVqRWlsSuph8++xalfmYFWN2nwj2N5kpKkgCc1s6jvqio8zQ39oF8DCV4Vyx1ywPlouHAOrx
7pVsFeerEU2OD7Zru9cUQs0rH6jrLUXQBEch3akFYK9k0xMGD+ytcx4gYHECEF+2Bms3fwVcut1F
Q8vWXKe+fNjdzv1sr3AsetPxf7LLKYf6bBMt+Mj7c1bKYJOxoVpXJS+eQWNo30GXMlzyqCueJW/R
tOzH/sIIMUynCEmJGvSYFGzZ4PMZCnkmZ1an02MGErIYWycJna1VEVfsifUyeZB+J++GzAtMpOG8
bl/jZZkvpBVHO8feWq4Qw9/kMCrQXR0KNnb7ORyyfdCbgQgV0FMNWFimejw7SdW/ditvdOSraYgO
glNjvqBhXPeaYdKADKz2QpW0hrgCWlloWIxQMItdeUVlOnwIeu9EZvx2wVAUA+ReZy2WDKCCVkAI
5o68vqXeIkd1myzH+e72ukV2JFeLBBkSaAF8eg3T2/b28o3GtW7q/RRAPk4KLHBOkHmZ39U0kSEH
nYAM6eiA3R1nSEtuBl1lK/qxe0ymaNP1PL6QqTcD6B3z9m/ykek26Wb7dVI3Ts3B6uXfFP//Oynp
gRYD2wN+tF4EyJP64yVMY0A9aiHt5rtq44ORYrd5LaOueiqz6B9L77oav00WATaTJ9AJ2vPQ+3VI
3lswMlbidBvKDB1nVh43q9DYRY7uLB7tYLrHKKY+4+GPI9svy4XMveYRkBC2dAvOHgJmqQ1kpdsj
iOCGvRQQywn9QFyQX7ZXBgATz1MDIQ1VNe33oOE7YQFvu6gA5wY/AYRCC/s7lHf4F4/5bJmh3DYv
ORia9tEv35eUEwBLvXTfl0RL+THGdzfphPxiVGwANSPuFHrwFtA5kF9Kgc+kO6ltf4yr7Ak0sSEI
S5djV/ANaYNFSKucPB8UFw2Ik9c0bPsWQuFQ5CSlMNIMqwvmnz7sJC3mIYGBl3GWYi94CkrIBi9w
40R4/ywg1THffHb9lxgTgJ/9MCX2Ju7tfsUnP9olYai++JCz7mVVvwirSk85GKIXI3Q9vlBYkmTG
DhzB0Nl0/EXNhvAuzVi05WhWXKEx2Vknssb/dZ1P/cqucuh+0Fh1Tg9aEcdZjxAVgi6oN61t098C
y/R35Kp4R7z1AF11F7r7sN9MZJ9ca44ninsyuRowMsKOt2q8IzuZyPk/7b+tj+/4p5/n1/Xp5wwJ
0fGxtmTuJkRX28YyPAdfyJ+XAUS2ivWXvszA+97IAKWLMv3e2n6UrYFtR/6n7UEyoifMMfaUQugl
9aEKk+Ip/e+lbpaP5ebpKSh9vbGAQrhWQ3AqV3+LRL0MrSDfkI20E3own55lbi7sgYEXG69S24mt
HUqj5owbk0HuLFwR9CcfLPPPSWO/v4DT+j1shpHpsLCr+hNYQ7zn7GfY1I3/Wu3XMJpeRTH+iz18
++0JB2MoMF262oUmvd34D4lInAegPSX6h/FFr8xj3oHZgiKFY3d3nmcH4EpkOJTo+HZKQHXIW3Dd
UowyXG/RCqDpGGosc4z+BLAvu58+wVzN4bmMpiNoI+4pmpYdQzy37Lk4ZIpxP/pArTiRUdzl0MF8
MWuUJCI/ik80BNXfti265GpAke5aKHuldI9rltsMXU+iWtBwmiz7DmTM5uzNRw4gzFiWd+SlJTkE
N0401EuqHJx8tGQJep28j7uTG0egRTFCJCv4klHeRF9EWwAmDjm4I+VS+rieoImXxBsaWhmXB2ZC
s2hoePkUo250dfI5lUIBbQPK59t0IRpzGfr92upsqBTGafgwNmhVY1ottJYDaCf8DkDjfgD7w78j
ZNAd2hGv+t8igJxCWlyXPP6who/z+2pMbOjDY89SsDWQOEipeLaD66Rp94fU2BCR/myb/SDVB8l+
04IF1i0Na+s2DqoSDKymqIM1R5+GKJnMQ0LYEKaGS3c23TA1H5MIrUNRHyYaUejHRIZ2hCOP0Uqd
surS59kB8oP+FdBg/+oz9oI2rvYEklgfkuVNsEZ+e1yTs/ON8KSQsuq0k0xlmZ8rP2dgpcXsLHHT
NVrq2w1ND0xh4STafp9n60mQ0tgC3p/ck8kMBmyqQPy8pZ9gHIL+wKEHvCAvrcFQgytNNjyQSdYG
Ooikn93RjwB17WbvMs8EAOTnTwTSH6h+GY9k6cwCqk/T9yhNhh0l4AQIcrdT09dzAk8mdnfGi/aB
nPQlQzUWou8pf6AvGM86tH38Ol0Udb3iHgN9c5kFuwTvAWB3g10XNsWTy9LyqcA+yR6z8RI3Nr7j
LnOWLuPijpxASE93NogSljThYzqeVwVIXJW/DrwqPdv2lUATDC+hFSC9E9h3wHefNSgqt3JMvoMG
95vXQ98HRCPhruBQY/Tz3HrDRPLTRFUbwcpNAZopV4aZsp2rIfiW0ag7lMUtDb0QD6gLu4uobvNN
ANYCCRmkL32W2GA7zVHByLWSlJZy0XYga9kn+6/xqBmeWNjyfofW5REQ1gxIBZ35+y0HWPtJvbQT
FDRujk/JwpYygb4Eq2aZ4Bk+DBW4NGT0ABWv6MGzUGXB9jjcDpCxfQBHAHL+Hlq/ZBAeKYJFqXU/
9t8m5brpMg+5p+nDf0S+9NKlq9mBW70kxdIatKTbtNDs05/QDAzJ2x7q3dGApjd9ssNzyYOMX9zt
aNgyc8XBCvuc4OSBbcu/w+hVMbhQ0A6L7o9hjV6NgMwfYfocM69GdvpQo3fE7UNptX4Ao/KQSQAn
IEy27aYsO0AXLD8UluFsFVAIFy4rwNgrK7j2EVLXDXOrryzhXxMu6x9NCr27zB/5wh4BgW559aMP
m6/K4OXXoilTSONk/lUx/DHXBs8vEKh4/5TGGj9/iuck6Rp1sBb0x2+Nbb6zxkBpWh6A2SKOmE9m
aEPOtDJ/stEkTcERxBYkNsJgnSP3doVITLV3UbKBMI/rXMkWiy+ddIZHaeF1ELqQHW4ncGHd4iF9
BUijMLFLba32Yb68Dt0E0dLKuXfV6O1tvVn1gN3YWJlKUcaexAXF9hFo11+Ns3g8GW0dma6d/SiC
4O8qM48mOEluN75nzZbw580vMVUaqpeka95oj0y7ZdooqwFi8yIyd2SXYXDhdgDsQz597WPIDtzS
u5QG1naHQezc8eINdR4o+VLHUKqAVIS1SlBnhORcOp3tSJhLCnDDl6xrnCUv0azeijhfismMN1Pi
OmcDiNv5YoWMH0PhrIciQnqLHBQiIbe0LPFHtiHbgP6/lekmMYTpenEZJOhCOjcbN1Up8PtrKgMJ
SKH22DSqL2DP9SFR6Rr7Xg8Z2zTh6L/WIK85uAHU+7jWjraKyV/2AhT+k2+UYMKqf9TKNt70TZDV
7zcW+HEzAUEQ10J1sbRy66UJum7Fe+FcpAVtgaxNij0KBmB0iKZwXTOoIqRWVC7zGuQ7sZanK/Vd
HwDtDSAPxqaFol86mtb6P8dQIF3SFGwnXEffFqM7Xnwryy7Eccs+0pFzqPh0z4zpSDJkWcrUvfbR
CZN8LcO3RR9OP3z/bR74UMByPzpvLWQZFiA+4lduR8FGBcDYSNAYnlgaJuu+EdZLZfTfimqEmnkC
Hjzs6v4C3bO9GPUkg/2cBPDteEJDTwpmTcN8mcZxngRZ1XlSWyGhBbiJEQ3ZIWlcY5lPMl0i55Qd
4mgESTt5uihV77fkmjITCRS3mPb2iAJaqdsqKwON4IkF4XVogSXHMAKDhlGI9tFw0npZ1YK/qUJe
fBe9XotBfhtE0P1Ay9Q/PHCDFz+3wcMcjM4l880Muk+C7/GbrU+ZstlaOIF/Zal4TaJ4O+n6EV1k
pUJgazj6xmmc2ygXZ+64t6gC9Snmw80DrvY06kwozncqnLYECapG6JQPLTJ6M0JIw4dAyfJnm/DA
QEGi1BRMcePHXEId0XoU9x/Xc1vs0YOsO4J/A+0ppm+sbhmWwTGfwJIOzI1O0pQOQIGV64GqTKOj
9YUmRdB2Wt9sUxqeLeOtwbF7nwRhjVOyaYz4HcareTjKwrsoWaTo3E1CpAtAnJToCznAZBctbLfk
20/R2C2vWpUPp1uw62ti76y+fgqDkHuyHt2iBRf4KwhiwpOoatdedMgH7EI7eq0Zi85K4NyyAvx+
49lgIJtD0HM1LdIkMvB0UcUKeCKIGtyeTyPLa5BZr+nB1JHdUb1zLvOuWEkdTJ4oRwVuYQoABFMx
B//28KPVC2ZbIFtEW7pmO/Q0PWLMSvRl0q1JxIc3FxmllTpA9QGboaeQBt6nOD5YFV9RoJtYaA+y
a9/eMUfOtnkFW9V3LWTaHL4o6gJyE5bl3CfZ1Ny5SZfvSttVlwlCkNCIS5uvI+QefSM2fgSyufMq
5r91fjEuaVLhpc2dzC0wj4S9uthYcp5UmN6JnghO2d0hR+TNkyLg2u7DVK0ZFPoWhe5U8HSnAl3q
sVkiaRWebEdawNXooz24Njjor9B6AELG9zicmsBcIuoGeHOkfBYfk80qkVvoo0HeGOWcCzDD46XI
ZHNiHhTqBSs8iO+AAsVMWrWvQvOBRp420R14S/K73tPtCXoqLUKO0oizjVkDfudHbfm+Spjn3Yr1
yKQmVhAl69LBQXPMGAgJbx+F2hJ+GiBo7mi1UaV3UZqKswCpwjoIZLKmv6hK/1mZSXmFkhs70qiN
wu5UNj14/+CjS9iYcu0BcbFOq/Ddhs7Vh6gygvlvEV215ame7AvF058iyOPFOuayWd8WkpG4tyFb
fKJ1kBwG/YbyUySZQKlSa/4rK0v+ETL1790B4t0iAms92YXn+kurtdihjcvxmaV826nA+ppLC0rW
Zau2FJahhJ5bONi308D2/2nZiRn1wpOg4aJli0iWe5tgga3R23foGozWhTt1G2Iho2GK3PqnIddD
oiwz2yZa37yRRFLCLP+J8Vp4HqAptBcZ/pU0dDiy5ZUXoBFBe1NXc0TyGrhEPTRTYA+FpumnIUoG
ySmru2wexkqap7g2fswroeJxTuPyG41i4brnoTNf/GmanrtSdBcDOmLk45bN79s8PJNvBHLxvlU2
OAPwiWDUaB6wwbqLQLDynBiTAUyR2pCvGJj16IEwkOb1bt9eVZcsyVdPcfLkFf/U+OZtZQqsex+V
w1UWZQZarnw4eJrcCbBh+y5lTg0tHfBFzSHopmls132gUVrmDBjAxNrQcLCA4S6z8EwjmlRig75A
gmA40JCW9IP+wc/SJ6VpT/KhzR4NnbUta+5sscEYIHfD692I3v0zhaAow8/QoNjdJnSFMLdoBACC
Qi9Cl75IxLxIXDTDzgZ0eQGGiRCl7NpbpE0INHPtOMaCGS6HyJYIV04/Rfd1XkX36JbM7xLIGy1M
imkY2uzKuj+Tly4UrPZlGHv3c1DW4uHS4jswr5uFYEoy3Sy+u026fVapP8ZKQWEbZqW7QsMVMCRh
bLKDi1/Ox16gkAnQ2jT+9PYfE5Wvex9J8Lozt2mfD3ceuoWuMXf/5ulU/FWaISoHfvVcgC7tTwFZ
6z+HqqrnALx4h7ta4dClV8hxWHr0wSOzSDxo2pdWXJ/83LBfmdhMUZG81s3YnMckBk5bm/tS8m0G
4PgGxSj79TbpfYjdeopM1jRVh/nNOLIQfyMJr9DeB3mkT5c+AuCNDwoqv3C0+t1Kd5B598848CT2
GK7IEjKGfU5WVdsoL6GG5zohZF1zsXYFS59Fga1g0sXd3xVyVQZznH8Eyli1r9KvboekRg58Nk7a
PY6H2H7vrbpFs52eHkHsZp4+BWb7jJLHsE5z7PZbjYXwND5CtA5el35/ppFvgk1h6jKxtJQFfIf2
9oF898Yx2uUbtwJiSk/9mB8GY7kxQzCYJqCwRi4AjfCD7lHJbdCq4A/kirp9AK4onAUGn5lvvXwi
fwRutxWzw+lAE3M9saPmlml8avJE7X3dVtF0QXl29R0NYy/C32k0HK0JWttg4QA/Y1PJI4VRxGTE
1bbrQRa7A/ioXwZu0aDiqYy5NyDK02qRWKa8t4agPgP7YgDNitKpJ+sK389ai5P+nGHHWfgAQkBw
mOfOX74IxIFeTn2bhGfIoG07jjf9smXxsAGTXru6bfX0BE/m3YFMEjR9GzOwAZJGelSk3vgW5fUO
xDvGD8u1jhAunb4KMAssffT7X8CbZdy5vTncob0UqE09yXfRt5iazW4aeXWZIqdcZKrkp1x3pWYJ
4NESkkDz6MPuCrcUq0IW+9IGl+KNZAawUOj6GL0PdlWz3JMjx9drXeUOavwsgpJrb6pTA4a01/6f
Wlr9a8zGGBy5YEULm9B+FeD/2qSWHDcUBNbW9znMa5xX6y8nzu9kUyYPfWPzKytsAONzE/RVbZpc
c1G1RzxxvpJz4rw+gaL6VI5efrRVlq+gjAuBRT0Me7wBF3RLl8hI8QjTHjVm8PgQ7tRCPd6ajIP7
HZC4/MFRfnPOgR9ddENofuHtaKyqhpU7GmaoWEAdUz5nlj6CAWe74GCG+RKlzQhshRnsfB6kB3Sd
ektshxZ9JsTLVMT8ZBoqBIEuYAAQku1WRhXE+0oPdZjQYWbc8BPyldBEi1sUw4DCWoHKhu9p+BFm
6dUAFgM3GoEKpvY7OjvAsFVX30IPOXWdMU/NVgJp1QfnMSyrIzrivNVHBEoSaAFIpVx6OiLqQClP
EdAkqr7FzfsaFGFAcQ5cROBIxgPJfOxQTFtPDXpAxqqxHtFKbz3mIty0yFJeKKJIUhuIg3BcIDsF
nl0/9aYFnjZqR8GOjZ5soVpgrjCVZrR6TaQj27VTyalY1p6xGQf3K4Om1i4DHdOi08ww7hTVBxpC
pMZ+dnvxPoxHlWwStCqvxkZ4d3UJwTA6q3v4V9+JSiYrOsiTl4Z0Wr8FO52MDkjqpAuqanVOB6rg
tBw2SRsYACkX/V44dnAwgdqaq2NZBEquERVWmkB2Kp21aky2ChigeaXbhN/XRKYIqoSrjGPbw3IA
3XgxZPdhhjfaOPkPTVTCBAzBYWTB2800pB4kEZxCLuMu79OlzwuxSo0u28zjOp40Z3li7+axFeHl
21TlmZaoCi+7V2OP86GeDLzdvH6OFluQ1I37PDkUscyO2O28X6YgBdjn9zGv6uFQtAey04wuCm3Q
qJpENWOffQ02n4YIgsE+eintyGALsrnagf/+alkCFLW+0YDQHdLoKKMCaceT4jq5yn0aBWAyKrn0
wnCfyGIb0w70Ef290KbBNptFWvf+gSJKVCRWrYASWmu0HnZUaJUUDTikaCqHlOwezVjhgoZoibXO
/+OTfLvp7xNAXFpU4cM+d9EpPTXFodOXZLQx7hUvgBmaigPdkbty+hHkxPYI3saPOTGFk58i66kG
n8/vt+Q32qFZQ0or2Tp5nK1IN3xX6O6wGt+TFWtNeeoBwD+5eZ6tcpPZh9Grfogo64+W7N8vcer0
R7J5Afj1XCc/kHPSET3YGpBH+wghz4gOOlA6g1etMB5uZapp8PnBVM1X8dFZ7qDMQCYqU9HF6EBR
qaNoRKE0ceLdPHGuaP1c67b8r2uR/eMTb2uxn59IK7OytA/oxcbjEw+jJkPnLSF4g48hjjvsOe3w
WLl5sZ34PCQvCuI8Z+3JcQ15GpmIdni17TuWArFDtvk2AEBll1rWnmx0Kb0a/cz6gjYDkJS+8g4n
CPB2CV89G4DfB6nxWndN9b20g9cAX4TvoIKeb4AnnW9+cZnR6L9AKmOv3aWe+T+W+D+PgQQYurzA
3712e9c9NqPnLIjooeA537TQqZ3ZIWwfyi51bbrnDv/kFxY8JROzX/80KQpYO7ND/HvSmNb2a2w7
yVGWaL7sC2O8p0uX+Dm0Mpc3y4RE3L2X6A15xrXoq6nZLMva2loJzqietNSnqXm/NKKmiuYlBwtc
HeaokxL6E3RO776JuLXNIhDBks1BhXLRdn4JatCyXg/oqd9FvshflDFty4YB1Krtpp2FN7uMq3e7
D8a2XQN83Ytb4Qz5Yb/F/2qvGvSvUfVqLnzp6hUoL6HJrOZiWQPa2mMftk+3+lk+sGY7uMG4vNXP
/h9lX7YkN64s+SvXzvPQhhsA8trcech9r8paJJVeaJJK4g6uIEh+/TiD1cqSWqePTVsbjQgEkFRW
kgQiwt01UpiIwsbe5pYUU274koVufyTTbI+WRQBEGeXcRiNIT5FTPt0+WuGBs62qaFjepqmD7v3U
1DFY2Tw1TWSCyvlecXs5WkAINnxEYDBDScolKzlfGnWTAwfQB5e5B0+oYQ9cy3M+2civtgMoKKKC
ZEszzGNpgp+zaLD7ANA0TfrzgOXpPNPNdJuzitMt3jfiSJ2oA3tIWKZOHWD8qz4XWHFPC5l55YEX
Xzm4SM1OJg8807siG0DVNTVpucJkiFybDtIj2bgHggMUhd9R5+w2zcuRCt/cbNL+cZvWGLz309Ig
30AwK9FNin0UlkE0bQdGa+qkQ/tz2qDBVmEosarqW4PtyxYrO1rPeCHqIKhJ6xlqcq/TACIhNXFr
Ui+wbLhf0pMXYtfTAUG8Dfrxi99iSxQKszuBUBxrPGqLyUhndIgDCYnYtN7S0AAs63htTEOofZsh
KEDw73T1w2/2eeZ3HzJkfrwQntQbhDi6fS/CR9vtzM8CQqx+wOJvuUq6Zd0n3gWCv+0JNB6AEw6F
/8WqzuTAoEq8LAQ45au+LM8SOiIr6uBbBxpTX6HsXK14peOzH4X5JRpRe4DUVvyN209daY1fHIDS
V9CxldOyOdgiRYzYQwPhTrxzh8+56TaLOHXCeym5e6EObAGArZg6DEDs5o7SAP9yYANH0VcHYUWg
VmRTCVTf6Aey6Zahym7ohocKkcGNExr6Lsgi+86qzWszLWoTpJKopVsj2hhgzIciMEQeQyHsA6Iq
ewK13IAu1IS6MzuA/HzuJH+y02FAaunAYr773T5NC3Zo41BY7e6d/2SnD0hHIzoCkDN3/jYc6F3k
j009X94Nb0NuKImUx7HMtrdpbdTUnxNPLyuj6c+cI6HToyb/rgvwugbQLH5oUh9lvwUUG/ral0vL
tcqPoqkB49N19tnzUAWgtfzmpyBPklz9UK5cpWkuoB/6gGRQgl1K1ixL3wl+IHWGMu4s/drHr8Do
Vc+uUsM6wqPxVJmyOFrIrm5Gz8WiEuQDizD32m+OHS6NMct/gIP7g2KD+9E3egT3EXm/cMM094UL
6L7AnuyaSK9b6ta0Pg9ut9fcyn6YYjyowa8+o2gTAl1gPxSqWUS6Gx9NWybbwK3SQyWa9M71onBl
+Z3+jEr67VCm2XdziD6pLBk+dLofsPu05Mm3lHvCnV2sRSeKj0IhHDi5Ou24j4UXHas6ZssyTBQo
sFlzjD1rfGwb6xE8HewzNJqh5hS47Qn6YeUDaNq+kh3/GERlukqfJWjrrnUToZA69laGD3AdCDDD
i5HL+FxZETb7jtN9rdmaJ7H8huIayGRNDnbDhy0wlNE6sVN5D/CLvC8CALwQcCgRr2f5vQXtNW9R
5rjiMbsjEzBcBjLT2neiRW8Uu9Bok42eij7wpzautpfFC4SN9cGZ3ntzRwC0wBgU99SKeFCcczs6
3wZlBd76QxSDxPPnRBIJ4xVupmRjUIkIFtRvE5OPiKxmkXv1NyJ7Gyc+zjJVw7HNF5JNlG8z8dt8
JB86vGuXfTgeG9S6Kss7QMJmwThYPIrMucw1CyOkMRAcSDZU4xBKuzkDoPGBOsnEI+tsO92bf4MK
d6TJQnY0ao8tiY7CLepPRexaDzaCZqc/2LtKvrcndvuJZc2bf4UCoCWxV+B388kPEvuhD4GmmiNZ
MuiaN35XJEFOgoMblGoSCKqWg3+hrVtwTwTuPb6Y4rmDJNOuBYR70w6O9WnEgzdUIvqKVxjoU5rU
OA2KjXdQqfZAlAFA8jQSOd3iuZ9GNgUCQyEv55HkwAKAwGikg4qKO5VAdFz8NZI+0xQoUaSRLPLM
Tw2Kj8gBKz1gL8J1HtbuAyrEkw3+GP5JpzH4hiFevXMap0ReIHKgFq5M6FE7oFd17PQbpIs2QynG
EJjEaA2OLutb4gJZiIrZ5AMbTb3ybW3fFTo0tt3YtQdetcMJeXaIj4uieqjwmAc8r5MvWEY8BSmK
exfRw6hqMIaVopxURdyXxjDl8k/XNirnb9cWlua7a4sNAyK7E/aLoFtR3+TLxonawwzOmpqomm8P
BPtqbOMBOJJmX+o01QtEVkEhR+E6rxbV2onBGDAbOdK2a6+PjAXS2BK71lZseoiZLaM+wLdOxqaI
8Y4O2WmcVLz66SCVKTZNCLFzUfZbpxfyYKAk5Ky56s90RgeVFGAoCzhf3TqqKvgaN2awyGvRb5wk
dPaeKKMHb5ggbQOoflF5cgLEs/xIHoPr2MhvOs9A/+gl9NjDQ49HiXNL67+L8c+n5DTCiVIAIonZ
RvcRtv1goxsQ3GXCAwYlyNbVVFbcOE27sFpUBnYoC3riDCXSbjp+IrfABM0pK0tE4DrsNeK4bS/t
5NaFwPJNw//k1uPO30qUIkLGSqjnOs+3gHIjr4c7b2OzaNzmU1Nn5TKBbsjHVFbmIbU5ZMeN0Xwx
Wf99SHzvHonm/g5s2kCsT/6O5fNlowQyV9O0uZJb8h8S8TZtgbjxbsyBbAe1Nhh2Nx5qxpbILsZ7
2tpSszSTZD9vfKdeIDbid03EMuN9UpnIRFdAl3pUuBrGrFtYVsfWvvTNE6NqV7wkOr4BPOP+7ROh
TnMMW8RpstFuTwCZgF4iB1H1CQKdgb0JS4DKC9HrDfXTwRDxl4SX9raXtgKGBYdYht25aKoCUP6M
gUHG4/2CjHHRvPk4XKll2TTI/k7e1KFE2IP/EkoLaYnkLbTW1VnpAMWE0JdatgUkGnWKan6k7nGK
lVe7AeNbu/AQmuwXZKynHjrzUCmzLypxd7OXlg3qj7lXOSurRKFhj5UBw2v82NCNhlsoOrepi3uO
TiPvsXSyBApniJvTATmqTCOk+1e7Bb+QBK8/Wd6NpPaYxhY0y5c0120MhIQQip8Odi6ctdtnPLuA
HqzdmOACv5RW4JxN9WxN5V50IDOdjZF2ljwZ5DrGSkVgDxJ4pzHMl+SSkm3wZQ39nshd32aoY/MZ
u5MINH2ekgsDqmQHfzrQWZiyVoJJgcOI/Zy/Jms71i7KdycvJlwonTfDjnzI5LLir9E05a1NPtQs
ipy5y1sPt0SxsjgEJWuNhJGW8dshQTSyBl4e7az3KhAOhd9nW0Y95M5qUWy63PhBEch3Qco0jqHy
E4E8vUU1+wl7x/fRzN+CmzTYY+GzERsfUAXtnG0D/IDaiQYoxQ/JuRoyCe4lZVwBQrOXVRvZiPFk
4QKMkfK1D9M1ihQlaj9iCNewIPqukuprEfL2Uz0gb2/wyHzAgscD92Rj4u9YpHu8tDqw4NRA84t0
zfFyxf3AJL6LRA+n+dRwlHGwaqypZFoBSTT10IFrVGYNoMXrsRtsYxugPdBhvKDw8gqxzvrRG0v/
BLBgvSS7oUC+WNRRdZcGznjvsx7rl2lABK4AZIwKdnSBL37yCsjpalM+h8VYL3ow8p3oMGgjP5nT
4WajptKqWbLM3hQjCsK1bM4ND4tnH1WwD40XLE27jlDXsqq5zJ5Z3xbPiLyivLFUD+QYFtkFVVLe
HbXqpH7tZTXMk0CvDrSqWYT7cJqzmDa0eBDpPTWzkY0r1AK5W2q2Xon0IALcG2oOcdBgN1Z7K2f6
UHCFxntkN5wl9SITbxyqAvQW1OvxLj63LVao1Gv2dn2HkMGVOrF0jRclG8xdbhjOCLbltAYgoz60
WBwglJSnwRm/reBMZ4YuP4EvW+9sq2Djwq6CDgH4AUzwVo6NYQ5l5umMDiFUAQ5BjMOt+Se/2zAa
QS407Nb8/5/q9pG/TfXbFdw+4zc/6hCNVvvOegwiiCwbUAkpFnR6O4D4g60Kp+wXEErIjrcOEYOS
viryv4ZQ+9btTTPemnT2+wdkLTKSlgDL4T9PE1U/L4w+ha5kNt4+lYy8rtxiwV3rOqoYe7fpIm5D
qDm70CkNKcvkI5Q3q73hxMV9C2lIhlTQSU6MnXQoB4YqECMol4PtvNk0nSXpxoCo0XmY7gDURqtm
U6sUWImfY2lEkaBarhf2+WYfTWC3xwxPIvrUW8cAeh3NdXqRXoSVuYo6vk7L2F/On/hzYkSpANwG
h7emz86UxC65spLVPBUNjtRLJnR0N0+VKatcR7FRzS6+4V8ckBBtwTChDlyZ6jCfiax7O/uDjVx6
zxUZbmyMo4P8eXaz8Wma26zUcbNVYAldJi7ueNC7+Q9lJ8BNFYFJnZoBS/0HZUNCW6f2XTR5VJBX
20Ut65bUWbme/1Ag3pJX2jzPg7SCUiBAPIh8oURUqkbeeY5zAU1K9VqO7GJws3x1lbhEAicSFi9I
mpOIM3Az+WawF3X/TAXpVIYeTrXoiATM9puJPMieV+MdUOYLc8CGIGPJPQj03GsSJ+KCB9KaWnQw
RrA5Z0772g1hikxfi4q80q+apccDsBiIPDzWmTvt5yv+0v48SxPrzUZnXebylygasoVZ5OJl7g23
puU/pkqlV8ZYegXvNT817XgkE8Qh0muLQvy7AM8yqOb14ZLcuu4agYzpnrzo0NbNLnUKfaZWHyfp
tZbFx0JIMGlMM5Opb8BZwQ073N9sXeHUSy8x0y25UEemcoAuCoB4yEZzRhXkRMPWTVe3Tw2FcrZp
Dwbq23yhk9l7YfWo17I8XHBSjN7R5e2VhtE/CXURFZRKy3ezWxVoeJP5Em7/hBQ7Sg32r8vNJIP6
vvdFdLpdmRJBvLBAkwhMKr4w8m14HSwMg4t3/6rKDlBGaoOuilzo4I/gAGmsxpr/VTSp6HyI7uW5
Wt4+1myltzMq1K3f/qVd3RkH09Ofbl8cAqTg/VfZ/nZ1vWT+XRG+0Fzz39DvyynqOtzNzbF0D2DY
0BOYRu+FDZEEo8j7L0nTPtlZnj4lkGw8CNNEhe5kh56dYxTtZcQ6HMWfXrNpQWW09/LSfVYguiMn
k9vWsuVmfY4dZqwMVuQLBQG+x663Puh2kGc9tXjpjxvUioA5ufKtx5r39b0H0qvWS61HMnUWqL3C
PIyPZOu7sNzlcWEu5wHMDh97axMoZYGJEyV6WFd3yZ4mByduekBUxFpQkwb4+LEY3OqvZOpGhBKz
vqu3NDnQJvkpceR36qTLNWLriBRueDd/eutoVJvFfE2TeSLVF9MtL+RPBz9JvhSpsE7U6rE83AbC
7kAngn/QaPThFZUqK+okUwGJzIVbB/2BmulYOjsRI1hHLnQJGsg4c3wkgyGg8eJXo7mjCwCth3kI
VY+tJPZUOv5oxk53HV2h7stRvwba9z9B2n1YQxFw2IU9mpEyViDdQo1m4vunss6hwAcE9SfwFLqg
xM3bY9nFKF2zr7O5gwKfqirwhSBGs3zbcYNCbTfX6d1q81OkPo6dLBfvCvWcpIGYuOU8GLjsMgw+
Uv46NOVX1ajiqUSSbacaSPwgSus/TQ6U2sYa8KvbfDYQ5PyaMBRAptr9kTrZXZsN9otK2gF6oLa8
cifutl5l94eg4iniFKkJ1kC3f0oHKONKCHR+m4ZDo9T9EWO4yBEMxk802AROhp9GZgKSMOHIY88A
s4WVAnyWRf0HaFSAyxn2m5ue0OeZL5BGREBtduPA3pMb0BFvsw2T2222OPkWENEBJI8H0HwD3mEs
8uE1FxGqS337I2SHKxQlWvmu6dv0Q9W5J1Fa0VfgebJlifLoixK2eS6sAak1Z4i//hypM4hR0MiC
hyjbdhxzZSQJEkShzD7QmQx5Op/pP9j+5BealonnZpm9y7MZ3BmOYAbbvcvqzTk2NjwabOR7Sq/N
vQJZsjUzKsBMfuboyJlmyapmR/Y+yRZyRGL3UnZlueWgH/ho5+XMZ8Uzz1qnjlfvUYUEcd6smPms
sJaGPWlBoG37xofJ30OcDCg1lCmwoQCPsl1qez3Vzi8j7oMHu4rSf9PWy0QtglgFRz+F7AhKZdLi
ko8MCRdLr6gDecLiEkND0FklY79CDVVwvLkFA4s2Q5iJZe8CzalRqHFUedc9RdqWa7CU9Zu5OYKI
zeU1LskW3ZPS1ggC1+xEnXTQAoRhAHVdqUWz9an1Nptr6bfZQscIN52SLSJenp0uiDML8kMn7Vn1
hVqNmTW7xM/rJTXpgCAviDnD5uJWPgo2J48GBGJLd5ISIdsf5pg9pgG/zvGnT3EqaL+WHbgno8Et
H43UOhI3QwB10l0KrNW6n24KaPTFUyxa31UQ7X509Xg0If66xsNRHKMmjJatN7qnJi2cDybo0mfa
OiWLA1goy1WIqrlP5BZklXuyzHDr2UUHUD3/SndM00C4okLM4tqaZntsw85bmWEaf1X5uagc/3OX
gnZ1bMf4YOaZfJwGUn+dFtDQsVEu5MQp36cZ5uGNzV9DBHyiqNVfkS3Vy871o/vUsyyIuY5gGXWK
ESLK6ZsvgyKLghyjXFlInnZg6AX3h2uuejpzsFXVUnkIF+Bs7p3OnOgLa3uouHuACU0HkGKqcNug
oHfLWhdJWYUnUYtlBPj9xbj18Zy5VgKp9Ykvbf5jRO2wajiCrvS3zKIuuUJZbtLgume+yT5n4NqF
mKL+bI+9uVRpoqGlF+pdyztjZyLTeacBCV8iLze+VH1/Ig5tX4K9My70Z7PKIAcJ/IWhk/xJAnoP
6DbOwrqEbCgeyU9Got5st146k6bZrLWswQzk4kEJiEZ+oEsOeJadeFV/ma94+qfwEmRf5JFHagfF
guTZz8tTURj+UwLCpwOeKNNdqIfPkz0z8bawo8g9cAGqlF/tIxIZi8Jqqh0ef/0ZC/7+PDKuoQ/t
FtvULuNFZfbJsKAeEcXjoq1YtC30AF0zAzoInj8FtabmzSbSbNihtq2+dtOhAbE+shewUZM6brai
Ec2mCuxuSVVuVO+GPfBVuDzYU33bzW6IZNyaqB1eZETTelO28p36itxas5YKT4/QsOw7mTJjHU9n
IR/ezsj2p14UloI+B7WS2wS/noOH1MGmGUX5XNfy1UGU8TWumg0CcfqzlQfpCvVTw0V5HiJ7VtFs
ZCb40pajsQi83Dp5xIhAgWJqM0TksM4JD2Sig5iiyHSGNAW0XMsRQrQoXt0kQgGtPAHuqIiLbCAA
gP6Nw88I5BQXf3r8SmW/2GNr7hKX4ZFcGn26d00Db4kqhQZ614QuxHSs5DXAXeHZnH0p/ShZWYzl
Fz81vWM0Fs26V1IB6w28ONQ8X90m/zEUXfvkRXG7DYIi34c5g1LaNBl5jA4U1+OGfUFoP1kFYpQr
YXrDDhSCVKNOB1/Kah0IZq+pqQHee+BvDq7DtjzPUS4+tI+jDADtT+N8j5wGAIZQeLhCGeTNVomz
ESR7GfH1nzQrAgev2qlznFLxQkbmCiWL2nhEdA3fgo7DckXY/xSpqx1yvTZeYVB5ApFifY0QjJlt
1KQOVLe3O2dpCBAgdG5nPwMG3h1cu5y4qT2ED2tIQ9yaHASK+F6dc+KEqJD2uL9MJ4ZxSLV+4E0d
PgrWZqduSIMlMXrzv+yqcLJT4UzyTIjAr8Hlm0GUsFzgtrW+gm9Doebfzu6F4gO4XvCHyFjcPZpe
DcKh6VE7RG++XQRGY8dW0UNkgbxaBUhkYW84fnZNKPP0avgIuZg3OxVigCNztpP/KJNgHRojMAZt
m+5cHUcbJDmQ1/NGPBeRKwe7DUAhaZbtrDRvP5FH1MbuNoE43wKLrXw5U8+3htlv/9gm4nnky4CS
YZ6/szmo4SLeQP2MvlJVv29SLyL+ek/ffxXrv/X+Nvbm3E1TVZ6htmM4HvSApCuk0KtjjwjARtaW
8yhREgaZYzm+FsFd2evguzNWPxzmec8qs7CzDPvghCrweh6j8tJYywFIJbrfzMGtt4kRFYg9TWsg
NS149HTI/NFZmuaXG2b6hqsuQSaxzyuI+7hAXmueNxAoHtQbEvvmB00GrM27/Nk1GxO/U12DmyZ3
NhlDcXGcVuUZIHi5RtlT9aEW1jeCNhr8Gx5b6ettjBmP0coI2Ivi+GMSag0VxtXm1vSbvtpAHjna
ZCIMT2wA9Ir1H6n6vSg6SNNFwXDxXE+fbIWNTFwF1pcmnR2c/tHsrQWyBRUqRHBLFFhhIizslieS
ocmnJpua1Ot0wHZSL/aK9jP1/mlsyiNkLnIJAlVDXrBMwLoSArR21XvHSplYak52XXMQBgztS6W8
wvmhUuE9QI92BYbbML9G4QRgUPEJTN3M/SaBIV6BVsO9M0qo/g2GSJ/DrKjXUJIaz4B8ZQdepnw7
loVz7yQlW3aMRy+dLR/yrHB/ANiP+kZfvUbVX8NFpFC+0aU2iPzxrgA/go9QjJ+fWNsFqB7oP9Dt
T3bblXwrynpWH/IHO78HtvsoJYSRboJEeRm1W6YikOGOECS6dVilC8EP4x4MNmCiKlG1j+DKomKx
PlKzHYq3JkEP8XZ43zv82qTexAQ87N+OLUbU6FQyX4Ha9sQaIff+tMBCNSIU2bwqj87UpsPkEhSj
3CepiE8WFp/EZ5Ao/T1gRXTPde8+mGN6ITIER2pni7LRZENeQz5+B0ovvMfadvYisz048OozeE0r
159zgb9i9pJNyTfKa5w1IpQoEO5r82PsgBsO93VwlVEDPm48/M/AyCAHFXQRgi7aOY8oFYc4YuM8
tEXTLgtL9p8S3/nS+SL9blcthk95KJZV2CqZ6Sv3IbTah8yEIFuIezpswI2iB6RJOis+B5bxJTMC
d15QdqmVn4ok+kLLNNogeEC5LjynSw+0WPNd/AYBhi/XxOZFvF6qD7KzUeNVMTF/kb3tFaAdk93V
3vLmSnbIdGZ4MfjVAoS94xagmfyjgLy4tLzoax4ABi3AxXZJskhfPACoUWrQRl8TSAMwE9wbtoiD
7a8jUyse72XufJRY2ZxBwSTPWPXKM3YgyY71xgfPieOjk8Sb0M6rxyxLunueChS0aCiD9oi5LOvA
NHfUa3SsPYWh93nuNQf+2gD8ccTiCLsW7hqQvESEjHzpAOK6DdPSuKNWXPl89a//+t//9/986/87
/F7co4w0LOR/SZXfF7Fsm//5Fzf/9V/lbN6//s+/XN9zPMZccFgwH+wjnHvo//blAUlweFv/K2rB
NwY1IvvRbYrmsbVXECDIXxMZhMCmhRVCt767c/yJVQFI+oc2HQDDVUq8InWO9Ln81hmreR8b6ig9
ArGyTWmFpRnrdig1Y9mFj1G+9YhXDnKp7iIaqng7qwymcftLGzjiS4RCmNsyI0lZskI2JodACJiJ
6BCmwXsbOVd5tjLxGz9AnhjVs9OBybw/O9OhT9p6U+ChB0amv3qzWn0CmX6+Y52JFTvLeY16JK+b
XWgsOdMEUFMwF//81bv23796zl2OXxZjyEFz99evHvR4haEbwR9bHQ87JIFDVE1Z4zp3jeqlTpE0
mZYTegQOuvLc+p48ODBPgGqbKBP7s1ctA+OQR967ebQ50Ww4vYJYsXFgrIlesri2V4mT6rOAJOax
KsGTMSA39WEE6TO+Xv46uYJ/GjXek6sZQGkkzIYT3WZWPdypKHEOrmvjmQtIg/gPv0vf+f3LcU1E
ffHtuCgN4YyzX78c7aWVh9J5+Tgv0nnJgMsv3A/IUBRXKMp2V0D1n+lxGDfS2NAjj5qTF8q15HUo
oVVsR/4XxIDVmrNcgjUND6ZINhBrYKz9ZKv6LKY1Il6KDzIxi4/MKCEZVGq4DoV7bMR9ZBT1PQrt
N0jYs8diYtOvwG0LuoM0OJINlGHpti3B/0i9NKCO+w2bePkRNYNqbR27wO05+RLBqWQ/CgnW/kAC
8tgH4MxwdFovmwAowqh9hHY9e/zN17XuG27vPSh3/La0J4U5WzH/MHWS/NzYhUAnaQQ9sPw1T5Yb
f6+1nz+10wGRwrJmCQjA0Mhj3i06QA8PuV/KJ1tZ9cawxmJNvTRa62weXYC8926ON7qlba5tt03f
kct3rZieyla7oY7KNqP/8Itw/V9+Ecw0PQv/MyhmC8CQhTPdTu+eVHiy2AOoZMJHhlcU5OPM/qIt
0CsTzjCuPlh+Y3+hRZhrdP0pZEF/MSIfSzSjhhRkkp5JVXZWiSXx2Fkelk5rvyzLRTupvcUoAoT2
TpVAXCatjjSIOqj5b23zZKGZBtum8VBlMzhethN6tI6m61lHOnP71KkWMh5QbYVEkblzvWR/6/6b
z2xwa7X9D8+eXx/705cJAijumtzzbRDR+fzXLzONatPKcjN4EH0zIBWb+wsL+IV7OzZ8FH3n1rrL
fPlSmGxNa13yqOsIKD3tajDcgngWacTSA/a4K3cN8gzTc7aenq7vDgAZnTsFLTc4kBkaHwg6WRHC
aeEol3Vqgd7VNvOr5afxgoIt1GHmxlsHsjMxogSgdTdcJZdJWYLLJvCzK0edyz9/K77420/McYXJ
hGWDctd0nd++Fayo3FC2GX8wIZd7dibBDFCbpChhm1RuiRM15Emy6strzMds9Y56uYCgAdElkw38
eQDGeqCSJ2rlQAyog+t5u2rqxAAXd94sqRSwYKDngBRyeGRTxWASboUqxcebV8NRnSZMSDfqKTRU
BglIMWIj3FFTTTbtAaEUDc7fbORXTqGm2XnyI9vQeFhqu8ZLPdF7L0Q4uo94DENXxA4TMHXxak89
cQWNraCGDBf1vvP23aaBQK7rnyJlTz+B4TN+TuUmsZtxJxkKVSa7WfQczwgEFcGagh0/CPs9FOMz
b9E1fv9oTwCSEkBkpG6xU5paU58eoKCUtQjLQSIsCiXonbUV7CHuXV5UG4NmfmyDo5eLT5lU7QOZ
Cry6VhlyGBtqUoeVAUJlWl/++Tdis7/dOj70NnwL4gI+c7ELn/rfPYcG38TrbnCqhyiypqiz/Jg0
dfxVahQdBj0375H5iVGehwJg8OtFX0swYiC/H7yUSCttoJsKlgzB46dfR/p1Z2IDM5z83IiBcQUX
C9dJjZgU6Gqp6cXjOirV+NhFAqwiodzEkyJeWRjFGTSxKDWdmthhtDtPTCw3UzOvQT5aeazfURNA
o7cpqQkp5HWMUrO15+BXToigOLCbdTzy9h30GmhxrIzqegYOIVA17jMXULcZes1yEElACcyaoddQ
myvuAoe9g16XYd+slc7V/BH0OQOAOaj7tlPxYttCXbnth3dpB/xrDxDPi6NsKIWbZn5ChYJ4ssJq
H0Sl9QJWkXaDZ2qwJbckAf95iVyXbj3UO3XYQZCdu+2X27ROOCICPA2naUtVhAjFl6dGuSPqRiHd
OFRd9ATOdRf1OYjW1aLZDw0yAoAViCXYL+JXLJ/kIh+r4DntRnsVGH12J1EbulNFZ+9pJtYiA3ib
SZt5+OCXPcDJ0Mnqgn5pQzQOwWlgk73pQHZWt8O6YY5aWnx8s1EH+fUY5ZimM8/hxVuIWDV3XogI
inRV/hkE8AdShmyT9sj60X9BESNfJmKIgJ+AfKpoa2vXxwjYW7bj4Aq8/LMXN4cmkM8AM6R3Jh6H
1wEbI2heQOCaFd0T8lwh5OzC4qnIxwYyAWW3pSavMrVvOhSOUxMizM5905ibRDnFFRF2a1WYmXiw
qyK7MyuxtYZePJCpj4N2FdjBuHEmm+1WDZQ7ZvdAZ/Jil3JPwVqIBoHdMON7ChhFlCGbbG0vUBvd
mQCEY7HkgbrtxZDWNa4ZgnpFs3eCuvrR2ekXJxk9YF6bYIltuntfWU6zdbPGQD3QCLoGoDg3ZayK
hz/Nk6X7Pi+rLQIW3brqIIkn4/KhnNAoKIOESvIERJFGAdHGJpO4pWCjA4NwAPnyEU8pL66Qk++H
T15RrMahGJ6TFAANr+IWci3YsWN16wKgUeBFOpEbsqxcAVjUH3Td1sjA6U6n5yYpqmVjmf4V/KTR
1vHKGIozxXBKbUTnUZIoHrmNRAEvIu8rMFXrLA/dH6Hyj12LjAwNRzmAf3XDKN6ioGnc/POT0Pn9
bYlVg2s6Jl4M3LIsPFN+fRAiDFW1dm90EIy3EGLVAdJLBBkA3dS9HylrB6owRETI1kE7Kmq7p7Hl
FQRvwJLPRWldk05iPaCr/FuBXyWKy9yPNw/U8IdIVAfxTkwUK8SzokCyiv1P56+JVEVNArZ0BglH
COMuw6bJ53WEg+rjpXKH9KKi1r6nDhMZkPt//hqs39el09fATKwbpv84px32u/eB6HvUeXumurzV
tAt/QpLiljehfAwSL4QBHHsEX+btps9CZ+X2TvX7w4BGlBmK/Onuj0rw2SFTliz/+ZJd67d1jrA8
y/Pwl/Pw8HD/tvME0tSC0GCcXOYF/RiIGkzoYfwZMeFsCsqDbSfdVn5gbv8y0zu+tlBK9XdzCN7G
2Ww6Kv4MqY2bd5O0YsXiSoKjaU1hzlz48bPNwOVSZOshakAcjJTHSqZW9GCE1dsZhBDclVaAecjQ
clfDdHbzk5DI+w/bcdo/3CIhDO90bINdbCwc7rsm2r/+nPUw9nE9snQ3BIB6saUDUZZuhNS2wEIT
ASTxoEcNQd0JcKJVeo+it/rDzSMw3BH5Ibtf6DCAaqMNKEPc95ByikAwneGdAxRoET0yM/9/lJ3X
kttIFqafCBEJD9ySoC2S5VVVukFIagneezz9fkhWNzWajtndGwTSArSZOOc31XFYWmVRHgISwZM1
BqfQEHhV/TM+H8wEnrCqfhfD3f/+DmhLdOE/Xy4/XsdGJcTQbBtO1n++XKgW2UQmK9hfOVx6ub5G
ZIjtu2ctyElcoqFSL4dkDhp0wKnvpxxOGwLVq8RCxTHoeoT5hE3YOtD03YSWc8jzAtTd38q3dskJ
c+r/y7eZD0lfogG/vRhTaLwS19U1IjyG4/wZxRK4+hZ2FDa7tEuMY4dd+BqkEAi2wQzeo8xFAg/g
uWPXMCWNMVrJehBA9hYtRhLQUR6+u6JIMTsyrYtKzuE1Iy8qu+WFmd8FIWEXWSxMZKmbeBCIOkbs
lse2PJIx+w7YKv6VlRc2jaxIeaCTkfKdj0VqeE1ksHsy/LTdZqKqTm3a20eSyMOurY35AW524PFX
rr0t8/StH/2a5895NAWlR4tkYlle1CBkAUFBsr8AtD87QVIcNX7d6hIe6lCgCrrzrLzW6G5cZC9Z
LYtTV8172M/fZL2sko3yMPWV76ls+9fXK8jKZpmyUcd+1eV5sJN1v13MsdtdN8XN3W91WZ9np1ZU
njlU+E3KIfJSJuSvnZbW2e91so9i1sXigdYTsPjvu8aKmmdCR7g7dlrVIRCoIKYwx3BxVOFnOmnu
wfbTzFNcaoTrE9VHJq9T+jtZLpwiWLeBGrG7nTap31i4qs3JtEZAmRXFarNnuwvt82z495YRUlqq
utRXV00rTLxCzIz8TWDcKUb269ZjMMUvRLBt/tqNhP0iI0nE2YfWxmZZzuEuEyGcjmhBZ55lDyOt
kj2xcQLQS6Os0xNjQ+gqfLheKXOnbTZNs3edI2LHG8/xvV3voiZBKW4ZpzVOvlFd1d5cZyj86lHH
3/I2qa3OkQfRs9zJWY259C9RGhwdU5jFGjogjhSlP+1Tcb1OG/jGCeuWN9ldzjOS1l+1CGkeZdEP
HWNh7YDrXG5BHqoAPY3U0k5yVOAEyr4u+UzkXck6XYOOQK77IvtHRoQ4h6+GnnxvptH/qhdNdHLQ
huM/pt9qoWE8IfRoPOkzUlj4Sbib1jLDfD0qyQrHluxRdgFjoENhw4000rRio8VGu3N71ISb9Fs6
pOl2nI3oYCha+SWdfTYgdvoNBGTjWW2h3eE6Oj4pff9drfzkG7gothJ5q16cwE3u2Z1aK9mQW+Ov
vrKVx8gvktPctKknL0Bk/M5Z4IxFP12Q6kPGfuSjkBdJ/ZeidHXUV8d0l5aDu2sMpXzHens9idrf
amkDtdQljaO0d0NckXvoCAau+XeJD2piCzjWvGVEHsWqHCNRrX3+xHw1yB9lq2pFvWfx5L+TxVBx
wTNhvHqdquY7XBGjuThuJ54xxIi2vkYgTxarvBb3UBr3177tCD8bq4Bi6zf6DzmbXdrKDpNdc81T
uPqsKaPxlOl3su1ak8OEyEC8XW/VUdr8yDMLVivLnespz1eIiEAbalg0icd+3vMSE41J1u3kfXSF
ME66kX/e82A598CJ8+s9L1+HLdoGxUZeNTVBsM+2TSZ9ucBykPdNvHm43tf/umc5aGyU/7rnIKkR
7Cfvdt/m43ZQEnPX1e6hJDcHB60rAXYoPVsLeTqlXQ1slZxIGdnm3pUtjlLAVsxTbN2uPVtIHbHp
BLi2LbiQZY4BRPXWj5y3RA8xkpZ1AnnR8CRPr7Vlr4kVUDs/VxIvjFgA9OQ5bir4HDUqb2xB0md4
l+lzleFIObiPsgOgAX0joFJtZLEUifbEYNlRDsEBzPGGcMi3sq5xSBZ30Ror1OlQ9On6cxjzNmEL
Lqer0N3W+vRZBGZ7P6nW7tYjq6aOl9kVezlXN7fumXck79dVWd7JfnJoHYzYsYmxOci6fBTDaTLi
j7mau4OjV6lHZDfeGe1oHkWSZ+dgrNmpj56flwcnKbC3Enm2SsNy+hnO2zS3m19TOv/gCVr74hQk
F+Laz8GEI3w3NwYPllobPI4+OjJ5r2VfNdUhV8wgALM86bTat9jUEeJv5+xJXnmcCvMYx6N1QBpw
VzoW8kLabN+1cfhTH7SKNKmCuKXlmOeIVWNrlIEKmw7L7Cmp3LXwwTwozaYyEOZIQVl8cwJxQUJ7
SX8StXFG3uQYoEAYacVfShf8qHB2fbdGkayNYfKfG/QpPWwYBLSP+fPasPjL4x/XjbrAeYQPAW0u
DIcvoIQhOKsgCv7jelh0w+crmnLrTiUK5qifb2s0QDw/xUIn71U23FOvfoOYt/J7rflwG6j2Iapx
e0Es44trWMcqW2atXXXtzBgd6WOv3udRQi5HjiQW6YfV9Oy7anm0MZPeyAFZvpu12PkKtSTFIGdo
DsD0nZfZtR5k+2zFxHTVariEJeF52I34nS9XytwAoS/DfuFn1x5GESbbSqv9r369vQ7UnX6jdXNx
VAURLkz+3q83Amp2peS8cQkPBGeN/M26WCYEuHQsoi7/MjvhtNeggm+ztus+knJayQ6KDj8P777s
DvGl6sl1MJ+Sl2pMyNsNu4aHAAzEyUIB05MNitlsXf413zpHN3YOUqW7MBmVt8Lgk1+uicRd5c2h
k5LCBfGDR3J1fbsKjNVX4F2CJ0vBocZfTITliDoG8UMg6aOdrWA3zmW9x4Vk+jIX+Kwsb3SSoauA
AGZ2tmbFBYIXa6uZJemVZNVrNeHgEYEn2BdBgm3YNfFN9ttEO4F4lkXqchGCkQ1qYD8rI+acy2pa
K7H5VC4HJ2VvV+mxspHLZ+T2NDg/QmtsrgtqmUXzrkD3Zy0HyV496N2J7eRZlqyxc3HdGFiGi0Lb
sc1VjzCoVjaomNfUUJTHJCjvVL8P3ka74M2B7HmNRda1CsxJZONGtlpZkHoKqbuDDD6CJP2Vlo64
yNIyowaK4jVfZkSeDmF14pdmxXX/JounIX6TkEJOYE+dU2f27E77atT2g93da0sDXDdIZL81K2O5
50/fOsxljIcduCzn5Jva36dTaOGyM49/BerXwQgQ++76jCCYqyfr0A7btcMauat0YSRr7Bh3Wu/o
lwa+ydNci/CsZ+L+s3OukPAbu8y7ljXihTA0qxanm2WyJseHVMSPaeSmT6TGCfiH7s/OSmnTOifb
aG3D10xeqDGKH13ZqhuQ6GID3llHicuK39JAsTaZ4hYY21CsBiTZ/TApT7I46toeDBq7qMI3n/O5
3BRTnrwFYU0mYzH1YiOdvOGW4Oxq4X+2xumYeCg2TQfZ2gv7m1GE9b0cqgSbWRcwFtKqfCD48iqv
k+VGdZQ3lS3zQxn/95uSrRnRR3lTCgqfbBaSaudPszhJlOcV77kUcxLgK58nmatYgOxylRH4DRka
KD4B9qWTLcUEbhNdO8k5o6WTmWWzV7XBhkf6NbCk+BkcyPyqg3ZPWtjBsiSGgi0aauyy5Kj6QZ9F
ci2l5XTSg2J4kG1+696j1+Xcy5IWiOcKaclrCVTlWzfa6kW25UH2XQ3N6KoaLnCYJzdiDOfrJUSd
rvht+CepDY7Aar3K3QlAyHJzflegWaCmzp1szVnnV2pmkKeRrfi/85tKQdp2gXi1bDddZ+LcWnVy
IDVWvMyWHe8SRaieLAapaM9O7b/bwor4FuNTGkyojclG0XKpQm/cY94oxcuY9MU2jwnRy9bB17NT
M/GPdh3bopPipC+ya5YjVU6gno37ctGwG/oNjg8p2XcmclFgOIL+T+uhuaQ61gJpkqke+fXmYlb4
/ALK4TQOwVhMODZsr5VV6NJUNepDnPXGgdDDhCXcMocACJLp2Xs9hIdxBqOOOGL+rLpDdqmi8CIU
VSkAi848sKk6dkJLqxk17Z0/gTjzs6p4lnUYXX01Mw0g1lIVuQOm8cuD0CQnmFRYC1rR8O/L+FEF
OuWHmDvKohyhldsw6cWTrFFD9nqTmSZb2RZOyfBAGOTaXfYYRgyvu5JIkiw6hD0R7u+fZnv8ilRO
e5LVrQKskS9of5TFoKkMmEbQBWRRHoZae9HbND3LK7kz9IqI1QvKEjcqD8L08N7w+KKkD4Mxio0u
un7DP021zdvC9uTAvlCVp+Hn9dU2lTt7E2RzYHnMMse6dp+k8U4Lp/xZdjdzErOamLXP23cCg2cg
881N8JtawxeFjx+scXZC2dvW9YfEXpDZinO8VcmzZLS3IPnGsyxdqzDcIG04jjsItZ/D0fnXgY5P
/Rqlg0NYjvYmNeA5TKBgH/rYya4Hv3EWwwX/6HYFMjNZg9zdOOaf/XS3G7adjbGfG5aRNySBeiaf
3Z5BAmZeMqbhD/8gw8y3dmH0/7Ndjmdpznj4S4stWS7bq0gR3XUt3Hzpjn4rShGdWxHqEPIzS2do
inRm+/16a5VjG2CZXu2K8eCQwbpvdPWXTAlbTohEW11bO5kSZtd2njAieGrZhcpefmy/TgN6xUE2
uNurh5KmvvZd1D66hls9pnr6RSJhyjhwtnZZutuOpZOU7GqyoFVCMi52N52tVKmzU8hjS5JEYQkK
6O8uUmMrGcPKQwpn3ExDkUwr280f0D2MDxIgda2TMClrbBvvau6G5zcAkXJEAd0SDm8aQsrhbADZ
zSHOoPunv8pWLMYwOMbXIU2GYDsGxOlKZUBNU9UKcQ4Td6OSHXvQl8OE+sVDkJXfJ61OjrIk651O
+xwq6+RBWMroTTy03Zs6WscR4tR3k930L2bSNZu2CpvtsBQNRbUPVhxEa9laGLF7X9XGUTbKqrLv
PVcX6qMs4ZeDPO+UFXd4sP8+m1C3UVBbjzhlt09Kcu60fHhUF/vzISOF7vqtWMk2WWcFCjZW0UBA
aOkv69zk3Naddurj7HIbaE2jWMniHwP13CQtziD4YANhivnzSnJAnOX+vtAcJ73k7BMQXVAJYQX2
XlFy7S73B+u/ztjhb1XbB/3VEj0ikkaUYmEhAA8Yqt48yVI3KuYdxhjfZEkegPxP6xin852eDQh1
907w1BNPXQbLafyoVZZfd+T1TYLq9jJjG5rmaRiU8MkKAUmlOR6Q8xdNvqQYWWvPCC0HCVTePnmI
6/ou1XXlLEvTAI92HNQvslTbQ3+qC2fepWTOTlEQ4ii5HJJ/zszI7XZtUn3IHqlaffaQxSlN16ZR
xtgSGi0StJCAZixrVy5q2ZehSt17sTRkS0NhAGZFEBaafjG495CNP0fAdv01lxp0HTM99AtEQVdn
49FA/XLWmqdsgSnY/LXvm5Iwiuwg64ZFDEgBC3sd1BSK8Wi729w+W+a4thItAiydGxd5GNwRGzY8
dLc9hko80NMQOgvQeVpaDPiLo05ITfaTrYALX3pc2fZSWSt3LSxRLOdOCmu5Khr7K9kgy0ur4gc/
wHzCvw/xEsrdQXu+nQXKFHrlUqcEtBqJ+3vrrd9YmCfMbr6Hw1B9EJwlHcLHfyHvqj1VZCNlfY0H
PWGzptyLMao+Qh6TsrG0vvQdGx4kOHnkXupvw3Ncau5qoNkPrYZizYyP0xsPEgigL2f1UifPZJ1s
lf2Gvg7/bHXc4XNsUfv12h1CbafMOiS5NkQkCSX+IwCUjay61cuzwmqDc+cYzc41k/nFSP2zgknH
X8sJkMlBnmAKf62xa5x8r1bkPp9EF3fhUanVh9TnGSKSn5w8bdwZsx5nGgiQ8Jlay0E26LMWHt2/
Rzi80suVCmRj3ALGQ589rRjb3eBU6gsfpbIb0iD3ZDFtQBqbhG1WstiMCY9p7BSCOtK6ta5o22GI
Y7BDDHVBOK4qfnl3SqurL3LiOq4IrC7F0GJiNyfW7hPhRSd4ch4QGNuUoTZe3IUclIxYhAoz8HpY
T6Sy/dbQ31AMQ9Iwycq16qbGm2LlRGuVvILnVulvddl8TKaePgTEP1/+ZZCiTsLLC80659hqK0qc
sFfyggDUJb8YL5Inw+yxYll7S7fMbaZo+W4C4018nMVXFvXG4MlqWXxlscVPdT1nYfU4Talx1FJX
WSMDNb0LRJPWfWdmJ0Iu/RuYtNzAM0H2CktDgW7mju+ug2gvgk/ZSe8V2UsO/rdeugIXJFetkGhI
0r8ZylnOULbd52Vl8Y/L0qtJh2JbKYPqkT/MLrdDrKMHV4rzrSZTWcdXYLLWdW2WJ9mAu0h+gfze
nQTCvu95xm+ZdeYVlzBrn02VuU3IfL73deOlC2YptjExCMrWOcUowd6PPZbnVzATI/06Tl7Tqv0c
qfrZdaTskP4zstIy/TpSop2wmHycinYf4VXxrcl3I4JVv2qcKFdV2VuvJiodm6IfonNdKcldrYza
1jWt4plIC7ktuzd+dHO3kqOSYvrowjl6awnGe6DKwktokFpVTeJ3kGCTp7jxw3WQpdX3aHBQeSBz
lvisqErZvM+RW6HZ0oT3yEX2B6cuPtj0Z141GsSiMF5C72lyvrLhBFPbRb8Wo5ME1ttHnqn22i/M
6EFtfW3vOIm1L3SVJBH4e2x6h/HDsApsbFhbVcX/6FgQOtV0L36lFi89FIJ1iUfIXnWL4kWQqoLu
6c7r0gjLl2EaxH2LWyK/u+JF9jBHZx/MU/ogq6zabdax44QH2X8OenNXZWrqyVaC+O0FebRHeSlZ
5YSjh9VO9yhLbai78I3wMZFzR1GtbC08lZGG5WasQC8AwZZfZd+xyOpLFpkwviNFx0wnyl4IXV36
NC++6hEYaQNJn2PtOGBrZ0gdjVp8nfwJNc/O4EuBl8d7Kb7L7ooKNml02NjLIroMdtEOH4XeVXuc
9ZqtrMbH1GuNOINLkWmHQgurjZy0V8xjwY/xxcpbKHm6cQBDljwlhYFvjwG4u7F7/KmK3mcprFir
iSY/lS0oo3DqIXnlQ7K2grrbo+KlkCBdyv+Pg69TLVf71wnUABfQuC1QX1kUG1qY/ehZvMYqYmSd
WporWZ+r4+yVwaBfu9X5+Fu31kl/72axWToI9snnKZKW4CQR/4qS1l01topfQjsbbwLn3Rw96C9C
uOG9ZVXhal7+RNkf9DsXbsZGFq3KJA9PoOAki77+2gdW+yXUa+MyZkFCGpPJesuETNwhcRj3K4uc
/w/Y7J7QcoITAJvuYtV1vxo6bnJYJ4onxFr67Zi0yp3vVt0d5G5nq0el8hhPCL6FcLy/mn130eT4
OUEGaojqv8oci4rRbgcUWvEeLn03v9jl1B2QsZ72sd+099mkoCqMFckXEkQ/s7gPfwVib2o691Gp
2quTOiNuNPz2lIVkFseVuoMZ0B3bcMattc/NTYT254tY/ih4eh+/K1aDljUxMfwi+32iC38/KXXg
tY2mv+ZR6+zLiiCELE5AyvaJksTXIian+l5zm+RaHAJ+pRnWZ54oYuM1FSPZcj3PWV8ptmY8UrSK
a2ebdPW+wkjx2mrVQbu3iQhdx4aFzT4vDbEaXMaWFtmTZlKxf1zuCnpPhm2c0l9bMxMiaecIVCiX
Vtcto32gKtO1NXV9ZRf0qri2zmns70ixQ8ZYZq5tEiFYguvXVlPF6dnUEByXU4WR0HeiRUdVFlnb
1N3cNcgWLGPzcZh3muljmrJcV+21cYd9G1StqTk0Ttnu/Sl/xXtoHFewLJuzPPDxfp7F+r3dzOPp
zx6yWwjldUUiL93JYlNiMpyHJqZJi31kZmjO2Z1bcEalf8/iq9uIo1jRtgoQP5WVsp88BEX83Y5A
lsqSbLQU9Ce7bNjGy/hb1zglFpXG5MJudfKs1cSLlmNpepu7wZn1zgnNYxP5rHiymx/Dua3QyvHk
xGrGn88qgj2ewbK+u13ML7AfqZTiIeGB/LfrQ+FoEDnK443se7uYrSUH02nK062+C5TsiHb1F3nl
29xRrjlrAmPqdQ772bdVqKKL3Yo8KBFOK6GLS/a0sMr+rk7T0GxXsqxhlfHPqUkqDf0WJAd0JfME
AIvT9VR2bctUWYUtfnyy5X9M16bRTvMDUgvLJadlHivoeCqSZWNSHCRGXG2jxg57M3Rw3UF1D1XA
t1wWLTOxeW4Ki7Mw3eBLjYebrFdHRz9UtWAbC/jqXW2gglkNcGdQzsZrRjRA1ieZOx7mcIQcKCfH
loccCbhCYiBsaFVSAfJQtrF7qpeDLLatWW2FD1Fc1g1VRZKaHH+5EpowiEzF9jm2W/ucpI3Xufp8
xyJsEBtbGizf7jcEvlhXkpx9tuwoW9QI28ald7iMvdXLM9dXP4fJ4nVsHZhHo0Bz9XuVNrtp0pQT
kIbUMbKzPExGhGDVcpBnsi4iYeSBg67XfzQgNQ4BcRkrO8dKv5tEWRz/qJc95FDS5P62Zrt8veK/
XUyOVWv3OwHEJTJH6Dcd/GkrFnvEaTmA6/o8lNJAMYVWcrACsall8dZn0AOxFq4y7LTGjlemakYY
StfBwS6zdDeEQfol8pNHSSmZGz/ma9H+3sMFjP6/e/hK1XrT3CIP66Ig6nYtwas2yE+asDeGjtfu
rcpOY8QRbuXbiFpLur1eVGfoMdlJ1l8725OwvT7D0c7suvYBrXmYLQaOHSOxE5d0X23vsaUqVtVk
tg/XyjJvdgD6FiFX6orl0NRptOEZW3hymmuDauMfk6CmPYvFxmnxdhqVSazT1O/Wt7rYCW37Wi6k
d9OtSVWRU13JkbLyt3ZZbhq0MP6Y7l87jssdyBZ5kDNaqvNZdyvyq2Nhl32cvMIRZptAQPNcMi7j
qgym8jzixkhmp6jEXQU3ReghRdnS+Y3WeUFbw63kU97KSqu2FlOQSY+9pEb7VB+apyoS/JdokX1w
3IRwyVAnj5rzLttkDYjTeG8TeVzf6iwTH48oh02nJmb9FIIVeCqeZHd5SHWXbbtw7Os1ZJ0RihjR
kLDZa4Uz7NVMgIHJsvRMMC49N8Q+9iEqEJVfqAPfXYejbJF9wHK24LF7dJyX3rIB7qS6LXodybAs
1Y6FmfTNi59h+GtWWOG5TvCcmdH4oWZg1msza8lDV5jSpQEAibyZjlMFqZ6NY/CAkCYGjQoMzIRH
59WQGdNfEO3XkFCGYJV2A1gj3QWzZCAokEbdi+KTxOv1GukOG+ltkSbxQVn2XXCXio0+TuNL2QAm
jyyU9VUnOVxnwuiU4IqP4GPHzy/N8os/Z4iotuWdbmrkce0pLckO/V2WZ/LQRE2xNxodsacgOFv/
HAitwX0f+VvLIkfbCaf5kI23+j/6zmMVLti2f53jNjRMnP6IJ99Gzn2rl2e3url0olOEbPZyB39c
6VYnbyaZkV52cCH8p6uTG9GusnKEtgKzOSMMi1G9Hejb0cmaTR3P4PezR9eGyKkUrfNS5tpDif3S
vSCR+tJ06rya7Ta964fMfZn9rvGIu9i8B7QazWBtdbb/G20puouX7qwAwZEzxX2t4hsTfpONJlJB
Tz4/F/bcpzoxS2zYAn7qeK9z9Bc5WzJQYBlkWZ4ikz4cQbQuvI/Rfc18fL7TcbjIElTO5ywXw/21
FBoEtpzx4Vqy7H02F+JRltyECImFbkCu22/gz6END+18Lw8aQNhN7usCiAJ1eWV8NtQgKrFccZxN
K8zOguG/tCCqsgr4h9rfZqjQCbiPg3CXpxFm9P/MDDne3eQ66EsXE07oTpmxQXvMemgB3TwYhR3v
J8OGWdaXQEuWg05U5JxhPa/5PI2wK6Wu04OdXs8j21NKsm8cGdqqtiLo6tj7PHSYJsXKeBLRNHgZ
ka3vqPBUqvW9RmnPE0mmnXSltC9TT1pNNlSwzfHtFB/9YMLhnNufELKc3dS0xTHDrAERwNtpDDz7
SFq3mddxoBXHVrXw7hoV/4ClAzFnCJWWWZcvYQ8MnBW+PhDcK18yNji7GitsT7ZmkAvP9ZB9IRid
tutumFdOFzVP5ZJURWVmXpk2Lo594GIKAEMKW5EuF8dG9efrIcmH34vfldnKEPpVgjuiQvBSljN/
LsLfirLhj7p06Vc6ORa0cog6txv+W8x9DRxoDEMyHlMWbuxQ1LBio/hRNWuYMFVTfW9668Udhf6S
dKOxT2zD36Zl778p0AhGoDTfqxnJ0byf2kssMv08ku1cV/WY349RKJpdEMBEy0F5oYcx+Ae1SfCK
bDT/QVsOPDVVl2EhssWE+zdgYNmkNwOuMTTKbizRPwlfx0c5hzyEVgQIPNhCSwWXFhoz3uZIGRr6
9FUvS5Q2SaTjCtXFu6gHEe73ZniJ0XG4FFWI5mvjW0QiKN4awqWYGS3QJx0TpluDYpnVWQG4aVc5
yrl5Y7/rgY/WcljbdxbE4reh+24t1T4eUIduCQ6SJahWIJiDvQrXFQWsQcEd1VJOkIeNzRBkJH6W
BlknW02Vx1zE2ukDHLZao0G4UrLZvndbEOKObUTfxZQ+NVWlvJRAu/bNbGjbtMqV99xU1rLDhMO2
11WJcZIj/RyojrRewWbkKVMF+d1PK4jWTFntEv0+tkztnojksA0yBQeRf+rkWR2H1XoJZ2wnd+rh
EPJk1E+jwxeTsfJg1ql2cYsXWdAL/iBWGaC/w1jYf9n11CUb9t3pxoDB591GVcv4QC/7VTP59k42
yFvxwT5g4RMgMr+4YttQ8ZWuCb9MeL7f96UarEjoE3Cu52lnV429kd0cnxSBZbisu0vr//cos4+q
1w7zJUXX+gfEifoH2AhIfej4JJNJOt3quygnUTzPDo+DdJMNSSrEiRDrQQ6S9bxeRB/aYQlx2fo9
2W4i7INjvQlTvEtRndjdoTtg/1SCBvl+1Sm/2I1ieb0Lvk4PwvbQ4Bi1B5ml35tl8zmad/Qd9PAv
Peh+Ml1wvur8SQVAe5GmCU1cnCIfQ8+bNKBsaPvxPk8T4WmpChi4cc6TiqqaVKSKe20XiMg5y5Ks
X6pkL3cO/d018avlBYA/wwqfy0nzH5XsCZAwlJflMGPJ5MXVGG1lEbjoYqNcTbsqnhG2dLpTo7bT
vTlnCFmSdV9DqZoPsjGyx2mLC3O+ka343Y53WY4Pj2ytMxS9JnBcslFWwbQAamtM97Jk+sQY/Obk
83iTa97iN50udho9gFIvBZC+lsWbX/XV6EaWx6VPUyntWnpaC9sZ4Uar07PjINupKRiZsuWdnxVY
PTxMjK/TUpJVQtO+IBObnmX/hq/sDpt4Vp2lhwOM6LEPDQL4TOZCpkBkA6SYho2OFl2wx2ILOPLv
U6aPk7DYPRrRmbyU8Lih4RFZO42N7Yr/zcex7kvAlVqynrIJvz2lxyWgew9a031IjhZ/No823O50
msi2ppm9M4iubx3btbZGkb6XcakA0reUdUh6ck869oAQcPTo+vy5q3AUvzoEuo0WhWZVM3Q0Lozx
Is8UE7hRVSLgqFl8rLEyZNi3l4vosbsm/sQqTSiWyBlL8iB83I4b3/CcQiOKmyxI8r09Pk7usiNy
kfYNuD4SGFNx1LV6Xr9qESxv5DOO/P7HFTC2HwUSe0+l0IND4GQfbh98C+PA3fmR6u4TXyG2xeMw
q2TEt2h+NaMp3VkLmsFpxkNcl7xW9HOcCJtiw1xNyEk9lDARtyGyB4kP+rxSXzpd/eqqmrMSIMI8
o/OJdir2qtZJEIkJ4M8QdOt+4NdDlCDHc6rFtgvNEPHgugL5c/KEK20OIQCRiNgAerYhnpZj45Hp
2AxDx7os0vhuBLa4Cov23BGOD4jY/5WYORKzld5ugkKttmWrZKvBAGCqpf0aXUmATtGHanXzt7bq
dvgXHprZvNfLWty5DdhWFqd+40Z1vlKj6Zfffatz1Jd59v2JFDbvRfOByuAudvO3PgNMopUdVNzi
SQOtthpqzOU15S3Ik7VZVywrVYv9WGh8S/N3dL+2Ou9M7mKaN9rNT8E2wTONL7ABqiOQY55OMHtZ
GXFPyEBRhrU25ykAK/OrFmkzgG/2lG5UhGs6fEAm3ZQ5C+yUYTZVlcklskBWzwF5OzPBo2Asuh1o
0W/KkOcvnf+rQkJ3BwntVSE6yj5hvpQjAaQsWgSnxpTFY7Y9oWoX8Ji8krlClYnwAhDJ4WcaB/VF
nXTM0NKXru/VV90+9iAo14ofvqjwQrwCZQNv5D+AiKdxwF78YszjsQgFTlxJdhlaPJ9UKDKbOeHD
INHb7yLwpMcoOLhVu7E1zBP9osYixxgeOzWq2Xy21S6yEB3s++4B6Idn1NMACtk4qoWjrEQUZSDt
umd7LkhYTsXsdX5eH8N4ONQd2FyklkjNAl9XOrEfBjhmhZEDfAXXhWw92f7IxkKlJE3UdrjF9bgy
RL51cWxgzrjmhF1l7douQjszEmsLBGSI9MJ+nuExGFgArVQ/V488ljvroVPYuvv1gRj2yqjaCRSH
OMZuCD+8qiJtU01Vc+wShNPv5WkF7y1d/dY2a4KKvLD6XSO6Q1ES6AIdySg5iyqbrxMEeATFvrbK
xnnYQfbIYTsb9Qqr9xEdjbk5hm6kbc1O3AutrI4AyWd+YZGDXQrPx14zATLp/g9b57XcKpOu4Sui
ihxOQShbDrK9vP4TakWaDE3m6vcDnhlPTe0TSt0gWZZEh/d7gz7/Ya6ykcks3nMrVjd5VgY+s198
tnXMFco4iGqHDKrc/f1CntP31GUDNztN4pf6T9127iLqfZ2a3ilGqxo66fCrbvl6hLc81aaNgW+N
dzMV+KpcTbIH71HmWYJ/MMGrtngtk6UJ8x4isuz/FA6eJRB1HWxT6zpclMR9HGR0KhZXuUcY/EZz
ctGM/q20umqPc8n3rsyV0IlavjyMHXH/GR5UWwyU8ClUa211b5Phn1iaHU6GiX3IbAoq9djvo0GW
Ae83uxTFdPASPpCixrNFL6zhoan4sLRcvBYjdX29YesSiUOWFvsFQPloi/ZaFBXWPln1NtZqINZs
GHIqiYkiM42KZrbvqugqa1wlMm5GVRue6kj7SHQHqKaVF5X9RtAvwxCiXLTOiq4IMPvMPOUCkwvZ
NX+FVlU+mdSGKv/i0pP6k5kSTd7mBKbGz11paEccemXcWzsckCunvau5eG9MNfE9Y2Lr6xa3xLHj
vTRG/IVjuKnSK066xiIhc7OPTnqL32fuHDjtte5y37Vn2xdeSeB7Ubv7inLPrYeyKOO2u5VWD5qL
HQlmauiwOqHiSdn2b2D6qS8G68OoYhRZQE6PQvWOY47nidueK2X+4zn4X1ned2ssiP80xlNJ5clP
BOViJucpmC3ofJXuuQEw9HRk55VTXcPNJi+aSzp2jMHuZO4Jz9D9fk36NHLtHUH3BHdVXs3Z9XZp
PZCdkSFOFWN62Q6DsNIL1dFLXkgb6bBdQOMd7m6GwAJkyS9sxe87+Tc1rHdrnH9JvaMGlphXyNiX
GhWiM4Mjmrbb7PBB+NYSNho6Zf6Krbh1m5ju/U7m8ljHbfFUzPDwlKR/Fv3im32RhwWLup2OMAtT
rJSEL22ES1vYQa+RrNzowsAQyM2OsnDjK7E0EW4/RnJZvMI6RazUziLJtHM6Gig0k3K5VGk2HktM
kK9Qw42DJsT8MCRFzGIWWSv0mGY/jAQjUmvSwjrNnKeii5Mwlg9Nj6zHFDbFVAIg8c5gSVw25Bwm
mP8GKwsy6DKVurkJJd4Swnq1DY+4wEU0b217HBSbvIEydd86ivaBdKwet/0Ej+EeGpAxE8mERb76
bWnYOWnNUH0oDTVRL+umU22Z1g7Ja+t3DJcfk4XSJ0HX8oGsuIOcDPcBniqpf70wPpjASFZEqvUx
2X1Phq9Qyda0yM8AF/mIMUTxGdbHD/B0NmxZM3xoXjT4BSypD8/CCslaXPkRVwwR+Bg2H0jIJky1
sXiLFeNM4KB+w3/SA5Bwot3WTMWi30oFFdGUfCxdVgfokkw43XG3b8yJSdY0z4nNnjiKzeHWYeJ6
a/lfL5Mr9xDO2CszAe1qr0BqmTvWA2ttECXvSVmk8tplfGSjGQw27xKLoQwr72nEIxlTmD42VhQU
Nx+oUdB+YxL07MnUAhvK+F5VlZbglPaHO+SUmPEGQeNf3anpzPsBP5EdTCE7IA3L8AfNyB8ba3T8
WWRGmAEB+4Y1HPQq88gkT8f9Ut+GrJmPfZtGt4X/RUntK5zFtzyJxBNAau/jScWUJRX1ESt0HP3K
5ck2ZybsSs4BQALsOpy7KUyxk1WHtA8QM3R7Yw1B7cs0QBGfPdpjX528haRVrB3JYKmXf6q+Imek
Wg4NqXzhXHvvkIN3vRxThC/c/9EC43duXMG/YsMNIXC4W2BrO3YYZUnsRzlAayvxwRE83KcpkiER
4fGljfmTrWQ3fR264xzgyi56uevxDlXwYWPiFggfAATwYo2soPcKx1eLikIk00OXRvbLWHuA6lax
b3uj9scKUKPyYneXEQDnt1SWwzap7d3syuGMUYf9kAot5Ue3wFtogcs0kwG1ZAn96FTptTQaSLrG
dcaaLhysOb2g7WgOLPwt3tkjvmnNUcMxQyhtdOm4VTGHqn+ZztITxCas44AVTZKkQMizo4VdF1WH
KhZ5YKZvra01T/E86T6I2j+M3lSYRzGfS8sf5qH2kzZWHu267W+TPSl+Sbn+oRWjCPBs5h9XvXNC
9EZZAfNknXwC7Ybc0EP8qSQOlKVFgLajaTjT43npY0rrqlp2Q9645ycx3bqWaiMxit45jlwSUwv3
ASP3wxAruT+46qMJoBMa9jz7WqecO696E8J2rmWn/JETX9RkacaDWTdl2M7Z79aAvyMxFSc556nq
ZXrNh3HylXR2/ImUgY55H1cIphXVLs4EeUfhHJEeJAaU0n0UEbqGdYdwlD/mZI4XM4K+NdVJkPST
FbSC30lf68VZEQMSUANgdJ6qkzsPJIO4VXPFc+ymSrZUBlQRg0hEncgNyLKsyERhX+TkkegysXjS
5NAeENmGyaQgWWvEciysvIVaWb92bfWsqBDeMNhuD07bftdErgeG1EzusJybzzMfl35CJbfEJzcm
tWjFRPshyULsoFnBx9q8U9l91F4izmiUVKpXyz9ta8CVY1mw46ZAQ0HOerBME+lDvfc9j0rT75wB
rAObpinHG7q1HymVTrcJkiGeRe0+d+N3B7OacPJ00kxFHi5TbLMZHviAhkHs7ThSQ+Hk7wQCTbsG
yCzEclUN8wQ2YaXEGK3o9bWc8MNqI6aowjYN38ESbq+kgxN0RdoFIkoOYHD5OcN611Z1+8Ia/0rY
ZYeNefpkaJpyqLmR/Gh+yiFwjEUqnlv2s7FFodlwqZsIdCVd07JjVaXOSp+dXW3E06GobW2XQrDx
hYudbPoYi8liedMOQQFDcmc52XPiiYttuTLssMilbl2o+wE53nFxVA/FLyYnjOFIaYas2PcYvy+9
XWHnlZLFgJ/6PprVsHVc6SNXzveRZzGSRCIOcXn6ruG7EzZ9O961AlioQH3T6DpRX55HZqmB8VcT
pdOO8Mc7X5ULxuL+AP7M90Ih6WI2dk4ORyYGlIOt70gSTSSGdnpUQPOZxHsCPoPONVDgBkJq72Qw
sKTYNxYO5g1OELDDq+6lyZFwGRQCPWr+coJBn0/m7KuspM2eaDDGn5/YLIwXkebPStQswaBq0YNo
je+2SR1+Gepz2mfiVM4M16YCnauimlE7F4ddJtLTC9m7O40UuqBpNByRqgjpXARPKWvPnV5C8ppy
PB3jxo8wWD2oCnuWobHk58FaYEGYVUE0km09R1627NFoEoaRIUjtF4Wd+lSkEAG85kTkZX+eRjGc
t0dfh9g2+3ORQp1CU8NM7QC3w28/zGXuHvhy67ORq/XZBu/ad0t1mzH7PWOJtJzTgk2bhy4p2F7N
7SgG9Pl0aCgwYkNzAb1wfaD+m9A8ec6a8l26BQBKaY7yuCQFW2QPVbObz9gS9/N5NHq8zJ2WLFxb
KwrfsnBn0UvzNChrIF59mOalPDOLlGyCpii0+urdTmAFdENc8fpALS05u4VZBUpSJeyl3Oi8HVi+
sg5NspsF7L6PFFWel17ilzVaB8lweJZqBncxYVnqN7J6TbPuV9uV/edntT3aPqZksfA+n6PFxfml
F4doTaPc9hnbI3dtrtF8fN87WZcTb5qDPUXj2Y7fEDXVDHShhtU/uwuqsp6TvhtlXGpBqzbZqesW
Cu7LThuzZ03xUtLs+ccovlnYUOIEwQq+baMoYJBa30DzOFTtLVMYLrDQDZJsjgo/UaPosOTNcWwb
jBVKUhHT5DR26BIVFmvQYCfjvL0DzDyoCzvLG2W7mrwKw12C7WGrJTXb38jwkw4SJVYhyL9fq9Jj
azWa4DUEUp0hOuhngcY8qB10bM1Pd8l/gru4fLIRHnKDbrnsjmmTgUUMaiJO23dV61N1lutha24H
EzMPfubrV/n/nY4Iov+vq0fHa/fzKAAXy4NWjwFhy9/ZnPRBa+IKF9qKicFImR2HpvAo6nBBXJP/
XbkpZumzLz0JP1M4DZQ7DgOMv/38W5ApQQVw0pTuGuV9csqVAjv3x56YwH2fDM9lVF8zxoEzLtkk
pNXFD+zkYoDyFplWT8bsoj+2eMMDhytu6GRS8SFGU06I0+UlaoqSsXsp9toYPztUxaLiTu76m1Rd
4zCsMIFqWcV5irGJlFK/zBrRNgeECM69l9zD3uDClyyqV2+TQRI/UMYIKYfxpFR2xq3jzjcxY8hm
OUrLqgmc0cO8oRnyc6QKfLk7hWUVYqwLH80JLxjF8heqzr4yQdJyDd3PvNi843hU1nV29qrlN182
+TSQVk/mWJKtqafdLqFEpo+ddxvFYhwAlWtUY0HKFmJnybZ6VAtEjQPbqEDkder3eVw9WikVZ4ys
MO0vDwjtlx1VGI+rMHw2JpxtybjR3SX7gPUvL1GZmgGRyOWuVZbmmmGcYWiV8l4zzO6dSbqnnFyi
Z7IzqUlbS/drysTBWTqy5zvz7jiiOnALlMcIHP29KiMcE1LlRx+ZdYA97QBjVOQ3RWXf03pDWOeJ
+BHXyRtIUkACt/l9iMUzhqjOn0KApzEv6KViP+YRy5cyThtfqsS2ma39E2TeBQtgjHLUrj8ClrxQ
GkTj0jcIrUBLdlXcZicdx/mdU5jLERfT5bBQOtjB0jR2i9K1IcvHXVWP6UFtVrzDA5EqQVo70ds3
iP7EFYrhpURPYqRV8j1SahslOMUE/Z7VarWKV5JQNezlpR3V712rfZRj1+BOjmCSaj91GLJaUjf1
8AEayx2ey9mzSLMCcWs2M0iF3Vzkl6aox4u1onczVN/RkM3RG6TyRvR1KDwDSBXF3i7q83CK0/gN
puBPQdDUgyl15dVQLYX4DHUM3b6A2WhVyT6Xk/tdgl9Lz4Vb30bzBeAz3uUmdkoDFeQjjvw7Fyf3
H603GoGTOdojOwDjJOukPbRoz+6J2aF6pxL+R2IfbHnpb0kgMetpzXj2qrxes0fMo2cM4tloIqAN
RZS/8voPtgIJNdKk9hdpe3fYxtE+ThwEw81CxtaSLY9ADL9nvTsts+juY9u5zz3GFkkJn5mgaXnA
CZzhaKt/57zZ81bzzqil5f5X+/P0duXWubW3w3b517O/+v7fl9hO20u0jfOYlSmnGOQT9ccaavz5
sBqJO97a26NtvhkSlYu29n89/Dr/dfnWtx3+p297na1v1rpyZ6j15LO3y/F+K8uaSXV9qDosYYBT
/91rDCYLgvV8rkDZDclj+1f786mfRzFTBlQsZR9nojlvh3qdZkezwnxsa5vt/O827tWsIof0Ws16
/GJpKreDWxgBJKL4ZeurC5vRPTXHw9a3HVS06WoyRtfPrsLOnmKGsa8ndSQ3nkzc/D/7thNlu0jq
O6vX8frin32p0vqaNqinrz52nAFm9sZjZeZamLh1fLBqrMYrpbFuam2qt6jwEqa+qfshXe29gIh8
11VlOi+RKEKbAKLnal7YPsWzj8Vb9T2BcXFICYA8UhhBtYw6kZC9naZ7w26QOVhKVD7Y1dBezTQ/
uMyxF5I8WSItWX5COXbI2PJfSixbD5i7vJUyd27ID9VQYdvFsBLbD2M3pazw1Yds6s6YoRQX0nsF
kToQuWFRLaHhaTahJwX+cdXyQzjYTvJBe3cA/Yeyk+p3/NbKnRjtMlQX7Ylyc88Ws8emscqmoMXd
8GDKikqPiiGTpiOUY+m9y4ZBfWucEcJol61qCpCknHwoIqhi4yOtfxtt37JThtDYx9b7Mpr1rkA7
95InmBTUU/UTLH++bF0y1vublxenrbUdEArH+xbp9267fuvrev3NswZ53VpDUi1UmKaHrps9eGqd
2FVFNr6UIiqRwSZjqMTj+LL1JRWLXchRt63lkcp5SZriDzY0/7pgmbCqBpWEg7K+xnYo9L/JaInn
7WW8eklOKtGF/tcFQ0/cg6nI/LT1Ndy3106Jbl5LDX+udvglxk/aUqiEeGbz3nHjFZ5g2N76Yit5
LkoqqFuXVQ2wbvPq1zaub13JuMyBWmv6YWumc1u9zKDin69QEoGtQ1TaOK8byRU66FNap84xbRlf
sWz5N+n285J2YX2uRd+++v/3OiD+Ejqkoe+31/u6cNCS+0Q1jp1NMQY4OFUPWAaaJ2Na/XOaZPK3
vu0wVGr10K2HOFWgc+rzsno+Ic35z4mvi7VscY61rj59dW2P5jyqHr763LT4o3qS1Y9MPN+VbfpQ
6ZSMBWG9n4+++mylg0QgvfN2hUKF6fOyMm7yo6JDhul0XMfT2iQMRS26txggKIxYM+y3piaqgjSE
Ht21Y7VvIopWks+KFa4XJ6MojqkQkKrX5ij6msRgeCZYNbH3Evab4eXw2yoThHltmhTVj3oLc78b
e/ttKuV4FAortu1sPrXZsZP1vItNtPJDZzvnSLIosTPQOVXRBCZpuf3qDCVbME+8by2r0LL7WifY
Wokb2a+GaeGS1BXPW1fVx6wminq5bk0YU2ZAhuP3Bp+HnT413quVDAqWYIkSWp7nvmosjY5qyaJu
a1ZYveC/xiJnu9hguHhCwXDZTkYwOl6/6fysh2CcDe6run5S1xfNOpa7neeV1+1CYolZ0809yUgE
F/pb38jME4oWFyqP/b2X1AMiGqa8aZvYtrnJ1Z0IuHMt43QDcpHAsPXl6OTtXjhDDvczTg4lbiGv
8fhc17LYewrB0Pm4+l6O9h2QwKL4q/VhBSvrTckG0Klc/dbHGbP7XBZvljbNrPMZ5QiNyVmLG85l
SZA74yOavw3KRLHFi96xgyaCY8L82evNw9Zq6lG+OsaJ0TEJbbIsHVhBZ0fXPeRbGVbUZSTe2gkk
K28oSSGj0Y9aGTuBoCawonxOMMB0CZPc7PfAWCs25rKcL+5zb5SBqRfx0dN3mI+6T/aaB7Md9Pxo
mMqjUcpvva4QxeM28yNvGhuOagKvztm7KAayyJTicRDbNVJDHQ9BXLOqH105PEVRo76SZLgxbnxp
etG9ANfKGtbqqtLw+cwa7KL1sD0S6xrDrsyHuIzzzy5tipKzYgwvaZv/qm3XOLbEWNyEhT/czBL3
UjTFB2vv9pdritswFdofYjb2mddabJYe23nxWZCX1LC7DrqElfke5srf4pV/LUrpx2RjvJlpe0og
8v7SCozhlKecGJMX3a4uOPOW+0oDpy2VtAzdMa0peiffWPQ1h8FFyCA6T+BPn3VP5lBJgAA7+SXF
DzVe7IPXais7v3R3swpGWKaiIjjbBbRVYcbai/68pGP5Ovbpqi7MxXlr5g1+o5Amrijv7aeon6lD
9WODVsOYnhJprvqytN3DCk6PbYNHiKWUR+KeCHHIbXkE9JOhucrK2ZkbLyz9+fMLNUgKFDtIUGGq
UOinqJX7qd4lgDe2b+rPpA6+xAsjkMFQu48jvSLtu4T1pWj1m+50eNYW5bPFbu1tWFztuWv1/XYO
61Pv0pOh7U/2757B+c0Ujncvauz5ich4GyxjJkWbEOb13IQRHFgzqaZrS8Vv8aUZQO7X1kCx+KUk
iXdr4Qdcv7RethdRbb11VUPYblkctnO9Z6nPTiSPn63abJ67cTmZaqZia6EfsyZfbsV66NTxsqSd
DlxDq+7bYT+4io2XkW7fJl1z2PPOhQ+ig2fA1mmsZ1KLOWaei0uhS/umjhpno7lbQjNJBgxr1/Z2
ajtQwCTmabhtjc+XKprWoqhaAaMWoziOQwEs2QoC01xLCgRDOIdtzWr9AxQBbJ690p6pWkAnojl1
OlcvrrqcejG/fja3M5qsh3NiZbciHz7MKq1OBYjXbRiafx1wwHRCcuWa4H9OjKo3Pei8la9rO8PR
DL+dtMaHQI61yPoqSQcYNOkphgFmFD8amTvtxYCYUsvV+JE7CZGAPSzzdc0w2vq261yigR63ptuY
TyjuQBnW53/1L02LfZG0FXwZY8lSLtJ2Yo4EilMOZdqVEIyRWI55TRF57UtMRk+MgGLoHHb3Wljl
Wx014ra1PG+OVmolieTrybFLlYMy2ikb6bJ/Ve1Sf7DJ/YAx0kF64YoGWiqb4/vWEJIaE371y3Vr
ah1UDsR4+WFr1nOZnqLRgzm8PhMbz+JxGZPPP7x12dYcJDKPX7aWVYxArCOeKFszIfs9tM0ViF6f
LmyrPqPFsP2tmeuO9SSR4G6t7f11sX7M7UI+be+9WHlek5Uq5Gmu73slFs26VodbsyZcnp9mSdrN
9t7sAhukFCOotbW9WhINT3kNxEthmdKapZVqoDStPNsUCwCS54ax2qzao2pTGYoJ/3xzpmr20zh2
fkAgvkgekUnH/dRay19wi/cZJPR73SMXoSgv7uR8M9WzNPTJ6KxvMDjyY13Z0bkzFnGJIiU5Uocs
jxUmno96kb7n2LP97mbnxZzJa3fc+ndZVDaRy9l01mpCjd0U9g3YT/L7RCG+BcFnY6DFbnrLpzKF
iRPHF0qkh3RaXu2lNHzsOKFv1Ln90C19tfhFo/Hz5k4d8uJxOyi2nT+ChmKRHf1wcHgMhgwFujs2
1NPiZoBwBfUcDZ2Kx2aPisXrpgtk+eUk2+YnsZnKydKK+dXqG35205NGHvw7uWu/ysUNKNDj3F1H
e2GLP01fZI9JmuBbmzvKHpm++l5bqcaitdtrrm6/CftASSz/ZizLuDeUJA1dJb/EiveL5bp6NmXy
x0yqn/0kTMo7jXPUYIxSZXMJzsJobJJpjgMT4gdPGNk/I0WifLZcqEgNxUqHGztrJm+nC8pLDUSA
l6o6gMinlPwIPe/KlPAX3ImpEmjfmiX2jpZH5RPiex42AntM04GsNMKFb9shulr/uKi+b2OpvRhq
e0aI3vhUoeK9WoGIWdhdArxM4L0qa3PpGI/T9I9O4onxXHW2e5yLHvvDCYKyDMAZlaOmUFdD09Ts
0c7r2INExvkXVA/1loOA7fBXsnelXa45ssuJ6RGLTTv+3hSuvC86kzZd+qND4R5ytyNATDko5iSu
k5f+mktCF6cR71yiFv8uyGDqTvdIA4zbwBpE90zxVjtYjSXOsVWCyie1u4tL1XiH+flztNL6r4kL
JrWgP0nfN4i/BWB9VWMOMXa9r2JSdyK5b3xRKy15amCpbK3t0Fidtkc4Dzi2XrEdolqH6TJ5lwix
ygs2Khq0v/QINyJMyWJ4HDRTvc+UVkNPp9a9NS2MFG9Fihf8enKAXXgfDcTYkz1cty4D9cHBSexm
17qZdvcGo4PlCYFobW1dmmFh+Nbl2Xl7wjr7nAxmZtYuybHSotXts+7vcwSl1Uzq561FJlUc5m5E
hM56cmJnQ726O28tT9f6e6LkMAQcLOm3Pp2MkNPglTYqGp6wHViU7Lk1iBddnxC7yhxmTabCRuAK
VtXpU69TfVhPKuthGgH+FEQDp+0KoO7xHFW4QH29ZOzmZ8xXs8/3XCRjFSTefJ9T4I7Z0vR7GxGN
VkpxzgvBTFd16V+7s/GVZu304gj7JR9/12TivoJpBrNhTUSTlMZrPdW/RIbRxHYOiFYNMKf0jjBG
zVdbI89QGbwx3K4tDT0+N8TUBNvZUaXSQ/y6dYjMJ+b7GjKMnIuzJ1hBIEVLXrYD5ihV2GRRFWb/
6dPnpPDjxsO829aTlzmeYHlFHt7f5iEXiXF3q964Z4vCoA+n5bQ1U8XrT9oCPWS7RBtt484ENjtF
8nl92VJGnnBpPdrr05tY7qG7Rxiio21rlN552Q5Z2jLateN0cuLUeenwRr9NqYLMXIeAVpkx6mgS
aQ7bxSCC4hkvOfY0UVcGsH7bkA9oCiE2/+v1ZP+3KpQoRNkPMYrYlBe0dDoRd23/2dz6OlPupMZ8
trUIMa0OSwPB7rOpRzxrKQ4RxI3HrWsyFsp5faoS69HE961vXqKzVnJjbC3ZKcOxs2TFFfzR7TDY
82MNOeThswsVJIlWo+cbTpk8OS63eYd3lj3rpk9tl0qxMcYv28FTxUGtjOW2tabIbW+JdA+VnidZ
sLQrCiwbx9/OVgmzfG7pQGdtlu6/+gwv++OpKpPeULfPWoKq7I9DtujUqi/bgd8RDh4D1eqvvsgc
32SiTlccfdSXIY7Sq9Tsj68LMvYpOG+07eGrzyWurJs+X7QdRgwrsBEKrMmer3qSPnWTV9yYA4sb
JfTzgAjivLUIyrRVf3vo5eJF68zu9F9929OstvopuyjeaXVTQPIpneft4EpQQgdBAAp1+mpVgaRL
LUaOuwyN6l2mUX2Pshp4zUuTw9ZXJCVYZQrFXJRVHcxNpPr89qPTdrFpkNFa4VJsmNB/apU4rJxh
Noz7RN7lUr90AIUP+L3Ke5VhcmsKJQpU5KBkPYwXpzcHPgBOCuhTOwqpMKU0W97VWaaPbeqetpNb
FzljGuB96520eaxvszldbCkGvs/ReGvNsT57k+xhBc1x8SDjOizrUFHHete2jtxpVrxAPIravakY
zsOQIdFIhyhb48dCcty+tUZUoYcfrlE9PFhDjGO7oCaFLuFn1Kd7S2B4kFnsdCpWAF6tNccpsX8v
bgmDTZ7UIUY5oQg43eqg7zrWIEHL6qP0yBfSC3+BJRxMiYKQNGI236p98GNQ15tw0FVlPMOYeNOk
kxxiJgQAbhVKOiTlYdAv6oLXXKcpBsUF1Emucsgn/Z19F4MN7IVdbai3os9PhFEr16avkccOo3sq
BgRwhvGWtmPK9s9lnwzbsxiEe18KSzvPVLTBOzrARKPyi3Lu0Ez56kSSLu7ElG9n0gC8esj8bmGO
ZDP8oA7Pmmi9p9WEb0bEYM+Nie4xNq5mm6p7hWAUv0rel2V5pSK0Szqt3ld2516GgjQYgAAefh3m
EQd422gumJZ9g2ExkULXDfvaEeS46np0G8rfvIw4Y7di+Pg+j4FjGlRuK0W7FqxVC2tSn42cVx6b
YrlYGM7GApJIoRC5mOlo8ubs2GqjPMs+kiHxkeOudZz4mrty2amd/i2eyA+AMdWH8YJEQ13qZwv6
x3Ojm29KmjTHArfGKzaJ8EqYU8K8dbprXVWgJPqIfmuJgriZhytEgmMvMWTsZBaUsj54xeSdSmNu
djnrBrZWpvAN0rQCOfRHq1kZgXGvheZoZ3sIwj+xavqxhokeTarkAZ/WEECH6wPc2UDw+N3YrQJd
L+u6i8YRnwToWnhJsGPvDWZ7w0Zto/5sMn1GV2fKywjR4KSsgIfRPm8ram1dVrNE4WfUUwfJBcYs
ZYZlRDJ26pte/Bhs5Zbn6HwxRwny9Bn28t/FNZoz9TeVmTCTeK6p57lqtBcThYfJz55yry3HDP6N
0wRGKZJrXzbxOZ5YYRQa9+8syOXJ+xq7vXH99dYFkJUz4EnhJG8E9bLAzMBQ7UbKg7Dnn66putfJ
zboAKLATQKGfZAey1agt2c4pHgSJEDFiGq0ktKySK1LyDSFAGYxp8rstalKyE/PIXD5kMFawt5J7
PtC/MiciZgKGp/pAKEfXWE8AI7qfwi7bRWl799wWjZnbkv6mGtVJSMbBVDGDZRzaoO7BBGT5hKep
eh2SRLt268ExCax0EGHmpS/0OArNHqae0HR2KIrTM/ZabRhnmRtAytonVfxbofKAE0OCoxBQxq/B
Guv3DltzJu1jXxJj57homvSYGog6IU/1WB4/xC1EnuWZHUkXUPdsavNGrHnhkwbwlqeq4M871kqh
3s2Iix8nD4Bd6v1MVTh+wViF6bNrYChFag8P30yvE8xLn9gsVhVsCvtMRcNjdoDXSx7vbW91n22G
37EbFRiUGdAbXT2HxGCWEA+jg1iIatQRzPu9hpSp+zMiGkyg/YatB51P2g6os+ObZacGGE1XoVr1
MJR7hQAWTVWwj8QvJo4jCgu1e5+b+WUSdnsFaiyCpZ8xRSu6R9TLLyDNrW/hJ3/yZh0WqB5ZJ8d2
z0o0eGcli9yztfJ0mrT/0bretU4YZs1WYRjLm+a44LBEhOo/I0TUQ9P3/5B9YKAJtuNQqbP5YSSr
6OoAHlergDjO9XvuuBf4DzOr7CniExz/mdi1g27E0JfSNNSNPvLbChFFkTYAFV1sUnWrrWPjNpVv
ZXZ3gLpeQYrzLEg3TAZ7xMxnp6QopVd4bmEde/8/xs5rSU5kbddXRATenJav9q1utcwJodGM8N5z
9f/Dh2bRq/fMjnWSkQ6ogiRJ85rS6lxWeQrtkMTxuZxa89zXlfc19V7hMnVq6/+c7foA551vqbdA
ZJSfkdHvcysLbvQxwB+xUpsDM3Xv0gM8O1vgQMGdsCWl+EzeOgj3jlWw6KGaB8aM995oDU/pgEaR
QwoxmeTYmsFrnin27RZUQ+GsSZuR/9WuoYhh8/Vg+YwdvcECx+hmAD0rzzv5ge/tQw/1NY2ub8+U
eaerAa+ibxq3cx2zbcro48801495kEw36ox8E0JRz1oc/GUtDlFQde7QLZbGyOyMD/ESLOI5Zj5q
d6pZt89D304Pbbz03KS8Mmif64ihblWn5zJw1HCfOjxGMGFXpWX+0fUpIw8rektSHZ1Ds3iyjNE+
jXnE/HsJfPd+9jp4aK0WH5vuOXWa5CZkenCT+k50MAoIALCxo1vLNp/1wIC94Y20KOweBxBXrO/F
x0Gpn2cMKlnYY3LWLQJnWnYRDJi97EhDFQaWaFqL1xUIzP8ESsd+UY+2aeFhl2GESGr5JUiNMfNa
llnwa3CQPV82ApRZP+o+tq4YbsGRwAzUg2Md9KCxpmCYmHH6HMvSyB2C0lcaanHbmNOTGs4j1A7f
Poyo0uynJYlMwbTvTR6WmboAzZwwhVfSIT05a6CLPLO4BZFxGSYYKcCVHjqze1Za/J9yM04OOiaa
814wc+FC4LfAnx2dYcrhFMzuw5hqGkPBLnv02Jq7iZvqbQZu9BmvDdCGxY9wiNLPao5LjNf+6RY+
jVtWCZxlqaCedWY6KQ3K8VztXoKJTxgAK085+FIbDXDs1UoJFcCePkiBqc7NGzkNrpWvUR3k1ywu
6bLHzjlg2A08hC0FQHDFvC9QTIucwua9sPcmXd79oEHprQEK4L82nJKG6yE54t/HLLBekjl8C5GC
Q3z0NGEtd3CcEYL7gjcCoH1INJ4u+r+psk/7+hfzmva2HbJzPdZ8JkEFJg6W1moCSaiFx1nXVyf8
VuSl8QUJeRQ5x096EliXdFA+zSwCLPRW9VyZi/FA/F3tjEvsjSG79Qcvnr1rGFkPMVtp+1RHVqlV
c4T/DBDj9q1r6tOdlsavo8osNawCZBRDKMOLSVPlo2uTNFwPKNDbqgARZHV3stnwBstV2qtwRDr9
6gZHewG26yKNrUxMBEz6aW3B1edp3xyK1PaeYAE4j+r0OoPgezIAI9h50JyqOPlSMjBAvjICWlmy
mSrJOdUzxnxlBkBTUc5J54aMn4wU+It1yIPO2Fdl0V9gRxSvnVk3lxG2yF6SeuI04I1rC79Qpbln
uMz/aTv7oJfBn5OtTOciTudbhD+e+hmwt+nayWOAlMtj0Gg1O8NIYTq9kx6t2q7OJTRwI4CdoSRI
zGX8vIWp4Q5IBTshm4xFsHPmMTsyi340WOegFz9k2WMXAhb7kduvmJa112zBzJQLri4EYXE1ncdo
wY3WxqReAUaEC5JUgkmP3hTF8I/xf7IkX6pny2tX35QB99VrodPtsiIlFKBno4Oc1uoqOPinCUfI
ixW+xg1IAf9lbIL0FEDntVsDbtEwviBUjrohnnerroZghAQ3lJlMGNzYQcl7EdyQgs5PIUmOf0xu
E9yAy7LmI4NVfolE5Y22KrhkF4kmMytIsLD4e0NdgPZ1Wx0FoVI5TwukkLFsdlP0wK2DBq8Hf5co
2rKOQG4AFuvIrso3R8kPiRrgkPun2Q+gmJcb1yxnlNiGT7S1RJ2PAlWUzHHOpuwiNSOn5c4gixj8
Pr5dTiK1tFCddraTpQf5lQla02zAIny2uPqdg0Y9i8KI4+0huQ9XMJw/u+X5jWbkXHLUqGUPWIJE
7r9EY6bIbGlhfCfJLKvOYano+M8svykH9xngnXGRS8rPwHk5jKoBcZK+Onpl+accl44BHPPlMa5P
WDIFL5X77LpYC2l0yxtLvTsjtYInE6CPFfsrrQHaLTvU45SOR1WvfwgeWIIBGHVXw69jPRXJkawa
bMyIKielj3ebo2x6rzivUA2+9zAXj14T8kRtJERPbdK8yLO3E/dxYN3nNNcG3bo1ROjtMXRne6u4
SR2mf22IZtv20MAO60Com+Agj0uehsRKPD6TnUSlFVih7rOv3O28os9v8HX0QJ9JdAkgItA2lHOF
1zt9y5DMABGAOWM1jBHou6gc7eBIARLZNfKbNTqnPWgoO7rI9camYY26OcRt8mUe9Ru5c+tdglq6
K6x0Osi9lruStAXz/1ZDfGXBAMgzkSMkJnlrc5C0BEaKY0jThUA0EX0cuk/y4NemKbdmaw1SUrPy
uavAsB/kVsiP1Pua+9MGhb5nBZ1RrlX90S62IchdrvfXzJ1+BnhlnDJGA7S6F63KW5i24SmfITq3
+vRJX7oO+Wxnse2c52AGCYwd306FzokSboOekJXkxf9z4Xe/QaLYXkF210N9rbk+PdRkcCjtDf0g
XYB83zvkxi82gKzxUwqXd725K5zi3VvzDlTx8Q4abOMVEazJuTkZYa7Nx9gNvytdph63O0wneKM7
LpTurXNR+6cME8uT/Jberx5Te1ZPaDT2877Jwrt20BVgHks/tLzWcqTE/jXP68oZ4YAwOUhL6OP0
xBCGqcvSEPQRaScTjvXWfJYKdjVTwdT3AxJsF2nBY2cNlym3mJZUx9wZMD5yF3Dlv17XLtKrH4IV
9nIDuMICSNna3hzfu/oCYDQKu17kbejelm5ZWpIkt7yC1Z+lR7L02Tn6TjWAWUmfnEChj5T6Emxv
67smukalfK684eI15l5awnoItgJn5a1t2CCQvpAJe3NGofu6veFbW5Y8SQZLK1T7/tQA0juHTnSS
MlMau9TYjv/YBCUtT01i6zGSXqMfyiX5IW9ttmVl27+7Hmzl2OBPzWsAV26XAo8pUkBuvQ3Ceflw
6B5E00BnojrpJ3wo2KdnXCBPfLB1jEGdx3xunx3GBswP73RWLGa1wGM7ec4BpQx1d2stWNV5LJ/z
we1OpjkzlGh09aAGBWs3PQIzOzZ4T8I7mPLFLtKch/oQROWjg3nx9uDlqpJcX6ctLZlbM/lwSDGk
7aXHflAaowT10l1LTE+gL5kxnCe5+3KSAjzjBGaFZtf70Or38pbAaidXou9yB9f4mluIKMm8ZcI1
+Aip7pstXIqQG9bFSnplHRxqSLzgG8ZE/xz1wN2RMTnKPZZAHnu8DE8QymWOPKV/5JN+48VGdlLn
8TYxSwTKvO4inYxGr93C2S1Rzz2ERbB+AYz2T0j52VVOKE9eYvT07cKGsaPhz3nwnjCLc1fMsp/Y
Lz6eZ6dcWsTWGaia6lw5bvt9ejtqh36CeL/dxTJz6EmT5TOTuZl18C3oQkIqgRfwFVyywUjcQ35U
qrC3BuXEQBdl1KzjqmMmgy3wutV5cp3rBDCH/dwz9Eg0iiN7n+EYto6u1llUpAUFe266tnbCcKkf
aiMxTnJ++V2+HY3XVn+cjbw9qabxLE91e7QSy7vuZ2xM0W4sCpT+oZD/nqBtHYci335JrwM7pqcl
jjRMH8D4H7XMzmHnt/lwjyC7eQGaVt0Ia2eIuuqGtvCrDLNsfb7yJLY+ZnswfKD/SqFnmpNXHywI
0shiOAYOJwUvgUsPfkAh8Fhyy+TJSLMOVNYeLeDBfoFvyH86c6mw9ejbk1wb9NLfbzdhK5WYVPn/
n4qx2gh76X7r6uXHSHIdi29pia2Zc4TtBwNahBlkoKt09kXFY1GqyGXXIZdEcdjkVVuj7Gv/htWv
H0r5ne9GGeuxZe7ugQXcsSGIPQYfehm/sjnC0rW8JnOBHMw+mMzvaK2wnhz2yaVowlA9SvU16i9f
0AgwSBek6zhOWqqM6LZgy5vmjC0HDaVIDZjYMgiTv7MFK0pS0u/GsuuvL+cRJs79WKDr1hNvgKef
bHap5j16vQWbUH+48kPM+kZ3dfUqwzIZ1ElMgvXUy7BQkmwEoXkdQADZKkuVLSmxLdge45a3XePD
sVH+uUOogz6MPlM6zg4gQH6RtLx53PGEafxSvv74udSKXaQM6rthpDzCteXNPwKI9ldprhFKuoCm
l2cQdh2SG9JS/jkqR69dFaCc5uKW6eEjFSSAKbJN4T5wQoTgIaVbwTYHlAIJtnqSHPyfg1bn1/XX
Ly15JXts78w6nlkbs+R6et6xf/Kf905iay2JfkzLQetZ39X6eIGPRykaGxut/arNSM1Kv7KNHuTY
f8rbqkjpOs6W6BbI89iSEpPj/vWs76YzUlsqfrjUP+V9OOuHKwVLh4/RXN2FMPqWVxwPZ/Yqqnmd
q8oLLwFLKZAzoRExeV+W2bZgy5szPEGh31Gnag2iayXpbuXkW9V3JRL1zQCEEFvwa4uWl0Xek+1l
2V6qf83bDpP3Tur9U97/eip/zhdyfxGD9hsPLg5tDGuXsbB8uLZgnclu6XdrFf9U/UPeOp9YTrte
Qc7zoc56hSHx7jRl+KV2XriXrkHmoBLbvtHSh2xJiW0Dsq3yh7wPSann9wgG9D+1GkmEpLAh8vFy
svfO8Faa8BqVXEnPLGUzrc6q7KR7xcvWvQOmgja+pZV5oZFLWnp+xkIBK0pWZrnr0pEfWO28l+6B
1X8kWRuUgX/T1dZOw1ZZQ5DepShnSJiIvx3+qbvdmoIjk/6tztYMtrwPzUWSUjoGTcqShQvTa1Bn
89A5ejrvZf6bADBguSgZX4N2iE7rGy83ZQvWbnVLy+3616QUbK+uJAMWUn5335L+cAbJm7ME7ISW
8Bptnf06sF7L5flsRzZ4lTB5y64WCyPGskLybua4VZNjJZCBwZaU2Id60oluee/+uJR8OGTwKuU4
G/egAp9qqBS4BkgNVsoNDSTH8uEqccRrX6Tr8rMkyy5yZ8qkz7PLrDq7JnOsi7zs2xNd3/13i5nv
hgpbVYnJ442KnhW9tdK6yJU7iJ4YcYRMio5W9jB7JdsxqLlo04O8ous6pbSAcdbj5qu8yL9XtWo1
OGKdzdZJw+ZgnmfXBIlgWOKQ1iSoG3Yrd1vatwIF/bPQ2pWL7rAzWxiQ0SFvKx+WrgVnU/dvhbNt
sQEQqWjXyF2V51JnUJn0qngtY3gmwifXlwc8t4jutOt65ofbLzf13SNap67rXZc5i0TX1zxic3L2
zOkod1kuuwXyA7ak3NgPeeusTko+kjm3mlK8/SU9DPW9jbXeDhtDrOKC3H/ring8GwgBHnUYsySh
niFAWlzxmaTU0tk7MxxkepZSzwPmqScJ3k118BJp2VlbzqEmdXZfBnW7k1pzl40XZS7Ng9pngPSG
odg1Ea+6BF7mmnvbA+CpgSm6SxP3pEahlR+RDMJwmZn9kVVJUMOTc230oHmEk8VeM6KxEM8zB/ei
WL1L/fF1QbR/CpCB/QT/pj6gGjeiykFS8jIEj7KE7Yl6RAUitqv0U+w5KAua3f0Uo4XgAFs46ezt
nz3Ln5/SqvkJ3/HSm1r5NuYmrlqp/z0vGZLX+MDf+IEKUjxrXntvtn54rNazs+sHbDhoLeo4w7AL
mrr+Us9gepmSl591NbX3KOoAr4qQ7VKLxRbAZCl5zq0K/SZVPVRIBKMMVYLjxoixehiXEpaSMBMY
cBQIE+3cFHb5ME9J9SAxCbKicNA9y3OEhVmEt4o4OJQV8kP+NHwz2Tw7t+oi5ZeplYEdCUoch2UB
eOf6zNziIkb1WoXwafgYiaooGB7arAAT5LUD8+GmcG9AarC95rHY3qL6NfVT9DQsAUSX6MlXk+/I
aipXySozTLrRXUSVq0D4zLDYrXGCpwY17CeVndCnVNG0/TSOATMICmLbA1qV2tzLHEtRPGR30zB0
D1rSeY/zEtQZsD2btgW7mhpbQahn6V4rHVzRBnZnzAmzuXHU0YXx/5qSaH5YU6A5UP51aHPb8VVk
eY+ozET7Kmx36J4aR0ezzMM0NTkab4DpC0Mzb2wHqDOwVu2g23rS7rCCRwYDB/DSC8u7CqrdXbME
W5L2eU4K1lAHpI1suGmlfpPPZmrsNdPQbiQopuDvzKKvlP3kwXL3wpTFZkQNXnsfwKhrj/23ZMi/
GmylgwuH7s+7ZcJnBpkIWqGoUInp57/Y7vwS5on+bWoS0AoI4rwGYwbsGh2sx1ljL9maEuu2cvP+
Ru/j9pKmcfHAI9Cg/Lfqp2ZUaFxZat6rRv9aoxp070bJ42BXDdRXpf4U92wcOYg9HiUpBWyFfkZ+
PT/W467HuGM3LdVjLcWULwbLtRzHDjZZjgLtlj7j8O5gK//upLN5K6eqG1N7cLzwAjkMp84MWbQT
H5zqsP2CNkh+heGcrOetjbl9bLr2mKvI2ux9LJb7IHvBqHBm0b5omCvb5i1Ei+YT3PP+gaXjq6Qw
2m0/YVoHGSobEWtaakieY5QfD0rcV9VFjwvXQIDa0H5YsViiCgy6O/TT+rt6YFm5TFE7kQIHJYsr
MpgJaDZuhW4q7RmxTW0vSbk9WaounyoHTNhyf+xxBOhSLQO9+GyPv9a/kya5f7aLGs7Zcv9QnQaR
l00e/vS0mXEwUU6RqARVMMNw39LS2sYWCcl3mVIsJR3kjsPwCHAGBF4w7MB1YalQVnRKev21roPw
0ttDgMZ7WH0vy5OUx0NYn1Id1aZqVhwWrBUXt3DWA69NEAV33RIMCbonruGf3xX0fYqdzFvg2/ER
CkN8W44ZHoZLIDHJM5llY9lgo6gWa1GD3+C/VJRD1trb0d2IOeD/ckjqDuArVO388TRtVyBy+zw+
lCqrgfsPv05qy0WmotSbu7RdeBRsO5pWCwMWRcr7aAlyBCbuJTn5PoqFkT9AXldjFteX4lJFuXy3
VZIYDnq3fPg69pE5OHZZVQnLysMTY1KUG+fNAoqPspSUfjhUknLhFtXRi4MQ+HqoXO3dEZluHrsS
gMbHguVXTWUM2fF5LuyvKfakIJdmN71tpyq9dccIwImG8maXsc+osltxTIpQe1HLcLhz9fqPPNTU
l8Eu1Bc9rB86OtgH9qZhuiA6yNevN9D/cupWv7WBlry5GadiM6e8T1EzeIsq5Qt85OBRCs0yuPeL
2H6SMpDCxxRC3ad8qTnWb8mgma+aHxWfteQqVfjmZC9q00C/fAjrdLrrAy29H5cAcT992JlJTdRu
5h19Nmi8JSl1IJqykeO7f6nJgHupy9olzKX0LfNqdLQ1o91L0uib4WLgmnooTQtF/J1tdf0nbKyQ
LrJG/RhBqHxremwRVPh654Vf+QYUrDzYmW9eRiwzn0p7fAVC032zyh+z27hfLMVtb7IyQjrJ1rtv
zQyQQnWs/AkRHbR0w/5X4NjtNyBb+mGOcRG3G/9VA3yGhm07gPckFoftccYaFr7w31nQIn8XfsjT
LQdUbDbflYNXH/FrK1GYc4rXTLHsmybtJjS3++JVhzH9Cev3nRQqwNheQWB8gcmr3kuW7TfsL7hD
eZbkiJrEVfOmZC/JOnbNp5ldOknJGbtBvVfRetNhRN8G0wwuobBC47ZGKwZadO2jwmbn9yy6x90B
LB6ynkjLHit/cG6kpG9972hqg0W7w+1k9ul5EIyJ3nq16vdwfKIbSTqRagNTiPpbSdoYEeEDqft3
kpyV6YfLN/9BUlOfPdFf509GDL7HH4NLGA3Kc5q16n3kQyMOfeyqhrx6AuhzRHaify699nMSt+ot
YIXhWddbXpUYVfkqce+kguSji3gqlTp7kCwJTFSOIhsCQ93pGK4WuMdmdvAs1WPoaE+5+dw0xcnt
3ArDwvqIjHl5a09OcRt1kOUWseDyVlEJmq5ykZlVp0Ps9YiO21HzGGoOVuCT9YpCWPpNtSrviG5m
eZEkHB0g9XrxVpojkpRGD5Zgqab1k79D0w9UTT7irqy2AMWr9Bso6uwMHd856ex9fLMt4zZ3FevF
DDPnvkwsABZLtXZS/5pAS175tGn3DOs03IiIuUswa6m/ZwWvAb/7d95WRWKW0v5V9bp2/qfj9RYA
TGfHj/U4Nw+jUgGXLlyk70B1mXyJ/spV/7M5DvZb44zoA+V6cZeFho2ycZWCiBvmL33lPkvV0Ujv
6sjwvtZNrh7cOrbu09LDgKWuUUtBF/YzdKSfCuJXx7jYu8CG7tSSl8od4x+dBkDMMtzm0TO74Eax
neQcpaH6gqpKvZPTO/NXtfSanx37RsCIzBgdxsm4sGZborpbWs+ejeY4r7uDsKWW75KsLlDGRaPq
rqRPvbPL8ND7enxTI07+u2CtI8XllguPBPAzMv4HdQ7U+CDlIbjHOzlb7Lhk2hV0wsoxr2tSinVP
S8YTr3a01gw0/dkyE+us2gPc7e0UlmPe2sDLb5zQUo6pVujYUg3OxQLve8XrprnTDNM52Uk2PU34
uBz6Vm0+8zaqQH9c5ztj52e0eZRfjffqDglD0rGwTs8vdluYP+EkIhZp0s/T+nhps8SBpBLMx7qq
6odYb+uLaVTDTeS2Fu6+foktQeegjwVYlY4PZqZeIovl9/63OBg/J5Gp/KWAtFwvlOUaUnGF9eeU
Dj9CRXG+anaToXaszS+hjTY4Q5TgEQq1e84WUXFV8dPbPo2tM8sB6aMLFQiMc2OxfkZHZvtz+I0O
+DvkQ+VPPcAHGXQSI2wG4Ungmn9lKCPrXf8aYM3RtJ/6DswyOsXNq9cyJ+z6SnsEt9EBz8FhCd6V
c2Bxzfcvum7gQTU6i6SBmuIWp3XZrcQcp2YLEAmE+y5B1gX/mk+aM3iveep91aZYuTd7z+MeIN9b
h2l9I8nOQHkud+Luqsc9wlQa47JrVwJ1KxrX+xxASN9VQ6je91Xpf47q+ZtuBfqDpOYFAe7o1qNU
9TTnNtIs/0lSYR+c27RMP5mF7n/2Z/YSC6t5KQ3H+eyfRz9zvsV8Ks/tqLZnpx2C74V+rofa/l6C
yMIyp6ovQzAUX7G52/dW5H5iHnmHyUPxUPsK4vkB5I2uD7XdmrcURAU7zjjrLkyW8YzY0cRLhPCa
ERl/id2hhZha6ATd561CY9TGobI76zRgKfjQLQENYzo0eCMfJCkFbNgWD82M2xaW1beAnbhy0FWg
GzAc3bF2VzwYS2AjxXvrKsZ97lTzJ1YBvnZlNH2fogXo0cLnQAcKyb1U/xrPw/R9rCNrPy750ZL/
3/VdJJe2+r7rcx7gafsmcBF8+/v8W/6/nf+/68t19WqAue2ZRzO34v3AhP25HKb6WXdM/Wwvechl
1M9SkDP5XfOkCkKRzXO55H04li8nclaKd451vokSWAvb0qsa9UTLyH7nqdhHe7l52qpJ4Rh73q6u
4RsE5aOStRaESThfo1YPwdHhXT/06NgcslErHiUYTZ5X0b/pO62pjnqYqHdBBRGPTkoSKLSrd+0S
SNI2FEj3azqrDj3TNbQe/y6V/C0pR0ge2na3eQSgbctaz7SlUzq9eXQfS27Xjx77DxTJvG8JfCYa
VZlfPR8uqT46nya7934YCNCxWugNj5brYjiaoLdSpGrE7itsYojH16ZUTobuzV9QZBjOHWcVwdM3
aFlXuUaYAefrq9a6xwnbe/A7jY2u5dyYVzzq3LXP4EYsXAcM46Q37Xij1yGa3YvhjjjqrOY6VlhA
zmXyJQUS9Gh1H11AVjDRe+dqpmaJuE7rP2dOojwjEN0d9IuHjVgyz2i6GGjHIELumDuGIPBi4rE+
K1XWn5n8IYtv/KrM9jsSI8OXKMYJPuna/jFqeu2ixm129cfUfAgDHU8MpZzf0jD9Begw+8XBIXbw
N4ppoo6F9e8zfjJnY+yCh6pomudiCQyV4WFYIJe4VDD0hYrUANmw2vJBS+HFI5msHgev6B6kvlTD
4OmIaeSEARriNMniyQ5kHi/ZPnkOEOvAV61JnxAdwiDCwhjN6NTxhA9a/WAFXXKuoNbcJxmkCmM0
5zvHBVkMO96+dbIhuhZIGd96ZmRdWfYobrxpHm6yahyvihqVt5lRYOzj99Fd0vhIPA2Oe5eUE16v
NYskUZf4p7htVRwY1PrkesUI0RXRZQSg+if2J8pjGjvds4/aE7rBYAfpcUADVX3/MndY/WDuPL5G
FvLInbnru5BFqaBQPzfsQe/DUTXeRtdFyxvd0y94z/S7KprGex8fKiSo8/RQTWGEEhb6cXybIHz4
6fxH0rhHHz+yr+xeN+jaRAvXfo5ewJL+imx1/kNJjD9Y+IVebgUslAeufspaPs7+YJ775QxujH8H
OLASi4eRCZU9IdIJxOSPAlyi3pk/PLAGTAGz4RZt1PGpxkh9UeOfEV2r7z1r6pBC5g1gZlReskZD
SAbxvvEhRq2FQfl4yU0levUVz3lwNNi0YgQfmj2UO8sfLn06TF9Nm7mTpgWvbsGbok15gWyAOn6N
AAAeg3LoL3KUHifX2hi0m9zRhgNricUNjKCYqeqCDLY8DDn8drdmmROCiFJFYu8y7aVEMj+WbNXH
TPQJucB2HsmrKhceGht4+wzHwAerbLFybJXurcPA8mb01Qz5Cm5Jht4265YDTI8liaKdd5zaAp/L
JambE6Ql0yqukvTTWtvBTox3mDxAkrMdJgVLoOchfk+lOZW3o5dUOFgQk2CrIzHJw2mc2o0ORGnI
QWP9D8fNCEaVENT/69ySfHdpBx+BKyOh3bu87RC5/hiV802Wfm2mMHylz/V3RexYV92HW9Hnxovq
Of7ZGEJlP+c8Zscr4ie7Ki6SkoNMw3tpu8y7tyzlgnTR/OB1DZTCNm+/9KNT7YzBCX60gfIKocj7
09S0U+7SHaADvg+0XI+ogChvl8W/WMx4RB0k/qOK6pjPTtN+Xezu94nVlfesc9+qiLjfQxSo7nOt
Ck/Imc67xFSr+61AShlg/a5nYslTtM5e7d6AyODcvJxBDpGKW7K3R2fnDDV7lv+5yIdTK2MCX0j3
31IwqghmLhfZTiDJdFAvbH7FNwd3UJy7bgwwIMI6FMcXpQ+hkOjOk4mS41NqL72vVoAwMEN3zYPp
i6VS6l4clgruHRXjklhF6n9NLnk4dQ/30RJIHhBM7YgvGrsgS+lWIPUkr6rV7GQOuAJIsrWN/Bgh
C3Po4onl/ar+I4K44BVq/U0LJuhvfTm9OSWT9npq/Jd8zvsDULH+We9i1DCdMXt0DURVYkTc7ier
Hy4FqFoUHCMw+9hWXa3UQxNk6cUHR40e8lStThlz3ScVrV1WDFi9Tq1aYWG9yD7z68I9a97ul8RG
AcWaTfM7nqJf/Sa1f5aWf6OykBmghAOvKakThtKfi7K1ke9jkYENje7XOHl3fp4XP40m/qGYrFLT
WwKgBzVkWT1uWCZSCxaSntmcDZ/9emjQNGcCIaWjE5a3YQYVUEpzLDzv/H5udlIap2GG5yWaclI6
tXb6UCvm92Q5Ezse+WNaVy9SFpsua04ILTEmjx7LVlUeYpyEiAfWHD1KTAI1C77NulpdtyyJ4YYa
HmJ8fNajtlLVyZxzzEbUTvKcJkRu0m3gnSIOut/qbddRh+y+MQv7xp916s4xrlQwkV7GxCvZIvLZ
PNFS7dZzO+1WhUcFZz3SzumMVIwUSDC6qAbtlaVOrShTddqO0XzlZzmXKNv95zTvqlhODIdMTr6d
rcemY987U3lYzyvFfhpziXc1Z1tR9thhmQfD9iCCLadXhhqKIAzWdwdKwXpJ+YFhpvonzzTf1jxD
fsF28clLaIK+06nXJmwP//ifttq/z6v9mQXoNqy/YbkLEnv3Y5cft/4mKVkv2pXZY4ywK1Txs9W6
6m2xVJMKvlmzzCNRKZFgktsvUdPtkG4Y/vDYEbpXuuHEaAM7tbG5b5Ko2tcYWAQRVLOgyX9YRTOh
oQemsVevdujPZ8fr/gKWOx1ShBXV6GevJ1hHmjZ+FB76YN7QXcO0/bPOfO/EmOnWRcI0qvTooNnT
ImXr/bQVLLLjbqfUdOQIzZrI4bsea4wN7lZunbwxz7xAwvtsNr2363nt0PWYXmu/AlzcfdaCkZNB
80MRO3no1ebOieFfVqCeWNA5pqxuFab+IyyGO4Vdz6nAEnFCgqFcNvwKhU2HBL7vBR4x01QvuY0U
7bluE+VJjZnylvgZPVX+rclYBHu5JWsYe2hSaXK/5mmYuOzmYsiu21EBK3mHrEZyCd9U5UkK4KD9
aGcYV1XbQ+WcX5rqpUnN4WlgINQ6NVroOVPyYQYygnhZzA8JPislJis45GB7UHUOyg7tuBuhmpoe
eEMrfei1EQewJZhS/7ke4PFnxa0TDBaof4KC1eI9HLPxpBdojUlejgLDecZljQXTv/O6mYEEkqb6
ucJFr3At/zFbAuQovNKpnlobuaa0RRdnZAzzNC9BlBrlxZ2caSdJehDjKUaNAsJQs2Zt+Y1tfoms
1riRLFepdHTJxhm70KY4Sp4Ehu7rbBOh2ShV3hWgmGdMzXphybb0gv3dqcivcmHJ88NhZ3utcWin
mh3r5UdKYZSo+a1lI0C4ZFksqz84jnIYgjB+LspjASH4qdW06Jk9819jVPnXQTPuESJP70bMqp4k
cGe0/pG1sk5bXjr1OSZuKPMnqhIrUBp9A8/r7iaxEuuJxX5rPbaL7ONc+LgfhW2Di5bLpM1P8Ria
rdI9r2kckqpTXaTmHpwv5WFp6bfL4Dlu3MfZY3TQzxV7RVVnPnleojxa0W2wJIwo/h2MVv2tY9Xy
ZjLTZVoI3wf3P4AZW70xQeUonel65USOWth4V0RPGN51D2UxHdYWNZdRANa43aGK3DwWdRY8myyS
Petx8VL6wXgr1SRgSKbvsAUqL5KUuhoq6werAjkuR0kejIoUSkJyzxxu3Htq4D2lueE9ocs93xhG
9z3wa1RClnzdyXqcpOKdH7sw/6UaCphXdu7De6nByO9JjTTjNpppf8UUtRcl8OwnyKLOEw5i1VEL
XbwMxtl5kgKtRdxTLdmckaQUIJhiPlQpA0acNxSUY8OWrWTD2PcR/W/SW3db3ZC1U8zMGuec6lV8
cicQE8hZhs8lbIgD9izJ0XBQRts7beWfDM9AORz9lmeknqNns23ghhoJ6wcj66GukWIqtHiZSMDY
ZcYtCzdPfR4ZbZQBdngKZiH+otTnIzz8O7Yk0df7krd4+eGt4YG/W6xVfMyhbySGXXPG/vVNu7CE
/o+t81iOlemi7BMRgUkSmALlVCXvNSF0ZfAeEvP0vdAX0X8PelJR8ioKkpPn7L32uEkY/579PUx/
QsntgU0twsm/T4KuHQ+eycR7zgC+1MtT8p/watN565Td3ZturrRZBnaxm/Hhfw/UyFgd/j4u/1wP
SpSvYjMejZuTptv+BbKJcB7JP/+R3QJ2gwZJUwDu7tXfg9kO80rAUbfxN/7vU7PwvtLchIHRV2Af
/76s1IpD9O9pBnYG5H+eMeYAnM/QDsref0fMXYggyeGMZK5khPh3FP/7MrCX89aVOcA+Ie4Ahxn2
BbHTFkvDYjf+LKP4jqBFFHV7mIn/Cm3jMSbX8aoe1ZvDYT2nxIHtB0N8JIvwdvOmqs35NbV3ZsUp
d3+v939H++/Z3zvADCvZiZhjpZGSdtZHM+zyWBwHgtqupFU3J8kmIW+zztf08TAJ+Vzwqm17xqGP
qUPnHeYUMDpqchcg/arZYdZhYt5MadWmuHa2N+vvWQm0YdeCBeG+q4yrHrJF3EoGXVYDiS8v5sv/
c2CwKHPcpNeDUHSMQNPKiH4/Dbc2sb9EmWg7y77UUzdf9Ymc/nuwRDpfReZ25MrlozTM9grLb3vl
VS3Q8b+nlespY/f39C969e/Z30PuRC1qJw8axqadr7c4lsZqMehQdPx/T6zGc6pTWgIC2Dyi28v8
e/h7wf/7cCwtyDIGuZnR5mFaN43i3+Go/zynf0+HlYZXVTpL+L935u88/d+Hf888YyLeCgMvi3cN
J5AHa5P9/e/BHkVyGIV9zjft/d958PeQbh9OjDj2a9pf/j7VRDbhDrFLNfIXa6D+Eg2kpnh/VV0/
FEbfkT5qVXjANtfYf0+d0ZxOOZAvTPIc040P0QpiDP4e/j7MUijERqr9dpSU05lgyMFfe0eRiqJl
89lx69Aipmuo58WPS6J1E/KpQ91t2cWYenSg9/PtFfOT0WxgXeoRcmNrAuew0i+MzndmqfCN5tdl
3SY+jDIGpWuTXCRamOs4GgPm7b0/LeVNaXCLqLzWDj0oq2e9HQKWjIYROp3Fph1P4Aa2re2q3+O+
N4/rRIKQdMmkdV6Hbqj2giEMKvZRkcXSx/t0IIhSVL6mSuYjyARDbrgsGtmtMA0ZLMai7SJtIBZG
mXvY/+Dp1mdLFKeqaejfEUmU9uK9nVoyC5diD34p3dkY/ephvCRxp/vcHHEmJ3Ud9hgykvEC+BU9
ScZIV9MZvcYZTRW8VAFQtnQ/tVtG9GChwqVFwXA6WBtzIt/Y7cMGREXv0mtU82/vcGBc5RGVws+v
yrvES54FKQFbUZXpcE2JKE0N2tVKB3xrZdDxCc1s1W8W4cjWUVIF82q7hwjWjdYMx8FMOAhw6FIh
OdIiwSveTwJdzPTiuVvrkiBI6rH+2+HWva0thgE7xpGnKj9Y2oIRWEPvP07agYpiDZg/flA8Jzt3
wb/faDKHTYRMx12pPQXeHBc8GvJNXnhcecsxd+9nEEhHJp76BTEt6RkuCQx6xRvd4NLFMz/GAIPd
2NXJ2hoFzClcT4n2O0Rky3Tz9XYGmZkcrotk/bH5YlD13ChbNtmaE93U5vjVltCRTC7RwJgUYU3L
xLwxcUjM0TMR0hC91HlPAq7EJ4aDOyxoJ1gCU/ia60Ughw0pAmvZn83hNeJ+EUJ59cllJh+0ZITj
8rdk66UwIVYVoMpZIHrZ12Or7cu4j+4XiOtr6/5rClL1Yj3+XJS2H1w2gpOhwq0AVNJKzmjl9raX
fGtwWP16JpvYmNc3r6VhQQPS0H4cIhLhGlnpyTLo5HmZfg9xwQ2spQijRD0thrsnCBf5SIIUSxM6
01Z2SFr+lbfGuF/beQyXpGj2mvuSaFXl21kZ7bqioj+jqr0ttfqyJvzCaaAzmBrGbTxnA2jK5TTq
n+z8k8BbHLUbu8c+J6q1I6+Lfv5Oes27MSjwLACSXIvQ40G9oMi1gB1lSUCKZ+lTDRrBCn/V9whM
9YdlLv3MSY620HRfgeySmXgBJNYKRJJgvgrqo1YPq4z0FRdiqG6MR8OKbb62vMae+ozitgPqVH9n
69tq5sDXiuQLcW4Z9uYzEYrPCr0kUxdoqdPZA5m6zTaGeXRDem3zMjq0zBABy8j8pX0DwkS+Z5N9
U88M7QvvIky+rTSma0un+mdNz3aK1OGh6S/ROhIgWy0H4nkl6bJVclz+kZxNv/opr8YPYyRQXh+W
O5FR+Y/rhuutaQQSjc6gT7BCV0AmRzTDgA1jzomgq0eAYNmn4iD5XUMosGZpp2amyEqE0QbDgWOv
h4VDw59IgbPV7LvSju7JNhx2jHayYG6dZzmXoVWNLAQaGNqieCPjvggNj4F33w2p3/flK3pRTI4D
e+g5T8lLQr0pO4KEt5xYlNHzrteKF2D+96DTXL9/VRICXZvm+O6nk5ua37WWf5ep+dW3FmGBHWR+
nT0UHe5DNY3L3i0ZFqQGWna3QEeULPGbQRd0LoH9TUv9qGftTbs1qqplG8T+WL1D9MLEP5wgle2V
8OHedbtZk5vdublVSeantaRbsgl123g+1QY3hRKNkATeB+uFVVPGQWacujK9dRBi+E1R35R5/Vta
zqlt5WefsvGaxV3iFmUo9OKIUIV+UDSQ1zJF+Ord6WogzSwGVR22KNB3o5VB5JlUHkqNNHpTGxZf
s6s5jCzty4VslEQKIXpq7QShUubgyMMyd0/EvDGGLsWBLsDBXulkJtVzNet7Qar33k0k+mE0K6nN
aabVb55eZ1cqiBN3Y4g9KCuBNl68LOtQhPBnnpJu/apn+WrWy72SgVnKdi/j+XoFzZlLyHM9+ZOG
lNc1GGu37uEM1iYTNdGf8ihCpi0PU6qFbkrW/fuSNh9eXDzJZrzMEk2jPr0kQ3Hs0eDkM+dENvR7
kGygadQlARyIoA0wWlfYYd6wA9e60Oq4PqHK28Wx7euJJu4CMw4+NNAAsiti+2MZ5g+yqUvfKbTn
3gVkM6Tme1/mXxM4Paud3/GX/SDbRRdrHVaVnkZRPi3YyINCrx+aEXh5CodJ5SiqOR6PghCxQ80Y
AM2fRe+oXw8MIIGp9ad4HO/JNCJD0KU/Pg3OTy960BTcYcnYJuq9EiB/ASj7mpiIvNQrsE3FxRyq
+xw0j2+sk70TnneYpXd6L3sAfdCGTvVsD/D2c8TyC/KIhBxN0tjPhGLUN/iGkfA5YNNNrsgmorND
V3iwv/RyuOT69DbyT7H1e00RYUD6LF68Tjuz8j0iLmv8cXQ49PGNQTJ9bZuHIZuOcx3t+2M/Vfue
w8Iiwc6f2eHsM9tLqf8nUMBOc5PSpToO5KnpPcFis3fJa1ifo5UzT6n2U8rVO7nRT1EQoZyjT6vm
7lWOw8X0hrvRLQLyHO6bIf6wS/aNWMiIbpiKdwdPPXzSWgWMZkh5EER/rpwbTATAxleUDZ0xUdHM
O9fSERiPB8E+4+SxW67LG6JHO+qAVKdXxeUyvsqBpvJauLMPh+e2yObebx2IgLpAcGSV8VMti59m
mDu/HIopbL2RxEhMh12in5TuPTgWReSSQM6uYnW2eqrsZow+xoHrbh3NvQTm7fTq2qJ7BzklD0Hc
Sa1gGtpGoETRToHcfYVBiNAppoVm0TvslMVBdjiMRJ6sLOhGGY6m42H4d11fZVMZlo99CSNK5Zq+
Ny2YDX2XPhAAP0Sw7bnBUUnee9/6PI4XAxAZuzH76EbDkyYWsJve+CEGSOOLlqJ7GT+63tvHCqRo
n5JR7OVeWNAi6BhwFAjjw0rXuHgowlqRBW1MR2DU9ZKOdX4sV+WeCJl8dVLgPdzBR9V8GwO18TJx
edbwdbL0IrSahLkJhmLG6dKmDwbLT4g7CVUT+T1r2l7itP4lZDTxhTEyVrKeo94lqKT6Z0Cuc9cO
l4RBIliUuuRzVtdj3J4lxWI8VDfKY2hIvgioq2sMRC/U2i8uQ4vAjresCHP+Wmx2ALmr5hvX41Yj
lzB3xy1hkLu5JEAq6+Gotq+52XJ1TIHsVv3WVuVMMV7kvnCpwWSBbiNOfxX97OFs1xshy57hvc3T
s11PO8O0ZworQjNSB7aDHO+0aW5OqZbfWTEFOZm0lWlXB4vOVNuuEwVtog6YtK1eliENoWeZxP/g
W8FOzdHsJUbLFcBJo/3S9PtM6/wUSWsmGXhgWnlTNmDMQNwLv0Bte1ztuAt7iJjelAXZal93o4c2
dfyxtSuili8pwawVTWiAj2jv8maHlfEuU0Ls9ap9B7JwNVYrxOd6QzR/tILg6tkzMOvXyXMjHCoh
NFAuTQK/1WPqzjoFM4kEvXIPiJZsoiGdKcgk5h654AqxP7MRBKSaFjLbpbkX1vJk6vLSZlyBCUc4
F4RKMJX8sZ1IhcUAcbjcJYY8pHL+WOcrlDPPBYpUn1yQdlcaHCeixG9wYiAbWdmvS7xKw7K14O1X
DTLfpm0LoIe8mf1ZM/aSwCPfs7VHUYu9AnC7LVK1DwcVK9SCgPqw0eVI/8hZ2DTrDDrwXSXWP1Nq
yz4yFbBkLKQQDdmeFgV4OypC2+PsrzW8AxQmxCYm+Feo8Yc0gZGUW7+WHCpfzrT7bahJrJu0EG3w
gqZ+n7q6CVXOCXNSTn3N4yxxbPOThssPGcrNWeVMrU0G9wtRRblpPADsK0OkMhgoLSPU89refmCX
0iMOTZPBvpsfhA2X1pjno2MolzogawJQcz30lOEtM1pw1MNZSznb6k74fdE8Z0WFHUleAcYM15r6
eRo8Un1pUviySA4TieNQO9cbiYS9Ed+L4X015ZqFCNkaTtPx3qmmd6efviCJHtdlCaRpfNRzakNL
nkD0Yr6I5s6GTzJVAXMQvRGPKnfux97FlpGV18odGaC0OoNs7z2zBxLtS+spGh5GoYPqhiFKghiJ
O7oThXNSXRe2uAhDcunGA3lOzDE63blt2HWouprCJNXvCBx5NhWpmN5Y7eNkeUgiW6EFdO4ZqBDg
kkUwm9c313twpYZIxNxYfOUwB8OQUWBTYIKvi8PMrMMFii0x577qRuYNyUFrquuqeAab5zHsjI6c
k0HXJNZuzgx2YsrgW8202mmmtAL3qo8BdtL0Q7tANrg3ojmpnN3U6m9aUTBqGc1DNMPcmyPC8Aow
aK0zBrEavpIW6b1tnagv+qqgwJgc36aqZPc13er5iUrahjpckFKVeoFRK8mfIQ+h8LQgQptbtZYR
uG72vTjJW8KcclnGMtAUbMDMM5eTs7zWIi12kXkoBAPpCh8qHtR4J8mBqcX4llfx1qFm5x9lvGue
7AJuCMxKOoNOK3l12iHDRLrI/HmeuXvbpHrvm4mSQ8mBMWHPeDghJNpzPBjK301ERkaeNDdDnOwt
gkT23jKfm9z8V2gYdpMM8vvGG2qHLxRJzwzE672GRsVvueJ3nuawN/S4lKapv6mWvQcFeFlot6Pn
asMoj6Gz1dgCW5wIBVOtrMf7V0T0QtL0u46Ki+5oQM2zhmShyGb0lPbHBMCGj2jJ8bva/J4ssFPF
syGd6hDXxodjaEdnnemfeKh5rOa7rkGdwuv+hjfzSUU97VszuVlBDkP2zfOANFgoBOttlxDhejdz
N+VSxHBYfSKJQfqtfsm3vIk8IpZT1iiDoPNSOS+eMZ+XDhgJnDmy5K3uVnXis+LNAolyn+aeedC2
yOWkWS6FrUN9T6txn6bs03Rq/6aZXrhGkYEgqt+WQ7nr4uXAzzEFH2PAt8mJWKHn3DC1kASswwtG
0sif2gj10Lc3v7au9Upv+8kpR6pNhKn2iuKM6GqsE+ci99imskRFFgUv1yYiW3q9bYe85l2X5kdr
oKUq0UzQsH2oOXh+NVn3WpHTMhTWm2JuacSTCkn/2XgqXnxJbPEUr/JoFBToIiaUj9WJCgDSHntY
14Td2o4WQmNIwjSs7rwkvm9+WHgjJj8Tzso5UfeFYKcmO/w02UQsitDfko6ghsWsyYOangCQFns0
XHeZoy6MFTD6acWNKOIhZBN4mTZy62I9Gp9x5X46Y//S65yYuf1C9sWjKatQxOQUEgEMBZwg2eWq
77hasHWhED/2lv42DvY/zVH0lVG69RbZdZlOMybj/u+sqYVjQp3a8SZv4YCzACCD2+DNxnu0bV5d
Lb6skApBal9yU6407vqvpp33raO9FEQS+05iTcFUU3jrNmqGiLOFKmasag+ruNB9WxRXdTT8qwQW
imRcgVIif+rGR6cQZ6uUfWBqIzVVhfxeB1A9Z5oWii2fd/SMHVZwouiz+ispkyPgiqsuTfZ6bn8n
bkefqmMKSJIqUYrpwVyam1wSKNq1xalRRKaOerNDFf6ZGz1yUZOEbjvdZTmD52xA/xZVgIPtHf/C
eUxunbRCJDxdKs2A7ySNxMf0GE3WQzRgoYii37XSnkyihGZZJ09a/gEzsbJXM9BiHTXWZN4ssMdC
azC+nHE4mV76WE9M1nEAfg/RdrCT4mMx1Gte4asmbQH6Vc1rTqebJZ+u6wx5XhR/UkJ8Eqya+E6t
9nazfIzN5svTuZFrpYcicK1hj5uo7ajNt07lfGCKl4TWQmtWT00C4E26CcmHZ5NIkffVpSyIU6rt
h9KdBBN07X2Np4vegpD2qmuTJVw47mGoazcoJyB31bBLp/QtLToR/LZ282Vbxb+oadBamvV9Ca1x
cEoWF9mRtmQP4PHOazXtIvLjUTnh1TaaMz6jR1NTiNNx/uKyOC4TWMKEbNAs02nqjZXibERzvgor
1JmpwuCK8YJUU6AHwzpnJCWm+X6NnTMOyk8p2o9iXW8VnC/GavKaK+RV5tDatDH0qhoNphsfzC4L
nGlEcKyRFpWtN5iXrqDWrofWtnY2eAPuPwZ5lEXgmlxdatXVkUwHKPrIwGd3BLLOi2os72F2aN44
9FN8i4qOs7i6toqXUeQhAap3XTK8JYoR+HYKrgsRUwhL9H0sOVHwT9ysRXSgI/4WOcMNndvbCFA+
uwR8aEVr7EghOheifBwS872cpWCjl1DW4qdyPShPYuDGWKWPf1KBWKcpQ/O4ObIbeyRU+60Zsi92
v0+4QIcT2HwyldcoxPfyZjeXroneKQ/QYySUKBGN+ovGIKczCFsZFzvfuaV5RGVEWy9bLEqGNiYf
UrvUTqPdsNd8nUt6u+vo7MnLrsLalhN7+tnblysomlUU+bHqrqtaY0DAL9i5ufbFvtdf8EKINHKP
86rhmyxBVhKSFc9ufKXSiU0j5ARm+1rQZDaxxYt9WPrSuNIKJlgtTgQmEQ4bNTfRsWcYh2Xx2hP2
uNTvFjKYZsMqH7SlBxrv5P3h78P/PgeGPuO67IsodLBwAOJvTO5VA2HjTlmTZbClP81vrkiBcRNg
IZ15CVpvOdUOlnRMTh+SPrIh0J861qgdeT371aBQHUVEpw+IPVubl7Xo+oOiQu8m7mGqowGZDo/k
C3+OQ7E5u7j7rNp0EobyDk7065DZGSyF8YmOjHtNj9wt00VMznHxro0AVWuL0l5Oxk9UuVw0VNhl
FP2zMjEGtIjcEGyA8CwgznrFa5IsS257lU5byZZo58RBwxc5X4lnfqke+fbCIhyN0QkSM4B0OlaD
Z756OdBve98s2nW7/bl0m8BYEvnUBPnec1/g54E9rEiWWKtALdll1eVD2dw2mVB+VkyPVcz0uXDd
U9cIWprObW7iJnfc7262gfjH7d1iF/fZNjrwtJK24dydhR5PQd9ZXBEeKfC4yq7Ix6jCNm5nZvhD
SHE9cVlbp0oJAnVsdm9HK04EsAmUHbqESGA4DUzU3HIgNMbdLrOb2y5Tb3O5BS3OmTpEVvk7pWt/
PUDaiGlv6zY7ZSv2uMEuFvMBy9p5if6WLs61F/+avcVMtiMPzWXD2aRuxfKYPZbTS2Sl0IVc9mhJ
bMU+Fmt/HmA5zPUcuF7G3tmxJ5+Z6iFLdeM191itYceyu6XFMpfkQxnpWYx0X6QSN+yxn6Revval
W+y0TqQILeI3GCNY2F3zgJtJDxB6sAxuokOH2CE6hzSpxmBre+6UiVnd5D02t2nrqhEMaef5gSBT
fso8W8zC9rorP1ec/OVEqzJSDFdAqGBxZ+I+DTN7OI3cJbcq3CCX0sDRpJ6MAiCgboF8UXWDrIqG
ld1851kL+6WajsVCn9kobO9kitNQDqO/xAym+pXmk+PknyNNPu42teZXiB76ok5Ocaa2Atp8t7G4
+HQrY3Anc3enlyWDFdP+V2+jp+ijpcMSGLlG7TpcenqWyGS7qxhr4Egxch9Jzsqqptk56vhO1I3C
XxegUWl2XmVDSV8Ye8gtsWZs6fil6zgxL+OEgYyQH7oESgXlnT93+Xjfkpke9sQbbUD+M33569hu
g2KkbzND1DAm2prUUs0pUy3ED+4ISSuioB1T/XqY9H1JTekvDs7pdCWxXOi3XiOsg9DHdg8h8rS2
mePLvNolJoEta8zNIY5Ff57ot+cuAvcsn19khchUH56ZmvH+VyvSHzqyUdpnV0VNW519K5zaTBK9
ovawGKBItFV6GRzmp21H076xZg1TLDzIwit362BxM576NxA9u8re6s8aa9yqTnbOSlqk9UslV+vo
mDVqZlEvV6LfZkIdchriN9DwOXlHXVuQJ453YycSTgttEhiwexqBXGhss6T9UhZdGThGFQUgVyq0
nLhemywgsq0CALVdkrfFzJ/IFy5hq+jsQAix5Sm0F1tkr4Pk2EbGII9ZmiNg4rLH5vPSSV5xa/Mn
8RPRiYklyxojGemqV9uzERbn5QXU53yO63udFgpnVOVHvCu7JO/Bffcd2z3+ttEse4JGFFNnqiyH
Wc9Ouk0dZLE6CjbuxAuXRKyOojowLLZgxOw9dV0nhLfglf3UpRgeSjPaqWx5tSZcl8pRz32E1xMZ
UHeoCKJhiR5u53Tlm7RfQUoQbZ34X2PJMXTc8Spmhkrj0DMBo8QLbXPZfMNv5hAt2Z3SR43waRcH
jHKJ3agwJrQNelqTDp1J2MhIwmbFmWxH4Na4kHD9N9diGVhu5so8ASqpV8oKm3NONMb3HNufuvmr
5vUb9AzhFoDC7fZu7aUOGSeiDx19At/ip4Up93qBg4KRIfSaHpMJfQ9tUjcTM2ZJik+WqF2faO9e
J9zdaHQErqV5fc3kz9kVq0s6nmCmw9gr0A0qHfY5mHupWNnXHgD7iAAmRh5y2z5lVrRcyUhntsHW
R1RIcpy4nvcaLHh0yI+DVuj7zr2DcUFhqC8vajaOa6/TFZ6750ExEZHTEJhx1Qfz5BkUisXKfx9f
J/3wXkhGZNavqdI7l90+m2DuikrNSI3YDowzA+jE06jZjx2+8duYPBKtJsyacKdw6rXvrlbvVkyu
VxFd5yPaSjF+Ty4N/SajBY+68mmgKUDemwf3t5I0P6xnFbE9zKA37DDofGqbey1xlvPsEF1QZtm9
Jhro+fbCKbc2tV8jRQkNxZ7P2Zj4fVP96Nb0b1A6FYucjgZrz2GDbk918Q/tBumV0E+Z97IzNp3u
gVeUcVYlGe0XuzgkIHARG4a5lh1LnUDnLrLu2t7Lruqec9tqw5iD7C+NhzyQIbjRevYuGabppnF3
FurZ0J0FaRvj57LUt9xhM6pgyxcN9rmurtCBNPsl2wy7A/sOQtsQyK/Nd4bJiq1C9mjqXhQkLa3X
pLZTntE4KeJ6vK0kzlzti1779KHFR6avOmgncaN6xmzrXH05zsZmEWyNuh5hneJdMfT1EHtrf5tu
DzbdtxIl7dXfp2TREmVE56HJJa+23yJoovlYIn9Ek2uylhKs7moeFP9OLWHTsg5HjfGUjWnGeaC/
9uAlQsM0nSC2jq6UdihW7zVOE4HLjZ523ZfTrovYyJQTPojM7+a6PbVz/6ScZj2YmZXuVFfczEjG
mB0znbO6oj1w8RBs7I45HOGZWS2TOEo41lhc+mAq6A7vrK4fb1TjPhQVB7RaC79sjO5m8IaGDO+9
y03fbWCyDIw3oI7ddtFCk58245DM/6bRgCLuMJbPRuPFkigLm/6jaSG54OiiFCp3XufclkzEwmYV
fUDRuouwDipGrDBztqCN6SfrljCSaiC+8CrvxnkP+BvlYnTjrfF1LNmrsC3b52aTBJOW048xpiuD
/AGKnPmHJRd4lOPeGVZ33445bRgZvxQL80/BfSmGIN1py+9MfnAWWcZNalsqHKoy3msFyQit4f46
NhrNcniZBxX5Agxy4Cx64PQL67O1fovZPXYWMdnZryM5Qdey+GpnvLW6M1D7aYQYVUt8nqzmucsR
UwycXGb/hI/j7HUofOIo2UVpB8VjNH3HE1+b44RCHDpJ75lWEJnOxUR5XTB/2alYnjwkP1cYFZ+N
LWY8bjSm7TUHwBHffYHZEh9RTfN1P0cuUJusePIkc2rTIaMIFsiVrJdbZTE9sEX0ntyhQGFVCaJp
3Y0m0n3VXS9jXhyQZZwWFd0SF4L1hV5EbsxIdRx+Z7wsr2Vl/3TrfC3EeEuVCrY4OecR38HZqSEI
6ve5GDm7t+qMOcqtzBJBOduXdE6sY2sPJ2MmB72cH7VlNa5HtEAmOuB9nR7LjhJ38KwfM7dGv5L9
q1YPK32unJsBx83Emdkieurc5DwwS6Pn9mmKYbgYhMVmibvstWHwwn6tA08knC3pfQGZIYhZ6+vu
AFbphGaSW3mum/j7m49CEicWzRaJ09pPbI+fucj/DV2ycvabh6nlfREp4YXkre/l2n/EFk3ILNvs
9BkTNIuMJ7N240CAKKPDwMTW5jCrTu0RPrHCXmVD9sz7/+D865rOC2P6BbRpafr3nu5rE9sqO/6Z
+/mhN52fphhe3aV/ZAoRBWamwcl3CM7yIEq1EdsBYWzqHeaoGqnBUiDJJvLA9cdybdny60ydncg6
A0r7Z0STG7QVOrFtmlUN2PPZqRUhsTsnNUvgD1eLtRwcrqAqrg8lC3cktTdrTH+Bm1V0ntv5UOvI
2rC/J91P5fSv5EzRja7q21bsjYg7J2s6dGXvWAoF/bj6Z+Yu2vR5N7opkjpdNOQy4DtttvgZbUFg
FxnfjvnDQNPdJat3PSNJCysDNALS67TV0fR6ydVsr4afpcl1U2ukVlrlReJWy6u2PAyLre+QzdlU
F1MwVvJgTHMMbaxpiWBpH0x+MYQ1Lv9cXHVsSmMcnaQ7JhivvXZghT8sTfaT1O0GnRpOVqXxuknl
FJIuDuUtm7AtA22ZXow18c50NoK5J3vctVNjNzvVU9J0d9ZIEASYav6NNJxKtK4u3XL83va1zNkK
tYzLg3TRCa6y8gtMvXvk30D/5oaJ1cwQYybcCeXUoR20Zjc1t8OqG+eqVPup0uKwzSnKmv5YVwZ1
Kz3htEp59+Zq5ybrdVqyAEVJW+30ZriKXYLbY53YBRRHhqf1O6/QsCurt2Ludp3qKQGG+E4zKPqn
qv6OGei1GWGUXqylobaYn3Job4U+HEuvWHaDQb1bDLmkH2RhFiogskTT3RBb/xpxji1WTXICHcZh
vx4ah1rY2NyV90NGyifNL9G6L0xQDjMxcHhazhab0iSmjJhj8xbDym0y6bfpNKL2ME5NXJR7g/aA
LOXdbHqblIdytGkJUlzQujad+drP6RMKS8pROFT2oDBqVPKmWq3HyMoeBGvK3nXGQ96tB68xriLu
5JhFg7FmQEY05S7L6EaS2JmlnW+2sxUio+QjN6bYadDF9CVdc7zcaZ0cFmXsnWGgKqHZ6JFZ4Dda
cRFz9x1l6jvvmVVkq2+0D0U7jlw0WP6i+s1M5Hc62z+jquH1m6GlF80B+D3zsgWwQsuuXSb/aMky
sG+qjuaZdmvV61NiOy+ZMx910zq1CaWqNpgX8DvYPQQanZEbot27o3/5NYS2a/WGGwZoCOWJvd1y
h9Wnf10FNjD/JyxBDlt+oql7Lx06ccVQv66RF3bLKg7JYDx75LC2rfeejJsiPk0u2oSQAqEdKRDl
fLFLck9rkwZ36T7rUNzGqL4FeKRQXqnHVtGLGWLMsLUjrzGOEWgXNQ8lRgbfW5dLNXphutqkKPEt
TEwuFpwUxqzu3na7B8suP7uerDJNd2DtI0jT1ZMnaC9bHrYC232cBoOCzQ5ZcplAw0hAhiuecwI6
sZuAF7Ot7v9wdl7LcSPbmn6VHX092AfeTJw+F+UtWUVSpKQbBFui4G3CP/18SKpFib2ne2IiGIhK
AxSIAhKZa/3mOVfblQJKtcI1dIj0W1tz8AxFNzAm5t6W/m5+5ZEXeJryxFqYYQ43HaqPX1nXyhA3
Vj24S3KNLLsxrVsolXFJW1usczA9vQvycWiOeks2OCCdUitfUHLA6pHY6qKvUZAEl6o7/LQ9+fI0
1ViXOntC8IyNkVbyXpu2rdY+ZiohMFSRZkb6VoHYLTybSQkTxR62ypwGRE8qQnZCDUaCA8x+ffG5
crVNW5un1nHQQylxhkwYsxG0cAoCmm1z7kuzOWtF1J4JQEyk9XplB3ykXwilHPaZMMu72FSSO5bV
82dZUQj4j+gU8dq0fbQg/TDQlrWliu33ZjoqQ7fG1rC6lVXAAchDWOant4PEfRAzjrvD2ppEeUcc
proDLnZfqoh3yCoDe9ebylN3rx3mXikGphvONly9HYhAOiz9Xlf2sh9g6+E6VNjXz0eVG7gluxBC
JWlrzkzWCVs0SxB2FjIuf9alkbvUEPW5lT3Q7hpBu8QEtK2kvzWH7vuGtd3VNfP+8K7eZG6AlE5P
QuvP/lplo2JhnsiT6jdv1SnWajcBCCN5UFmfFiPWU6F1YS2yKfXKv8R4ej5UPsCpouybgyzaXpHM
HnDTOhri9sGrg/SoV8QS86BveXM07hUPhGUK/aZZ5s5w7lUGX7nrWHtiGQDW28tinHrxFmKDuXo9
cOD3J7wKCZrNX1unqM4l2mtX+VWuVz6RdTHP8pv6CMvGyXcDAhJ079sq27GcVpayGME8Pfee/iGr
FM5DVW+NShP38jgaexLKqKuTPJCVA+qrcs/fyNYmtpYjmF5YNWlxlRsrrepNUvNoIZUVhsvWLtC6
6DOxlM0gmosrXxjtajyYGcXnPlk0haCuSGq9HScR48B6IN8SpNA3TWNEt4TYw03RD+mFFPyMHCjL
KxJ1zqoIou4uQVJzJVBVuB/ryl76sG8emHvVy6C308eG6BvPndU/hRN6dk5qOR/zwcoXqdIWn826
fMFUFrpknT+5XZx9Gcoc2mBsfM0ngOypW3xrBmYUGTkVMhzFslNLBo5JvfgDM5pFfSJaBSQ3Q4XG
tGPgB1gTM93p6D0V25BcyAuJiKPRTNXXtHauDgj/P6I+/uTmYf2ssiZg9ia8Tzq520USp+MmKgOs
UTytumImj65m6jAEzYbLsi5ISiiVk8Lkp6uqq2zQAs1hkPDLtSzKhjoiOBQHqcJ0h0O99iuDYW0D
MVvJYjMfoHB0d90NLop6P74Dr+cC+DR5NKuvinA51Y66UQwNFeK5jzy+R05wO1RW93qqsiEXfrvN
BTkt2UUef1BUcP5dSL6/qMCzwUjfTV2CXSQp0FvcgrJdW1kxlqBleOYxU9aNMsT3iBhEy1qzms9Z
qtzoVtkH5Iivk+uH36rMegbg7T31tu5igdxAm+2dlKiKVx2VvDCOjt67GxavHc9/ppMXN7qPvd99
tAqkXEJrDXuAH2hKpmvulPanwdaLZRD0052nRcXGszPkdjLRHUD3u1tcm/1bbE3FyqgS9RFEYYxg
Unip1OQun3T9xigzhBYMuyc1QS6wTcLqhhuHRFFQJDcJS6etgdbCOUnMdNtWqKSkOQmuLOnHc2IZ
zdbIQRXkJsn/1tSys9aO+hZlm+Csebq95UFxTkkCEaBgwOUpO+SATrYl1P6dYcXhldkIUzrNsb8E
6QFdCftrwzp8IZpgvJNdI2tSiMr82XXoxLuuBjTnOxWP723XWIy+bXIPeio+4X227X20TVFbJpwh
6wh4bruq7MN1j13oqqxVsn5+f810gbNy7E9rPZr6q9xgL+ssDeQkNrKozf20DiZuYJTWtmRow7g7
JpaNqk+w16NqeN0vjAkqu7pfH0iCf51w80Ooikg/WP9LU3rI3sBTYjXo7gpcVMBY9pCB4SVcDVSF
V4B2hrWs6wvXvzK7B6OP4iY5IfrJOqc3Vv2IPJMs9aGf3SBRtpMleSD4ad4uxj0PODPHkBvLtHyM
m3mG3urAc9akcm193/7oR/5jpSNtdyurSs/NkXSrd0WNhfqQps1K1XvQFQRQmo0Sm/x22EGGa9iI
8DGVKSGWpYtbh9cCQIC5kthksnwti6pGgI847mtPWUQ4n1DTvHk7hGworKC5tUmpozntIgPTi1vN
H9WdDNznSspJcGP+XyoDy1Z3ikaIX+4oO8qNbICHSjp43nmaSuDjiWfvg3kBWoW1cdMR/7kNsgpY
C6qBn4kaCpI8VnHRS4QqrAk+TtGScDSc/CXXC+8aBRBvvIp4uqzPHO8euQ/13punu1UFLUYJW/rn
xbEoUYWyRtym/TGv1rK+DVkR9W35RBbHQZxowF41JnWZWVjOamGvHIXD3bSQH5sR59J86JAyt5Sj
rKrjhFZZfv0oa9/aOw/iWpop397Vy+K7Okt3tX1WJeveJYaK79V4DPXx+0ZVxTVq+V8nE7x4FjrW
Ry2GfKCWSfmZpN1XyyztZ8XJHxtNa/ambZhbV4vDtZcZqH6gAf9oFhrpMxgeue4yngYaukx1Gj3h
eImpMQMmqAxlLYzx6KKy5Y+xsQIVzviXDzdjVWUvY4moZyv0j4ElVBCkhcuKvVcO/dNO1zpkRVVS
9wu1N4Kdn+UsrRuoXa6ePZee9gl/cuUOwezimOvIDEbOBCBhaDdVVqZPnUoSbVRSbaNA4fps+0sO
kK3bp64OyoNW1elGhSC2L9oge3THcU8wMn/WeqOA9eT7xyzs4jvfDL7Jr5t0l1+wGopbp8i6Gz8g
yzDMO8znAYKSnFYMNjC3A3OLnOQfMZKkZ7kx8qE9V2YLvNZykThQWKVXACTPhh6Zw0L2gcs5fwSm
DQfOPH4v/jiE7J6V5VOWpcXu7dCpASzYVLpm3VZQA4Zh2qPb4t3IUp5AQHM6ZO9lMa5BsQBP3feu
uHFICDZ7QQQEdJgaLYtKqZ/GjrxqnJvVJ2cibx0NqXgu0uwJmEf/BYvmc8t89EV0NpSsPMDBvpgW
hQtNYKGwkJ/D0V4AvyUbQMi4gTnT7TN44g085VlcrnAqFOZ0rVxEWEtvZfGtIUmVDB9kcJYd4e7b
6FHpsBE3EKQ+uXZYeRtRAvHtB1vsQ6M9yJLcyC7W3E8Wq5ldZPYB8bLGuUaDquxzF15XBkudVXqH
iIIO+WoVzc2yT6346jJNiYnWlkUfXqtfWNIrh9dddC1d1npg3b525ne60XCWsGrLuUIY4iA/vuN1
/97Pau4svkMAKTgOZdNvlg047LsgyfI7f15yRGoNVudHnSvaZpUQAgO6gyQczBX9Uquue6r0uD7B
ZXliTWw9qNCq0BuzL6VwkJSNwZM73Ign2Wihar8CB1Lu1BKcYNMZ5TZ3wLumjRF8iPzCWZcd4gh6
PMCjgt6JeU4H1W3I7IcpBWXjFYHysiG/5r/kHVNSo26sh4xjrQHIJqfBMsJVGacQiEAK3BPNXA8c
62JYhnU/1T6BU0dnhQnJjrU5ou6G2cQL2eoYZDrHxvFPpOcRGI2i9KYUdn3jgFgjhV5Hf1ROdqjz
2HqsjdKBUxEgBzJl0VOpEECYOzi/7kkuVRBUd8M/wIu87mkzYi3LUegXcktE3J0qfehTGEoIeEbX
2PfRjdKaghRJ6mz70daPMe8I4DBZS0Y7Lk6Mb812zFTnxuT6rJ0kMa5Fiv1dpCrOwzBLFqHHu6gq
092K1p/GRTZ7MLTOqJ1JdaYELlHdmqtyEPznct689mtqs8DbQvm+h2xpxhGH5N70sSCE3E6Oew0i
sb2zjTa8L200KyKE3tayKDd0MB27vWNmP7OAEB566yDr6KCZhAOJgPR732tNnGm74GjnaX3uwz5b
J1naPOpR/EX+1JrxLbL68GvMvUowfcToYt7HRaroaM77pA4xhTo2xeNkzOmD3n8x89d9ci/VFrqb
fd+nssGlJGl+hFLlHbVm9I6kPMlv9ToJiSrOg03Cu6HGDZumXDa9/8gk2FgpbbRJhyprMSkw4fHh
qrsQ/PeoPOOjPgaIMCws1WWbzxVvmyaNMAAG9fowQaRdtwOO6yIajFOR68k6smLlCZL8bc9d+NWK
uospeuMJ3kJOWlz8pauftbdy6mqGw6X0ou9d3x3VnFQ81osqIYz4rNe58UH16/Ih6H4qRN2z1tn6
a4vm/dTyfp/SK/utqH1AKFPV4Swu1IF3LIx/EqKquZYfEw1BgGjelF6MwqR7q6LbdayTeb0mP+Zo
0Cp4qv5aK8sow9eHySBk7Y3KIbeCI5QRc5uSKj6QlVcOsh7iO8FTWallg4su8tybpJ+XL2Sv1tZa
ayc7CFkrP8pN5Vrkypw2XpQoZ3zvL1tGLfjcenV4HBnnLwGPxi4dCMxpWZVf/FzLL/ITs9DHhmTq
4a1+8ANt5xok7uWuv/YFbfq9b4N27wKNgxbZYTc4y42F0Cf3UWaunSpDu6Rp4X7Lj299xEi6430f
2WyrFmItHcYyETDD4EFB/P2Y541KfHr+qCsgvuQnuREB7y7gSeHira7T3bE6v5UTe0o2cYaOmdwZ
iiNKTe+OQ7iSJI0QNsOVS47sp2MwcXKW+Tio4GtKuFrI9XVedEHIIL8EaphfqnR04Ij7xsob9ezn
hl3TIeD3VlsahrMi02qs5I5yg7RyfhG7eu4pK0QPPsxmyrGFp5HhNPM0kW48Y4ZQLWQRKlOxFQZK
S7Kom1BGFbiaJ1mM7GjFC1J/KD1dvySZ+SCr+wjt1sbEQy4e8/FJaKR6WUI4e9mqWOotTprTFaNs
817k0+uhvdRsj33clugpsRMZj3GNrhDr0fm0tBQ1wcJSjJseX6Un3ceZ5K9na85nyzQs3JBJGp7e
zlYeMuFsM4FAcwVLfyuV0DNeF5umCMBFz2Lpr+ros576W7ESIUw0DwiNbJUN05AysstyquafUi3N
d7I0ZtWRoRKKT6qtvZi5LrTAKLqg7TasBPHs9SCcEShTmC19hApuCqZCWCf5FumHGvks2ft1R8cI
wU5X7uzrEV0sRUQX8GYBS4v+muB/cUJA/tgqg/uk6nz96A2wjjzvUnXJBzFX5x48mzohnd60ifs0
NEa8JBAfnWRrY8d4YozJY6CBnm5MLHaGXnGfakhjm7yOh43cS9d7wpFtHN94Suo9TvFJfqWrdOoJ
pVcygPNX+XFMIrfOla0sjsn4acJ3Fg0rUT6IwF/Lr/QacmPahPN126X6owlrLIncc5MaZDxUFXIx
RlZnnLKdc19Z5F5izfbBhZr345iayA39aB4UMAxvu0zTNDKIIrFv8Wo1LFgnYXcfhG13j9ESocMU
cKgfUETyBgOZfnx+66G1/oc+NtKz7I/ridgaHURLWaznA85Z3PlYcp++zqwlmiLe1jOsbdOO9e2Q
w7dnAgDUvlZ4WlVEMlvDDr6G1zbsiq94OGXgBIPZa8CEbTs1LkT/Pv5g2eIPz1Dyr4mvA3+xq4+G
blXrBmXCE9FI+1xOWoUHkud8jpVqJbtWLnk+vVfduynFG25UI94kVt3fTaXXLeT32ZAU086unv0S
qKJSDUzGlMQ6CkiV6yKy3SeAA2fZtYn1T52rwkHUbY2TIqIj/4fC76ulwzrqz/8hYQ31+j8UGXMq
+T/UsIY+RHn1B/DdbuNXiblJ1WTaAQ7IVjrCHh9ksauTfKWHqv7BbMT31skLjJ+KaqJXO5JG2Qa2
M3kSQ4kfVXzSV+qo1jeA4ft9pSVih2wyOqJKlK4cdPM+jmP3BATa/OaKo0iV6aWpGCYQIY8hlLP3
5Pn1jSCeWbQILvRG/txnVbhFLytD/i7tyxOROSyj5k/vii0iz9gMm82SdQC9q6ofYUdgA+03mX2T
asbaH5ToRNrIXabEXdeyvnJ1sEAQnfOTYRXroumxjAha9jC8COMXb3BfD9DvDcfEVUub7fUcRz2Z
JljQuVTFASieoh5fG7s61NZ13aFIMDfILrLV6/TiSAIBFf2YBBVKYJu0DqyzSXzzbM8bWQzT3j5O
mEvKkqyXPbSM/BFJHwdl6jyG+j7v2xd4HIVWtglxvVlKAXaYrh9KhP7vowDApNDAWUghdGcSH2zP
Te5Jp4ev9WXqLFtNF59R24Bt3n1FbZx3GPCXa1Ca/i5AOmjrhml+n/QkORpF7b4avbpEALp9VlFt
WiHjqN0gnYoDWptGm6FSxGOtah+COumR1MEoa8y9JyvGQyXWnOTUllWPB4gxoto/BhfWGJCx8+AK
rbw/GXpjX615Y+rgFq3iOsaRPSuKtWcgmEf4f2AtazOp9/rEtOKtfytEtFEblmyyTu7WhaDwx6jN
trIoG9SofkG23jq8dXNAUjmiyG4hb9rXtPLFrdspy7cOKMswNYvHL2+HEYZTbZsJUp/cSTa0bTSs
kjT0oVxwIFmnNfmA2XWU7WWxK3x7k0claAgVbxwvsJ5clnTH3gMEIItiHMM1SjXqThadpPjQkO66
QKby72Gob0TTWk/lGEBg8+60ITbPpC6Q4A/Ub8Cw1G1clyxpZJ3cRFEuTnCuoC3TV50KY+NPdblv
uvwTWGCo556vrzTVje/6Mbcupv5HS2wB4gx2FXtkzKC8zo1FXSR3qhmpK5Xs0FrWvTb45Sdj1LWj
LCGlaF28/A/ZXdZElqbumbT+fJw4LVRQEY2yrp2ug0jaiE8BHKrXY7C4AK5dTZ8gv7jL2iMzHZP6
1+YBKELv9f6t5PuvJTlWDahcvLV1v5R+7CcHuR895X7knPp7vSdXPQ+AP3q+ft/cNgvu/If9vCEA
/Rj0+6AfkzPMxuRsJf5dm43dDjmW5PxWLz+91lUDCbMeZAPd36rzmpF+Icti6r6kAcB8/BnOfmYV
Z/lJbkQ1oqmipy0GYn82+JoaDT+VTSfaFWqQHeIeH8rXw7wdoRPKuNbiWbtvPr7cyGMxKegWv/3r
v/7nv78M/zt4KS5FOgZF/i/YipcCPS3x+2+29tu/ytfq/dfff3NAN3q2Z7q6oaqQSC3Npv3L812U
B/TW/leuNqEfD6X3RY11y/48+AN8hXnp1a3qqlE/WOC6P4wQ0PgsF2vExbzhVrcTmOJALz7585Q5
nKfR2Tyhhmb24BH6OyRyrp3rXccLBnit7CI3bla5y7wG71stlKj3mKhgEpBugjgxb+rJMl432aTd
mAytB3LDXGvUkswbUPnlVtGCdvHWTzaQc8NAs4iQTC4jgqJWvqtytz9beTac5Sfjx6e5B8opOdM4
cKchS5Ozr2v7JmqLaxkBpfXN8aeSl6t7K/TGzd9fect7f+Ud07Bt0/Usw3V0w3V/vfKRNYLjCyLn
a42N69nWs+Kmb9X0BneL+TPsbUF+Y66p1taIMxmwjQHpkHnzvTquPWQDK+GfFZKbq8xULQRvBnH1
IqdGQoG6wbct4KRqF8Lq+7NctvWXKq1b3GfCxwq4/m1ENvxR1R/TpGk/GJCm7hKw3LLWbZv4rPlQ
DGUx1UiqDIaCeP68jwX3YB2kooa831qPYC3S5eTk6VG25kXy0/GH8qfjK4a679saoqWv4Xrq+w1i
HaI7E33++wvtGX+50Lamcp87pqtB+TLNXy906+YuE9YgfyEi0qMXw/WTVzjIPC6qhZQFxD7U8uQ1
fmvuC2RRRZ4fXvuFooUpjI7oITSn+kRYBz5swg2X2WOLaeZc2bkzflh+9H1z/ujo33uVlv3SVcy7
qqD09mhWGevObabnplmMgnj4hEHMRs30dt9mpvtg+dpFtmescoiY6yVMTt++qZE3XorOnZ59kTwM
xJgfGAPeHTAFfnCnegZAw+WQols6WcOlc5zw1PblWZYQCRwv3+u7Cz7PKPB1Ze4vOgPlR2Auxso3
37qwa2Pmr7vqilmvJuYnuyIG5REiHYKEfTTcqX71MA6ahsFbRyzJbeb/JVA+Os56bC31k4r6/w6w
kP1atMfoJofDem+4mARFhZVhmMre/+mo8+61gRaCvDX+65fhT8jh8EtRjnUUhM274v88FBl//z3v
86PPr3v8zzn6UhcCkMDf9tq+FDfP2Yt43+mXI/Pt389u9dw8/1JY503UjNf2pR7vXkSbNn8O43PP
/9fGf73IozyM5cvvvz2jn0WYFXPW6Evz2/emedhn3HF5Cn68KOZv+N48/wu///YUiS9FjuTpf9jr
5Vk0v/+muPa/XSjmlmZh0+G4nsqbo3+RTZ7+b9clXep5pgHpzrZoypFAC3//zXT+rbqGzpNIi+44
BqchYOvMTfq/Tc9wVM+yTV11Pc7wzyvw/UX2+tP95xeb9utTz7DqWY5lqDqD7KyzaLx7semaGjJ3
Cu0jKnE19MJmuIU4Y2l5vbOqAX2xogtvrJyYm0ZWOQ/KYZmr4zpyDJUMfn/+6fL9h/espv4yCL2e
Dg+7yv1NpNXW+L9/fs8mXJRSLzMLXJbursYyLHEc+tKNTnmr5s8En1DGcVkSKR35bK9PD3///b++
bL5/vWlzdVFicl19Pr2fXvMeMjBkoRwTb1L/ExCE9t4a/J3dADPtVUAmvd1kq66E1mZ10fbvv1vO
Id7mGPLLuVW4VywLUYS/DMB1iClBm5CgS7Leei78MdmC6yC3hIReXEf6gxIHxylbJIUzHZQ4/krw
7IDhdXaMhQmyQgA5C5g6LFHenv7h7aBZf/1huFdJIbowzj3n/QSoRzN5VCE3HlNfsAAS1SdAUOWm
qnyNdXME9UzAbgzMYIVum7tSomybtkG6Ag5/n6I8A6kMSzJWoH9/0cz59f/uovE0AA6xbM213fl5
/fkXGwpwZc4Qmcew881tUPnEupoSHUPf+6YmSfABxcmtoYMNiiezX4m0sw4pqBpCDQ0s+Z2ITX1n
YDQMY4UUNhH8jaKig4q7SHyragfPw6liaOt7QvFINzjoGtg4G2BYPHy1w9q+tsUnrAydnZeYkAiB
aoZRUHy2G++DEuvmHfSMCw9ZcvY02CRNrF1tNd6kgV4eWo9hLvC/idysrz4CdXB1XWMfxs4nxdbn
yJp3+vurpf06jZ1vMVvlsbJVF4iMY+rvJlOxhvN3GvjmMSoKeOu+wGPP0ubsIFr5sKlBew0VKXAs
gaEI118KINfL/98T0TRGHo0nnQfq3YMG6ExNw3E0EW5u+kOrhmfsFoy7qR22pd7cj1OyRQJBHE0f
dipQZcQ7h4e/vxh/vXNsVTNdwNqOarmqpf9650RNWQO3bc0jQd1vir4znRwGMFLkaNRdzAjJbL38
p+Htr6Mt32nr2vw7EN7R392tahebTqPP8heqtRtqAMCK0O+LwL0Ufob9iadOx8yKb/RGSxfJ5JxV
M13Us3wJMPt/eHT0eWj/9dGxVWPG8IKs4Id4P7N2If90k4LQepE06GL1zONAFSAjuVRBYt6p7vjF
csDLZ7mD8mTUd5upy8/aUGD3PEFhMMISGksDWUaMlnXoUehee3Z6Z6Aluy/GGB5onfh7t8Gksxbj
hsDx0tK6mVvftf+wQNP/OnLbqsl7TJ0HT1N/f2ezMkGpw07MY2+OADam0r/FxBpxuSHMtkOswiTx
3FOpwKCFnWruU2G1a3+0PxtFWd3hwbvoS7VH/y7JwcKjGGH0OG4WmEHu2944wmVTblJi6D7UE7IW
5C7VNhnhTATOJnUgkTd2Qli+JJ0Tg6D5h+HX+Q8/FeRaz4RfYBGRe/e4JKmH1mgCGQFNomo3KCWc
apXT7fO2OIK2b5mtr//+8dDm+//97WHbhmtpDtMQ/f3zMZRAQGunQoff8gaQ78F4KaMaV1xSkp5F
oB7L6nAbpoZ7lBtXX5r2V5Dc2T+8lN+9e3jRm6bqqRDBmKHgZvr+TMqwKbCWJI/Y+Og0ILZ8j0ZP
CosnmH3SomGr97G6IWdlL5hIG2ddkMINUCPYubpAAz8F4x7UwX0OkfMfXtrWryPqfG6Oy2yMqSKP
tGnMc7if3z9lMkEp1FCPqrxsFkckSz7DPJIus3hReJgutHG25NzOqoO+m9a0qxIxk9v5vRL0qb7W
K0ddBJ2hHHsLwos9RLM0ibHRAHgmvuWh8sxtnOeWsxt6d+0xK8MmTsz4CHaMR8tc6KN/HEibnoYK
Zq0XV9qNG9kEtRvXw7/Av6qo+JWB64H9t1BeLYONwH0B+RgVx4J53peEWUSyC3GfGoYi0yPov1Ok
r+K4WAPk8HZmUKqXfhdpRXH8+/uMn/DXO81i6uvwDufB9VTDsJn9/XoNcyx3TVZ6Jv6gwGGEZX/A
dHWCGGcrGzvPbo3B73lpt2QmlYYgK+e+LGxcDJmhIdvoE6A9xDHvkUqFLhTBwF2g/zQeMmME3wER
LG1G/RA1fQxH2fycmdl+ihEwDjGjRLFqMA5jbBsHz7GvQ69G2zRJIoBPCEBqWO8mUCIOuSvibQ/s
tcJEepkFnc6P7QgWufAaCDzGywk2NyKnRF4Ory4G5myFIMtDnBorgfTjQq1RbVmWjkskfqqXxlSG
e8RQOuhQBp7PoYHuUlR7h37Y+S2Wh3k/bfwUr1i9D3KEuOFrMT3gFuqRQYXZs5xGd8e4EV3txlC2
lRFjHpM/pWXS7cm33uH2cse4Fu7maVGddliaDusxDcV9qMOn6UiMrL1KGZalDeU+sRxstDPz0jCG
3mK6VqyQjw3Xtlr2e+b/2yoOxSkD+bsorcBZJ3hewYsW3qkJEPQsPFQ/haUPBzjMiCxM+J04YMxX
aqYQNxDaMq70j46KMEOEUPLS6IZnwUv4Pk0/x3n80SDvP2nRWkNdZeV00XASZl8sp159wrgi2Lea
9dw2bbouRYwI0kytKzSfFLGT5qjOI3/QZJ1x2BSoykGJhtBtdTe4G9lnCNZQ0IrumNcCaXXPue+D
yUM3099UyOlsPWIGh3EaP8DM60/QxHe6pYZ7NbNfcoKJGxF61ToltL4wiJ1tTK2NV04Iw6zr0O1Q
22hnpCL8nOTjrYmyCm5Y3R2xrBUwECbyDbCbpEtOfpojeG+BCqkAOjGNDx9MciBX1JFwvw2YeGRZ
jbe63ewjt0ohwKXfoIQEdyCpvvkqUKneSrJ1F6Zo6IJjWAkrnYiXPyYlJhIFYw1YyfAGIPe40CfX
/diX6HfF+bmKUVzyQ7PcMlHFBtR30PxMAcTA5qofWqwXPeKFreIvDRdwtJuFZKjDAZdOe2mgdrKe
ShVHe27rPQKr9bJBpW7tljd6NcHHS61px71mrIq6ZT6j8dsY5GYWoY7CJnYXCM8GaHvIO7zO1TVm
YdyphAvXWuV/86JaHBED+epBQ1p43lRcere4YSTTVyXpnW2AgwukMHU8ILKorYT4Q+HR+OAbn+K8
v/OSSD+hqIsMDCvpbRmi7NnnHVKNKRL/Y3UvMGIOzN6/NHYDJECgyxNnOC7bLxHxrrWV1fUG0Sxt
6SVdQQx8IpnnIDocxyHM1xjzpbh6No0B5ILwyp0IUkJK8YIBw7vpyJtd+AeLRYs50t7X/WfT88dj
kxXfFHDO5wD4KyLIhrtU+VVhUrfRQ0B2aMijg9AQ8zT9exzvuSuQ3PzawDDqwrtCF+qidJl4mzAD
b/FJWU12lh3I9htLu/rm9ZqCvKR4FulMYnRweGinPwLwqIe8HcXaSgwkCaL6Y6TuU1TxnkRRf440
H3NkRBRgqqD47wfmagQuevaR7el7xzhYgi8cgLstm4ohcKoIACRtisR8PcLs49dS4ZIuPDVUl7mj
xCdAnY/EowEzII60rFOxZCAovmRMKRazkAfKv+WlRPJw37nJCSc//wxrEFb2lN+rQ+hvINXtO2X6
HFoISsUVYiia4qT7CkS5X3Wfa2Qa2kxsvVw4S9ZGdQADuV9ySe1T5Go7fATPsUcQ1wAyALV4Yzco
6phWHfPYFWJdi4ZlaKFrD7mzCxoneGg1o1tYafahNuPhhNib/1iZ5kuAzSkEljFhGc2ZdHlrXNMS
Rij6Dt4j5EGCzD4jUuykIHBD6Ma8rPNdBMcNiC7cSL96GpihocUS1Lu6bYdT1nkPIepMPG8dtrOa
eauEyE+YGS4JkJ4XBrIuD8FpUDtm16YqENXARLbwkJYLKugNcbABa6cs8HzZC1Ep+67RcCojnQvS
9+QLAuHKdK47t9/IxVnOynijQ2JZxHWNpKvmRsW2bnMHWZ4pZb54PwlUCIfBrPYeo9MVbcWmyIc1
iVjriCrtBd4Al0zPu5k8jvJYLB4Ijjn4R7nFukq8z35mF3eYASFkjYz22u57BE30wXjqTK3bwM0n
os7gZEwJbwhdvEyjCFaoLHb7HGzkQmE1hABR1a7zAr0W9LnC0BzXBRRRbhL9Giho1NsWawkPfzUe
3cRaO3Zjrss8fXCUISXGfBo7aCBeUbUrhDiC8dhOJavFcrgIF4EqswyWofCtU6krH7xaMxe+0g1k
AwJrO+AJviLZyju/drC4bxlT7BqFMZxxDoPqGLd6nyB76iDJXvXex0qMH7s0qndDZrZbzHQ+KRXT
7GA0p6WvZfZaBW27yivV3yUTCh/lvLhwzV58HWM9YICM1GOC6RciJkSNKoCNmQDg6iqWcapC59rY
FY6XQoOl3ZT/h70z224bybbtF6EG+ubxsO9EdZYs+QXDtpyBvgsg0Hz9nYCyUk5Vnapx389DIoEg
SMkUCUTsvdZcww7H1UUhHr5nHg67AiPmNgidXVYhacukDRXEaMoTiJXKG4qTFrF+scato0/WDiQh
wOMCCPCOov62j1L32I8Dq0urJY1JA0U/GfpugBKhDZi3zHYYLqpJCJJMkEC7tFaZB5Ws/m3qN0h+
cHn52skZhuocKxN18qT6E9dhvWBJHNAEYT2u+o1b4is3Ave2KcE+I+qCR21H7XGkyXA2VUatu3mr
TWv8FkPEzFoUt/T1bwZJenmadFcZoogKjTTArh1ck5qEhQTgCiZqC75mS8nLpJbKzd9Mdu2AhTiF
A8c8OfUPsNAH7PCAq31pNhstsM1VYuXhLicu7Qa1jmEimdDo58w/Mamjbo/iNSam+zVDcHRJwkBf
U8mzN5OZOLD3FfTKvDEv8CqtvCXwpBgdSHoFUcqdm+IYaLu95cqA7ztImibTdtwZjW0/YQFv/T+i
UvVH6dvfVOG+VRVaX77T2yJMWrIg9B+pRt3eJLpr02vqTuWts4NswOffDHZVYzXbsJkuxMRcCxfX
u7DbV1MLjgCSwETgnDJw7TnGNysw+XaZwOLDIdkbQ8y9w6ZSj5nGVvlLV6bRQaXgS3XA5CglHoZ8
GHYhem6sjNE31z3PxbAhsqK9R3YQq5Q/hgIatTLzH5jJvzoyPXq6u3PjIdhUZS6YxDk7wKGCHqJ8
HPjKbomOiNd99U36VbpHXzFtx1zBRB/aI8xUwHl2sWlGyDdhZNzYdQPMJ5E3mulj+C52RWdgM/+i
epBDzWA9+/x/NPiz9e34zRlSdxdHw9F3arHC2jHyty6/6/n4nZz0QzcaPzFbG2jSIz17VGMvNnid
sYBXNvSMZ5S9sPTSIFjHjrSw/b6ZSKvXMgUmBU8aTzAs9IE/RmlLptgBLVVUbADTB+c6qqiEyNVW
TIxTZ21VkjSphDCipp7WRGjYmPmLe6XXUD3onhoWIlRLMzZ+hVV7BFU4JauoidNt5NWXeiABKU3Q
t8kerHmR1cx+XYzBXUnIjS03fVxeywT1cat2Hgk5vBXtY1dN6SqrwbFugiAON7oNKkkaMw4QF5ho
VbZT03Aw3JF5r6pYewiwQE41h+7Kw2gSkKtApWkK0mM1B2jQyw9XOJHslZG0zboecIrFEDBZ9JVt
3DOXzSIIy0BA3Om2Tq+alb52qf4tj3J/Z7vwhFvwVpZT3Gpes+9CHV5ywAWdldqGOSIcexl3G982
VoBgf7HiPdhF1G4bOyw2qrGfuTHcMRd9sye35JrEnVt41YZ5Z78BQnXvazHUVmnvrMap0ZFDF0Ck
u7UKTE4Er+2YoQPkS495idyjA1NCxZ5oo/rX6LDEsMp0z2XzaxP2hJBSSnKsnGmlAJ1cCvORHnuz
QXYfrCavPNsJrtzcSh9ZVZymOZLSq4hC4helj4p2B2D4gdzleJNIC1izhJGQdYSrhOkbYqRf/eBw
z7B0byfHZD8O3pc4rBGH1hE3giTcYu21Nq4QF92w6p3VmmTr+OilWOPf51V6jf3+oWISzPWjtVlT
Bj+VxqVSzXJ/2j5iFwwr19d+DrW7sZTzaPU2fnfoI31jvWG2JHqmo3Cek8DU1LHa1OZuCFKYCy7h
PiV9RbJ9+Ky1JJ0Y3Q+ruJuyiCyLgCC51NsKzV33E3mNWC/LTY4waVWWPzJthF9CF/mQmm+p6qFn
lDi6M4CCHvQI4tblBbjLqm+NV2ViLkZ1cBFMBNdppg6FB6jOdiqPK+0QfZ32bS2vPuRygDqBWGe2
vEe3Ceg6rEg8DTDAh/wrpE5CoIImpPFyk9qldtVcczdjte7dFwrDqQs0YaUb2clxX53GmPHB5XCL
ACVMTOBNCX3PRJF82Xu8x3x0fd7/9GoqgYvAYDluU6za2rl98me0oDJ+xPDdA7myh+E78n1u9UgU
4TFyd+msYEVkRyuZ5ztkCOuNjbAbfjRyjwe0FA0BshbClDECqCvcS9JwdwXkT8qe99Uy6BbXRELQ
pTWhkXuu+t44LySUvGlByvSkPc23MJPEo42Q9llaMZkWcWMRq2Jc4qab1pFOEo7WpSe7j0jlFs+F
Xv1hCC7PHSzHpA9YDjv+uvWzq+AuF5p5tMZ0eKe1aGasLAXIGicH7JgYjfXgAcnzJpu1pZRA+0cR
lAYBciPe1IAqkTXVzdbxZ0KZliaonbIDnKWUYMwxWIeB/Y2Kpw40BjQh7QI8n4qAEENA2CL9TN91
WqFtMtBn6xoBBLlssbkHtPUL0oVx47rlBVBWciKvrjQ3gbfTVeOuTL10tz6G2Suvk1yXvWwokmsk
8jtrjKbjx7hsyYrRJuIXbbeMWVHp/sow+V4sh8uGRUmFhWTmWlbEca87O0EuLKFjoZ4HMGZZKYip
kgywOuxJwGasWcZG0OFRAT26HBpxxRh1ELrUT14dieuycf7ac/HVrAcxwuUU/pPVuy92ZqlDh92P
FCiU6sdIaBd6Phx6fQ1ow+EjBO4yMOgT1LG5reIMrNKurLpqRaRTfiCsDLRkMkJ89hTUHC2FbZTr
31gVYxoiDGcXVAW4Tv6EpG3FefUmiyQnbIN0PxkqbN6HoGD945V2uqs0knsxbMOmh5kzSu7fuuud
+CepQu46VAprSts3M2MVtVsCUx5nTMfkdeO52hsSXUyYEWnIgvqYw20mdbrHJBG3XRbpe7uMAJQY
txRlxBqza70OyLBarejSprs4MaHGqPGLrK3vYyxd4tOSP7oZ/uraNV+gucY4BwtoNbHIDlXqNSVR
CulouY/SnqIH31AXaVrRHcaN1ABw1INsHGIqopZ01WW+Uvagb7hzI0KzisQ6a4JEHV9IBEUpq8Fy
kvmaood/HioidnwC8kBgF7eodacrPJ1yz02KED6LL0+YxNqD0xkH2+wBFEW1ecTp4pyzfHobrRIX
YzndeGYbXXy/1g5IDJkXjGFwC7WycGQDa8ELDg1TCyCehvdoONxM8IgoTLlpfpZOfisdh5u1yPpD
ko/5IU0JrdahsO69ImBGA5jNimpxIsI2OcLPJHzTJ8OincgUkVG8b0xV3kE0IaPLK9deHpBvhoDd
M/uv5HISTooz5IKe5tGt61snTtJL2QAerMHQ9BUIdN/kVyb1gGxh6Cp7t74rdOltSZEz7p3oIc38
moSyWHxVMr/6lYGHrYKeNVB0c2NvU9UORigTLijfllcysrMDvq1phS9KW3tjhnfbe0q8lst7P0w3
/Cy43uUO9C+QiS5uHrPkmJl2eUaj/LOZHdo2qDEwB35FKZC7q+kM3wLlPUMLAN/VGPmZf3q0r3JT
bYdBnMreOjFRheTq2y4rFNs9D0Wx81jcpkRN3fTjnTlZHt/GXmBlCAPkfS4ZTdII13QEYcA4zfhQ
Mb1vRVefS1GS15WDiMYQfIBcq138ungMxnQXaGW9892ZytFm+aXMqZ/ATtnCtRZfAVV813wzBg7n
P4y93VwQXDwBxEW6OZhwNKnRnaqJdA5AoQ+GZR1ZbvubsoYMsSw+QTwItKfuDZUicddJLKt5EXKh
tkS9z6kf3lS60m8yO8Gnp2flin4sPlOp4+xbBpdz+sJRN/5jgUNSs115H9l69NijadvF9IBnJ07O
5BQw70jyxz0cJOhdCUnHJZqmetOBorqUcNxQV1njCsl4oUhRpxOAhIvqSCH2nv/FqLTmBEn/ak3E
hpUFVBcM1O2h790vASkchxrJ5sYridulLLqv+jqYgQQUUxKDvhZ6/2OVsHzOQnPGznjz5/ghmowX
fXhJ+rCDNRXLtQ30S+qA1RFQzVSfQUNJR1S6VTD15IKlsw5FSw7BiG8jvy0XOTMnlDNkZufHhz7B
KJ+X0VtsQUIkyxWj3Q3tfICEMWjX3A42XXMbsCBb9cOYEeaTRj8tF336pGkjJBoCsSI3INZSM0+2
2blHXTxXqoMbOG/4Hj3ALvmJUn3OQB9qLruUWiafGn3XU7Nf9sphruFXCfnEsOOonbaiPOss+rE/
hKSze+7IvNzhXcl8SpoQ+fuTwhDHbOw0GTI+KzU35Vj3gz1yulLbKB/pXE/IoCtIYiTqNmGBQf3E
ty5uwXdD59KsC23YobHD3Rl5gOWy7CgbFiHm6D6OvftTCs9Zw1Obr6/Gl74enL0yqvu+gTY+cLne
Ds5wGyeCmpRaRaHkbbZUAtkC1RM4UcKVrJ7Vf5ecIksyx7OINYu6X3ltD0cPmLFGMBsX88nduLlz
TMEDEJRV/uE0qXbm6n+gCkeGTmfP2aH7uGLJN7pWvwcGSzZMFTxVkxffx5B8fZh+nV27p3LkNx4c
jQhHLJkrlmQrVG0wPlzgplUe4LPSEmZZRVKu8jK0DjMSggQViAqs/qoY6GxUD0BKm+yGQlO6hVbG
5JBSxEpPg2dLaea5z7RHXLNzBQR/qXCJcKG474tW0CcLCJ+hQBVkzTfyQMYjJLR9b2RcohQf7mQM
cavY+DidejVJGIddNmO8gOWPfVojaqEMNprjiWXnCkPHdGcZRyKx5J4q/1649kNFSwvUSgeToUNY
0pUrp42DbQfunTKIG+1zjT6GU0EyYk6iwwlYG95EYVOzXmPD1PcaDtjWbvJjNhgbmrfgQSvwsK3w
11FeuVuCvyjNgUFh6dS4TEOpL3qC9Q702DedIlGeeZRw67nkM+TtNqq+eym4VTBTEyHWB3JU7wxR
tXuUM6TMFv41ziE7l2ZEmoPWkbrQk3iPGYWcz2Rbkb25pRgCsynON9Gkl2fldvzb/IhZXcH9pnJ/
1Xbe7bwgvbdYZ7PwSbBxll9dbgw70HF80O1D6ISveaCTU22QwUNxQODkm2Zi3hz7AEwImCCZJqyr
eTGaKThvNk5V3iviE3dG9UNSDD+4QX8oI5Kkc/dB2CrbtGb41rjaL0fA11YhpnMmft9i9DwrLWBy
bWe00mqPdVAceSe9ruwdF4inyMgfddMXW+GGr31O0k6ifEyUDVWCXqJrSLns7xvI15s29w6ZDjy+
sJ5DIQAnk2xSWWO1LlxfYIKKjU0ZxFwVWK1GMaDuNKSZapG/oNXg5Ysh206s26W0zCtu7+c2suh4
pM1D0nQ/p6Hlowi5ntlCTdvJjPvqDAMI0Nq08xOKInG3nfSXqYkp4cd1zcuT8FuB7poCUo610t14
Ik/PLODdof8ZVHOJg470poeVkjQQIgnRYJo+A2b0PR1h7njZgDjLGC8GJYoZD/SEYS6Dmpw9Oy7R
KTEzK5AhTJqDaqYxEHW5STP3ftLsb6NOTBOKbPOEWh5UuF1uobI2a+rO/WYMISC61vzx1v5wklHf
NKSubN3RdvYUpyl5GGdg3tae5ivX+LF+QyLG18OXb3oozc3QDv2qTUBTQkPcpTN/muARTHNMwGEl
ySMxZ3U/PWl5eR9M/p6c9/Yg214/1ZWqt5U9otHVz8k8kaT4RdpuHNMjpapNI24gOUgYyePAEv7c
k5SNdm4zMvUmSC5hTuoSo4KyJtlwWXXWmlvbJydu+ARh0fBE2z7B33Ru3UjNaGVxb0qSs5w+JZTQ
p7EKhQBGRMY1IdSqZG9q9JN7nUl8bo8KJDwlDeDYuy4/IrTE1FXvi8B5Knz/uwut9uCP3qFOW++2
KrtVQJ2eMPEmAYbNwiI3WT4ZMruNJ3XOO2t4zGkZAsBtv0zk2J4ju/Av0GWZX9mb3grC/dTZwb7y
mChVMDIoOVmsg01WRzAV+CzW21K6tPNH0q/pG/D564ynLOyHrQQ6XqTVSVO2eHSm+FenEfTJorkg
E3y4OsCY9qNJzJRe5T+x+LPESKQ8WJpPOk1kQt+19GdTEFjaEiFkFqk8VDGhmSlRFbk13BVMuE4R
8BrbDr6Wc7MjNMU3ayi/5n1jrGiuiQOz0p9myb+mVJ1a+3lOy2iaJAGdXoFvrcXF5hp3uqh0IBNY
eZkBtocYSrKhtmTXxbsiIEkcCgixtlWwDig1EeOHZwi/XbtS/KAvjijeSq/7aYOu2pPCg7/W9S94
Dw8EOWTHxoeWXEKSzQg830Ph6LfQTlhHKirPaMkxk0WVOIAr0Um+hSZedFBgcT5KaladsUcX84N+
NJnmSX3vcy3eWz7MltGtq7UuG/SHoGRWiTteYXqRi0d4/bahehk7FR2uwb4XRr53LVai4HMQLzQb
J+bq1tlMfsYwZ7Zl1+ZWBET7VKOx7+LgoQNmeAoFNhAx+O4WYepa1jk0iB6860g+kleLrdIIPAT/
QluSfrgR5eYqENx0w2j0dlZsvoaKv1yEOCIDzIrOID2SWJcQRkRTlIJu6rTZcVJ82kME+kNDFZI5
NBXBjUzkIay16GRtS2LuSOpbJQOMnqqDNaIzFSnp3Kx1dKlbNRE0Vs9utE5zraNTCGNn6k23VhPy
qGByq3MQJefUg02kmpfGyyHgzb1BWwff64TJH2NM1GfVWz8GJ9UPnT+dbAIrqLsIsWnluCdWJLs0
M9obHjop9HEkjpqWao9hTbQyWM0YsiTl6PzWhc+xLn7NyUBiqOxL2Q7uBomKvSo09J9ksADo3BX8
lW4J6N7AzObmjXpmbUfNQetwIA2A9rdRH0CcgUAq8ddGbsUnNGqZFsIoIIigRV9BnCLSHCJGsA1b
pd8dk5QFlcaySJi0xDV0Smtq4ywQvCjeAVs/NMKzt2aTBiefgvEdIqovOqq0VRmb16y3tZ3fMoNL
4C7uDeKD3BdzyMnFYq5ygQHLKyavrLJ97q6Bvgsb54/aL4xt4iMZNGBKx8TkNVE83zYI6auC/sQN
9KoyyMosS+G1K/qjhryYTdOsM8hC56irLsptblQdtjurHM+2KrHVwPckF8TwqBxA327RkhPPM6iN
q8C7ekJG3LxGg1iS+skb+aqQ0fRU6V21i8Keerkuz5OMzE2JLmPjKGe6drxz6Gnak+3xoyupQHcE
/rQJR0FTLe6Al1UHYbYHK6ix+dSasaYgQWxGxdo1aciu9Igq44ON7GpWzeNLpIMykh+eGHm5HRNv
vOsdnUknQaxbv6svqBbabWFPd5pbyK3FKmxtAt+GadoW60Da+bWpjHGviHhYNaY3bNqkZQmK5eKU
qudk7UrdBM2kJRiFdLnzBhQkkfJIyqytnWlTdh8HOjmVomfi5+oBp494zAPznDa8bzXJdyeQFetq
6HCjq68xb99aF7BKq4k4ExGc+yF4cqbkh9FFB+aFHbfe5PfNMqb+/sAyRgBDzR3BGgi5SbWtXdGM
huJ/ioVZnuCQRRliG3aXwWUDGj5ZQ4CAJN0Uzb5EohlCPjklZtKctMkgS245/hiEsd2cau5dGTNt
dpczZcjnLGppsueex/q752qxCtOZXD+/Wl5M57DkNpmSwzrX6/idQID9c1cHlnXEe8ANpKhOH5ta
jaCKP469kXlo7CY/tSSqTzX/vNPk6A9NP9Y72ymdvWbK/fLYxwl6HbosWyt/LWnJvP+2hpgkCOT5
n7hsonnP6/Dj13HCtN5tT7k5sJnf9p6vf5anI8mKYXmirfpYpwQ3OPNRkKLdc+GhLo8tQ71PCqQU
9iPZdWBwHFCZJC2Wx5gKa0sRfsr3pTXGBxXSZq1z8d2dnLfl6en8l6lsv9kbxRdJuIpnDkyOtQDJ
w6Ky+z8Lz5f/bOEx9Fla/r87eP4n+y7T77/bd96f8ad7xzCDfwRQQTGTY2ix8Rf8073DLeIfyFIN
HeeBGZi4Q/8y73jGPyybT4WNkw48lTFrQv807zg85GBu8S0Liz2U6/8v8w46079rdPl9DNNw8IIZ
RFjp/mf3js89lk6Xbv+aZPtHM4wEV04OZfQuyzZIIKbvceJSdG2Tt7qA6U+5xLpvEpkcDc9Te6zN
6yHqh3sR4U7sOtrqgeOUjzj+5T0dVYj9GQymeSO61llz53H2kYDlJFhk3XSOf+d5Btm9rQpgGqS6
Or2frPmsnW1oVhORSWu/wpPPzEvcTBRoiZK6+dh4s3XXj4jOWI0xEyXZ1/nm4+Flbzln2VPK05C/
vL/IMlyY4TPzh25nCw1BXFQbL4Clrk7ddL8I9ziPRte9js1AW3JwQCeIFMsMcP29YMH+aOtqWtUe
lUnYfuQF6GVzQ2ZQfWO3YYXOIHz6GFrGl83HWE3gl6ydgGsHT9JiV1767l6zEBaucccM52LeSMru
5+WQT1p2CJr8X8Z9M6VmVFZZzdvI2cvm/bgcgFATwsUL0Uw8NlnfHbzlfOf9WUUxHAuHfhX1D7XC
oSfvKZ2SzTBqWIEIHDxrqnMQuqJJPqejoF7yeTeM8/xsA34/BmvLS7fN7Al2Zyfwsoe+Dm27L2VC
Glm6XR5oa+K/CgeaiJ6QG49HuH4lSclkGqDQDgTCf6lgn1LreQ3CStA0Ihcg6AYqFMgTewxdr4YR
BxicqUD5SWc/G4Bpvb4i0pts0wPSN7FbTiOT9b4EZvvgJehvP55eC2WvyT2jtux1jrchvjM+UdW/
ez9c/M5uSGplTpTK3iUInlAL/xYDVsgXBD0Q0xcNQVXg33pGGdw68wbUL9MgPFgf4wA3w5Nnivtl
aNkQQBtQ907VJs77P18jQsBI/xkcJ32c/tLNG6U76jLliliwgc/XpweWUz7GZAwmEx1Pua28xKNv
aEd7Q9Zfl6NusiG7Lrufj9H/8BBGSSIzszkiusOV+nEmfnwTuLEyvfPHIA7LbUge8EphtnxYNjoT
Q7RR3jUvuvahq4yW/Kp4TlhL3lC5Xkc9yr9bVcwSDqDD0yhzaxNDVL4lhWbauwPFzDChsOHFYkA+
GnRncru0/ilquxCNi5lr1whcMhz60TgMaozv3jdZkV6KzDj9NjQ/qPm1s3ZSgc79r3PjmUf1Zg5D
9Odz50fyRIbbpEBrDPKIsnBb+0g+gi+Kf9DDssFAr206lzSWj7E4nC5Bglcg74b2obGz7qL72vuT
QmqpR49w89VYmvYl6CbI+qA35gOqThRZf9uNRmlfxoB4JkHV9f2Rfj4zgbxFIlUUIri2DNKbpR5d
fWa4WFHsm4TkhJtu7lW287jDcpDcTp8FTTGmcFCX8zrMzu+P51J/swjORKvS7rXW1h9Qc48PHvkJ
7L9verPaCzl6dGpT431s8rg6Us9FrMnQIPKC1Ln05eNJbQSG9tOLotyezy6Fuq0F7qAF1uVnLbN8
s7tZMF7vQ2knd0nvQcSdsQYLJ2xBgP117se4g6Zgl2uaWlt8p0859qHVZEP76ikwoz9z8p9+udG0
bPqho42jOZ6nN/iJOMH5867w309wEvw6JC7/Nh/4t5bUzzfZAA84FRuf/xzbMj/fZCmkGCXwIOeX
G3jdoeUdvzDZxw7vBNBKoay7+zpvnzRsft0qt6t028awwPDJGA+dr23GwXRu0U/oDyBnS6rBBQuo
+cFljJgC1jNDEaFOiR3iSpNjbjepfyyS5Ec2OQAJdABdE8xRk09opgBHV2OxW46WTa+OmdvlX94P
KrJAoym+a6Ne++K09Iowu3ZEOPPkCl3Quiia5rgc6hQkpFtSWU784jbLHO1kTaO2rTI9+Tpl9Z2I
8uQNKMdLmlI+Kt3YgvmServR8C8AbN11hfHmLsbUtm8yKz6FUiH8IjN2S2Zc8WQUcPUiOaT7MUMu
lIAFPZlU+wigVzgjOzZYjyhz5V6I1z+ZD1EO5pO4LEfLab5EQ0XWHFlF0rMf3k/DCxDPCnMLoocv
7f0w58EHbew9Yfa7dRuhfoQiJU/HDKY7FBDTuUOgtvHzofwRXnvPYF2aS28zZRXTH5Jfrv/5Q2N+
9qPxUfACw/FsB4Wd5Qef/bJewmK9lDCsek83NhkcqgcljOmeiJc0MSHF1Arpz9TWd64/5rsxlO3W
Sob8C2W39uJRblqRRTGcrRql1sL4e4f6IQ6FkIL8rC5V+A4I/ED8LWMfh8vTPsaYx/753E8PfCAE
P07+GGOGadJUhAcZmwU6B9u5qexUOxqOH+7pz6s7oqFpW9ia/TJ63WOAhumPBoY9ZWrxs4tyoylW
wnIuaFPRmXvSOvWNjodkOUYTEtDvm0ffd5dRt3Xk3oziy/vp8xOX8cDsB0LYOqi0lEwOtanLYxUS
XhsAUQMiaAUvftnejkYZ/oq1Ym8osj9zIPcUEHr9mpndtO0TsLBS5Ry2+UQW97w7ZERSVG56Ws5b
hsYQ7RryIG5zqZdza3B+DCihL63Fd22CRLaVpYLElegpSUds9KrVGWNWAI+NNonSUpj82A/BFKKQ
n8eW82wN5UHuw71YDpcNsYVgMJPx5WPIHlR+480od97yjdn05oGfMpexU+spbSpSGlF1LhvbqpEJ
ZSBQi3nq8PHAsreModej+frvHu6a1FwNZkR6wl8vuOy1Jh66lSut7+ChmosbiF827aorgdnOs5cF
kO1F/MUgOOgxovOfJ472UOlaeakCS6yNNjJ+0PM+hMI3v3oTaQGREtmxx6KO41X9XE4w0+xX5Tjy
kYD2+miPNj4+CGxfm87f21Vv/AhCQcvUDPpbN/WrC0aTabM8kO1Fke7FZObrArjBugzJxkvHIroB
vlvKDZD4Yy9NcWVqHD1S0boj7kgHlQ3f1ig1iPcesJflwWWjtOZuRHd2sxx9nFFbMU+fn/XXayxn
UKMI31+jTQRxN2ZuIqnAEYOEJ/TRIs27CRDhk2b5f98d7qZ+hJ7dWdEW1qD2TGbEtGEZ5xysyNee
cckVTFW5GyyPuqiFNc/XHqO00B76vNujk9eeFfqP/+JmNP/uxLM9nRudg78ZkyXabda1f3fihVE6
xBqo3V+pGai70lTVqk9C+aNKo7OitkO83dWIc7wZSqgLNTLzyUeEcGoT7ULM7JSvUeFgeamI0Fru
bn6aWSc5RtkpVgUxEbj06Gp5dNmJHev/i2V1cSz/Zlnl17fI6wHV5ECwAVXwyUhI16+mujyEb7Rm
brAYlc8DIZpd5lsv0qq6Y9ELH6GhZb8kOitWpWoWFCyYv9QllsCwsl8s34oPMY6d7XIYduVbRiTt
neVr2j0cosf3Z1eFt7NbZC3La9dBeS/1GzsmIKv/Fg+TBIZTybPemOSILrvvx60ncVTwCC7eioLS
7HBv4QNuy7FQFEjLRN1GABQlQA7cL9QnQ7s7pr5DhXRA+n4mach73xDNARxzOe4TEk2mCpWkyjVc
FPPdzw7RlFGce7ENtIuDWQ6EKFbNI9+ht+WEhm/3Cs8cKMcJ6naIyGgn0Uu+ZigP7ThIv0tJkClc
bIsspNZ8mgJd3xWS1Djag78f2iOwgMTSHnPPFjdLY27ZWzZRxXLT9/0OOjYdu48H4gmu13++6bqz
e/7Tn581r6Vz57E8/Lif3PWGJUY9GBL3TUm/ca9OTNLXXM8ecv1WxvH4gL+dDUZjIA1mBGiew+WB
TGu3CSlH76cJ2YcI/mCTuT0Z51DfshVBZf59gojvPm2IyNO7/FnNKRj2nLMxGgjiHYFoW2Wlh6AU
4wvSvgQv+PyM5cRJiK9cX53z8oxl3MX9wasuA4Ww/eVVl6PlGcur5kZkopb456tEY0MYoYO1aDmP
WN9TLehJWbVzMtI2tdfvu/PxsrdseqTMp95l/r9adrtk2mBFdQ5dit39P/8VyA74lz8DhS/bAJxE
PcOifPb3i4iJbzGtYsd8yyqy29BLp7d5kz0EfpydvEqkt8tGjUY6p0Dh4q1IrV3GlnOXvab1rG1v
BGr96YGBRLGjisaXT+Pj0KTXqn/8NJzOP90UyaUtx+j88frLaVJL6GBmlvb+05ex942l0q3sWho4
f/2+fz6jmA5mm/PV+fsDhRRA8FjffIx//DDNqPa0ZrTz8uAyHtttfor8JtvnRa2Y+kds2hTZ5fvx
593lhNCddZmfd397WgSkBF345xebj8lc1DZupc0yqsG7cfXMv1n2cPyZdjfcOElHGpZ4tERDMkAp
SX/siUZyonZUK5q1NE/nR1zKkJflcKQ+tWv7eI5yoh0VaFH/JE3j64RR4IEK1HD1Shzqnjbprxky
x7WhUuMyCb/4UmXmeRlnMU0PvfWrQx7FxqvpPowmHUGXKhWG40bbLGf9m1c1inra/OcPrul+IoJw
+wgwWMFHAcxBQfczZSEpS5LsMMS8UfTgL+yGA8aRzvRv0r7ZtdjMz8tRmQBb3ERmnm2puLbrZfC3
R/rkgOurvlmGWiC5+gZpdcAUFADNx8nDJIL3c2RFJjpxQiQIEyql91y3zLTbx7jPrwiF/XsI0Mx/
PA+ZRBHcL0NFW8gTjadkhTTAv0dV7N9Xk9vs8gQA7jK2nJe2freGOtTtl7EeiHPO/fjoN4VzLoze
OS97H5tlzMX9tOMSTX91Ps8zweC97/675/32MClz40EjzhQ5jP359f/XH/fx02vJLXF0UZH8628W
tK13yniPzpM+aJfSK7TLshfH8lmlqKU+jRO4/OcZy7kWjU5yKAhLEB115I/nfzqvB3awblCIbD49
UJZE35GHxqsS7ohogt8WEdVfg8srupTIDgF1tKhz7HOY9gSuUHE/T8FZ4EeSRPUyvjzok/BBSves
iFzO+3gG1bf7MNTH/cfQx9Pez7X3cfhIdVe/+PwuW5rQ/XNrOq/WXPpOaXK31Bm+uypBeeVE9T6k
cnk3iGzbuH79zR/ptwLAY4XR1d4lkh7WbTt0XwMKNcuy381od2uz22rAG3nw6qQ9FMT99nBlb81w
QrXpVc+alOK2ytrXPCzr54TEtktHD4+aK4cdeiy4640J/2I+N+9wAXZTsk3nR/vmqHmXPC5pqBdd
f2cNSXMcdRcFqqPFj3AFkWR7mfemB6+JP2DcrzH2AWCeHvx68o8qISi0Sf8fYee13DiybNEvQgS8
eSUpip4U5fsF0W7gXcHj6+9CsU9zpo+5ERMIlAHUI5FAVebOtY35jd5O19J0nIUdUyEq+6y4ni5j
5N4ukF0E+1vkW5SPBkE8XeWd0FM8eWURHuWMbij4HyTEhctF1S9tD9lrR15ZrG5PPISWHaYoRIFG
rWIrz/NQHuTo/cl4H0h4t1g6cel7FxVF3OT+QL3/pHufnK39vr2/0fDV4RVOiTzv8cbDsVe+12/t
eWTULHIamn+8d91f/5Qm/dtqQM67Lw7+uN39Wn4F6a+fZmp9+P8sFox/4lPYcFgG9GPNAuFFla31
JwcKRqniFPBzvgcAUGxRpIBKoqTbJBnCiVvbi8LwUldmvRjiptjcOt3KLY/DJB6cZkzcRUhd42VS
kbCOI7EReUmToBgXxWQu2TvHZxSHlG+zIl8Zih2fZZ882MB1Hmt4zAs5YM2jDp48j+AjfVC2//st
Y/zbFmtmTdnzf3g6kVmcX0J/Q8wZVMoLL07q76bABs6OykNa+vq6reKfSBMnFaPbujzcTgPvvSkV
BzyJr35HB/aC1MN+00JUn/5gefvac+ojS3oTuzgKcARlaXuHAvmFTmXFcRoM78XOdOoqVfeDArt8
0zkmdehO6H0A3f9a+rV9SYsgfQq84JOw/tP//n+dc6D/XJBbrmZ5EHJYDsK9+jNyCizC1Qddzb/b
8WAu4frbV5/S8ykJ7YtsqaqrP+ZELtCSjhVKOrtAGcWfVo5mvS3QKWXoCjzHXONTh3rGn4DdjJUP
HIez0ujPnToRiJpbZDxtsZCn8mCN1JVNo7rrwW6QlLD9XaV0Yt8kjfrYITQ7h9HAIoMoxAu1IsGy
9UpzgSwipJLcVfi5VhQcApsDkVRlL89k32Tq8bZ1fNTADP4xTc5tky6oF3JYEfO9oqg7BWNUvbLs
tNaOG+XrKQai0GAKRNmcX+9k0zS0d0XxrLNsqTrEgKl58waVispqeqqVPP5/4FLan2lkvoUeH0gW
RCqreV37M1jpK5o6YMyifIsUCxBIrnwx0i5/kgffovg+T+ML/0zq+9j9Y6mm5pTk2vkT1jf5kwDP
DzsmW3pK5VP87gf2hfK8LuqikazyV6tX/LO8F9CRnJDYrHY1xen+MwAf7QeXJaa8n+xXIvEagMxr
En16asug5c/ve/vWp0CjiJsJV1tbv6YxgirIZP1XihUpZCnA8adI01Pb/ar3wK4Dywuex3hq1p2W
+3uqe5qHTgh3RWnZ6Z4OMieKOltDS/6eIhL2FXqmcZApotHDUy3Vqv94UdQ2arqMuMCZL5D3Vdyh
Pc4/pQnx6EDFBy3s/hMspbrgj4TKuCqaa5ZV7VFE4hQlanOVXXwpKNMIDQp65xla5xVrwihIxVfV
6Nj44uJOn5TQUozIe0Kp9NzzrfoQdj2t24H3fU6pxAe178eu81DEZmF6Fj2GOxie2h9dhhbbRKwF
nQFHb9yVohWRO0SbYwpIo1eO90Oo2r+aohle/aQjxg4+qDMoDvjXQfdNY5+2FoQQn6LHbWqlK9kn
p4xNZuzDOtQeE5VYgYiL9l3/DjDdeMcKeDxmlUriem4q+DuvhTFShy4i412wJFj0XR6cfl1TBJV5
1YLQfgSWWZ1cozKXKf8b32v7OKml+iVCVt7bCroe0RbP9kh4Q43zL9VojSgsFXPn9M34ivhhAzUy
/4IAU3ug+DnDpy+KPmJkCHJ+FmoO387SZEnJ5Z61mC/+zKlQ3hDIbW/qnH/wdf+OF9eQ+P/5JuRb
51jyHei52Cb+ufmwAmg9WSuKb9S3aRSJuPYZW3r7DIBpWDYZ0EjZ17do/hZC1TfC5T1xnxe6Zb/H
evVQ9Uazdwn+4Cw/aI/B2HrvXdA/xJ0+fY29jBp01Q0OJoBRYM75NlB0ccktmxdSbm8RJ9YX2dWY
sffYWbW2uPfJAWuy+QKn3dH3ubISHjXwWaGtLRVXU5azyC5IF/TYTbomiWd0JLIZBGVc8U4f+/3t
VPbado1s9G8T5GlZkvOJ42ErW818t9vs+Wq009iz+Im970yFQCmVxs/mEEabOnFZOYy5eg0g0+Co
7uCggRhwHddFeJAHn4mHscyp0I6gFdz75Jk7j/7XPiOBuuXbL/dZcio5snHpqh1lkCUmk1SAOg+K
UqkxhQkOBBDb15HAsj3z582bXWJn6mtIVOau0UmLs5JhLzO3ZFfd5emOxAS6Pd2PL7rT89pnI2rg
W/uJrWSwMQNKzdvSHj/DKNzrLCBf/DQxSfsZlPXO0/jDWIvcTaJTn/vGlYr8q+xHDdM/iNEJtrKp
s6eLp+zTikE4zqL0uACCY9X1ohvD8KWZD532MKDueb71hCi1A0oLdqEt8CzMs3IfWs1enwGpkpIK
9JpawrCPqYeyxXMdBhQXx0Cy5CioDdQN6lhuFRYOqzEOohMyFbGrKWd7bPKkveqTSjmla/vfQDIs
o8b0f9p29U5KWrz3dW+t1PmiKlRqIAj2TFIFerVARcvWUJ46ObvE24GiZAhkc9tQfVyEYzGgXA0r
Y6VbpksWytuA20jUxzKATusq2UbmdnLKS0gfYFEsEz9IFfstApidiyrnnUVEStWVlx790J2eCeGe
qAjRPgM/tx6SRhlWmOfF8FMm5xKajXfQLErg51ZVFs5FnrlqsfQokj65aURWwh3WgCR8ag7nB68b
UfPe6NGnfO5acGx/Dch2Ng2raSz1/R/P58gyrj31TIssjkreUZn/EHpFjwV3XKwCympeU49Eb5Nk
4adZ2D+cRC2/DwXORW7mBwuvf1KSqUPFTwOQkn+SB7eyM3Ap4G6czjJuA4pi+aci1z6iySCZLQeU
Fiv5suqANXnqwR8nDm6mHWTTbdIJAfrcFrWNj45T4qsxz5u7bqOyzdcDY9z5IOfxEbvIWw1zXYRI
i5UWQvzA26l7lgeNhT6yr6tdkIHyY4hpvZ0A2J8nBFQXHEute5Wt1s+750rE3yzqnZeaQdCzdC3/
LA9eFdcrFxnKw70P7Ity7n0PM/TaPtz7nYSqZsXpfvKTlLOuVuw5eZbPSHZLW8tOOVnNu3gr4vyU
4IG+RQiSfowUWjZWRu6LoDIo+fib7I4jM3lMsqZdy2bHBx1dfRidbaBWL16jUHjM1Y3rFDuy6MkK
Zkj6kQwQy8Yk6teuFrDRtQvtS6FQClGUPAjyYfQuZZ4hKdM88dVPSMMj3wme0D4hWzDwrUeA3K8p
W4kQNCvNXh4SQLHl4t4elAnRfF8Fq26ek8nhIC7bfWLrzV4roXW1qa48VLGSXxwPi9UaD6of+P04
lPl8J8c7ANqI2nMR1zaZ1ZZ3GAiFN9A0T3JmpOMx3nvuq6WN41pJ/XTnheof9wpcqpwSu7w4/QR3
OdWcCg4Bp+aQGAjQ59PBjB7Lsg22Kkj1vd19x9YIQzPP7rZOYFevFWZrKzvtEeGyacQvMcL+kTfI
mmWreC1GQFpuSOGkHPUy6sKwRVPBZjDquCLZ1nZuLmUTnyp1Z2qDAk+I0RAj4EOLm+ytiRPMyklN
KtemKiQ014U/PQ91lt8Dc8EKk7JzvKBjP6fSXnNzuFy18oCLgc9nvgPx5IbBpteWervU0sQ5YZIS
PvReob+Y+HwtGqccwc6r+1YYypdEN0H2GMGLXYfuZYIIxX47xrhUST59u86OOprol0KNugerNQMq
f818Swp23BdQQKldx/idg0a+73Ymm63mZAcc1n+Nyj7Ft2GFWRQXTxitr7U8flCRd+7lgch3szdD
SpUXjWuT0Mpc5VEBqQFoog/P8lB4WbTt8ubrvUueTYqA/BDh16hgi4VtLryoTKca3zKTFyha1V72
B3N/rFKikYzPQycMfIYM9rsBTIWQ+uwTAeXiJM9URxSntBt/jY5zU/bJUS9FCtMDXPowZ8MIfVSt
k2EP9VGQ8loqZV19gzFGqaKdfY5BCxpQz7qtVVb6c2lgwzmxAkYuugm9RpxAHIuTPNOJ963YZNtL
YmX8nRSXYTniYvm+rANL8Dim7z4gLx5rClANTPke5YDsu93B0qNnhyXao6nXB4/XGArd6Bz3JTnr
yjVuTWg1/a1JoQUF5kp56AHX74pJACGkjpuIkJNcphJel6mr/NPZLi/sdmgvdeNQNKZFWLPPVi45
2CVikjBrxT+birD7NTCJ8pB99d2CD3GVGS+qXkSfnWEO1F+hKDab1MYvqzH3Bf5ze68dYai6avmE
XANEaWUTAI/C4pFvbnqmhv0tjzCLMeaW7AK7kp5TjD2XNiDFNR5ZlNHK4SxMqgfsSvjFiurolnZ4
1foO5gxAoDWS5vYzhIGfTXb7okWdcygptF/qWdV9Nk6qLAb8No6Rbk/PjW4e4RW3n3peZOsh0hGP
zJej3wGblMdPFQ7NMnFPgMLdyby9PDhh7t2acqCQaf37HIriw1WOb56mtOazbsYYTHfNe8r3c58h
t1r6QNHeYwqw132IS5oc5U+pQXTonYMcVfN6mRuZ+2I2lX/JK3R91FUeC9WnMjct/Atp2fhY2OSv
55bskoc8/xwH2zibCAUvk+KVWzCEFzWBzV3pWbGlEKN+0zMIwU0mIIDOTcq+vjZjb51kK/f1japW
8VW2XOUhcIb2GWJVBKu1WhlgYQ81xZK4RLtlt6jmU9mWh6gffBAPdfpwnygH/mi2TmGgDSv/dr/7
Tf6Y+5/u2VTkQNW+DVmHpNa51YNoYwjgVRGBleQB0pe7jAA9PajJ+2i39o+m42tlGrDLCKadqyhV
PmsPgMVkGMG1nz+tXa9C+09LIu9Fr621UU2o4SLOPWh5toeshYiHp8iXwIrPIlDKF9kfhSCYZH+u
pWdsvP2r3n1tsii8VANht7IcxLfGqk5OPARvll+zWM/Zg9WjO74J4g9ygmKn89PfpGh/jLWDPbUl
34+g/pZbMxREa7/gPmw+iNgtdhoWeld7iEEMzvd2cX0IdIyRh6A2tmbrpOuaz/jnVHRLOcEQUFyH
ZipJRpoOcBxE1fl8ZZ+am7CI+gWpTSzVY7TgUgUuD1L/LaXi8uw+8Me8P5pychWFWIrbQ7C630qe
/XG/+8/QWdCjzJuoQrapvbeKcdhgB9Z8umJNQWjyBds0JLApf6ZYc5MvBHmWne+MxEKNCQ1HRXHr
PC0rmoNHEOXFt9MI6BI2i1Eziv3QO2IfqUm9vze7uS9xFeg8cli2bxN/X3LvKwuKlItE+Fj7cd19
QN4wxEhmI6wIUVmBZ0Ni8CnQPe2lrePvYWnlR3NuidG1lkkPHLdRfONfDl4FpeZLGVDi12MBe4n8
v4Wc3CHaV5Ed3oJMrkfkLa6j91sE6X7BrR0rwb6eJ6vgealotkJqeqnDSoM2ZO8Iu06ezX2KGVd/
mUaJOfroHQxw3AeiEd5BNu+HIkD43mg/7z1/zJrMwVriwNsjcwPkIHBsTGZt3IiWCDlf0+5kU2sU
k8Vl4q28Ps9fbOHCIDaVz7gnvF8ZE5S+ItWOipaoEFo9TGwrsZOO2ADW3jAv7d/yAD8uU9TYqGcO
LuhRpeLdMSKKLDNlpwPN2jo+PKTcsJWzbXa/DoNpuoueXcujraXBRQ40St+c1XYtG2Ns+tSLjqJf
E7TbAYaGAxZAJQnU5KfW7MrQS//qovBnpLpkrJSEXUE4TceQZNxOTH2Gf1dfXpEmhvh3mcDUKP2X
F7FGujSlZ3+otRmvPAiv59ZGSG4MJjguQTGkV69C/Iu/QZeQiueogrI1ZPhC2bOqT6MsZ4Rd9mQq
ab8Af6J/ayblHDaJ/6o1kfloYVq4IYcuXk3Xv9a5XX4ZHOt1UrPi6iRdflUdl4VCZYDGn5tyQBE1
POquO8kuqoPJ3pMIbIx3dsvoHrTyB+am7yLzKXZxauo+vWDYqVMyndkaDss4GvLv4H7cKal+ZFSG
AijRkqfUV6ot/3T4vCTMX8IGqJ2cUo/2o9Fo/SelHPYqAMtwmDzdPfS87lZtNzWfVpdt5M8lIM4H
lTXqtbSE/VDnfn8a7OnXoUDetQe0TjnFv/o9d6CStotR+Fdsm5b3yfc5Y0+6oBg1f9Em1lPk4/4i
y5RZ6qmrEjOIza3p1rN1Kv8TsjlpMWBbP512sglCGY5frXp7gmnhm9Wgb8ADVhzlaNT4HwSknROP
0uiNbfCpHJz2crsRifYgC5KrvFAz7IXfN9lTO4JYly/vjBRWn4AqlC9t2df2MVlTYR/vXbIfkVxf
EU1u7GDLhi9urtR/ho/INb9qTYd8tBrTaluk03eEw9OmVevsDIxVRRpskHwdNXhbSe39GEky6yNI
T7579aklkvwlyqFjqlPVXn1/3gjCjDzYfp/vQS7Ej6WWN09E1VVMJhJgYhNcONsf0fJUaK1Lz4qv
8uC16VZFCXW6taKaOK2tbO0pTW4T4N1Oj0YMl9lpCiDXOgzbZDjKg6830OPl6eh9dFO8njBrfit8
J9z3NUVlZjJ5b5E+ems9d8K1Pje93neWfLy8rRwVRvqjzE33JC+1UqgusBNfCHyUVyO1bpNsF7/q
0sBwVl5TBHa6ybM8ACqDnYfJ0mSa8U99MXraeixnng5PJ4iDtauxK4zqgxoXVKXJoQK63kLON+Sf
IBtL+C1pplOLDwtLa91uB4rhSbYKK2jO/+xX9X60WPsxV09TbAuYa4R6fZuGZvVv95D9smuIxv5A
qOq1ULMHuRkii6U/dC05dEfPovdhSm/9mTrgNwvYZQsvNnr/53zZ34mieBEBWw6gd/u2a1GRz2dA
BpW9nlKrg10znrajMm2KauLB9HvRaWEjA2y92ssuF7ezi/zICn/XkOHbVmWlCNIr/ft/Xd7JAb2x
fpa1FrIu+sd68r4UbJNeI/aML3htfxA06T+JgIOCxH33wZmbYYTxqO6zEEpj/RjUpHpkP2waPthi
4t0GcfKlY50PjhRcmvGq4HFBkRs0ZSVTlc9EV74Iv7PghxtwOj3BRmDut7HBAqCdlwS0vO5BLzp7
16uev+OjR6D7d91GrTnQI5Kx2UihK+sN5eLDlZUtWftRxqpYAzAeMGGm+CNzLMgccVs/aFX3gBhF
v4hBWM94AZQryxPVI79e65mguYqPu0ERcamYz3LK7wsG5JxslWMkmp6avQyAqiYd+hKsZOo/sBNe
Fln8Eiv9tKhrZ9dRaYx3SDP4p8zJfMqMsstgzdXgRbjL07TZd8CZWT80x3GW48mDPu/LsIL48Puu
3squeN6ghfPBJqi1RPGZkKAhhadMPkB9JRi9VV602g5K1vHWlPFDMymPUWnrO9kSk84D1XWxMwVp
wCLIf5YHJJ3vxmBXlBV4/vOUgKFg8e5Ak6XZ+qxYzFL5YoJOAUEHXo/V1XiRc4vI83CEbpXb3Yxo
jjs7sUUtaaU8G3qnP0/fh161xRK3CJy7zKjbQeOZCcyevTXjtxx9zl+qT62KZzUfAcyPlQPF2Y5w
xtLjjO11lDQkMUz7BCipfhKzV5cWtreuPO/Yj88zmqFxTnJQTpu7XF/bUdtRbtgBIqGjHNg9OOC6
xSrSomdVqMWGBQ1IK30Wesjh28xKm6bVYBgw1e5XyklWEPxIesi8mLpEV1EbT5lpjh+Tylaf8BHU
qrlJvcCXlIfXpY6m2yzMmy+O2yA7j9gozgfWNHwYpw7h8O++PMjxvEjIWRRBYyowPqZFp6LtHWKW
pT14M3+ww71sysNUBDlpJdh2VVGyFJadWqqE4VqeJmhw7KU8lVc2a/Kb5aap8aZJw66+BmB0qYZz
uh9IozjRu29qqiIGEEZ9xia73wUarycf45XXulO+kJrofkDT2PmJ9pSlqrrLgqwNHtvOIoUeke13
cxEeidWxoOpauF09MCpd5MZrRwVDllrqRTr1DrSSuSXHeipu5Jg6z5zHSpFot7F/v06OabMG+vd1
poftaxcmIcTpsl4aQ05GbfTbLSrz/pHXQPlcGLBoi1nOZCtgnYkJxnbz0GaR+a1HF7UY20y/KJMo
9hDIMN1BD/OlYm1WToBmgvlPjjcyudwoOSEz1ZdyQDPCpa2xFRI9XxpRh8YusmaMPPCVhbx3Gvfn
IVCitxCvL3yStGKjNYlyQMSUsOg1rV08m+HVsy2ePBvsYuMrcGnB8M3Cn3nKfVSe3S/DUgQ3CEjn
J5bri6Ey7I/A0cfHMkmGx8FL/Y8h0xZhbmZfeU01D7qWJTubx/MLv6aLzYMPw0I/XVTx1L34IkSc
lrTq2huVDrPDZCByXud4zzPaqTX1iIQjjByTSmJg9bJvjeRqUV77Qp08gWDVnPb3O9UOevVivpT5
QNsNsRd+0h4ynB9nDKSyLGWzdvjjz4fOteH2ytPbxLkzUeI3jU/So+y/H6opeEJtR6l9Kd547Nd/
iTnmQGXDD5a8QBgjL30pbSdAQAtVpR4wBADaG4NpHU6JcIanzsnGpyEFuWEhFJBd8mDNbEJcdM+y
RQR7eLqNygtCwQqhA8d9v4fweHyn1bC73yMy3RHEjniTXRmPkpNW9oiE5lJgBOrOHgyMs2/mw72Z
KcF7pOKKGMiKYjmArl9t1uZcPSzb8lAnfkKxUgVljBv8ede/teMouFa66VKQbmUbDREx6B1FfcPy
tHmwG6179INGe4PrXiG9GawdrJl0O87B9UBHqRTmUbFO8xCYm+NNj2mLAUxo5yk+PYBdsV/EdKRX
01e45yE8RUMsbs2QKiXdK15lq1JQ73qVaJaTl1R7ERvVXp7dD0rkkiKR7ZhclnubWc980biB4xSV
LfwdpX3xPSDVWdD0rxE8pJ0YXKCVczO2rXSf67m1qNRseC1CUAy+CVZajjqDgsHDANkkta3+tcei
6ghS4ns+t3LCHac4Ht/kWFOlxtmLyou8MAl84zIGuEDMM1Mzsp4qR1nLsaIsnasfQBqYx7ycN16T
/5RDgxkmrxpPoyCOxmWcAO3OzBc5Lx/bBUTB6Vn+bKeHUBgPuHG0NYyG1s5f/X4ED0yqkmqB4nUK
m3e18OqTHHNjZMB6PCQHOcjXPFtmnoh3clRxomKFK0Gxkc2iI06QD0Ck4YiS9y/dfe6X0REP178f
RizS1F47yO6pFSURanP6NSPWqJ8C4bBqg0ivV3KOGivMmZpp2qS6ePrVlBfKcXl1DIpxjeVRhr8X
fIbS7tUdywFiTryykfRYKW6H2DnDKDWqVQMFlT/V3NljW4DuVE4CirUy1YngIjYqx/thGgL1qMfY
RaDw22pzSw7KfnDA7UgduAdxEugyhpoM5xpV7Iv7JOLn0UMt2nlBo/zVlajbSPmi1O01TAcHOz3I
QxggDO9u2kd5xGQckO08nlX5NQKzCY/j9xx5qihxdnD4ZRfOOJwTBzKXHgUl7Jy4fosq3u6DZwXE
Y2gKvbpCiowvsmW26WoyuvGZ1QtbjeKQBBWoBlEVK18nQR5NijE/scynsErG9QhgahV7cQg9DG9y
8PVFAdedz9wyc8i0Byp5s1tbE94ZZ4EJYwzdfJL3cUte4LkBr5774R7SnKzRR3LOj5BdFFxNuzFp
/pJdt/4phVkSQjeU/wjZ17kFZb1d0D6EHZhizevxhJh3UckU1OdgoloUGOGxmTdcYj7IfgUERaip
xlFOBWMNAJXf1K3vPk1e9Xuu7M/csYKzzucez4Dxiz+7LmiF+jFETrMZWq/BxaS/9Qe+PX24Ymo2
llq1a8+Es8hCJTyY+HEtm6oyH9us666jk/XXUNuEbmM+yZ5cNfQNcU5l4Uyeny7jHJ8+xbXqrRI4
3RV/E/Oisf+/jSIIovgoCr2lvDjMkp8dUuKV3Y7JWztU2yHP9CcDBwwKC20KV3hQaFnkvoZfZWcd
ue2z6BySL1yQD4QrCrvBd4ALbNb7Z08Z3+VYQLj2qOt1vmibSL+6nfUWTOKH7hfdS1wF9nNp46XV
eM2S270qnq8czXnMTuEZuUnRbOTUzjWmR2AlNQ8LRrPJ9w6/76OPtbxPnLBe7SNKh2tNPxvzzqia
d0tlbjxrcW8cZStQG2JBICWBZLJZwjtDnOb5chDsu/UMUe3P+cRv+wc56BuTgNdpnp0sRLSUghCd
3MHd2SWI77IvzSsvKRPbI57r8egV20aE1jXX9OA8lpBK50E5LdQGcwWnN13fr7L654JitSd5jV4a
7eOUjBZmCv+6aNDE1fX1GI4lP8lXChecLj/YnGf88YNlM4jjQyKiV9vutLOwRL1Sk9B/A5fyF8TS
6WdovBSKkVJ5TeWx5urTZwPTHbWKgfiI18y6EtaEL5FPYE1hE1SgkATcOzbL3nGtN7/MNgGg1qoa
sud6Poigp+ZEQSGTF2n27LksJPTIOsiWnOFUtbPA4LzZyqu8LosPYvS+OaZjAa52CrbMSdWi1HL6
LdXAUHaTMDl17qBvM6c7o4iAuijkMfLBf2vqp5xx66L0Eo+H+YqKLBPKOHWvzV2y357YnORxNazU
ou3OhYE/X5wm1edUG2JVqdq4A8jqv0ODdDO9/Jyw8N70XdM+WFFSEYNMKYpJwE7C9leXlVeW12I+
mH6jLsIpLLeyz9A0Ar5sg1o3wM7ZL64+QVjUHUW3kGNyVgnogcKM6mj1nXE25oMF23vZ4wa6ln21
lhhnYBLG2QmdJzYu+u7eVcFXPkXak16zLljIy0uk4nzhQd9nCSU1PyY7sQ7yoLgeoS55WnQVpwUu
lMCh63p5n1QPYMBlk3wvRPnfTUzGtwOZ2a3px995bvwEh07Gc5img+aDJqwxvnym4BcUtav6X3Pb
ecSRAdhr562VQK2+jbPFW9Zk1vMY4t80KQ4WGUat7SJ4SrOsOngCubCLrQCdlrXCO8/5DFOMZbTY
GrAuoqmQvIOSZL27hu9s4w4HhCIhyV6EICnSCSK0lSrGO+jKV0oMrYuOfcQL/O617K4T6JFKmA9L
2QwM31tlXWb+z4uMMslBNkN7HQhOz1x8O7TwGIQ2yrdhDM5BDuy8McoP9pWfmLJNl860rCv42oPs
Fhp1CaMQ9UMbpdVHntgD/kG9TYJ5iN7IxNyuHnSdMKKTtZfUxVuMZMwnoRgIHuiEcPQag08sMC5+
jyZP4TF6JowP8Hfuh3aDq9Cgz8HNIPyspnUfW+VHmGs2C40pXoUFzE+oRwC+s+Kg+gRQOnaMx07T
o6UyZ7fFTAQeOyM+opxNXni97GWaW0Qh7s1uYz3K5Dj1bcueLM9bg+p9P5YiwCSKbLhB9Q91byI/
m5A8nsbR+pC3rQqs3UAgIWWaf0oLU9GvPusUHpVjN/GDzKwDFv0ks90T+6xrnqhQ0OVNpxLWsoU6
YFuP36xOjceFZozPcRIam5LcZPEY6m64yal5OkwWeYSkbbxHtQlNyhqarjk1HSUMQ9zvCa5qGp88
2VdExwZKcjG3LLPr1qyHk61ij8pelAUcrT7zXqJqVM6Wlx5kKzHM6WVmnsxDbte3+6LIZoxpTDUR
JXo4LZCnj2D5X33NVPl0FeFH5nrfy85Sfvh+vSRZEYWYjRRrtxfjdyqtsemOeusNdkw0C4wqpLkD
dq7RIJ4nBZ8tQaHirdlRmXzx1HA1alpDeNtArZlTsPAQGr5/KnUX1RrSKh7k12joafQZTGYDyIEc
U8JyOIZmRZEmg2GdMCPRfiQ4HRwSSgrW/FySWokBMbZjfzFVmXkuW1W7icAAC/6Vq2MGP4CkmsMC
FyMPxGFaN6xzNv3vmqjLjWFaaN4Gw/4UBSHXuv7Kt3iAuUs5OY/Wv/Dmg5LpVpAfMcDB4BTXgTzG
LVfRBmcnD5RvIMiUp0zktBhxKqnmw5/jf5t6v95o2u7X9bJTXn4bFg3xgirXn9yWuNGAye1XR0UW
4oCYXCQnt4ItgVA7PEeeEn7VgxwfuM70XkRFxTdKGPVMeFwDQNskENgE5Pu4DheGaqc7kVn+E8ip
7jH0QlbMQ+M/yb6+zZUln2Vj3eUqgeG043OYwt/Jy6l6bJE8f4zC/upCWLoIShie88x4DHlAsFvF
6ieZbJTIPPdsaPMEiVAxYOCo1717HEtkDF7Yr6yRBGSO9uPaIJLYqKFebNDdKNew5ztUsm56NRKc
wjSjzsit+eJ9KrHz0G0rOVpzU/GUReUW0SvIHySmnXOV3U0+eNukxHjOZ63wzjveR5SPrY0cdT3r
L8pyvZMclF2y2RT93qTi/3UY+mnj9Yn7YPat9klE7Nh2vvWs51pwdML6JRlcZ1HgaT+LHPjhOl44
LZ5LD/rcRGOHG6aPe6kcpTBB2Sk+mXAAV9GrEZXBSQuJ6yvWZ16E76o1Wi91netrtGLFQ80v4MXw
ZyWtI8JlVyvWi0ty4mSW8Wva48WnN/2wVoRxaC2nfcb+rHvOAdQg8I2T/ThrQKFJBdspVRPUA4zK
eXETLQULwCfZ6kcdHgQEZtyfvCdEwiWud419Ccn487mth+9aW7G9yLMvvhmHD6ztWd7ornpqS0tf
yhklVDmliL83RK2WtUs+3p9QdTjC0VeTB7apbgG9K9PJrqKDL+r8w4m1ELVY0u4sw88+etOFbMuO
q8VK6tSXITkEfhEfXWr5D6xE9UdDjGIRBsRHgH4Fi0lD4lJ04UMKjvlrpFPm9n+cndeSpDq0pp+I
CLy5Te+zsmxX3xBtqvEe4Z5+PpS9u/bp2TMxMTcEWhKkBaS1fuOYhnKJQXYehpLHDNe/9awH+FQY
VVnezDSMd5mhKGfpHSs3alo9WmhyYDrxT7wFeZmaAx6Oea/DQBiGd2UqrgKM8y8/S1a1raY/MAiY
F/OAnWBdJptOsE5UB7U/2rPNpKpn9mNb6v5CR7jlu1Pqm1i3xl9G4B9GsjFfG72ol+oYeCfLioOF
ktQCS4e+fo1w/jkgzTMuZbMObXsLZoUq3dyrJyhyhBmemODT6lcKt8XKwSt+N869tk7CyDYrkjtz
L5MheMstv4RCcgIjGg39szK5yTOVyFXbRdM/A9MZn7EEmhFvvICh5zu/LOyrwC8MQJf45bt7U22b
D4rB2WJItPIFCw70e0eMSTKN5L4Vols9kue9qcAll2NoFd8St97B0Wt/ZZW170m0fMUdBgHqqJ5u
iR5B6lYyDMLKcDybalIg8CH0F2Mu1bqQVT8wumH+1/7iFvATBXj1tU1TBzCBV/CPgxOPn6+/HVBu
eLAwDFnqsbOxGr5HYPzdQcmfAY1q0b5y2vqIWg22HdPoxJRIsD49yo3s+mzaegSoykW37F/H5Cms
Cq3ylB2Pj+JSz5sGzMlKq/tuhVJlcSG/BIRNdmuNm/yrJ2JNx4ydMbIXVsuLx0qiHfaFy7P4vrGK
gNlR326qHt9gGesrH2BG3ujvCGb5eyGb2JS6qBACWJ2PVS0cH8g9dhRftOhIRbzGWGDeHQNt3p3y
Zlv43eXeU3V+hCGLX4Ubufuv8aF7Hcmi3DwTnx2yI2+TauRnaopAyuZm1GKOZxjcHDS/C95UgUcE
SZNpJ3t5UmMbUuCwI3spqqPcpahP1lhVT/Mph1ZTXuUpIzG1C9mUp+ypfq1kM2B6cz+lbKIOsbXM
ytlxDaoHaXcQQMdCpEyNFp8xudc7/nSw+nrI7j0y+NeY/4oxYdk1XnumwmMiJvDSYsTyMBid+yAC
x31w4XKldjGdPuPmMOiLLAUzIUewvnUf0hmV2JKJpUL1z6G4h6CKYeN3Jsfh/25QlOX+nGz7ULjn
et7T3Pj3noyxVPrd+9e4/+oFlODez1ekwdlHzTVJdOfQDvAJUSKCIet6pmku5a5pYg52j94HyLEU
8/RF6HbN/VAZq+XxcvdfB1EucQ4l2v6rMXQyiAJKjbEOQN0MC5uHKQsCOBsa08oamE6VexQf/3SM
iRNcoM8v5bDPuJegMcv9Arg9qWp3IbtbUz+DKu6Pn+OUGEeqJhq/DJbl7FuMajdOow4HPfGGQ2ch
aL+Q7clN8TRSC99cf/abZU6/HCqD9/H3tm4GOrhAQKCoPi1i9Zq7+fQtKOx6reIycQijqH/StfaL
jPt1ubDGcWgwfMqZ5qV6ENwy7IofchcFNf7s7apubEzpqtBodpQeVdTqBkRnp6q1j6As76PlIUwu
vWtSPssGtT+O6i1l41HiOsuY3Bgopi+A8HJXUUN/0bnNnDydWbKLvslNkjyJx5WVK4euT6CmBiMW
8FhilapeYdedvJplOX5BMwF1wk0VlupL+1L7TveCl57Bvp503YvEOv/etw2EJ/F7v0LTdrFXKvRN
b2CtGnQIRQFZ+qgN4Zz0KB2eMW0seWCzeopif3hmqhvsBDPwlexVmiI9N5P3XXamlaExRTqCS0hx
LZvqjWYEV2PsQDSalXeWm0xQ5F5Y/oiHoeLFGLjP7c9+uedUYqeaqX4QODSKbatgMFPmZFe9uOyO
VkeuYuH7ijjKtjMH5d5fMTfVodKTmWQiZiAhopvgfVwjOrWdgwGg2//eWA5ywUM8VZu/OiAMoHNV
ubM5xj9HkN8LrriNxWf+L8u/4vKcflg8YcDInXx+hcHW+1Ptk0ieuUGS4zNpfbHH4xOu1j+0Hxm3
WKRBRZMEIUkkYszeYNxn6L7nwh76PJ2MyXP+GStDf51dD4OjZlfNzhwm/Bm0CLEOyxc7L8niEiaC
GCnT9UUxm9bPu7TlXo5S6gKfs5Meltx9HN+4IOFlXkx9CtAQGldap5QXe/QRItaiXFthcJUDup97
TeYPfefhocAfBazy7P4yRm8jbjG7HPPmtWzmvoVFawwiDdxwjM1o/KHP0CbZmViPXCXOC2P8BwqM
D5WmRG9gGb2D3SFnKAcFQ1Vzu8IiVja5rHG2Md3mKAcPoX+uKUffXNumnsZ/QoabzKqRpbWj+5vS
TdZyytc79KHM36vETh4kpIE5SnMjAoMnffhEOoBB/ytSaO9x0iUPgIWbO17i/3ye++s01pfPc/QD
ZDHoygeRj2AKSDSHx1r1R5xsQwVo2LyB2diu8inlPpGXArqiIuJTBmH1JPdaGZwmm8U5Vo+s3OZB
sj9q9Pb3+PsoeUCSUVFH6gxo7l8nkd33g2InTE54MrAiOiaeaLad8J5J8Cq482CCdZa7UZ8HMKwI
jlyQ3DQgNYD2c3BXVSA68j+IfLIhsa8cI7IjWLVcBu9n6/rxak4j4h06Fx1lJfK/i5KyC0BAdZQj
FQO35L7OD6Y3IJACQbXSZzRpzfr8rrZ2b//pbtRe6S9/mkOETvVCarNp6B81qzQZln1lJccB5+hg
+ynY1mLZJ18gtqiyXP4072dAwWhALifDIIpF0k17ty3LuMkN9mXiHJshcPuQuxdev8o+cuqM304Y
t7xJzVtSBTBGFCygPmMe9+BVkzgUXudTyY7Cqf3FqFNh/Iypqv3FS6b2KM8k49xXVw34cWhEHGlo
RfygOPX99WQI68mc8qx4lMfEDoTbrtX3uMgMkPfL4WS03K863+uYoVbxIkewQ/DCfcxWrS2KXfOA
0Q9WOEENh2A+sJSD5K4fUHjUYrdZf07E6nlm99n8f5iw/d+HNEmDxyDwl83QsfCZwDfg31pffeDM
qA3PG7t/CEZrOAge8xbANGJV4bySgTX3suUkdX3NDa26Ol71c8B6ff8ZkiNwgkpBkuDHMlpIESdd
qZxRWcVUKuzGt3SCTjkIv30cMFhbp6Xin722w30VL6uDjoDzqXGnYGsUbf2gmFa/irGleZmmikVz
Z7mvqRi6oyKwD1pQIHGBabIJsiE7ldVRyyPvpPsBnUgF/+6UI3R9jE+mHi5UFsZqasUPxVxYjKPY
ubh2t5YtuVG4CxxSo/3ZjUESA0ON+m3pVRgF2r69auzUPDQBZPMgCpWtOU7uc6fULFpz/dhi8etQ
0n7wootjWQnyj2wSnsa3FunezHXaq2zd44F3YC2onChA4Mtc5M1X346sgxyhpml6cxFfXlC6tnam
E6jBEoIGkISmDrefZ1czhED7nML5Z6xoUmU9GWm2kqeRJxSVGLeU1flE85uy5s2QJ+2+DDHfvL8F
TzWYG9jas9lMY7C0UaY4h223/XzPwsYwvCB9+j8/Hf6aCMhkgObnty2Ho8N+/3SfoT+f8PMdxKZL
SSQO7N39JXOWGwBVmD58vmbs4O1p5FTgPl+1ixR/DRXu9yeUJ6yj/PcnvH9bUegi9Tt/uvu5dStg
vsOnk6Pl+eUnbBBO+3yT/fwJs/b++92/lr6EBJ4Mvz+dPFp1rIMSuKCi5i9CHo1Z7NdYr63D5+kd
yo6LocYDCBhe9QTuaOa7quW5tIX7SKnsqdEd7x3yDRp7OMEecs2v3gotX5a2kl0K3TPX3oSVQOsU
V25M1lMuDbcnn7tMlFD1TE39pGjGN9kpNxVgDMPyxvv4uoM035IA3ch6aB+H4uSWyc/P8Z5G/pBn
PhNOV10JQ2GuV80y7dkwO3i52mMYFPojGlond2iVczy3xsrpD2HMVys75TDbR7Ke2XaIDiZD/DZE
jsJF8ng+h9zobTmss84p/xXz8a31bKe53l9ljBty/r6+kC8jj2rNCFcQu8wOsjloY3MB3HxvyaOG
Fjmjyq6QI/3zfkO9B32guQ8yFCP4sENMolh+vl80w38Vatoc5YgUg8Gzozf3dypDaLuTBx2SkGof
H0jGjPck6MT9KwHsX27VOAPGb3wdvLPh5/mlUTQIrGMQXeWelWZQp3CL3cmmY6UouVc6CITIxHT7
r9Feog77Grbj5wnkCLnhFfx8/P0Kn2E7KWPI+P+8wmdHWonfr1JAQpkNuOyl2qGRrIZYDukKqW0m
HRvdUgwo9UGyZzqPmPXkDUeqzi7l9rq6eB5WCYMatjcDdMGKeo79rIRusOyMfPhiNX240AZj/B4X
7bl2O/+Xh1exlocDc0KsPJFKR5U8dXXmJ2r4wzG1j9YJlC9h5rnokYn8RYfXgx2UZ96gLrE0NQz1
wtvVtlgqOkdH6dy9l7v1flD45xqFI21YmHlp/g8urvEEVKsUi0ZuNab8rdFle9kzGN7MOMqpJS/0
LhtP96hjeIuBB8EaRAWGe6uWXznHK7ol369o6UZoTE+WVT6Xs7UbXoXmY4X+0DZqyn1UaxE5Uy+4
qh54EPDFCgKUXbpM9Kw9T42tPsZq8yLjbpDgPDbV7YG7uwan0ljh36m8g2fVNp7u2xSSOXzoz4Uu
EN3tzXDPpaGtZZgV4hHbXvU5vllT6OLgZ6ct4q8ePMsN00SSkFR8U0zAzPTYNGULR3nenXRUK1xL
O/RaUJBfDFeR25XrCS/oF8+mfCYGzBFcx8ZvTcFWwS7Ad8hmJ6BcxYX6S7YmpXVRSPfO8kg0X6xH
VNKXaCPzLJ43br4DWYLX5Nzok3KLcnt7k8dm8fRiBpF6kS0+CUrEfhif5NC0BwQoSNXvSR8ozxnr
zz2XQqkuzLKJyNWzMQYtWqpObuBKGf2OTRl8LhSuG4DCFmk/OTAe9H+654G2mMqDPxbgjf/ES2tO
NHRqwo10ek1wWwFWXaVvnTLqyP/z5JdNHJbxsYnN4BAA0npjDvCqWlX8AF19ehXWSg7Sci+9GmXH
/5gzuHoMn8nWmAnMh6SuRTlf8UEJzL2jxs2xdyb3LHsn6t/gkIKXEXTVzTLaS43B+JupudFxaqOa
dDwHFd1UYE7c2xt5kFViyDiKiMUDDitH1Pv9TZBAw5SbWPryeBE+POls2SODBlhCsqNIwUxBXT/F
pLXGROg3kRg1astRsi74hjeysx9d/0rZ8d6SoVr0wTJPRy6h+XCPkvZRay0qXkNJARIh1BdFBDHL
BM5EItjbx5ALQDD/0qzmO8oOwH6imSZuOuVDYlbW1vanmTM3IHuo8Mj2hN3MzGpvgbR3+a1xoE9p
cxldE5hFAV36YftVuUiyQn0pQ5tSi6nrJLJNb9ejELX3lGnGk5TRGi3Z4qVJWZrxp+x/kF9b3c9U
5cm+7DvzG16PmNIK1XwSLVmvNo2ys6EWVO6SIdhFmFheQ8coVq6WZG+RrfzElc76SIfb/TyYXt0U
rFbehdW3gK865eah+rDypwmXpiF9mbC1eo7wg3juGpygEgf+3ByKG3NawNoAWT13ViKrNgXp9LXs
5d6YnDqzByI695boKT+3x89zUY+bs1pJe5L9jpdla+HwJ1Pec090z2OXrSoEnN/w0tKAX+CoKptG
aTkbOxQV0t1t88ZKDCunZIA+MQ82Mn9D4aN70vysfoRadQ8PdhYe82JGR8+j0oJrDvrIsB1VYR17
Bfs+01L686xPsVKbsF+a9jScZUxugCIM53TeTHFrr7B0Ysh8RI90L671c49s6yoSrZ/dMiZ7kYMD
PZXbR7XBDVX0k39p7MA5t4WD+6Uxud9IwR2CwZ9eywkDh8LHJRdOZvQlMCe8JVL3mwKheZXrE147
nRY/5JRvoPXqzrc8Ht80zCcwhcdBxM97cI199PC5cVr/3DDROUJmrNxF4nrJflJsPAbncWnk/B4c
RKgum2p+TvDl9Rc2qbpFZbUN179ss7rYVBlfD8bz40ODoNlh6oHySHYA/oQ/6gllJckcaGkB6QlR
c1KNl9GLfqi2iC6SHTD3tfPI/4/j5FlMa9i7Wh1d1QmqgNJQiPetxHsMrd57dBvgI659k5FRJemD
TE67kn0yZrvtZvDa6SpbqZUku6ZHuSzEBC5f2n7zgEzvcI7nkxW+7m4mXKQi3bIfQzxWkNDMWJgY
rf2oF5N7Sx1gLvTJSGNbytqHz75KiwbVxjiJ1wYEkLMGKtut63gZx0n9qhW43cs9GYNmJZ7GAe93
ks1fvf6XYRf1F6e0870DwW0tw34QHT1HmBR7uVthHYOUQdZHX+NJ/QFlv7uFiSguozE6Czm+yQ2k
Igqnv3iGmt183fyQccsrfeYBlY1sDdeZ51YnGefe2qKdmWHPamXBl9ikOD+/HaVX0m2KBNtWNnl3
1p931/fusC7md4HCzLESzu931zGVWva6v2lQUYmrvvioHO1KRrb4MsWFtbKTQT37rVcdK4y0N30f
JS9TB0SBNErx4cHdSNrBvApDz1bCNHykLgNMQOa9z00mlHFrd8nJs8W/43KsqZqvgemGL11nHrXU
1r/4Q4UOWZ6E50oT0ONVv1jrme+8DXp69SNX+xkbxSOouOzNCPhYfV0ox9iY+jPqFDBHzbB5Byu/
D5h7/9T88ivWXOaLWiv5xi1JvhtRq176YIpm0Uz/a6Jgrz4PRQ4JRyevbJ4L2N+bzhQBTuyRfUU9
aljq2shFPJod4uOjD6ptMp29EXs7FhiJFAt6m/K6xQ99TL9aZfQdT2v/O5mES4FAx0elT2uV2364
8LozoidFvBA28jcwRhZQPzZmkdUfXqg+YKYmvhtd9DF1obVTbK/fqDiPPPmA94ryCbmI4qmrKxag
o69tZKybzPoKcWyXF31xH4FcYbD0UpM0Bg5zYxE9hnnsXcvIAsU878HEb1YiLaJ16yInsg5RGOMX
8I61TlGaxyvrRqtKHu+9rQ8vKcbLd504iBdR7hac559D7jG+1fsh8vyhVuDjO0TtJnU7ZRErmBP7
bq8f8R7HPigo6m9d/Ar+2Pme1sJfIjaunfkV7LOJ0PKynjvE+CODh/wttvt4HdSsA+wRiEqp9sir
JbHzfTJLGBki/FL2SbeJ3FjdK6WlProxHq1yxNDZzwYczJcoN/Hsri0X8J5dv4hMe5IDkCTKFoj6
ATlrmhpD9EjnK6BeBBQTeF3zxQGTvVPSrNzUGME4IglfUfzX96np9Wt3UK2vNgbtkZOPb349mDtX
xzdExmv1eztE6bvAzm0rgB9tNS+yv6ZZZn01XDIKQ6o620r06fuYfpd9CRznDctqY4dly/Q2Gs1K
xjWLhWrcZDo5ryF8JaG8ky9BfsdZRZhAG3aqLGsrxOqMtcRR7pVz8zMmO3CE/t+G9KZnwqcQ5uqv
YweQ9gd07HG0ROJPbuoYnHIVlca/YnnWF1feRLylUoAX0Z/B6dyBP4GLzrb186+43kK5DYP2/Ffc
D4r8LED8d4k9LhtYy8u+799yq6lv1cxcdNHwOf4JwXpvbpjT3ENU2WqSSLBiFZa1oYmlc4mj3i0o
LGPdmgOCJ53nbUrDLM8eK70drNjhqLb8npTF/X1ge+UxK8Ju16DyebZ8FHXapKSCoeDil6CF/BDG
DZoAfh08ZVqHQmzMZDTW1QswgOJa24a6sbXOX+S55bOwvn8X6rhDI4GVqW3nVxmTe37qWQeYQRfZ
Mrw4QMooC6tzQ0EqSvv8eo/FdYaFYKamq3Ac1SfI4MGhnWoArL45Vqz1wiUA6P4me620rVZOhD2o
bBqJ25/Ksfhe1Jn61Ji1uCC2eEoDH9VePY6o6FrJTjZNU+sXeRn7996on7aml/iPVE+D51YXKznK
nZi/1CbzeBW2IsAvtGZGa6JO2PvxKazN9jUy62UyGsgxO2QKJ7MTa9kUbfITbvz4gL10cstZe1pt
CkjUwzW4tKsW3UsOynCrKqiY7NQCf1fHtprH2iULbKbRWagYIiatFZ07Hv6yT26Cvq3XQg/rtW1r
UwoQWjyYlq1uAxAk+xzn+qvcaGaVrNTKxtDOKPJ7LGqnDLZSEOICagNnnAfLmNyDwVnvVEGB8zPm
K6G/Qu1FW4A8LKd1lw7URmYNnswT2SGG1LRNaT9wHHJ2nRDcoLwXTzf8X1F64IHhfsSV/0sXg/qa
1coELKkJr23RuDsU4SO0Fm3z0mvwd0ujrF61uIyob1TdB1heyzC8X0YdP8fPea2aPKFG+75pMweF
ui67VUmBpen/jHdz518xchs4rohFaoW/Kito9IsHnhlKhjqtTYAF52IyNLCR8QcC5yOqLuN4lHuf
G8fSsq2WCFjUpo/yApuQeQisx3k3NurnTqdCLD3ZZEhudAWevozdB/8ZJ3s/Bw+1Vq1T1fR3Cmy0
LWarI2gjO3rTNUVBO1C19nETRG9hkn2LbK+58uCO3sy5Cp42r4HvDKSGsyd5yFQ1+oGSYb+Ug1JW
sCC/YHuQheWZMvLYmHqYRdbgGC92bGqrLBmba6rp6U5Tqwz8gmGfqjhNN2E9aI8OJLFlD53kvZ+c
R5LsM5Cf6RdFq4UPkz3ymYaEplEvoTu2j2bDEySrNPWkoVV7yF0l2E2VOl3LMB9XI0amr33PKrn8
wj0nO5lWSQkgbvoFCS41WQFvTU/BTJPyBFTIhWzLDZC8GISDmPBoTP7pkeeQw+WY+zGyrSsotvbd
+9iY2S2cpa+1oS9OQ15dZSieQyAQrHPct1sZkpve1MWVXMFCHvMZl3v6rIl9jzHiPvTP+ZEG295P
qGbk6bKkubphXpzkeHWKlI1vTQ1ALMPbWiS2jlMVV4e26D1S8CI8u41hbMC3JQ/o4rsrFi7jUzFa
LQVjo5qfuSXmTEawcgW8MzMxtSOKLYgYZLNaiFa3yUYGYy138Vuf+90AhWafbNp4VEcdCJrGeroI
RPPU9SlIcNMnWZ2p2VYVPcKIQ2nux6yu9vmcmYxRZNxMXp0+lIpMZevBs6kW2dJWm+oLPsIhOqGk
FjuESWFz5kyVx60/L6IWAAvXXV8hNeYXztZxx4U1Az66SokOLMDxe5ubTij8BXwJ5RSnWff6Z5hw
QBe6A4yZIjR+D/Mb28e0jGEeZ5NxeTZ7Hgau5d/DmIXY4ASm9JS0bb1VUpfifjLqT5Ft17eQO7jd
hla19HVIAR2KBIfaS/Unx871XRFYMPnnwS7mNk851J55qFlmxVID67aTQzW1TQ9CAa4tm6bTYnjp
VfqudygJIRukPmUhypqWZyWvZcCqR0y6/aWNmQzz82vfkgkpibDVfip5x5wrRWibXMXCJc0VL4J6
yzID01XwNOsmyaqbojTmshFQzeu4Q6NJZKQOKQJ8g0R+LkJB3iJ2d0FduL+oz734Q1y9l5lVLh2l
Mh8NUHKbFh3Vsx0nxl6MmbHDgqG7yDMi9ZMjyuWjmt0N4be6YHbKs2vOHd/PWGWgd+Yzmp1XLsdZ
pNAEFrWXa5z/WgX9FaMiVh3CjNT2ZO1CSIpxYQ45Djtjts7QH0KlWzHK7Ba1ZfFSieql6A39Mvpd
/sK7LAA3WmRk5s5JKZC6c436IHsd0cTod1rdTvZS9ahQd/Jt/Dk5ljSstWnIdQ+NuIChqcC/G+m7
G6kna3ZdsR2WJ4HvfclNe5YbjcTFixuAmZ3mszxvIYQlVbdoDKf9mDZ+oJQfdZoOAESQxFLL/h1q
h3fylfr3phXNuE6L1Fj81fFX064bVluQI2V8igq0QzwsBLPJ9E5hSxoa8XUWrbHFCr+Khp/MyBBk
HvpfKB++YigefvEydILhFfXXOB2sXQMvB66LW14zCsIrZLbtrW2O3pLHG1/7vBEQDI625qIjNxjY
i8tggSsqxtJjQmXa8nl+TdEiMgPz1DeN/+wH/Xyh6C3GjDSzzqvXtbCwvJgH4xJgbyfDRG5jbobC
Q8cZM+T7qZzSE5dQES/y0IlV8SOCR0tnHmq3ol8y9Yk2KesJeJHBlKzKlIVnYSiD8SYybj/NinXD
EC6AJA84P0SIDlirMhn7D7XUnnKqjN/8zm4WumN7rziYjUs8d7MnVajRGuHpo5c56ASGI5qt8VTs
B5A4KJ9oSrFs6+7AVMMFz06v5pjpVrHcdFUkfv6UzZuRygKVhpuMqH5w8pxpr9J1DkPbO+taYU34
dkOfVm0/WwER6tWV7K9HMsJFh15xI/xzTF5+WZmDu8hD9TlxYF/ZSDJsR8pPG9vP66VUFpLCQfFM
gG2LcraOB9aqTg3+Kqn+6ph8PDfRr7KlkkIHef2Mp2rzoKE5fKiLvF4FuWO9j13x08ms7FZ6jXJB
Hpqit9VzHeHzMGcjb1STm+9ZKH5afGfvPFwE3pfAAmJDREsUmx9wm+8vBSSmdeS6IIk9B8tMrW/2
dQDd2kdvcsQtCIMhdTpxtXzVJm6Q+IDgeNd2wcb2QFii9xb99PhhjFrRdokWKzsSgN/HGmHzzESA
vEIP/TeXBYXIXC+dN3M0/S1WJ/nWrkpxC+3ynPqjjg2ZwdK/zn6oLcouJJ3DByeubr0SxvthiOwj
It4oQs4bK70G5beiCttgEfTwRYuo+9XrG9VQt0NUeV/Cwu/XraHWR5cFxDXgLS5jwSTLQMFhg+u2
ea0nESx7cpGwhaoYpWgvTBatSBxon+rV0MT0TZstVhFPyRe+U5b8o8ZNobpvIVq73103Qlmlh3DG
AyXe2jXKKL5q9W+eDVyrNsPuR2CN2zqoKNwJ47nLTQ+WnnIL7HzXmogtjA6iI2OiL9sWk+k+C91t
gib5sRiaYWe7ysGfinytjd5xSptuoZL0IBEjhk0XGfam8MWX0MlbHN7daNHkY/QdXaYH16qcj5KL
BylnPGCRQd94StsekH49ePCbLwyYzcxhKFzyEVx6AgxkCML4JjcIlGlHJUGVfg4lioKsWOZaa2o7
2rl3Ru2s9uWXwS0fKjsnG1/Uz9DH0yvCzupLoWivqBQ6Fz0um/No1Q99DJSnzOL4GHkfsSryk4ro
hBcP4z5wUFcB3l+YJ+XiC5iKoZ2996AytmDTkWaam8poX+fM1qOtd/1F2C3EdQVQm6nE0apWRXjU
PXHWWuGiWT8jDmdgYuixxxThZ1KGYKRG5AtkXG4gY4Gnl0Nk2wubr0z6c1S0x5cBN6VrlcYvrVY0
FxKtXElTT4Wvb7pX1c3jBSSLbFtH3U+XSsgNm2DjPAwO1EYzjJbMNooTezfZiWh8f8MXAbjylHwn
rc+IXrPGvRcl5eLejnRnWIyNngKqy7t1ObjVa2XEYo0NZrmVTduwefx4GvqywQT/zSvHZd9CAyXL
ZuTH+67DqvXomzD9ljOo4pgE5iOlYGUZ9tguht4hb8aHaoytq5uBau3btekZP1nXVQs1br/3ptU9
TG1G2alA5rOO3qea6zBW9OUo4uZXbz71roPKTxJ6p4oy0wIVqm41JJBnRIwVeaQIf4c1HgknLueH
DCXPh3zeowz9kOlpBYmTkOzsCohSfc+9UjZV3cwuilZ/T0D1FDidPdeJ2vEMQhZKNp0omM6jS7KM
59wzmM/+MRPFEhqE/VwWaraIgAlQOB/+7SY3zc00MXjqhva3/zKTkyNkh8fjYW+MvPofzzoHpewx
Sn9VfukehgrtR1fgbwPrJttFJgwr+Jkwk2u0yVhyjxujNKrr5NYOZEtVkMMJHry2KnYFU/Vj7lKX
C7n8dzxDKM4VSCkgeDhdEWUu1n4UqY9iShxchnr1uUxvdc0EdLbrvXVdHO86E0f4OPDa6xjNxRcv
rd91Pz+rFVd6kg64rQNnIstlLG0Hy3VDWOZO+JO6AyuNk3mhp2vNcqq9ZnM2wN3zI6OvqEwzL4W1
vNbV2v5wy+xJG7EJagpVxbZGWfdWXP5ilXcJuRe+Bx3vsA+TAommSOzqsb24XErbRHf77WC54wP6
lsEKDWj9TaVAqdtZ/Cu3z1SygI5zMT/YQ+u8OyE6p1WnNY8UmMSmStsCrEsNNpo0FnOu5qFoTLHM
Gyf5XhXDMizq9EMNa0wQ8ih9sYEGbjqkT47TZKDSYoHlDb1eo6Y/nvXWdJ9dz9O4ZW/IclXfotCC
3umq1cE3ewc8Yf+hBQk3StcBim81NkB4ER+RIo7XZG7GS+bZ5aKzrO+xVgbPUBHHnYZw6hbRU++F
NTpSkXnwAxkLAIR5Nj6OmdlD+6nVTZ134g1d1IMcEdktiPGK/JzeN8VWDM1OdYJ0jyaEvdeoP5z4
LRNKf619RXrCW0UI+a/FQNJ91KPxlJP2XQyR5z9bpkk6qB4OM/akN1AIrgbQgkObniOAejBq6nZd
W9hUB3yXKxvHzz0PF+VVxFO4cDuX8vfc2wgXxxnLfFZVxEcpPDApanmQ1kAqDLPr90KQvZ5cLX/3
UuejB2n6UHmx+VAY4U/M2nMI0N6iBEe9hMeHwoKn2ntMpMbt0P0v1s5rSW5c2dpPxAh6c1vedlU7
uRuGZraG3ns+/fkISs2e/kdn7x3n1wUCyEyApeoqFpFYuVaUPnnqlLnOmupPE/KsJGiUH+xyfhRy
YL0WUD9tFSX6ag9lvuHc07knUwNmGSZVzo4OrimpEvwelbIZSzBLvls6dxHoOCbQ/JBD7MWWS71J
9pcby7SKCIvJK93tee15sdhEXKe59W1Hslny/K2d5elV8ioECMYY4qdWiy+gLr5ZACavgWZsM796
hoI6WKujehkr56wn5HEtx1auOaLu63HwlY1R1/3BiSv1iA7JcMunJjikAykXUAbBIfecYKObjfrZ
HODTL/v+L4rhRr9jxw6t1WtJvn1V1U627SBI4nYZe+OJE4S1r0sGQlG5dpAHQGxxYSrkajzr4EZS
uuYjz/dVib/4jgoNjI0IjCbnw2WkWHWdaBxHh6bWbzojIkMvDxYldU3TrqK6eYYsKDkI29JQFfYr
pLLVbttZnbbiaeSqc1Tw2a460jCWHnya2Cg3bWJo98jxnZ1PcbabGHtOpMYLBUbpwTNQvOnUAsaf
oL52pZY8w6jAczUqe2Cv9P4obEoC9AV2WeCgkn1nK2D9UFTSUOMkR2Y/eRpPyahNfJclaTj5ejae
wGPz7ricYAQU9V8asEc8CEZfpIpjh44i3G0LAfMhKXr7UUbQVLbUlk0PSvPUvZIrDdjj+EGzjr0k
uIAZTo/BSMLCBuaxKaxR3Wi+40Lu0j15ZMMdw+QIfwwl81qDUHSpV3uUMi975Fl6qnZGNmI0eWry
QO++mggBIG7o85AX1+UrKl8k0SP9hc+PCUZnDcN7erebSUm5ebUoRr6T+UzmpuBcelPAELYdpijh
CIvKfajzP8UAaVd5y4FptLGscrzDMOWsNKXuOWXRxvtskw1zr8a2Dv6VEOFgt6DfDCCSkyXvwmgt
Gwi411JTXnrHKi5NE//sxVAtwNANDaMUdICURczc5U7E5yqW213ML+G1NNAzlmQj3yeK41JVScPH
wDk2tUX+Ph2vRmnyA5CEj3UhRXz9uS3yBGuhgQtDN8ImlJCUhvUobLWdkWisoC0NbZVtUuVySEdW
F9TffpTTdJMVw0MDHdBdhtlgrbm+9+jzqvek5mJOCztY873xbgMmuvClqzplA6+gzs+0q5+dXE32
dah/bf02uvrtv0iClw9xM+Q7x3ZhiwlQIKpcSDdFD05laHJEd2lq66Ev+oHUKfIjvSmbCE1Y8FVL
8VcXjpNvBvIWK0OX6k/c75V1Hbrec2GXKLWFpXszZT4UQQRpTxCdzQY1YrUx+GmZhqLpIPWgCtLJ
+mwlXGpP3jrtNlIXq3etegoEOZNsxmjv8AbP3E0y6bgjVWEcX4wUlbDrVadUHwJugmBJNIWv8Fjg
m81O8WRtJnAq6wb51V6FX2iicBJxHbpW8EWblyiDRyAPvXjTWIp+qgPq9R3AXC+Kb1ZPbKdXcp9k
LzA/boFJSo/Tg7rbVMpnLXaKS5kE7jw08iRZh0MX7iBwQWMlbXtpi1yrtI+B6T5VevYnpRNgxNKu
O/FdC1YdJ1WPRhaBl3PicW84LoCrUvrko2311A3JWm/K6sUbhvIlS+x7DpnwQ+5J5Yujdca6HYaG
OyxD21bcPUcU4cat3Qcjy7trmw/uQ4q8PPyc4WcvCctjIPs5hRte9NmMyE2ShwwOwhtRRw1GnqMy
4XUlhKvSSHqWbV1+4vfjIMy91aaX2M9ANrHRBCA5+pA3cIJpaFW8oR7CfDXiCAJvFe5wKqrM16Qi
9w3QTN7Y09AYZGWfZ/y8S5FlvCZUKQEJVeKtmKs6rbeH4bvZznMbkMP82msw/BLME161y0bXgyeN
paK2DyBtp/5LDFVEKrcw88s7EZx2YNJ1aEdnr+xFKakbP9/Pc/ve3UD4I+9FsEYxxab0bXf2xmbV
bCzK7A8iWA46QE/tdAwrrjv60lqv62gPbvRgWE57a73B2iXBmF/s6JyRoXtB7atV5O5lqqR5Scr+
E+dzzjWDWeAAwwPs+lrf3Zo6PlLS7pwtTYKNRdhq5XsxUpk1m1qtix50kAqunKsB1KWpfuZ05GR3
6GuL+LQM4g375wDBdtRNrLTjES/gnFgOY2TrOLtIlP7PNDfa73nuq+j4asaNuvTwEMAbVXMcdm+M
6LWRkQoznVQ9kTNv16HTe59LUsc7DZ6DnfAqFbIfdRGjLjJ5Mx1IX5W1dy+wtU/N96pIvIPqZ5CW
d6TtwsQsN5VUlHuQy/xu2d44nBxkKoxtaFi/uvHU1ZWkUNfvAt519UTJd9FU7eUZT4jbep9M/nsU
LQ8bCRqgTxqftkc3RohoGklGp99Cb3gSo3BMs4cCdJ4YgbEyLhoKPaugL/xPYwnJk9338J1PqyLQ
qe0mdq1NaErabXDln40uHS2JgsDFzAN/fopdwJRT0GKPdTgX/SEw1x8cmRfKq8JNhv0SLELIR7DX
MeGaf7uc27JhNEpFeUWYYEd99/DVHk13M9ZOdxmUVL7KKumuRgU4GLJH9gfIJoJJUUg0xSQrJHqx
Zkw8GAjDjhaKQsKmvPXibDpkbpGn/eAQwcILay+iH9PKYhqavx48ChBZbEdA1POqFbllYE8cSjUr
kMybaBjTU1YFPxtqA9MTme/0JHqLY4lbHB/i/oOQZXngZhDei/WXeWK4xCxX+g9CPiy1zP3tq/zt
1ZZXsIR8WL7ypF8v/7dXWpZZQj4ss4T8d+/Hb5f5368kpon3Q2kH9B394EmYlpexDH97id+GLI4P
b/l/v9Ty3/iw1D+90g8h/3S1D7b/j6/0t0v976/U9vySp0MtQ7R34NEumL6Govlfxu9cUeUzK+WM
cJ41jxs9yt6P5wnvpv3jFYRRLDWv8u/il6sur1ruUKHZLp73K/279f7d9dnMsPXu9JCn8+WK86of
34f31v/rdecrvv+fiKvXw3g3iq7dLf/b5VV9sC3Djy/0t1OE491LX5YQnnj6k3+wCcd/YPsPQv77
pWynhDq31L4PkhGcG6mdGBIBm53jt0Z4omEoTqp2F2ZhEb1KTFhiTbcMz8JdcoB0dGJk2bTOe8q0
Rl97lUFtVW1Ij1kQQ6BW9y/sgiGynUZxTiVhC75l8os5Y6CbJ07f/xJ+YXehjdqNJYxYwiaaqoct
w9QBgdWQ7V+gi75B6hHfCluKj53tIPjcUedrm9HcwFAZX/MUBtIpSosilOSEN7Ak4GyefJltwq1G
+o8WABWZswZqGbFU7vfUOeeqvJ0DXVglN5UR2PAkG9SXZCMSO+zswWEiprrzI7RcbfhuDOrnu+Km
kzTg3D6kumcaDoFV3AolLm6K0mh7Ty+ArovZrVYNB7cA2fButtU7AJPT5ivkgqwoJlZmjiyRUT8u
a4ml/U6rSGp653m9ICmaS5jG0PL+uqQIS/uuv6o8WMxh+sgWzVIPjlz2FDGjF+RNAvazWD30yJSo
vxOub2Tqr8ah2xv83c6Acr2LX01a9kLwXhjF9MVdgBNxJEc/JV0DqsLOC4pOU5g+MuuYF5Y/Dxwl
cEDDTPYcOC4EVySv5hnCuEyTrDFac+hRb9/NmSOrodx2cZKeP04clcE/NqH0+GEtMTQy80qm2zgq
lYFWfYzQ2ih33kPQJN6D6AH28tBtLb29C2SWc228i0PEdc4YXUcqS6fQZea8kNY+2XYUkzcN9JNo
RlJnJ5SR9ZPoIZg2HBMpWQln8hYmhq6ueykFJ8zIKI5GbFZatY4MvAy1MR/isaZQH1pJUh6EtUVM
bgumVlsLx+ydwkWvG2VS3qp3EbFLBCdO5k7KofQAr/EzdvFGiv+MyJBKwvZvTm3M9IOu2t8Xuwme
UIVPK8045XHlvfAsF3PQMARV10FhMr3qt9c1D1NK9Sg1tLfiRRiWp/KOlAkMW7Z7Eo2RZSjWz+1i
7SITa0ZNCNnCKTYB2YLw9YDy3Rh30rsF9CInYRB3sTQvOE96t2DZw/UqwdCwUWFGP+tTE4Z5cxZD
0VuaDzbq9KCNZSO2Xhz/1QLLtPkaau/sMqjtUjY+ZX9J2CKigKwmd1/203topOyuQgQlhIN8W4QG
NSK1GRzp8NLaJ0oBxnQlxmBPfxotw39BaEHeCTvoMee0zFhiSyFsKZYRc5eYD8Pc66nGcOrjKEdf
pSblJCM3YHLTw+g5AKB2tC2SBjKfsM9Fqx1EBAVcDntux79bE4w9zaiuy824BFJlQeE/wUnaCU7S
DIB68jE3OXqcusJYTx7RW2LElKrfWT3yTUuoMP/TMBAQlWWlWB4f3LYeHkfHuOt10r0UbLhPua6W
26GM0++ebnCkBMCK1NkAydt0BCVH7pfCALgaFdCvhXXtrqR6OAqwsUAhi6aubHdtGE6yXWwCtpxS
VbdNwG+thWOGJ7uOG+41m4/+O9CzV7fREebFP+bAhiruKoAxF4Er9+QUjnNi56qnK9EVDVzsBhCC
Ck372VpSpt0XqrHTlkjITl1kOKcYzo2QiZ0aMd0u6gCAJWmB3Kx6GENTCNXl0auRzQmqhzKH91n0
RJMPCdW2qQ6qw61+OqK3XuwBcoDJWd+LYFnTkIOOfDhRa6u69Wn8KXQdC/LhGMipFKOG9WYLOcq6
CYc/9X5nT/r0U/y2RtS+kLbML7WTR1e4/6NrU1qbyiH1CanXT5NwjkU3gieplPwICe1FHu2hW4mY
qgNBzbknyvCpE1EfOK2VtHUV7EU3bowfdqBm+3c2canwrxxe8IvoS6RM+15LILrTnVMyNb2pwEi5
jEUPnWB0Sczq8NEutc7pn2y94bsnCdEnNN2nmHlVYRVjMUc07UDpyVp4imKQD5wqt4ap3HXdzz/V
5Jt9GSC7Gfv6K1mP2mzyT56Xyiiod+D65eyTgoT8zejMZzEjzO34WuY8NOY62Vqz4UajU3J99lPf
PYte0uXfBs82d2LUDYV79iogyfy4/woJ33qLrQNmihqOi/rE5F0c82Sxjljxw+VqqnU2aZ1MnPh/
m7cE/5wbyKhQWMFO9oNsX4y69yjJJSz0hRN/IXv31eh15S/EtR1D5+jX9sLn2Irqr04bcaQTtv6T
H9rcM41QOpu1GZ8/rNNA+nX2uxK+Gz7EF0WurGMn5eSfoB1Y1YjnXALkJYZrAyvgrg2BXoJFMMvP
YSQ52xi2rpVFopwD0yTawjvWXJqp4bDufbPYRIgiK9uotKXjYhcTlqEIE7Y018zDGDlotf1tSSMf
319hma+FHEfUSXJ3DYNCqBhxBwtW8r0YxnKePDhJ/ADANsrXTYqaheejtuVrNTxfPQpcihb0K0i1
Og7O/9Zk6PWi92rA7b0SrrBT4LEW3dxLUIEtSKu9M7pFZm61LgTl5lTNLlAiZSo58J9F0+gQSKB1
/yhGXgEBzhLRTWEdEYE1/orgqQn8o4K8t1Kk1YZjR+9aCpKkoo55bHezfiuMUGf610EQIsVTkDD+
PmaZs8RUE+2ScISh5h1ksHowCOXaK1whkavkr22FEt2vwS9PIRXSLqU6imKY6b6nedk2hMphLW6D
y10xG2DG9SfHYpvvo5NDH1wS6dNtVTTLUotjmbYstQRnCDaRr01S7uv1+Eytf7+yOXE/jRF6MWpi
eZy1UlIUW25TrCu4SvxGfeonJ8QY9rpRQGaL2F4yjXNQQXSQZVpbcKwSnO1SDW7CG+T8RdIEGnMx
tDiZf9C9fhISkp/LYdtSH1OBpAOyMMmd25m2cRvTP6YIXVwSCxYu9kR5tBFdiMWHamVnIDspQy13
9ZD21arQ5J+hs3+ZKnpdMHEwDOxVxJAsO9VMPSC8SMqebKqNH9xaU14GDj3XWmTpR1BTyotfWjZs
956L4nQOVZisd2tzOn01kHw9GlrxZzHKNtvVyQam0QME1pTHcTqHFY3uKfoxqOs/xaiZzmxFbEDp
zj/GTmsu00VPrKtkUnmEpSs+91FXUL/O85TC+3DTSwAzwtYqVGvWjuvsxyKTHnLqdLdD3aI213v5
uq8S5TSKJq4AOGWTnOBKGN65Jn8G18fJS9qfPRHyLlqLgi9pJpcH0DvlSZUhlnxTGxSSg2KYBdmZ
YxH/LEy1UCWsEo7OTDmdKPh/6ROK4NKkck7qVaDHSBa+m9Er+dkwLe88LyA8yypjCt315u1lDG3F
QfnoxWsjyH9wlJo/cwJVPEtS/I2z/vaiTyNFNvoDkEmkrKaIvFCL5yxoNlCfj3cRrxQjQsQ9JVLC
KRlm9ajWpO6n6WKS68YKgCO0vucL2HFyTVKD2n4tz9cdqZKVGTnZWQSDIhiP6kClkLg+ChHycbA5
loS42mq1z01ValdLAh4rhpYHqfJYU5UjhoVjVStZj6xr6kny559z2lbRrlICz7hbONrnZQ4PseFd
VVH78+G0DKz4jwQMzi2bGo4wlZuvJsa2n9RLF5twJHqGTkKEyo8YikaE+Hrw3INOPC0m0aNmtDdJ
zizrcHZon9wUyt+3y82RKrXmbu+AdZ1egmh6S4dBPfX3nSvVZ4O9Zw7bgFqf1b48mJ03HGylrqGn
xRSrpkbVihiLrrDOc8R0s+IQEShuUW39EfxzU2f/MCGTqfmMAumgNGwhRBO3ngvqahpXsqTORspd
frqXwA+2cZrRmI3zc7Jw61qs7hVw+R+XNmLHTtD2/NuyOaUvB22AvxFekHgToTjzRWmcjl9aHZFO
08u+KPYrpMjWJ4jOymsVIhlo9XH6JXWHfGt7lJezxYbouZRXViYrG2dC5iMFnZ6NCbkpesI2AkQH
Vjx5RJO99cQQmjTcjhFDy9NNP7xZd5R5Zr7AS93cFT9p76piuJuuQ/FmsZly4V2r3N0LU0fRJSyz
E6WrNtj9URhFE0IMsTcBdEw81819acznsHazO+hMi62iQRFnVpUOgHsuWISmfE0M0GyUmG5C6DUP
OafVn5qKd6gKDSSHJyVm6n+prnab+qxPw64GwUqFsHsRXtP2v3eDMzyIqSBgb0mpFnfhs/V83+hm
/CR8gVSvQODEL4qjOK8d8sMwvDim9BLAlHcHsFmdMxdE6jRKoDaYe40TI0KgtNVROHrDK+9OaTcH
mLR4HpmCF0fjS0dZ0RsELwgTseDYvF3jAUxZYsXqiMgVke/Ps2efXwLHkDRlK3meu3M6Hx6C2Mtu
opENpKHGGgFdMUTQ+KejyiuoaWTZ2y3B6eRFcqLb+FEO9dzbKlGvZDfPV51t1+QIBL05xAyjI2sX
ShZkTLq0M2HaPnId85gqqMZM5JTyJLWHLBdawYLWchkvboQLIbwU46Gui0OlU7zsR+M+4/wfliev
vbuayudt6mnRNUQD8MaZ8k9L6GbdlPXhDyQCJkeb1yUVDIBJyRZvXSmmTj904AmEgPbYObV1H6aG
qlxUgEuyY7ESWHc/May7objWvu4ja7XYdEVSLlQ4nYVJTBWx0Nis6lT1wSiymnAqnhfMl1lsy2Wc
lorjFm6as+Nb7ZHCbIrT43z8bPLIvUn0hnzkNLRho6JsX3/sW6l6jnRr78nqCNak9c4xCNN1IIa6
FW3jxqsOwhsU/ffQnY7qQee8Fnx6RRTcKhDfsyFEtIKli0pJd9ByBHsxHMMCFKXiO1cxVEoQn1L6
OdX85oFfqniehD4LzMMwNWxFVK4Z0qoswfOLYWpB2KkiuK0XfGzNPENpATqgY5Vb6Z6brvbMYQN3
cogE/hWY0G9DiP8HHIH92kLq+/YhVocnAC0WYtMYlXceHzcU7zqbWh61czs1oieaACmqs1X4bgEH
Oh4JuNWq1aIawk2GUVk9aU4dfu6i2glf8rSpP+dy80Npgp1tFcVj3snqC2XpwCPLiifFwNdeetAe
G8/o3L3wBjr7fVRLNAAYBA8of58jF5hUNAWX5BDvlICfhFPMD4s/Y5vdkLD4efjVKyUYrqdoKYfY
f4RYXjYMeRPzVXsSDcVXsuE/dUabP1HMOZJLkiG7HN0oXtsx29VU1yFGfYuv22yv+YbxoFrqDzdB
kKzvlPjWZdwpeZyEHR804q2ZGuHo09Q8en3yWpvFL9M0IU3t/Fqa4XqOb0zvFPrjtREUpTVSiaK3
NPU/2IbE+Hdxy7Qw5POfSXW/0WMvAivtwrgz6FQMTzWlauWrMAbRiF6bc06yEuMPbrCgwcEP3Iuw
zyuIKR/iFtu7mByujh3fhx+KXKg8ZHDhd1dapojex1eT6uSGeh7rVr8NFCsua4s4zZeMbcFdBaZu
NALWnQ2rNJ/aKN8ZE7e0GENtEgAeBtC42LpeQ8Po3Xia2AijmLM0pW2FpzzvpEeAg8ZzW6V/SpnR
XcSIlKu6Y29mbFo+N88IhxyCKOsvaWMrqORQqTGYoYq+aarehE00bWpAcmmr2VYMc2kEu1u045Gc
LZ//pvQ/gYYOqFBTGrQCs3SnO0NzjaLKoU4l8E7SxPzKoiSuAQj5Y+mBQff8m+gZKr82mdLAjvx3
BypjZI9d47Owm2MSQkMxhSjxX1XHQZJYI8lsH3KIXuU2J5koyFIbOi8sYsuBAwP3zxhhknNSx9nZ
6sPHQDeSffhmEvbCLP189bHbU9GOlTd6ni3874LeVhO23y+Zu86v1evc2wNysrdK56TXKg5aiBao
NMipMVkFZuv/SIF5UkT0F3+ZLxrcWJ9HJas3rmLHtyyDSRByP/UwmIVyM3lG25htk68p3Xc4fKjH
i68Dz96VPqVEVmX1m3dG0RWN5gFQb2vNBa4FZhtstzpeFvcAxX2zalzeJnSTvy+OAHpYlNjQvJST
7IlfW27H0JGKEZUS+rnKxq9iJJou16cPTVdu1WrInoRNDiCCKUebLzcmF9FsjmqDrfDpkwn6E3U/
SlqzXmxJUturoQWsvizUR3+4Ctrl86qUg50okwtXYg1hSx24Zd24D3fCxsNRsC7UoD7AM3LL8gGJ
D2SWnlrH7K/wZl7DaUSZfPE0wMK/gzRt3IihaMjh/wAoH5KdJCyuDOfmcuItJglTTbX1HmaDdl1C
DE2dcD+AJHORZuxz9RaDjtfzMXiop5Gwq76pn3l2OImRLY86KEV1KPYWklsrYZybSlZvropUmNbA
NCdsfidrD/oQrqqkDLemIxUPQW5wOgs17yG2FO2B/7cN4NlSXluTAxS51f1/DbmyTiBDoZi71U+p
HmTf/YLCVRtWKsiOJGkbjYV10WEoOTmVrO8tkiL3lnrIDRQs8mcjC/7ghKv8ywr3iGt4O+4z5d6i
eu7eOKq5zgoPm9k0zirj2fzS1M5JeE0pgvE+HviIozVqHmSwkMcYiZuNppbmhbL5H1Aq+BRQKEh6
T6alWWwmHO2HTG6oNydC2KV+yFu4rH9No3bz/7LcP11V2KZXyL5L3Xog5cvp+LKemmY6eRUNxUab
EMDvZTGJCE8dlF2jyvxBp1hhE/PFkELQJ/DuxlGMlnWpkknhAtlnlEudGmDlk8xy8lK0McWi1jeo
7J1bxQnbUKXFIVPl4CHtaqp/Dc18JBuE8pTjQq6EDukKWQzjW280z13EJ1jqq7XRccbJLv8886u+
o1oV3cFJ1G1Z6JTKTMyqqmbQiN7UiJBxYmdtpqx1MCZ/jWo+3LijQXPd++0fFKucCsoqP3uQG+2p
L28PReCGyNjIfxh8xg6pbUG/k1nZp54CpL1jj8NWDKu+brcINaV7MXTHLtzIhhYexdBRJ/IrhC7O
A7fKTx5MVpQbQb1VyLJ0Rf8ZXHMK/Voh2+prr6Q/h+WUbxVDJ3JcqMjan14xTO65vh08+Uc7jg7M
r6aM6lCsg/Wt0wh0dMcOxlRQLOE/s0mkVr6KkWgSP5mILNQfYaelyba3jqpJop+0gUY5jKzNvelh
ncKYouMQiEIz4dCRcpi9fNV0SpSm6Lg01G2udnDPvrmdwtDyjVhxXpbK2tWQutK2Ripm3cZtdjKi
BJ1A5GI3I/jzP2QDEgbV+SaNnbEdFT84NaWdPmuR9gcinsk+9zxwOo2XXUVju3196eybGAxVUTSb
xalJnrI2SiSW+qboDhAafnLTgmJCp1RXjmpJD/Uk58FpgHdLY9iWDEV7Z8+L1NNXnQ35ZFA35A0I
E7NgoG2PY4vSJccX4ddGhaPSNOzvdefxQxfl8MS31GU0Xd3CGZE536EJ+q7kbfmsa0N04lFJ2ULx
3H2PeDyONee7TqaOk9pcBgurKk/6aP8Q89gH8PNN2cljT8Uj5xGNzu9uYMyUZHL/rCum8o2KUrQ7
gYgcxdZRNAlbId/K+ZmadpOiCQrKPuW6QCA8tWyYhvPRuuaOuRGbUDuc5NpSb624tXyrolC+ZZX7
tQw85ShGohHOMHJXHbVx18Wuqap+aXJtLJCqlCvnkzlq49V0g2HVyogKjpDMbR21t/dimEjGK6rO
a9RY0cSYaGt0JfR511T/InrR6CfVSnQ9z46q1eKS7ZpNS6mADGfKu8CfXWT/VnptOrA5jv0lnBqP
LEy6KbXui5WZzV44UN9ykT4Jss+mnlJxmJd+xd+6Az0kuv5EuxNOohbTD85lbiYmn3k8BzUcuSlo
fUGINWGmBSq6gs9NYfvpW2iMwkstkSpGz3VUD/Wk3VMBl+dXPdQOdaKqr3Lr/vRCfReehg5lOJ4T
7BW1dN4foxXty1DX/4Jh/1iFDUk+SBrYPrpHs7Kyu0jkx2oxrmQv9c9i6Cm+vy1kqMnsyHqt+hF9
pGj8Zrp2vovrnuSjY5VfJntWqMM3SmahZeUjzPHOugAhdcrkPvii2xFkxk710gywQCZB+0OY7aTz
97nWr4zkYLJHO8HcDVPz1NP/PhykvpvkC3HP3TncB26lF/xwLnM+rDNHK8gLpKtlTc+xHi3qIPZl
anUXycs6BO+RsjI65dagZa4j5otNeCO57y6iycr0Reo9ax9VoelehQ1qEDA0al6uxAxAJgHp6WnV
Ih2jg8L5T474K1rf1CTlcbeL3oq5+ANa40p4jSD8mlVycxhrRaWqYZoR+DUnQbkZUKX3FiiqwKD0
MS9G/Z1tbBRBbdnyQJPzEFLWHGLspTIydzl8ZrBdq4q88bz6rzwnlS/FBTqB1L1QWfFL7J3/K7Lv
TffTIQTgZ9vEkPHBYacWxa/LMiJaqMTPwvF/X/+flllss3z824zUgFmF7y6vJpheTTDJQ4vo5bUa
vvrk6am2UqSq2JBjyO4ojKV3a+qBL6CAybwJi2hGHxW5sjOtd6FOXA/shw7zlLcV+mJIuI25zVbM
FEvrttw+DOSyhElPWh/FC0MnjRz44W4MDc9ZKfyuXnO72ypiKOYleZxxnCnrO9mjbJwyv7a5BCBC
l1cmrk69r8UNf2z3i8Opm/ZckXScX4YuTyJg0gYhZ+sxIe3UOCRKVaOwH+PK0a/gXk7CJ0+mrLMg
6tAGno6moXDUedNtS8VxNmrIc/iaHZy7qvBPatDWHMMf9WZC3nMRq3BXaB5Rs1n8YP/qI6wuV8uO
DnbQGA+1kcX8viYcgSqVDEQHZoOHcNSNB9GzvVI7enX9PMeJKV4X/yt10/GQ8E8j8c0Mi6/Eoa60
YGVOq4q4ZakJFzpYeXaaL6nAlRFQlbXpptPGrm08SvDy/CCGaJ0jBGxQiiSGdgLVR9k8Ixhgn9GX
sObmw1A4hK11wmCXD34I8yDYPy3s4hX6NuUjGnPlYxBy5qXnKhVf3VDyNtNQZ/LeJoL5Faw3cQdb
hxiKODG3Dnn20Ekwz3M/rFdVfr3PK2qxFVTPz3rW/mycxjp3PDRQAg/TEsVUvxyTZHmBEAJ0nEZY
ZeUO7nI4J6AZLJTC24gV3nXFsiJaeFwYRPiiIY00yohHIb6JJGaeoAlfh86FkmmSbJ2BWnreJfJm
HlOFal/mqMHxYLAw/T/eeQwxKZvmw3rO9ps6QR7DY55X9NKVziNVhTxf0RhRLiHDzKkfhD6qcor6
PLgE1LnCPq+dwiTeeeQ4D6FFWdWYF8aJM1vz4Ondk6R1VFnDirzSxrbesYEavkVkEag/Hb6oHpwI
fELqXRm3sz01y3G2d4n6zi7iR+Akc7weN9IVVUUoWXrok7qieCgndd04Yntc50NwGift3c5CWkBB
QG9XTWK7GhuXA98ofyO8HtSsF9eM+IGa5hbpYN5lKTg0UyzSB/bJ9txPUJiOj5XZaquqhLUHLrgV
jN3ad01pkMfw2gA6c50SV7VSV3HoRA9tkMfPKC7dCtjEvwKzSnemV0kQrDn5V4dKZvJHOcV+aLRz
4I9qYnKlRLO8Ql2NgFCBCFBnl7PJM30IijjJL69KKZFLS4Bni2ARIxxiKJrcoo7d9VDk8fyJ82UJ
FD1ponTOuj+X5YVZLLLYOj/41lhf4z4bd6VWecquGE2KFiW2axuESIs199GKx6jJZYRRcekbjbt4
4oTxjgRSsvp/ZoGlCk+ao23mRcR6c5AetZ8VSSsPoRYGD0tjZqCou2G9WKBHCh7gsUQrYQyMF1KS
3lHYlhDRq3J7XLuKIm0WhzLYTCNr6u2NNqHucLrYbBTdrATZAXvTRov1969Cs0jFNXnz3S6j7uS5
Q3tyZOtnI2xiKBzL8F1IWEjx6t34bRlpdPW1i6zWWniXyb9dy5ouLNW5f0Cz+Qi1x7gPestflROF
Vg2zP1QAdr7JJUc7p74D9Zag2oogjbpGnO+sByMg2euWg4zKJXPkjD/KMKpnEQL9QACzEgJMnpcb
hz62LJ4eS+lr1ylHKudg45b9nsOvibt8shdj8UOLYOoIQl99yGv9VPnNrpPaU1gZ2R9+Ylf8SmrS
axDqxaavpO5uykawt+DWONtIT6ybeMiRtlMhv6/r70llha9aLln3jELiFLq3V5fzmJfMOwmXaKB+
ANIsV+gGEs1zxWNV6Ss0d/8s0Ap+iRC3RblCWouRgZjRi9XzJbOjZjPwrL2xtJUpBdGz5zftc9Qn
4cZO3HofJ2b7LGdZeOUO+Ol/CDuPJclxrM2+SluvhzbUYmx6Fq5VuIcWuaFFpKDWJCiefg7hVRmZ
1WX1b5jEBUCPdEEC935CdsrDEPhfXFaLJ9lCjsPZNibczVglLbTkYu58Mc8J/7jY1KTdlkTwzdi1
FPymgjXMLOIjUMgGczI3UT5ZO62+rVLUgKJI6XkI/+nEI41xtLRB2NkCX/rZUTXlOzYvDhLLZAGU
LKTKNCS3EmkFyvBStVlyK0FYc18zt2RfEMeXRk3Vxdiy6nCstqRcmKgLsPrlvVOYxT1racgS+ZRv
ZVN2GAU84Th2zjLUWKI+6a3zeB0/TwqU2S41YNOTjiJOl73ZfsRe0B3lECoZ7qWd7OXnBE1tlyo3
yVOjmYvEYRGclJGwkApO/b2XKZe4DhQ2SwA/z1iWiXPWN9T/1RTSio+U59Zw4CzgUVRvfV8zeBP9
ZllZISWy+WGa6gnaxjG2P3NLHmRnMY/4HPbPsVHgwjc0kHsTZV3YLuqE7Kld5EbWY5y5x2EIqwse
JdUSl9bs6/88IuMaw+/X6LQKTxKjCHZVkrYPzai8+vyNp2Ju1XkX7qZ+0JaKYjYPRjG0D0n6qptp
ci8jFh4jOBla/Ub2RaPnnM0BnaSgae/SWAfWXJln9qY4c2dCfPQ8skNLiV9bxzM2jWdE+yJR7XPH
zcDuXf9Y85iroetyOkyesnZLAJC4vrvIYU6YLU2t/jQivXRt6sLWnzrhO780P3vl4L+bm5P726F5
m016e5IHT0X5gIdugZTjnzF5pnYoXpAK9qmC5DPAc8yw1VVRllxdg92MJo07Z5fZxnSYStSxpSh7
hwMSzyTnUWiTshtFB1Q/16M3tTKWiH6GHwAngYNF7pPuxFgklmBwEoGwqxGdrV7RzwkKMpCb+Jmc
sqBcXzvtuHX2dqC+hFAaKPX4z0XDLcKzp24rMLBZFd5kPFah2Rwpf4iFbOqIg99GTYJJT610S8N4
0fSye5B9NQILiVKFZ9nSyrFcuucp4lZ+iwaOexwTJVkCAMBeZLTHG1FNxhK7pfDDMZwNKyXrRbQl
qiI6Cln2qITP5WwINg+QM5PZmKQeUHSSM1laRx9TZW3y0bFe+r4vtyJZhwHS3xOI4fpbVOFzOLaa
8myL/qO26uQiW6r+3HSt+gSkrrujuHaTpgXO351PJVNPg6Vs6nmfbYEC22tweq8Z/Ph9Vdv5BMpe
mXYlqGs9JTWkzgcrHNCc+nk2ZChlsBnoN7JDHrQyta/jHAQ/joiGLT/npw1FFOyPugYFCD/cODku
WoPbsTOux+TsdarOHTPV7lFq7pdJ2bi86VOwaJzaRI7LGJalGxRHu6sq93qa+WVx1FyLFLRTosio
fO0M1LlJuBVYDQ3AwEeeUoXRY4vTtf2D7s+e4ZkZf019f0nqsfuRxeLWRIzqbRr5wZhGVd62XlLu
RG+TI9Qy/WzElboKNQr2aHa/y0mjuy9RIfruWH22CNW8fsoFRuu144tFHeAATn1QoCjKb64ZzXrX
Jnb3SE5i9hoD2y576yIMKPKYX2WnUwTeA2+M7JIH7M6f8e/2bmTLsBt3abg9iLP50kgX/+21ZGel
TO7v14owPDENzbsx58nyWrH+GKSZuZJpN2F1Ke5GUftHvu6XthgUd5l1KA4189q61dH+mNCD2aEV
YT2mWuxsKpEn63Zea4u4RvpW4Q4s5qY6GNOZrDV1X1qKVuoPQ3InJ8qLOVa5x8Gj55lHPwZBFWyt
zDvKa6nG8PevFDyVQcSjxwj86yHQWwvoaJhEm0403UL2eKL6o1s2r2PUrNH24Dz2n5Pjkp1FgH7Q
QhsNbqM1GLejbuNtBoyVWmDK/XUO+bPsuRpqY4QtE6fX0VkEuFbR4sOERJ7qam+WGgIzbjt/0wfF
+MWY0J76M9xVKO3KsOr8bfi30fIi+ZzT+220DIdx/M0r0DYeVFfs2DlZ2wQ1+kdzDL4Kux6/IhJy
ryBA9GzqsQW5ylJhbtZsf7ppWsgRyCxueuHB5vTDEkB792LE2rA0qMDfsJpEeVVV2uJGtjtw4/2s
C+X1X1laY9tVmD/yoDzjK+O+9XqN21FFVtshn7qt0dk5OE2nnITw9PVU9M0jwuY9unLN8LWojfnG
Y/4gMbRFdXjR5d70KAC2oE+igvGa3zWrBu7xN3E81G5as1QfAxct2N6y/hgfYRT1Of4zPo8X83jf
Yby8vnxDfx//+boB1/nLePn3/D7+b64v//56/vudsVgPFFAeDc/6Hhpd/7VDBXpKUvxh3AVMugjB
fyvfkTLQv+Kf/m2ITeeAyK1gwWlZO9SD4o3v+uMX9NqQYquVF0dH87ia45gXj19Q5FmaP+M5RLtr
fB4/uabYkT1pFxmGK8fGTOp6kWaKfax6w8HAQ+gr2SMPsuOzKc/qxmDKX7qLuDt04TDsPuOj1ltk
ykL1AVtndJmyRH8rRfPkUlX9gd5upjjojXVTvxvwqFkOyLBs0tKrkfbjgJ9WfZJNeSYPSk+5PDDb
BiUUHkkKFK1yam/kISm99iaaD7LpW4O1ROKlXX3GarMjjy3bgTLFG8MMpoWcJ6fIjrFEVRZOZ428
v6O+icnA6q0OngrXik6id7RrfIyROBlSGztNFUcS9gbmWfTIvyRpdqicDhf1FDTX1ssx7ka7XTmR
6IU350BFnoxZ/y6fHoaI7Y1XsN1yxgfcQaYHF+8CKKUC88U5Bu1mxNiVBUdkQ/Oz9VvIbeNDO3hI
4ALLQPnYq6tlMLgwClL9LHvtaOZZgRJba0Y4PXQIcc27YRaT7dJQDe81DscXDV3CH2ly66BkGCxs
G3zENPMEkdVfdynrFr0AdiDU7osOw63f4jwXnpGAmreYRo+VL0pcw051QpABGsJualUeZGsgNXKR
Z9WlEdVwPVd4xq4sPeU9GwACweGHNZQFUM8rmIk3dV4OxbYWI0tmBPWWFCeHGwvaVo4WFEo/hvjw
m2I5lKOJ3m2prAM1iw6J1k/3jRUjOYuw3G5QLW/ttmGzcQccYzUlGJ7bZBZ8bPNwr8fd8Dy6sbZg
A5jjw0DvVCU8UTDAM7NowKWk4onx84AJ5B9N9kfxQfEq9OjRAjpDgxJPjdMtWYtQNYk1bhtJgCfO
3IRnj+idyFfxYPBfMpxZXbMAS0wKfm2Xjf5aKrOHeJN4Fwpu9dEEXYI3lCLgS4bhhou3i6qFHZG7
rn4nDyzuL4aqIWUYoF12jSM7YCrlbQNy+65IIaZE+oTs9p9TzKjqyRuGr5+hCZHOnWqQ0P68DHVS
jG14Ml6nNghTLtOpy1eajxFyDRjnJpl04wUp/ipQ25fC0oOzi5jnQobVRMdBw7RfNVQtqfe7GyzY
wU0lJBRXij7DldV8Xye1p6y6uGaPVOTmZhJadnGTIL8eMqxOMIZGAtsGinIuQFZuVQMfNqvpxksW
CBv2jeZ8QaJ5U5pB8b3o29ei1oZn01H7taLHzQmHt/5UtEW16vWufRRV5q8okUe7RoumZ/ILwGiC
GvJFr43Podt9UcCaQBOkpQYW65usfzDz1nxUwU7x8U7POc48t+Hk3ctB1fyVgfOgLZwIpWU977aK
OiSbykS/D+7L8GQI76Tw3H23XXQwjQFwThThOgklE126oW/fqxEKXeGk7t2Astix18ABjCC13yuS
b4bnlC8o76e7wAmibdNa7dtcMpIDcOlFA3fMxaEWuv6gR9VzR951G5AL2NWz8GvradrjjDjaJLUT
HTD9hQSJmNUSsy/9Y1B+VLoyfgNQyt0Pvvh96DnRzigjY+c2vnrXBmh7Izw2fQM/hICW8rUO3BTc
TaPfBg621Y1wsJwF6pAXTXz0ZgVpefDHST2B/ck24wyt+Ixdz1xEpt2WL9S1x5oHhhpvsWOYBJ2f
1+G9sTFCxV6tKvPhEEwOqcW/nsq2POimORxUaCT/PUhtFZWyc9APByuuuAoAxhCMEFIJKiAzI9LE
Oagj666sB3Ebe++xaWCrnmZhfgpG/172OV5r3YWlUHd1Dia1h1IQLxMrNNeisDVqWHM7QGV2ya25
QPaN4Z6JxmPpbrMKlb+x1LXdVFOShszusA7WqPg0E/hvDCxFd9s0EbB/tT/LFoK33W1pu2SY80Rf
y5g8zHoKeBVoZ4xMuJSMtb7+mmlKe7iOsF71LDiQoZjQEhVwtwqwFnjHzPjHSnfuqN7Hl1T1MJkJ
3bvMqJy7PLPaA57a0UI2A2fQL7gpksIT7vTeaP1h0EG6KF4y7VrFNDcsOtQ3AIjInyr7ZlDuyDyJ
u8GpkoNr6d4i8IMfZpnMS77Zw9p6sCvWJi11s8WAgvKTnsTpqvGrhtdPMQIAJXjjNCxYHAfKuprV
7rEL1YaKbSEu/mxXgETs+NB1oARHU8legwDbZsdBqM62UReA531X+k3ygYtfsBCZibFHj6Ra4jY6
ZhAx0AxHZI/IxeKF1cXOXUfibz0OwA+hjWubtmpgYwA82Nm5bhwFi959IHgbXXW+R6h2uzOnPrmB
/s2tyB6SC1aLPBbZBdyNs5lJFZTTA/ZmKukRDNkGx7XQXhm0V/wTEhiH/KgdhGzb0Km+meq4L/NZ
hN+3YAx3ExYHWTgubKE5T5ONPW7U1WyqgxqGtJ6svCaoX0Eg4QxhFIgPG079WqYL9kLB66jaxQkp
kXQpR6UOnG8jdbEdmSch+bJy0xxZVL0RZ6vxa37Tdo0VaqU8u6EHKdIjO1Ho4sEKlKU6nkLrLNIy
wrNmyA86FkpfjTL/ZqlW/KZqwBej2MVXVrOpu6bpBFDWRuoiC+qztOvREe13bLcqjYXaN+LizjQy
yaSVjFuwmAI5fHHvznRcGeqTAHWWVOgHz03Lhwnu4gGTabGo6kTsBjBxG+yR1EvSRhH6FdpZtkDK
AkyZDygXttsEfWKekIEZryuj1xdKmdn3yLHoi3Gw/S+iqy64QLjBgketPQva8qo3UZ7AHKnyaJMb
BU/K3kgUwFEpnq567EDMaJ0b0lTGtAogXLFO7E7XZiV8fdNaCDK5lKX5GOJ44yaaqh7UpMFnC5nR
Rar71Y08ZHPxpuadH67BJN+hXmOeZKeamaiPkCNbVxZmHqkLKqQ1g/icGtnGVpC+H8GB8TMuzNtY
eMZtWIjqDMEQVdc/Q8181qIw6Q+jc/yMD4liLu1GlBstSgJ0ojHs3F0vxx0R7M5oXS8lL4zlaHdq
6v6H1kxo6w9h8T07N73bflcSq1uYbjU+uPXk8T81+wM7W2/Vt8UHKwAbFw1KyELNQyphUOxk87Pj
2qR4lXhNfvOX+GB26ipGV3slh30eioIUhpnfyojpZqW7GkatW+qml68H/6DqgbiXh9DlrfV1oe5l
E6VyDcVflHiGRtwrfAvvkbnMt4Hr4i4/z5Ix1DRhr2uxd5Dj+hbiSzL5m+uEeVihh/mmmfxxJWf1
tSnu61p9xpK0OMnQ4OI1K5r4LCeB3StwGwl3JRWKs9aTiBs1nCuNuicZiyw/d0/9TQmyYGPaRnAg
razdaxPyrnLE4DQfZLfUh0Z1631tNf3Gb/EKVot43xSlZWDyovvnqoXv33nWCVUSJFzxElhZ5ixS
hTXhChnYek/e0n21ebhEpWM+h5EWn3owaMvSt91XI2y4Fap1zC67sJ4tH/uTzA2XbQFiXtPcZN9k
hnYCnxZt4zjuL0XblmvURtV7svX20mya+LmqIg19mQxdenv8omAI8bUR8b5MDINnmztuI3/y4ZVw
6EJuzl4+6uxuyMbbPsL66fjmW6m7bCdvOlaJcJ6i1F6H5UQc/ZWtNqGbauXG8JbrZKUFsq4+mQhc
yA1KIPP0sQAWFpZDeenKqb7zw/5dTi9d3V5lFrLsOtXrJMpuSDYbe88Dat6VgzgbjpOvQ9x2H61K
s6Cw5tF7Y+MeLbc8db+PRG//QOTgybKT4i0qimqpNpp+nw9jsJFX7Nl6XK/ooNt6VrIe86nBLh6r
YbCA9mvRuxWKGz3R2URxxRxUxTeNitf4dfaeMfTQfbMjg8+jt42TkYXmQ9gDw+hT5603gLIoqA/s
TVSkH9QgZReJQMFUqjmGXvkVRRfkZnfkztEtJYoOVGu3HPMP360iDKh8d1lrtb4LPJq9SBFL6ntc
k8nXgKFuzW2kYBEue4eEHVoIJHspe40KUrsDtRBvP+uoeLq7QrM4+EjDNQ9/7aPqtBbTrkw9WVGT
XkbFzGeq2vA4I8zKQt/XjT0+sdcvD4Eeh2sJLPs9Hs1xCUT7PV6yXvi7uByvDGVNRTKzdmoaB5vM
00Is6I34KRSGsu0S9A8cP06eel0pD7aO+aXsLbRUYd8x8kSaez1Px019SG8mbS7itM2HhHuYikgP
fY9MwSf6Q8aod1KO/4n+UAYzPciYBIjIjsaiLtAADnUMhI49HNpu3MmgjKzE+lvlcmdvdBvLk/Kt
xfH6uZ4F9EkConA2D02/W8mmK0A1ykyBOXbmWZ7p8xmC/pdBmdKDDH3Gi9xut/3PWbKDgvgfU/3W
+mWWHk7f6qkxd7qmxZcuS5xVAd1nZZWorMuYPARQG3Z66eFqBYnn0tSiY4EL9w+el7kUUyL4H/6c
gjvY1qs693gdJ6/l+5Am25m48ktQUX175UzgHTqriZSVMIt6VyN0u0i9JsRwc36FhFeQ15bXuc6e
X8EshbPKfI28k9F5d/akwbTThvqbZ3wvi3j4sMrcWPI2ZBdKy9YhxCBso2O3ewm1xMIjrXHWSuax
s9RE/myrAnZOpXe7YW7mVo30cuLWB9mLmIMAyhT2p1GN8mery754cW+f4XTnz2bMVp5f1aEN+dqo
Ka/aTGr5BoYPeaPQjM+x4mUPMIcuMm65RQFCA9LwhKPSm9OXq9Gz82ds381j2Ud/TPczJMYiVNTP
hp3+7fQAUMubPRXX6Yiwm8fA8fSlkxmgMYzIXyYe2Z7EGNkLuF380nSvHqJGT23dKLdBSiE9c+OX
zgjdAymeFk+bMnkZ2LVuVKcBLcVnsvAUu9nqo4/DnFGH56HFnX1AH3rXjFgkKcEoVm1YWs9TZP8o
U9wpqvQOajJL7JmEAV9jEdvF2TXM4SSddqUf7xzi+44dh/WnRe/PUF3hWdhnsQ+Ete72dVrdx6hT
q1s4Ae0vTbxjuj1WUfdVpxbnMKlhGPpetjJMEwXE+ZBl3ZcUuZT9KCqMA8c2zi4aiuPL2HG6jWzK
cerckY06RcTayK8XqId65RkpKDxhjI+DTxYhNppXHAgrKuSjtQKNNCcUENxGkzu9GXioPVttukis
pH01DVs9+IOrLOWsINC7ZWZhEy171dcReb9XEi3RKUtxUoPj3bJ6j7PV2PjloYlUe0VaM9yIlCc4
GgPChsfIDswxr6cFQt0NgNwT+CGyJILqfxI22d6YZXJWrL3dRdvXPN/RKFuSfYyf3DYBmYVX6ves
Aann299iYAikjZ3pwcixoR0GMziaFnw2pCKiteLAubfqAr+iiXQz1XT0Ea2PnrswpcEAaUtsE7aD
Xzp7uNv2uYm8auWNqf5a69ZFvpAZhbsELiTWcDxIS3UCalD48UWe2U31TVFCh0Lgb/Gqbj0M7HEX
z0h97gaFDadQLXESdtOf5FmXx3+cOb2lHNUIqDgDPsN/GYo7en/t7cSsq2KXJCYTymZJF2Y7Dyur
a9ms5wO6qfT4VXaWM1ykiBZj6qaPsvjlKOY7S6X8RnbhH5CvdPwttrKTJUh6vVYVecohGygnh4ke
3GJiZ60wagLaFMFmlzF/PiPvvlZUnXIxLoXXeOXrzU5QvV3IEZ8T0ghpKc8ZKlCaf14kyvhT3AiR
n/llZFzOSoRrrrwEO3LZ8cvVeUHzEsVqecdWontqcvcmGgVIkLnlatmTokbeWbacpvjmZ7Mmx5iJ
JwdHd7wmy+lkzc0SPPOiMt0e6AQzVURrlnrgiUPXTOIpEeG4zPDJ28u5ZLyxlozNaSfnDio37LEP
ze31b9BQGPEFrglyrkuRa9MZarqRvX3iW0AfZ3+9CgvOOrOxUBR9+ezb8W5SdeeLbSr2KgX8AHko
LB/hD95e46hyrBL28yd1yNt719TfZVxeJxob1Dm9drq1c7jXop3cL0Nnatxt2/oSRol3tnXLJg2h
oSHYZsOqGbCVrNywv4WF2d8qMz2/5jE5qR6Qs59xS7fCFYVLixUaI2RHYGmYVeQosMyhoFQVD2HX
8ZJjVnKUscxM4gV3TGtV7dsY8LfGKn5defq4TyhsPvbFdNfWPT5BLbnA0WnEo+1ARsQh4NTPrWso
RM2kRnNWtmL4aniZp/1RNkc/ztdBGo4bPwGD6Hadvcklc0cN/W5RzqeYx2/MWoTzEoZYN7N7NHC9
5aqNQ0A4Mw5Xm5Jt5k2HvHSUt5ZbqpWxImdrvUNklG8XiMi3NvN2mKgVTzwkmiMKsbPDLnE0gr6O
uN6o2oPV50W4Gm/DqtKOEcvsowFPxu3IkOvctBdWP9T3uZJ7u3CMh+0Qp+Njpg9fSf3bX2Ob+wh6
CS9FaaYbF+TFgWR6dIsELnIydmJ/dfN7Wx26j1bH4tfx7fTsaYACmgbUq+Jk5hFthGbhs+7hNkdT
HvykN49zYga4/xz85dSTUaOrsg31YTQf5/7W0pKlN281Wd4vMSTwT+SvTXfVO2q0ihTFWXVZ65xx
8O7Y88T8WsKy2gnDcMDX0BFYDYBRYQ2QFLlZ72SQipZ77bbCELKJZ4vFgFLXqtPQO1ENe7rHO9fa
zsZSWHiNbcbdePiOuUuNTUM83QceG05EVs6yJSdQPVRXw7xVVZWyy1jYdssqbepbOcTnGbafCs1e
GKgB31vzIdAR3wjyxNvLpiGC9ByqOxjPt1DuSevXzxbqC8EC4vy9yp/8FgZJgl1SVDyocFfWaobF
QIkqy97xp3DPbik4p16EHxK5l4cwqJQFP/z2i6jSP66oUwP584oNullbb8rVNVah+s7UEjQt6tp/
RYj5e20b9W0IkwC7R+9ZhkdDJb2STd7WnUeVjrG19Eh7ZLc9YfquW3zWxAX6uKsBLPcBZ6rmNc9W
8t8oPfWDbbDlhU7nFCVc7HT4tYm7pbKgCGUvs3HCaKk361OsQDjdjPOpmK2A5KHRKgfvEMaUCKC0
Cxn8HGOg3Lu1ykxdRjlpR+kMrOnjLm8pVMX8JhcWGM2n0Ul16kATPOCgCNZ93brPrT1/g4oXjMW8
c9BHP64tQJu7htXeKjS74mWsspZbq5/vA1+JVq7vi41SgbvWPZy6MsGTyu/Flq9s8ZojetLNiVsT
CswqKRPsPxGivbMCJ1lgbTa9dyBJeYJl6Z2eJCnl0wC24k+pRnkmBRevqozXHjbarHL9zec4EffZ
MrIzY5njzdd3eX87zoe0csmjB+X3LkMDRLZk3AgiWKTVyFoU/eXrMC+tq0tpvcpRn+F2ZIFj6UW2
++yoShJYsQOAUV5Nvl6jCg28q5En72UfrE1uDee0GfC56sboPgfLs9RtUKhjDYChD4vqi6a1z5he
Rt9zg2qo3nHX9bRt3mklW0AzOOhug6mUYn03xtB49aoxJIOTDY96nwyrvKzMW4EEzEZv4uam02GU
6L05Ezp7sfrEy4tw6JZu6UHRo2BGhaUPmxvZ3cAHxRmm/96wQdxWpIOR4ikSbOKKu6mz8dHRgHHl
SknuPdExf8Nokk87ag8deLxXmHlyeEyeZZ+IJlzWTV/suEshu9jE5iqcb7jy0LZxGV7biVXn9cJo
YJL/+1//+//936/D/wm+F7ekUoIi/1feZbdFlLfNf/5tu//+V3kN77/959+mo7HapD7sGaqnO5Zm
qvR/fb+PAB3+59/a/3JZGfc+jrYfqcbqZsi5P8mD5SKtqCvNPijq4UaxDLNfaYU23GhFfG68vN1/
jpVxtdSf+KKSu3d9PherUiGeDc4jnijpjgJyupLNTrP0Y435Dm85vSAT/IvhxyfZ6hvfeYT2Dt7o
2muwskTy8iI7Cn2AWlUV6Jq5CHWZIl13rVG+Bm7k7t0pbVeyidZgvqzdLD4NZlm+disQ1dlrYlAM
SictXcpBaiLEyiMVujfz6Cl38/PUDvWtZvrlzgsKsdCMAvq4DOaVC10t9E+yRUq1vq01ZVznjZes
3CqrbwtHvP/z5yLf979+Li4yn65rarrrOPrvn8tYooZCarb9aFHOAVNX3JVjLe56pXiSpvBGDqYo
nyx7Iy3mY6E+y1HsJlI20+wIAi3/Xs6cGXmwhNbh6ZN8B5pX3/GRE4+T7vBzlDVnSn6G1MA2UeVV
u2UZxMNzim7F5FMukC2wwZBRouewTbv7fHIh8zImUPzmHFsmWZHbf34zbOe/vqSO5uq6Z7iarrmG
On+Jf/mS6oAeJ8FW8WOqm3ajmV22MVkb7kljpk9xX1xcM1bfczejwNJZEfnsML6EXqosZEfpmk9o
6/oP0I3jg8i8cZ0MFTZ7dfuA+SiWlVMa3os2TvfXZjiXDmT9QCUhu+2UGOOZMO3gYP7skTWGET33
pMeq7LPiIM90xXBuPufKWZ8X/WUw8+XryhGfcX8Azop0IN93oBzHMh+DowPTvLi2QwMbS96trey1
5yGf4xDIC68zPDnjszuNs9xeYjof/A93EV2fbxO/f109w9EMS3fmzbNr2L9/Qo2qNeiZQ+4WSlRt
+kz1cA9C/8f1IFSSZmBfijXaOfZrcSpbD5K+KNpXp9Gjo5GK/C6y4vxOS3H/THvP3MvY9SBgfgRh
iSHpPE7GELfNyF2Ibiub3Wjnd32puyRR03Yzyhf3/ZKiblGJNZQQHxkMaMqJaeTtYqgVdJmNhNMK
RD0pUrdZJo5Wnry0hAfzy2mL4PAunvxbX21Au8c573ifWjt+m/ZpGqpkO/RGdCniVF8DG+3vYn4R
K4wYk8dAkKJil+4/K2UPxWyYlLc0DD8UFfC5orsn9KanR7hY97WptbsJYBRpzi651cl13sozuDLf
uADKjD9DRYvIYdxmz6Y3De51QlkFMDMzcKGf81sBrdAnDRcp/BqLWfBtsosqeSetAjHZQWQpUCtn
aVo9Pr+6Be13PkucCal2edpMkXcNyiZAc/PQ/rASar/BEqx2MqcD07XXhkCY5SFIdqY7KnuKmwkK
1kpjLDU3xAIAEv0JCXz/lCqtOJJvhgBPS8btoGYN/cspoOY1auzT4XNM4bFoW8m2rdsfsRk0W79o
95Fahk+h2pUri9z7qZhM9+xRH14ac7K7y2ZDydR65RFTbKgemnsMuamP+h31ytoerzB9icwf/ACL
Phcq5wzkH4VHnrUBbiQ7Ad/Gl76G72/5U7k062xcjGqM/dU82Gg9yqx59AWMd3uavF49g5b845Dn
GNCw13W27FMnfdGITD3HGrA8ZNs3cpytfVfHNrw4beLejDnW7INvh1+8HtZHMlpsN0Rj3ToDOm5e
YURfalFAPPLdFHyMqTxQZjqbwvefyMmIhRcfqBGNZ8Wv1WAt8I6krAmMzKvKi6HAG0CSFuvsbKqO
MpaD5UTrUisvZCqe+hLtiJodaLBmi0diB2znbkSkOFiXFos2JQcXIefJKfLMC2OINCn/m89rTS6C
8Ck/lnUapryxMdiytTn54cphubzWWp0nN6rxZ1gOxdHya/vSOLp9GWPQdP/85DCNv96XDENXNdPT
VMPUYHCbv9+XhtrP2qB3rPfB99fG7KOgzQcybx3bfs4sxO18sGl/Bit3CFc15fFfYnJ0BzrsmBSK
idrIPFu25Vk4ICuvThnFp8lAWrDtNmS/U7aQdnKuQ2578iCGPMYvQ54jq6CqCPEwSraD2oNVFIij
nCPj1yFAiJ7QswpQ1Gk0dVFYOXw2A6Prf36f5HLit/u3YTuG51q262m66cpl4i9PWKuKcTdW7PJd
MeN86ZAV2hZVibcoQKY3YaFgh67dc+G63ZF8MvoFc9yNUUpUS2u6pJPi3waW+a0v7RGfWvYvLCea
g6UP6ktclQsZD30j2pENLTeyqeVYhILgeCRrZ5zMcKivl620kgV5q2bnyQqzTaprPcYLabTR3cDl
3ps4Lz3yRskMiv1LPAuWZtkVX4Ixcdc9xkD7FN3Fl0gtrgDjGK3Saxw38+4lJZ8sgb5/GZ8Tl4Bh
L1JidByOUe0WD3NdclXmkbmRTWVsiwus1F1CvqtEeFmH4R2KYh93RfmAQTYVlrb5Po6Ktv7nT8v9
r/UQz1qHQpjF52XplDF+/1bXVWO4VDHDdxF2OEFrxctkN/5dnFXOuS/qftFaXf82dCH4gcCzYSu7
2hMaORsssfs3Swzp1u30aGuZWbtuQpAuBviS4//n7Dx2I0eyNfxEBOiCZpveZ8pLtSHK0nvPp78f
QzWjbvWgGri1IMKRqcokgxHn/EabDw6ZtaOsypJsC4ROrsa2D5EeZzfWO0i6qDw2JV7IN8QCsYsd
mFz6Ui1Onjb2pwKzjKdmFNegiqYrokT5k6uLn+Q7mrOsBXOQsimC+iiraRv2y8q1+301n1n6bNX8
ybC3sjcEN7420qre+K6eHoIZcgYGsj11M5/ImrXj22VT9/UJ1B5QS9ki+z5Glb2OjLjDbiGrUZpq
o/4Hk7415/dS3SI/RmzznvdYsYujmmBKohLCiFWGGnE3D60bf2d7kDNrd7TPNlJu00KYuX3OK/NS
5WLcl3OH7JXtWmPZ//LDyx/2r4+pToxSaKptqCabNe3zQrhHirrrXd/4Mup+tcqtAkStUPr3Q8wN
jxqJ+5xXkbVhSxGdrdKx7tIJ4V0bgUVZIw+eXEVnAgdlCzybSnXr3DPDRVaDqxl7pMzkAa2o7OLY
zP1+YyosRvEcd1CdItQyXDqWxPs/39T/mKp1YajczoYKE9YwDO3TEjI2RekYWqR9sTXvpYbUfG6Y
Zf5yGHrU+eA7aizkJnuRIi59BjXSr8zMc29lquebmO09RkpokIos9w6lE1oHFQjNrkum6ex1Q7Up
sGa+QT/rF70xNsci1IjFm0W9A3QNSiiZ1o6XensT/N5Blgo16t5L2X9L/6v3o+1jHIm1+F9eaf94
+HXhWrqjmY4h3Hnz/umVxgJuYs8+Vl+iNP2ZZVfC8955iCLrEs5YHonPEXoar1A8EquPNlmKW0c/
aRhsvZ9QolGzkMVomkHERjlu5AXkYNmBks0c/fCOI0nr8TfUu0NhoAzGAK0Vpz+/w79lUR3qWapp
TNY9MVBwBxBGdQA9cMP0+mpLHZO5zQ5b7fw+BNTXe9WYh/horizQmh2Rga2zW1Wnj7ojzIM0G8KJ
OLv5qmh2AhFdCFhU5UGOzdP4fWwK3t9ZiDJod74ybPpIr6H7Oq22aIfyDFLe+RKoCfb0DmA8IiQ2
m1jxaja++8Xq7WYJcwF1Ea13blWCGKs+dyA2RDg4D7IryBr/WkweoptzRzayxmu8ETNwEeTndlDn
8BAd0VS8mAAi//yY2PI5+NscYLGmcQG22rYDCNH4HBlAsjLR0LL9Yg0gx8s6JPiFu8A6Unr7uTS9
fiXq2toFc1XpwXCrRpOdZS+vbtx7iQqPhRCPGUtM2TxaYKd4uX1DDdR+bjXwH05uqkvZ6erYsHg8
KhzmXie/C/r+EXei8iJKYZ+FH+rLFmXlb8DcYVQZ4+tUF6D+cE3ZZ6FfPFZK9SIHdEpWL6x2bO6Q
e4yPgT8l68QblK9NuJADcj1zV4UbjEevyFx84j1e/fOl8dN7ZB9gPbKKMXaDoeBGJomXTmoR9vN7
fl9kjraqFtV343yA/vO7rcrM6k4ekEr5a5sc/HGuEnX1+7iPNj1CKYk1xd+u9fn6pQ0qiO2kTvb8
wbbVSwAn5C0xsBeKyyHb57Viv/YRuvG1/dY1cOiSTq1Qa/KsN7vEDhzKIgv4DlwJBiOInNEOvRJq
Qp1Zty4b0LxOoIa6brnvChJ/CIUkPCaGj100dP8I+lw19kcWHn3w7ObNg6ODfdHz+tmFIHCezMZ5
AM5mrHsXcbcQN+KH0a86bO7wPYqQrliycAFhPrRXOXaYcPBKKsWDtcpYXyMZVuVTspC974e8WZpu
NN0lbBxPYtCMrf5foRSpd/JJ/uRDZAUj7WmLFfPto0me8On8T9VPl2th9K1KoVsLea6UWfm4Xorl
2EEtsDTK7Wbd9blxE4XWkODgY425NMxtslctXP299OdxOZrhG1clx+bNGHdLwt1l0c+9J6O1zPcO
YtPayZUIednrzKNlqRh8wCmMi8kRTQYkiIm1GChqNbqTh9xrEDPwwnQ5o2ne2xphTns7m+HC87h2
PqhNC78l1q8fp0Z2q1z0qV320aivUTd6Mh13vLPVqV5qfVdvZVUehkxrF33npPuuKaY72aalwIMV
SE+yJtuL0d3nTjGeP5paEaGf30a3zBDNTWQ/PY1UcZ3gaESodXzF1usn+Ub/5iqaeT9owaUZ7eFV
lJYBmgb1JhxS/jqqj5lpoFZexrQAlw9jcBmNRlouE//iIW1276rK8FD7EdEGUoZbv5uGB70cjdPM
P3TcLiuJT+IBBc4FpCBju1xxIKPwctLiB513BLr84x3b5eJBHdJ2bWm9vpbV0Y3Du2wsl7L2PmIs
taXp68oWxjIhRp9YAsJedrUxPNM4hnrH6q/PdthE2jthWn29lx3ykPTAPjeuMGYtq75ayNGyp7HV
c5AU5b3mIp5dNqI/x7ajXbwWQBIg0vJbggBZiqzjS56m2TZDT3En1Lx4wvrrTg74Euq+fQjsWglR
o4PX4TbmeXCcgdjTOFyhwKYXyACL9xEaK5mjEpunjxFymF9kuKhZDchkU3VYLFcOUYQAa/JBDPN3
llRHzUdEPkipJlbj7bOsN9aoNZQoaxLQsQcv/WYgoFPG1vADoyKAxVhq3neTjzxO2lg7L1JH5l7H
fh+S8My5lv3dIqks2RW3LEvHPe/jFMWKlxamFyZ9AwKAdf774M7Vj7YiNfkZZ6LlBoSbuwjI5b5i
1beUygFpZaO7pwLEjMrcvgYqr2WpGDCNyb2dlvqp6PmWp6JH8RnVxi+TM1OWNGW4pCohPRMzEd1k
kwrye1k0WvkF3hDoo8DN4dK07RvUXCvJyi8TIP+tV0/FVlYT/VAMHvCwYSx302jWG3kykpDLHJ7b
S68oyDt58biW7UEd7ppIE0/FpHaHpDfFSl5Gq+yLmhAu9LIe6YAW3clEWCZsQW94M7ExXpS2NCia
xjuM3L/Ids0Huw2+WxobDK/xcAzm4XqjqDsXw761HFWo4mrWFilfENBnwyoUFDv74W0UDRIA5SLG
b23Zx454stTWXgxNPb02fh3j9hSOX0Xkw1uv9B9GlO1Ik/iAMJVfOdzIiIDOtWTHHixIc2/6PK1+
xn56pwydcTf5YQZjWgy3DNj8EsKEt4ljfdb2VVpvN+pNzlpvCOq1FyWLCv3EqyuUzFsYGgzBiq90
E2c+KvnRmx6oLjusslLOXq8p58FGByzWy6Ns+miXJbX3ev5TLDg/dZiBoawnPmxbDRYOXVN8dZIQ
2R5T8Z7GzEhANLvKzc0L/44djrMwoHCQiaXN8vvsIvTgjhTlKVKN/mgMmnlVG19c8QuJZ1m2tWyS
hxSgDTYtQ3sgFUkEu2XJ4Kpa8NTHAG6BvsSgSNrwCaUO+xp3JfMVnZYXDw++8TMvw/CpUPVq5Ywp
nkfu0JyH+VDoEfIOWbVTvaw5q47NYS7JTjmsNI1iKSDxrWXbp3FlMmB7aT1C2tFOla5Ox95NSwx0
6uhxGkiD+4Avfob4ZjSm97MTQbjwkJ4i3+pPax/E2PtJEPjKTZRoCwFU+mjrCMdqMNI6BCuNbqeY
ze29iqq8eRpr1GEW9tqEb/fUZBgYVAWPSSTS6qmEKLjGGCzYOr5VPmUGcpbM6jZuMVT10sRI1MkR
vZyroW3buwAt6aWsOm1XHlhgRu9VFBXdI7xE8Efz4HSy1LNe+D8S/dGLJ/UrUPDvERDNt6EuvYVf
CfsxqfR6lTtWcAf7L99E/aCeB6UcCPKP6iEZ+ZESq0BiBT+fpaXq7Q2GbbxT+be3tLG5QMoTK78a
NTbZ3Q9NC/pfPBpKlSS/IlZ2ixhrhOcyHIN1VQAR/uVkerqKrYQnQI0s99SX+g6bRR6AwrSeszIz
DoU3jre5VjYF35QfZE+ggJOFohkTIqZq+mT7JpBoX6kOstfVMjQX0bUHEk+v3g09KnfutJFVssbR
tiegt57GLH1Cj8pcpK0Sn9y8Dq66rv1iMuxewiDNdwU8m7WFMOWLn7saYb9CRZWFXrcLTnrQ5PdN
xgwifIRt5ma7NKsjbGY5oXYvDXq362Ko1a3s5WZB5T6pEvBZXLLvVxUwpWcTGb2r3Zt/+VxIgela
nmO0w0bHntFSu/oex7EcaHKJZVdshRcfqcWVU6X1C3LpLzCTuD+jfknG2/3mTB5ArfkkAfdkOwQC
q/D5pMABqWVga/wyBcn7SZbTL52qcL75fYpAhR3V9/78Sake/PWTAMHVL1nlv1iKr/xMy+4vnwSr
dzcp1oK5VIASnZPxMkUvD1XabP5lkzfHOnKZrH/PypNG003VInAGAOmfcZ4284pAUeFT2FFgIPzZ
xke9yvTnVI/eJj+qrwj/6c+BEYNgravHoWTp04/eSg6Ci42tMVDr91OCZjxEJqgiWZ0Bk1tU6Ax+
OC7hDEq/QpvE2MkrIhEJyqKISdLNvWMYXWMsaG4au/ID0Z/wkudetgsSfBZYrSH8Iabw5LtJvggi
tpR5OMAuTQecsRLrUY7whxc037oH2R9gO8JnNxdZCzVeRemoJofRDZ6d2rUQTDHYjavW1qsMZQYS
Oie4pdCD5mqtZNEujqMIvBFVNykH5DVdeyerZmPBDC0a/Rg44wMT8bPuWNm9HXfZfcyWAyQmmYyu
4FlY+hEPb5ilR9kLYqQ9//kX1IzPmYc5E+q6qiBWY8ESEp/CWZHNbFLWTs8Obxi3BAgng+ztxMTo
pYhjNZhpR+dWqObRqjJuKv6vEO08Es3WKG5e9k1Xnei+qPL4vsTEeu/EoiGNGEEsd9ESVREm3tZq
qKzHvOhe1Y4Xc5sazdWvHdRWimmfKHr3OnX9tJsEMM4AcbjX0kB5YyIEdrFMHHLAh7+fDj2k2Ts1
j04/X61oYci6jlWee+xJnkfg2fL0upjyQ0EWHQMuhpUznCIz0+qUgj59cX5/puvW8dFxM3MpR/kC
QT+N2fEor4EmEknNcaU40bAciATedBTmbgXmCz7T2+WjyRVgYowB0TbZJg8eVjwbE3Xd91ORc9ZO
Zmm9qJjonnz8FXe5kaL3Npc+2v5X6c/j7Mj9fT33v6VPV4lDV2yBTpNrVe/qTvG2URCGSzZo07xL
m+60NEg2ou3y1Uebr7XTqms1Yy1Pkx2dqZdLM7W77UebLRwE00a93Ih++gEOHHnMWhM8eb66FwZh
rEn0KFXXoXOP/nu+tLKgfdM78Qh+LACEo6xpgMCkOuXFKLv6y5/v738k/A2DPQJpNQsWOmFb2f+X
hFFmsckJ9SZ4Q6gmjA+WvauN7BGCV/PTctqtGGvti+o7YhnotnEt0dTfV8FkbSH756cc9ftFDnBw
AcKKm3w+KMj6r6wYJKis6nVz+fOfbHzOmhi2K2yD4KZlOKZjik+BM0tT/TAgK/VlGodV5E41EBEO
ZlLg+WzbzY5tcrzoVe93mzrYWHzjZ7fQU7N7s7P6CLUPuLkGxYo0AuSpNO3ffPD6i1Sk6rlHM+xB
GdOrlar9W1HxA+lYyuzSYAVtuvAz/Tw2FaHNwcRfO094yVuuo2GbSI8syYMcCFKhx7cqzP8FqmE4
nyYm/uOObSGibNkmWVHyjH9PHsGiB4mRzfYDFhOmSMr8RH7Gn428KdrzIdX9/OQVcM4JYO8/tcuq
HPExVrYlIkerNTHx+psv8mncR/Xj3NyFuAOrKUIT1uzvDcTNj4Fw3yAOEAOpzRGDBtsXG8es6Z2H
wARdDjDnb7IJtNawZyad0KalU16kV7Fxqp3Q3CFHN9yrRdkjpnETUc4llY57069aVFvmE+RFFK8M
FsAn/KO8CAyz8RJjHSc7Rd3Ga6/oTZkoOSbECFlyAmOI54MsNbWZL5BZbtefOrIUrfaFHGjxqCx1
DSHZqi1s5PTiaRkYYfdoJ9Z44Qu5b9MOda/5UA5vMKbih/d+i9Aoi+T6JPsAsehZ1pzyBM8bq2zQ
cvUDDc8GQz0lWvm7JNvkIZ57Pw2WbbK3bkx7L3zUafrJL46q2xJ8GJM7oRUFcfH/HGTn5CB4v8nN
sTjK+ke3GiFpTNJgIEnr4rerTMrGmN+82nxQwa9EWptenPk9DIwmPk9Ndu3fX8OA5DeYtbbgFObe
2c0HCc6MTCKoCnmRrkzVO9FuZJ8cFaZTtUd1dWShMr/L/9enat24Dz3z96dG6aAunUEA2UinCQVd
DBoTJPfeahA/sNIK9wpx07nKaq+PypveE8U3EGA4dYOeXdOs+Yq/sHFBVd68yJLlmewAccmwysJk
mzgBwpEdEft8bCTqci2rHwd5RoWu60eTSvJh0WoxMilNr5wBAiHGpmfOJlAt5SzbPg6B5QdLvwiT
A9Hj+IiGFw6Ac0keasUb84UskrVKNmijXqM2SE6Rn6GA5RTZ2uFnWFVRUa1TZDZQlUAPmiDXAPGt
/eWXOfoZfZc91A1x637U1fV7tW7bOxfbIN0wvXwpsorQS1l0+NExOHD79pJF04ngT3L2yeEheyqc
hdeYxssw6Na6FfW0ldUcc8CFOY3xtQxq/7lixaK5ifmSTGMHYflvZ1ndLYUkw3KziYgL6PU3nubD
CLjvxbPyapv3bH/yPChQtAzv5QCU3saFHXjWbQjd7iiKHAnhwS2+gQadL+AUirPKAE4dERbSb+1o
TgvZAVTsjkhJ89R5foG6DIKycQZ6PXT0gxwgSjSpFYIunYOfarGMU8/sHnuXTauHRhs752ozk3C+
DiuEEwFZxRDYWDIbOy/UzWezBpo1d0dODJrbYr+S9pW1dgIxHGZwMbwvpOeUQDmWUnFuUFeZjXiW
JGb4RbwP6iKFl+s2xyH3fxM29KH7QT6huMMDbbxUZUl6CgjmW21Oay1slCt6C+P96BJXKsCQ7uJM
H+51VBbvWvMk+2RLpdkF6KTAWsoqsYs70zStA56Kwb4ODWMTq1r+Omb1Rn4X1tB2y6CZ6kualKTw
RiHev16EmFdZlmdvmsFDjSuPuh+CoXwQGD7JMzMtRgKtEHASaoBKium7a3cYgy9wNd5/CN1DZK93
0Og08Oq4qkmZLa0KYQSlQ/IyM9E2rUt4cpBbS/e9MMoCTkLvhf92jer/Z8w/P4LrZHVbzcuCj49Q
fF38y2tZ/+dbGWcqQwXkatqG5X5+KwvhN25qtcOTaU7ONU7aK/Yd5ZvW4o/ZodGyldUM2Q6r0gmY
VWQGl31LCHLsV17uK13M12MXywxBPEiCSgQk/j8lxbRdVhljtJWl997S+pfUJDIlf9+2zisr0pKW
jUEuECLj856HvUNdFmCoH82qR3gT1V21MrSdbSLGKUsfbe7/aJPj3PyKa+hiVFKyUmjGJPuQ4PSh
m0oij4nrHTq92I/ZFBlbbfDszdjy5nmv406zQc8YTZQheevaJlkZdWUfShdBUVE/RLaSsCqzsn0Y
hCnTM9Vo7H7gvqjdoDIZkP7CH3IUEYB0bTg4mclq5T3aQFpeCmCVm652KuuSDFmJ1lxYvOgt6486
aPB/nKthka98w6se/XQy73j+WPPNAJ3Rxnkpd3HcDNjpObGXbAOUnK49Wd6T7Q0bWRvj1r3KUtU6
Kipj+OnFNvLTC9moWOkbClre/mOwPJ8o1UadT30fK89NWt7GsrEbcB0PfQOWrKF5Wz9US9YqffFC
CNgGCVAkB/k/iVz3nsylSfA27J66JiPCy//Iwq9gCad8QHErs8VbkYZfg2hKv4dT9GZWucmyf/C4
QR0QoJhDPs4DQt4TT6Eomep6F8jcvFx6L8o1lD7G/LLa2NZL0+CP+FhYVVpbeMuPpRQKpXguwI7b
Tq2ZbpxwKvesx51H0sR3hhEaXwvhxSgm+sbFMILi4pc1L6G5ow2mS8GD9eSqmb+3w6rblD0TTh19
l/2knoP1lGBJbzbq7M3g9WuD5f8lSVhX9JpbfNXd6AWWV4esny4OJHKVlWznW19G2AO/zlqq2761
661duMprgHiNHJDgH7XWe6M6oK8ePWYhAZr5gqpvVktnnJwz7GHjWhcdKZm5o/VI+KJkpdzpXu0d
pzQtV1Yq3FvUw3BBl/S5rvIa+bLCfxLsDQpfG1862y5OY2WinzRm4ws0j3DThEYGIp/esEBYVcH6
6SJ7KzhPtpm9oLI0XCpsE9iSMCoOp2k7+gpiSG04vTRRGy9V7G+O8iTb9dct0m2PSt0rNzvDSVZ+
MLyXve0G3UqehOlismo8x9ojaVafqwhtlmmcAHbU864pjIynjyo+Ub+rZeFVR0JLf63K3rAi5CDP
bWZ3pbD0Cemm5B5dk8S/CLxD6Hfid5FXXzf7U5feQYPGraz/0SfPUDyxNmJLBROyjzPPE6/lUFdI
diA4B1CVkH1MgqbTrX2Sz9J0XqHiK2VHx2L0xEM8Offv7YlrEXUDSew0g3fHavqnbK9ZkizTGkEA
SEvJLW2KZhHMUBNlxK4lDRzzak1lfwEnix9EhKxu1wKsQZx3bWeNfXgv4ldjH2TdIxmzxXYTjRxe
sojhmOdsRMayLrHqeW8rS+scqpNy+Au4Zm7ztbsRSLvHZMHyFZRbF4Xfqt6/tyMv/Nn15Ran4jxY
FOm3FIPwaFG0V3bGIljkcYSihT/9rEfvalVO/w33nR9TlWtv+mQOqIIhcDcQ9l6gEo/MrmfbSAom
7CAgsLm8h1QPPc3OIcg1F+UgWaqNBq8ox0mXsk2poMwslIBrpPIaZBDCLfqdv2T3x3lOj/VYEEz5
uvPSYeEicw7XNPbXilWaF/a4KmxWTdtnbtSewW0hEyeC+kEJWCs7U9V9QSnu6vmgFRfKys+67p3d
FM6kJslskiwm30+1YzCB/Jn5T82INYVlpPmiqwYbABoHgn3QRAo861w/YiECmVXn8jcU1LqDH9Sv
2uzPJg/uzCRu/fSMQbxylE1yqBUgCumhc7r6GGsHOA9qItglUSVWuj76Vz1tJtyrrBFnusQ8N5Ha
rXU3zx7xxdLh3hr+N2MAAlOzhl50cbGKkfX5ng/xrMCnmU9uiPihvFLla7+vlM8GrYal6FtLqcSZ
0FYuwuDszJWEZeg57acEYbe+DDe1rcy+CPTYiRnBQ8SfcwkSkqhJ1OwopKdhLkVamZ78omp2OQ6E
76Xgv22fenO/7tcqVH7QAerBJTYK+2YuBpaqHhTBQVblQRhOZq3fB6FsKHSMNhjqxJa2zLUivHVI
byaOkbwA+dEPjtnWK92C6oxeBspgAdEB6GrpzUkMfFjnDvTQilXvts6h9AP3uUraZWKZAx4pUCSy
vhs3sgrua4+TnHjE2yciXQwBLEF9u8XPla+a1Xce1t4XTNvDZZrPAmWKUW2yJMxOyPKCZUZ2d1tO
fnenudO4DALY62pC8sGYI0z+HGtq+tDcO1n18tEkS07Zm6twdjNUMfzR4tQ54UjusOmHN4fSnFjq
c1W2ycNUsHJZwDnEItJBnA/FoLuKANhSIx+GkG6BlIKsT3N9qH1QTLLOW/w/dT+tXkw1Q/MrU19V
8MNppWa/2CAi2pkJ9ksADYLYtO7BClubwCnCo2Wn/rl15oST0lRPbZ6hfoGy78/2W5LE+a9MB0Na
VbrzpDDtARxImrPfV/oht9N4m5Rtec+uE4mPtEy+dRhuyrO0rrj6I7MVwD1vydS6/XPkTxd/pyeR
JTRdW1cJC7tCGCq3099jXsQog85RC++7yGf5g8nwjymxPjgwv/Tar7+l8bR+FS0y1xEG68s4PI86
1nhaDa1YEVp4bfVhjxMSln+lZ7Aiyy9hVNX71l0ZdhFu0yIP7oPsPomba2745kFVhHEgWoChS14k
y7BrQcCYkDLYNZmrXB1R/RoSlamDy8GgReNz075opmKumhH9NuJ2zRb6CeFko4JS0wTYWmgHawbf
2CrsKQSlX3UNca3MeI1+gpw1blP+hBmdC9IHBWOd/CbOUU52UjVP26ZV+6S4E0ZFPglMuPZiRzY1
XUKsVI529EDQA1Vvva+vYsSJy+ugI4WoSB8V1SbljkLqIsOndZOCTF31Hv5UTpAsPaHlG6hu6qb3
EmMzie+tqWf7jlDL2iY+vhQImW6IgA9LuypYe4t2701hsoOLC1ZmAjcUi3yBRC+ETjzUlJA/uc7J
8cQCDee0XAxqOD30iEZHCu6NY8A7H3ovmiJ6bK/BMSlrgHfFZjQcfREHPan7uClXKoJsOD+gJaP0
+tc4R7Kvs7JynfletlCUMl2lvl7cR6ABgRToZ0Ss9XMDFyzWwhZHhmCJws1wAHDsHnEwRPi8hkhG
zjB4iCFNLpNBJ+SIrxsgxLLao8O3Qg+TZH7U7Cd07BFrKBbWQMQgmtrvqVoaJ+Az3/zA2NoBayar
zKNs4XVjeSAa7jd+ekoN83mILOPgN6q9igXyvaxa/GWkuQ3ekVZNjuWRXV16gsyfnkom6TFA9LWF
kVFFXvEQmMWjEE16ECGpas88Er6+IotlvTL37gMHc3d8x50gO+eGFb1USrLV7L7H1CqslznpyDsT
MF1XmYsksEE/FAEGcDjowZSNFl3XNefWOkzAINazmucGU99zmzjTOcgBqCg2WXEobKfCw2VWhbm2
sQdTHIoyes5Trz97I0HZGM0MR6u8XTvqdw770QVTsrNHthRRaH140KKqvciDbqOcOJQZFnxBBeiq
VI2jMdZA5Qz7VJCNvfYgUVajFSDfb2NDC9h22XvTolHPfumIZ2iaCycIjiVR7IOSKsN+dLu3FP74
2dQHsNEGP6MBwHWpGxgLs6MH3Ah+ctVVCCR4k6NvB1ayq1S3l6FifFf7cq2HOq+XcRjOapbeGriL
uNODr4UkjzzGaDSrOGsxQk+DNQELd5v4dr5CRHllDf5XSze6f5nWtL/HDJjVoAIYQhOAwaEo/IN0
SWTNzWP4aD9S5LUOKABaR/AjK1zNIyyCEtSZsA7xFhks1QXBQw8f7gSDbd2BLyic5Z8nWVf72+Zf
/jW4hCPY6roaqc/PTPIByLnecXv/cFkTo8LRVthJ5z87J5gpNGOzmkw3XlgRuiHO4PwylPh72zTD
qe3daZ+bzrZUbVbQBLF2rFSGg6cEwJ+a0N5oQYnK+YS2YdsFryCS1Es9BZe4tjWgBl14Tls92bb4
Qoi13IxjnPii5KG30IvoMWzLB+ZUd+0XfYq/ViK2lWq8hAm2g5GJhphpxWiYzeHuqHVbvi4kcdrS
Utea3+3TtNaXgVC75ehrFc5RNqSWuVpZVrKue/voQ0TChSBdpAPehMhG/nKbMNiKsHnTswmhvyK/
zx3TPei+duhD5QGlqug55h5aaI77Lc2RrjPGVj2CEjF3mc90litJtBWeXh0jf13NKNu2/SVG88rd
CSerStZjj5pp5cXtSVebBoSni4WAWhybsm3OSYo5sOXn7RL13HgRq05I1EK7IeWvkE0I8c2sx+nX
n39/7R/vWO7E+X4EnW7qtu18esfm6HbapfCzH5mtDreucgvMnjyzX5JleKgDnUV6QYxXn+/OosyD
O+FE/8KP0f4egJL3oLAFRHHiaJgifcbGo82X2W7lZj8A4ukv+QjCEDclu1OgqDW2QhgCGj+qauvC
45s1O1H8wknG3gas8XAOik+aGseHGNxJG3YjPHredn/+mvR/PCZzshRQB8+KQQ7yc+JUU+x6gCc7
/dDy5Ds2aM0JuEOCHFvqA+tEWkVmc/W4OoOM2LJl8ffBqA1rYsDghfvc2YRC/4aSf3secJdFS2VU
jgkk/GjM1FXfd/pp6vHR/POfrX2K7fHVItWtwqR0dM2dk4ef8AxazP4LIJD9I6x4PtRYfHXbXl/h
1IeqhueX+8y2wJRMzbMI1kS796iNG19yZ9jzroMFi3Efb+2ivyhdsSBc6R5qe0wWkYOYP+r/S43b
irWjoz2GpaauxyDfIaikrpraP2oOYg0enn9Wna4wHLH2gz/VK0KNzrZ3CI71TYIwSYrBJm5Gsy52
8uIpQ7axe+SLA5K7xxK85br0PKRL/LA72dZIAoS8KxxfPDzbPKoXZTR+y0ySgQEUwmWsjO169Ad7
kwsnYOOWd6s66krog6O78VtjE+SiujP6JoWUn9jrAaOrjWeaEa9wl+Wd8HvCYVMDQcwoV5XpN0uv
YKXnRl9h0gV1+U0xTXEuExZkioLfrebgtFnCf1/YUTgSPPIe4Za5+94Mf7UslKD5yMXmMO7RrC12
Rd0AvyVMseUVqx0QnQ1R2f2uGvjgoqhhVB1GVHkT7K05OWWyP8UuMsSSMTD3de8P6x7Nr6VriezB
RcZ853btT4H2YMoqQNd2GgyyW1GztLuC2GFDpAI0PXjjydWLeBeUvbYYOzOcCC9kS1EmyxGv8Jth
K/iwlog/9qobZAtC/cpdmL1mJhl/rBu09IhBJYupTFv5/S/UudOHOjetndnV07IhZqsK7YYi/OwL
BP0un5r6X95Unxg077eyiZ6ETbzaRafuE4Oq/T/2zmw5ciPbsr9yTe9QY3a42a37AARiJIPBmckX
GJNJYp5nfH0vUKpSKau61P3eZhKNzGAwJsBx/Jy911YDyXkpgh92E0eUH0PhpkKR2xTJzlZT454p
7TCcbdsazmaoEYiZhKcywzPP2rKdzOF+WBP6sPo95Hwo//lM0/+s/fp6djTQcfhoOsN7Yf5k7tRU
PWvyuko+JsIUScEgpndUy1uOk5KY93nc64LgsYrRiVfRbt1mWusaI+LkL/J+tQCySmZyOIxsa2h2
u0WjQKcv7vLbUi2kry6Rvl3W7UmRjjEff2b4Zm4Rm1dGzx1Lzl+8nH9Z7wTDBUsiONBsXfwLYMbQ
x2VJpzH9GOP+Btmwdq9J5O4NCmMv4Eq5mfsmu3TQ0NBJDJ6mzzjSNEfzOosFWzFI9W5brXydnB4F
bSoMRJDJcC/GB1k63+dwrh5CZv5/JRaRP1czvPGGziTGMBxpspD8ecdoa3Gbt0QWfCgh4JsFpOJY
iscuSygVwJdu7Umf3EgJygOeHcZDyGLvoQ1fRCaPhWZbh6/N1KAa10o7odcrDvpIWlbZs9/RyKdw
Q9SVohvba0OrDgmNw53mhCuwBGMNxDR5bMZFdY2g3REN9D6jFPtmpA7Cla65TvKg2dEbTh/yoaFt
xmLa9dPzf/7kflKwfR2IjsnmzVEtHa2r/Ekvs+Q95IQpTT6cXG99mdohV/AA23fr3BpxlZ7sSbN9
vFIfs0JQVD8dlbm1TvnU+LiXABCP0bUxqc2VlUcVfGvtRRBcfzEc5UBi4aB05hNmX9IgMWtsUC/G
bt1mg0dTBfZJEtbnpQhee7VnjQ7YVOFzfQzw9ZyaHhb5f36tHD//8nmj/6Fo0R0OUluzf1oTmjG3
Wicsio/MstQNStrxjBtYErQ9hOIQU2be5HG6QSdTXMslvDe76DOoF91LVd3aZqYMr7++lJLWLuQe
YA8WykrsVknfp7esvMGhctpvRDBPVwrtXqfL/VhpzgQqT4AqaI/ibjybPLeLCXAo5tjaSzMk0z5T
zMvEuO+cFt9iceA6nZFmSY4DVINCGq5VOdhdVeOxtns/YEZvpKZ2IpQcLX83qJB2SQnr0c0U2OMr
waWRvtc+CJPI6wkNcduwWIcfbLGWOysv3Nm0FUJNclApGHRuwD4UV91KPQpzWRNhDxAcLQ1PzOqV
J2XO6g0jihv0i+VZnx66bon3bDlD+vQ2pu68qEgZHjIPIbjuLcYjJSESz3b86O3+JOuGLB8uPsDA
XYaK6U1GGe0uCFr9hMQTN185/LbVEFVcF2dqdnly7DI+McQq3S41rb0WBdNxdubPKe51pg6FdgzW
RNdALz6ivgZ1QR/TJTRguqpI6Qhqcik72H4TK/vWourCIkfDQwXus7ZCTWvtwA2DcImeOU1DA1Qs
yZ5ssyHTck3g1R16bmiG8MZopzaa22tz+GRA391kFEMuGJEDrLdxZwZN+oTQ/xg09IjL+buTKeEV
K3i9nUKo3g3SOjeZYUfQG1dP1voFh7RLQmt1FQbVdxhFHw0+8L1WWmfAzuad2ffTXkBTHeHS3ugx
ksrJyt+Lvrk2baj0nRNeRnK2LsBSvVbL70iOKD9FyKXdPtPbF8+FttjuzOjhVKj6ebI0/X7Wot3s
VOllZI8J82zu9ixL9LfHaCRCKMJJi15vb8e0/sGTUltUufQTKpMTivf5OuxpVS2ObC8h+Wd/UdGL
f9lVCFuzDIuLoZAaesOf1uGBZEqOOrP/sImP8dJoporL8WU5smcNpQK6cZyaA7Ld6mS5V24SAjyx
tXATEcy4s+PlPZ9ia5elAOcTC/D4K10P4YLJkoc0WTtU7Jy4nF+REIkZBBQeS1x4jTfDTe1iJP0l
sF3dwCYdjrOz0cIZfH8+zldq+5pmxd5A9HkHIqAkQLDor2GQWNuk1D6/qDm4RnZklxgHa2IGBL4s
/Za3Q7bBOsZVpI/YhvBYYx5bWzwx+g7zAN7QMC5PI1CtdM37LNqmv+8TXfOW4SFn8gV3bUp8tQCh
FC3Fx+SgNLKnoduFAQOldD2EgyY+D8kwX8e2demWqvltD/O//kSNa78ocu8lWDHEYN1PP/7PQ5nz
33+v9/nH7/z5Hv9zHb8zkSw/u//4W7uP8vyWf7Q//9Kf/jKP/vuz27x1b3/6wS+6uJtv+49mvvto
+6z7O/1u/c3/2xv/6+PrrzzM1cfffnn7kcfFJm67Jn7vfvn9plWXz77W4Pj8B19vfYTfb15fwt9+
gT5b/ps7fLy13d9+URz1VwB7SDuoLS0NJyDXIDCBXzeZv7JNwfhOtc320NC41hZl00Ug+rRfJVta
CpEV+WFzt1/+qyW0lJsM51cypFQUrYZua0JznF/+/uJ/R//99qn9exTgTwAGizJNQlmzLDhecNZQ
yP655AlGQumiwrIORZRthAMFN5DTar1riZgIre8G5rbE+e4MGopdcnIYxuLLbJ2XmmSDrYWpw+sg
UPvkbBxqmntVw+3SSJZtCk4yK4kt1kZA7GzHln3h1BtrhdBpdulWAwRjbcy5PgTE5eAA9ZHqysOS
nMtOT715rXEpgNJUjZiWOo7bPhTlLpuXaJ9rOqixVj/SrNf/YvX5SZXz9ZboSJwt3hVqQXv9WP4Z
PEd7sgnorZiHRRFyj93a8MJMOTNPmokJVXZkDYG1b1HKTotxVvHJ6Ev6qlD/bZIKsR0k8X1XSUSK
suDVhFeyonXUJtLV09LeOgPx8gBaXmZhV3/B09D4+P5U01gUsMbaG7Qtm8rGNo2f1s4g0rPK7uP6
EITBS74OLiojv80nW3XzTpa7edFuivG5iGEezBWraC3q8WA2znNJZ3SnNWwbuVSBjBux/IiSsLtx
3vddyoJD5l5C01dv2QDiYB2qSmwMHZ58ycJUhtFE/ZPBdlv7YsmyI8/3NtbqFsh585FbZCZUQXeq
szjzq3I6zUP4bOrLNZTfgVG386IP4aMglJ4kJe2gLiva0z5oacIIyrmE7LzdFnfmNpbp43KVDcGy
Vwb9kK8ivdiBT6i0/mCuWYpyYogfeepifkd/jgnUHt7n4tjXMDBy7ueN0Y2jaI3f4q9yNXvAVtT9
wD6PSdIh9ykJ5kOYha0f6aBMTfu5hn7sam3dr8Ny11aeqrojzU5X3jFlE9IjSHCg97rHpjt76gA/
ogui3OUqiWmZo2WMhppjWRwosx4KvVu8Zsordr486TJE0NvTic+L9zCgP6mPw04kBdlQs/aWzg/T
kBLAPplvTnTQHCyYQd1dYsshcRBm0tL0gcuF7sT8cBtmWIUW5qhBxly/MU0XPTXM+by9rs3F2KqR
gfp70XeiKN6WdHY8Gw27tyz1ph+aFzwifJZjXHl1P01+XeprhtCma6ITiOnFy7uCHIrEZrbFKPZG
D/qavdvGCDQi1+r+NlXuHQNBEI47XyYOUeHELWTDdMxF9x3womtFAF27xdxGcfGGromiqhvFJlDJ
N8CneUvUa0pXbP4G0pwQSTzhdfFEVuRrQ/IHAnM/MfsXQScZQnjxo03iW+xclavF8U2TdlB8++EZ
be63xfIUE8dyR7fJWxRMjQ7NGQSXWHEL5kvmi4hjfyqBy6vkeBGjs4tnxkRpo4TkC4XoerSc4wdV
TFk6OJ/N+aBGOChxWSBqupnBEEbEoEeoUjsFZdc0Htq0eRf6rbFC12X+iKQ0I91yelM0y6/7/pga
uPMaPhaHuK1ywRCQZZxpZe06s3jFJpNtaH4fKMYrF5GrZ6rmMxktD1kaH01luUqqCLD8mkgQJaG6
L0zb6/P5ZojLOyZFb6XefosyWMIh/hPOJGIu+tfO2RtFy8MJm/BCB50rFIBUBpqrKiDgZcDCaj8s
JQ4kkX1vHecz4Lk02XwsTONNaaPK0zsWdAE0qJ3kJR6sl4TPU0vIXQpiUOIJnen6EUP0sR7Ci7Cs
98DiBRTmmznTnxAa09MiuIMadp1IchXUEJ6lYt1lZuN3JO25mi4jJCZ25C35sMtD7YMU+ZY5ziQp
wrPHHrM2G1WahjZjDUuNU7rJJVzcKXDjlv1AK9Y9dbbVQGB6C5t1Vg2UBlVm3BC7wixGcfnL5L05
l5hA6sSez9JQ9pWQG61yaMJafeiDdmK5lj7utTPWFoPRCcg9EsYObdAfkiZq3Sz4znj4SimiezLn
G8+ep0cC0PUN9sDGDUb18tvjpt2yQa68xdezD5fkLSPAZT2/Z3LoGZNHpyaPD0EGmS5h2jA38DXC
b0Ndzu4yTB9ZHtZuHVBaKgaGMe0C0vJ2vSGR4oWweCaM8rvekW9oE8U3NgbxLy1Z4c6rMxlXoXMK
0oNoJZE1NUaww6wyg6s1WbP0Yj5ZJj+WqhcxfXNHRaW9V9m7Eu2ZK+wGKjSOym1vRw/BaGn7JO4P
YMhMlL+2ZGcRAmEdbwhZOBSd9mxYvpk0KzlTnG1c/bTJTmlsvXTriMVZTIYRb6oo4k0dT1dLTNwv
Cbf+yjqMksjZYKypkCBhOes7iMAN/WEKdW+cydYecaF5gsubZzHP4fr1ZJBbkWXa6E+FPqLANG6y
qnkKoulii0F4YSGeNNhiSdr+iGKBdLA3fhht4ZYdWgVMO7jOYzqcNE6+bpplfVeZ8qpALAk2iADl
yHjVgacvVUbga8NGQi4ZSwijwikHDDwvDLHShYnaMnxORn9rM+eewvy7rU7qcWqScR/b9pUcYy7t
McCp0iDBTYeFFnamjfU5PyCEf5iUckR/QIav4Noza7zmVHvPa9guBmFq+BLBexrWt3RqjU0S6G+V
Ejw3UX9NwpTEEVKi2whVSPM2hm2SD0VcurpuKfRuZwVPROESmmViH0937FvuwSnjuBMvuTNLBpYy
2ryiIHib88Xvbct4g6dEsyDaNoreuYEJ/JqOYeGnjTjTScWQ3nMoVp19YXoz7kmcRQiFGtbFHB3F
XXMx16QVlVa4iEH2OBVGxEhXC7ZKsrq26eOT7R7+WBwVe8uwuLwGOisc8ErbMp/R3IGUGDq/EmOz
XX5A9iS+WivRXButn6NbDjV56MKaj6czAt+xHjpQ/1dDcMCehQItFxfVHPmwzfHHEhuQXfV5p8/6
Y9S0xc5UaKNomOx6IR7Y5bpp6Bz1bjhPMBgjIqdKy3ADhWfLuhUseD1sGyoPh8T11sqS6zHonxfH
JOkR1Y+r6FdjZ95nk7UB2tl9W9+6jnESC7iK8dp6Cev+x6JwEueR+jKK0YVwMJIqIZ7pONznAmBR
32l+W9IQa/RqK4CvdWb2YygGdVNRbXcxTcJJ1ieZKZexH15NLojeYhruGBSPdjFP3gDX0K3r8skJ
1+BDAgDs+tDP9p2ijzdJ1SyMuh4oP49KPz0EUWzBqutZmhZ50CT2KDKyl9B6/Hp1XB49E/NIns3Z
YX1YrH9bPZX3TmJ/tBguSRMUT5WIb3E67myz9cfU3DvB2Z7rG0U2PHHg4MhBRJBJt2uYNpJlnV36
4fsyoIEK0550+HYnVdsgLnkUnoUioctncegm0P7DmN8apV0eWeo14DV1UT2O3fxtqQXx46NGzIxJ
QH02665uzaWH8VB4bN6OU7lgnATRuFdsKh/ZlNuKPs0Wl61v0pA5lRJIvdB1XykTuosF5v9KR5fT
RLHf5NkGc2Z1lZrZA8GYwzbR2cHACH53sPBASUVWXi/jbonx2CuYkhie4kdDeZygqnCLhcl/1zPU
SdV7cg2LIi78wEp26Cc5/bURuk7R7wnN/YjDJvALNIiek6zh5OMYX836om/SFlYj52FBQ6k5TwyB
70B5cSEM49uaiLFdKhXFrRhKsWAhla40srdahl8t3cKs9QilNDYV/mO6Utriq1XChziqh1owEjSJ
SZ+ZfLpFaEIbCfJreCj3UQQwhSCzbjMgj4BzoOxai9MDUQwZWkCCPRLrs30X6wA6jDnOIeFaVE9j
Ux2H9QvD5Or4x49f32kzygN7jHdfN44K/F+lKOrN142/3cG4ZM0yURmp//wnvm6b1WXYMqO91L1Z
HUvmRrSEVa7txi4KF/ug9EJbvCGO6mNEdJin6CHw3vWA+fqir0/o6w99/VjhQC+SBKl3GxdH+nci
pa/Mt8Ac2V8ElUeQ5LfJsvIjsQOBV1hj5YtEVw4VI+q8UZjGC4FEdirMg2ikCaZShqTHF/fCBMkF
R/zBtCrelvXPr3/m67uvh6D3xKN9/WOm1AXSRIajbcDCFCppne9nm7wkLVf5vOrxKm7pLA9ipKEV
EkqRaMVBNqp6ItE1RITjLOdErjsmw6p2htISLmQuJw6Z6KYBvXFDeCWQtVlA2qnbwgcwpMF8J8wy
CsIMvhUsEewTkrMSBdXERYGYLP1OhGGGCayPtlQwVHMZwiY6W+Rl22W10RTTurV0LT6i5mBAB+DB
m8UA4jfHsrzqX/JyVq5Logqp20H6tKsWJyW6CLkZQDpJ8GEo4yvQbE8dqhuqRPp1mb6dtby+VjsG
hArxmZqTk+K4MEdVtMraphqP3xK1cjUO1jf6C+/EWqVIL6hS2yY49so2a7OK8aZVAZauzLtIS45y
XjM5Vv6A3bI+FBWXig4hHl4MK3sl8IzNG+zCrBqaU72uswgnDZ/I8NvcBGOhw97xtbG5h78/XY8L
myk1n9tt19PWtWl1RHYT3mh4yVzUkAf2+ExNhwDMnyTvg/RiIlhE8X0A+pwq8ggvr9wwOy1OhUYl
ltRh+xjOMRpwRVJdCoWFIhqyFyHC2xIVEw0ApkhlPIQP41J8GjXr99hWHhF5HanxgXGch/FbnebT
jn7lcs0h4mwcvSvYjIfhnnkENaZwTqOtiBPsptVCPXcVzZOseKELw3aPVvONiZEOYoJkABB+t8pu
PlSl+T2bRARxgPbihFFxU3Vxcu6CLj4jcTQR5pKu1uv2cV7q+UGxFQ1hE11LK9PvEP84D6HSFgfw
6+Qcoy5nV4/lbm4MTC1g+l06j8i5EjiT1fplUE2AohamMamlPvNw5PzCvqSIcfZxP123KA8vUgbn
MdGyvbPSZ8NpfMxEVh6py4NlERd8e0Wf3DWaIa+IGt2TB+BGbE3u5hnLFtJphDWV+UIwMoiOPIVK
hIb4AJe5A3cV6n4huaqq9QtjpGrDRcw4wJ2SB8LYGX021bmqsWKbCP0ONunBsWVcwjFV9wpBRmyR
sm6ftWjjxgetpfGwmPa1jccelopo3TDTwY8M4TE2i2Ib5cGPDlH2nYaHLykGsZsjM3UXnL8HRYOk
3EzpPkbZOanloV/5x4MKApsjl+jNrcIMB+fNMYos4yDGqd2KCLvGoqV3YpUWBU17Giu2oGoebyrB
ATEshkI5F55CujLC5R2e3K4IRnJl6Zc49nQbz5pEwQAFrjZTAjgX9vEaEyF0FbrhfpkO0Qp2gzP7
fVOFXtj3Hwl+wJt+cr4FufE0SCqZCfhVtWZJoCGGfBLmRw0IBEws46BFsK/gEK/xOxRHZsAMpolf
CRsa7kii85UuPTIECm+TuToHRj74cdEVbECwAiyo0gvlVDnIYTUjT6CEPy1qJtFIwEGLSbKgW0rr
pRMTDQU3JFHpZI5pf2IAVTS3VpxfSKqFXBM45rSzZ4w/Tm8wa5wK9RQp8w31dLItCXw/BMpuWQ1S
qloNXKszxQ/FfIYThMczM3MOG13u4k7aZ6ZWrDJI53aqGhzN3i4eGT2+dIOmXjfP8KjiB+AiyO7r
/hJEUB8nCkZgYnegkFqqqsz0C1Pza+bDqaA675qyochGO5wbre5PVpCTWOb8gBsw75axZ8iULRth
LUwwOmtDr5QcK4fWmm0+zjLv9oMFJwEXlDdlidxXKgbMpiuumvSxAfErcK36YTcGQFQ8p6tOsDjq
45K1Jx3G8i09SxSzHJxuNY/EpMlayqNYv3x9F8dXFdTmo1Irgq3R+u3UAAGA4F5EkXIMh2Q/zkO+
T2Q1+4FKL0lpJmlh2CoIrQXf4+VKpRyzqP4sFG32W1XRj5BpWRfwk2MzI5vS1frSOP72bUz6FR2F
OjvmNUp4aAs3ekb83uLMgJupS+gvJttxSpejuVpTujzBqmcJxFgt4ThEv7PLHR3v65++vsytfJp6
Wh1pV465a8aEBwxCH37/NgWtdVAHPE25pR7n9cvXd7q1hgAO3fj7zx2E8Q14AXBNmVMczaYrj1/f
FezDqfDNtDwi5DTY7xTe1w19HDpeiWjXbdbCBaJUddSBPG3UEsPo178FX6XLHzcjadF8IGuvLPO2
Z6VMX/+48esPfH356d/++FFVkzxzxybRPfhcCsppHvO3L4J6NiyYYv7x2183aI7KXf7pWxwUcNWi
ECXVP+79T7/09Y8OUbAepxMS759ewdfNPz0EDIuKLTBKu68bopqRWadPsA7/8QA/3ePf/ZU/fkWb
OHPjTt1Wa7XIQoht3JwyPyhjY/EUG6MStEBEfOvNtenwto+SF5k0d3EoIHWVdsemji8iiPsjzdPp
958hi3XHqQXnjf+y9Cvg7DA48hxJ9oDFvZ6V+6xwHmyZA1pYjwDOq3dJy8e3EBOqPod4eWSswQ0h
qadgiaZy6+jZPXGFxzyY6p1CIPR8Ir+NpgCDBVoAVQl+SX2diuXQDOMPuFvjdo04DgPip6pjkQvQ
nkPABXK2ELEL9D4cRW6cUadbYDzTPHabtLqPY/EZlRXAvBqD6Yp9R1VcpshJhvRMJ/az6TftEF/q
qVfdqY/FprLjA9vulyGuICOh+NVy47vdKtPa8OlctVHeeo3Xvwh05ku1B4T2noKAovcxTZtI6dG6
EK7kNh0AwVL5DGwKYKndF6P5mKTjQ1STetfrzuVrglBgdnezbHw3RsTgTLA8W6+eG/PDmejkWg4C
CnXY61BHVTpAKur5TRR1H2ahgMKYTiJKT7kS7nQtfNXX16wwrgA5qWvOSVhJQIEY8WjjpqP+S8CG
TX1peWFY3CspmRaT9DrAeWkt3MIyb3Srf0LXjtTt1szqp2G27qwSLWxpmrsuVn60jqluZBvf6PV0
72jLY1oO016DWOc2srwigndfwVvLqN3SNEiPVReEe4KD7rCADech+BTlTFlUY4mNRjbIQdu6rW1c
k8WSbWK7o+7MVgtj0LiNuSAb19gNyOxxMpzQrcdl65waii2vSh25kfQhZA0YSbAmeSYYSPYL9V1X
P87pPH7qbE0ZpKWO8Tpjwain4KD1BMlbI3N9ed0VOKM7Yy3PzyCjHkz0Va4o5b1ALDRf1xb2hW64
RhXPDH/eSHL9xtakvam8j7K+Sgct3ZUhWpzkCdjg8xSQsRgG+FWcKjkpfZv7chwTqtf4Dk1dsCGh
9Xtp5DzlVvoAA8OdkZDrPvd4T8fatrYcPcDV9Vrjz8gZU2CirCMvr68YQuSYKFyzsqa9oXEWOo62
NUsKeebqq9itDDZ1/qNRxslb9KH02r2BrIYiumDkkELuXxLewGokx0jO7AXZqR+dQXrznVRi1asW
54fosxtTmPBWoGl5AWYP+Ly3ehNUbl6koUdL8QEt/ewLK3iMEf8WavvEpuzAXsJ284HPDvIRSBfT
usQGL7iagJSSRwk3IvsosaxE6X2ZyU9nxEc9lNVRplkMgYYcPoSFry2xjq7ZTpslrRLPpKPq6Vnh
LcImbFk1p42gf484OWtoSuaCRlAGAMVq7R6FZQ2CfirTfVplyErZS5q941bktYyC942Uz5dZqod+
ij0aRRVAy8SrCsUiOPE14yK31ddzrbJzNi3HytKwP8OZTVB9ZpSuNDgNn8zfZEuczwMHPCuNHXFo
NeDc0x7nAApBwifpMpC2l7vkGFMITaTLq0bkxYntldES0mIoNzjMCAxf7MlrdOzFjAq4mglBhRBe
GaM727LYqLOi+1nIlRtMF43iby3tnlOL3n27OMbMq22mDQngkvHt6DcOmcu0R9agB4vEvvo+yATo
DpKi03ah3aS85JNgQDVyXtmChp39qpeSEIr1jYQvxvzLys/sVphqBfeDOb+2lnxv6IfwaWivDtwf
YgXxiLrJMn10zCGbNL2LZemLsXC8wA4f14E0067ahYHS7RwbaiiWSN9Gku2KdB68kXgY0nco6bV0
mVxh5UDbxuSAGyreFHkONa1bX34nSHisqdQbw6KTR/5PHbBjNtkPTobNAwJvaC310inK6BMf/a6D
RNkl+D/9Wj20DNKaDP9pqJvM/MzPAetDXlsna1BuprVh361nZNEfiqwMN3of216x0n+l8q5HyVWa
le8gACDvr1S4ilbh6ZqYG88aiM2rDCXeCXsvp646BPr8Xq/SYdrO2GifhpjWTTfH34Lpc1KQmaaF
scENeR41xrsKrW9spotK61S1P7EG0nAjHoGWaOh1iGEiayn27JwaL2czM5Vg5Gd4B3m6NenBun1s
fYs1psZJ+m5k+hoCtNARTCqBq3a8XRrnPWUNrRTrUaTaiZiiytU1/UbJh8kHqvrWtX3scn43pH3w
nLKSNx2FqBcU9k2S5j0UNMRpztRtONt5920n9igRkvrrozCJ4s0qRKdNzkI1c0AEUNhzqdw5nJZu
DqnX64aBwz6Qu8kg3K9T9pnyQcZ5Rt+AyU5vKRMX0ZBzYKqf0uwmK+WymReMuU3oGUalX/d9Tb5V
Jfy0P6sqnrOqJynQ6MG9zix8CUVSTTAaS0K4/5Ka/H9Vzl+ocoSQCBv+z6IcgMvFx3sX4yb6Z23O
b3f7XZojtF9BbarALZB5GHgYEXr8Ls0Rxq9Ct4SqGkheEFnYqCz+Ls3Rf1WJYzGEbZg4Xkij/4c0
x1R/lc4q5jFWPY1OqtL/izQHXOTPUg5AiBLfiIlMyFoVRH8WomDysCWyx2HfZOoe1kjo9WF9ZcaC
+mMpkLF13UunfIJM4mDGsFehm2fCRlWUMhFm3puZbqxgZkZp80wLCIwxV0HWlSPiT8S49efUZ1cD
zDNXKCSJlNnoqvEhUwlaEMl6ge05RWQo+XEIJher0g4cAUAQUn/phT/Gkp3ZrC1nLVJuKy7GzOrE
Wzulj0Lqt5lmqKCCx2tTaZgRXVTfCsZuo6PQIJUXrgBCdaY4+dW4Zk1ob/RCK+iR6UadVs1v4umx
eUv1NWTyoaG8xLPx0CzRZwSJxbaS7/0ob1o7uh4boua6tdeLsFZbBtBH+eL2vU1pgKhhIYQ8Csq7
AWxOmzW7WZ3YsHb9BgjBk2lEl16knwM7fLQQ1QvLyyd6XzQwJW8z4qxbu7JONJuuwB+3DJF4zqFo
Xkw2EnG0NXIdwxM5HGCjO+abqmbuHMs8DzJ5YT/NCGtELby0Ktu0HwZ83qZxyLDjbQvWcbDBXZKA
BieLNPt5qnCRwZe252s9pWK3gTi4Zrp3qKFSiI+eWvMcsjW/hU3rXjWLTaiP7hTZjl+pzsGc7NdA
dO9Bw/3iAT9qRhnGBvkE9hQqI+E/LvxcjhSlJT5iecWsvCESuqK8IRcknUAg1HbsDal5iwx+4ePU
6T04h8QMCIRZP+2gVX6Y1TPObdQ8mdH59eQ8J70+uwyNHKqu7BZq9NFi4udxnYxtRtYpxo6DNdab
cUAhZLY5g/vxDKiopoAq/B64xcaobD74JXykNID8KihM4B98tgYePmLl9iVAk1hw6PD/rnNaywW/
wtJdimfSmAemZuF7kFEHdI18SESD1i+8DqGvtjT3RNSPbqsmiRehS1olsw4O0vmi0HXWm3cYVcqd
3gYbLVu1CD0MECPa1NIOPItm0AIDrxEi5up5RBFtuEbLcx0t+viBOEQYYb5OlkDKyVPBqC21ZnqL
+lkJRnvabNzmA+dMo0rGoOFzvGRnrOZ6qvEGqdbtEDc6+53wtsb5tKVzglJ0la3WBS+z2gKeiLx5
RR7q2fs0MA2vCjauhX4nu46a/U4d2XSpUpyJXQZ5XGdun8mPoPPBHd0x+PLJvtvBZ/y0A3tyF309
8er0kNEoBWBpMYBKPyeJ4oFRv+M2evnMFiOC7UvBw5mgPqPVO3KMTu6gKcWGdG1z5BAR1MBenvNZ
hQVTyWUMX7SSCVVX0kRQkYt7TduQf2JrrnLI0fW4Q8YppnDSeY66q6ucqEoOh9h4wLyHZgN7EeiK
45J+T+sQ8SBaZAopt+dZqFr4aTbaph+35hI/xMuE2EO7YPUl2IWsbRf1AL6MvCHBOz/U5oQiKw9O
nSFSIC/cbjvJd5SWzO4maO9jHbwUTYSojY8QI8uDDljYgyjhcwstM0n3n+DzdJPZrKcGW1wvjBjn
EDgJoKJ9ESmPawvYa6y1u6gFCsPqmdoi8cbqQow3H2zLFgc9OBOeNP+usJABDqoPVBvcSeSSmtrL
9NYiZ6tWXbShbqVG9rbJtLveAayCEQKCKNJmD/McCKyGMlTq6znbV7U7x+I8JSyWZdO8UQ5/6lOW
on5DEBLVE7SCGZnaqvcwlZPDzn/XhcYljZZjExm6DzIHB1D01LYsR0ANGPaMxlU8Yk4v/jd757Ec
uZKl6VcZmz3aoMViNgBCIRjUIpkbGHmTCRnQ+unngzOrgsW+NW09686kwRwyEAjAcfycX/Rl69dr
AhyriS2CPgUvg+ykcSFc42yfovAoJ2hTOon2gHjLZuoQKwDr4eIHTyU/zX5rsNI8Bm7ldoiN61Hi
Fxx0o/WKiJHOUBQkkmf7Se4hrtrAPVDSpUJ0piBa9uCCZOqduJaVdG/n0XCtqN9EsVzsRqQEvQnL
+UGB7jhkdumNunMLe3ALFEQ681NIYXGlovWAlA4FMVBHEKJ+9UX+oI38WpnxY+zIEy5WtmzLqnF2
ZDHeSSXxnVdBa16+nqmBgNVz0F5rZIs+FRE3fUnUqndzk6V+5HT3Vh4/yE3/a0KzrTFz1bW7js7C
BPmU/RJ3+eQgZ40PT0pw3Zm7UUeD49zOiVtZ5U3CaBkcOd0t7kSHWrPJFq8vLBDeCTA1TrSU2tAb
2hqhAAe7w9RI3kGS3Exz92b1xe9YP+9QF3hFi7F2FSX/JUs8iyhAO16knndnXTU2yaAfwhbEqe1I
hpvL8OEpKR5JgO2MydjV9PYzmCYpQmQnVM3rZbRO4yjDHpTpgcNB9eo43BC2bwiO6PAX+UM2u2cb
mwc3zue7RcMLdSnq16THkK2KeBlJSkZXPimkIEye5WVoGl5O+bXUOnyvwia+SM9v8pi9NJUcKNjN
JhPvyYyHTZY/EAsEQRdOP7uQyhKV+Yg82RuChINHpd4YX9Gkp3zZUM4JlZpc5wTSbzTpbKAnHZye
va2uK7ZYh+2jM+zRBksZCUQ9iSxMf/qKzme0pMeWwglc04hRZK/eDT1BOeO+7bJ2kOa0Okq1vIll
Tc69fDiScXHrCJW3cOBLjD1g5DQeo90MJCRXrjWL3zWXuy2ZPGgC6+uQh0dzSyKOfI2+MCEAPKDs
hoQOEWm5x2XufpDhzkAwkGMrcCRpDP1OljI/UeR4C7F2cWPtZHTlGr8RNkhG9SCNfJfYOWnACend
ctmPa7m4akkol1J8vYYuCQMQq20lF6j59bzIP8Sd42hlyR2A7JjEWByXz40F+sgl9edgo21mm2yB
3NJI7c04hC9JuuJcDUrW146lZdxIOvTOyeqwHAlv1WWM/S61+P0hZ6ZKFW8oKrpNUnzYo1LjkWtW
21oO37regAc6xJu4D1MX6ExtPZ+htmwyiTDLzLbQWclSdUBoqyHddvgFccmLvWqa3ZHk8Z9JPZfd
sUGY2TXmpiBkAnoM201T2h21DmVPBP4a13BfMqxTkDURwfEYNI2jIJ6Xv+Tymshs16PdG7H1FpFK
3NpVBaSJjI4SRC2Tz3m5pRxVDKReVdzdgrjMb9KUdE2vyQ+YTbZBBRgpUIpzC4J9C9Um3WBihxWX
3vSBAU8tqJK0D8SsmPTrinA7R20fmPr7qGQkpCWrDcy6Q7B7Hhevp6S+onWp087UwREhDRy7cSCc
KsCBtfboqI29lbotHgbqHr2UzdTq1wiLKzsZcgfyPLjq6nqN5Cy6JA6WBsWu1TsNpNt6LohqkO4+
509G4+TbWqyoM265LmkkIu+oC5ZOidBV3ST1sP6eUcSThGRvso6j0b08xsX1DJx2U6iR6pqzEkGd
7iBSUfBr8rAmaG+jq7DLr6RSBY4Wa2Zg5yiFOLq2iU192pv41zdF8RAaH+ZUhA/tQoKkdYa/Shw0
rmJLHq4wEYtNirBa5mq5bQR8yhMeyBW2HoEWGi56bjizY8++qRtuGLuVp6AbQknxRDOzVEIcM/8t
5pIqz4j4rcVVlvQhPZtjkCrNRE2KVo51UoFbOhqWqD3Aod9OqvVaSEvv19ys3tKbPywMI7elqmjB
GGdaYMoaGO7LPNhAcPBF/OvczWogJ4iEA0pbmzoyErOVETuSuaJMVsFJkBBhA8vhoH3YJj5hTkZ/
Zy8wttUrxF4ltFsoHUUGabd1TsV+E1xiZBbeZA/UquGMHcUEe7g/rWGsAEGG4dYsO2vDQCUhjdiN
R3AJCqRxjMJkyxyOJNsZG1oEAVmRjFdmGFuuphooazYk7BbZgFXvGMcaS/jPVqg3lq93kuaKZWKT
Hk29ol0CxUz1jVgCW9Y4mgUKpFZTTZh7yydFg3I0psNHxclWED5fsyYsfNuQzesxpPw3OP1wHOvR
PM2SdEX2zbNQ335Iula67s7GsRiplda4RB9BfCkoDWICqJZmtBOzBrRIiiqAdEZis2qU1cc8SZWr
FkcxdxwguwMuQdwGU3kf7cPxZ7UAqpys7C4z4I402fR67q3zc9U7xgYrJ83NCoPwHJix1nO1Y8t8
/JJf+MOs+V9Ff76lyty1/+d/K/9KWjN0m1yACXnbNLlZbNQo/nW0njuSuuhl0++7M/BDFUoMY1Xq
nzblbvuxb4hqNJlhyQDqTk94e/3/fL5O0U41bdn6TxLvAD/V2emqft9a05Ox4B1gEUwy2NOS7BfB
vtq2uEWYsPmV5b/ge6+ckotzyZ+vDmfPVNc6A0oR//rVCf4lNAEAvuUz48R1wNj2zuOUz1QDdJKB
uryX4zb6pPT/T+7rv8h9cZut+gH/Pvn11L3FX7Nef3b4k/aiBE8GS7ZtBD0UGE5rAutP2ktR9P+Q
V9Y3mi6IfuA3/C9pL4X3sG3KjgknU4fH9g9GmvUfMv+QWCNNhYedavx30l4q6bJ/vZ1kdHGQOtN0
oKE6qsLaN9WRsi6TuITcezIVgHl5RlKBrDsV3y9Nk3AYGTp0foLP5vcN9HwH1wVN7rHNFkBL1nIL
vB0SGVaZu8ICumKOzvNQIqLbl/rKX0lIbkm3saWMexLpVw0FqUAPdXsDiOf3VErJbTFDFlHQ09iR
41oxJhIv7LXSB0bAonwB/ji11o52JCSI09dYWn6AWiNgDMdkX+mYxmbjtFPPfU3c6OgeIgQtZQLS
Cec+k902GY2FgiBfFQx1Ud6IJuVne3kQTf28EJriBTz6Q9hhhitV5p8dEsAify7Fl8OIvb5cJbGV
WEgftksIhHZ9Gg/yxlrCMiCMN4cfohn2Y04CP36krgIm65+TLFLLQC4KSvR/s0wfeWG7Yk2O3cWf
po5OdU7qjD3FKrH7ZVYsu3xMIXYU8/+p+f/+dHGgy3GpwhuHOWlwixj/DYb1skJgVC+zohUZFRQd
0RQo2G+rL7DWOM9hmyW5DBeST/q2sWKYcKe+H/FzqYCwGpHF54hmYrnDUsef0NZv53T5PHGsbx8l
ZuP1ppBUHdWaFSYhllWTztUX83Foq2AmCfoAQcD5KcQ0mfFNHfWUu1M08xUKQ/kryKOmhBfF2s8N
i3XFZZPPY4itPzdaV19mv6zO2phPI5UDukY0xVbfDidm//1q8RFfzhLPaFj8TgKjwuEFj6kx2Nts
PVmxZR1JVFKdUar8piNg/5wXqF2xkdhczDLuToPxXiwVCy5HWqjpo6ewHllAe0XrsmdxHhE3u+yD
3aEJME+lkhpLN1ol1UGnFE2OWMM/m31YNAH01ToQ65FnyID/U7yHiEuxbrWFGHpL9/GSHHzSsKTo
jIMYf4TrcKRI2isLgDfWA9K8X5KJ6nfBSdhJeA4+m4pyLgKDq5m5cjn8oymWgqk76mkU78ScmIgd
xXaX2S+HFAvFarHhZT+xDN7uAHmuiLd1tEClGs7lO6y9GEpUc1xW/JdcUIMwkZJ0UQX9aYuebZ1o
7USnXoquneFchYhzQ/YDdrSn99MYjE4yBboVmnsg9Cvs7hpG0WNp5LOvCnS3c57OgWlcMRSZD3HK
t7fX7y1al4lYVpgayG0VlKq0Xo+l0VZcQZ3SsTfai57WVN2RB9nHTa3tyPShQhcxyU2l3iYL0lTn
idSRHSFHGw7hIwWguzYJIcs0XRcwqIKCRcHYF7NnCJR6x7dQh3619gLRhiYMFJnEVpCXGlLKlSs4
qFIplFpN7ewip0e9Gwqu0j8b2vCm2b2yZXxVk7Pvq6PTNpnnON1qeKqF20lZKJFD26x6eV/XSxs4
JFsDYx1hihY69To0VHQO1z7aThrcMVcA+twCbMrXLritbEBMonlZmAzyDZmyZTutT5CYxAjNfrYu
y6AZKdQ8qG+sQHgxyWDbQCdVDp/avZ/avtFNLXcwpRuz8qVq5BGYsW4mrdOSmZEHv2j6W+wCoRuv
P5q2Ti6332UZVX7cPWAB+rklH6WyzHeXQTnDWxTPLvOiVas91k2z08ygiiFUWpAVM+RP+IW1ig6v
AEGWiPnYZtVUo5ySjSroUN3q9A1kv9qf5YLykT0y1IRBPAWfza7eO32rHmCwbsOx0fGkxK0rqhDv
iCIewLhwgqxU7M9J3R/0EVKk2ad2ALDIDqhkoPaLDDCkNA1sIdzx1reiLfmfeNpoPMgTmS0imr0y
37Xpdn4gOanFh/Zh+mnHO6gudumCQlye8z2mrPEu0kDNeLJKNsvLfiWpmwG831XRDyDa1eQ38n7u
f2z+0qpr/Jb0dq/GPkT6YVK9jTUkGyC2KLsxdoWV7yXLdSTfguSs9V99+DYAEzx7aeNpaAvDMpj8
7pkUUCMh5/x21q4oyBd5YE/H3ka5AhMDnLV8s/wRz4fz8gH1JjVGFy3RZNwa0WEwPVlClRDeGJVI
cNr6k6mjknbQtCMUcOsDGvwMLQn2Zb9plH2TnkoTn8NdnV+F8QaR1/N81LOrIj418qGS93bjt92m
HDwdfwA4TX3nV9qu5XKqEvUe0tGcVnJS4H45B8lGRdKTfk8VWUi8Ksf+BwgUiDMcMaxuYGmfgXDL
noRCjH1f5Oj6v5wlsnnRbdX9ModdE4BFy3xgCfaAwGOQzh4gqyI/xJLh2fZe7wMEWCPg2pRedC+U
r6MhMGExnEEo77W3EfYPugVrqig7qNnVuT0MtVdiGA+pEuI711d7TLTnJXfPt1ADYTy1zm4Vuvmt
5p78o3lGAH6S99pvslQK8dqNcjq3UIH2KF+aMcYX7qo7ClnmOT1O2MPdRImvPHWnxNdsiopowkNH
hLZ8mJHQ03ZVfIB2azQfneUt+TEqT3bmKcm+JLmwXNnqe7oQR9JNosG1XMnOHZY6pbmzm91aQbBu
QWKnCdYcPBdUSUHrkvYvo2e9PUXcR8fKWa83eVM52qV8N+Dhv1G/BwBCHyZxm05xsELOwYDwAw67
pToav3lmdeNXjF3j5Neqb3eB8rts7orsUC2eJq8XjOskgXkLu4C7U7X2NVVJaXM+ezg9m7CY0KH4
WfZHBvkJFItiO3cewgSG4xXpKelhA1Ay8OBOyN1emXz5qro3pI2iPzo5Ard7PfbbA7DrsPFXBH6J
uOJmbAgdrizSsi2sGhMSlqvD+5jdzfRzgmTo4mBGcdK469TDGEPCHK6Mbjun2wkUuxuZSDvmAJsP
40LuxFU+0p+mxKlO6IbtVFQb1fvxTGJtKz+qkq9Lr3JxSqyb5AelNm3ZmQMJGCJw7/zqaEHLoxDt
zspttWryJffLRDFjtSCTb5v0IMPYj2Jf0bd676JAAJ55HI9q5A8GKXOApMiQUokEuu2BuutIxzTv
3XmXRfAolMfevkGBr0mBOrrL7Jm/AI46T3bnUQG4Ji0OyAiLmdIheRpQGaj07fgKYsi0UJ90+2KL
qzfDovIHBWvMm/vK1UxfhmBydlsJe0QPfifX/Jqb2To519rxvKOc28IR2MKbsnvX7SKKx26kYe8I
oshPJFdD+r97YuCkgfs79j8M7QcFMSvfgBS/V3+FINqaPadGwg+KDrrw102145wQTrPPVyoVP82l
JPJUvbQGZMGd5hzzo4xQlkyS76EIPSoIDl2xMuJccGXK2/i9T64XB2OLgwQTtECDFh4qNDlEdeAY
qhQwvOSpeEHgP4hv9EfUh5f7ONlSAVHrn5p2swrtlr1LDs9QNnLqD/VOy08Ksl/6qQmPUQ3U6Gku
t7W9gafn5HdD7E4o397BS1b0vSS76BjMcPBunRcgrc5f5bMFnW8/7fVN8wBCtdIP0R1UMBBvymZ6
cVoMRXbkk8ZsA2v4zLOM89UPmdzlAtlCJf+2b3HFAfq0Vvv8bHElomCevqtKesRJvV8e9SWY57uR
QWn75sjgX3kxwM4GNcyPjG2eS9o8apB4dPXy4bGPH+clsG3MLztwgUGfbywTv6GHKP09zq8D+DjG
k2gQv5xbBGS6kxrdDDE5N2bkLcUsOd/l9j1g9bzeZ+GVOe0HepYkoNye1G9jhbn0sUVM395AaKE8
UtekTUGxkEp1KX06mJjShjb8y8aKxr2JfyQIXoPJODKgicmugWeEkPxoevVuvC9b2L/+CoiBPonA
L+NsX6uBK7jdu0JpYhc38KP8R5miqmcGlFvcdGt5POp/GeArXyq89m6zTXPQ77Rsu2wxujrOt2az
0X6G2Lp7ICutDXcaoK/Rk3/BXU6fo8cU7NmDBa1pw5kroF/d+GWC0ISsG7iRJ/3W/lXtASacPpqX
XnKN6xR/1wh6ujcXnsQdy4y0kTykMu4x3fDC/dnjmrqUSt14a9z/5X6Ah/6r3Zr+IaZyfKtdUz65
nekUCACe9HF9YoqX9IWS8qph+WKAe/Hg75x1f6o24aNJVaraxPmJTcdy2w4HEwnrnVb64W1obQb1
KadGiapDC/bBM1ALsdxo8mKffDjK1t2wjcbNIeeOi4EkeeXPdlfdUKEAx4pwbXvPcAkiGBIrUbOd
N0mg+4OX80tgGKZvh+J6CYANnxX/3XExlN6jm4fUn/Jy0Ht//AnCSbuaN9HeArdxLf0lPyv4cSRu
+xbxGEC6vDP25zv5KQqykwOYo3DPJnXL66Fzy6dytyqO7JI7+xXYIeuUl3OGhom3vFuc9Sbj1Ao3
Lg8lAHIvtgnbPJZhT+Ynd6DEjc61uOwvMk8YaSJGT0/KI5Xg4UF9bq8LH0uuW+OK9DPkuqPpAZFc
3G3veDoXzTOutKv2erhtDuHuJ3W25Wq5woN1a9detEeA4sqJNyceb4BJyOAsVxP89ccOY+rB3S4E
CDNyrFTVXNgd18uVsY1fuwMMoPZt3thBGPxs36ar8/XkwxG3d0QfV2pQXMWwrrZI2HoU/ze5jx+Q
27vpKfTOLpv45SnfOlvVS2+7g2l71WN2XT1KP5J7yltv6aPjpo+WK/+un8dNdTBcHCAyt3uNsH5y
Dd95xEfDpHKS+kyRBWx8Zctb44WejFuHK4y+HpghAsSVBL/24ePtct9c2bFXHbJraQ9T/sp4rHzk
Xbxi59wWXrK1XlFxlDo/PpmNt7xiT+3hhOfRQ8meEbnmq6TtKVvycnlF983bRTuCkkN+5HZ4Th+7
q/F3dm3vhqv6LV9VYj3rh/z7x/k6uYem9Dt+LX6d9zJXgj4G3OwR/KVE+dml/3zoT4Xqbfuf8lNy
B98ZWDa3FQ9V4j7KH4XPhvLkzU+K207uo/OOdIrKL5sd67vz3n7Tn5rXmeIqgxFPf2te0790b7xO
I396yI7YdD8hBnRb3+lP2Ub2uKg7SrIusGUf9WkXnIFH77MFBeGTKzSurD2g6iD+sd50e+llQjC3
dhE6pYerf0L77k/QL1gIPPVO2Rc3vBKD+oN7tXzKC/ewHNNt+7QcI/qY7qVEX/TE2yn7EPd995Le
AD/gD9HA0p+OZ36v1O860AjU1byk9CrZDQuP5zn5QKqke2EdDxNwdFM52oxRuDRA9nlhcZnQhOSd
8b68pw8SLh1A60eoJ1sq/fq8M2SED3lMpHf5RL8Mt2mLYUbIo1vcmkG0nw4TP8h8Pf1qXkGtoFi7
5X4vHmFyaX9FSBJ65bN0s2yVbbQveSOlyr5tXPl51H5kO/kQHZLDRNXNHRDe2WiBdNJOXZlsrPvz
x0xo16LS8SubvRogE6VdZ7rNXmz4BM42vpvv5Z11s1z18112ao6EFMaU8azIr6UHgWEf3n4kd2B6
eqhs4LqRUyBUDtKb5G55mUQHKHoJqth0KjW82qfyA342nYrsGu/oYvCHVVpJ/8Fr8H3EydfTn7tD
4U8HKvX2W3dTB877Od9IkjfeIwZmv9FqXuMfxtVwA4Ses16uImR17ofOA4uw0v0frBf5qbnJAKws
u/PdGh/8VN7rn5wiBi0Yddcfw3y1vPBCRGaBnxEUNhAde+3YCBHGE+QXf95Irtq4czBv3oc9ER5j
zXvtGmyeCwvFw05009zQl/Ka/Ik3yDjv2qf8hi4vvxlPXFc8tL16Ix0hpCg3agARwCUE8pSf8iFv
XFQONjaoIOgcLKw2tV/swT775g6a5U6+RsC7843H6KXZVj4yQry66Maeo/177FcbYwexINxPd+YV
kGteeOkN5z3VG4VOEnvvLaOxl5o3zrv1a3nF8Mz4pbwaNzbv7nTrXINiPZoHBDBbz7lX081obfoU
dQneg4SD5GG4aZ8gmdA9NwdkSH2smB7wGNgRoXLk3a3tG/fEFOOHvX77KBiO5W7Z9x8D/cT+vIcv
66F7s00fkrvsjhrldrzfAs9TXlRuAYgZkq8+IRzd3vHMhs/kFvkB9Q8NRHqykZ/nt/mtum0es/vz
NQrv9ILWXxj7PVoPyk2DDtUhDMwd9rR38ib109f31Jfup+PA46zt1/8mILbRTZAWelbf8ls0tdPK
HfM9egAdGJIfcr6HJ5YRQnlI+v+w4xNvGvm5DXEl2xIXB2aQbZLdivc/MF64S7fKNWEmd636hOwo
/rCRW46H6TEK9AMY9iLdqvZmsT5kuCJ2dJeZM7/i0vnWY/cICSoKTO4jkL6P5b3zwkm8RzsC/FVn
oRfZ1oHACv1nqC9ozrki7SatichyVP5MPpdB4cGrxSRXQP7JXusGoqWsKSrR+sxG4VW7Lcf0jlEI
SSigWH8mIhN1mRWtaB6xFYAWAlqKVJQ4H1vOA8RtcX2ylAe0kqZDHI2IKY3VQatGT+la66CMxIJD
cmyln2jHxaCvtpRUNvWgJvtZLqPA5qleTz+Rxr1iZeVelqMblZz8rskjBsDrZMVmgLw6RDXYyGZN
5YlW22rNHqSDr05UAdp0zeor+ZqHb1qYiqIJrCLhLTDSXcLOQXUR5EkCbT21nyK7OW9QbSdDUhT3
yJzATy80BrxLSj1p1urbRic3mJhkHJR10YSsHLxxpcU+KHtXOpPsi4oKUkxEXU0RBappWoPyM9i5
/DRXJmHQesZktagIyKm88ncAO3Yh5jrTgpKvptHh1tINidp9EzU5HSfnpEVagx7syzRYltdn6Mcb
zqoHYq3lEdHsJ5OURoK1zlmkdEWiV+R1RcsSxboRWd5zGIFg00h/i8m81u/Uhuz4ZVkl9cm+iaNt
VMwDKRXkGoKuNppgWCdiVkzkisTVMDICE3lQManw+UFLZs2LYp541/VneNVrmvYzV4v8Cr7udcJ0
jE1pD2wEwJelkfFcM8PzP1tIgpH7XJeJybdZsZ3YLZMqChvnYv6p2CWJ7vYjk9sPTDE9aqt0AFnP
o4qNjNsp5VHpVDVwmuu8q/heE0lK2NtyE9SKNu3ScoFRdRj7KIXbo63MfbLiguw6tVT2RAve4BFN
4wyHoem2lM1C2QD2rGFV99ZwVLT+Biy1sh3wyQsWFUZ4TVadHKn5bKl2f/icEysc2UaVDLcGcB/r
JmKh2O9zXjQh4DgFmBltofJg0OF/smMFCbY1jJjamGiLxWIiqLKgsEt+VPLNYvaytm5DMq5Dvvu2
/PMoWt80GP7+c2dzLO7s3uq2oMjQC5ITxRtm2TglDlVQ0AwzaEUym+GkQzxWeAZDoQ6jD2gPKtNr
mRs4RqPieVknWhHy4/RBGFJhV0hTM+tWRmiNA4hJjewPfMwWBHRZDXhdrBuJncheI9yoCCmcdfPJ
ytny81CXpZ/zYgexqzhoamW8hkXzcrzPLcXCy+6XfT4P/31z7Djwk2+Gh2+7iA8crabxoEMg17ye
9bdDfz+zL/N/e2aXj66NLN+pTkrleb1u4qO/nP2Xb/fZFHsi4vGPa/zlkz6bYoPPL4ikc+iZOVnb
yzl/O/HLCvHJVpv848BfPvlyPb59GbH3fzqDy0csP5dOf6JM99qub5Ji7fyXVeJHTL4t+zb7d5tQ
AyCv9e0wiihaXTYXrcs24rBlbTICu2xzWf13y75/jDjEt8N+bmNpy31HvW3br9/PFgXYKJ3LXd2m
Qbe+yPv1fSvWfpu1RIWT/hk7+XWCWQFlRbH5Z1MsLck1qbbR7/7uEGILMbkcRsx+OZt/u9+3E/u3
hxHbXT5JHO+ybFqrYAJQ8z/Yo/8Ce4QWtgZN7d9jj64/hrdfb1/RR392+Qf6aIUYaZoJWgw+NmCi
L+gjFdzYF5adDJbOwQ3HlmVQRRe4kQHcyADjBk4IToqB08t/QwBbQd/5G9wIFW3LMjGPgm1HtGp8
gxvFnT4NRVNppxgbu3RojI3VkPyIHIQfoxgPBULBAvdKmZLWW99DTAPhT+W5Hi3em81TWALXH4wI
fxAp3BWd2mzIjaAkgAaoiYgZAqnE3WoDMkOZ3pR42Mbh2G5wkVOoSVC/kgkE0Wzb56vvezlZTw3c
agR0Q5LUSnELU8zYUVhssqg9DTMBY2lY/tJUs1csCca08kJ1MSZiS7sHxFnqK4DlsN0jZVf3IeY2
DSJ08jhYm1QdDtRlgeBXRrlV+ql95t37aGg99qhy+aI5iGsW07Vjhy3Aegog2gApH61YXpl6fRNb
aoheKlZkRqT8hXtOhPUE2fSEgPsYqnqQywAoJXutp+Mj4Ki9fezNGqGdNL+TSBB32bnxC1V+QZRx
myrL0aFEUoZR9Vpic53I8wnV5xieWK0gwDUGdgyYImlQYp7k5S4bXw20PRAKNdsNKn1omC7KvRMN
pDLXPUxMFQl2nAXjVIRHLbw9fTNGcwj5Wj57Qre4SYcB8b5bFMSqXVee2422VdCwU87olZW1zsWu
fve9EsCK7xE+bVEyTNAmhgW0dfRfplThsWCHXg7m+TiipAtr0iNvsmCCcjOihbkpshu97jCxQ7HR
153xt9WOKM+d6720avakSHQ4xegn/WT5aZpQVU0ZzicFEn9LqG+NjIS0UTSQyuCqEHWTkR9V3csx
pqVo2FnAC7ZFm21UWG8BclzpLrHIyWmdHBMWar0/SGuVaIS2MzfpBmD5ycxnGW++TIOYj4rPMATh
bZRKySnPBkqpXJtySSXSkX4FZxN9gRVZiyrbxkKjaReVBYbDFoI9t1WNUB2CYlfWg61myNu25dkz
canDdepUK+V7keCG28rFsFVTh1GhHY8BXlUvkQ60PLJHVJIybM5RWjhUIzhYiQrUMAzatQYwYETu
7Khhm1Uuo/aSVZieRdY+aYzsOCm1m+P9dky19AztXV8odhUzONroyTFHyFG1xm3byZUfnuVrNZ5a
iFnqeRMq03Bq+BUxInJ2caI23iBlpCswR0bRND+YI1mssG3sW856b5sqz/yYGxvEyTOgh8VLmaTt
lV2WyN5pj1oe9691XzzkUfEky0B0yiE39oBVWn+ZMA4Zo2OjSNSz48bagutGX1YZl2czSRhBRWiv
SBqF6bEd/Vx22k2l0IfY4bBXJPzJdU2+bpJ+3IUoz2/t5PyiWufyhP1qiaMsqTPLSnG1CGOyOZgF
xzrq5Gt3VdRQgJpNhDjQq5wrp062+4+6r8orCz/uxS6HLeEnxAEljI+tzDWY1Ri+ltSVpwQHgx30
2FfVgBIcIda7QYMMJFKbYWJid5TSZlP3F2nKcQbI2r2J2OshqfQcWhgVt74YbHL97eAbnTRsjLZV
ceGgkF+bMcFzU1j4YpLtlvER3DXQXP30PEboE4bPXaenjz1ZxrImHcMAXPeys2kHpUzdDY7GLd+z
mzWuhLpqmA/Yr5arFWpumJ+TPE1PhREeWkvnceMnl0xYOsrYdTeONn0Q7WDhHiW6f047jCDn4dgX
pNCNDgEh2URXpYKEFJ2P9P2lB8W18STFkXyBthITbeV99HELzuQyL1qFZjKGE5Csz/XzOpwT82L9
ZfZzS7HQEogVsepLU6yaDHPethNyzyvKS2wiln87Yq+BydEy9cl+EwqY/ToOQZmdeDhexzWfTSGJ
KeZFS2wkJpd9MjEgEasRCmP3y6rLPpdlYm+xgpwGkfoas6OrsI5u14HG35+BJM5LbPD5ceIoX5qf
u4lP+WxqDDF43PPd5eS/HPpyYn/7XT+3/PY9xT7TOiKa1rHR5biX7dCefpjXUdX3j/r8gpevftlF
tL5vLhZ++Xbio7+c6WX3zz2/HF5cAksMLy9nWK2jT2MdhzZiSCr2FxNdDFnF8b+chFh1uUYVQ99q
HQPTBb5GBqPiyzppHTMjBUldR8so+3QAnho1NE5pSdGyjCJYnTE8mXqq7s7rgNyaydmlVY5b31Ss
8DGx9LKqa/BiNUMp+LZczBrrzuIIl7WfR2lF+uDLEcMYIGcF42qqM+RvyJPKaRMkg02KQjSlNd3x
OT8nyHjFGJv6XxYWYTYcsvLlcxOxQuwXYqe5neTxJiThRT+wZkiis1MqGzDddP3kVHKSK/WKmp3X
fItoNWsORluzMTq68r56Bty1XCdOOO0uj2gluoJKvVbX/E5Poqdx8JzI19wPMXBxsCFDt+3wYbUf
9OQ6ILT5Zy4SR8qacFrWySzyT+vEXFNPfzd72U7sxq9RuRnk84rs2n6aKhie5Df1CnKlPL0XsdOQ
J1jzjs4Sa56ujSg7mg9lyGs+MamzCAiiACOiVP8HkVhP4C/NrtjP4xdal+xIcLustPXCqe8RoYjG
QEzatWWD4iS5fkbuXi+BL839wMb5EMhrS8xWHTjzwS4PEjTLo5iMZQZAY+ZtXsIrp77X2AWmXfjC
ELrZKw/3T/LXgrSJK6a1H/6JTBR4xD6RfleKQe2yrMrSdUItWVmctw2cq+OsLdCapQn5xMr20UFG
04VUqIRUzUHHNn7NMxmQy5FSQ06T0LHT0gbkEfwvy2opNa2+IOcxhW4pcpWNCtJuVCh/DPWrUpmn
hoiE1xnXLZ3uz4oOBrWKc8jVmJO5UP1CLEbM8CBrGwPDlcCRYiVQ9KOlIzOJpw+h34quTNd8uGiN
mMc0mlaiprOiLtU1ba/I5aZg3BKco17ljYXGomg5yDftGBOc0IEYAvEbcGfX3T7q0e4jAJg9cf2t
9UcYO1s51Pm9yLrLqPrCRlzR+Fi370GOjjtxDgIImllrSm9cgaKfwNClIDQgzBPJdXX9RYw6tM+g
nkjUJYmG/s+aURBQ3MskmmN79laQ6CgVyvb/snde240rW5b9oUYPePNK70RSPsUXDEmZggl4D3x9
zYDuKZ17qtq990MqKQoEYQJh9l57Lscy0SfPylsLdsiEYnHsdjHiN1MKYX8a4PzqH++NDd7akAom
6PL0hpSGk/EKNjWzQEDVHVV0ujylv/1uYyK+Zn0mLY8lrM+W2YYfneucaJhP2ZOF9VRq+Ku5Oc2n
N7e6dJLS+B/1q+vvTSoW91Bh0sN8wvOrnx/ze42Ae9W7xi//P2XIrB8zUgU6EZMfbfJQFdByGwC8
81M3N6H51c+P+RrMvzKaMF2Nzd0cZDdk0H0O4M8/fn4dE/UNPnCyzEboUnMNyRx2/35pmNJJAyjJ
8r+Ltv8j+J7X5iY1An87R9x/gu3zq1EJmQ7JeHygu+WWZnFwewPtHgraP406Yu8g0xXzjxCDpPUA
Bo7cdunvqCdGHdJ+FZFAZStDSfP1m3M386v5vZ9fAUsdar3S9r5l2tvWsjedAHKmTIa+GglzAmu2
dZQspEUplQZ6EVhU0oyMefMJmTzSVk5ipFc7QDg1i0BkNnqy0hXklYksDdUVcwP6ZNWp+sX1Udzr
nWNTO2BKO0Ed1Guo4rhoxKcgip/6volAeBbJWqsom54PthUA9Qm00qHL3NZ8Ft9PgQKjIMPQIpnq
ZtXDwz22UDeqYFR2c+toDOBYQ5g8QfcjsCZ7kfnVT2NwSiM+mI/ZkAFD8wN1Nci1kZm8Dxqieq/K
rCOIE9w2WQwqZSMwyqjJksyjGiYUB4hXGRhweJilu4uoLofV+9JC6EHPlQSrMjEobu9CsDy6Zp0o
Chq25KTiY2Nm7dapi/tSKKSkJwdtRpSQPLdMDJvLtkVWTHk8QUDE/k6eretJxwxCRbRc1Hsj1lsW
BD3167KzmOmppk+F+2L+XfMBKXuA9FYe5P5DlsEooJ6xXHouc16s0Rn25SwaXBMr1VZ5MWISq3p3
TlKzW2NqcnVjGKtwy556e2uw7F1+752qS7lW891vims/5cayVE9p5qwCNPZwu5BPNchPbTtfpbWK
3kqO87inFIdQy5VN1GinQlPJq87vzX+dYrRrVd08hS19zQSZxse0ZRM3QX6szY/JpK5erwOIZVS6
411xAMLXH6iofraUWl8EKdWyGNchzAL/s54vQObG9bYV+in38ktFXABfXkTDyhe1kfkxLLtfWh0g
+OmbNRUI+qZzkTjizfDNE52hopmiBBTzqH/MmmfRrTowelSq+yUps0Ock+lK5I/5VUsN98H3NDCo
AI33TndxXFwE45Ay7oy+ZE3MG9+PeQOe3r2w352uohohhr3Rqf6qayJ3p/p1/31uYYHVijqQd51J
rrXkvHa4FR06giyrBLYKPimv+Vi9BEozsdie8C/EcxEohHhpqNVejwLhieFE413cZNTFwoBzG0aH
+eqkczESJF/0VwoMhFQG4llspof5letGhNV/3vTkX5R6hB+qhtv5fV12vfOrnx/zZiDh/vrs/Pu8
VxFl4bbQuIHyi/623fySKlvA5bb99f3Z+b007vdRpgrsAz4FrJJ1nuCD2udNsDJHUwFWGj9SzzPh
FQu9e6wwKIv7h7jylLWhI8msHBlCU8aN4RuoAdUBvoH3EfTpy1RggTElvbtqYXgvQMigGZtKG5ws
rKU226YucGmomGvcYMAMZ9Tll0bnr8AbYlqRVJ/+gBwNG9AbABZ3kY/ElPyudEhkgT4ikFqtFVXA
L+om5WHSw08t3g6uYd5qw0XFE+D37YRBdedrVD1kIhrfnSo6TUNuP+vEvnaEmNqN1lndTSjH+e+9
kfRrW+uTQ+dX/mOptc/2MA3vZliDjQTzcy6DAiVQ3WZzyOU91POHTPfVUwC/cFHUkbVvph5eBPGY
91pdaEMr3muwmpt2oiIgDpzsGfe287xXrhpNPbLMO1nxdbGIC1N0ydc1rvIWxmb62BeVTpLSF1jH
gKlUCf+TIiX9PXjTW6lh6Z5lVouWwpteejTw80mMTQ8fq46MU1GX2pXVDw8E8/Wra1d08yPyFXCB
/r0zRdqxHcKR6BpHOxFTmDxb/EqVato6Q6NttaRF2oMT3XxU7YiQPYxtHYRn4t5bAqDu99XBdXMB
Qse4dsGonTJjRKQtdzk65q4bLP1lzOJmB3cYZ/K66d+ogf/+ZJi78bqpDbTgliMe2264zXtUE3xe
0sAfLvqYGneUrPVLU14ZLczPbqKWz0QG8309AEDUFMAqVv99g8Fxm+uoqu1916vtUySmh3mHfWGl
y85ym3OIZOCM/1n4fQMtN3vWqeNmWSiSdY3D8UGz4uH7BqpgK0K9v002WhShG/5OVx3rmYQ7Ql+O
ZqKuFg4XTaz1bf8yN7v5xM1S/SQarT+YqFCOoSu81Xz4mcb0UnfylwilEqTWYTOWaKBDILf3cUCA
1RuNDBdc8wBfUX+Fr1BuWCgHhyCuhvtgkGp0uUUbZHvLVuJfSmTGG3OsyKXTId3XikV1uprmn5JF
41vR+KuNsEoPjXKijIzoqJYDzDRoaPN+0hFuhJmEb8y2KHAJDPegeX59HRuX0KbcjxXlcOCU7i2x
iIQpcEKZP2ThtapA0cxbBGm+CtTOf6s9p1iLIu2PLAy0C2HiFLQtR1sNGLxAvL8FI/omgDgM9G5a
XlQAvd/7sNG8p43l3qYSp4Sh0OJTBhEVl2RAQvO3tFg0ddNUv0NJw0YqMZtTOkbq2YIK9P0tA30A
/nzvSY63eDYoaFftsDg7NRDWeRdet7NrIznNG6gFVCanqaK7pnG8O4YI/3srXI5wnXc+utZOGdOd
+k64zUQT1GJC+HXymfzrgHItXA1mb9wZZo8qle9aiarXPohrzmc9lKq7bBWANr4CzC+KoPOVhpl8
pMpxPh5tKowl3NPmDNFPPbV+qGISkejvnfk6b1CPwwhirTTPjTYWJ7NO7VUTNOjRWm5P1xGmVorq
N1NyQpF9o2KJEhaMbVONJDfrHiYXYWqn2eXvGjujxG7N99JIlWUCkfxc0j6PGce47uII9+smePje
mxc+Fm5uvfgK1gJks8TRwUzlTGPyaOuu/+5ys+ZNhQEwJ8WWEyI1vso5JPIdhB7rIbdJaMybZDl+
JgRn300HSnYhyuqsa2Z/FFZtrPWuKF/VpLzOm/L0PLVq1bwQWhGbhkfiUE5ueOnROzDzyeoPA4E8
pinVb4NFLeaWtnKvjaNO6VSlbCfbiB+dgJB0hqTmd0qrVL1OucWKBAquEqUOzqEzmMcmcDGMS3m8
zImaP3l5bN196dQqot6nkZ7Wg3bQsWW4DLWiLnWzkDOj13nLqfUxd+s07X4AoYShABaiDbYsQ1u2
j70DXXfebMS3Jje98abERU3ta2Pd9XiqngCakyPD1PvX1AoQkvLuFd4vtWuNZydUkG1llAkJwAQX
jFb6ZUTY5lPr7uYLVLKSWwTTVN13dS/2UdiN20YE1iNQRNaEcmegfzcu6aqbr9JXu7rX3zm6kp98
k4o3K6qbX1qKJ4zclEjdexRmjJNpnx8xvEq3mjLkexuzsHt7AocVFob52abVWvcq5U20hr/qm7w+
ZXjagWkX0YpJZPORuvdjm1qfgwIbuvMcioRTFWZzaYYbP+/a16of7+Z9hY36pcRB/ER+wYE2gAV4
OzF0g0RD8if30UXebhh97ZdnTTAH7XA4xlMWXNIal97vfciDmn9tA085g3voj5rsmuaPyc/PmxnB
4f/nxv+vnKJVGDD/u9z43Xs1Ju/Z73/Ljn9/6C8kLblt04EfY6umCmNIJRf9F5LW+5/YSFuGZ+ET
O0M2/sqVGx6wWkPTHFeXGfN/oDlc1wFtSIm1iWOiavw/5cr/kSmXNtZz3l0F8uJhRULu/u/OyJna
xlUaimlXTDD5224i/2OSroDQLUaFUN6AkbNIfGtZ4k207AYMSrC/dBduSZXAaP/2wvRkZiSVDCf+
P9g2aygC/g1Cw8E5huOqls5puqYtITWf7w9RFkhaz/9oYHc2ymSP0sGHsBDIVANcIJDc/jI2KP4w
/XkZTWdrYjOqpQ4VVTaz8L/dz/8GAgTq5L8chOtxN5At2HhISUXDvx2EBXivtMJhNzbwRFQEa4uy
IH00FlwUx38q0HSmgXH2K/vPB9F2JNEdWgPlVRUcIpiQhYnXQg57UI9hHsKEoJhXTW4Uz9MF+kuv
5piV0E2+WTr/Zu7+d3qRDjbgvxy6JtEvTPpdnTvt/YNf1LZE57rRaXaWQcmG1752gLPXrMV3CaLN
ZTzYlLum0dEJCYsGamUhv1t09vRG2p6uUUmu/UAmdr7Wk+hA/8YVqPkmWfJ9O2HlLPj69LnT1KcB
195D5IEuYS7ERTJ2McZ9TsbXNGF031AZvis6K0IZLraBitY+hTALENSNdpRQU16z05yKIoUB92/V
iMfFmMcwNBPojm7xoGOdvqQfFxS0misslfv16ODF5eGCZqjYB07kNzJxhy6IisAUoQID+FLryMC5
erysRr9bQeeiJql4DALlqgxBsZ5ytklSmzuT1etEWO7SifSdqDj5xAedOiTFzcGJrBnw6nA6ZK6p
iuZvssTK8nri+mG5Mix5JeXWFYgwO74WXuqwTRttYwXjKlEwA6txLl5qIjgWDvRWBWe8sAbwayS/
MB+LdmFYZvj1EYbq9ODLC3IMU9OO0h/XCsFOtbegN39BjGGFKBu4ryPyTFi2LhRJlPTi4tZHBK1S
Jit28ZlAMFsZsStWoxJ4hD0vfJwBzcS8q9TLfuWk43LAv3VpG8W0ieIXEwj1KnKIZXkjT1VunJxY
F9QKF1dyvh7unqw9cZHcZnioEl7AD6G+EYpDoXKBCC+N6xiMe6pQPApBrAIzEtGQQagL/Y/tKC5N
yWe/rgb2tkdzI09C6eRwyJe4fAmPA1ZJT6VJ2sB1+tfajm9WFp7RA68UT9wq4kpGSZkZzl9PrUFK
uAwt0iQmtGlKZkfMk7Ea5JmsgmPf2ZuojqlgMOLXwRK3+S+pxm3qwFIPlvk4ltxzj6L6diKsBkxI
XwuqVrsQM9nAJk+Q9fWzqZLSH2PzRQmoObP9hFq3bifMLF+BuVw2JdfOKXisS6BgIIxPQ5w866bL
XMQKl2ELDAOmGESMCgaw660nXadcvbkkvQJo0aHzqCJYSCIszyzRifQShemZj60ak7rZJFMJvmUU
NuRQcjtSHvMZBITIANuPj2YPjTnwaKnYpvFgYhgj5H2fOvOrtykSqfqTEfeY0qUE99BaULMu6Rw2
0aVsqxV0S5AixUNP+Yg/rAYldPZZ37f4HFcbOPfqwjWKa11iteA4YDkt/66Dc7wYXSaUpijXbS4b
RucEaw+iAmDXFNPNCqqn1U9vcTf2S13Vwd+F3WWKQPTWA9sHa9bw5RbFVoGbMSsVD3Mv5m8vsaVZ
uP8YH/gERItyHMWGldVzVdlLeo4/QVsVa7B0xj7u+5dsBD9bsNiDmW5BYMsLiNtE3XKD1htJKU6G
1yczO2lqzgcRc+8qhTJkIgXcUglUnrvxXIU/Wqe62Kimn4DzyU+eDdkUcgYyfcx7Za3B3PmVHrEK
xdcvgfJiqu5na5k8gSZEqRIxT8UyGLdqyyMgq9Gz4VdI9FremwKiNaX8yQ2Ip49x7zY3YjSauvRJ
5iHpo5iVCUHsRWhLhHqh3akaBvcpQ4TAJ3Xt8uy0Y1HRVfM4x5fO6Ruwwwy/puDRnu9I29Ax9324
ngbljzWED9XA4zVmdO0mR005Py7QO1cr2mUScHaykpMQLA4WCXsPe9Cgqb+CdUGMSY+/8mJupjbt
uOGiFDlmGA4l9PkzyNDf5oictcf3yiiL9fxFzFI4zwFyJiDiksa+TdTopXbLixEzvMzNhLFBx50y
IExVg5qfeDQAsy407z3uw0NeBr/mJoJGiMpSNfiqc3eZJhTDRhMzeg3gnRM9hBi+ULWe3bykEhso
nF+6ygBU1AwebTzgQ6wLHnEtuVhWluMzaq3rQGiLQc4UDDvleFci90gXoxczqfBYpFgHybFCScdV
o+mfAQS+xRSF6VK2fcOHPp2ZcAmh3mBpqw78sSH01puvdaJRqIeBz9ww/ZHBOwrElyIXsQpYg9Gg
NC2f6o8mwq4G+CdYyvZxbkWGR7diBtO7EYpLVVE77jNKqDq3s5QNvBZWQpg+xVkWnHhbhthU49zn
thSH4YDXIy6jJ1Ps/KYnXoJdFyTzzn7LuHUe+f5lKrvovJpWaQqoWx2RP5cw0ua/FWlxEEH5mYWO
tyxjQA9ahIC/L9duSlc8JZQ6e1xTpZE76uBjZNGLLb95zEGttOKSGtmtYFhddP6IsNJ/6mAHApJW
MLgndcnYQJesWoyGhRw4POr8mgSgRxAw7sRljDPpdEHnVVBuHv82fbZhGfxcc21918BCuhUUoFn8
2ujBKWfok5GFyhQGYWpiHZHnrOYRWzPp7Fov/BMTvaot7iKY/5jqZmNj+tZzx9lD3Uxv8zxAGWj3
g8owyT3BOh6ciYCHirnV0neI0BrDa1MyqMRCmr7U4ksU7VthOtfUUsjDNCeS98tYo3eZIGNkw5Oe
5+ShS/+mDDSu0Snk1PnU5UO+ZqhlGKQoLIA23BZ0ZPqU7jMVI1JmLSt5zQw1eIcRv5tPRCFqVCoA
HhRGISxZwHZW7ifilshrCY9ydaeeaxrp+pbEBw6CNRf3ewqiRYJCynQ122IWNc2igaNChM9bO/Gl
MPytrRsb7P9YOPflY9dML54NR1YaZ5tnQ2RruDnZwiSqB//EYnbvlTvThptRN+6K0g1KdXyFkHi1
9C1qLo3zWGIVAOqVp5NHBSWqoP5fP2K8zjNoDq9BgpllIbtVLWSIFQVXp8qLmxfQ25UGH9TPNs5B
UHAm+jOuRd2CqC7mALfmx0uFAFSQMr8yLA4hHg7hQH3u/MiiGFgEsVUi1eVZVgi6LU1n/B2w4l/Y
Jh1pw1IEPotrLRtL+eOZAhsxFtliKjHY9OVUF/gPqRZdS4Z1YCoveZ98OS5Dq+XRfvJISZlsfLHe
2FgFfIWKIXjM9F9NtXNGig1VLF9J0QgiYBWOj3IeP5j1Jm2Sp0JJpo0xcpJZHuzCdtzXOr2yYjn2
SqiIhkdz5wH6Y7SnA+3GKKCtBZfcBgikpzSYrE4/Cb8+6CUhvzLiMTccrmtsvSpMNzpjOuvtWy07
9hhP68jNSQMM7bht+xdCE/ai7L78hEcHpFYAthtoikufFOrNpWGihzQg/HLl96ed8PCmwzKi7wG5
pNe2Sm5xnF0L5SMZonKp+94lj+dxNL82oNp3DuVzpi1uSZu4qyxnHFKq5pDGIaWeOXHTtDWP4Osp
jxrUTaDRVmtCIDj7MUUU+W1ufl5HsrFWVmnere2pfE8nDEUH986Rneo8n8uH9DpPgyL9Lek1wpGy
M44192meg8ydeFwzuGqxeu8jjaU3onBXFdVND3xc0BI0vvUznkCMcBqPiCS0Fml0HbL6FuPGYevb
zhnOQ/hsFDgiT0wzvIDROVVlRqAWn/PcFygy3lJQZlxDOaYEGReFWebYeIF9QCT1pRYclZxwJ7V4
81jeLLSOKaSNw2jURl+RJm6hX9Ff2ul96VNRjsImNw/aWF2Ra2zylrLMzGWlHccoWAfRmNhMi9sk
u/9J4JdQghthPGK24VaLwdHeCLSxtKi6XVhbN7TW+toc7cfEE/dZzLXuouTm1JTvU31vIH/BIgtZ
C7HEyHsaMqRgbWMfm9G6zaPjpLBw1e32nJJRLpmCs6CIGpQrV9NMblHNrAaq5m8mKCtHzuKT1IeX
wCnLc6c28YQy+4rrA+MJCdxlAIrFzeMvZoksQxj3LFOEqMmZH8ghwBP5icgHkwD067WNdoDJfxBZ
73r2Bxg9PXFuH7NEv4ptoYg/c9t3bKTbkU8J47wFXp4mc+Ul6DVEwm39iBPsnZPJ8UVMTFqiX3K+
gB7lKXFZdHcRbYag7SqV18btJ8SwMImtofvIm5soGTDn2zyF96JFdu9hVLaprPAaaO5OMZNTH9L3
oAa+6TXHWulIsUlpwozxsMiqP2GlayNVa4kSf8kl0oqYCh3aYz/R283tWI7DpWnu1JHDSrE8SUV6
7Xr31Gv32NRg4hozRUKN8Iep5s207RZgh7FJreSrIftHXHtcj5Vc5/ZhTTkfqiFWS5SuDg9grM19
35wKbIPvikIclYIbYebuprQnZUed5JsRWeSGYKl43hnj5Wti83whmuiJfye/M8vptjEtd3PBJqFn
ToLxBqXWAuvDrblX5OJPlauUCAY4WIDlRN2rhSfE5OEw52DRjE2b7WGoNU8qZQxAq1mu59bQkvYP
vhedebCxU7RAGcKONSalL8Lyf2GzeGqNolu5ClML3fafbQbIBfHSgfUXg+SETUee5tG2NA3Uw2BX
i0g7oW9oMTAww0WpKQQ3A+OS4diHScuIQoUKcmGJjfeh52Wz9TuemjYAqEdh4XJosxOD9YlwN5CA
KdnrQZ+tUTnxsFtI0qJswFJDG9/xfnCZUvhPjtPtyy4G8mAXQNPT5nHW5PytLnZIsDXMcwUBQJaC
qh0mcAyxm4ycB7osgeDs0F+zJMRhtCO9u0Fkd541UD8/ZomemiEVwVpx0jBbwPzsW8mFhtpMHWw0
yGJvTFQHP3Ig/N2CfDeXJc9vtj4W7rmjwXxDfXRIuuhSdgHcKanPmzVkDk5S8JccVC+z+GkWfM0/
VE1fR8j4vzVg81vfm2BjQeJ+Vk3N7ypzWZmqR6yAIcQLcoSLn93Mr342/vnDj6hvfm/+dX71rfGT
QiFv3vPPmz/b/C/f+8deoxQ+aEek5l+n963w6ixJPP35nvnwasfxgWUIMGX/KTfEAJmEIPVyGune
+jjvXDRUof79oni/c6oA9kZejgeEe/CIbEXU+A+bMZohA+LkrO6hnsavjz9qn8Cx79vCLTezMIh8
or7tEePgBdQe1PDWNtS/ci2pomgD7HZrf6D0JLEPrWPmGSEDoB4ct4UVM2/OP8oyCVcG5R3UGxjK
gSgYQCAsr9d1PTiHIIFHOL+iO3UOUUHShvT1DvXUtQGltcnHQD/MGHsEXPrBH7t7sOLdRrFZYdZV
+SmY+hY+C459gEMYmQlWX06KEiCF4iD9C3s13vLcZodKZSmSKj2uCzbEL3KKVC4ANsuEWFIqjqmY
Zz4niu39xi0vHg0MHEZcbmO3XgZ+t9T0IkWBkdpUU0V3Xc5Sfk+uQ8U+yIcSRaHG6PtyDqIUG8+g
LIZMS+0TTMEdkDFaP/Cskv4UERMI5AXEE59i0d0XXe4ssAo5K24CkaXyzj46Syd6DtTg0CeNsjR8
0J3YTePYrU3+znCVDcq3O2H3p6iOEAo79mdNDRHpFYB8QAswEJxY0kDHoCgmW7YWMI3JDy6DGt0b
cAQnhcyWkre7qdUfW1eIY59EmLmVbrYxDPePPpqfbuaA3CoVh7hT+turMSauy+azTLdUTwzrgWQ9
M8Rim0fN1Yrbc11oLMHT4RSEgFUGm463tPpV0ZrunjTBXdb0qw4TRwgC/bDq29/IQruHGkTB2jB9
kPqpsy5DCfSgQbiJQxWWluwHqzewVwWZkxj5ZUidkq6aGeBIIU5aRehkC03s0tjbNnad4e+Lw1Kb
O9lKr8KHIbVtJi3CPKoW+K4xwc83MAHOhXWcLXv30WqEzlxg/KWHJGSzzijIEwSgUetiOXkG9kmB
Scw3Hc8dSvGdE48I+EqMlEBOoMAGRuQGb2XZeWuz7o5AUSkd6Yxx3yVUMRU9BGWqxbBbuGkmQC2F
KG7vPeoRYeie+bHedxpx2/5UNHARm8JFcpKVu8KgXC21WWQWfvObI2C9ouEFKQzAhCLAHMRmNYLj
PEur0F0o49ZUw4OggH4VhFXDYcTrNBJ77HGap9jT87OYnFPXrDIf0Xom8nficSrlJWSP1cbaeyWm
mh0C4bYuPlka7oJCv5kMjVvBTCwrEb23PgQYHyFMF1d8FWakhFPDTYjYLITrfu6IXdOAwgWVfSWX
MNromCxDmV45fU4JGZnZRWvhfmolSN0CfP96n5oxBdRYDRSsMfoXuwmvhBGebd/dtgadhR2W19z2
7lLNeaKmL19WLnxlLbrUSj/izqB+sHAlpGLHiOfzVy1sAfs57bWoB2JZWk+BWgELGN39Hl+3j6QH
jtjjpjZhF78ghHp2GiBDou94WirM/IJhz0rlg9DQRzjFd51mHJUEZGKUne0zhkDtpgrIk1Cbx2Bc
bF0gJ0qS089IJNyg3NepeNfagoBsHdBsAYzY2jkbqOBsbMJVgfSdy1SkT8zLd1XpvI6Um+MQ7W5k
dC6zp3pf5uWf1EvXnVzzTvp4EhlRhHQa1r4HSQbGQgXIGEW5UVS7sjU2VE09NUUKemzA9rCVsUdP
wz+nuxsljmOi48ZroUJcN/GgQqiyYhf1f7Ce/EJf4O8TYUYUAv3EHo7Ywj606q1PBvuUJXF4p/fj
Ph4U3LtTce0bgXOxoqExs8PqeI/W2XpUIlZnMRQPH1MetfEINgUJTMTRfrFM63nIlq7P6iWvUZ+0
BeqZ/oUyhSszuZXX2biLW9aIWHU7RfW7P93hY/tUYulIV/cU9f2ym4j95f6rQ3IPCL3+2kjsZmnt
GhvNaZcfUn1YGp3iLaROXOSBwJK8fETFsihIBfnjronyTUqqIPZZI6bk+ii4W+pF92S69grruavq
s8QRDGKuNdwndfhpoOyM/Pw8puQMWuyBsTcsh3RZaslKaNGydAGylsxVzPYTQSaxiRLDsib1Tm1p
fZge6wKFCCOhdTIlCojRNVmy81Trd5QFPFF+e8tS/UJuy17Uzd7v0g+PDKElm7QGIAXzSyU8Nbmx
xndr1Qc+o3R6aoqc0fINR5f14CjXqKgurkl5cCmeRsrlFl6e38XdCtLER6gzDcaobpep2ksf6PcY
Pm9Aky8sIxgJa1nQtzSm5XUYnYe6PIo4IA/Q7syugY7bL9Mq30WT/ksbiquWBCc96i86kgKwewTa
p1w/5GazipL03lGTUwVZ1mkYYuNlEItygXUV1L+QMJUZT6s6cR4M1lwoc9trMuGtB1g4rqoXRQW6
STwiM80XeWvkriKn35X0bC6RMb26i91fplCXrNgL6m27N9+1P4fSeaopYYX2O1CUnHA72qF4G3mG
+mlau9qz5YcfeFjvpAuLn1hkvNDda4mzDyb7UCioKrV2pQl80myzv5OCK9PUNi4h8HZoKAa5DWOX
r/B+XiRuuRYhOsoBgVrhPYwP6EKknik2V0Q8sWGAvtUFIGi9ByUlQ0G31GyRX7JUPU4Yha96LvyY
0LNFzn3tpu/ZFBya/OoS1Enqam/FJQqTdiKYpLzX9GRNTGTJdOEiTpr0vh4paFSsbXXXDPqpx14e
Pya1wC9JPAzW+IeY2CtTFTDAxWcVHd2YZpgxXC2JH+zHXBNrE7lXmu4G/CYp7Twi34RdpwnYWQLZ
BwEODKBDVtj9rq3wScpEXC4TzbmaY6YuW5aSBEUxRXTKmOgIdjuE1yi0OEgpWY8UJ3addZacmVcH
K9zGppUV+bdyKP8USMbshhqjSgsAr6ITTRXrOIzqLi4yeoMMRhsyllXjDh8UdX7YmKASqqYRqoIU
q0VQuTil2rCmlhCM9bgKc+c01P1X2EF2zTR9WVuUffsZ5srCCt56hbZG4TWJVaYHg9ev0bwFq9S1
ppXaNtWydUIqs+1yrzjxszGyPipxSU0HEI8izACCDyyp0ip5QRHmHKGsF4tYeSDCfW8rhrGMpV+T
PRCj1QV3fuyBHWkPI5MkGXkRFP6CAPVZDobOMh/bfhcr6jEeBLWcfvypaf6LFeB2DWTnrc2MAFw5
QttqaG85CdRw4JZG1zyf3tQhw/Y6Y0ynMhRTy3RrKYzYprkFNP7a6bSRPk5fW4/AqTCwuMdRCRUn
4TYG1zt9NGjzffs2huGmVROSWnmJlxTCh2UWKc9BYnJNkvJZ6cY7OwqfUxWulk4dAB4i1aLpoSjr
1ra39WU66hfhEzdx1IBCZQh3ZMswYZ+6L88jrrKyyHUtkGE+lZZ37VP32SQmZ4gPc2J+zVzPdohK
jSlrYZFG9/EA/tQHsK0Xbx2waDi+LhC5icwr/0Z0EczXl630pa36jW11jyrZdwps+o3WWBAlI6Ji
ZUawy6KsFt91fPvW8mMuY7f+r79FYMRNpvdVQhg9Ju/kpsuaBqLyFTa7l3uLMK8vCwq/wvcK0utf
H9XDgt4IsYjcxCN3NaTz1+UWxFp20UKEE76sL23XI7tjJi9/RYa8MqLnCRsX9hvgcanzv9zY5zva
EPKfr8HWlEeF7PJlEu0yEk9IDKucwByxMy8TG40BqQjtVcFrQ4nX82v5N/4VHi5ctBwD+fD8PpNU
rQRJDrTfVD9whckhExvh/H9BepdVBXKcbSWlpgAxPT4vNyk0ZyNfy8fR47vizLuruhq938asj7p5
oR8CI0T+vsEkli/OwHeRoiTMG/X3RawTm+s2DZ/Q4qPHr13qEcLJeHC2BeVlcgv5fUVI+UKereSx
WjV25VPq3wxkXfLLi6pdF/IESFwbYtiTSx5KOJd8Vh6X/FpFnk4GOFGeO/sorW3Aakt+OnTVS0Um
W6NQRf656jGe/dfpyUv416l6HJU+MJsjblZOLCagz0Yk1vLBXNN/b0roFJQTLWoyYKOTruRruU1O
vl+1P1SWLWYOkIxNa/G9eRSAEYz8pc/u4CssXL2heINJO3DM0NnItwL+jNfsTm5SNODUWlYoasVI
m3zKXakUhqayWI+g+1hVH32eXeUu5TZefk6mi9xCHlOW/wnPfx1UwJvygIPc2suv4ivu+i6mp57W
ca3NXyd3Z/ftjt0YFJ2wRHnwpl0f4g8hSYRZfkqrX2pOEsvNsuugE1isAMY1Blm9LI5xWK3KVaeT
6QiM6Mthsv0f7J3HlhtJlqbfZfbex7VYzGIgHDIUAyE3fkgGw7XW/vTzmSG7g8Wqyp7ezyKZ0EAA
7mb33l8ZnFWwhjVED3a1i0JVYbuf7yWAX3XJJ9vtRUFbwtQPG8wov4SJ7p1UQg97EHOdFPrITlSO
JWbRasGh6EbdTRIIiWpiflZeizYUNHsp1djHfGGF4UG9txoNekhyrsPvCQM9Nhv9gW7hRz5MOYC7
cydpEGbNgTpgWCjGt9C2sdKuL2aJL6meO+2maeeSRr4tDsWyj/Q8Ohhh8Yjo7RIsKAD1TqNvGkfG
DdmxLYcH8V/u4c9WCZqYoIK1kIb0pF18HEWdFgSLTQThZPRJDGnpx85PxevqdWPNLx2R1iA1jKjV
mMk3Cp+tZUA3MBrnyViSN6NwCMWom3VGwzBG7BDV+2x1yP+phxaLIbutgzYZM3uGiV+2oh6ciVTq
WWxYBC+KFYWhsV1Re7qhepHjbnKqeGSJY4eyacgpVwReqQkEhoEdXiImeExs7GfCz/ZeQ6QvM1YO
b4bCcz7fdz0iqSQrb8KMwtYWkJnawaBoi/Sn2cTtlphxoh5HPn/xq3SJdGqM7A3+xBZjBiomwP3D
SBwC8bjzTo+RnajBtu6ql6LSivNoEkmLb9+qMUwiTAFaOrcv12avPlYZM23AtPeg7AEhaxy0BUhR
hkG8rw16HQlOUjvvC4fZAUrhbK3D68MH0NgtQQcSm7ENewxVZtxBDRs3fX0aTmqVISlvVPTNDCPm
MTbWowAzLb08yxF+dshRXFyZVyVUsZVakb7IeY09BpPSgFk28aPZeiTofZuVj2FAkSoPdNeBg9sX
NvEP5PWZU9D7OZ3MTFDFrmgB/Yq8aqmwwJ17cchXimPTj+NPbtVne7aMw6zwq/Z4UYwpdaNCLkNh
zVB6qZaAVaw71Tl6pfK8BNPP2MVBPfYSX751PcG/sFMFD2u9QOlgohdQqa8tXDWgM0AimYzy9oNW
UPSVDjxGTlZoboIOVhQ3yRKPmzZ0T3nMcTGq9nM2uQ2JhQxO+8zyB3L5oAncBWU5k6XEM/HwWFsq
FRWMsIshmBkja3QS+x1xsZLJsCus+pIXjJojcmtX+hwcDRPx4jgcSNkkL/bFCkpUWEw37KlZ/EKL
yEieflJxlts5mfUdnIZThyAomPRXVQOciMYMMjLoyjwtqd+Pxb0RlT/Bu6MVzBtUD0hp+6C+79vo
TO7jp5vdeB6lEQks6EYVps7iXMD3AUAvJ/wgHMm/sVkDNCzXdbzfN5ranT3toCFc2E4R7K28QKIj
KH1XOFUAipIllZd8Hoq8dbvE7zaiAI1638mgiHQj5RGKuQQKGRkVbENeRCq9QI9N3ABxpKfQy+Jj
7yZrARdJ0KDJwOUoP95TCqZ1IFgN4ppqlpj8WN9yGISAPQA3nMA9Kv2uN56thAauUHYqkGM6lOfB
rrdsB76aYBFEUZf6gQMiUPbFqiv9NLifVMT8jTtslgVeXGFQlYk3GQOX2ar2klX4oGeYjeCqQisK
i0fg7iNg2dIVTIc4gXObwyxzMz/IEe+Bn0lizjKwDvOmJ8uAN8Gs+CacA3BaejQzSjdufKb3YIok
+twpZP5mDC5xzuk7Urd7o+JYKLwIT+0IT1pAbb1PHJx7HM7naRt1vbqxAjb8bvH6c9vRgarTSxS2
b5EYA1kDTB4i8ZqVKzgykFAu2sKMqOAvbCYR8xkZ6TqJQrbsEGKlF8YfEMTwlU+0YhUyIlNCUjeo
wFHYN+N+7BHZIiryzrni+pWln80UYQXQN6NDDhB74I+IxY9kBgVBtLDly5ocCLc0HqvWq4+AbJu4
7KeVrcH0KBMrO3i2eWeU1jtKqp+oUH7gWcqav1ADFCohBAM/gWfSX4RrzXGuMGOdR6RU4HET9cO4
gdPTrcO0QRGDO+xKHjF9Q/dg9q7vgEnlgHP4Sz2nk7dLLL65xgHTdrrPInEvV/LU2H4vqk9lfIjx
azX7U5oJXqyA/LLYvll0DS0zh3krmJ5p5JBHSvIMYkkINW0DaSQs3gViZwuQfUKOviVA8FOAgrZb
Pbf6+JhqHsMa+o1h5uhlEByv48p+4Lj5VjT4IuOc5UvsrIclUpXeazMuryMignWZgH3WHl5bllah
JMuS3d8TmmXW4u/Rnp6q2ZpNY2Kw8xjwzv+R0NzonGhwYElGqeBQzL0ERUF+XTfB6xqDnQVyKFH1
jBFNrL+TxcNZnFM96fmSMPO8UgNVIthg90WfgqtUYxK1KZvyXhFMRiekLAo85yCvWQFy8gIOHN8J
SRuhvdOjzr5BGiV2k2OS9fRvA3CkJwC8GvdYGtBvS8j39vd/uPXPdPLrn204lsbf7v3hCgeNCxus
BFcF2rR9xsIxLdqN50AeVdiaV0tzk1af5Ty5GyTUxNi7moExmeBclAknBJ0crADKlRL+3SxoPhFM
AJwJkk+KkO91Kwqwxfvh1gOEE9fvLb49uYsyYFunEAowljIOepQ/Dk3AiQAFOVDiT1E2ReI4xSqJ
NcHg97hy7QXBoSgYBeEIe0+V9TY2rNhihcttnZYoGg6uikw4jU7Vrzpe7holM/+bL83w/gWHnD9U
N2zX8gB3//jSXMdNnYEI670SGxDgquCygFE6oiSSWO7UPHY6sJgkU0p6BKjLoTQZx4mthYbl7JSe
zRqk4LOt3Ia17ktyjKQ1LQuLh2OToqLF2SntyNAdbA6hSI0eGJO+XdlspvE06OC4Cy2SIDeEY7xf
0uahGyY21eiALV8YMZQWZ+DfHzPOPx8zhsWigQrDhcn4TxIE/DdS3YvDFs/oVvdj8scCF68rYheZ
5YbgW6QzSzK9qifMBN34JEl6isFPGaMO2yWCTR7MwZ1VLWejdrYsfnsknQhqh0NbQbGUBcNUzw8T
TINSbCqhmb/PLt9M4XmXIst5Q41xCxwI1h/lFOQjGBHBPJI6ZGEOTRGZfGYVMnjyqfFQx28Eazbo
UhMMj2zaO2qxT5ZZ8pCS0ayPVlsRIFHDLRR7mxlpHjlY5kEqjd1wqNZaBgxkMD6KacF3XgP7M31X
A7hH4fyUQk1YnNZGD8DuClxVUZCnhDaJowKbOKKPUCz15qGGibX5+18ETak45P5xAXMMHbNIQ3U9
bCfVP2QhVq8YVTaPzT4pc1ZIitVd5ybTRjfh7BTjrb3YBok2JHwVNZHtdq1vmiH6ZE+ueojNehc+
zYJTVwmeVVEXp8jLb1wrtLG+4klKXLw0Os1/AX51XZRa7WDahGcNdUJ0rP5dHZcPJw7f4Z75mNNc
dI/U8pSFI1cembOwoTY6GAqssrSxVeSfzk1i9njzV9V2xjsDudBbLXicZsBsSBkwOInmbJs7ylPQ
RahBq36885yJSKLuhBuE6qd4pbjCH6LQRoIwoLumqZHvG2AStNL9ecjJOPSGhlsI7gtGfROjMW2Z
1e2x80gpvFpCDMpWhU0Od3ZTjYwbMzXfsrQh3ijfBQffqW2GnSx4ghkm6WxGBwPdMj4EIbbJqJFE
kWY32WfmhX7nsjZZJluDZFLJ+3UKOaNRHtQh/CxwWVASY1Xo7YcsKMO8Qu0IgtkURBFInYUgbjWO
dSFe8iz64rCKX52kOXhl8MRK+S5aU7poA387ZkNR1r2OnvUa4AqYWj2U3iFAOuKR+xMV53qh4vIU
aoRF+Hwu5ZsgBlHxr00lokyz0k9zmB7qPD8heiZQIIFDH5MpOC7ex1yEzzhp7CVTtYu+l2H/Q9HF
a0X0EIgwnQJJhJXnE+2msh0wcuEuEDu1L7dKSica18W5sZ1LqsDgFawuUXG2WasLMkiG3XV2drPo
4IYkeKlXflsv+o5iYDHBe4A+sqn3MRxSlyECpjeMeljrzQjYKVWZHhZ8XL3NCSusdLj3ZnXpNfj8
dTusXdEKU8luW4iRftsbD25QvgZiFXIW3lzt6ue41l/lCR41VbSxiukhSvAQa6sQAUyt31fJFByJ
6yQwhcFDCKIXu82LG473lqGw2ND3rKwx2Vn05K7SUMrllH+aR1ukOeq3qS6/VXF5PwvdRAeU3NEe
ey2bvxpkuGOawQUzv3QTaNq6MWrv2nZ3CoOTQROuF5T3mqA/lgpPTHD6J+6+D78z6VcUedhG0UnT
GnYPMKPMcE+VDcM/6Yz41PAlm0sFSaIoXsd82dYuQrZ0BLgGGX/qSXHEKHBrWUq5Hsc0vk/08TDP
7rgvdVJTXCe3MR4dAh9BGiOLPv1WFgP7iepZO3OJ7lH/JgcltbNNFRCF7rrjeZyXH1Y6649YeqZG
OpyVCC3Ygoilc57cqGY5anKSYzomTjF8TzXKN41TdYy3CgayXWz6RdTq61E3hi0dOk4nCCv6HtO1
TrGA//t8U3qTmJJ2dKomwF1XYQ4FSbPYO621leykDlnPTN4Rv8R2sqLgCKsMN8Gq9lMFH7IltjfN
pBrEXCw3OlPzXYQNRUSQ6CHvZv24eMtNVJjpFgnMvdJrZFuZxPPlS7pbzEWF0PVazXXN5l2H/mi1
n5POrZbCjKEUzlpQ0v6y15KXgA21VHh46OrDotm6D31tX6kY/ES2cbG9cjl63TPJqjbzJagoxGkS
RyUvYvOa9V28K6N0gq9YKycdSyAoD9O+xjvzFDuJc2yWT3mlFbfISyjqAEEbE5ptMSdb9nELAqB7
s0Be35um450C3H13bmG8xLWXnlE3R0TxoW3XcgtoalZPOJ7ekFMDnWUkMtNxkn2WZBrKkR66eVbn
p0wpcJQYRCBfaVmnaNDvIdFZO/kp5acwnJY/w2g/ywAOS1AWJCF5MZCKO2vrgDZ0XY6GhePHsNPx
0jrgjQ6+U6fnLEi8tRXzdmoZnwpV7fZVxpxeAzzcGthnnFoYgic3f6576HU60Zup09inShQhgVbC
p5tajH76+MEMu24/Wu4OexbQDepOgJbp2UtUf4nnzaTrH8aYpNuk17EdqrvmNEXazxpyup9PZX+K
KgK/YMiEfmnPxLUN2sExC8AcpoSnUTeddRICG7IWPwah+5zGQ4zIToXOEiA6IrSrL+ghDSM5jfOD
1c3YhHC6RJ52ryu0FkxM4A8qbbKfHsMC/zQ3Pi58gH7BpjFPAoyNs2jYtVp2DPu526m5TZcsYx9k
Em4fGDggAKKsk1m7L2A4HSHYJ4ekDOAeo1xgRqhhjkNbmCIyObqs1Gw8ibORrxFC5UWvTiar7nQx
XV6E55/ASYVGhWYMbzFKs6LVjpIBnLYoUcqyg5mlYNfUhozVnWgvJVyY8TABTofP0IavA2HtLFct
/H3HDfTqjyyyn4gzeJLVRT7M+BPhRjHqwHlh175iEpL6LnAfTO7s3Z1Zppap26hCz2CVDNoTs2PK
s5XU6Gya4l2EoGrG3Hls0h8zzlOSnl3omb12KKSB68if1RGtjbZyCz/Kl59SEqbFiGgJ8vuJnFi7
OmqRdquZNSQT6vWl94C/2ousk5qZ7WMkx4Nwl4h61sM3FcMVQXbWGHivrWJ5ENun5JAjfoHV37D2
81dgBpZ8W0iNxoUpfR8FNViFdk6Z3lyWOn8XfFjBPrcNGOgIm4ASp02LJCBGBBmUC3mXTM3HcN6w
61NK27xSNULNKbNzG1BddogQjRQcriIUrc6OCXPFVd/zPh3U57SGdKb0Na0Vt0iRzEKA7+pdcvuH
iM7dIaMsg4qap2QT9+Nl6eLhgKcPPjIG8bMZkXlqSz4edbckCE8NMoJGpRcd4NlvnRplGUTKT6MK
4ZS0zDlzg/62nhZ3Fdv5UetQvpL1gQbV0/eTUt82qncJLbLQCv2e7hZtiD1eLJi7eRZ/LnXGuQoE
1SuXdGLiYNtoB5r5fXBhqHRqvdXn+r7GO6aYbYQm1l420I5gG/etcwdb4m7MW3K3WlhcndMcMjlN
E3pATzk0QXOvCtehPJyRRJA+0JMPTYDOkhmPmRhoVkJdo+DWt1Jr7zRGPUWLcbZ0eFN0+kOL8oX/
xyOzytnB8QogdJ2oderXAVM0fSJyjPREVUFFFQa/hoj0HXlEYEnJLJIycpXo1S1F9LiSw5YpoD9x
huzF8bpdEjevSNMOIfgKuuJ03KjJiJKID01Yaw9dxZyonoqQushGMGBgkYBEN39vFcVvM+VFvkFo
BRB6WB9wNu9WidVehGjHZH1gtcVUg9pTzg8Ck0qktsKNqM/bunlMga4RyVD75gxtkoS2PsIgIm6U
iog651s2G7e10hHaCgs6aGA6t413UUPCcSvwW9vjq/NIqdnGya2l2wRs8dHU3rqMVkYK1/SiavCh
dYcTpBv5eUIrxiNq5oEa0+e1OjsfDLfg849CBJYTwNrZ9i938AhHtWPv3AkpaiykSIFq8NFMcDrZ
Iiq8hOdEN+4QfijhDanpK6bVT+SHf1bKksKbTHcl8p3N5JCSiQTzfiz4rMGcYJ8eOViADuVdBt7K
6oPUZSJGVAl/aAXfoahS2bC39uy8L2P9jlOR96bm+aemIxYQ522nRQ82JpFDV/1Kg/SgiQFIzuQX
Xa96SOfmY2ByaojPOFH/Vk5PFpa3kOCoeDCHCrqPfCkD8oerQ24QZN7ZpkqjsR8VTh0vMK2Noox4
TBuIG/va3FkRbF1jSj7lRMQVoVxK0K4dBoEbE9Bd3qxEM35Y2qObut/dybtlBrUV9VI09Ft1cAPB
teIbEGq/MnwvLBOFZE+4fUviqlC/X9eykB96LJN3b0q/u2H0i/Smmml0hZK6LzaBExT+pPlzRCcP
SZzlsEU3QcrdZBAR2hG9XPY0OEJz1ypQGodamOC7FIF8eFoSa6a9pibjTdJoXcOfmcuZVkHo6xPj
e5zOCAaFwkP2R1XEro2LDeKZLiOY0LtI4ZRUYGjioKpn5anQoSYhp5YDODm31kXVjMUflgIj6hsM
FeCVYiA/UvjlYs5sjkW6NjhRUwaR+37SkNmn0RUAkPocFZ3jKoD9pTkDVFrRdZg6GeKtP6qHxrao
e6nsB5xw0D4/2N5tv3S7vCR7G9/+7BC3GmQs2wXFiTMMF6OCreWpN21+DOuUmOFBM3VrbbRO5ie2
TT8G8R+RrnI7LPa3riJvwBKqMqUTSWzGz1mssik96Ng1wUppIJ7Tr6EnsytOomJvTn4VQWlVY9vZ
msYGm17+SIG7qDEZQjmeT8hpp0wjDrKg0c9xbsW4l49gJqy4Y1C/mZGKPp2TG+Pku3YiFk4s+0lO
s1ibqPYdBrRqS3GQ4nBfB/O9NpPpa6K66BevIHxMdbBkQ0iEWOMoBaIjZrkWqX9ut0HqqRR3EuCU
Ta6ORVFlOOdeScHZmb43eflmdFg34j3cjpyoUnUbOOCVVj31vvGj96aLp7TEtJsI1OKpMA+JOqJb
tD9KZBB+lzvnqoBAO5Mp4FezahzK4IdZRsweVB2lb7CXNh1zr8w3uvmchZaK/96AsERMfKzQRPPX
usWZ2fTR8dAeTCyhzTx+lqkC/9MhIAAfgjURAUkMS8ilaiqFxFBqlqXyJFrqAyvaxTPrNwm5zTN7
ndvNb4unnRPSHYZ8ITXDpeLABE6wFIpN7SVvcmyFUpR9Nep/OMFyN8HbHksy6urp2cyKrZPalzHA
5p+YDFf0rz2jClhjaLaEr0MQKuU2FyovATeTRnEW67+EcRUVv4ZRCRNiYVNGPhh4WTZJwy37ndz5
kqq5b3vQY9BMXygQ5dmVGrNv1u3JLXSoS+mTGfKnlElNZAYcuqBbZaK8qzuWZ3nK5QKRkaCGAIr6
4YdjayUTcLXeZfNzZtK7dxxcRnIfW+pH0XNe4oXlDzYrp5fjdiAmx64D11X1oH2ILdlNwx+kckBV
5lu+QtJaM66gRNlCE9UvyjlQrEeJ9MrfEKoFWH3C0LkBzG+q5tA7YBOtcwFoYmcRNVKpsjL1LnI5
+NeHacLZUoDxiqr8GszhtQvGB8ZhAA4pIWXRPrY5PSoGGPJoUBocJeV5IWcICgALkA8vyHxyN6vO
N1EzQ9pMNxK5kABWZ30nYuBRaok8pM0rBVKjtSQkH7shWYTN8hwJIzc3iPyCepjZI5/VZGi4yjKs
ymbBo0gZQdUZjhYqGdzXIWZHVSCHqhMRm+KArHp6Z1FL9wZ+Co7THpSmuPdcoe1l4dUyFt+WmikO
FRgPsL0phMiRFDueC+UTKXd2L+oxo5w2OdY1Qi+IN4SYfYlKS6P0lN9yEpkvI3WnOzHwkRIv7clZ
bMJkUhVcslXYxdJVSLWjBf1pNsNPgfXhLXWPLQneZslOvpYlUF3pCZk09YXG/7NQkERPinN0+eXX
Ulici3WcVZ+x3S5r452cAWEYey/nzVOoQTgFkxCoC/wze42PYQOCW/kJ2sN67BZfQJhQzcC8XH6W
vLlH3vza0twutfeE9AHgglkGjHr9Js2iV3kO1Zo2+s7UIFhxym1YYleKsRYE4OxdSOLsqeTwd8N7
KaR1hQBfqHkd5SNjSIGKyds1FeNSV5yZ7pC9MzhSF/pguVL0ANraPG1TCqUp0cWX8SwhjiXHlKCy
H+foqf9lzaW9mkz2Hkwm0eW8F7TUhLRzWrSAvHWRfRpO8R7n433skWevhmRn09yYjl8bcI+lflJx
2VT1ip0zb4vzLMwEciclzH7amegBSpO+QRysc0xt34nplChbwMjiDW7SvlQVinoOy0DkoznyV6FR
lLQRy8j9zEwYGdeA2tCnUGsqe8MhKAZV0LaIA8bGCUetOLGAfY7WZD7oIXiZqsyjbyJ2Hitzb4Tl
pyQMQLEHMy2wEjbCbvPeNIoGozy/j5eeAiW039HC7MVXxkr3qnqzL9qZWGhrscG7jxyqYwF+i1Uv
qfotbP+C5ig0VuOUfYgZ5NhTQ0oFN/vHc4iXDk4OHNduijSYBBFZRleMfnt0oktgHUZMUdfyT4iG
ibE38QF1SZKlFT1KBKMQx+bkBhfpa4Exr8seCfu3I+cXT4C0Uvt1aunv3ky7lHFexSXzdOyUv00K
wFmNexH34y1AG1Lp6FXDVrEhA6NpwXaOhTzDE1erv82ZXdPx0vz1/CxehT62x7pWQUjMYSGLFZRQ
9wVBkYUbfYpvVLxbZDR0ZELR0erE+YqZdG7qG9CzamVZ6blggrxYRebLMb9KY6ptiib/6LP4RlRO
S0qJRm3rZ0mMqrjg2AFWeVY1xjABGtFcG8eVvrzUPQJch0GHLQoJSzfJYA2Xk1wzWqFLTxIITSn6
yRU6llPQTD5j8S0fl0ZPOFZfyxha8t6hdXaZ5Wo4LDU2Y9JyWuY11UaKpIJuN8w3wvmCMRHwjlA4
5E33SwXwULAxWesDPPD8E+oow93AOfSaxzyFDswUglurGzZwyYj7xtoLNsbw004S7Przd7kmpknM
2/WJL/EQW0X1nzlASpRgssxUIxcqv/XTLZFA9Pk5MaNo7bpFcATTXI+1Ym/EDFxaFrix5dNH3Uqr
AhL78jW5DIDBFmKpnBpSnj+R4SDgYMy7yrPc2DZLeBa1l+mAh1bhcjuNabBu4wYWn/M0120FjftJ
DhPkHANP4BAmkP4ozTGabIZtm7awPdEDDSnLqOtF9NCGc4yy8sGIOHIWNhuMDUO/vSwmW3eaoszK
3R65xudsYoCUKkhPa8t6jEDAVwVZXVPHMVAUbOxYJ2p+me57YfOSO+WN0hP/BUz53R1/SZV6UKfQ
S7DjXnpmNUQRrq0qPkcodV13YCtY0HV5uJivBTGgoyNiDF+ts4GTqAwYQ0asQ0ZQs13HBNTneFb3
4Ggk0oO+q9iqxgPl7jRWzzhBbsVkJS+Zx2jVvqYzcjxIf5CHP2UD3S3to0HcF7Fe5lrn90nTLN5J
j6UAuEQBtR17YzONWGYzV121Iw0Gdqm/0qo84HxKCUg8vOkIqq8Y1MMue5vj/LuOWzpMIuwXxkVl
rYOypTuQMxREOnG9NSuIXGNmn+JAnaHUmQ+5YHwQMnVbN/oCXhPfmi4crGaBB5cL8lRFZllhcVYy
nN0ObC0hOURYqjN9q5mSblSihCTlorNdOk8rPNsUKevaYz0Oll8OhS3cHFQvhVMUOHRRJ6lL/ppj
e76yGlyAGofXmxJi6rUCYldqbyV5KLLh0s0h7WkbsCiZWfY6WcbV4Egbviddu+5jPrLTvBs6gKwF
JXctdnKBiUnnndgGAKktXlQxlU/FVLdygMJPXVOVvEhzlTitCW8eHsW+WcNBZ3Dfn3CoQkYuWvgE
dMjROM3bMPtZ9i9yCZXrWZG8xzZNgVHBpTRfMi/eBTHzAXuYCGpvmhsH7NWnzX9XImur5dVDVP8a
3P57VYOruwm/WaZTssWw6taTgwDTSM+tKchJtFDSKoRivFrh5sf89V10dzjJ790Ye1SIOkZhM+QJ
d/Vy1odI2ANg8+/AX/bNyjsp5N/lWvpDmnLkCitcLkbTaAhWjSB9hIF78ToqMPyvD4rLci6mX4Q6
fEpOx7hEx9GNX2EcMtybVnLMWQH1rNET7rzBiffSGEoyvUYyz0L2AUkcEOBfakOidcP0F5QnKqOg
D1Zmnf6SxkKWzY7ilQZxcMZLn5i/kjZ7EgZGYttUywSRRtl8uGV7A4nyQ8J1sP12c1u9LC51EK47
Fd4uwreBKafgDA0dbMsWZDcSJx9htxckmgcJAGsOiB0DmpXpefd4Ad4F0P22iDJYakM4713wKNqn
aaK8LzFkApJkmIedPg5WVIe5oPj1Zn5jp56+XgrllxwO40eOnHgaGE8RTGdjb1Za/O5aCxO+aFw4
1sJcZwjhyYDPISrq/QHy21oepACjw9oa7HXeaviHJva3PoI9K759Dm54PQCQeVedGROeBVcJ9cJe
1n6ydyuVWwy9twuZbxwl2E2j+0T/1UB8hJhtYNAERTfeTWS/dYn9ouksybBNf0SCUhtpzdZrdSBS
6hCjcb+59LRE+FQvHd7/G+CdtWd3t3DNIMILKzHRpU3CEgm9n0nC25uY+Q7k820ZYi2+GK+X7aU1
4VzL9qYTTmMSRu17/cMyi2LTWx+ZNaEoFHYSorMR09GYHbBo8WMwJnIbRfeZcbcj5LOCCmJCDUkG
927u1ZuoXKAKGPRnplUfcetkGS2c7+KESHKoaTq6GlFFSwJc2lJpYRD+Vt8lDQ1FLv7QSFQAXX+n
7O0mL7bB5OISorUP0r8rXdiuY9eHN0+y/azj3QfcurWhhrelEXEuB4pfzAindSCrddUj3NTti5iO
L6XzUSjNd+FoJXpGgI8nNC37Gmtg4SlSxtZ5YejBEJmacTJBT71HbEtfURGiw2QlZ7ljXbnPF/Ui
vQ8z8fE95TypirqtUzTErXCjw0kk3wXkMJQYe6vVdzll0SZWjogQqFZtnkrm/AhPY2iAsYFpMFT1
JSUjOhm+uYLMU5aBAYACCYZWy8iK50yVqLqkUIrGU565mNxTS9GDydkTM4qjQfWSmflPQ8xPxbfs
VstNXrlHpwKuW+yf+Vgjk4Giq+afs/A8cswPPZ4exM9jWHbqR8CbLPeAATbHIb+GwpAJzKZ2qA/5
Tc36GxI+NnRgPHG3Tok2odJY1aKyEl+zrIjFOF3215PDSS/disSjZ9zhYItTMssOsMNeAeVxeprF
QiF2cDRHaYfzXj8lkCSqBFM2Reg2mWwbytbK6YfpGt7RJb9h7QzrobEpuPGp4ZtYxEjcFeN7vC7v
cE5noec3W3oY103tfpM7yQDLB7sjlVIefD+pqEQ4RN9sDAvzJT+aQYhnG0tUf5MW/ZtYa+TebwXL
rQHxaAtP1Jx9YcXWQ8dZ6WH8GeCDsbLU+KRVeBvGRfXalY+zYV2kg5Qoem1jec8K74QCT9gPGvFq
CcOX7lZto7dKMT6qB9NPzZIYo4ofVFQVcrNRXNSg8+xDiXQDUaqK6YV+22KWsDKH4ZAU4wGZ1B0U
/ed29KYV6vpLMX6LcpBkJBGXWtcNgMSEpSt9l/WtUpjKOg9WcWs9lU09XqdxmsYwwLJQNuqhcWVB
/v+03/8m7VfzzL8N+/0/TbyUxfff/YyvT/nPsF/Vw88YoQIbgqkKV9z/sjPWyAF2NdNWLdhoLkbH
EEv/yv41nP9QVVe1XQJ+HUiYHjbELRth9L//l6H9B2QuV/UcqKjIyt3/kZ0xjLJ/JIexI1q4I3uu
q6t8IFOyX3/zDM5rp20nYezgGlkPltItJLjwzzSlyxGh03LUycBYF1Uo8DK1OQY1OTuBii7zeklc
Zf95KTrsxBFtexi8jREBq/RgR3nJipgwwEmW6dQYWv6VpC2vQgv5K3zbkXYq8kalTvudp0cHdUoS
hr7zJSoHkoYgIZCaRCwCAiOd8ivqSKNxCRD6+kdrWwoIeT1fPC4OZv5i6guDNxHUJQO4wXcIpLJl
kLeFgRSNtKKj8iVbSv6j1920rNG+c/3rIvaBP2OwckKQCmQt8u4B/+e/Hpngmgn0liYzPm09yis9
qckaEN+YO2f1PjXDbeKKyEx52/XuEbpEWxwxAhtFioyMCexEqMzX1QxLE1ZkJUqOGEWkItqmWFKG
0/JiOBIvcb1VXldElI071SZD2AJCBsSuSKR7FMevfzRb/Pk4OBEIk4qv31oq0j3zymGMR5hmJGI0
nSGp1O01GBOmHxMxebN8wNejxkZ/xi9DwRq470inYB4xc2Agqfs9wVPeFvdGo9Le/cPdajwF2hYS
RO4rk3aRUZ9pV/ElyQfK6/ogvsjf7vp69d9e85oxOncsmdmcaxv5fJkfKi9VMqHw60b5Gtd3khe/
Hikfk1e7auZYS5VUPw6Zq10vKWanHw2LlhwOBBfl3fKfeoGbYKJO+rpJXsrFC8hLFjDYviiT6yO+
bv96goUk4VhWO3A4+KgyY/Kf0iHlffIfmSZ5vf/fX//tpeTFuB4TP7WMy9dT5KXr6/z5ktfP8Odr
XG9NvA+DKIDDn/f+9koZsbkw1XXn98DM3+7/mw//r9/560P/9tTfHvp1v7z050f785GxnZQrMzPI
50vLte5y+n8d3vLSv73tz8DY6/NiAOP9H8+RiaPy1GHQh4Lmj3eo8KehOZYxsWYzwfVnSft6ztej
/3hZeYe9PERxZR2kHZaM9ZOXtIKl5OvqH7eVZpAwLBCZgP90UT5U3iUvyX/kC8mX/LpqyfxEeT2X
Lycvwtjglf/+3eUD5T/ybQCZqYFHxozi8+gpqVqv8uKQRAPRpy2hmero7IwM5YNtuSSTLsBBQlpR
H+WN8h83000mKPIu+Sh5aydjAB34nvgIYSVqdkoynORdC/3f8igvCuFKeffby+h2qBKrx0wuT0Pa
gOtrKajASeZt4sBPY0q8OUMKAeCDwcX0A0LdW7DAVRSS2yLK9fXU9D9SJuDrppuIB8o+5hE4sYwi
muAWJkdVgMZAfq8yxjDZhLSDBqvPj4YT/jSWYfALtiAwcA2HTqxbtr99yuufMZtutJrjJtpKCzDp
yCWzA+XVf3tbK+zEfnuI2Bnkc6/P+BdXr95jf7z0/8PLkBrU02e4V4cwT2628p2uF+X7yZe52qjJ
N/i3nyRX46v/2O+fpp3wGNTnb9hAsZOpIptShg/KS18plfK2Px/zdffX875uq2obItDX9X/1svrQ
/Oe7fr3E/+xt5Mt+vcvXy8jbvCR9y5nCHmePGkLGAur/FRAob5NX2cHv8ficffkIefsg47p/uyjv
SuS+Kp/zxyvKq7ncIeXd10fKJy1iv/6/7J3HsuPMwZ5vxeU9ZORQZXvBnA9PnLBBnUnIuRvp6v00
juQZffpLKu+9YTGAIAkidL9xuffx+u/HH+uMbY3UfPQOsyHwggOTOGbtnA39K6xlwUypuOB17JV2
GYGBHMZ9pw90XzAi3RGjtiEeVSdhyCJr23ZrxSF8yyhU2PgTykWuz2LrUsODLiiDNYPB6YKgQldj
7APlxQKk/mrZyDDq5JR1X13NPxpUSh0HvzHBjc2YxNuniYYx2qmweWpd8z0l8H3TM8LYJlTIu9F8
j5pw39Wjf8pgHlA6Ni+6p9n7uOo+54n2PS0gFidDBttqdm7RQE1TCvYZOZ+6oAz2QRIEW2fw1k4W
720AMZh3cMK87FeumLZdE3/PwipkSOweLPKn1k44YDXFy05oybYf82GHouBA19FdeZuyktReZhxM
+133whQhXoUDqCWpH+8TCTHgTll5ThiRb3zC63JT/1SQbXArkvqiTxiqGbuTjeI994h0jtjlg7il
CbJqgm0RaOPWVjkL/ZA8uRgdsWjl2eq9L6tiQ/5+zD+pGzubXOhLgr2uypN3T8zW1hi+6N0z6Xv3
BqA3ag5VgRGi9tR5jsKFucVKRIAIo0ks2hvHD0FzwtQBERrX3qPt5sTsyPZkmi25DqIiHs6vEByO
RFOJiHksKMlqiq1H0/qR94F1KsK4f81xM/rE/z4Vwr2USfPFQde3keiU5PQYFdEJ1dw5rcdfdWHQ
MdsgfHFqoiqcoRY7Q3ThKo8nhKFlTJwURYQMddtrOWWnQXBSbXSr3Nldty5kgP+yQGTlNcH31MA0
YSKYv0yW6vNqIrKOq+QYe+aXPn4M25YukiSRaF4QgNa12BuhvrcjB5vS2s1Lxv5OUu8kJPranYfj
OPhfythMH3pZz4/ys/+sj7LfU/84rJxO+6nFh7Ap6x3Z7W9VMFd7RVDnEBuoriwQI7HGeB45NagN
zU+4/6EsDNIS+hrTi42EVonzkJvbxFaXOXleKcUTSZrEYCett4mbHncO5v0wjLaDUzQHKxBfoowS
2nIaN1ZDh1yRPRDKVuDIxCLuEK9GFDwJE7faIgjXJw5qCog5H+sfFOeFuyHIdzmuHMhOCEwh6XXu
6l9lY98dGRq7umZ32Ma4SbEXJFA62b1JEZQ5lKOjT0RoTW4WaRxFHaAoTBLAPmdmwzGzsd1CYdeQ
Qf1sPNUzChAbsdTWDmkHS4cvYh4fXeG22y5BJCNNeVreMdVxvIn16VpW3b0Mo/qL7+SHxJjPwvN2
BccHNGO7CW2aM9L0UTLaX9Vd7p8RowwbqpyxisjiHpj2qUGfdDbTNFzze6KtHRnfR6fNt+Fgw3FE
U002snucxoB2hDzQN7Vvrccxl481RxWMCIUOgODx2jGS4j4l/BO2hQ+mmHzMYD3X8FaPQDJDqHMr
Qr/t2C+mHJtLk4rn1or9wzyfijkhfmNqa+pPKkLLVGoXWpPuqvunIo6dPVb9+zgw/esze9pSn/Ya
a7LctfN06IesOo72vOolocYiarttTRPhnPbvdovKcRyIX+448HGM4AAk/rcQZruFft9LJxp3ZgZL
xI76qqGbXTnCsi8hAa/05X21GIwQq1tyPq1V9y12IbdlBUnfYqwgX6Kzm53hk+o5NEennVfS6TeT
wynBaesEH3L+qSLRHUldtar5ZhvL7q6Y9+0VHEODbAUn3qz08LoxfhaC0BYnHQ41fy5Cv/gnTpOf
ZRVfqS47uOn4HJbNvQtrtE4iwG6AhrA2NIpANEtbob54Qd7NThFinCLlJN4Ly3ruLYOYqyQ4Uq1O
rq02TndCEYqVlWj7PuOkG8c5PXIFgsK6suO169U7ugfljjS8fZSLbdOMN/DJz0WQGms7qxKkgsVK
pShtCD1/arz6jaOP0NRWAs0GernJeSQCQqwHm/koXavraI6IPGr2I/4bVTWAQqCIXhMOUxII340K
//0gaGw3Gq+CLpqfxxBJrddDjk0iPvbog1eG5l6yyHgxiEhk9f1Fd2h4CMt9bcYHlBYSXJDmN6Mt
nmlkoEmgRS2jlbgN4Sf3biCcZwK4+54YevngNhhHBg4wjjRr3yjlGt1O60bVh3ZFcKan3CSHzfe3
kfvYz6OxwZWNYTLsYH4bzSR28O5LoSK5qGzw2PeGTCLJ7LJjJj61jKLIx4Bv53QnBHJ3EsfWUw/Y
LoJgR1sB+4dbZxvqCtq9aNOEMk772OopZPzU3akMJcvBTh+prdtwtkvhLCb7TPgRjeVjvpERrVtD
49P2maRXclWrWQRr2UuM+569n/rwjXB6EkHG4G0y9Xlr5zg4yWVfiyl8b6Vz7k2okiErwLcy9yeB
XNrGG4kc50gpDyEzgVVUm3RQEzuQhVQl5d7ZdGOyGJoQwdgYGDsRw2ynBuyV5ppfGl8aazLVoxUq
mQYiU/cP9C6RXF5WX0DUiiPWj0sl3WSnOe7rSN+SaxSv5TzaK+GXhzziH/a6HBlbMF8an25rug9f
qPhsV9KaSR2y4ltGUMq2h68i5JlIH0SJqLOGCJIxfWifdGGON5/MBi/F81FxbHhZOOw4kYiN6N97
SYt3aI+bxA3vlkc6JhM8VBCZfmoykhpa8AoMX9MhkXBZXZq8hUWan+ZUu3nS/oYfcBcb5Mrpfqz2
DCVF09vdPNGSipt6byc4EdzpEqotXRv9rSo9Jks4bdc0sRi1GLalTzKq5Sc/aoMCislmoNDhG0LK
T+Y9rDRhDFqgIdio9zItX3wAIjTO0cmNAmgNY7iWaYJpyDHlFp3uTca6u42s2iTbqHruGDk0jdsS
YCzugdXQT9RTDkS0wIPjmm9mq5+rcI8Oi3QZC0uDpxoXYdygCZ9lZlxYiL/NehwdI8fYFgGl99/q
gY/SU39H8fFELCTGqj7ExmLGT/aY9+yjYjek8Y9sfHOH7DSZ4y9VWrRuPA0CPjKOXTkQG2kjcE9t
OpOxrbfrERM8JxAd3d7KhIRGkuGtLZ3+TwIZ17EPk9t4PcRmidRPlhqBCFkZHhuG0HpbXep6Lreu
bncHqjZyz68QmFlHGefUj2cXj0/EsdKm68TICTCkSuLYeONurmzrwDkOMWgQXt0yffLt/rv0EnYA
A4MHdRgiztF5Sq1l5CPPTey64LzuGXtYmU/JMbBoPuuOkGTGWQRzyXieDL90XNVmpsEv19ae6cPa
tOkOaawH/EmcOvMy27sjukHZfyeRlJNJvGaLY4SKEBEWJyKa4n3V1fspwp7GZnkabdVkVdZXag2e
zKGQG0svnx0pf0RdTwwQlpWaXsw8DQgZGGPzotnNVk9MeYiLcTs3I6fmOI3PiHtuGTD0OGOqso3P
bYKulZOhu02z+sJ1kOGW67O5qeiSVRCQzsF+a8f12rY6e98QZWfg/QZAGFRv7dde0NLp9LvIUoyk
VT0VgY/SXWDqKp3oIPN52uhmW3POmz04zXRGW28+pG57p0xI7GJLO8rMS6912t+c5Efrm7d2MN1P
pDfRtHpCtWBtyTcEVE5/TrNVEayMRYukonhLuiD7aF+tNM8GMYEOY4imrQakoeu4ImayGQwOvgT1
V4KwYXzEkFBBPZk3GjwJHBOtyixBOJhqLuawNNwKg6iwckjrFa0iZypno73XzltkotewjXUEp/mn
GMfZvmzxTEjmPyZ4xauozrZpw6s37GCBIZ1NPgB3jIIAzix+p7MBC0jlEv87/CIC6+IhDzqSvfzL
jV6B4zMs4BNKrJEUmhhJT0ZeKQPL0doOBmWxadXJK5FxhhkcIjs8U8VK9Fk/bwOJ6sLXrkUwfAuQ
8qEyQkrgWPbJGLtrl9HGgVDqGIEKH8Do352qm1aIPFWT+9GNQ2qqA/mz9utpk4fbWE++9yZWi8Z2
AW2ChAS8QR7jXPxoizDYNeN49idnBS2dbAyXi0LtBd9dOk+qVEJYBlfH6/Z2i6IkoEMepcyj32Zv
lRkeBoN8wq6nqodJMka46aUNG/5V+WpEIysLewRFenbr9Y7iuJGIV1Gd/Dbd5mb1Vtnme1wNF6z1
tAj1+XqiT6TOkvkG9w+tiLnk0Ju2ucdtc04047EVmXbXUye813il7k14tjXsAkgceAqX07Edc9Ue
q54zPLSF6IuK4+93RWYYo3wd412t1rS80M/Wu5hxnjUI4+ieee6a5y63h/tgDHs8VOaKiWqMBThD
topUji8SvWp1jzAhZBSbNtLb9r2gUy454ylfJUAElOeO0aNQN1MePrYDBYQFXbIYp+/LDXDkjFtx
ZiRaeX9/rnSnBrtmzCH/f5+Ts5+uTDsx942PEMJ3wgdC08IHIsuD2mvuHBQI+oVodwjqzLuqL7oD
zdYHf6IGYXnYidi6p62XPAzyo+DoY7Hl+c61PyUMf0/Lor6G1TuvRyxQQ1cRMPiPVaIqMY9d5KDk
VYv88YKSSjF8+f0MiQvFKpmq8rh8wPJCGNNBEghrw+QUt5la7fJiQtXE2XGn5+Upp6iTm4f5Y4ji
9BGskMAFctUMI3kcmvEX5uYQH6d11ac0v4yw8fflhiZwua4EiZ2/n8unvtyHsO3rTNdSMhqBXS6W
Jk+ZkznI7rlZFpaJC51DifwUI/RCiRnzp+YRYWNO7e8/HrfY93aU16HMWF6PyTpiZDTe085/IF5g
3vZzM3DsSPtO/4X24CTnSD2wmN583DC1+iLTeD5NNIprShWK5J2kdnza/1huzChNzmeClZcVeXrl
niMqaoq6kLe6mjYfe9RckyQ/xmIV5EX3UDH6erQ1P3o00+q5DqPxvCy23LhEJ1OcVdaH5eGyrOGj
K3YaQseXdy3PmcjqiasnY1yO4zrQo+Cel1Zwj0gaPiEe/Bphdrsvz5te0T+4AwE+qa/zO9RioZyO
tWfG12UJZoF3PSHdO5nZ/6opEQd6Jt17U1fevS5jSgNif6ZUa/buywuGSLujrnpSl4fLC6jn7RsS
l7WVZkJj4B+LXVeQFdsnEyO33rn8XjZWMo8g67x9bjYp5tk02sx0rT3WpeNvRnvKthZGLVJSBAG9
VgD61hGh/ijVjS06geuM8N94RKewhJH8fxXBf1AROE5ATtD/+N//86ONdvMu3v/bz6VQ+fZe/Pxf
/339juaaoJvkn4QEH+/6h5AAtYAB5e+RKmRbjmMjCfh7LzKW4r/ZuoMkIHCVK8sj4OXvQgLb/Jtu
0NwdoPUkvMrUrd9CAvNvjkVLMPY236c1ODD+X5QE5l9yj3S+lmEaLqijpRPFp1QT/1T7y1gF+E2O
N4QxwdaodC4no33pdewEUc2wHD9BeZR24iN4YzfUWmLXDAFIlITymViS4oWy2O+QMZd+DCgDt8pb
QrdaE4OpmeVDoQfaKbSnr4nmExLa5v1xDOwDVt3XwffHhzKdxodA+O7ujz/iv+gzdlSj8x/pOeqH
2VQBex76DXqBXZV49IdAwi6nOgtIUrtFplXsByL8TWF/n+3WOcQiKi+V58Ubg7AhRkkanQay8y/t
MBq3OrZ/Ek5Tn4Oxp7qsHq80qZUHS2pi55u9e21RquP7lncviW0iU4bswNWxX9E7kF9DP0SFSXAT
Ic1PlSeNF6+o2jXKQuIv0rqn1KwUe1cvf4E5DedWuQknW2w1+hPoJSnTsyWHVEVESUSunAvoCI22
7miEZyseAJs1f9OFvfUqR/RjAWF753jrlFp0LCdfe3bn2jqUqhAziihk/ffb1GVf/Zdt6nrUuZqB
49FJ8ZeOaDvxYt8NJnGL5knsehknOyrP5Jbpb/TSRzqS4nk6aTPDPwAaAjDr9Kuohh++HXX7JGjM
cydATWkOeOh7hnuiEnJbuoAVTbpvxxbbl5tnTwhFwI9c8xVFNNO60PkMkkPhT+6CMtZ9eY5QkEW2
P5eI6ShLSPThBVFnpPJkn8c8Lt1VnkWM7+PaWHlmUd3s0YhB7sJ2w0FnIOP284feCTe67EW6aRhf
rSZzMF4sj20ZzHc/dou3CfiiR96yEU4dXzOjeph6iZaPUXoyzYLgWOcpI5LzkMaieDOBUxwawCwr
f04Kdzj9vumRjJ2mKU3+Q2iZ8a8Hr2dbusde7nIMW+ZfWs29SYsGkr+7W+l8Y/JRnf2stdh0qXZo
Y1TETCKSM/0L7nXs7WSfQTu6YbltzPgsmASczNK5SWHrlwQIwYq1fSA2QdPob/9hv/nLbkMYsAeZ
ZwUm5xhu1G71x6Ho6GNk09tY3nRT606UWV1Lt3C2TjwkCikN/sPHmSoY689DX31eoKPZt33XCKic
/+fPq9n/56aNq9um04z4QTN+NiJDvK+Z6Mpbw74hKsTbbs3Bc8MBhVq727iBrJCLoo+Utv7kPTHL
j96EpRdHiC9OZ943RserXCT0KcY5QEYb0pQR6uW2wwt0reaihdVkHtTpoXv9D9tPfeF//kEcayY2
G3p5XHU1+ecf5HlWEkdlkdwc2/rq5QQEeTE7/+gbLaerqFlHbqZvPc/pt11faxeLM9G5pbMHG3Lz
lKAr3PR6zLyRN1kTZ0M6eO7LTWYHPzEReEcr4RCcDOXgoj3yPM6lWHdxuzMlqEVP5CXGsRnBooRP
D5vhBFFB50bRG6dZs8iRTBp717VeftO9kEaNOfU+BRDntIGeJiOMb0YqPWxUuS83BbmWwdxxCqi7
HQZUROpONl7p7CMuO9C3iO7Hk+FhZdI6+Ut0gCtaS2hmyAV1IxP60nzQJairbD5Ebt6dSaIZmP2L
8vbvt7vzrzuSj6GVhB9SpG0uJOr4+2PH1V3plPBX2nXy14JEWlBcZ3j0nfbzEGuceHsiSofWpz4u
nn5khp/+tNAwMYAd3psMe0ub2e5DrKWkB9A0sBemFz6lE7bQRC3bd+sRU+cPKbMbUOpxNKkDTytf
ReNP8QMk2nRv8iJDo55zJipd+902QoaI9ZPd+Mze2y7YTv3src1muqc1cXlzNssNMzftGJXG82Bm
NtUvjX2IZ5/kqQZ5teboza5EX31ICC3WtHI4EIOJz8WloiFyBAUF7Zc+G2tiFOr2zfYeW7MbP/md
I640NPz7DWwGfw0e1D3LJnTRI3ExMIBDPAY6f25it/UTvY2FdQWLYUZt5MY5AI0963TlYpVLjH0+
u/5heWG5wZxHCZSmlmk1bWp2v99jhNr3eq7bP576YxHHS2nfWFb+e219V5Bm4E01vl213uXlME//
cfdjydnVNLoRfHvDnkJzrfqW2tAWR1K9dn+8cXnh4yOXLxgXergL6C75eM5avsHvD5+CjD8j9KR+
7GKx+S9/0++l/75e40cR+cwdlu+gtsJy7y8/6+M7La98fKisi4fU2BBAJveO8IFT1fuXBUI4Ue1j
yy+vLDfTsvmXuzaHbNbcYq7xe6M35m0IsqNZ4TlRUA/paQr46RUE1CswKFWwkOilXBOoZ731zvxr
zkW2m8TrpA2/+so2gNIszHbzL30U1BeDOwnwp1wBUcRifasL3dmkEgprIJUTROws0fG/hhLPLFbn
Vd65Eex1+clMGK7CRF6RTEJBGNFelsWZCz7AmILICEreMt23VnBKLgSWAtIahgkZ2JqpQLZpfBwU
6BbBUSR0vYjBlZsBgnM9i1BT6QiryAe0M8OWghF9fB5KTqNSQXuJjytWB+xToF+j4L8iOREkhbMG
WLADH3STH5CoNyw56TUBP+RvgxYAUURb9yDxl26zdCBcXFDgVSA62HhS2xcLJKnASROUkrBPLkjU
JnH4fiV52ad0Z+NM8Li0Va2dBepUoGcK+tkvMKgCRAuQ0VpBpJnCShVo2in4NABHJfIWQNWiw9G7
RVEXnzVBPkSuvNDAxodW8bRla17IQUOQWWWfafcgUhHoljLhH6lTP5t2KzeVaz6lUXsNGtqLkW8R
YwsAXIMENwoSpiRSK8OXMKixtYOTVWDHJRiyB5bcKlAZAJPWNwU0W/ZX5CLrUAHQYqpB0C1M8wpn
19xy76NgPVc6Z0Zjw/UyObb1QQPVbhW8zRX7nCnAG/Qc6BsM3FFgOF4rQFiy0pv8qfBK7YqGezsp
AL0GSUcyTNux19BqN7KDQWoMxB5cConvsOyd4xiDtCFKS9pIUGLhcHmPoXodXJbwUkfZEH7SZhgu
EjFPKwOrN7oD2n9mmTK6KTgVZ96rocgBvNpkA0I35iMpU2Yntx4WGDa+Pq7b3jy2imUoFN8wQzx4
EBA5oRBO+sOtYC/Htt86dvpURlV7QQp+Ip6eOBZYs10DrZFCb5DUdckB6NZa8oR5SfVEGpcSQgQ/
hK/4kcQus5UxTCZqyUOoAfznztuYxs0DJm26RFA7111/bxfehZneDBETK0ZGVi7cTEu6kWJrSGru
cSzA4HhQOb3idALInR6Sx4Ls0f0kQg8A/yMVE0RaVbOaiFdeCULv1+mc/yDUj+AXxSGNYj0rTqlW
7FIDzSQL5Ef2oF8ia6b4AyZKh5JyFDeFun5lKLaKEiLqDY1pV6bet16LHjhhkVPQZW+EfmTM7GoE
uqZ1msKJ6EMIsWJhxhRHht/w0a7QnxDVs43D98LVxIbwVvaD0d8xWxcnfap36Iko7nvx0vzBGuKt
zgkR4Q9pLUSAoz/w5bB1xvQmO5vKG8XpqSimpmc+aMzGRfOqgQpjDuURgGpmfAlAWL0y2MIwHLwO
Lm1dZU7RgN4VR2ESIpKmOAAp9z1YWYE0qCDEpaGWiAu080Xz2X4jFPyW6ltTqXpI+EGctBqzi+9W
7dbLEVxU0n6m3FLJL8ry0OtmsjapYCSOyP85dA30gdPRupJ4Z6ZD31A+UwjAlk5o2iM8UHsj5Jiz
nxt96iFcmYqN61pxsPZMPG56HRU32yuWdoKuTRVvqysG11FcLgkrm1mxuzk0b6/43g7iN4UAhrdK
+APghF3FDteKJybxMdjNUMej4pAlZDJBRQPs45rEvwy491MM6QzGTliU4qHJwGk3AdT05NyrhalW
nHW6sNeKx47dR8JJ/C1WK07XUN2t4rwDyO9Jp6B2zHVrbxvYkBVD3tNwB19e1GsyuZznBCI94ny4
jhW3biuWnezKZ0KGGIEqBp550SFUnLzhfJVQ9Kbi6rPSenFQFnkh//AMne8vvL5i+JG0PJuK8x8V
+28qHUBvvXOA9ftcJio+WHmu0AxkiAdiRtVYgMt1PaArgCvaF0p2oBQHk9IetEqFQHLmW5PpT4gZ
5i8lPCMS5wSWA+0CqSCfW8QMMB3bGnED5i2585A7UIQXr6VSQCRKCzEoVYSNPGJUOolQKSYqpZ3Q
EVEMSk0hkVUQXx4D4KC0qJXmYkJ8QdowPUtKj1EoZQZU/1korQbAxB224zlFxFEh5tARdcgy+2lQ
uIBMfDw480yQCwIQHB4EJSlNSGKjbkqIeVqlo7w2SjliKw1JhJJaOOUnV6lLZqUz6RGcuAhPuthp
jqpXJWh3nGASGkq/DxQCTVNofMbt3W8D3R7OfRRoJC5WRFaqJZab5WE2l9GD7sbjOXRmqF31NvV+
SoTw90d8dj/P2pMYKVVDRejtI5JgXhJqjJZ1dMOkTM3yU9PYlBIXOmw6xMvDpOUlhCzrKH1ifnLx
zU2zZFM5RnwbRdVdcmmFGytotS89rQDLury5IKiFcI1HUxurI1OxYi/R3J/TuCRZ3MvfURa0P8zC
OLtJh3PdNsqtb5LPBuxC15wej5sAcdNXlFu7ZVE2Pek2qCmekVdPzN6G7BjPc/vY2uy6H2vrr3SO
5t9NT6PQUtf1B730sZTEGgU1QC2vYR18piWs/aHL7EqxdPwZuyhuQz2KL4MUzjXKuGTUNqqhOcqh
9Nzmx+g1FW2RjXxmyEMvGx2FE+7KQ98bxqMuQ3u1LKbbnyy7tr9NnaavraRsH6ZoNE6qzHM36G3y
5pn+27KkM9s3mvbMTzLyx23ijfYZXXV0izeZZpcbI+g1Wg8JGGocPM1RghDItdLnAHfx3pwm8+BB
Ej3ajWmslt9C2+aq1cvu21ih2GpnP36QpLCfXHLidr3eCmbw/suygQxsplyumk85zsUtx8FwbrKm
vTnekG4quN935atcFq1dlDWUOzlPdRbmB5fanUOJz/UptwT/rNqIAaNdP/bDd42YmbVPYNiNCO8M
G3mubRu/ct7CIH5eFo1k9DSkCjZodH/b1k5F4YrQb61VoKF0pf0ucopU1PbWfW0gJrbsn4xw7g7k
tNUHYxD6U1j1/ccHD2isaukjLYhYh9MV7kYaU32BzrdvYhon5EJF9X2wP2lzbr73Yaxvmr7VL1Ve
iZsJOvixQKmdqd/Jv6Wwx6TSteGlJ7jpRl6Kvw7pLPgeVMwvB+NbgflzY9tDdZ1sGk/6ylC6PT6i
WI89O5zuGukm98V8DV2vuw7SLTZNOnnfyGX/+CqtBF0VXnD1RZsQ0iG7TVH5XJPhtC5hf1iWYsjn
rAWfdatGzbosC+hB6r9P2tPyfdywo+RxSvQb+nz6WjrHIs967t77Htxv+UKxSp2o0EBOtZFe9MYL
NqVwfKJv5o8lwCHILfMJDOfkScLtZKZbUU3ia0cR4fIpTjAUayadxkPOdBqlhFfDOPfhl5i9cvmU
ro2SNRsovkdkr54LdWpSk/svLhFcyxKz4O8xKcS+Z5Hl062KhV6RZV/KSe6WTwkR2dMB5x6SVEuY
GzTzqcdXu2Vnmj6npKgu6yEeWWlJ3OzRmdrmFHHN3bmulhKtWh6X9SwJU3Hajo+dSUg/UfrNjph8
8xPDA/qv+RezCKlowiHxODe1fTSJRt6lFSG2pgdlbURrZ5zH98TPgo2jT8m5cSrzyWn074Q9je8c
PARqhW744MeM9nUCedaeeoNu5hdwSec1N63wgB9SUOxqDl+N7ry80XTScSvANU5cz/Mt8phu5/rl
6/JiTaQHAGrt3ojxFbexdoqPtabZ/DQMunxJ285FBJ3b2wpJ07s7MLhxo3cxtsVO6nF1DHK9eTUB
+JavT0DYsAbWojo6CscHI8fnv3zNvh+/CiLenmVnWaek8tPt8nxJMkjeieFLPVWMTsqUROHRMd9m
FN3LV6ysifKlaCLeTSTW3YlgKZd3umjbGOvl/mOSuua5nzhXf7wQBhszl/Fnn07yPT73ea8HbvZZ
T+zNssp+pJ/SnxOAA+KsHsWEdyRwmaRpfhdAJxqUxHWNca+7xLrMYiCKWf32sab2oQvmt6p0mJ8Z
I7mLYzB/qXWG9ngy79Acko5SeN+xbs0TPG3xLH3ty8e3MtnRwqQaHvTEsa++Bi+wvNDF8y2LvPKV
YML6KAIam81RZu8EqC3fVtJQtW26xEFYUaFBMUMwYrN6+tg6nSQsOKo7zuXkWDlxF3+stTXk6wAw
+uwZQ35C8jp8/IE5Kddc6L/6cMTUhpfsMmPlvvptwvSUH0l/irFedjEZDeHDsttNPlNDM93rZvx9
7Ll0R0Y2ngIb5avFtV2EBDlUNbIpIfP62KbuV81I60NhOc2V5ECGJoQb7V2bSoI6g1D3vWnmTNhz
VZVPge5Ux9SzBNmRTFYN29gPuh2v2gCRISM//yEV89MkWvtaoTPX/TqAQSezqp2/uRNqC5M2oK01
kJvYd4O9CUZ32kC/fPV8Ugw7A91hMfjVa+UHxyQdqAoLG+s09v6hLZkDJp7wrp7FrDqyiXfDi7A1
ZrN/ptbkKzAGwdy+8ybNOFqbRCqSiCDMXexxjHZOTTtS3xJXJLLmHKJe/biJCpOgB/Ak9aeVJ1SM
mFyWu5S3FSfZm+d2bOK9nxBb/vv5vy63LLzcWMqy+/FQ2vGeKOvz8rZlBcvz82KkWe7+fpLTeLBG
8WGvpJ3i4u1Q3J6yPqJAq6YfXqP3ZPa76cq6qvVIA8q2z8o3nBTgLwkzoFgTyEF98ZYQ2gbDxYC4
yDetstZ2kqIvNAY1bUs6Y926Z8xfZnSsht2AOyBh49JA6PgIh3w20S53sUHo03Hx1lYtYp/ZRonR
y1xyERjTrd8/eLZ0PxboJ1K1Fy9uoby6y73srANOHWjre87yYe10cXcS+s9K0/hBWPjw3KqbKcDv
79AYDhtj7oJBbGNZTHiy+89JFyGVSZgAkGTaed2wtZ3mofCsi4fOe79sHo6ybmtmSBGqDL+DqzFh
SJv+dflxoKP1iYjvQq8V5EiyvLC/ZYK1asxU8KAkr0aPDbjrxIuexuO6y3iDGFq2laHrCHMQciVG
pe2W55ZXqaVTXZb1JpakiJbkJcVeixuh9Ai1uUS1sNbLF4stKk6qmllcRTcL1ulUQ7DhEm7YvnQZ
T2OMucdF2G8rs7/ZaYJQkKmlF2A9UY4n35fdqZ4Ii6oiLrxVifUnJGf9FGY0hIFeoSBV+8fH2h1E
+KflcZHQKpWOjiSlXxyNMD10UIaH2aDaIOJUBcWio/KEtd64DpADKV8a2Yse3o2eku5etI/SLuVe
jyFSsRyOe7PzLq42tah5Mg/NeJtDiNSBtpvb4S2xSc6uGp9EDYKumCzawsG2pqftyVAWrrYfASF7
0l4cn0jZVHF7dU0Fs5GaExoQyz1pY/h96LofqRcSuCvbDHrNutl9We/byn3IZwwp5ji8LW65xS+2
WOiWe+1ig2u1oUSUTKe4yNz5ULbWG6p39xoSTOhLBCZU9J7xjDM+TGv/KHnrtRuwaORdYO/aRvs/
7J3JcuNKm2SfCL8BEUAAWDYJzqKoedrApMy8mBGYp6fvQ+Zf1V1l1tbW+97AJOXNvBJFBCI+dz/O
OT117E3qJmmQWEm/C91m3/ZqjFYYorHlZvPOsQZ/IwerB1u9pFRdD2+d0xO5AAp+Klu7elrmGpQk
DKmzo7TcphLW4UzD8xoR0t0SiJLHobfkMZyw7cwTe4sp5GjMo4G4gUEHo9TlxetpHIZXeCLhpc2q
huszv0T2GD5k2odAmefASs18eTJKpoz8f6pj0zOzzeI0OVozCkfq1MsqHy1rX0HPOca2f567yt3e
wqfw+MA39bXOd63MTilH5OPtgjPxwb82v8xa3HnXBQzMO8yx/7xkhlWuRw313XSNX1GWvIJZAC4q
6/Bo6P5NxcamzSbEBgYirlm3R+JnLZn6L+Jb0JEn8RBLUR9daimqwkv3seSgs6nZ+XNfDwnMUXoi
BmE1u1HSp3qtnvhfF62uhZ4NfbNGoX/CGBxPqecSIpL39/sfW+6Aacjlqq9AuldJ2h9vF0ZO/TFx
33w9TFjXqu7YdeklKSlpzAVu8duXbl0Bt48GP8WH4TpvC4kQpooTLNCIfq8jZqb2SP2zsTHd6YOC
uXjHtIbCVliALSjYICf/xTi4Jezz932OtblhNQRzOhwdQ5JOWUxietl8corpLks1KGIBNtZ1eYxS
oNf/vdw+vTIyoCZc/wTnM79nYufj9Se5XQoqy4OwLK/DLvo8lusFVgXlQCXVn5YZy3W56Hs9mC9+
wyofh3wLt4sHq+3vR+F/fsQ/Bp4aGnWQpd147JQ1Hm8fUcj5v396+wMTYkKRqmof1Uofbxd5hUhk
dfEagWjFKU968nYpataxkB3b309vX/Oya1tcHNlrCIXQNCTYg5i44YoiZ4pFpHrtI0hz4UJ+0bv+
1UywlMRyAQZW1BMIAnciT8BJ0qqqE4iPnJxBAVcJ1Y3RqMfaLsyRMTQSqNguo36zh4VBjW0+hl0J
6jqs9Gm0yCl1M+tFdNVgjY5Okby5CqW8VrcLAUzmhGZS/H1J+iLDE537TCmv74rbT5JhBdyFHNdN
Y19Kr99OSfZt9k56cqhFr2eLwvdr8Phvipi7M9DMDBFCwgfGa7hpF5lvonicjo5tT0eMLljD/bFc
6cU3j2laUONBVo8jEot24XKridIkI3T73O9hy4Z9fhAjfXwmU7W1DaChqH3y/E25yWXYkZ0SvNl7
cYW8uTRoxGH/cku2QzLVx9tycPvov30tUrwR/a5GceV90XcaUDZuAypPC9y6cRND4cjKO7RCnxIS
TPhGDOhzMaNp59J2jrrLYUxo+yXDc76FZuJdJmpeeo6532gwtEGDn2EwTYNFEYbjAVQkqY/QOvdT
0jMCjvi6jPbKXbI7iYvnilyhSjauv/xCEIcKm5fCaTAqD7QyZc+x409PZbv49xR5rbQ0hmOKURAH
L9qSjSQO9MRqdzOdZJexJmOmOgNou6fgb2GDogFUjMg0+RAzixUOlbZ6V2QqfijIyEBqE0UXxAWl
2FQfcVzBW4/jBSIyE94NeC+T9sVxfHQdh2OUZYb7WM1bsRjlQ0FScVZKPoReTWMzNeQ7nPgrl+HL
BzgdgvP1dbVOqVR3siG7s/CJrayZunAlcuIMMC9RZzwRDEXkv+RD+rsxw+p8+4xZPFtAzaJCGiBb
t75jv0/ltbLVtb5oZFQbaVu4L0SRvE+kBG5fd6sBFUHE1kHJrHlrimanqdt88kf92cyRCPxMMlOq
O7UXMwYYscCBMp3m3UbnP1SkKkgfle27hlwZTFGJKHT9U9LMMDLh9snKL/FnRjTf5lZsHEx8uwDq
5+bdVZRGeb7/U9vg9kFKgfrV2c40u5hRzhZk7/TU3WcqbS+3i2yrBPPE5B/SmrYT9onWd2c0mAcK
5yXqw56DARuP1snnhx65nbPHW90Z3hsW5GRfjtkZIaXfGDoWD8ACKZRPlmITU5u1b2yIp0j12bEl
TPgY5w2xG6zHkBRoYcH71fFSt/V6ytOZvICJzQ3T8NFdWIEodG4OZuyIfVvmJKd6SFplVb35A+Dy
ImkZttkkjAVlfRvPs4ct+wZaTnhW/gzRs58N+6iS5ttErQ34oXidqqh+ccWUH2jtoo/aeWaebN5D
83H4Jtwr6E7hxLXbBdvf1J2B4kwblVH1lacZj0K/ax+buuhPk6XDPzIj0dq2WIk2tIYexqau3hoE
jh6gw8VeUkxfk7xXfvmEMiVeklh2LwQnchdIfjJ3KZ75vr2U/BTKnYt9J7vy7nanJ8rDx1tu3Zmk
zMzf4bfGo658ysu8P1Nxfr59ZtGs/WSYNcqNSzJMRvFahkt82RtTbr+7U76D8ln8EHqY1+GQRvdD
PsGEr+Y7ZFFm3450D67niEfnelmG5c5JmaMXpp1xYqGeQtBSuPLTvHvA+7QGssvy00AjTEI1P0qA
Pgc68jAXAdcNNWaRckbQFiF7z3Ao5YdgWIm/l7qtyop/vGtnXAgjlpq5T3xXKpja1gHgFOkXKrAf
HFV7X9F1lMCosrpDICItXfhqW8EhQvqY519erjbeEi+fvj/giMop74o82QeVqdutYc/dc1fUrKD1
kvyixTfwKlf9MVJyg1v656Id2zMP9k23YSGLPzFARtvCi4vj2Jv+Yz+T/HOmd8uP5GvtmAkCIg8C
EZvi1Qnrf396+1MUTkRSh62ibsP6WU0sztNsf5DmWXZ1GGFZuX5aN9PH0Fg47sT4T+uYy/0Qk/Ub
/PwChxX7W0qqX9pMgB1FQJqpJcXoTYRWmszMTRjvmuqXXyDfY/GIX+wQIQCVZN5Hpuc+LZZ5lWF0
TQB4GV/KnUN9wD9mN/wQzweUVc6EY42puOQRu6TEpwq4aBJ0nDlLERuaLd7E9NVOpk+6S6EeTzR2
iNZ7rD1R/xkVzUZZGMbkOPYMf8IEOABx3cphWdY5I1IH2m02RxCYXKUooicamLIj2BnuIoLIBZ0t
p2G80KL1mSfRcrCXtjvbi0vKJa3eKlb2IrVfByj6zwX3fCnt7kK+g/Lp2bMOvInopnJo+mnMrAj6
tu+w8CvnVA3ds67zF6uW3Sa9ovJoICQKITjX0Lz81Boga5t+MPbRUg3v/J2PrIEx3tXcGA1SMXm5
hbh5x3wLkDVHNOgh74ueKOZq1zRMqQ+Jwl+Uh6k2rYus2x1JeXNb22HPwDTeS0ZJe8ZMydpRI3VA
Q2len6+0DXaZs4kFcxkZ5u0FVZgD4yCmtZ2F3UaXwn1uZlIqrS4VZe0STc/R7rHL+ujA9GgBP+Oc
08yMP+OICPuSGz+xRenDkFK0IaMZBAYr8q92+m2DIKYdXVZnacBsLZvBum/T/m0yRLjydOHcpX0L
vtxqnvOoqo7hdb6pvMb59j4nXUW7tnOslxGO38nvCuup5OG5YjXN2fmW8nVZ3O+0sgIjBjGvlBJA
0AVlIUIBDKCdZ9cuDOY8XXeHwZG03DfU8EWdl++QRXiImdF8h1WGuUKi3R3qlz7bPb2ojm2cU0za
VOIN1VPVyGZLgpQQzd/fYEcYQkbiRRX0a3gEC77bhOp4Ap87Z4zzg6evr4opn+sskQczyysK19Bx
LQAfcnCmp3iZjHurG3a3zxzgngisKZktkhdaLWUMDD8PHDeRv7NF/24cy94W/PZBrcFIzFv3e8QS
S28gWzF6JeP6vusQMmgqe20njBdgtO1Pf3gt43S+U7TIYahsjbM07eIE1+BqJTJPFEH+x6XRO9fo
/6BkEAIPMRYaVO4NUDVOhp7v8thKXxNjdk8Q8unQJIB5mbPev3BXzpi/LbL0eLb+TE5urqk7WPbI
VOlzTqiqab0j9UXuEd7Icysj3oVty4RUCeJbZXYuHY5itKfE64Xe0m1GXnAr4lqsbofptui7U5iL
wzi2/nNuGRhgkuShL7A9TMpv71miXO3d5yPHqur6E+J/Ms51yAarHjfp+FqYM9m5Abx427ngi+vB
eWvieFf4oDBArVUHRGPSRjVJpqTk73ZO7R/5514zc3xPOFS9iQksfjiWmymsq8+r8vidxDVVi+mo
NnM7s0OjpH3LT5Of7WocVh3zhaMx0kHnVOUvJryXLk/E45hF3jZjPBZUbWruekDyK4es2KpT7bGk
O+RNmczSo4Io6PU2GdqSIGxST4/Z7PyYVaGuR/jxEYt9cbLZ2q/D2EroWGl3RCKvP3n4GskJdxE+
1l/hdUdpTHtFGAIIir3W3qOUxGCaYRh+vCtHpvdjmi6yHHuQlTwscNDXcWiQ1lz6VyNMoYbrhEcd
zQTOoqO1ZP0DqpGld04rn20XlUUlxnIRBqXGIybsfUR70jZH+0DCb7+LERGoB7DLjAZVzXKLuxGU
1VGo5Kn2qiSABqX3jjeM61KyYC/KyU92oWeC3RHV32au961nWbz2hNfhfo7LKhGT3NuxHVSuzt+d
0mTEwry+7DKe+arzf0weFmYcFc+VS/bbbc3AHpR/SYTsduRjh9Osk+gEwVXtLFoWL6JHy1LDZ6Hr
CPG2yE+Ta+1av+MZlkQfTuSOfMMhrm8j0FbVnpMU/i0AS29Vy6F8EKkD9cPM0J8sjkL82HxT8jXq
KK/KyuixSjOKGTDgbhhgWU9FndJzShcM7bsdyqhtc/Czm7ubVZwi6mZjJG0WqGWwWFficBdD9dnx
/MAW1VO7KK+1i1XCU1438yHCgL9jx0FJuC/yjVnmzbUioTk13tScOCvfGwpPVtiNr1OTn2FIygN7
EyDxNvSRJY0lrXfXp1v7GXd1SqWAU5/MzDjnscjuvQzaijHb8ZnJF1SQ3IzvqLmnCqNrT+TsD5ZZ
GA90G1iraeBWzpmGvTdAatOyf+siqq6T4r4Donlv1It16JyY0CFfKjILOy2oHEEH8z0p6ZcoMd0X
mCsW9lL/fUga9ZjU78MEPTqqnlLwBrAEarEbJg3Bg7JRTzMnca19F2tumGqBy9yUu8hgq1M4O4Fc
8SUVim+qnS9H9fVTWrHaUwSifswa2DPt9TS5uVf4DjGaKPlK+8Hf1o4q913UTe8dvqS0nPw1bU45
5bF2+5w5vGGRP/agqumtpp2A0V8ha9wu5TOvBkOppotPOGFW0fzT9dfjrvyicSXCqRESgV386Zgk
2d08sM/RjQcFgmQFodIeBznNrU7milMfTwvBD16JdO6nd4InxH/xUyAwudM7exaMlGHz1F8rq6oo
e+QMAa6hbPyN0qqh6I/uImYH0fl2SSb62mhzHgI/6taN3bkvtwtI3mAW9D0mxfQ+FpihqJJOd7QZ
km1RPhEcwzyGMErObcjj2CYkhyGvy/Z5F5tH4AkiKArwv0yqHjoZfhiOsecsPrC1YilIe46vXu/l
9+WXmFnu0h4Aua08vW2RczCk5JCs8yHfzaBD+M3O2Uu3INT4nAQG+gV4Sln3YWUUTOxtzupJ8WLQ
Gn0ymdamEdbtjgMNGcoZ8npLaLZqqpMwyOclkYmHfLTlocO0V3aWdZ5bjpk6d2v2JgYFFpxOeU9y
bpvG/LFXdndOB/8uUoR9Ra8xmRUIzgamFvqAeB9UdXE0GXz7LTdaNsgjRZ/srj00KoaY/pPXdms/
j75a6fpvvXbBDLIdwSOqIW1MTrl945Bfkm7JywsGk83givEu3lmmji4RoIxXh6qJwTLHcy2uaiAo
9ksT2e6h9soPq4mtCz4WSmyT+iB7Vb66pXUspzpFkKmjTTJPFcOKNPmZ5mOX7kZPhC/1OI8vgnS6
aLLf6FjdmSq39pETcIG+R0HCFMKqLgqtCfuk9dkdEV7NdpR4s3okCLNz12ULVj/TtGSweOT7rvMb
NhhcFHH2VSenE8mg4s7JmnTPHsg6TdPE+Ew7yMOj6bzEXXeJSrv49gVIIDDmidtEz5VcKLGmSvkT
di4Cjuv8kTj2VelDtZHXflLH39Wllx4LR1tnxlTmuUBqOWPH645jY9x1Zb0pGUt9ugPG2rqLkxNM
+feOmfAeBY9xH8d3Zs4PCQzJqJbFS9iJ/lFCe3cKCtAE+9AC6tA3/Hf8dgaacW9RPjGhmh7gFTMy
qgv5Znoy2SazwfifRpo3obALTNAqn8fCYlTvtb/B+766FTYd6CELx9e22iJq21vmeo0lwrvWGrzn
wq3OcVZsGFo5x0kzJJsbMCIOKx31GVTNZCY9bIKpzgXSdsSZoH1XrbYvty/FcettSj1Ue6fSzAx5
auYJPFUeqxlFziNTTWyWd7NwftmMtNa6N96LeqHEva8pObKj6cFyqmjrEwFEuekxEaEmp46H738y
8zdOfPdEleqgSfpsjx5DFyjGyz3qu2TyEak7wDwXFwtE54noPBLXomiveiPRaLy6wG2X1rG3RNNS
alSke1Y9/cONqJ6Uw81UGjoQBnA04eeIIjPDyZKh6t6zYn9HtlEEkPxfxZJz8y3FQ00yZWPbPmus
Z72qJKmpUc/YMFgaLwMV9KhimBGBTW50uETn3Pb/fUn8xj9m5VIUrFPVd1EY6nS7GITH1wm5QEYu
PtnlzmSMoOtnzP7Wo9tTzmImcISriI6LVcM5FANEwq598uzHOUU7aLrH9Hqpi1VNwS/FAbUKOlTV
wAIKNprZJ9WAPQBfa9ioebGOHbsVRt0yxcVppHhuqKiXRVoCbeitDaw6Z91MlbgkDZFz0n7dfjAY
G86jMe7aeXI3DZNUAjyld4Ql4G1h6Dz39L2dGGl7J5+8e9CmS70xFOH5JWupHTXK5blNX0CL5UFk
Jd5uKKjNxRrCQb7tBH2I7e9CYTOx53ihFncCqZxj1qBPsgAJER99SPKPTvndhkV0nqmt2IzL3F/G
hBszNF/l0HfnMMN6ldXCOBhW9DQvhns/Qex5mTvu94Sg2N9z9QBdbo0izYwaD1zXfPn1sHxOijOo
E8p0e/sUg8id0gsecUYEK1OX8VFMln2pJFgD21rsdelUH7Lt5MM4/h5Hq39YqLMKBo0bqGcEe+Ys
CSjR1cSpqHo65lSWAhrfA04N31N7GrbZaJoHkfQP3Ggo+cIcgrDHL6qa0N1Z17dqrKkkIBNxHIe6
3YTDVcBOQvs03S7TPVOf+tghrepVjJ1nj9/2qDJh3hdj0gXNWL4Vgt4WjMbyU9XLvlikeqwVwQGt
D1pL9duOInzFfTo9jW59x+7A34+Jid1WZ+krcqB/n1zt5J5sjvTORGvP9u2nEoRS1TDTy2R8pGcv
btJw5YYpXkhZ9TsAdWj8ovyd1BFHnqS9z9MRRkcUDweLgcrR7YeVtIX/hG86XVtZTF/Y9VPMXkPg
Es19WDzrbqpKPGsDEMTM416RhnnGzaw3TErVeqDO56zNwTzn1MqvipRHoiWj9nnqPwtDJE/Cbdtn
zRbZiMRnqUzzlcY/UnJG+e+Pbl8zBq+BKyF3bmdgnyR0BVrWPzNGGT6XmREXcESMTVazLqcGmGOk
WTIAdG0Jo/ZIiNH8xWD0WY7N9JzUNJoMVFGuhcKw3I9Fc6GDisr6fKGSqx2cV9vDrEkBXPfBj4Qw
lqT6u++81yaKHhNu9V3sLMwXze6BMuCOuQMRqKALFZ1L8eT9XFOy9Hzj0I6j/JCbeJ7MEvMO07jw
xW7xTotYHd04n+6lSdgsTtprckDnB0K2UBxNKzzS+yXt8S7Nh5ICyz787pwUb3ylPobUcbe6U79H
l8mvRWnDWQsMWHVuGk+MkCHjLGX2iXHxPUKcPJUL/8TIafygOuwJ2jeiR9ZP7PYZMb4cuxEzSqSC
vJ7i59vFgKOxihbfPcIFqoPF9SmOr9zk7nZJegSOOpbftwlujM/SMqIooLjrj2CJPNTRQ8fqtc+M
qd+nzF/R0wdvEypkZmkYG43Shr3aIgWZ1HRSLFaxw4lV07hUIOoO8FBqjDsc8EAEep1L83pqMH+y
DWen0L72DmPfddYg49WxzxEIZXLv/ZBB8x87BlzrNveKHXJAu2FJk2vtMFCGDUEzRXyp7VH8f+LC
X3DC/4W4YPkO4db/M3HhfzTZd8mg6r8WN1z/zr95C57/L2U7hDWFb/sC7wRAg3/zFnz7X8pSPvM1
Gy3Lc3zi0v9R3KD+5ZieZXuWL6Xjy+vfavXf4gYJisHiv/b48rVv4f+puUGQHv2vYV7L4p8z5bU9
gvWO7PV/C23XSS3sih6TA884by0L2w+ioj3FiUOhqpscepFA/VQ2QOmt266VtNRB+Q2Ovtrc9Gix
+wjMjKeKz9bPqdxZWMU0WarrHfPqA5XRPAAOcumnjZCJwqOUB1507k3qKVNRDEFKJy1bQvc9mtNp
5xtEYwhAc1Dzjh1DpNlxl3MQe+m0NQr2pLk1O1uBIrRJqMWpMuvHm9ZhCgTJLBP6gvCU0s+eOlC0
JcM97f7DEUQ9t8m4HgnsCmgxl9yhp7ftoG3h1ltXPvoaLTDOrhCCciF7WitTcevO8YNd+oLVDaBd
8UXcK36FmKZOXu3NATvGFhu/fV94eqGulzxj1i5m0D7GitZ5NsvLynSB+Gmd+XudH+ckSw8J+aWH
xTHWCUmhtRbpdHH0hYIOve1SYkG+WVhrYSuQeAUVm0QF/pSO+yd0Zb6rG/3hX1uOirEsT+NymqkA
AtpVmmt8g+Hq3sL+d6A9sPJDcYobRqMDjhaR8kxJ57exEM/s9GRQFvG7v9QpAahrIregxlJJQEfL
+E+YTxfanx+Qw8KgNjOwtANcHVqm1Bpy8j7rE/ukGCrhyvUvLkoaTxNIlb2oVoNtvYc4KDddaTbr
MAu3YZRsG6UIlQI7K2pDb21/MHd6dM6O5W29OtoREToOWtZUSzOOZJ4brmSDzGBlHli7kt0j09MZ
ULL/UpF+XtVN0+ySK0ZNVel+GcsvomhPum0OLofrxutptSv85T40IP+2nblgAWiSw8zcU0T1ERy2
vVYqBjVtll+1sffrKnpt0x1x8oCI3K+07tYMFJ66blWCvNkT4aQIxJm+Yo+YR66s9VigKhdoByOD
/VlVTFSU92E2Dh6/hqBU51u/jTp5xalJ5PClyT19dGkxX0nL/ban9NP2wIBhPLsWIepvdyBoE43s
kEMPJ0diGO6eyNiZmV4G/TcMT+SZsgpHrcjQLt0OpxvNHJ9mlfxZCAwFQiPRycrejhAiabkq8rwK
0oU6NLLdhFaL6HsQkXPIwgcjjaaNX+DqlmIvCrWbBWWotZNAKY/8J7cY9pIm1SU2n9rJ+TUkub1j
ILdPy/Z3GEO6zfI55gUVj+3oPefxIDdvOvUqTi4GnDpPxSsTZ+LUq4cmk3ib1hb9RAGHgHJNhSLs
B/CNMtU6CAFao6murmh3fpMd5135BcQx3QzhyNwVWdCqmrVLbV7QOKhTwM1WIwgTNWKjXQa14xD5
FlN5Tw6d3BI3dCzyt8q0PxlcEKnqTlESkU3voMFuRs6R/EwaGZv9/lPKHdd53p2TiPuwoRFUOEO5
Ln0LM/UAIzAfm53IJAlo40A4Bw6UD8d3pMexT/eI//1qai3EfLj9WON/iQEZdC44kLmdt5nz5CUy
4iGIxHiOfMohCs5pAUaSaWUNGTnkcvzHkAtiaQ6OGgP5ekFLM+BfeIb91YJTuLeb5hB+UqIFHW1i
G2WnPVM3vBzJNGP065x/CLMRYswnXG1PHkWHhIhr49kWR1e4v/MSymSRpvYmKXJunY68XWSTJIyo
sfPN4QDbFdhGQ+jVj9j+UX3DM4C3uY3thF0upYaL+zmW8xMTCrbkbJkPFfHRdAzlOfUwexR1gyjD
G1QO0zkSHcWNlU/oD+LX3oUiuCqWaxnBYIG5QYFEfJq+xtnIAuwN8KjcHzs5Q+75DQAyWkcQNBe3
KgPd5sW2iYW147eGrTzfwsO5yKzOt2iatL9GbRMUITgRuptXFj19tF7hZbqOvxEKEuJ6RnJHEnbN
/D3cZ3lNX+VvPbk4m0dNg5mHU1qRhSWRhDXjWpOaU7RZ9QPHQ9879WP0JDptBG1GTglayZrk91DB
WzBxa8skydcJ+eGostjZFhQ1zKrNdxM+lVlPd0XYnmMvQk1jfxp4ObybiYpghAJsmaTueUPHxtqK
r5WMYxxtu7p4Cxl88zCb1l3cJkyaRljQA1WbxpKKQFNSOmMO3YpCGN+TlYs9AFgesQDdaUMuL8NU
fcLl9u4w+d5P4Nk3Uzt9GMQzD1P/YXRlu849k/xSSZDZLBdCtjCAHStTGE8ZmUX2icWARbmEAJaI
cQeRpiEJyYpHNx8H4h3DF38zNFNHgbDz5unorVaGu6kHJvupQyuu5WABS8lLM/rx1Crr7ynllTSU
ZiQWMFTTiZZ9V8n4mupmeVu8fWv7Hpk/WGsiQ6Yf92WU9nvh8fp0sC95zwDY66k0m+pLSdBs4/jH
SLY15F7GJdrgiaiSY+hJvOtcsirhkAi4ZbL8t0HFr9TYgTqXZG39nWlLlONquGtSQsFWH/GbXRz0
IQk0KmbZdUOeqoB3+L9Cr+UJNGzG+o24qQ7UdepXLfyHFWd3ONnEXENxLLP5OSvFRXV8jwYLyYoI
hrFPrnUARtecVU1rdxbOj3OhvugEuEZIxwM5C/9EZWVAMAx+BgzrsOFG1iRACSDFuD3UXTIX3V3r
0JFtcnguwyQYk/p7xtyVilMZuszEK/sfX6IMEz6mA6R9jesGkyI1lDkz7mkkI0WvtBn0RnwRy5Cf
rVNbRtx8ziTP+P/2+HAVAUCJtssLmvT+3lwYCnfvBV5dzDKaYxX0KPAX63BCiLTIbm4Md35wLv3M
Gy+z6i9l0ixv4LWwyIozuKTkN22qhfAr6kyfAQrgDTeGfcPaYv80VyEsN/uPwdDtes6rnepzFSwf
rtl9kYIv7szQe9Ds3k55MbfbEfHiREvDl5XWREmFyw5ozF5Sw/DX7vWp3UdhffBM0z+mvIBuiOPQ
jVoyj0X7AfnF3MV2dXYJwvNfvgC0i7dm8UfUGVOE2dnpoT2EY/5tY5YK2quVvMyYORgui1WL22jv
msuBscKjEP60dnJ2gok9v89YcsmHAaIsYWMC222NVWnSyMIdRilEJw5pY/D26K0QeZHWWxxh0dqv
8VWOTrJJuxjzgQ4PHuWWa01KbI0h0T+wC+xXg3eYJL/1DHhSAGsnXg2FDPwh6e+qdkkClPwiaOIM
z0Xo73u4JetCVlRhSBAVGaMv9JBtvnj3PJemjUtUCHOG6nhH8gbNy/BdkP9e+pdhGvw10QSGFO4m
jFN3C9wLe1YkPhyXYuBSkVO4Wnhue67MSBixebzUKYOEKTy2RloF6CSWk/f7wlO0lbop9eU8Auer
OrTE7CwayiEtywa078gEmFVmB2G1ARl48ccBLZRAICdw82nJq32HIhMnmCScxcJi0JKG4ZfQQA3s
LfmOHWQ+oEhVQDNCRDqKbNfW6AbGULvBSCQGVcXZOT61xopf5rpA2N7M1NgeoLBtsuUDyZs7O007
DubNQJev+2UV9U+PdydoyuiHVteNGEL8TqlX7qYrsz7Np9MMCIPhpOOuCzH8Y7WRu8KfpzcuOi4Z
fFdt7Dq+bttstptsNUN7+hz0KO/Hfxixfc+xIv8szwXoHAgejMvjXn4gS+z7rLMRv7tjxQyKxc3b
skX0KAugjkGs2iatti2Th4OwxobDUG8GY7w8ueBjg7xomBa7mgTr9JINVR9MFVhsp7PhbE+e5NQB
X7gx8f0qN3tqNcu7Y6TPizvALemYXfgoO5QYpN8JQdySzcr1aRhlrr9Obg5cRTNaeXB/e26EE763
VoNBpG9sAkD8MG/z4aSL30vsE2sYKJFQnnfi5Gq+zOPBSfAooQlvwa78Yq9EBzPjKTBpWgNi85WH
RGcypJ37dtPRuatEhA1YRCECvkY6h19O9XG9GdRADQ9WswKqrcmxJaDdgqZq85BavTr3EFPW4xj+
WtSot3SxrHq3lJuS9MO6bZmAeQZAXDAXcpvFg7v1LEk9UswskpD0xbbBGixMGhsHAkamjVPGDXho
pLjEPWXCUdq9e3GMXDukX0U7wvM28N4smNkKJpSUYZYDZa7jCYPKzUd2NmK/P0wumPXIo9akxz0n
m2XfVPKfHODaULOUKuvsxbB2B5+6YKzpmxzOXNRuTZx3OztsKQCvOMY00tvAaDng6rwLEYiNjCZY
r5ZvkXstyOhHvVM5wAWeoQunsJU7nJS4DBF7iYhcuCwnBTDGTDYzvJrIMX5JvUMVJqbfDjb5Abqj
NW/krR2GQWO0uywxftLRSlfMAjCeaZ5wjmRPwmEHRLobo+khq9ibjsN8N8dH71oeDNhzwJXMW0xY
/5O981hyHNmy7RehDRqOKbUmQ4sJLCMyA1rDob6+l7NuV91us2fPet4TGMmIjCQJwMU5e68dGYuI
hdgyxU8hWlXoL1KL3apIlkynP0J4l6jFF6iaFmVawXKY/I/YNt/Q8nZP2NgfdTo0K9xxNCTsZRLS
oOPMpTF8+ZAte4Gx2qwf7YrdvI9okYE/cFchQekm8blGSh6PG6f+xm1ZZSVzsUpsaS+hwzz7Xn/C
vdbsMJzS/YxqKsPTBvGNLfXnJLHQwI0FXymxFZER0RqNCYnOZwlmqX6dJlTdE76OdRg7XxqRqFWS
cNrNd9/JkxW+VuY9llGWsXIiLPIDLmqUrOW0qVNK7VTV0xSwgGwnAD80eSw69su+/OhacI5lrPcb
HKlDHJXHkqEghrexxRv7JCDDZrpdPRNmq8AZ6xiBM0uEm47udNXPHXNeuhqR167poZPCmHwXYfSW
0Bg5IdQ7z8jpFsyXo/FDkNgnUt6D6PSN3cz1VlB5gQczrOm5m/DK5MlXulzN4R6OqIIbvEcyUIi8
nvGCUIII9iHxJyphYcpOJkS25TwkF08ffsvixxx8/FfDPCx0aEow0ghkGfBljhraXhe//BwM/Wru
vE0BH5L0ZsLA2/LiuUPwEKArIIFJmQ8sWNmGRtq4OJPbuGb3ppFmBi/fEeIxw665I2JzmXfsKkWt
sz2d5LCbpAtxpzt1toN5WlKjaiPks0J/pqfgIa+b33IKxloaLPOEwaVE/J6SS7LrWPG4CZ7wfoC5
3YQE/zSiumAiViHq7JvIUz4bDklNnZgMxlP9ter9l4awYJKXXpGszhvLNb+HEnQx2bnVZNcoclg5
SOrA9O/GtUOjL69ytBgMUbGC8feSezOH/RhBLy6AzfXLJAufMhWS2eXTGdkIC6ZqGricdBN5XvxO
o6R9NCJq1+T4/podqApJtfcs6921xuW587uneI6eZ0sAVGwZwGK7Auoe4lHDjgPGQj28H5L8dypF
udfiLtlBglpXyjJzPxiuwILq29v7s7tJoYa2txV2cDMh2k25p++DqPAPZjZrm0DCxURlopLU920O
KCtQLiZnEvHM1cTDIRPbjtrb9q6palK5u28mRWP7mywcMfe7bf8QDSB46uGnsGCrRAZQp9CMbq1n
vkrs66tK9OBM2d4ZPS6UjhEZu/fNjRz5NeClxcbjLvrWKY4tj5a6dNGrZJhYrTgQvLORganO+D7D
5tvFyuJqMwULRzKiGZiGGSDWRg43xzDTq7pdF5GfTmvtSfcie6Hrw80KPGB/LmtI5HkrlDF7vZMU
gYyYLZ2+o602PQZaObI4Wfd61iH2rr8ZimgfWO7ZFvmBHsOnOwyXMtSGVQl1AqDLxfSOTWy/DJZI
t3OMsB1uzQIO95IEbpTzPulfuv6JBYDYCNkjAcxIn56E+Zj5OBQ6r/pgeiACrTsA6GnpKs3zVtC7
DuBJovFI7W1TGf4K8/cl7dwPvzLfK9BXdVW1VIOIYxjxgYL5iMtcX9quIbdJHU4oVgGLWRnDylwF
iEVWZKvE+k36zRm2Pokj9KmozyLzLIxqUdXtxZt0a+dkxdOsrVmSPfQOmKOyU/hor3/P0b94VoBc
Nc9JxRrkPosTAELWpkGf+Jc5TtRzQPpNiuIBG6JlnqZJAw3Q2yTU+rieRxnJFeap6mD+fbBU/KSl
fuX+Gn6sdqlZY7G8BzsOY96vTQFfTxny3Dm8tlxKSv9tYm7JX9pcfMU9VZO6JbhizgqM2eoOcZVB
1taFySDTLkUm3UMZY5IDvDTiUS38garMIFYoAt+tTOf93dMgWUNW8F5JZWhtRDL3d66N87CNZ/Z+
s0cY0v2tdrQCMzZFkdjGZGeHffpZ2vNDk7DkFyp38n74KxDyn+cGJ4okyWj/z008YYPN/nrLibmz
KafvS3ZGHRbYDeZNXHuYDP2UoMx+dL0NeV/nsDUTQGGqmMNus9534u1+M1oeFS1iBne2+uz3/8II
w//66+r/tpDn7KdQYHuApkUSUpFv75/Y8WTxr+TK+/MiAofjmdOjY8kvv1fKK8onQ8vZdWSzDaI6
zplrx+EwzjbLKfZjGPh5R2zGwuFg+91+iNNuC9qGN6ne6X0UuT8tG2vGGMC+qVEn6v7Wafm/18xW
TDF4xHzS1aTb2zv6Ld2uCMq18Bh+I4l6FPjQA2Ft9mZ0lM97zJVBeFSpxJqPhaYu/Ec6FSqkEvhk
VfZb1mCMCbnvo/VOZspS2NKnfNS2ltsiBY4T/airxrbRSHZkYzSs77Y/PexyDA6eu8pnoC5M9Lg9
7//PHDbsZTJM49LAuu1p2KyURbHEP71DkuXqS4qLiDLUCuM+/qbKTOYXLZyU+ymsKPnXPqvRNKoP
Adimw/3R/XC/4vRY+5n1kZC1QoU5m8SjBULPdn/dKvf7RR1MFZjLOh0/unKlyUrERJ2GZnnw+ceE
o7XeX2bOMrYIKWvBEyeS5jn8LOzP+2qClQ0F408eSvyimXMRVAo2SIIxTqqD5TUYZjtu+buv0qpq
wTWPr2yZICth6m3pqmeMNioDvGWpzuYK1lYWbNMxiY8jE9vK6Nj13G/G+6FS1/P9URRrjZITAvZW
8diOMkKGf/siZ3VpfEtEuDm4idI6hNVoHaT7ogPN2N/Pg5mRdfnXGaGaI0ztW+sdtoJu/FUP/nRi
qzefWrtrF06YNNtQn19Gk4g0J87BKwnrrKtDHUcbqZnTBvnPK3QG6zyK6V8/M5RgPXHF3htL54SA
ExutRsh1xYYppyKBQ5pKVxa72/svENrTEmqAekz9zICK2rrBz2B3jBm1trWbYdrqad8tzCHsATwi
Y95a3GjEPhX5pQcU2Gd+u2uphhp9A9tNC5zoXJP7t3BG8iSHVH2qEvt81j9RW6CC27BIMtWb1ht6
XITB9MuchcY5GtmWaj1PNXsm/EQyPVry1Hn2Ed30Lp3zs/QzyheQs87B9FNKIzq5ZksNiYLbYo6m
dB+jXhOhq2+Sjt3zMEw2JOPWNM4Mmea5b6S3gvKBdDHNTlGKzkPWWorfO9ugIMSrBwukDj12UwlV
zjI/iqDA8CiJNllVo/Og+22CbDL/rCaqPdiy3zH7wLuruBiMQXzHTX7LFYRsavtkK2vW2KBAREVc
oBvjNDQr6JzgUcypclau0aLBraOQvubUxEvdtPLjPwcPwu3CErNBxMzJ7D13Ewn/gcKtDp5rqjMU
zzAO5dyxBiG2XiqpJ4YGiJemCfBPM1kK8chOzLWGeWIHBiA/WrPI/jpAs6AIRIwdMWJ/UMLFq8jJ
17GP7r/EGwjmA1Dx/VGtnt4f/fODqK3MwxgQ8JvSMV3ef6BHNqu/yiE85u8/cP8r91+2jfi1pb6+
qXXNPfS26R7MMmkJ41MPQeFqO3TJKxiNw4EM9fur/xyaAa/K/WnRkFpbOjmQzd5iiTZ6h6KDxCJm
NZNQJz+EATmCo25Cd8v1XROQhMOKcGq5OIcamEPfdF8UV1TIpJEu82HrD0F0rCbuGL+y1kwFnBeG
x9DSDjoT575iVB0U8SLXCEmss8Fd4s0ajgZWcRwD46rFTL80sLbaJuNap6XlBokyqTiO8e1EOrd3
+xZ32R+qK0slabHKmtsLDpAs2+c4ZY+bCv9tSEWwRBYEyMHaUW6VlyKIfmdK5jwi/19aA8SWsFmb
imOlapgHK80+DaVBHKhjUEnrXQI7NTP7RolRry2+MqjH375Hz1t0a3+0nhP/3Z4ojMfgMpedPb0w
ZZsLgH8kiw1UusrmyRM0vgQuqUXTsc/OsSWWhERF8XMEhgAIoXCWbI8gkuZvWZuQYYAzsbAg5UpG
PAeMXduCL0EbXoBfuIk2OgRQ5umwRc99/gkFWzCuXa0JR6vQ0U2bGjGTefASdOpmLyFKZmvGwWpv
YGNbQFjfd3O0NBL88Y1XVBdkOvgAXe76oD8IM+uOqiyrVv2WVf2AEaP55e1cxO/WZDsr02MqBar7
xcwwkElwzTTQOBrS+HLcDkn0Xk/02PzsuaNxyoXFHeMuEIQ9Nx7+syCGfjiXXAGMlFtfiZ3ZOiAU
C5LrzB/rqS4ieOI7wlPeViUVY7zmzVpv7aPHoBg6C8d0isVcTajkyU3KnvGJNQg9SdNhAOQODtYk
OvW4HTuKt7OO1SX46KAyJoCmyzrfj+C/qjz+VdEJ8PIIV0p9yUq6OdpNM7FX0Sdx/eyhDlbQfaCG
B8UF0PvCiL19NPq/e6+41EFCS6GPfyHcWI9yLSurZ0Z7CATIYFxna78kKaVCoqPBe9CIMc6JSB1I
25LUDES/NSj5lYm2sP0K0qp5ohBIeKPQz0NArOPA8tPSodPkJ8rnNtl82Y9m9ru45aw6zfdYzWdR
oMQdwmNrhq+NazwZ7gnqwu/GuoD1pBBmsiEdKK7RQN7Xo58cJ80dV45LJPlMruWRu91ANflfB/wk
5nESjKV5lHyiYCoWk8eSLbXnCIp3/mY6QbkgIAGPjw9WHcrDAvPLsKDnUHOPS30rWqJS6x0w6JYp
GYiBrjgsbuMPanHG87b1ZoDNrLoHE7dGOgK6SKgwysGu2cMx8g5han1ELDsWmcJXsJ1bWWqfSa2C
k9lRLT006mBGpJZF1ZRwd7aQD0PvIjXQIxZ8DOy6ip3CPjZ2yYMb1LLwfvA87wE/F6T8jtLxIlaL
uUlYFfKq8cud9WSZYS9Z4icsD9DhdyLwJswlgZITlIvsnll//+F4xbZJvKHavRjqgDeLFVqu9x0u
ZgpMWFiQnkDbTBLuFbJ8pwXGbabDgns4NZrxgOmEE0+DboHKYdmjzUV9DSOhj5wBJtMcg/MYwfvf
YxxCBX3J2fIc9E9Lrbe7WXsSBZ+k0NSUd/+lhvwxvPMQPRTwoY28+sBmrYVXox6OSRXsx2ZtYH5e
tyJ8M4nV5C3HDatFR33i8a/VI80gW6LK0DLPwhcdstgzZU4pXq1QrXaqmTXKkqbu388LwyGlIOyI
bxjo9v7z3yfqjdDYo9OthLJcAHlqi6VbB+7C10BT3F+7P7ofYB6cQA8jdEvxgbBU8XBMROsgmz8s
u+3YuRavTm/EBF1JgxIcRSaCImnSlVawKKR81+E6YYpTzUKWv67UiftVh9CD7zvFDk0ghea4H8DP
EA6pjdtC0SLuByfy1iLQkl13/4TtXBLHypKHSgCkfUKnKWMZCar3ynrJNIbF9ZgRR43OtllVjbKH
yh6oogKnsPdiuxG7ofKTm+p75sWsdZHod/7TXYL2f/FI/x+xHnHvNkK5/7da7/nP+N+lev/6F//S
6vmWUt0JobusE8kB+DetnqG7/+FapumhyjP/Ut39m1bP9qmaCQPoEGI6x/1bq2c6/yGwE9jC1jFs
C193/zfZSI6tdIT/HrxhGCZDP9G5ps0bspAh//d0Ar3TaICVEMjtpOl31Nae6r7F3hSCKyo990wa
AIWboHrMSRZb+PN0KqS/imdn3U/8iplVJwACgF9okjuiebSc/FdDEspC070djN8NcMlnwOz4kX1y
vhzxNMDrakqHDiRKs6CPwJLP9kuKmn6Z6mZ7cqzmV6HD7KTFUk/1aozpjRsexTnjYCjvuqyCXSOy
jSfbNyS7zsKOgCBUtMaC2nmorfbi0MSCxjXgOffHmGKedaMu064hkGDOSTfO2B1N2YWrcJ6XjfaN
qT7coCz3sM96TE7okD0ENgObgiwz8vXs7aGC6AsvNqq1SEETG/I11+PFTD+bD1ZsNS1+bn3SQwcs
kgOCwAUxc8D34tHcYm5eVjLfiKD9rIWxkY19kp4HVNmM9q7H98Ey0QPS1xzK3sNNldX5sRw03oAZ
MsP3SrqVT/rRS8Deq2cMeOb5/og1lYWYUD+jvTcu88T3XJSx6pKEFp/CRsLoGOOxha28ImuU6A7X
166FU4a3wJrDW8l+saACf5onK1k3WQeZFx3eDavMvKZ8U/71VJZBfUPSSCPJ31jmFK1jJ7afvb5l
l+Gxx3TyPgKdGryFQaFddT8kaz6k2+JpIrjeD42YtGtllgRef+X+6O3IIWXHDp9hvuRhKY9Fbm4r
TI0EUDeYKwLOMlDZxEZASuVc+SxWmJOscJPQMDoCWLfQchkMmloqTkPheaeGVMxIG6uj048eChbG
zIy/s4oVN2YkVPESI93OJ4lMnaKwpMNpjttsKG6+q2tnN53kUzvFEWmvMeG7ntM9FY1jPxj6pff3
kW00L7pWctA/obkHT/cnJtsjMAz9zXNAMg6J+9JDpCGYIX7XcQAfLZ1+U0rE/Ptc6dVq0h0iXlvr
HQ/l9BxY3SsunJ72GZx0Slz2Q+8G7OHqgjJUoCvhmy6PE9e0p4XaH6QyXMBjdWEJy9YBHeBa18OC
mo90nk3Xuvhu0l1cHfUKHqCnEdf4b8FyNBwqTDBlgUNVc6OPcuAWz/wt6S2IScXoPkZDmnwaAV0U
rD7iaSIIYR1Sz6aFjG5UIJvZZ0kX7mrO88McEBAep8L5FMSaVn0afPUm6TXaeIWAMry0XjnvItit
G9Fa7TvO+XUW0GF0Anhq+tBY21EjmsqfhvA1TYW9qfLSXguUY695Su+yd0J9c/+pP5gsY0l0TWxP
oMyR05vXGm/o3Mtba1tIVBoaACJwKJS1bf87/6UZVfCYzi2qJ1GjAOn9SzvmMXgw1DvZGItTZMCS
t4u2eo5cNkAJ/3XWGkCNk7kn1LlhOdmbL8Tl4CLPwl+5FpPQFdrzrcSihpEMj5eZE4tNcyclfdjy
DqOAXpVl/vhUasP4VJjUgh0/o4xZoPlSrw8RMbFdTDvo/hte2/i7pm9JNIhywlny6SFtvPGBKiQp
0nF8+OclzmXK1is+0sSDYQaA/02vrHw7ixLVv3oKNZqQ4yjgXeXhsRl6DNlGekU22z44s0xfJjoU
bjp8qs7Teaij4hkyziUu2vB6fzaGA/C+KAuR4hLJhr3lmREoRvc8hScUxvob3twVLAjneRoHeWsc
/9UBQufpbvZYgoR46MpiWwytTVNgctZ6kuVnuxmzs0ZDr7QkSY+hSQWAylqMEejZNq2BIrmgveYF
zlNluxgcs6D+Q3tXkihyQpKBCkOr/OWcpcW5gEJ25fxpgFD6aOtNQbHT/fI1tLX2SSuM/CiZLpHx
xdWGDne8q1zrGup9/FsI4yoweHyPG4nIHMLW9AaH2zlQlEJ6q56uyh4feyNrAita23vPuKoALaRv
NsIYtoMIaRBiivfBp+Kuc3nRNqfi4Llh+U76NhvUd30egmMW17XKEf/pNe4n0vqueAP7V1ezNPrz
cJ6aPnBwAVKMskMteGBJWy78lpSCoPO8lehr+9ZMbbHsdW5h7JeUsPy8WPUUsnYuGSivXslJyb2O
gmdcXBDI+dcBcvsyCr3wcGdDeA7Wyyib3s2AsjpGkBhQSikfRM8C3tajp3qwGasDyHAOC+yTmXSn
tBb9zU4rjds8kW+No21wehcHVwPwP6rKte0V7R7IYfxiNmTKxzqf6P5T1DVeqrEiyOc9RitoVC4p
zaAK5IMRzvL412vqadEnJUBB/TUgheFMbQ03mzoMBe9n6MmQ7shUxfNv9sf7oxT92TKdQYrkUTCu
4RQhGi0YnnTIySsRY7yJTRNRcqrQoX5e3zI8n17a/mBUNbZ+L6tlZltU3RCzoX3PDnEBuscQOZRP
vgSuH8IpwtxfcuFbFCw+LJbt+zQOAbXocp+X8QapMxP74LDKoaxwUpJYWpvJxTxUaXPLtS5/0Bhl
AZWDTtTcP8bMgshmUtjm+jxBRG3rY59WGdoC/YnMHbxgSWDsZgvtAeUdf4OUYQ8L4iP0860R9uZ6
JFdx5wzNF4Mwu4la86+4WVvIgvKt9tLk3NvjLyr6bJ8qSEcO84NMXW9ZTU9xnxFlRoVsYXUd/y1k
A8+2O0rr396UPM9JzYjK9kZDa9FiJjWcOeRB/RPE9BdkA0TdxQ/bdsZN69iF09/5bY3THkQCnULP
iDcdTUqqSgmuocSzl46NPE61phOJn1LPzI3njuDw4wr8KBbJyq++w5YaK3frq9ZRP+au8R2LPX+Y
r9FUvFq1+W3koD48/aLpaNel/SGqaEtN60EC7EE+Nfzx0I/AU8nlMo7dl1C2rzQAt9S73W0tgZpV
05+0AgTgZNpSggzAev/dl67SeYRHlhqeNRgrfdJX3YjRPooeCBGUC2ejDzpxlX3wibGrXRS/ZYwO
Ju0QbjRVu0Xz0C/1BtWwiZthmCL6MA7+8zj8Jpk7Wei580Bzpauz7zhp3mdKVnPWYw1spHLznwIj
O9RDhT3UMd7KTn8KkFGVSO02qItsT/8ZXFXofgVhvoa8gDXF2QWmdgj77hrM2qGZPJKXq/XM+m/u
b2MrlqLJYbxE2mNvab/SoX3QQ0K1aC8Tmr6bcEemjMRAjcZnwEYhTSKatqnEkRapGAs8diU197TP
HgtveDZBrcEphnRvJehgkdQQG+Z+u4hJqLZxSzbJvjYd2r6JvhwHnAau5Z5qBOyhXb+UXkfOL3M9
mJSqvtahTTRo1J5YP6VbRjUPiuViNMaLWQw+eJGhXTXYaAKHqBs9ICjE967Eo+LKAIHpFcHRrHmk
lt2xzgCTw/uQFMQyv//w8vpYzsV30enVttWmZ537cdU1Q8LXaO1yc8ZdVwd4R7gRfd1YshHDN+9P
N2OCGEgmcbHsREB4HqenieTTlIK015MEKwaOksmi5x40xoZLPbq7DVZzqL/qJRUu3VOKcSte107y
MdcW3g8MqpiLKcHHyRrLAm6jtn8l7PijVX8HN9RH2GQXSwbIt0VKRyH6U9vcI5ZWf/dIltm9t8nS
fYFR9kmo41cifjMD3JBI81YroO5K3NGKH5FPX7ZLxa6Da0CFq1lGsbylrTMwT7orEEC/eku8Tob9
p3eHP1Ncn+zqT9va+jIv85NdRHunVbZKADSREz90A3r40kHqVLrlyYsmpq9JieKSRR9Xn9SNqZTV
AjHAuEMGDJivfzeG/i2UzmPruhdR+Q+ZScxKaeXYEsB/CXkuocfaZNCwNDKpQUe/I8Oq7xdgbk/Q
7+Cr9ZIS5ly51yZ1j3Ke1lRWXRpbIQ5/7Ps34DjclE3BRTIDQ7YQ8gzacKMCQtif/QlQ7RYy/7oa
IKZynMtN38pT2Nq7urciMr/ov6hgnvzW90G1leQEziHtZVxFVwCZDFnRpmkgJWiSAKt6gDgrPu3U
zxb1PP+RArNVA2S8hc8CNROKbrBk0QAmc3bTnTXE1zYzu61r9Df049Arms8AjV6pecnG7o16maET
LMb4LOse4W5nGFtXicLtWt9NtbNutfIX4C65tz2oyoWuOURH+oS/VA3rDShWNg5spiS+A38eo7NN
SQxTUXTzmuA5LpufdGpRJfYUlqxsE+Br+Q4fkychrScAgfFzWlpvlNPzRdhW2koDA9s7bb5hldXu
HZ9LqvDJgsGpfLXr7s2I7Ow0NLQWg3hKcWevx2ZVs5Xb+dpwbhUQR8ueY5pXNPoqG3U+0b+SfOCg
tlfhxGgS9phSa58QuCnyNyh/gmWNq3arjcQdSNt9jToSIhxRXL10Sja9Tw6GHnjHlLN21PikyuY6
WX24rvTsqmngS2pHXIdBtODp8o2b+AmLlsYHzofwkFY8cF5t/HQbT+7ZJ+6dKArWM/EWu8bBqZuU
5qHJ2cWD+/5tdCQNVBnZwYjWgVBZ9ErMfAKD1NXvLeGeXYORho3/U5pjbpoD95dpWdj8S8a+T0cz
baQCELMA5dBG5uSjN9HnRRl7D9EUbNjWYu1oxKOrBHAoLF911YBtG6QvWoNzuhNXBEUPU8AA72He
biVG+SIJAAZox4HpVeQ+aTUNOXZFNWkvbYBqjtjcVePH706WZZvGGVgP6T8RqkGmsrjYVWmOU7m2
2ViTS9YqMnyjQPFJpkrB/zy/v2j57ltqzt76/vqQ07Z3W6Ud+R+/d3+a6PGB3Vi9vf/ThpCBMqYY
8T9+9f5DPWBFaI/66f4n7y8Ndb8asQwvZsFEG1hhcdS9CT18jt/dBqJgOZAty0tCT6Irhj8RdkZQ
vvo7BY9zvCdEp12YWrcvW4S0XYP4HkpkjLuskO67E/dfaTX/wV74p7Yo9sopWLW+tbeG4c+c0t4h
o+mZSewIoAsELkaXnLWCY9pED9nmn2lasqeMVkiZzkTal8v+N1hQb5NlzAK9Y5zqinZHXBR0cSw4
k50fLVsBLOYfKn6v+oZ3Pv6cIQjr0QMuTenJnRwgyaof3g/QVfINcvyXOh21dW/Gv/IIzaYOqaVX
3YaUtkOm+g+j6kQg10XmaIf66o6OryGnMl2rPsb9+Z0iX6F267IHwpf0LUV3ICuq+4Fwg3GBfkiq
OiOW6pHMNEsy1TWZVf8ErBNtO1oqxAN1i151WXTVdLkfzL8foQK1WUqF3MRjnoLmNdP9RPumoI2T
qX5Oa1002jumSw1Of+po+mSq+QNMsYuNM33n74jmkBePuyjmCx8vqqep6CD0kUytONgowvpkPluq
0eTScQq1em07GtV9nZ4MEpmxZj+zyuhTBVwbbFKWPm+WdNtwSXN6DVovXXrxQ69aXWgJOtfD+6h9
1iove6AnFtMbqyaxp0m1UEsEB90s8dkrj16aNJyjh3erqx/GUJ4rOm5aDHeFeDlD1z67YFhR+2OJ
X6+dEhuvjD4NOnegvLhHVDOvoqunq/ZeYus3UQC0iB4L1f6z5HDxR5OapjI+ZBBXUDeQqQcPK9Wq
k60n21y1E9EOMO+bV5M+Y6oajmMiaUsWw7ZnQ70gh5OPqRqUBTTKUlK4xMLrsIsS2TPpc2wMzeDN
gGxAg4D9BR1P82qrBigSwS+snPh8koA40iqDd7a3kGQvbLqnKbxkP9MOYhLIQjp5cFwqAgJqHXn1
pUp7pzfGqsVBwmmq9mxW9dW+RTkwCrwUdHBrOrll5eorMK7XpCb3s6yuk12IbWN/TEFAbgfNYKam
Q5ncpGoSd6pdHKnGMVXswyy7bV7gP0zpLYMkfQtUr9mwnGUWR1RY6UNX9pYWT77oa3YBqlGNM0Qi
pn6aVQtbqGZ24+LNbulvo3VmHCGDdKXVHxFlB0Ekq2qI53TGyTshISKt19ijv5MyFysKt1Qm6afj
jkQj8jne2+yq4V7QebfpwBO7BMxPNeVLuvPIsuUlpl+P62Ux3hv4dPIJ7W7w28hnwiDZypDjZhfD
e033P0EFMKAGMOxpS4LPd+fXcPTuggElHTDREOTzU2Y2wJl1dLo27FxH116ECjSxQaPRbDQXjXTQ
f22zLH5EE3ulLQQZa3row0rbG927bbc7rXuTXnywomo9yHqvZ/ZjUkyEsHrGBQILJr86RvXXOz+N
Zp01AwhPnVzLGqtiHsB9w0EKkt2ihnJps/4PSNuPkIa6QSRYCVyxqPJcETWszeAyojkOAfdDdPL7
IPyQVfltuOnearXTaMtrEL4KbkSrZxUioKtVIngw/BEjP0sRRDBPdau/2YqjPhZP8O9WbTYwR6dH
3ExLUrKf8qTZ2135KwVKsUD3hkXDAkUOuvQjgpO0rWb7C49ajnwHXA2gqecoSp/yufqJGCjMuf6p
EIEj73/IdMYcD2BKC4m7LL7mePwKGBQMI/8RvnHuZAX4xvucoM1J+GWMU6vWRh9WldT+e6PMNwOa
ES+FxUXL0/xocEzv/Hl+hhMEuQNynI3qTXshxJXIR/GJMTpetjEcz0H6Bm+QRvg47vzphTBPrIBT
ecDdyMVSFT+dBmfDxN9iBdZLwxQgQ+Nq+zMOOoniYSo2UHg2U8xWMIGXxNS3odr2kBlY/ZxvkykM
qM2SK/jDMi6S1Zs7FZdyHvbdGD6Qivfo2izKZirFyNWFU6/cIb3Z5TDwUbTr2OWH1rFQQtjn2IBS
EFveU50gKodK6Fgoh4tAUJ02Pgbdf4wIhQpFbK491oZ6aM5Ia6DPeRkftyTBY6mnCfWQiRV0tnZD
Fjwwbh/UV0x2xbOfARdA7c1SHj9HF31r7MtWE8rHdcFHiD4SAITIygosHgaiYIJBzdE4Dy5PCjKV
m7lh9MxnBypEfhPxNwLs6WzHkY8ZRnvP4uzDioXaWvmkSKWvTUjveHgZCqy/bh5f7zdSl3HpVz8s
Pl5yBcsJVXpnh1OlFrfahRAxTD7Vds00Sbcw2H80Gmay8c0j+5suFmt2bWaz6EqmyXQ+mwb7Ijc9
0R7jbyEIsLhimNGJuqTbtY2kTooF0sI0usWD8ZV5gkHer2+hAZxNuSCmEvV1ZvIFNlijhdpul1O/
ACtnnNwK3oqR+hfO/r4vCtTjCg6tjXq0IISBuEM+YCic3cTcsXQ9t1kFzotTu5+jozjWxksQUeDo
hx/WuK8ye3IkhiY8sasA1PKKaysDo03rmLYT80qMX0mOmIAbZzoAuVX+5fTHGaBO1APA03F6DJXk
LZO93FQo/BFImF/47uoF6UJYGYOzI+XLkI3LnKy9y1z7EOda/CytfkS8T1wJXfWFElrkcnIoubIu
bSk+6QKVikHTbV7OcY0PJgPcwIyOXc00PmYDAGnyOtGCWeRpQJ1BjZB1+0E68S8XJftCEEjrEvFw
EhnrUCA05oJLpVkghewYRzu8gsyt/VhQdzdRqwGoQNPfelCZydTy7A2demx+DnL/PgPwRYE7pNIm
8lXVRcY2jsKbp0UulL5OlV4VAwSo15ARHpHE0UsjcUO0TbNpOv9t1qetNXTfshb2YrRRZ0OHvXqZ
T/4cVdLOeurq8a2y/Esf0svIau2diq2jIwYfgWbsco0SpRvFzLNMaHE8fcURqLkZkzzbvJ8ZpDDg
V/as9PmWpK1ASfCYCAZCY6iv+/sg/qJs7/0nYee12zqwbdkvIlAki+lVpKhkyTm+EE6bOWd+fQ96
47Tv3TiNfjFsWVkia9Vac47JIQSBS3ZuoWuv7dpNYdn4mvBoy9zig4vSdLtUBNiq1t3GbLvBj7Ty
KcIeV3Y8gSECIjc0dJUXp8eqUJJmbmCRdlZLDrj9jTbgWazhQtVyMPxOdT4pbx5DiGNUQopHiOlA
TTL/maLuM2+wUccWtasTa5tAxbwWBL4o9BJwcv+kOuyf+vYaDTEf78kK6SfNxLGB9de9niA/9h8O
oNX0kagImlEexVIvsfDU0wlzEl3asFSvcKmwfQgDlLGVtmYFh86WCVtOg/xdLiZgq6E/WsFwLiYZ
e5KUOQZ4KI+X1uf0PHvGyD6dGRQaSgityvQgUjy7Iec8p2SDlkYIBZ3qXWqMk6LwgLOYJtbwbVdi
x1zlOVUTbTOq+eM0prMf14IufJSgB6wORSoW3G7zZS7b70KpDV9pdV/S51erJ7VjLm3GFs28OP6o
ECLnqNvAkSgVrKvkGts70biz/d23Nv1/5noF7WqFAFREuZIR9Aj4d87hmORYNIcctzsBqkkFd6DQ
nGdz4h0H7v5e9DPGUNSAoCjdTu8FgDOB7MO6ZUP7EAXju5aSFjfDigCG1u06ob82Ocoi5HmhO0wN
DAj6W5i1cZ1NgFuJtmVxUq8NBoVGICo3sjnz6Up6Vgh1QJwuaaon25RpylYLWNIp2YH/WQ5DnMak
BM3sfbW01OjG5OWknvkmYC0pjlVvCXTUeusFQjW9xFRR0bTJV83IDG1N8mBlbJs1OgFuU2BwRi3b
8MgawwAPhiGme6V9M4IIbIZOYSwCbYsUMnZVrP6IY7C79JpwRxt3JMIriDli+uwtLjJy7cbuo8S1
JyTcK5XRHLkU6gp87i0eRLK2yhMA0X3VABYPSHR0VbXx5lxXNkQEDy4t97u5xaI/qwsWorrosIOQ
9YmXZRUVUEwazzBzbuUUZm4Q0yW0VdtzrOK1JDDT6Z/6pC+8qHTmPeQc9URKtFoAPJUaCXjNA1E3
q/lOzMd8AclK4F3MWN+8ID2qXCZP+j6xFIOENSmQZw66308sMpXZzKw/6nfM5s+NJhZax/CbsuSU
jWc+zw7pPF9FYzvu8wy0QSbNw+iwxEGxOFBL3wIIrPbJGJ0VnWlDnE0HjI7M6AA6hBk5A4tNGWJK
6Vq4hyanDXYK5kAjgbxZtJQIspl8e+hLFpiuIQyDDfnSKi9lYx3jmgzaqvJI4z4JZPMuGE3yVRpb
3co50XC3DN0mSBfORWQM+nM3f2iIJ84ZJECmZ5kn8rs4nBa3Vqwz9JGJIS0HRii2JJ6kV/AK7oN+
pPCweWZotze1NOwNo9p9HKV+wnQS30R/xz7W77Hv4yRiUjsUVnYcihKD1LHVihujYLBQsc8mhjK7
wzPuPJO6Qw+nrAzli+7cdulMcOaaq67padJprwMNTp+SDPGOx3uPBjzE6oDbB/KmO8mq9AFOfxBF
B1wkCb0lsjjHKkQLzHREZJhcjEJDSSfuKgsLrlXkntHh+JgQfK3axpqEOGkSSNfTbLM+0f8Ue6OH
jzFGib1VWaPMsgUVrgUMHVY7E/PI0FI/CiVsT32lXNdpc4os69Ge8dfhN0yvQfLAQPErXtI+BJd4
YFtyQvYsmR/QDkEacQAb6SI5Ii1P5Ddzv1zpFtCslX8tupYUnJRRhw5NBmcUq0Mdu9bQhQyX2DE1
1rJd0uhetwsYsiGxc1lciVuSMBglKvpj7ZR3QwRpua8xRw+D/hgHtb8Q3kBItxSHAYuci0Bzu9Dz
90VLVE9QLDeZcpHwRHZ87856qlwQFaD8mBoifAf6EuzhEO/E9dFYlPc6Sh7tFxr6OImeRjkf9JLt
3hgasJ8dlh7xrY8DjK42eyLP6KcXxMShfydJ9WiSBbJB3nA7DOAmnZRPcsH0RZhljvWeiJ4N0+jn
QQPPPhW6Py9VjbgFbueMLw1NPM5kp/BwfmIPLE2bPpJ9iRxyY1qomVjaonPeZNZFSa1TCNXVN/SU
1lr/ClAq3s0VOmCRBzQqcIFEr3QH2Yl0+HpMVPhaj9uwswtXNpB06lReMrCLI56k1jb3Vg6bO2e4
rLg4xluv0+hks9xirEAxVLXDh1lKHBsSBr5OEGPPplot1C+1tWs3sRKIUjp5zLnTn/OdHQze2BD+
rhQk1afUv2k/7JwMwAuA/rmP2VLRlK/1gryBFHAOezrHdVIZIOfkjG0QWdYMNL4N02F9DoL5ohcZ
yUhhfpoqFdpnj+MfqcleWu2fUE1oc6V/JHxtr+ITsQdT35p1fOyRxLAO+DglP+Z4vHYM5QgnfBvM
aGnteHjsyuQ+kbQtiTY8EhHyOPNqtKF7m2NYjhidMnQoWwJWvMi0CjgzRbYtZ8FXfRjXjym56/Tc
3OXof1S1vwkwGBd8amz38/tUEupXLRHendIK3a5Mv7SIKY8wy4cgmPbIJl7xTRJsknIicur2HTb7
nkpaAHvYY9hg3l2WfxhUPS2Dz6mcx6druwnC/slSp3M72wDKZtp144BDsiCbpY+zd3PGKg3O9+Ro
4iswiZaYqP2pb+0HoFPRoJt+mYw381xfgAQDhYijPcKafhvQxIV4pbU7O22/MH+nbD6pgDNh1aig
5Sm2DGebd6lfW0pwzFTtvgNmy1SFQeEqNQbFymCqwXdE/QmmmYaTBvmrBYMFC9STdDTAD+Vvpm0R
N7IuS3Y0cd4HhcI6jsEqwf84tFtljeKY2E9WJnYf6NjfjOJKdh8Ir0Kimgb6dMXsZMdQ1Y/mxGQb
gM4G1RJgtIEvHHfNmSFpMZieTKum0yGdeyXKDMQX7RfSLjZRGRwFfGbdbtZ1EtVawF+GpuzKmGJT
VZ8WoXw14SSP6PUPjXDSO/vKflCnqDi1oY0rNTHpd4b3pv5tkuABAGa5DXvIa2XsBVM0XSZSC/p1
x9WmDXo7IwW1BNZJ1HBs8uFcdm2zQ6gt3NgOxaY2O9wPbfls2EK8mK1x1+jGR2mkL2GuBjuZzMLn
rDZYdwYN1p2OcfKENKpmkkPBWZLKfTZzTpCrGJk2U+MJUNlws0CzVM8w/aZDUBHNJ4z6o2wHZNTE
lhOZddNVeseJgRKz7Gn4VI3SbJuu8sLQ2EXwLbDEVOG2ruWmULJLAP/qoA7zfK1ayVUWduid4wa+
xiKuaRzQw04ArpIfWnMyFhHC+U6qLfuSUWwRUrOop5BOwrGlwB7bqzJOgq8oZ8Q2gW9JTGenmAH5
ecyXSKNQtn09jR7NEfhUwUVRQtYsna+BPSSXeTbvybfS72RGePXYyN0Uqvcxs6g9EvOQ0pRwMcMk
OBqP98Bg/6jazlmxtMATk/qo0iE0CAH000AoblqM6lHT7fekou04NxJYV24wPARDUqrkMOB02wKF
6TjeKwJm1m62I+IndWkjkHfdewsGYhdxpilMLPpki8+bIOqIgiQFXc0kmrU0g8FROO0BHYjgVPKW
IanAV1QoPrP3xq2Q+W/4bWYNEzcgKYirGmHS9Nn7YNTqtQrga8w/AmGkT1mQ3caZ/mEQNdVVZN47
2YDRIoDV7Ph9NN5Btl4VtV3jKT+7X8ULLPOra7pnpcZuh4WAMMuIWMpSM3Y167Komi8zzClMHfiY
squux05jpRyOY4kvbajDA+cpdlNF9DwmgMVSIqep2IPdtO44v2K7Ky4yjl8ryLi7nHY1hGrAZW16
zPlS73VbHgXKpINeU1uP5dR7DUAayqc5XN50NsOTxdiV0IytKJlixN1LoDXx1km711ZrQBLRwnOp
kL/HpiLDp8XS4HRd6zkxTbu6oEDuMV9tLcvPFb6vy9i3iG5bzlwNT1YrHCLoY9wtRcIYwjpVnGws
bM10h8WzoLr3rGF4EGFDZPjaJpZlXHl92T3ksdP5XWvO9JwMHWpGDzCKk9MAW/I4Qz7zkjZ6LDQj
dzXczW6l6WuktVIQRsKZDy0JPhJ9fm+6/E8HaRmhlHVTNkLuTGcha5S5g4tw5SmNKQHHpXjqwWLS
ZO8XL7PKCyBrerzaMhF2MD6IYVj2tZcTx5oBwEKG0Bqpy4jqEDnhxAuVETC0ieSC1Qr88xv9FMSa
///LMFezHv5ecV7v4fduKkohPA5RV5zUpKjdnyv+XKeqTYR2P3/Tx7dn9/cRgxTGODUSzyCeI/71
c4P/8evv/f/9DwS+VrMP/89n8fdJ/n1E1rt2AX+0Pu2/l4R4WTyrln12Mhtsjj938/Pof5/Iz6MB
dC7z/e8DVwrg//3PVUGgLM3f9+/vnf9c+nsvP78JACAcD3xJD87wFpqyP9o4hg5FPmmHTsUCTAIT
adHrb/B+MKv/78vsBWI7mJL/XCdBZEVX7f9e8+e3cD1T/17WBpk7BYkkJ5DL/97Dz3//3vj3sX5v
98/dGICfITSGqqua9NG3oKHJM5jD698nAuWdCcTPff2PX8uW7+r2994KuFO+NhmPaT6yNR9SMfs2
iA2OQj7k9UeyOpOi9cc/l/3++fNb0VlXVlo4/j+X/9z+57KfO/n9c6EKZe9TdLRb/vM4v9f757Kf
Pwndxd7+e53f+/q57L/dhFSteqO2RuTSAYEc+J+X8ffl/vz987SKvlpBBf/7Vf+90n+725/bwGs6
Om0PPg5357EtKMtUqQzsvvjTCmLGaOuPf/4kpAymzz//HrEuL7afOGvHRZD/+3Oj3x//XCZKwLr6
RCjD7yP88zC/t/3nof7b9VQHSBKqzv88W/SF9bE5Lj8X/9xAEq4Fymt9Zb938D/+/8+D/Pz5778V
J4c0kPTb//oW/N7t7/P4r3fzc8V/rvNzWYSCbDta+ncfw15C54uMUGWEtinGjtGHmpPTfEPWY+z/
PV2M+pNiEJu+nCOtevw5G5S08AjDBv4vCbKKWMHpPuRAblOFliJbNlNX1kUs3XLAvXe4DnZMf5vT
jAzpZKy/0a1rJFtss9riMzZ2vOaLltI6E3b+IIJG7J0oATowPNR9TMtxTbuxICRsphb1X2+GfhUM
161ano2FhSPoqZlJX7yZq+FrpWWlEXoCPenYezCHpQdYr3Ld2RN2jSJNE8EuV8WXk00PauWkflQj
isinEnFRY2xmNYjhLlElhSks3xrLaoyvvFgqLPWooM6EDYNu1vHQz8Q7qWgBGGIbnmMWCAIohZmi
VwAZuuC2qmGNidkCLLKIW0nOLtxjnpnJdnWynilN2Np0KWRi/Ga0wYB9xcB8yGXF7J+z1ec99YDp
07FJrqWmmi4zH2VLog2zXPoxmFoQ+i+POrFNhK8CTiJ1Pm7laz3Wx7KcAQ/0Q7w1WNupUK6ikIlU
EtF2Y8eOg644zFFPkFPKHiOhDagQ1umFiboROlOAANOvP9Yrga3T9wEMgIeQGeJSaaOrBDagbzbm
rT1fp8P0p7V4Y+zBeWWmznh0DRkC/AqljvspEnEkoXraMTvDrU+kZKYn7Fua6Lke/iQBBaQQVAQT
qZI7uJvYlLt9pzH+VhpwLNLknZa006t2JEdgGp+oJSe/rQUptAR+WPFNHjK0RxfIbU1ayTtdmec7
TcEZ2o8KlTnebCtI39qBCDjG9/m+UmgQwO8k53BRx53sMt9Go7HVJC88RNcIDul2WoFkdsuTnhY0
nyFWAHywfNCVr0cg+JhBAikNbcHYgGOp09jZR8qfLsgXr5nO6zdIS8yOeLHl2+CfEDsYD9TyrVOs
4FJq/WedA5DVOPxAJDIHnWakclFkVa4UuE4D3DWMKUavwRsiW0IcMuRbukyV3ZIK9M4doe80ZJnh
aN0zbmzE/CZ5EMDUUQ+qPGEey0RJ5hUd5Ah4S/Ox6Q10dIqfg968nVWSQGr7o8oAE4UifJ8HxQfI
p7gjIVqjqp/pJ0QnQvB8w4m+QCVk6AMj+trT8uLUM/HFcq8q39aaYKrFOrB4leQbJxG35E6s6IYM
XPTwMEMMj4Rz1ZPouikVOq/pAEtMST/TWu39paYwpvFY+aQWR2sFbSQ5zm/YP54cCnohSnm1cEi7
YzfSFFfVa6Kcum3O9LUX70YtKXtmi8CU5r5N60fE9BmwZELCnOpV7YYLM7TctfVuzdt4KgUYVdkm
dMYDAbc8HdhvqJMgWaSEbTgz7kisaG9IRVAnq3dmIp+UhKYotrUsY4/U5gRdFwmMI1sNt0Lt90SG
GPxvfg6d4R1OZcPUuPxKlpdFS0dkatGniAnEbbVHu44eB9wHBEoRejaeHNUX5uC8d1Nvwzij/4oY
D+ButzED7U+RoacW5msyGhd0mc/gRK6kxtVyyAa6QH/XLRLuNpKWrmqvAvQhtKbmXRpFcIKJ1dzP
H+ZA/lBG/nj/pvYFc6FuvgHcBooTz6BJJxGTBOduySCshu2jFgREo4XxQr4TblP2qOOS94E3CaoJ
QhhsFgdoH6RiSqa8HXvESFCzQzKO2vJEVk2TG8EtapRuOwZO4q4jZHPKPb0APIfFGa1s9jKGfeap
BIkh7KMd0bb5c2Woumt08CimlJDHdFw8s8GHnuLKFajst62SPZmJdjtMa3P6eTCZ+tZxipUSQUSs
fUGQ+8pj7bOtdbocxMr0AiZxb+U4ZnrKtTxI3VhFSGNnTLWiOXxRUSkAo1r5FeW9SOpL3c6ky85X
VU+js6VhpY084UjznRbrnSDAEJyRSV9TVNfMrTZxaUpPt0L2reF0KFUWBVAIqVn56EVWzKcZuol6
aJiqW62FeSgr4RzQ2CLcua5NQlQBPE7yJrKz3JPggCLVqomy7zqvHwP0H/Z47Jish2YhvZpVd9vr
Cbr2cSAyUWF2g7gPhItRTF6gK592zYAvIEZQj3UmAyMaJQtO/NQ8EDRENE0ud6XUdsYyntOoeCwm
WINqhhA9Qh4CNOU1NviaKQQViDI5Dm4I+9ao6js0wA+5kT3NK9FQNu1D1Cyf5WQ+ayW6mjUWEEap
GU7nxfYskk4hxyNlVU3zXFbIaMqWSWrJUMaULSR7FCrwdQhcwl2CUu2Vqf2bE2YPZtVfTZBsEzEi
cM2gTWevKegQI+laX+upDfThKiIfOJvxuYmGplZaaTdAh8AKcHwSAGdke3bdqA8zZn3xaCKxL2eX
Y/Nt7qa3sGUmaGVIQoFhb7qYiW+efo5W/KjXoGDr5TthSDsA/1qG+NDL/IH56ppAU95VuEr7WGE6
nqr80KN7os27XbnEwzZVSbnOMbwS0fXe2u0h7LHl0N3cFnaO9KOzvltCy8nfYXDer8GdhWT8JJBb
KHKEwCmID1g9Ql1xC9GYXRLCiC2mqB1g3MNr3hJ8WjPWLCfG9AJWuktGJUFNMWuzop3qrGe/HCBo
l5a2X3XUdRUUm8pKT53xKQBTE+z60vOkDqJ6jisQ0GLOnpxGOXHmu4+boNr0vcVbH14AWqNe13Zd
Mu6nMvBBF9FCbnlbOEkglYixXG1GxoRv0byGjlvVJbZX9ULXwvSYSQ13CEkv77NeR82gFZhUOHpH
O/gmq/1YpqOx4kCeUYVcaU53Q2Sia/XjbdWFb8TVMQZxaEMlY/ZqETqOPqQc3HahqaVLesML341U
CpOUecoGyBFUNNPW1sUVh+RO9vNyIF0xKPML3gDUNpiB8MxwuPTPZkdbbskgF7RheZ0lNEhw+fBu
SvSceh4+lCb8mdW4knfZiPS6f4xpxO+biKkKgh4L1wIeA3TnRTickG5FGzSMb9hgPE65mm/mNfkq
w1lvnHNXVkSCBmjpsxjPF6N1XUFXgIU6T1Gn2qFF4ONi0OQHoD5ZvI2WhYMgR2Xl9ZrlbFo87PRZ
mKzm9+ipyeZIETOhod4YbRPfdcOWJKfugQWOSvLW+RJT31+pc+fCfDDgXHQPipzZzTn9G5pfsKhK
jF22f2taxw8Hm6lGTCSSg2Quo0nTMBXJyrL2kM1z8FCE1WgC65DxGbM+BKl5StzXYB/sJXu2KOor
VvB+qNCBUxuDwcTXObAYxlcSP9YQjtfgSfi61PGdyunHa3uOtSBYOYr1VRiXf6w2pj0O0N1N9ceg
tS8ITj5AoF7h7QSiqGISCmLbZ9x77sP6ZFIshjTZBie8UIJsksY4a3H6RK39ZJt65Rqhij5amz7p
SjFssYfpYjssNeYMArl/DyuCsyzzVgkT2uNmjXSbZIFqdE3ysa6NIWfaZGbphvgEyzUz6Sdh/Gfw
HdmdjFJtNszdlQ3hmY9GOW5VzZgorBTWVot9sNnfYENl2KukNzq9cWauH7TEih1jtmuiqZliLtGw
Q5erA+b3VLt4REH0wU65do20RvaqMvG3+NIof7RAe4/L9EAMFeqyqDtV8pITieE6EWLiLKcQXQwY
tW1quw6mnGQxzk3vPOSkWDPa0R15FU/BFsk7SacILLEabQEG3iQDdH644K8TIRV9sdwt+koSrN5q
CeF/chCNiTJ6rCSS0akKHu0RAW0tQurOldQlEwzgNloOAUIAcQrjlWU/mPMmLoz3pM8B7I2zK0NT
86U+P2gC81LCERjxDqcECq+Ss28DQYmXAVxmjwhDFCXI9EZuI3Ofx8ziKM3zsd7mkFw3cpSXcMrP
M1bmdZOkUY6RhJMazwqMAYmNDLnq8KK1J0X1TTExBjCIzijJZZRsxzhJlRgDbXyg85O9eneB4Fdp
yolN0U8AVF6HSP/QTGX2Qb/dizmAvEzOxRxmxEM0VIQkPSVYumZnS2EScoSkFFQ6iwWSvjLV/+iM
Kzbm1H8z1P45b27i2gAPpYnbGHX9JqotL3WY3SsO3xLL0N5B437HzJewCpYHXRv3w6w5TB7Uu9pw
kE6pDqJiwMSE4xImahAdGhuQzzW5n6CPSkObXRVRpKUSAR6i53VVBwkP4o6XRK0PTdCdFASKdYno
r82qxwQmbiRgiBF0CfOk92CUMINXgfSa2Wr5S7xNSSA5rYCXSn7NSJKqfEk8Blb4xNr+1irGV6sd
P+O82y8MtU1NfUPfaXiVPqYuEP1NMDXY+ojvcVu+PJW8H1LrtmcYupmT/DzgWFKYUW7KxHlNDPQn
6J+IJSXDl2Rnh637pmgA0QiLZNaoOGeGvJIqk880JKJ7mTBqCIt4xOg0AJbwIqYCjhwftUF5FE5f
+GE03+FwI+J3sm7B5DAIT4IDW60X27mz6bUjMsmtTcEc2e26hAKbAtO08CUlGinAo3FENrYBdrfr
rAj9EK7n7LHGAXoUSUCkUOsSFaVvp0RlJwagZoPfoNgqmknn+diGmC5VwIKbMF62To/3tLDInRAv
SpYd7abXdsFE9jyx4OVAmk5YWz2Squ4zqltvNvQD9QWecAqM0QKQ2OKPqcdrkR6opI2DsipPhthB
ITOYPIy5pd5X8H04L0Wto8Gzk6/Zil6iLtrOM4ZkZeh1yI0aoqv5uZRxtg20XQaGZFMMRb5pcbWY
CaM92b8QBUSXhmmnFyR8ag4kXhYEwoQbCMeOtedqySq+MtNHSK/UriWC1mqk5BhMIn9tgqIYAhSI
hJyjLL+qwAo3aVRdujDydbKiMb1OpyrVPgBB7Mko6Nm0oUeuu894nB9TVGy+UjrOhtQWFhHFYm9I
DArezPZSzL6T4Vad12CRtquZfIHHJFE4dOtgKzOo8gkmOy8L6IXE8VcZZFfCQtPEFoxswMCoSLNs
99FUEsNMnQ3UXvsadUwd2aPK7HqH8O3NQs1iLRP9Eyc/pHr1VTID8glV/yI74J2KeiSyIrosa6BN
zQ+3Xef3YrluImdv3UysphyKF5zK77EW+Jox/AHJcgkcfF4x5yjVarb5YD056nSaG9DNS80uvtSb
66GR6MqY/llMr1JH2ylrKzyq5qsM0eU2i4vejxEwmgybN1U1PnGMogZRCebgdGhum3DecTtiefrQ
S5PoAHb4EQ+q4sVM/56khnZkrIPbLvpypufa1p/RzzxYeU+1CXXFQGfhtgExTIg6UCShpbTYLVDw
cmyi2S1rsslMX38Vpob/Q3+a8l7hDW3uSt48moL6rZKls9dJ/WWA+6GGKykcrRafjBNeYSF4CBdz
r666NxlGLaXwhgrA5JvFx6GhOat7gP5dietx0G6cKLytvjnxBiFivlq/mqLhNpNregycp00y1kgI
xAsBaNpm1sqLkY0PEzoFUPDxTQIkXnfQkZF6eZGMYcnTAemNzXua9Xv1HSn1u4VzuRV8MVPjyYrM
e80sPPz558hZdmmHBSWbj23D0RJinbanfauLl76DGm8hCeF1HTBV+bhxacYkrP/EfugboQ2Hur+k
tXluOQE4Ms7dplNfg3Xzaivh1dKg1VDLq1QzFxp37WdVT6tW4Cnra7QMEXKtEaCOENA116whlSqm
LwhJXQRuKoMJMky0j0IOt1XUL/ABDPY0/b2VyRMii9ZlSEFNhdTeZmLJE1MUT+bJNwWAylBG6yAt
lp9RHgFeS48N3mKRGl+R3dCnaprKk5ka+hP5LnN1Sc10cps6O1TDhJ8EclldGu+p2h4bEvQaZw09
SfHfJp3+EQXFbRMbW54CvOBrCxpCu4xXhQL9JjWRbhBFRO7RXdApuDOCP0uhPGirZw3HzoOSvg1o
HIyFVN5QwKMeNbSdeeXpnfpp9d1Bc+J7iDjhoSzSry5Y3+woe5vV4TktsKoUOk7jtuQ1x+NlTsdz
mcT3WCjeKSHeycyDwFYOvlHNb30VjmScspAruZO60VJKd9Es5M39T6dy2k2cMj19pjUrYu2Iap1u
QvTmYAlaZ6pXeRaeUEHf5fYoN5ZQXpdwvBK1c4yc4qxxCgeKsuvKEokBQLcRwSKxRS9x1kj3T21U
n4aefQRVFVDAl7e5Um+QsHFyMYFQBpg/zPq0FOM2wPZq0tHLUrU66Vl+jxhyUxBwpRWoX+YRC1Ok
kumboIo1esgvy2id4kXqjKkR0ytluDPrAmiq2y0TAUhWnPpLaJ2ysng3Zf2GdPx6yAN7G/M95Qh5
xu1gbZXec4ryHPd2uNOaxLXGPtxaxAbqyXJRguJIMv2yqw19a/SQfljylK1BXLPG0YWKctgbAwrz
VU892Vjs1hdV6c4d0E0gwvRTiMYzd3yLi7OePUGQgWVb3jRR9xINaF/Xr+Ay19qmoDzyQ5MvCr38
C3a/HR3xl8DqLnRur4M2EOwStJGzk7o1kuqUyfy+i7RX0mEkG72IsnasdrYDLFZ2LIxFTJYTEWuh
oClD87jasxu77+b8peqST3a/D6PddQcLP4heLNAf6+zFqK6aKnilPOgPUUSJEtCoJ+xRbht0VC5i
+xQUk7ZvFJJdRTLrlAx1eJXPyhVJ98qFvebzROiEt/SW31QxqWeGObKnR4iDoYbOuMzSfdGci1Jh
QMAdwLBSPtn3buZ+eJBA7/fTolwqduWHME9pYtrhcYhHNo1K4+tzq7hVgui+Iu9obnP1qGRomeul
DplEWGzUbHipeaDu5tmpD4ZiI8efHdvFAZbfKXOLpgYyx+7nz7+XBfk+4bhkfANtPk7RAlcaa1Vn
sI3Py10W2V5YTC+2jM8MfnofCv+M2XM+lBYQWWFbbyZ9ZBUD9QaE4BrepviLSqHay4BOn5q7bG0g
JjftbqBCb0bWsKGhARl399W0phKDgIpNVp9FgQCrDs7OCv5Y1gzsJWM0VNM3XtqakAUcm0hfs1el
nzssTJT25qh+4wbmoKHCzoPgQ0+IH6dFZHtQlaSDRZ5kNF6TyWnJro84R9bmuYJo095bgfUJqB/z
C/mgMyfhoA9IMo2vhKRj1Tnas5NeeqQIeITP9fpw8TqB0U2CfsfobXTsJ1tCxCD/R+K/cYc5uVqE
eZdX11UChgFlzX0R4nDHyES4qKSlaV3jYdw0lv3VTMR0yBCSl5HdJuvowFFy2oZTc5IiHHFB6BwR
TjFvezIC+gHdYx3W06ackawhdOOw1g/FIL8dQRoJOQYhOnEQsXRCzaAHUli1fLN0a6PNGO9ASF03
yfAy5S3l0JRga9TzP2O8tOcOYntIe1sY7JT1EPIlX0rmAzrewEi8xLN1dsI/qKCSk2hWLwIbziq2
C06PyX0+PgU6tpTBZo8WhchjS6zfU1eiEi5RZjgJe2cLWR4MmV0SC/U5dThbpx2QupQWCzQoYwfh
UfZ0X8xBXthjP5gif4bwn22VBoPBoIKgCBVYYba2i1cpXIIikw8xZNMu9pLOIU0qdJq0PTH+Lhmz
EizNlVIfF8W8TEaa7lAGcSvtpDML84Vtvi8YEvORVmUwMFwZQm4F8JmN0MQeTtEhLBWZ7aamqW6D
ZXhQiZ9h3lXjLIb0s9FpWBnVV5rUN41TjPuMjCy0THhGNHno8q5HusNgql1oPllW+t7T5GO1KYkV
q+mYZWV0CJNhLaC1V8PE/0q3Mtxx7eZG5GiWRg152zp6Ct5qOiwYlxRqV+Lj6FmSkNEcwwyaHsXI
bQDmBcgczc5eKM5uuAzKiqDJ+2rrFAahqSChkf2N9qGv6fjBKgUwDkbNd/QwhcHReIjngN81aX9L
rmrstUbLR0OuBH35c2jAVejp28C9pD9EW5NaqjokAxYadlO7qJZgB/pYnDvG7jhKOYkRUInHJj4X
Ulw7ldR3UvS1P8zlgURaDBppsY00CZIvZHEgorA9jfTbUxtLQ5JOT6RjrwzbR6ZmfP7FAmyOjmwQ
t8kxK2mrs2/NMb6ap0Yf/ELojTsSLAb2mPlp3dC0r/RJOTV8i2GAAQvskHuygXghJmBbGGv9WXYG
GNyDkXImzeLyqTAXfY/nDC65LOejbNeZUCPW8O4c35aVNtS1mbEhv3nYyoivhTJK7cS8Me840Nhm
mcZTnmEb+z/sndlu48jWpV+lUdfNA85DA+dGEjVQluUp7XTeEHbaGZynIIPD0/dH1cFf3UADjb7v
G5Zkl9OyRDJi773Wtzyjikmt31YmlAhnbPDNconKxl8vyWsx8SvymUvYKojgtG0bVLbT3uGvfetd
3tvY6F0oezkaGi77XTm9kq07bFqHX2nmGMwmQd6WZCTj+uqNcDQDKXh559OUPIv6UaeFwhnFoJtP
JUxyCeURJAKh5THBKPPearmFGusuy2PWE7o+SvBMqKNN4b7RNXLLzcGuDgyLrcSp9gEyzISYUzm0
H7pr90+lGYcqm9/AMdw1ylNQE7IaPSXWimpmRLQAEJjShf9J+2OXGu+AIz4byx12ng+SlRkqjcPA
DDoAFrTN3ebL7Aveojl7UKtT14/9VyJn/SM+JRUKgk42PRrUndm2pPSeu4oz2YlxTXEhQWZpLvbc
c7uZKvPkmTg72VY4nHN2Y3xNwvnQzT9qWgg2ah+DJgsdp31YpKtHMsVYLuMPtHv8tG26GLpfYshS
hCJwyyzY8bjaqO5HZswu/qksUaFMtPegs32kCpDVud8hKbDJySSX73eS28x0GHttUcay11jYi8zs
WKlrD2bNvbIk03XHsn3KrHiOXKw4m5TSx64GNrOiJva60Q5Fkz73WqHvOzJMbY2NoT6/qglAldTp
Ck/dj14xEXFHfHck1oEBCsDrTMXCqxeXRPbvhcuIzPpjqvTBp9qnCGZVVGp6s03KgQG/2oaEN/bs
x652kquocSXUFmMD9iqjRM9bq3fgEWi64wtBj4qgjy8SAgd2G7TgldBeepoCtVkEG2FWLs0P64eK
KQ+zoi9DtCAfRHFAHvJmyGGpfSKf9lGzGyA0DnQbbyFcsA7oXxNy0G+gxtH8b6pv3Ro/e6WzY3HH
o8G955BX5EvWxSeO8pifxVyi+VTGptc98RdlnFX4irqGzIfEAuO5tLscgm+pwxbqYuuhlUEW1eiS
SV+Aj4QXkOTaM+dRtTVI3wiTniCfBmuW3SFkmUBnJcPHPNdXVtiMXTBJZ02dwkSt0IE0+zmr5R3O
Mrr+QdY86EvzlUm0IH2SPZt6EG+TltZrUjsQ+loaJxjohmvlbtNS+02vffyliSPTV2Tsmn2vJGO2
Zap+ex58UM+mNOrkfbs6czJDXw4Cqt01XQ8O3bdSC7zo9iV8Kr+VQ+ehIYmMpcB/AVwwHUsE4psc
CQQNonzvawFkwU7Nu6blPhw3xks2pCCyU/1NNmQ7G6bpbYV19F08Y/YSvIk0ASrT0dOuZTmGXUwh
U44LeyFCTesWiLh8UV6zHEwMSKECpjTlNumkFdM5WCDtgYsHF7GPRan38f4aTOLYwnGPdVHZU3nl
dWh1crhXDclfFW9oteBXbYzunryrhkQ4kJT8PAJ4rWe80Y7ZlbABmvy0GXEUfo6DAZPUYyyfDcar
5bYe6o5fTVvFh2TCYF2DLuu8K3k78O8XosrZtIZxo+0VI1aj0CSZYuN3hmkrdhXWcGJnumHal2UL
PCy+B0p2ES61CmUZOtgGXqyW04+BGI2zg9z4dPrmlguMzfMfDKt7bIecNowLiWNm/mmzLomipxLA
mxmrhyzGNZ46ltr1VSn2WgH+rTX8P56j8B72r1OP0swm2mdL4tLWkzP3Z2v5sif/2FnQWbM/nssJ
upTF73aCpKF7PXs/DdV/NYvzaDU/uhwxRc/JZcqXKZfnoEPhg08zRGf+w8jhGhDY/ttWHT55ywAt
F5gkvZrenSmaDaHRfIjCPQVIfqImm34YCxY+0WhM28n3zT37C27AYSB4EKdIsZ9iP9uNWfECIYK5
qYeTHxk5mrX5qiymB44dvycPKFC4q2zjcQkHwsY11V0AjxUHZBmnWcXXRjIg9uhF5MaEVMfj38QG
9VZWzne3TBcbvAG71F1CgASG5IrcBFdDECT3uY1PK193Z8xRrm6WYOnOJYZNZR1bpz8ZEJOGcnrW
5sW4DGiBzMZhGUiPcCkcNu/WNxHf4IxhRWh1v9DnylkMeN/MFlw7oqfOT849szR6bh+m3fd36D+5
2/vzXuv7gCThehvYCWdL+ljUcPkE9/q6O0hy0tw10z0HkBwWRvOrcAlyjifsSqb2LZzhI7fzzx6i
Mme/eRhbPhc7HQnK1vO9u0hwtTQhs6wMNS1jgmbh5zNrkCA2LjY6DExsHd5mhWYZ4RN32Cjrsx98
/k/eZ4dfklw7h9/n0/SXAeG2I2WVI74nOT1J0/tuCsIuZ/nMFAIKaaYJ3nTyKAPcZW1MOWAbq3qH
OaqG59q1wRvpSeBvhnJpKfmBmiM7ss5Na3ySxwFmqUIntk6zqn4N9Sx8YGEkSxBLdVZdNFvzweMK
qlDvldy4Y1f7aQ3pn87EiQ3LejrUgJpHQgyS7rvy5FvQCLrRVX1tycuOWTm5p8P5D46lrS4TQAm8
syPDk3DwUyR1ut3sBRvVtvFIil5tLtx8vjzzm4GmHyZLcJmQpO0qw/5dlOIRs3ASwRCKJlJnV0P5
pQEQxsa9vHMBBeZVWx762SFooaRX1tP4GSqXpONJ3Mm+afdCtk/4wEISgbj8czvqKEpF32oY5UEP
lEFLULbASJZ9JxDXMC30J6vS+LvBKdouXRy2txRhYOC1ecQCkQRnOhvbSVbrOpgCkPeql6TpHqzB
2k1AHXgZBEHjo90RPkA2Fj0/F2DupmVcvk1nGHqeld9lbvtIThRe3alhYjUxxJjIrEQ5dWh7DUBJ
c+0X3YDarPa4JsCr5WzKGnmsK1AfAz3htIK8009V6CfLJYVfTZBxW4V600fCz06x0BGqozgyADCG
8GveUorFgvwAwLhsAXoBB45NPwCIL8FAr80AKwSCFGFtNj/cvr3aen8sg2IOe4P9btHjDmFfrW2J
/oS1PT70wvps7LOwuGtO6Uh4lfknQONQ2w7EShV8e3P/QfPLbv1XJiiHqRLMSvKzRVGaCLYRkzCv
XjZdkxFJ9Tig9jAIrSdQ3qA94Jbuw2RihqM91R2aVo/gyoA268w3OcG7aWmYOiWYlV5l26By76vF
eo6t7MnmnrL3veGQd8shaIwoZiW3iTodagZkLsikjDgrCwtchkXCbCdrh4ySZ75gs9Ogi5HwjPW+
PKU1qGpl7L2+Z1dCszEg423TaMWdPXVfcaa+csmsgmRIo30q2mHgopmxwtQ/0d1/pZPzPag6jCGd
Wzo52ro2MS+bARm2VO1u8klLloE9BjKaZ9rVqpeXxPFeM2866qZ1wpTZ7rTevEvJwQQvi0ZnYEF0
JF7buz9oqcNWb1gwyHVVgb13WlZYffxEsv5Q5J+2tQIO8hNN3UcsYSafX/22xMGuA32A1cn4EdQd
aqTgPRmQtjPpvNPAJGwQ2g0IZ6c7p/Sf8VrR4C79H3qn7gj0vd5Q/v8/9eD/knpgGo5h3t6q39P/
EN/17qP/+G/fVZ/28/1H+f3vvy6plPXQpX/956unr3//9Z8f+k/wgR/8Sw+YSnum67gmEQrjt+z/
/ZcWOP/yPCouHIV8sUIwmPz7L1v/FxwAw9VND7qebq2/nH9//Zbl/kvXbVP3+B903wp8+/8l78A0
Tf2v/y3vQA88zzRsJOK+b3mWo/t8//fHU1oJ+e+/jP/eGRRYQyuSCFAWhTNTH4O40lwQ5lEkACTm
vHAOTh7Tg+TZ7eAmpLjqenbUZyz0yvgioZro7PXg17NklrU+1AmB3cItvM/TchfbCXbDvqC49utf
vY6XOxBVd2cszo4a4tul4yFSWrI6t/RUBSMGN+LhO51UqbTM7uKJbIIJKy5sk2tc4sdGB9Xe6XAw
q25sAJwOWYgeHM/ssDwrSOQAlZbzMEBncXP0WfG6rLak9e6MetfKBMiLa5C5EBTlhv1gfkUE745e
1AJDeNOnqGrRzADFRl/BD1fxp2xcEpLr+G5B+mOltGAlwz53aUkKI95ya/pztSPZAoDDMI2RCU2Q
TnmjUCLCI+pFYB2TE9vCdQiYMnVrx72ppfSxdOSOMkbyGuRoiMR0MMz4Oonkw6DG3QwdsrKpQedo
vgTSmPfZXK1TEcxkOEK5HTqM2Rb2/9zFW0HpXB6XRv2gdQ0Yg9gi4vlmErrOjdXkh0xkf9zMe8L8
jhsoZ0lSsC96y3sogML4pIehssCf7RIImLc1C4E8Gya+aHhj0l+oWAvCk0Pdq81dOddnuj7Nzp3H
mAQlpl8JkKAQl9WDt+5rCDQDV5LLa4eEGy1wgy025xV7C+9HHucvS5UNmxQ9dZSKLCrrJ2LIlw9p
7qd2/J7A1J3IhoUZ5a4BxV0BUUt3wqIunh0guo2PvbquJHrLFSYQrDxs2ppTuHgx80y4cPuy75j5
ovw5JRrBQdPj7CO0LdicbdhovwRlR9nRaydb+VjWoY7x1py9tjbOwrG+1UIFN8S9gbyaj1dztAfS
TqPSWUOajMPEerPpikIdvU66+4BOIHHvKjvG0MF3otHlil6dTyPIxTDvjMdlMSjyMjN58elaVDMN
BJN+NoN2nfinvickAny3S8D1ydHV+zQ4M6uQ6zNMAIxmuKRh04cZpdr5NsxomrHIuChSItIlv9Li
EVk2+2gMT9dlpP1O6vsPKBO8etNBMTGWzLiB1qupP2mmATPF6p5ckTFIYi+e9FxnfjfyjjvO/NSg
JBh8+6sgOvRXIk+yXelGZIrNrGSGytGBLNQ5PgPl6h0dsrGL05TQzzRe9rJ+IkY83dfg2wILeEvL
oOC0Fqkm+9QsScs9/QQLP/ouYIq3a8mnYBlUyS5IUHWzldkbyXCmNkS7xOC+Lrl42i5ZBUZEPUCv
7ODaigdrchnuu3scbojyFM3MfpVrog3QD32ZHRuPqqUlOTyBOhVW7Am3Y4cbpSBeYAD7YFoB3K0k
B3mVXtnS1aGNDdga78v5Ry+15eA0dBM1/2iWmni2+N8vmZ/dE0Lz7qGyk+PQ7gwN2X9pP7APHBBH
Berc0DTWAyb+S42PCmnC9i5t2O6kPGbzqQcnkf5I8ZAAu+qSvSjlY2wMu7XyJi92BPFT08NCFELL
V8NojBRxUzoPs1pHhlL+1BSx5DZCAkmbNGQgg/Ub/UfNv9E49WdH6JtBCMEeDWVogi8KBUAPNE76
h0CHiRU1LpkR2PFIRlJf/iHOEvB/8xXnc3xvkvqLTx/7hpMjG+8mzwUmviQ7U9f8TTzD6GgJ02PU
u1F09GieEv7VN35HbMB46bX06CyZt2eGfYYXfCU6ujnULrycfJCfNCPrPbqS77S1iZuEhWdWFBep
2VyNGR14MtFESkh8hjbVoQ2zsx0KPWs3p+4JkYq2n+f5gxxMIk6a5RgrTx71EtIacv2LJawzHBOL
lWjCsg1chukrG8C8jMxOHWWRmg+dGXYW+SmeXh/YSTcbOWMUbMR83zJBX169CbhULHUj9Bf/a2Ts
VaPEkkaMF2dsH1pPEJaGCKVV6e+s8rPzLaen1sizSIjg6HM/7GbqasefeNDTZHCWjy6Ffm50IL2k
gXe80XSF6An6Bvlf4xG57595qmt4EvZllAGcpR6FfgYmk2gyLUSB255YWh51+5lAIufLG1/dtPjZ
e3n+TAg6pMl1TmCPeCcLffzug1I9Vpl6ih1a1H6AFLaygrNcTPhiBjHYHaHq+SWr4kivcTX1WLIn
Go8D8SoGAvi+ISuhiAV514aFyaLhXeqV+l06b6IU4llPqmMtJXeV8n6mq3GA6W9AyNFfLfk40IwK
3RQVbRow95jwH22CTwN2Mro5Wl7+qA5zaj1jhcjvTXra6PHyY99M3t4zCKCcxOrCZ6Ys6vYXniDq
9sJ0twGplntdNfm2iGuL/NEJZebyk2B20HtpujNGmiCcH79qGO9hrffvveuD6XMRrfQGMki623vc
Z3uUwRUXPwMDB5jR1kjoYswpMPHASH9angm30dW+HL/Pw9zRZdhl1rKzfUzfTtC29ynRB5tRxOll
DCiCR3Xyy94iAGUkSqbiY2XDvtaxiMcwve5c0K1uLlXk2EsWegpBed44QDjYbBQtfV0hcbax1l6d
llDghm4s6vUk0s3ipK0WuUkEzV3jdUw7HXlsO1Ft86Fw0UHpr4OuflrIeircKaFOgjajN1wkqB5/
JzMgoc6512RDHIuZU38ajOJc7ufEA528QXtibPEwchpRljBKhHNgp1L7jf/DskftJdCzq7CUuDBI
uIc0V/QL+cmonsKEJgEXzfIzb7h4bVMFRyFoRjeV/Mmq4+xB/SMU9FnMPEcfaRsshJdDmBwsGrfc
NsUVKhT95mETe5LMaGavKFoNck8LeK5QWPbKbU7dJH+RngU+kDDXqHPgPPXsM+KlQvnWZgfHE/vW
wsExS18/OaJcQqesXXZ2iG7o6BoPNHFRdTrFj8ko0TR4ePY8fIT3hGGSOBPQdfEAr93lZFjviAvu
t8lPzbB+8irXXs7CvdrQxKt0OpjwwcEWHvhQxSaSbvQWW34S5qVDuF4ArDjVRxIE6wUwKUMnh9Ua
b2PJHcy37mzCVxAao3fjQiKJIWUCirImf6zJnHXoUJBkFuzz0kCRYAj2oa57QK8ySMM5SgjFNOKN
+wzC3Fmf4mI3OvZX5wc1Lhpcxg47lsF54fyEizTS2J5dPUcaWkaYEVfxC3U5izdnhtXvWhQioR8w
LM7ao4Wp7xxYJB+WQ8sGRjO/SX+UqHpdVOg24WKdpCmSjyecMkgOcBRkoz3vG9JgWXNojmnCCS2i
ZcOU9xMG3GYQ662zoIsHxvpqgamfTM6V1O7OS0CHpMydX5VfrDgoqV56HRuSObA83p7iZDJWEAoG
qVZnBQmCh2xgc4rh/tRzcexWhtg2K/D94LVkvJmSbwBbCw0teorGbtTa+6JvN9ZPrbX2k/ICz5pq
X/HNRZPbOCE+VmYm+MjOOuKXrGfDzvxCbklSa9tHTR+bXVER7OTki4Wie6EwaLOzW3kPBjUGIU5w
Hiw+8hIgLp3zlCB2r35Vbelelji9WuXy1mi2ZBHW7LOBHwuKuw9Twh/NkVgBR9t6WX6Q8cBuuI5R
J5j555St/piEnq5LmMSuCMyzzeTxjo3INUgAzCAedncukmNrwPCYDu3FTc3lKtHmT24bknZKO9Gm
/vDUnpqD3LcCqVFeFuc5SFceTP1cTxasosQiomGszr1Ru3djvuDPoi9lY/IJIL4AeXqazOFdpozN
E+99BiUO9TSBvVI7FpMmfFEjt9HJAFARZNZeNcluseg9mNMF9WR+rxv8If5Sou/HSeZLCWLrF6JJ
DIxwo2MqGAqHn51vZwdpsqyavTpwa/yddqUN9bU8dwx1mImjue4n1HpN5Ua20xxFlDBgOSRC/XY8
378YLOz0yzKEEXb8DIzsC7Rqu5+ctN+lZICAxnhNHLcEb/klQYruh7ab7pYlg5Blns05Wmx6N8B2
A6dUV0oZfQnSi9eO21ppIy4dJvNdp2i2Lj8Vn9rHnFmblgTfP6vESF34zNFY4yE8BO1ybaBUbofE
bzemMs19MS3pboFtMoacSs7J0+F9F50pTp1L+JKPkosP3IUx68OWo+OPIcgGucedsVXyh2hkdiTF
Q+A8CJOK9rIJzUssGFpw/Va0+DYrsObIDORU28Z8sH35pOlMfgEQ2x9l5oQ1cUJpplVfZgYIUDHJ
7hoyh52i2vLhcCVTAxMYm9+TZnUnRHrterN46V1kI4PD398YGiK4SRVbzYxPhWY5YVfhEGUfXiEZ
LCBn6jg0lsJgOkgPT5/ltXHH5yFNWCLTRhx0Xd3FTJ+OsmRZnWsG0SMZok35MMEDvlM2LujU7NnP
ShsnS7VurGhQx3bF5QgOF9bhtEnk/GhiuNlWevEK2dPeuxT30zoh7py5DytPnSbVuGhPnekwlGIM
Xdd86xkHkw43jietQJsWGL+l7xdcp+WfLG/3SZchm1LqalJss8vE/T5kpjypmCTG3EDHAD9nlzDD
5Ibp7ci66+8qE7Q9EPiCPOaYrWUtLoymvxtXc8M66ZHeec/gk4BhW1oR5iRXgv6lAxBUTXtpcShM
Y/faeQIRNfeB/WRDmTZ0ZVz8btP16EkUmLhtX2nbqfDsMEBemsr0rXPJUF80fKKabj4DOGLvqLxo
1rxxt3gee521tehhvhEr5L8x1LdMjR9yEvYJpbfVibMe2ymbOUoYckU26Cd3heJm0gSDs9rUn+wZ
0CbOI0xfEj+pho/djRkYMhsCW5jLyJsHHFm5TnFer4DgnLlt0xMC4VQ/zDr9XvAR7kprpjy2uPin
4pOd74dpOoRxx/2dGDm3q5qrTS+hRdsdDhm6wga3o6M7gwbF/w6qFhWl7vEnVAJ8P93iN0BaKmkE
m/sZt1DbXTX/JR1zJyQzYsBOPzxUrkk8sU4oPPcpfDC358tQW9Ht0e2AjjAeKqgnJHduZu2x7WpG
yoQ8RbdDC6sI7hKH21Nu3oiuTNyDVVkQY7UekmK0WY665N513eyATsZh1xY8uDEgm9tvk+tLuB0a
i8wXRcrKf70IvSec3SlMyZghXvgeh9uj/9NTOXagsTR5gsdrRGQoIY3wPmq9Mk63J7cvT+Y0hbnq
vvXOqHZsQSi9mbdFt1d8e2Sp9Fqwzd8PE4qyv7+rkSTOaS9OxfqmlWIw/36TrAy3sAHneUvisB+5
/aDYi1gepqPkoe/BDBNCae9mjVnC0FWQtaCakvQuo9ujgP7c34+YcqPl5P+AqGqbIRCkFBa3jfm/
6+FJGoRCWFIMG1g0404DfIt5OxuHyFp/bpokBSgfkx0HpNsrwUCrVdFCLODfh6lfU2n++aJiReEs
MRAwcCJoXT4SZExE6O1RsD7952sVu/VjhT/InYiA6V1mybdDwWB0n/vpy+Su7TbPeBItwBq6f3Wk
1mzrBgTDzpy6JvrngIgf//h6IFpj3Pm6gHFQu+nJCDA19QyrjzPLc1QMRRt57NE5oRvyyDqkb6C9
CAnwMVTfnmo5GYHBAMHFXjuE2RownXMlngz3fRBijHRDVAcy6u8mC5ypWg+3r/uEl5b0QZW2qX0y
YuseBvgWZ4mKYBSqqC2CgfM570PoHu9GdhltmCv55BTAXVNCkNeRLwqskdBtwbTpn0NhTgR7uPO0
R8PzePs6vz+LggCh5wJTCQmYRMI3yKipcPjRrbMwgBgNXg0vshxG9SDJyN6WkFT+OVTrL5V2D4Xl
9sUHa/0XjFb0Ubr+g+36Koa5wER7e874fmBKBWYs7uqX2uGsymxiojRcRoLwhR77JY1SyqSqwljq
iwmqdv8arPKuFHwJBj0bEXvLSDcf6Yss7m+zpTvrZdZpzLVLrOTJ71CJ4vCcSE7F0OJo+bJq/ckw
c+J336sfRdIdlI6zeMiM59YK3uZyFYOXey3NkgNG8Yd0VhOldNtfkn5NlgLxm+FqC8w2nMokQP9K
BJUj7tC/FvuB3fomSEYkxzN+96k4wMzHekKXLjOL+0KzHTyMG/04VrjEK4qGY2bHgCF8dO+kL9XI
tIXPNN7u6aIyY+uHYKC+QHxld8Vz3fhkj5X9H7Z0w2lw2JVq+WuaAwFxM+6X+gFzNRoTh1MQziSR
KyZxMHWMZZJR25WQT7qkml/TpawvyPUqBvLgFLOucjfFCLEdlsk0WF89OsuiD6gnXKZOmam92yTF
bevZ9biqUKfHU7xTGEQ2buB+YP2XJXnzTucyry0ouEwf+52LGrkevRO6ICfyM7QRedG5F8JJTnmm
XoNKXVSHIqK9jeD5yyCztcODHEiiWYGqBL3VA5vlctTe0Eu9aEO9HPx+rTIrdTC0mOQQKNyLU4X1
uwpK5HOQ1oqorLq31CmGiN49vQ0NlZphvA8Wq6rnormvq8k8ifE168fuhU7WxjXHQx4QJh8UyC9b
OHbI2DDHVnA+Pda3FttQ6BnDT+X4bPdaGlA9JgfdLj5dNbxXHnQKw0s++8VDBbloATI0PgxNDMQb
jNUnb/ibWcA2L7w9CR9osqwa4a/5pUos3iM6AUB5QsQPS+zNu2mg7xkYzqHHLYEJCakuBOwD2Yvs
9OEo2ow32MnUAQQH94oGNtYnd+eoWD9YtZcf8OMh0xJdciA88tvKMWZbbMiZLazdNfW4tNpyNEwQ
bWS/7CYdsJ2BwR0zabuzZPCDCgEb7USJ2bNHSOUvegW/xgm5iXCmGoWsoFiyWEqStH6YGZfR5ZCo
oH2mITP4jA6ALbgZGlX0VzFqJefSeOieFpM/HInBhS34+2L5jOyb2aAgRbWD/MOdapgZVo5e0ERS
3F24tDi7HJv4JMTZwnHe7TItj9XwVJfYeCZretWN0sY03f+KNYAVmqMX1PacZsBD6FwQyTXU2j5J
qnfBB0MdDmcTqfY+63XaNlSMkvl7V6E+r2ZUyEa7DqHK+GWZeaUxMTF7cJJoU53kwsW1WUcZBc6Y
0PZnZHmlR2glTJQixVKFn4uJ9kNTQi2EOIFhmbebXowV6a3/AZlGv4trVVGeO9fGRJDnZCQrDrT6
ZlcT5zb7Ndu+hhwKtxye3w6B2DZNCuPRiMFuZvkvGtvISwXqqrE5Nb4hztxbw6ruD2ziwqTDdKGh
t94kLlmhycqiZ+09OP3KMjS7l4TBCqXJl6bx3zixZoIEoGyzeu2kDnjVL7Tfjg0PwVP6n26U23GZ
jNc6HYGQmEG+Y2/04o4YOtwcBO8U50Pokd2+L+NJ386rHRKBBvcseskBjW7Y/yjxsWYXFYKnxP0x
IpZ70I+yDWXNmRc3rXOqa4nLXHM/SHeCdlHscgb4u7xFWwgZB6WRXW2JNVe7dK6OaIgCUtYF2AaB
hFCwnKYjd/AhUXu/n+9My7nnhmUiFqC4MTFDoEIOXYrL+6R4dVTqYClvX80liyMN/XIbCGLLjHR5
HZVfQ38w6awRytGZ7n09W7RozX1jdTDMDbzzpHTmTdoRoQigYwVK0Q8psXmkF5WLlbwCMbtowKvP
n0KDNZHFU74plPvCxvNNTyyNNtZ08ALW/zrpQtX3hGyU4gL8UYZ68DZAy0UhURhcM+A14oZushfp
BErtiiYwDkisn0cb0fGsH2wThV/GPIaCz4GvL0jXK9Rby+RgYySwSD2FVX3ELNYZT3LCGdSb2qZs
Y2C3NcYpFL9XWRbfNANtvBY3CByEGgBNMX1cWcfp6R+i3O27N3ZcWfhg9ETxSl8z22PiGqPbAZ98
wwYoKv0S9IAzV+KYuvb9SA6aHnRPBBqMB4HOpB2jQmHrvUHObod/cHBz3Mf6NjFg3MrY2DVwI4gW
ShtScJtBU+c5tsXBZzDhG8sJzbsIU3qSjOnseMf4E88zIz+BESTybDkdcaJeyoKFJwiaazKxjAeZ
4RvbauymqCnsU66Tb2Ha6RRNwYi+hcbtrqjZv7JISnYobGJdj6CUDITi7evtUpiHcuwo6v3HlvZ9
uEBdHdP8aYx7ZMxWGUSWG7CxhpLVO2nUmGusWblQlTLKOiHDlsTQtYJF1RlDdEvAa3TMfbNelGdr
8YvzYgzl2RYjHRHKKwF2hdgXFyRFK2oHZjmzGdeUWWgLtp3uerg9uh2QClJS3R5Wg6gjAiITPYdh
RGNoyi2D+bDx3ay5ebPPtV1AH6CySgciRuWX0DPCwjRYeQ4omOj2lFKv2bgaCktCX7e3T+tGsfv7
kVogcmXdXTt57c438UAvXZbvfHxDNOyxMQUUf8jL+FX2VNE7J/1i4e3IxPiol6l2sGx3NT7hXISN
HP1zsCq2ipJQ1gJXGA9v35mh18Qm9UKeJ+U56cXCoCS9r5LmPV/PSXJtWrJu0u6iVaO3/1++1rvy
oowl40Kl8nOXHpelCa925Sca64/eHjGP7k9D9TpmrhVx57SiUgmuhHyjrXoGOwCKeTsge2yiZSFa
a5PE/S6wSnozaxURrADM26PbwckmE8tGTSLAKNMz1vhDVtGnJiHX2lj08yJNHqpYigh+Gb08ayJE
p2kx3XPSqcjuY4Hms+McW7f6t4OXDsHeFB5Jc5R1fep/1zNdUpb1E37tdLAStuFs4aqUcwd8MSEh
gvgUMGy0DVZNBwM7XM0TuuhoaAjrMtzZBdpOOOI/B6htxdHA2z1Va64i7ysmjhRHgeLE0bKk/fsQ
/NcjC1X31vI4R/Eq+zhY8eBapAr8rRYZ2rCAtXSEHLbgHBqRvRx7F6ThWiOWa7UYOLjmsUiJ7e2D
gGuM+GS56dM7D4k442s6H/3IEJ8teQPZjGl15Zwx25/RP3U0KMsJ1poDFFZkONC53o+J1zN5E+Qx
HYbZPg4r57Vs4icI6ABv1o9+JB+ea8tZb3lSxjYxE+Nj7+Ov8ryBvXqMdtqxIdxhijr6JiT6WyGk
OV4IJOKnJEo7sm5Sl9ShBR14pAn4xA+uC3zUrt+9PbWrrgeI3Z/6tchT/B/4unV9g8ybG6W11oJB
0qasHAMViFyYDCUMnnBhnwHtfrrm/JQtGWyltQr1HL+Jipy0CBZBnk9C0fPsUt4LVQ9nj0S0U0Nb
4SbBmZC/AcJcX2K9np+dtFY8CYaS9cUl7c/ZLdCUrU9QaVMQWWZ/8VAL71Vuwn3VbudzsWM4C5OG
X1Lrs3VK3OPtnwSSz6l0e3g76Hn69+9mVNVGt4MpJ17oP88JQ5BglZZHMjV+YVXDTJH4B6nWWE5z
Pbs4Q4wFZ7B2jKf15rJ+rbOJZPKYQuxuf7HtDfhwbu9DphG5bRM6kk3kNqxvR3JXIcaJvGJwo17K
bT3m1t/X5u0lqrkdNu68Qh7Wsrwr/c94rn8Ua3tEtrMgM4dWyvosntMvBXQs9JYY2C3jw62dxKu8
XXGprC/rdr3cnt4Oy/qNcUiGnQroud9e+TRr7d6yzLtAOvfCLlCX8OlmnrN+Kv+TvfNajlvLtuyv
9A/gNLyJ6OiHTKQlKTqRkviCkIV3Gx5f32PvPHWSpT5VfSv69SpCCAAJpoHZZq01x8RDu7H2ecok
cJyG01iW+dm1eORLOOdE0D/Tg2kbHOGKA/bqiPv3Rds8W4NvHYN8+ICzAdMH6oEr5jThTKyFEl5x
N8LhYARBMJKWyyxQ14kRS9YUl0tALYSvWxgx3MhnE8jOxmzG7w1xTWQh5ZPfmJ+z3v3iYujQwjsJ
mVHaFGSCHPQc5xZVznposozuXO/PTlPfdF7zxRks6VqLVy7+55vSoyoHAoC+6cq3OMBBZRjNcoey
ZlvBLyVSAqrPgpfSpvbLsNxYbXRXF0wnTWcKU3P4AFTqre4K2ln7bphKYKJ5/Z1wfPc0EqsckcCJ
OVmeikg/9ozH/BipOKPCk9dqPRonPQpF4d4Rpn/w0QJsvEcDlcausXP8t930fi4YGadNTw3uYu8s
k4kxg1QGKv10akT9nScSKxyNQZmJCJieuQNFlZli63eUP5AtqG6W1gGIYEHkrNrhW60/IPmyvyeR
WEhNyBQPrlfDWMahP+mvsa3dBwQudhnGaieUQ79QNVBOCkthbjtr29UaPrby+SPoPByzLCP5Bk1v
wldOtSKBMAEYqdWc6ttTu5woQ6BdW3rj3ihWbQ+KKzjPOCie/rvWU1Vs/j9qPT3Xcv9dqSfOf7X4
+qN+X+p5+Zs/Kz0N3fxDty0/oNdyDcv0jb+KPQ2dKlBX1z3Ld6heIcV7Lfk0/tANy3X5Sz3QfYo+
35d8BoFh4jfPY2Z5vMl/UvLJ1/it4tMnXwaYDZso5kI8SL9VfFIZ2OiRtmo3hUgQTMoR5NTRYjt/
rV32oQtnqHYZf6p1ddT/9dockTwRjKw2716X76c21UJijc6mH094PQYPfU4B1q6bisdk9Po9It/q
nCsWdgc6dVtiyUgwkJ2p4lvLBdFfSjsvB4kKz1Eeenaro/CfeX/ou7e7HnN9J7U2ayXFL8P0ZcQg
CywMb/V3x05qMnR9+e+OuXyzTvPAYwWEK6/HVEb3icxhsNOK/kQtx0gOuBLnap3EWbddnAynPIJz
ovaqhUdy//02pClxVq+sVDcamhOf1F+rXRAHyrPxUa1fD1SbanE98nK4/Nh3H/B3L/+2D46Jv+9y
F04VRf2ujkWu/AGFfCe1ZgXenae37j6RIwxoRAy/1apaZHLnddOcI1625axE7Rwol9isAbaF6pRd
r+JvF1VtVur6+7G5hgQeqUtyG0rmUIMykZG3WmYjw6vRPO4ypsGMDuStDMMEdKyBg4k6UO1Ta5e/
U7e0iWHT3uixk5Vvs6h96mU4fwypEvTZ8kMKGmRqOIiJvvtbtWpO9oM7eNNebV0eDvlWavPypnLT
wu/K0D6owLydmsB/1apapJMxnvDRUFFzRsFgCFTUPJdB9UpG6NWm7eHQtmgW8wcZQweJlIijWu0l
iSHGA8NIStxG/QrfYTkOVYuhm4cNsXwRUsyWHrFAIFvJi+lfR+gUd5uy11GZEGXDkgUS+3/dtgTV
V4VbfbkmRgh2/5knUdkRlSdRrzJw/7Ti87Tz5RF+nG2boIKSpobZlGEz2EZXBGJMeEfK0sszoMPq
HKvR+rtVK32cnYXHYcEjO1d9XpJFJXXCsvsDf874vZ3RkJcPbowFHGOQO/XDqpVUyOUE+M7AAL+A
W7etgyhDFO6Z5b2GyIdwHqXo9hLou+vX94zMQ+pMVsKV924jh8yw+bDMkptqYf+1lpftnS+Hyo6c
F/ZeI4ewak6oy+lhWdo9RJXuUZ2FTI6I1Zr6NH3QluNsAxA2CERQsTGfM8nPTKqFVAKkUzkXYFoQ
p3Ja4Dh9HjZ5BRIqNz0MFlroAmmDkWvW9dAN5VeiIpexOHMkCsHMgAS9/FLqmtgavmFRZ1Jbwy51
ha7XKtpTLF6dgcYTZCDJ8Np0GChcNlVGC+2thqa3puyTvGOZRvFJpYQiz3kNZngnk72espY5lkoS
XdNFtkFOEJUOBlu6OGtEgM5qjVAw1VRaS4CB0l8KXazhB5F8SHxMenhOco0ABgrmFlNSFtWaPRt+
3uwdOeRGd8jQX63iAU+PJXdK9Q83U4zdD/NbQ05l81666Lly5E5RK4MrQbGjS3Bk4wTxZ3zHOjLq
LNTaddNfA3Dwa/JL7UKy9QVKpbtL6oFbgpr27gz/N9pb8Xo3yLmr2pXEPUgMtz5inP2pgbW1u/5Y
v8Ltg0z+P378LGsczFlrwusvvPxMmIfcdd3SnmE3m2R/b9Gatefrr1Sb6vdS9ETIZxz3sy+iQ1oY
eDbZI46Q8pern+tpI6EJRy3VjrqlXNKbzGMmT9EwUykwmHjZvLtf1d0BwzwILXeR1ALZ+V+eYPkY
Y9NzKBPLOFx3ger+0ErzRVPmOjMG0+8WwDwApjokodVVqaXcodXHB7hXNQMDog+27LbVZkbpI0Er
ue0YiJvrdcx2gRoQDNLBQi10v2y4bdqRMDvuWO5ooQEwMYLy5D2vMr0lc4VtVo6TrCKasd2KSBJX
y5tX9xlSNby51QKK6Lrpa3KxU1KChV5Rcg4Gfdoc1+Ks1jw/5ibFBGE+Ce/ZmBbks5XvblUeHNPw
mdtBJsJVNnyc55hqPmIksW7QfzNz5oaXN/hl224RgVbw1GCzGJSGYhB0ucGFvJBqsS4+O1GcMOWQ
oRSyFMyCsR4k9Syvaq/pJdlwbK37OqXH4/Spm1utXTd7ASoF0+5h58ND9GSRgFrEsfGJwDegKhmY
IFfy58KjXvd83ac2YeiQ51Or6kD18nVT7bOyODmYC/5i8q1seuic1CJvfVlVe9+9z2XVN2C59rR7
7gK7nsrTW7MqKdFbeDgIEzgnvXusTXcMh8GzQxvNRThKW5jaQWA7VfhNKZwMnm40DXIc0hkVrYYt
GTOXVfU6jQr6oDUjHCAIg8muZZKdjIg1vqVaVTvVopEvqzUNhBKdhrzdrn+jNsdHayCOe/1LtVdt
Lq6MMOUmAaOmcxuGJnJbBcmv75REGfPs1KkmOUCJLy/XajyjjrwG1q/B9t/tXNSBv7+s4vCXI9V7
/Gs7mXcv//ZpmEMxrlZv7wRZfegHQihqOCzPxLtveTnw8hFeK9CsI37eipyQC2B0WhtKWYjUyO3I
tEf00X132adeGOSrak0tVp+uSB2s1q5/qzaHlaJoYC9qgwJcOla1qjsunER1MFAL9qrVy97r+1w/
ih6RAoaiSLbqVfV5149Xa9eD373j9b1++4q//cn1uDmlpfDT49+FhH6LEKlNC3Hblg4eSuNf4aRr
2Fit2U4pdpGz/FBbugq1/RZe/m1THfgv91HYiQhryBHkyGGNpcYLavX6d5dP+dvXB6okcN3EZu/y
jWWrdP3uaq1TjZRavR6jImWCemFSUn/91OsxjhE7p7GlRnqyjlOKsaV8Y7W4xNO0nkvuUWa/13L3
uaHaHGg8ieJaDfLKcbxL4tK7hFBUhM9TQz4VUrkuLjtFhfiOan6TjkmOC6+vqyDu5S3Vm6ht9fJl
5yXIuxTzzqggxfugwRNfm7bNpGtMZEVw7sFRAPBx+l0rUhwARRbvbEdY6w7ZvAeDiBzrqLo9TNSn
Z2PuQo8w5HHEPyQcINpcwpcqvQCuXd7yqg4pSfj9vhAgng0dafIQ2Odg1e2zWkva0rms2enoke/3
j4nsfTo5dKJcifYxq9wGbjEhrKWIU32rIeij0S7ViI9AfXtOKpkzwt6vPcdyoXa6GmSm0ezsTU2d
lJkEYl/oMSneNPHPGB4th3HwnTMEAOc82LiNpWhehCzrAQHb09qyVlJ1k2WMGajS0M+9XEyyHA6q
mtR5ON/sQR/Oo6xVui7UPpcRQmgZJKcnv8PtZsWSte4sgpbdmmwLzXXI0WefV+H7u1J1x77sjtWi
I75NRvmTThPMNZZnwpHjKnVi1JpaqBeKJh63IEEqWDEUY10WZpEcO9yrItU29rIhzFQuQuUMLqtq
r07yiVqJYL/IsrXAxSdjU6T83phs8e8HqzST+jP1ilojk9dYXAxEwf27hUqJ/N0+9DE1Yq7ZCStZ
LRcFy3jG9IQaMyuhZFbuu76g1mZ5qigSDi4xeHV9r9F4tTbKe0Bd8+smoVU5H5CTFvXyZW0dHhOS
UFhSqtnCX0F+9cfquJTEFJkdY68yMSrjwtiwOl83NdVFXlIznex9obPQ8V4PTVLCzZG+BNt3BxVW
ekhTXG5HpqoBVUzdEf8VnOVlmixARM3gyKDUIadIBYTUCEXG8+pwtLCqUIuBOm+vH8AN6jP0xdhg
0KEWA1lpBhG2H5INby4NeKvSEdc2DAcqQsjjkOJo4C/nAqjRJGvzVObGkPO06+agcjrXbbWmjlFH
q80mIr3238Ha/0qwFs060dX/+b//17/Q5Yc/i6/TV/HzfbD28jd/Bms9h1htYME+dR1dBmRR2v+p
zOclj1ICx3cD9PFKs/+nPN8K/vAtdniBZTveP8vz/T9sVEaOzvuZSrv/n8Rqbc/751itDTgSob9v
67i/+nw9qd5/p86nOi7JjDVojyQcSYQyIViNsd37VAlOThLRZDndLrYXyiMhbTKq0kZ3R0daHY1x
msOy9XrEZnipOUaJloO68SWTxA9jgLGee+2NQ2his9c9Stqbro9vxgrnbR8cYgP3BwiY2d90JRLP
PLkdyFbstfjNdxvMtzHN2Xaw8W6wB463loZ2kbzGV4jlJPQ898PkLAA5GhPtq+3cAM2qEh1/9NWn
ZmOpf+Z1iRNL52R7n5+4zYmTYoz82Z6hZjT8LGD+YijeiF74wAOGw0x1Z4ipLq4Kife6oGXe4R0H
6lVoO6Ye+U7ATNhFImm2awRIpXJQzzrOc50VN/imIn4dJCM9StYblzxfBVOj8dL2ThgO5gI+hh8l
Q7hBX2ki+nZvd/mDGcdv2P0az3461ASUbqOsFOdSqh715eNQI/DXvALhcYJOzyIsAz2Ivn5uwdys
sf5lpWAPWVoAddJ5niYTWaSNdDOKvS8p9ksFNiQo3qa+S3bCNn6uFUKbzGs+GAUC7YAWkDauC01A
MRvRpW8DCo9YM6E+C8T+pTFvl7QHxT/haN43MJJKXL4ga7r6r3wCx2w1mGCIrH9GyEn9nMG13+tm
/1qacRGuc+eHzhrfJK67Hf34B7k+UAoRXBkjMR/FaD466HYRYOYJDlRSr0ll4v4+yc0PVFtPoR7n
v+j8cJQ6r6MOc9SoyztYZ5vSdvEOh8vgdS5Ac7HcOE267oOs/WHUjrNx2gXrBeoxcSQpHxI+iLoH
xA9eD12XMlLUX4/gczDL9m6jcbgzQKJtkrl6HtOebF2k+1u6S+QVsggvryjyj3Er8uNH0y9v66W8
dfRvlGE9NG1+nul8mKlEOQQZyR5a4rfAjU5L434AubXW+amwrMd8yd9aZ4TUjCXOkJc7D/Doa46H
BbXC0p4AkwNslHNdUFSoHQcdGVOaoomI7gkz36Nr2EUeyus84pePAwW4Tm9uu2HYNESR9+UIL11r
V+pg9RghQwEmFl4QhqxbgQ5uO/ZxTYEQ5eTNOB/raUL00nrHAczUNpD0ghHRSlwizEJCgWdJVTRk
IgXmKPpyInv80TUkIaDvsU7UEbz4T0Gf3HRwA3fo/+8jWzuDjULyQinF3eI/D6Kb7l1R3pa6e4AJ
+IzNRv+kYWMVjHBMDZG8Wk1BGDL9BQgnKkuKFScHW8EV5xQHzFDnBsdseYbuA6pxNiiDzP2PQ3Ln
Fa6g0oO6k1mkh75owOAGsvATfgfiCQ+jYaYfWQk224NjE7qMLrucpiYXY3pqvuEUFT04H6wioSLE
0j54NDr7RrZtiBkofY8gwUfGp2Wi+jvWx6cSHUxo0vePXobXzWL6G+lbapGjFwIMFnU3tjbhoQm5
CdjYfGvhWrEx4d6BdlriXWJVYgfBwj5QDgfkZ6F1GosnKs7sIzJ5dHBLt49yCqC9oV8xL9bvgxGV
F14WAMVqfFaS5xri4K5IqueuBymSoakvMrjPPeyHPUZE3xGxamhMztNzhMZrpGBPZ3xjYBUWGA9e
axRhsEwfRlRPoH37StocWQm6+zICRqV/z1IUCaXpvK5m9ZzGDEFGk7CxM0TujWtX3k02j8apwv55
9OHdxQ2xfhinAyCCtdxPfAHl54kmXtyYExG/Xlt/jPkM6w0Y6TK/ZgYmba5BbTUVzQcr7vsjZR2P
HiSzQ4C9RYi9BP2GJ9wbBD7xqYFj5ZWvQjb8pjEPhIBmvNEK5mUlZQFHpLs3+FsY2zzKAgoZ2/wW
HzmQp0tyKvzxIL2lDoM/wfv1aUcJfa9hUFdiW2H0simt7pfpIQZtItKTjNq1GzB0jqyQftAqx7mp
xrShUhTVVFK01IAVg74lU2FsIe5mx2paP/SZUR01IWvaF/2GNIETcirCKaZmKGmD/NarrE/BQC2Y
ZXvBzTK2zdEK3Ls6gw+TVUtGCa3thmlvu5dvIeRXUd+nXX8lXuad1UbZT/ORG+3yLaskn2/yoU8P
lGGAGDfPVJogG7qswns5+f2rE1CXGLvWx1qnZkIbYMkb+PEI23yc5TSgwBANNAYVh52FIIW1yjSs
sw0wfNNnjs6kd/xVOgTdqfkippR9HikK50aH9AdcaytMG2zvYj/EFVSXJVjvin4xmdRVFV4U0OYG
bz5M2nrXzrq1+e8B6H9lAGoAYGJM9q9HoHdf0+qfhp9//sWf40/X/SOwqF13LWAlvgUg6jr+pCLA
133qUT3XRI0rR7r/4EN5f9gO4m7S+Pqfo8x/8KFs6w8gw0jsPd0IAEUF3n8yADUoSGjqYonrSiKs
HBTkDHIpSLADWFOu4fL13o8/ey/TtX5GJjDQOm7AAWcGLWiINtD8bpzF2/BRO8Uh4VbnhHrh3Yl6
uHzK/8BR5aFOq17CpviBv324b7iAqQxqFXT07r99eF05devqwXq0ZHkXusj+pgDQUu9dQKJYQrZb
3/0J1+T/82Nl/cS7MTfEfGcUIGCPAlLJNinvyX3shgJa3ibqGM3scWH89x8pKy7++Sz/8w+VV+Hd
J6LNheIy8ok9wuuVmiW0oDtKu5Y07LPXf/9ZNsUmv3+cL6cUcL8YEjNZMX87r12hNUCnW3GEGByd
E9c7eLZ1P/cBJhGV3wI7y5OdVUswLMXx4YIW4y4oJzQFHm0aZft3Xon4P8NbeM+dG2yrpbS2U0tf
vwoaXMMH+ml1Ooaxnv4p8rAkrYHrgvSCFpDZP5C+Uo3FWNCavOpYxYT6hVUCHUMvEmHFt0uy6T7S
WiBT2XRn0z0hEO+Aq8BwDN2W6kT+IVc4JaRxTjhiPVFVgJWIPm/mmY5drIx8Lbf8EEHJoxpThJUt
gN5D49bS+cXym3GrUUiPN0b0zKDVJCnXpEf0cXjJe1CSYrzwQIQYR1d8Jf/MnWd9JSwuBYnLC3M/
GIxDvwVIfu5c1J+k4+880ESm45yrZDhNZv/dqoMPZgT/ApzxT6cc7tKmfbPM8WVaKAfuujvNmT4t
JhBGr+fMrhl0qM7FENsgXTtpMH3R9G6JZZF2/zakHQm8BVrUOiLw8ofpZe4y8JiNeNPjlgtj1tsq
lZQcLaG4H3MHd8a52qqPbf7dqMyflsbfTRZXwsS11TV5KzOm+Nv3SxKH62ONrruZQEdSFRPtOG1H
rV0+VxqoWQbEfb+64YClWYkwoUoNHFLrdGfb9Rvw7C249J03LD9Ror0krhU6MbxYMb9gPUmwDgrQ
WLnEZrz1p2WViN1/kPf5OnRtQREmCvogI9QIe3zJwbF6U/MmEbSaB96p8u295Y4vTlP+RFG/Y7oj
tSHrz9KaX/TFuV/qB7fFnC3vbLQ+FAU1eE745Hp9N3mKHZqrRswhbjccAmjHNrvbVQraPUQB4aBB
tCzdGX2GBTC47DhrlECG1Cf/6hjbbE4zwstNWds/0U+i9mD6YcO4Jkv0gAOKgbow/YXNH29C7fAm
0XDwxFUZGvsKJLQQnzPLnjewq38ENYNULfEgqub5ucw5Wlutn3qRIkqLuefMFdQN+mfDYD7Q+nyR
1naj7VrBVdBH4AF6Zt4VuH8RgUdtBZaA2VX1GBjiyV65TQrDuMXGLd6OGnga/IYJRGrJqS+gxAD/
wxuc+6fNEcwlGHjVix4yj8K+IW8Ftwx/MLbIMbjQAeCOpY2+Eox44L3IvvW08REnYzIFACNUjwnz
cCOZ7uLGfITRcrl9K2xCYd7X342MDN7sF4/xgmBqjDtSrbb/lIuoQOjOr4s0ylbrNe82lgOFxHPz
k7xv5qX6SC7rA56IBBOK/s1oYW902rira8zDGKppRD6psRxNnQ/Asqtyhp+FJtniiX4c8X3l8b3x
TC87MYkHaGBhRJGLh7SajUM3dHcg+l+0CjFaNnD61J2noxyl3cUoMG7eTJPHsEih02ZZtEtFFO8c
+cTVnpyvHPQ2YX6kU8az8MziMc1o3gHPx6w+j9Fk+v0qlaXYSwtN/1ka/TPj7Q/YB2I2w5NqyIXl
YLDVDbTxthD7wJ1eRo9zDGvmDcsmEXrB8CgWjPeyYDn4VYxiS0uW7fgajfCrBmfyAMXhG48FiY3Y
lCB4XKwhYJGTvJ0wPR/xlKQxi/s09Jr0pbBeRWtiTOI3+FyU7qNDACdzeSATUCZLvbz2+JgRbeXK
J7Db1oomXzVHFKctHcK+pewBzQAXHIoExFnEj2KeSrCMGzu2f/YdDdW4cEUKn8Z/npAVRtQRcyoy
Lqq9mj9FMdEWBzhoWe4TcrODyxfrZ3ZWQf2Y2imxBoDXonrRzFzsRcp0LwDzKv9+Xntkl/WnwJxe
CMq+iKDsQi26111uZ0op4Epl8wsUiH3spc+kDXc0qoR+JvunWfM9h0m2MaJ8E6nzAml3jFE4BsL6
WWfLiyn5wrRlJ322Hie7eDT08hG68K9g9cLRMSHsy+fY5oquM6er0/K9TYn9hkqEBT4B4TQ0mgdb
K88RDi6DzqkoZ67OkN12Cad1lo07tR5Y/Pq48vQUADh51mxi5qOkXKFiiQWISqHRawYxJEdh/mRG
S9uZpR+L/n6kVnvtX5f8OI+0n1rAT4MTjAhUW1DSijd5SpaWLoaEa4bpAdONvFgIpa3qBxoaOVSE
nWd1wztN/9Zi4FEFXkMIfdfxmUh/6EfT2jl4mBfQI+NXbhKMyrjgQYT3m96Vj57d3dG1vyVW/Fnk
MNFTzz64EqG00I0PnmTVwMQJUBqEPRCuQRTfVoPwTiZbNUcSHIEB4M0qsKQsVpxu8eTaRRMlWdOU
P/oTyRLspzuQFVRoTV73COES/FogYLEJyNCJgxtUxSOUQGgiE/goKh4Kc54e4BF9oLTprq0cbSOT
XYXs+ZKeyFrWP+JzO+ycOnmmj77hEkZhNiKByGHa+NNLM3vlHtfOdZNnkJ2whvrVo76HA2mGSak3
oQG7EHQNHkSoW8PEaXba6jtbjSf27KdVSTHD8hJ4CU6rwLhoZbVD05QwpFMsLNMl2i/djZg+rnG5
0738Hk9ynAncdsXwwP8sWk9GutC14rtitt4IgImKE2+B/tHHXQH9mreiU/3ROeuuKe2HLDMNOsD5
Nuc/AABkOVF/RBhnfpoSLLqd8lCMDGuibLiZsn64yYi+OS0+llVp3mLCQ5ZjoC4OUGO7nZwvrset
jFU5HzWbbxOMhA63G7RUaCbEihwBylA9xcH9KmbSPolGG2t/pdaXcE0BjmycOtgfOApsfIsfleCh
DfrPLfeUDn4cV0z0sNiLtnlRfNPqfKBHXukrKKbbJIOm02gLZAM2+v26tDbzGtvIvfhG49RTTkYM
h8iXixXj4+BG3+ylyLd5r70BV2asoy2cjWU8pt6Wqkd8OErqZmj4njTAjCLokYOYuMd3jbOptHkP
sDrlXothh4sJS81h9Y+aLW7Ntb23JreCkJe/Ym4m9uNsaiAYM/QC29kZ9aOPWcbeNZqwqchNzx5Y
PLcj7NsaAKdB16bH0Z++r15DitCCoDliB0McZbv040e/HySDTQvpHSAYJLpPeM6H1k6fLmCtQW/8
QWs33bgjRB5rNXb9TCjen4aPcFAp8nTwR2npgC5fIm2TLbaOR3u5N7X1llLjN0N6BbX6hPTIwsPU
SBLGBmhpMUcJTMRf8T7T9E8apRjbtG+OMswKG7bHkFpvcIkjRGtmvTjUTEKxCLU/wmF8shKvDD2K
HsFiQObBPNHYWUFUQc1l+NOMkL3n2cfT0ZISs7Og783aqCYOmTQ7xzvNtfct8m0nLLTSPDQUna7z
j9HjoYoSo7lLs+JEA8ygAFIMct00pSiqQcth1k9VQRkJdVPfOx7NXd38SEtuiGRMvts472DP5KGw
QOOzIYccBox4sU3qo93chLkz/1j10UCvVowMtGra7TXnaaHJxTAWvbPFl1d3FA1Fii86z0t0l9Yu
aJh5H1Gbjd0BQ7Hl1pga5HAD0AQEvtWRM4FST1qrJQZS7wwC4O2sRQ+F8yMuuNidWyNTr6o74GHF
jprNdIvQdoeDQEpSIWp3Vpp+y/uRcGqZMgMhTolYWtsFRBo3TG4Z2fjQPKOqx7WjdcUetR49vdFZ
oWbqLyls3yE2813B7AsmQesdiJ99LcsxZLB1Wn0xPpTpQjPgSABXdICT5++zDsyhhdZkFnTE0wxu
bCZkbZgYqzStzVi4FAfNGgLmDzE9+oKO0p9geVoN5FrMDyrdfHVMuLA9WetQyHp8o/6AjaG2tRJs
aOG8jtsmyZ8aHZJGNkYf83pAW2sgrhKYgW/MrkV5mtEeEQgPyBmEfjlmuPDBxUvzb0k1wTlBwEs1
7nYoTKSyto3TsfNjYMJKcLgIDsIxwYkx3RK296OMzV+oxrDMdBjaNnWGWSmulBvX7oIDPLQTAiGc
YPUsI2g7fCrc8clrvI6chMd5iXD68qmgKMyofxQ4FI4UlOwI5X2Ay/DLEdhxOw1Bx3rJXuC+J3vN
hCTFGPWDUxWo7iAbUywNA8Ac25uOoUVv7DUcc5lsAilgTOni9NIZ26wbmGxY3NIuEAJmCnsXxOQh
9igZFfO4LTr/c59L6LStPaeN94T6iqyBVnaHwloRFcE2tPGvBpWD+QBRevwFm+4QZcdgdNI7y4me
o7uCMOgTUXOxpXIrCavxnGWA43WkwRFgSTwgV+YcnkNyp69wOFu/eSuemobm7qdgtHdxgHFvQpiz
n0dCoJ+A8PZf5yJ4dq2lPzGyAlwGH2fDWXPDLPBowifnloFweRhnnutgCu5xVmJGTsggGaQouBPQ
KS3f30NT+OiYNuCm+RuMkiX0DPAKRYyqK5hOlWC0XbjToWzmb77jBDSKPGdGR13LFFGzPlNOHXJ2
ud176j2o0A49Ow5O/YRaw7dxne9hQ+xs6FxzLx+3TExHd3DDtcRz21zWQM42uT0pXt/OsdhPnqNh
dyjvtMImPenAxWhN6tLx90iYMQojAOZDa7ldmWPoqWZRGzueVo2xftJiQsKlSuo4JAJxrHwdcIBH
7AFuwRP5RkgdtDWZB8OLpGHg5zf11Nz1RbFsAhdROVQrL21A09irCHUSGfOshzirfUG3txOo9s9j
WXyD8PQ2Zbs8/Q4w82wzqtk0Tvu1tjXmBbNxzg0b4lV0O6CiW/35gJ+HR4ykfNTX9me+LCebLhiZ
ddVQ/K0vtP/cv4iLjgCHv+g44MHINk5L3TzWqfa1oVZqwzhbBuuhzC7YpI1QIl2GORuyOk896MHw
HlIgyQEhfuhTDmSrQXRnkpk4kC7dr+SMw3qYg21dP0GdoVajJzNl1vm3zAKNRHZj2i42Hpt8zHNl
EznM1+UY4Ujm+3boDpZxG3k+TmIAapxXDS+Ow+o6yR7UNARiQmApXEZU1cWurHC0BVlcD6QP7Wb4
WXYNKsDk2aui1wqU+RZPJqbsCXLnuKBR9bQbS3e0sExscUqd+lPTO8j5K7feY7ZqEo/atCTNNwFW
riL315tmtShP5htwdm9nYT12qX1nuaLYwk/MDllj7IfCmk+2zbcpXP9oO/ZtsDrrsY6zOy0ikpJx
2RjVWg+YTPAt40UD+AF8b9HsA1gBL/Tycl8W7YteET+ZURtFsB/3sGGBqJClJAdGy0w0abc0TO/6
sQrCgYE91eo0gvgo7dx2fOitWRAdohEfdPcVK8FeOm5sSzEIoKeDe2MBQ00fKGIdj0vSzxuA1L/c
RHrpHDyZga4aTpfZxYyRvMEP8UyDFVeghxfluNVbI0ICMFMGHYG8y6ujC14NoL33Asmb8ibmd7nT
it3SfjKJYGwxAtomFc1bliFTlLU6dsIvaJsPA1g3WpciQS3K8Gch91jr5lOB+Z9XUSFgLwBWx3L5
kHsioEGB1WxhqbZ4OXgRx6YSzoDT3XW4yOJkT4FDus0ruwsR4gAcmbGn6eeZWRu5tpyQ4HEpF5wC
jHo+apagDIqtumisT0Pm3VLzg0GnJqqDba/1TZ3POzcD3m/poN5HJ3vyYq08oTx9tFrLuqkYBEmI
fZrrADcibNDnDJilnzFi9SJj2y1Efq04LrctCNSjRSFRuKx4L3fi49Q196aXeKEVyaTtstwUFJTv
TTzGeJyDu6lcxQkrghOwyPsCH+ebeTVxu26nQ1PSu0ovGDEmBJzaGxocJvayr3axH9jCTNhmCbOm
IKDDdqST0xLBWs1B0YbT2n6q1/JQDjZjzYSWfV6ZwhtiALTp+ozkvOghsGpsNhGbljoPUmMWt2Dr
qUVeFwiN06coqzHZM0mr4wx+bgKNwTIGLqcWxDTtYvYyyi8fGESKQeqFncAlc4pGainMsqBwgVBr
63yK6tXaIfHaAjD80ZTalyLnPuvyGfB+Tq+AL+cOu849aRBxMjqGFQbisgbucJwvdjgFaXCovAxn
FNpeI4mcfVcFr77TaRvH5pxWOWRRx8/3pY9d5myfi0XcuE75mGhEDbuAHpO0MCOWPMyItHFm0Pi7
Ho8PCCNjgf5eBx0lMroG6CRb9gumxyGCbqZbA8VlOiSfjVG2xW7izik0rWP69t2NbMJ1jvkaxMRv
C9xWofGEuYiZGn1xhTHdYvReLNhWC3GiIoMix4ngI5oVnhWj+FW57rjNwVPvHYdheTRQrtEZ3PPc
3PMNEd8fztASFCz4ZngZ3xWWdj9mYu/O821VGeV2nc38gQr3bxW1uzgLg2JvvgYC3vQUi+JIV2Sc
qVHRfplrg2FvQQMcd4jBkjoJDk4WQxcYSSp4G6ZA5qFYlgRH8/JYd9xz/BRGWcP0mFrVrWYzgQhW
w9mSIv1RzbTvOBdnh+qlhhhbeg02hg4eAS32CNsWdgb5XR8+mDNvLWMMtp1H3UWQEJ5zuP98LF8d
j1qOzMRo3KtGP4SsjyGYniS7NbLpGQXSbtioL31QywYohm5JXly9s97jrecD+0ReFOZm/n2ikCkP
lvIxXb6uIMQORFHuXJLADMoDWpPiW6oFJZZCFPl0qwRJORCCPBkExJRvU0/t/SQxZEz2etjI9cvU
2yTgBemAyKCXMAY5tpaIUcO9nzQC0L1+KqBzlmP5ESh4FAG0771tWaxYJiUOxQTpvm8s8GOajTAp
2bf/h7DzWG4c3bb0u/QcEfBmCoIgaEWKpChpgpCF9x5Pfz/kiejuU7eiaqJQZVZKJPGbvddepiy3
nVp94GU01UkARkpL3mj+J4HKrh+bJ4or11Lr9Wxp3ZLGTVKDbj6UUdnrKYxmAw+bvJUOgg6MXTVu
1rDfB96FiRQ5qUkXjC2OU7DRzm7WRd1/WwvvIZLSk56QyJkEFO5xM62L51E/KPokAPGPwrrVMkpE
7AbstvbdUm8OQekT/dtJNwFZpGw2JEIsTUYoSI6ohZcgD7daXUggA2FBLa08/CS21ar6IEaEoU0n
XKhQP0oZy+luesSBeWBOcGkkDjs8BcrIgLgs1x9jgofnUGJXjbgTyX7xATD4iEblhrfpbcBxC8X9
UWDmaCcKtNmgJOGJFf/R6PNVFfI3teYPEqHeW02HsypaJgCwcq0L5XNahgQFc1kmsyasJwgo4Fiv
bdXGdhlZByIbKeWV4ksRSPlsa86zWuHL9AIZ572aTD4W/CqZatIlJngWGAUnOdFrqwqzVy2voVcs
50Id0QOnBvG0k4elKrdIFTf0MViRwCU49hbmyrS1KfMhJ0uRFGrqc6Gr1hXjEzuIaAIFfkruV7hw
Nzge1ASgthpjFj2uoVy1cuTUW1INCMLx/R773NqE7Uw+VhnHw6WAFG8Y47sc+w6N9lMDvoQnIsG2
pT6eaSQN8HMPvhZYk6wfk6aYj1NjPGZNfxUxsYA2RukUhsWwVvNT2A49dzSuM31M5w4NiaIThi+p
GCBQekfY5NLkpQEogoqRXiti7CREn4QdjqdG49iPBMy0Mky3YpXejzw1GIAGQlzfKq4Sjg6wxUD0
pmDEWU6fyq2Mj42LzaZ1GbKNmP0MvfWZm8pZkNnmWOq/jT2nRVvT7Zg3vOD5fQtDK7UmRslBQ5B9
o+LEIBK7O8B7sZUY48Y/jW2reJpfky3JtkrhiNtGdsFdnEcYc0COIZI/aMArq6MsMSTjRnT1c111
AKj9EGKLgW8of4MKAPHF0Kd7Tbhg71c7Ark1BNkVB7hz5UUXt70ivmSDFLlNTQyZNkaPmJyknSAt
wYiT4goFVuoFszpbrPW7Vg2ql8K9SDUc+sj73WfULii87KoqZa/Okufe6KuTbnbbok3rzdwE8UaV
NrE5C8ekUG7hNOJcjcJCAPSHpNjXe00JV8KYWU4uMILx6ea7ceY2aQou3YAHIfs6JxWfGQaWFgBg
fau1eyZg+wpzNfCER1U7k9QCFdQmnnLgV9VSp/65CwOBHxDLzzAAuA1G/RRoXNkkCZ1w6+RhA6qu
U43MddPHUS83HaE0bpqqNIsFR8hDtNzIR4o3j4wRRR7en4MexgKh24N/aTUIepiJfv5ZugIhw+pJ
hK9iJ9VSgYbAfoPwm0oqhZBiHcTMPIskT2EX35+iGZd/bKQZB/r4tZT9uzoaJxN3ztWffU6/8qvU
PHc5/qwjCVy5Kn+7IFybPj8W6WCMLWmhODjibf6sBlw3yTbgNRZLuVUlMyppoIuqWCoicMQqLgos
aAkSCCeA0BYvz5JxL8QNb4wKfmTJbRbG8F7JhXA7ydQRYWvyTo6tD4u0v13kq+syNSfys6kAYgMe
JSYky0EU4/ajgnekvX/p1KsCsIh2ewagwzaaXnYdpQTjgQ5jvG6uLeIKWRodo+96oGUXfuN+mHYS
zimQ/mdHNwz2ILbF1Ce8SJl+Q54HwWsFXHwr2id6LypHZCnmKP5GUimtrdAydr2xk1r9e25C/Mma
ADcBWSXx02jH05/vuqaXHBaqxEB/jFzLx76wWzIVUkqBSOSKaIN+8FQFg9+B6hhOpJk7wlTeEScn
WynxjPEiC+xZOHCaHYRNaefjVOwmk9Ma/SF+KnvmlelO6gn8iUNgCqy8pKcS7ui2IL5lBdbghHFA
18P96NXCeNZMKL2BlUVPrZj+pCq3zKjXpMxTPuq+nL5WsYK4xNooqfpWJOF4mXHVcf3oHILMuMEc
f+eiwZgUZiBEG8VRCXPXetIoZV7+qszepwFGZj+kVI3GMcfafu6IMdDb+GRZIorMuc8olKpHjlPD
2qSZEnYiUXD4zcav08J69ecu3ms1vV1JcEqU0LRyaR8QLTbg+gqBDlUZbYxC/xoYwGtyyp4tI9Ld
zcDNESS/GUV1HpYLbdbITqhFLjwMgUIl7teMwWAlRtNv1/b7uMVCAF7EuV8izbSoeUPgsQH6//bL
6ChAHXRSRQR6C7UIJwrmGlEw0x0G/iNoBeGdnACDMAg6oFtR9Z09Gs0PIYyjIzRAneC9ZWvUkA+B
WtS4p0BmtOqocaS7raG9y4tZmZgUMy+Kdj8HOpei6lDmIUOkRedTlckpKyt5k8vEVWsEOhYKAyzJ
7z/wPSXytQOKxcZ2A651z6ey2A6RvMLGEfheIV5LtJh/Roq48xtcOAHGTkYyYYqvBBNZdIBDBG70
B7VUwzUm+3mp+neZ9qzsIbMLfniTVNJHuPigh+eTuiWtaFvU+Ynp+M7Xsa8YjNjaBbl5nCRYRPBy
P9K2A8FLU2kzsBqdlMUL2TOY14VBxFQmMPxU8+SgJNOvzEDE6fpp3slgSxs1yV/zkGGnJZNKx5YY
3XB0e18f9qh3tw0hcRsowFRHsrwZY8KTxHlumBMVCxGyZ7wrdNj+DhHOCMHCnZDWGrmB9I35cIXU
Wzi6xhVKYWOtcEbemsZcPRvqOuwqHSNT6zzIAJ36PNKEm7qXC0ritnH/lKiDtCtnAkBAXNf57AOm
0A8FlWa6Umo8lUYg0XZYCN//fIFF2CAEzEN5DdPg/34riywwCfdmEXxY1d0qb07/+afMD/mrP/9v
1daz8vrnJ0TiLfaJq4SsQGeBpKdFjQ5jvYrA4/mxcdZGrhL7d2I7tO2cH295ZNZP6aAEDNnwAKOz
yVZ+L5OQNMzWxWIHQF6HjjuGpeVJpKQIebAa44BojFr4eNbnosavzfJPk7FYtsqfeWv8JJcpECR0
aFgll9MSejzsk9Caz7yHaCeWHetag9odQcsWe2tJW0MYhxphCuTokkdMj9MuREfQ/Wga51gmEpIx
xwnzfX7fVeJCn03h6g946KYW2ZvqNtfawo1L7AfDpAVJGN7iTCJr3u+Poo7DxWCqGewAcq5SSzkG
NY4QU8ozVKL5PpbkpzLXx0GZbJg9IraNFfGJZGVG85Jp/bEqSP6LytErC3o9mZIpi3M3spR9HfkJ
lXWCp2ZRI4ws7qMMMWNxx5jhfXE2jzzBrHu0xBXqSXmdksVpQW7Pek2g2KAPcE6aeg8mlcM36/t1
m/YattMCRwxpVERxGHiIiePSYRUcCO0qMYpfoEWKdC194GTpQL52B80vebyo/TqQ0gpVCRkr2bLT
Veh5ljJGz7lSnHrEWHYIcrjGU9DaMcXfViLT5UEu3Ja4RQb2gRNnGSN3qFXmYkgYWlDBhmgwXcNQ
mlM3U0EFRBIpokz27mzVC4xmbRrGaqAPWneHpRPTeBP3RqTYFgAwegpFy8PYv6Uj3RXC9DPlZvKA
UIEmQ4JeG4zbvIH7EYVMm6t8Qk6hgeXlfduvdUtG5paz2GFrkdCXVfuuwR58LJNgrfu6bHcC+z8p
y+85VAy3DM3nssRiJV7MLdDxn9V4oSH1IaYDSFrcNKv13STrmRM1w68cEy1ZIIm1mN0Zc/EbK9qL
NkxfXVhBK4rUA2bTe2ZvhCyKgJESijOQpQe0vHAdEKDNItZOKnGXVNBp7bXhrF71sylE3QVTVNru
AMBSlEgnFufcwcmVLBkJG9Q80xlgZxiyMd3a1fBR2Sq9cfQtdSAtIwU0oyH36jYz9/D0o23YCNau
731rWylNiOSIt8HyJ/TK0hXcAIuGHsSSD3rnz5sxkZVj7Jemmyg9Mh6fCXscHptKJVyONBQkOrF4
NiQ/X+eVknsz0x4YLgh8WgyAnyVwSEeTtP4ZBLZzSOAWnpUBYZ5AOW8G2XhtVUbrtdBGt0oV1JVQ
V+Kts6ppFahGdoeyU68qo6AADnWGnAzKt5JPQ4WJIoYRuV+/DLQxK3J86herrlnhiH1fkEYwLRDx
/WwrhkjlqKcvkmkmIAXMhUXcGlbAl/FLs/xQeUIdARYKaU5Kghd/Yr7ULtnaZGeQ2Rdb5p2DCUC+
KY079KpiJSFtPfuJtYieZBBu6FFmDSPxz3/G4SyfNL8Q12P0SnYAlPOB2bpvCYwWK+EcxsQgRXoz
nPxA7U9tGw2nIS+VQxcyx1z+vK0GhFskvzGnMrRjI7X7OjY8qdPNF0Lp7u0ALzKfP1PkHE6XLOMF
QUrWmRm8xXOrkUG0hCcFWITqI0ngeh4TBTBE9brpMrB1tNaOMBYSLhvRF/NKMuqIxwam1tV1VTAb
rUVpOsrUJQAjibJO2uyDMPiDKErFOdbjYTOXpwHV44bYM+M884qFWCfShoiBuEqfM43jmAkwJqu+
xXnW5/CieP1+Uhv7ZJB9LiImgmoJU0LNtYWwQ9A9zskA4MK6jkIdXoBBOo/aMz0ZfHMHaUdx8rp7
bgMEFTU+8VUzMK3RknMdRQRWDPFuXDhf/swh3/fMk0clxZPbJCxu3vmVoa8B9qnsKKe4BNr3XCxm
nPlUQrKm+tv0YwA3MuyWUztIceHRs652ujyjP6o1ZqNLX8uUBHt0GFrKUq3lfXOoaq4GPayY+ukb
PPcFFyJYCUFABuUJFWsNi5Lo2KKhYE97kVVlzgdF0/VjTLFJ02S5pjJ1e0kdSFcBAn4yCrKksn7f
1PVMpCMm5Vi7ylsOhNFj+Wm8sCeBUARIrLM7YP9xHI0p4N/iNKMaeNxraah5na7T04+5I07UIeHc
0znEDBbV+E5AbnUO8L+2FUAxju15oxQVLv0K3NHoZZ77+TkARjigRgpIMBD9YxMO4UqpQ5JzRUTx
lCh5oajM/lOOkqAmxK4ynGkEE+BNzluUPvPZmCVCQ+ajKUrJqTF15NSdekijnjrPMEysbnSUtxFW
qSlmzT3Bp/Rl8hNTQYiqivIQ4vJnSut7CJGZlTU96SXD8lGTlKMwc+KGTd9jU5+kXhogdhkLsNqu
jg+i3wAKxJNh4/38BNFiNDiO0WDiMSWqiAL1MEfo1z+KkfnIJBLGFXV5zXxHHfaqT+shG0+tipCy
CRnYdKVM/FrYY3AZdocRetnWnPrBJu+4OlCZnYKZ8IWO9cZoPVkpYljcaOvwaM8IIBqtcdeOpK9I
dd9sSrVbM47tXDqTdKcZQr0eJph4RfCGmRC0dyDjzdRV52nMuBpqSUX7ErzKMm1QqJgL+OPVRn2y
ZEFcqQ0ZiDmuwhu0TNXawm6+aPVg15kIBquyvpBmbKCMbJC3dQMYah4qzjyOzGJ98UBlM7EY+4OB
Vd8wpvV+bPSnP40jn6RdZ7qwQQPlGbiYAxfAIOi1DZxU/SLoNUmcnZauO96Pm8rGUTOg46Y5EtVE
pI+uRBlmuBCc5kwuD81MeyFgjbHOdBVYx7dACSHjrbDpBSON4xcl8NNdMudbXZT1vaW3hynWWk+N
47NWTKAkaaCvlErt8EIe6IXagCzSoOgIJO2ZD5bL5f/nz/586Ze/9WcLWhphf4DVWaM5mW4oXq03
XoDwdw+NzRSwi49d1a+y7R9JUbT8xZ/v5Jwxf25pCyLeotci2slVL3270WRSNRyYCvouIvOe4fWl
fx2gu98Cp9qSWnnOX833/ss6IARTw4eErBbgd01Zpb7QLqikFtmSuh4u5nT0P5b46OHSVFixcnrb
C6xCVKHqhpYtvQW9W25I4vbSTb7Wv/iDp+KKBPgCjZ7sRwwDshf5EjWn+c0gwhLHfe69c27ZSGLr
u3GI3PkoiK7gvRC7WsSA3Pb8lMUr68aIUPw0tvKJkGDlmnzqZLsWDjJGcTM6FZEl3+UtAWirjkb5
RH6vfgle1Axn/8++PHIgoIRSuEcYZeZ7qVlPWHnLToe7WGx3R5jRWWADW7PMLHMTkS1Wpy453+kG
Koz8XOGsandelh5N4yYQUAmcsMlc5Z60K6g9YEzDd7WFWNIyivzAdWk8qdC06lW5KzdVcsuuVN0q
Jq3SWoSuyNlxQUPSbfOX+EV4h0oAlITsYV1sOuIMX9TPlJA40VbG1Rz+tEflbu0Iwk69LoN77AUM
E+1+Xx3gt6XI/N77j6y3lUvomGfe3LRSv1BWPcpx17+Gt+5FcmsSo11mxGDSsz1dudWgEG3oOElO
1+3+pBp2uSIylVltfhdJJG9t4RYL9kgEWb/uW8dvT8T9DU58WOSvcChRJJDEoq2GeNXs5uvgIX8p
XIY9AkkIq2JPug3PZtrlh+xFetJu+bBS9Usne8jK/KO6k9FJdtgtudZVvBg3GTdlFo6A1diW8vIV
Dw7JnsGG45VwyPbmEeCYRvIWb9NxWQEBHcfkBQ8Gdr2b/9TH6k24jLsUhv4m285rdX+HOLkOjxlv
5hE1qD5t0OSvhpL3o3bA/k7S9wjcb2tOhczhqeaOe0cO8eAAzpRtUa6laDOgymZOxKV6srYh5Otm
ZWynzBaVbXw3xVVHJzvuDEBmtqrT3So3P9GHwyWYVoK4C1/ShVft8EQaRiy10xzIgdgF1/GO9fpJ
20Rb417nZy3a6oHjB85Dushnf0ttmiB9fZBOl/zU+2zFMYgDyYKtuoHKvWM3b41TvNZ7Hxjw0bmq
IzwTykeiAumKXhi6sEnC0/iR7uqjcS43HyPJNQdlU65h5WKN74yP5B1ByNW4wHEpXrFVAYvGIiZx
I4So5qr9jX9TXKOHVVPZkBBPonJuPWkP6DO8c5Qpn8z5FkI9DPAN6HcKLe+k8MHA1PTyq/WpJavq
vbhj1re3yo16a/fmAN3Bkz6bdzFZM2jFmO5YbUXSaGD3rsaV+VptzauEV8YXpoEOsdpP2XVR9EDF
nW1c9q+EFAs3sKKYENEHcJB4U135q3mNP4iCrdbGRrvMhl0/ytQxr/SJ86+EjV/qZQfxqlysSxhv
gcH87QyAfOITolmPMaW0m09BddoN5Ua+Zkyk78Jd8aS/Dq7x7h/qPep8r/xt3NBfxZ9YF0ydbWV7
g+kJP9wm2RYTab/wmNPtO+M5vaRgXS7ZWOkd3P5VVFbJExE1GkUTShsv4wBCPAMb6DcQjyp8XeK4
mPp8w+OcJgQwpwFqjbIivaa+oVmouGtYNDJ0MLu0oOY5GrUnqXLKlk/eLl/CD4HAN3HVfNGxjmvC
RWEnMozFfnHdeNKZQGq4I4QA77tDVPOwWUy5tFqupoX7YJtP5YWUXLJGfK6saC8MG0NbQYCGXqev
m51/V8uViqlf/QwhcpzPwlVm7vgc3+FzC0DBGFpuGnUtHScP4Z3qMY1tV5y6X8HJPJax0zviuj0I
1/FsHeYngSEqFcPROgTa0f8ZzFV8EFy6RHQYyo0bkfTZ/FW7GWfjLbhyJbwRZ/MtHBqP/Yd1GWRK
Rl5s6NCrX3B/He0IpugKLfQaMcMqfNN/gz008YDhqy2TPkYWKyYTds+M1JOW5L9owyDX2jUBPIUV
BGBRcSxrbV7rzKl/8XEQdvE7dvj+s7SVnqruIz5kD8zLQe0Wb7LBbld0bdBkCof/IFcy5SibfK/i
PBSxiN82lRNss8mNf632RZhtjA0Grkz1OPJaFtkIcUUOO0uFXet0b9m2IV60o3W2Ddb5VjgygoVl
PTkKZBkGIN58CfMNdpf5OnDaYRWuDajZF2WyZbd9sY6SuCn3iCA1w64240HfWGwT6Ul4RV7tUbrL
5+gnOMaFY36L/VbnTD0TbwR3oUM6vYEnTBGkfuVeu2fGmfEWq3vfEhSF+dVq3EPzDdfFKX+zXqnR
pUMl2JhKMAYUPsD5oeP639opGWz5nKh27c/wWez200IHjbpHPNY+x4IjXPRr0F/0cTfvU6fZNKsA
AdCmOuI1/5k/5Nv0mjE0+gT6IX96n58ydd28hS/ltG6+2HISZvJ75VN45tN1pZ0fOnxgxvDEB4HN
BSY70S0JPcu6xARQSVuZMRrZa+SM8/OQsD/EaKeb63GrJQfifT1pM0PSeG09nKIt0y5JMPn2MRga
nWali3tfdIxj/9uKHtJ6WQYL2uQvDYTBVX8X3mY+6X490Iw9mftIYd5EQM9zuk/zve8RSwtt4BB6
6qdqXboniInFOK0mt/nyt4qwsiK3e441Txjc5o6rBPpF3BihqGZ8eHsEitNajhg/e8OT1h30cIMa
Qz4YvwVrO7I1zTaOzOS1S8d1L1wn6o1opb3UFxJNis8czuWa8NTxLLgBlBqYtQbMZFslsQM0alNu
TC8jOmV+YoU156zcEuAYiisGVtAfun3aOiZSpHwnP/P/G4Kdozbo19Pz2O+NxF24leRHoZnMiFFy
ldzFbIuePdIvVApxcdfVIzlJjXmjkRS6IwVb+VM/t9a1jT2fMvQ9zrbShQMK+pMc3QEF8+fmKXrK
0VTuhmodXLtHUm0SBi8aZxTCIcfYmhQu5ZdorAgBDl407C3Qqbh0xTADdC8oTvhqAM5RzsFCik7B
h/kuHzkk0p/40r8T7xl6/Vp5Lw7VNtx1+/ZNfS7TzcREGE7pVSlCGzMVNFDh7IWZU66xurDe24w4
Nw7HfaGspvwpNxwkgOHKxGFjvhbf5XsZotywaf0ik9L8hwxq5B75L9quTP1BWza9ol1EhkX+4uLO
oSFhXFEztq7xVMu2uAMmveWbqNs3V6ad/kMQ7Pk4/xYH/Vq8xubK98xbQPm1y1/QoK4UDEbQ5h1L
zSl5WEhH9FXFZuUpsdgulbSqYaCs0jt1XJt/kPCF2UR+HMH1HrxOxKGIB7i+dgm8btyKn5m4+SUm
nBfhnF1RyoxkKrDN6Dqgin5C9px/uNgqhBF7YqTAKP29+IC3cm3oOnaCYmvM2k+m10CYBlecV9pF
O8Kjj18m16dG/WThC7s+3VG3IvhxAMzz96hy6p/u0DiE1iEYgfk8Qch/wWiYgDGPusXJLsleqR3N
JW/FNbfR0TyUaMFMquCVcSQkOVkH7+yZdN/jh4wERt20ol1e9XlXxu6ityVH1FzX1s1HGsNq03ba
ycjscQ+uDk6hkuYKld9N2BHyqrwy/g3eJQ4sKiqiDjhn94m5SV/IepqL7zfhvRzfxeLSp071Cuoc
CFscirl9NlAUIFJTno31bVSrjfnclWuyMtJLmzN2W/HJWd88DG7VhDKehmYr28Ixu413E9OMd8tw
6p0a2qDs3xMmNDcELUwnJdWZz0TvCG71ED0e4xIPs6Jrj5p9SOEn4xvrmrIX3tmgBcxxV91ll2AD
ydbk/Nyl2/RQfPSmHezTW3Aizq2wqJU6CDs/AAHP6ifzGRpRClZzjUzGOsBYDmwy6eNddM6fednS
WXwXL8oNMINfizqKHuENrU8PIxk6+75weLh49b+D3dEopD+Nv4dAskzZb8E3p3Em7GBUtSfzgWD3
M/6tvZiR3hYn4y//YCLW9On5qJHt4mg9o2UE1ysPA57ipIQ06/CbiHbabbH3WhuWzGu9i9fcUayX
7hWogPu6ewX6aKtVjbDFkZ3gSX0W3jJX/BLJhSdhmK16TjgPIX7ykbcf2CyrX/Uvt9ZQORhUF40z
bMPeUdb+l79vHkG9jyHzbuWD4Bi7DJlb6FS93Zlb0a3eLFxbR3YoH/YvFHqB9MAdOhADroTjj662
sS71pb1D5nyYE5YYDqgvO522LHGnQ/hBVR3/cvphraJHDtnEAHyB/dOXsCxdyib42dzy7QMzO+WQ
fmuvrM7n6MPfZJ7lOzj4W3vjJKEv/Ga2AOnCml9CAMy1QaASp/G7cBC9CqH82prsyOH01/eMTpzw
yLIi1TbeNrsQCfxZui6HzUISo4czttK5XJpYkwnDBjwvOE136fWVNCqpdYB9GNqiOedirN5TuOyr
0VVPLBweUniR9+EP8lfzOS3s6De+9V9cAsJVcvO3/DZlmyWY/OJvxq1x5YxiUxjfTN0OymHa4eti
vJF9oqWr+coPG9/awOnmrYrfC0Gu8SrcUhH7PzDHadfh3sY/GDBnVEYqzEk7PCKvEp855QMb6xyw
SDQwt+JUfEBHtw4Lvikw9Vn7z8EVN5PC9h/EydV2/0oJPREbvBIv0RPHkcyRg+TMZtzVPJqH9tY8
OB7DZ3GPkOBMFPWD3lU95gfJNfbb5CKujdea3VZBKF3MfpbDUnujtr7374PHNOZR3iGoCc4Ej3TX
U0q70ysNux/ZzaFcTNydxhUZ+THse7F2rKbP+lJh+UTOIKSw3Blu5us07i2nP/lfw/ggXknINpq4
KVR6SxtWv2ecEqB/tg0KH5q4ARmjLb4tG2g8VcO+/PVdTfZm1c2oADpXrDxiFmF8bLT9dCqfOAXh
HFq7iRdbb+pnzDI3fALiQVk3DATvaIxDOwEPyl9GDNnAhbgoGW6dlvIZLeFnTlkWrse1+F2ZmwSr
JTpPgYN8IS7YpWccy4/mFTmFTOMpXYQ7wYaB1vZspU7dGJCgBysl4pDRzO7Pd8mo9yhQS8tpZkxH
jZotDXkfQdN7kJCCxFxzmAEaIinao5VdcuOiP39OkNoqS9qKpWIl+0bqzXVcc4+jefKdKEYwpczp
q5AqjWu0ZK7D3RLknajlfBuYyQ7FIRM/stVETEJXsJRhiA7dORHjapPmvJ6w7JE6T2yGYfkSQ7tZ
dUw20HjPCjS45qBKWA39MTb68wXn8yMhdvom0cN0Nw5LSK5KQZnWOFZaP9ZP0Vj9wRI6syOsuQCE
hZ+wzkoCNv/zRZ/vqSEEGNWpgJgQjMt1W0eUD6H5gGRZe2FJYQ7vEQkiwLOK9hQmBxDtNH+LWnwT
knMAYjGUAT6hiYT0uSbbQf6WEzzf8phmTjcvPu93F1WM/6qsc4qKngsLfLJlUXcTx/SjlP6RvEOZ
EjboEI+9xrqM31sgoj/mQXSq7MFXJgV5mLkex4vRdMlmRmoBMsPgzC9f1OYxqbBXl+8jc6xgizTf
QhzfrLS81mPzjN1TwhmpYsmFUaJeAqFOj6kUlE2rih7IuitNxhlfNK8U5JNC42n1/nMuqVfDpzky
ZM0mHZqOpVY8OfUvPsOd9dCaL2U3a24SwAYip+s+zPITj4MCplCXkPfy2xR6HOD6zqnF8cuUNWFn
+SGKvtDzlfrQ5GOz7VBZcc6k6bbGb902Rm8Qp/BUC4hOEGNMG7/qNr0YYPqmLlPMxjiaqTXiUEiR
afWAgVUGHCTg5GdZ8tcEaLw2ZbJxI8gZTiD56Ecfc6f9qgPERwE718XR1NVSyoXFeBYB+ymuQrph
yVz9n/9n8fN3zjWLLeN/GboQdigamo7jriXxS/9i6KKPqZz3gll7g4o/RGFhU9BzX8hEajZZa2dZ
tanVeFfit4tFxXT/51//v/1dlt9uSYpo6kyI1L/4uxijNrZaYdSemAy//qg6YhMAHcSgGMJCUPJr
HbRLRCv9z79XIqPof71tSVYMy9QYbqny8sL+Px8bERP0UR6lmklLhh0wSrFa30TGcJ50tPCzCJs+
q4/I8I66BZ+TcTKdbaFsVWvY/ctLWd7jX5+AJBuyoqqWxSv6yxOQEk2coIfWZCJjixBXArYQwk9I
wLQnPIVPQcl8cjGEYfmOTM/6u7bE05BmUPTB9C/L4a8mniarQZbgoiqmqsnWX1+LFvmSLBQRs/Iq
R1AVc8EvtgLpVH6EaNF8wVT/5Ukof7cAZSQeBhITUVf1vzyJhIndXJZC7ek5cJ8xZHdD0eBJUml1
cwt5k4/fkNr3svQxjMk3DUpUbMFQHPbwnwlgU1I/hmKMjz5SWjzuqfVVjX/kkxE+kbgQ1PWLCQeE
5ObRbjMeb9kxAq9wjqAhghy2jsz28s8P9e+eqawoBhJZTFxl8S/regrUklspaDwz4yLUsYex9Wr4
l83zZ5H+deUoMntHE/HfMgz5vxfxiNJ5Ij+49vpau+FNcyHgeT8YgN8tO6YEgjWG/EJuCnYMFt8M
5naMtePiyIl8Pb3oISsqbcrzcPBVTEMldNCm+mO1i2dJ+Z5W9ZFcaSx09GojNv5Z7MLfos5q958/
LPl/uWex6hRZ12TRMqXFwva/34elqaMUyAQ+4iYCI9MocCvQ4TgxapkynulcE6KdGcp2xO1JXGBl
0yVR4SWQBgiOCQ4j+vhDht+PmdR3wrunlRLgVjAPwdnPzPpf9sjfnh2KyuBu8RyTCU7775erNJZe
GBEvl5W16iRcbRBcrebFdkrK+nvCSH3R9L+P2j5WwC4DCHBgMnZqiu2/vZa/2z0KB7eowqiHGPqX
JRBALJEEc6q9RGN6YlTJ5CxuI1MIJlTJFTHG7Ke2Z8QeMMYgRuT7n5/d325fxdJkVcTnTWch/veH
YaE3+c8aHCEUObUkAzIT8dLM093s4phY68Julp2HLivBEGR5OL18jU1wpcVOZkQmh4x9/PEXQ5QZ
sv8KY8Sf1kgAXINjmZZ496R02VaLvH+69aH/iU/EHhklgGnc7xaXpXaxofrnN/Y/pJ3ZctxImqVf
pS3vUY3FHUtbZ13Ezp1BBhfpBkaJFPZ9x9PPB1bNDAmGMaZtzCpVqaQUCAAOh/v/n/Md7fiVtU2L
t7EuwBR/PrEIDSoDSC13VXYhG0rsJsnWAtXapgc1U4doiUfNOYspnIeQX74/+rH3IiNsIp6pAPem
nL+PryfRAxIWCe+EYeL0KJQmOgxuPLThVvOsh1CmFEi6+sQ5H5u1hAoxScD3gWQ3w8lFfZO2Q9yV
u7HnXiK4+Wna2c/vz+zUMWZnFgCcxSfKgEXkdzWa5VbYyYnJ9+iY5GHQDOJ/BU3u+Zh0Qlgtes1D
UWgbo6MFMDCLOD0DTGYpYV0TJkgEa1k0V/hl9piaaMajH47jy9gtLoKyvWpV/KG2TvTOENOlsqgY
+IP/M8i9TV2hAG4NRjLhWA9+zrt5mIBRnnWXB+6vCThmE8N64uZo06P8ebYnalfahs3c4yDZn71T
hMwbQwEWtPMQpy9qXuMkERE1igiKLCEeM6uKH3B303IAd+MpBV2TnKVv7qSr7++hc+ybWMRGOrrU
NWs+6RSmpdpDbpB3n/5RPJrtvk792qo1+rjDvi9r98IAWOEbF98f9+vqBNWkjbDOMgmEtN+v0IdF
m+Np9VhGcbEbR39l6TyTFRd7meUtfjQm3dI9tR6aRvzsmnN+trQwzkswq7PR6lRBMA6DjTtM2PAj
UGazlH3Oy/Dx+zM7ehyhqxo3mNlcTGf+4cxM9nCGU1rZzqZ2M7r6VukwMxTuibWmPb2avpzPh+PM
JjXFiE0X4Ui2A0lRK45Yoflml28ulB5ZgJYJ+op3cZCdZVVInuyQ/xAkwRfhgdOn1tA27UaZONvC
SNYGeizN8NVNyEpoMfoExQTpYPMzyAcdCrZCALhpPGpGwumx3+dquoUfqqx7qaLohe7TODaiCte7
9xJ8YLrLNj80zmRReZux3WSJn1x2gg6d1lrZ0vEEAviMbIVs/I3PXDnr2FDimeyQR9LLz5vfra0i
L4h8jw0xfjGAIi+dtWJ7SqvN62v0avYPzUIpAfYxx9zU1avsDBmSdsDHeG57/o8uMVWEq9B1ZC/2
Xk7CGky8VeTSwSbImRrmqFmbUspndUPe7S2b5mLrUmHNSLZYtCZ2mzBCPGD3/mMwjgcvuPl+pGhH
XkwsKC3JZKCiDJPz1VJMlK7BNi3bhQlAAN3v7ts43Rudfm+Xzi+qEe1CHaI9dp4nJwlvK8cXQJo6
rP6XWSDPh1TcY15/llqx1vz8YVTin5ppEAlo1OUii/XtOPgUdgrQwqr3WLZmys11myWmxG3vqq9l
hb/aivbY2uhSCf8xa2mdKgBBDedX3HX3snaux7q51yNKrq27EWFKQyRxrsvCXwtshLXgL4TErhl9
s/I7vJzhPtHFJV6SvV6391jmvPI1JCzZMLTXwdO2rmJdw4Mh7a3UX5pU2+Y9rceAy+66dLFI96bU
tC7KEXEFnoXl9D110UWrymrufVN7ff97rXlZZdUe9S2x4hAqdOR8dUwmseHuJG3BplRfqrAl0Js5
TRPPhp6e4bM4j4P0avT1W0+KGy+CDeGXD8qYXeF2gbnj+w9+F/2A5z9e1j5MHtdT7uq0uhKN9epI
k2q+XT5l2BFvyQ7Au5XeYo3L7tiDMqZcDFcnRsiRF4XuQEul+CRRZVqzycRNoJbq5YA6GgxZRsTL
eQ25dGk61CGTUm6CxHkNELAjySiRs6jc9qjqaYK6Rrc78V2mCXI24Ri6JcBNOLA8nPkWhSpL23Z5
ku3AgSBPP48UJZiMasnaRi/XmBpBMEZG2E/evfRW/VvL1PuqRFnj+7ZYZ21ON9FWPLIH+hMvMe3r
rsNgh6aapq7ZUDHnc3vpke7mN2a687AMUO/KbaSyNF4Ql3sXbl/+IJwNOqGlx7vKgrPlK91Z06ju
iZfaBEeeXyL4trzPbFvyz3yvWA+R3blDA17WfoAIkGzx/yXK+p0bgqlj0Yf9cJHGiBON7KycaBr1
5DkX5FCUQRziaDR/y+Qixk5AWb6/hfc3XmWugvwJY4kuoqXuoJx1y3o1msqt0cacS1DrEOdga4ls
3LiNucCyEf/PNycG+yPyR1RJbUPXZ+uwKqrzOMJTBaG1ua51h9Z7+QKDimCs8kBC+SFuBqQ/xggs
Jnv5fuR9XUGTRMIEaYGEthwpZ2/uqM1xN2khdhSbdhN+pVU/DAeqdZvALC47PbkbSew6tUb7ei9Z
tYO7tiwWRsaXEJS8yrLGa5t4l0VIPtES5lH1MpoN0I/wRrropFM8cv1LElp7VNSv35/z+xLw89Mm
VIPT1jUxxcTMF2ZeEOepICNrN8pa0FtsGR1w2wcMUpRWb8LY3LeYA2hvS3rSCmiLjupE0YpFr9pP
ZWMQjsCP7SC6GSq8/HlPUEGSvQzDndFcgfE7DzMs+lZ56m59nSb44mw6WLRLydefprQP659CUrc2
m4QvjuneN3ADj/ZriAkfBOX++4t0bGAYFP1MLhMrITk7lI9U2LVrJ9pFpKAaFg4Pz9omsiEUoh2x
jLGjrJ2n74/5dcHM6UFMN4CcT5PNfNklcsCapDqiBOLjnfwlG7QDSIaVmmsP75c8cpO10K0T4/Hr
slKobMkNdVqsc+DZQyArihi1a0U7pWnOh7jdCRHdBKZ6+f3paceuqVQpdxk2ZEF9XsZl2dUHAZ+9
81K5N1v28BkPGgU3XpXZj0IxLiOhb8gt2NiwBUTFLFsaOK0aYkEQBQKpknDgRutJcU+NrCPLJa6B
prJ+t3XVZEf4eWj1it6nYYjtt8QHNBKEYcieOcC9rIP6oml/aCTXLswQRpR2aqjJ6U07fx6nqc+S
QMJ408yOzQukdqAcRTtHApcQGP2ogMBaUK2MeT3rzmqYbkTGUMaaSCSp4fGWtlEVJ96Njwl+0bUu
oXp1cPUOvLU1jIA2D7Wh4T3ukwhiDW8CL1jw2FMw0/RyhTMOUUjepKTCpXexwETeTwSZd+hYnQsM
9LhJ8InFk6Pt8M4yUAp7LTvgRe9/HCCeAzsJ6BMmckqt4OC67mddyfOyBckwZupkivc2vm0UBC1i
AVaCX9T1UL71wP2UrN0B4nKWula8AHgmF4VtwIkBNz2kXy6s7UylGeKmxHzAjSEMV18w0Q2d8tMN
0cv5cm0O50mJGq0AiOLK5jxLIZFgmnrFnbM28ur2+y9x9OEicoD2xRTcNp+zElGweCDCfYenE0kV
p61G2sG26hObtiP1RkawY7LvZVInImc2inC7GWlepPGuM2g6oU20G5AdzNMVMXosoQ4wD9CDc29q
Q+79Rr8s3fays8dTX+TY281kYWnrNsVPrv7nR2kMVWzEoFl3WgX3ouGXVV+SI/ISJcOznKycVRX/
Kgt5PRnhE/vX//yCcxUEL3Rhq+q8IsdjYLaRz2w2RO7rdL1L9GVJ6Z6YrPWvm2SKYMyM9Bko3+vz
p7avolQbM2YMM6LF4MD5X8R5jDrLIoBJg/LAnBUa9S5oTfJ1akY5QPJFi8ZEL6GIRxge2Dnsximk
aGrfBcJ5SmDm6C5hAz3ywEpD4HR6Gj4225DOIDTaDkfKMrZZ2iD82ghlZ3OudPW5kucvXErC5PXL
QT056x+9TroB6w7shf2lcxNzkSyT6tdu6G8UrQGJHOUvDWVTkJA2ypo4+NXEvwTgl04BV9WxIjWL
84AQzxOvOWt6AubTATeKJq/QDMJJZu85p9EBPHlFtMNkjEsH0L8N+AECZQG1MkD7hUkqq6tbn9UE
S4K9Y1db1f5h2eJAVPhl9tZ7WFeCpN1VLJdCXpCgpn2iHPildTSU7b28ko57NdT6we4pZuQMBtXI
X0QdPTpGfZ/k2YvTq5c5oHqiPPEylT9KW64LT0Fdy3qJUjUlSOcwasWdAa0pd4IJPPwWZDTbfTsx
1kRKX+IxvmsNEDA5eT1+Y4C3UDd0+FeuZQE8NZ/SgG0uw15FcdqrYC31S5/hsIhkAGvn5/u/W2ay
fr/KeUFFxc9+EVt+YnUtjt57iwor8x/evvnSvnSrqaSQ8GYryvMU2JIdtecdTc7V9ECUXYc+yB92
UmtKNjC/TK506GiHsExfQq/83fjV2aiKgxKwyqw7JuyiLO5hcdyOouxYljrLqPR/h780ApAWjY8o
wRxucXjtMlhk0cSZsmITZbRivrYMLjuX1bI10D1Oc7Fh8SMVAj54qRy3TouTIPPu6op+lqWceA0c
W2BoqmAbicHbmbZxn2fF2Gr6MAAgslNqbaH16Z3Xu+dquNa84iErhxc1R6vjxnsnG07cBf3IK0hj
MpwWzTRrjfl6X9d4qgX27d3oaq/g2p6B/T9amr8unPQ+zH82mrEzdsObORnLJMId/1nNrMvMNV7s
tr5PC4B6dk7XL58qVduqR0Chu+mGeg+WKqe+98v47PtJ/NjsSk1LM1nvsx77su1uoa32pZdluy5E
0WalZ0VDfSfp7ssoPRvz6FztrI3h49BCpTmkfDl0JItObe7jGnWE5WOd8W9ia/wd9uI5sdXXERZc
aD9oyfASVeqJPdXR26tptCXpxbCnm799heKEQWlX2Q473XVhdiWioUevzi9UNdh7LLZSwpaH0NsO
tjyZK3RkYc2xp8qzrkmHufrz2GLKI3RRFIwtwlOWOqNZ68UlT81WZiuphPc468/9UX3NY/WVOvUG
Yts27dxrqTf3WPMXUW0jYwY+bajp1fd38kgBhZE3bWcM1mDs3GazbuKWAuA8d3Kss2dwY5thlM+h
ZLr0fGvB/vRSTakteVJem55zLnrv8cQ3OLKv4s6ojmGbbLDs+TIwt0RQJynVpWJo76f70xH451VA
zOtn4bT3qho9Zol52Uf2dYCfDJ1HFhrPYTW+1pa3V1LxnALZVwSuWUs78XQeeR1rBqoaxxC8k750
51v4lmR3km9aJQ376uxNyuIQVwygwCv2dpOeagYfGywGMVu61HSd7d5ssDAy3IzYaQJVyTUuPdTw
8EwWkFdXuenfh/7Af+xPPM7TPZ69eenXq9Iw6EAL3ZlmqA8b93zs+lJ1KV7hWH4a0TH2eMOt+orY
rlOFb+vY3f54rNl4c5QwCoWYCmUOfKwqcDGYapC62OFowUvRZwDYbGSNwtj6anE95pmFCce+sAeH
h9ZcYVk/TETfRFgbj35emQ9naiaeANUndPJJJwG3FI/bXCO9sLPUs0rJD1hifRD6Rk2xForEhXWR
N+XhnXyMRDOh/QibL38TqbYbDNaFsgW7Eo5nla+dFam1TrP2ZghePd1aO1WKks46t/FgU3LR+2xX
Z8NWLZyLvGyvnQToizJsy7G6VrriEAHwaRSsphhA4/YqaYczo8GlVjR/wrA+tBXf0kuv+xSCCSHp
9zKmU6I7RBplmLSXgQXCJu7HRf7LPvMjtmeZcGC+uOozUTY/osrclSDLlMEYloC0nZ5caUJyDIg0
mwI/2jvh0uFUNgKVJG48cW6iCbJCr9gkPUppNXnJkWZRWazIwaovRm+IYaGmvEfMgiSfjBEIXmAr
jFEHiuQF5zzBOEFptWxDr0O4WXew6QBFdUNIQEQT3TUJi0TDEYBBYjXmIybqPrJEWAny2u8tfwtZ
CMk4FewFIQzPboHOOnSMbUoskK3kezB6eHQY9aOd7kGdr4yc9RhR2mekbe4MCTUuwi/ckh3kRG8O
9iArqA62a19Iu3xrg2zvleleqWq0FC6aJ4GlPftd2dqTHuNbTKPsMezPYBkuLBPcLY2DJws4kptj
8gZS7Pg7X/JZkXulEmrVAA4wfLmplbNpSPRmsXcG68I2B0ykfMlpHgCSvkXfujUiuIeuf9kFzXNm
ef0qbYbt99Pl0edHsyyNycFAtjJtqj88q2ZRFfVgMiHplbsqTWZkv7sdchIvUAmJwVw3o3PBKZ6Y
B48tUqh/sHtFTIFWaXZY6Q8wVLwBFxntH011rtMooZ6fnpiJjr6OJCtMg44tbURndhyBOAh4vZMS
aO/smq7BEwUJPsGtSzUlQ04HdNPfO6V+FRCLU2inVwrHZnxeqpbJNaYKO984OnlSJHkn6Sjg4YgL
FKcN+vdOMS/5z9cIBdj02QvXG++Y/Nd+gOIVJOKlWgJItik+NgTy1HV5G+lEatnmhZvodLAksGSX
IJoOcuYiIXfVCit358Xpa+bVd43vncMVv3CGFpgCaVOtLHEopFTzPYJCPAzESdeshsw8GA0YuIjp
shmmHmGsLPUSWqk/TE4ndXgx0nGXjgTu+NZSc6zrxFcR8r/qVYQwp8WAT67XwjKCuyLfl3aGhl1g
GlDr8WW6mxlkMPxffbSyQ/ORrVSUmEAbBvBZ4b6EtwS5l5XIT1fpEC5MHTufecOAo7fSvIBCTRte
2SxSySoIwSlQhaoSq17pYetRZQDjqIEQjl3ieltcLQYCdXJ73zBSASZVYXP3LVh+hBGdJ4g0qMUh
77tiM6D5t/LaA+/g4NDW4FDQe7Ra87xSMVHGpbdoejy2bfg4Rjn0jWQSieP5DFwOMGEFv38Gj70v
TYMtuoPejaE6PaMfnsFArWSSRm0K/ZAek/6QmPHF0KnbSCOu5v/rUPMtWpvDG85APu58C5JiCl84
pcYOJnHZ1cqJ0zq6SjbZV6FLQY7Gdu7zeamFnmeFKDmvaFf5pOl56don/Xhat4fa8EPziBfDyQ5u
+MRpHlv1UKWhJMVSi33YbNVjlsgK0pjppaftCwE9SbC81PW15TsXWs795fffX9jjR5RU8qdg0y/V
BuDUqFvgGO7KsMQAVh6gyrxo7vCUxeVbzTsEqtP6+0O+Tx3zddakj6XWiVrZmot/xiqH6k+Cwi7s
Y38pCDls0ThitnQIGlXLxVib9xVsJrLguvjetg9FBMWxJCEZfMbU6iMWPq/3Ci+qCrMrPtOkZkUa
jFtnQNoglQzqBMkjViIviA/fUehyMcWNZ2ZumcuxHLeem9dLy+Z563ClkTVAbfuihaO74lm5CAL4
UjRvq6Xm3pcxxrgaJlziGLss0R96p7hNlXRYuFRiETSv/NqHJuwo0UonP4HabIfreHKfFxXQJASA
hIRlS3af6RKO/4/QhjohgeN9f1WPjlrGrEEriNY0GtTPo7brXbLSfCfZdUX+Fg+PDrSRyB3PwNdd
62JdN6sQv+N4qpB5bADBA6KQSUFXfNkZVK0y+LluJjsI1W/hyO1zxupliOuXZNJg9GW+h/tz+P5k
j7396TyheFenX95X1x9mHtUpIwTJkA8jXiEZuJqlg05revWXmTwPbe0mzorDtD75/rjHZrwPx53v
n8NRxG0m1QRjc7+1Y8ZYaFfXna49lVl7/f2xHI0bNn9MKIEiEmNbyqwwK5XXnU2gB6FMOyMN7/q+
7VYBsnWPaqxexjUxLvkfSZgb3adxO6g+XnYbZgZ1Q40b7bqVtZDVzvBe4wz6kWn2N6Fn7GFV9okL
4NQgzx5y46tn4sWqBLA8V/4I0UiudR1ZXk/sXgVj0A8B58jxoW5AmozRPXMj7F7IUxs/PWNNiy0a
t0mFW5vktqd3c4lphyqxT9junOsow41UKOw3NPDXC3ZeFIwz1vpKeiBmo8ISQt2Z6HavlWTc1RVp
egRDIqVap7L70Y6iIwSObY9Wyy1yr2vX9CA5d8AvyTThFVzDmIiWng5DODL6vYj982ndXJTGk82K
uK8YG0QqrD2/fxLeSAxWfQiz5pq4h3xtRcpFH8l1B342UPw/ylgOa+nX52TM1tey9EmLwvxKQu+J
V8yxh8aZAqhpPPC0zkWdcZxX6C5z6uo5u6vMeGrBUdSqeJK5vKDh+1QTUXZiptePDV4HTQZuCItW
8Xw8sb/0yC1kgjBj61oHeI/s1tVXWrUsIOEGUzqUNrXgqsDZmW5IpGHiXvdBGO68MLkvG9qauU7b
NyG1Qw//pG7+jN6ecKt2nNAS0QUsXngJDUB1sFnruMUCrEloEN8/F0ecAgKPBToPnemGWuXsufCU
IUZTGcM8cpMN+ikc7ioV777UrkXCWZG/lS8CTH3KAH89UnzC9hwHYfaQUSH3MCIqTr1tG2bhOr0n
VQ/9FlanLakFOHHhtxPpET+2xsY1DeDxOcTLWiGAIlanaGiV3Neg9Xffn9TXxG/Qj4gGtGkxZVP+
mUbMhxnNMQc7qXUj3vV6uC4oqoNSsw91RpRFqfcbzXHzVZaADk907eDDV2APn2Lv9cgGqdNoG0Rs
A6BW2r59Yh46JsRAtE3raFolWF8Ks14vx9xtmWxz279sgvhFiYu9n2GMlgIjck3GSQnHu5L9Afjj
jd/XV5LW16J12XnWlfXYbRI/fasjbhSUemRuydtAWoHV8RFNal8QWoPaRyh/TlxT9cgMijYCqQAC
Nxo7866mGrqeSdkoQZ9dEqQU4fdrBqYNVz0n+RmNCFe3H7PgrPPPnQ70QBZG45Wjwm7o/Fd1KPQb
Gmh0t2OIQYY75XM2Bao3bXjxRh6XIf5FPmS67tL6Bjoq3BOSFZ2cGkdq8rTIoFVWIVxVcjt52Aao
49IO7pisAFSmmbWLI0eQtpuyl7KN80wnIcfwqQtPnS+4Kf45ADUgfTEFiraduKbuGz7Fu6eqMHy0
ho6yVosc5ali3NkyeEqRIS2MRmiLLmetZCv2ZeT8tjqmYDNsXj2prlzJaiZtdwjZVoX5E2Lpm+d6
570H+8kL5cozsv30PmmtB2Iwf06Lwjo2nqqyPGhN86rT66Nv/tQGukb3nw821Prgs+bvuvbMyWsa
5P4F1Pp25QXdnytXNa4d3gaeCKMt1UIs6WVBZIpj7YlDZvsIEZAptoX5lde7MZ64o4P6M82G3yfG
wrGhgCDNUBGtsKmdd9UGmglxVRvJrg+zGCyksQDve5d4Vb9lP8f1CZx9KxRCPKf5C59NlGgnlCVH
Fi0YBG105nJ6o88LvMRdF0UyLdCcjNvXxfmjaYEYbp2Ca4OcdOcMxXrER7oIYC2feoqPzP6USujp
UMZlhTivvqf02JsuCdJd1BAimafhTmQwzCxA9yujwF6VYUa6tOW95BnYJK4PPLTauXlG7rNf21s9
Da/dptDPjGGKAGwdIITkcqnyrG169wpa5orApENgExzK2mLLqoY1YVn+6y32n7/7//Lestt/rX+q
f/43v/+d5QSven49++0/D1nC//57+jv/5898/hv/vCK5LauyP/W3f2r7ll2/JG/V/A99+mSO/u9v
t3qpXz79Zp2iqxn2zVs53L1VTVy/fwvOY/qT/68//I+39085DPnb33+9vHILoBFje/5d//XvH529
/v0XbaZpRf+fH4/w7x9Pp/D3X5s4K4NXyln/+rgPf+ftpar//kux1X+oNDfoVVG+Mqf2W/f2rx9Y
/8CWY5IcoemUrIzJKpNmZe3//Zeh/QPFFQ0RmqLM/8JkTFdZM/1IF/9ge8xKDEmmNZWo5F//+7t9
uov/967+R9okt1mQ1tX0t2eLXcDFEmY7zT+Df1XnU7XX9epImHWzkxF8niKBJK2EWXhR5cUNmYmI
r2Lf3wYA4i8JUdeWjQ7lN4OHGOa3LJP9C71prpWajD07L7ulJcv0EnvOsojZWTpNWp3VWntVycLe
lSoIf8cnHunD9f73OX08h9nzjdRPsG+nFMmehAs8t+EWRIM47djXW5VbtaSiDUEdVpniki+LaoH8
FqpojWO9WpkSnzj2fPf3r4NjAFZVBMrcktn6oTTCVtMSiZ2QJC+7zbYF4Zbsmf11rEPsalzvJjfB
WEYFoGMjaE4syo4en9vGopZFAlKmafr5sH4ZtT7KByFqBD3VrTGp1bVOA6tHSmBC4hvJf2dF0K3U
IKnWtsQN/f2112bj5/38Dc5+0ibq1L5n59+3dRPFGLC3aN+BzZXtHcVviicDCxFV+DZbDxgcls28
0drkuw1wchKxtdV1mhjo9fLyVBnp+DeafDY8XBra+M9XpO591zXyuoZtJUxycxD54/AvTrxUtFlF
mhPHaorl2ka0QsN+LousPNuo2sJttv2oZSvapuG67M3wMXe7ZWTW3rnqpe71SB/R1luNWrLS3Vpl
2S9jq9Avc0P4W5JHzYswEPaJGv10zT9sYN+/GnUlVTeI+sAOPV2hD2NCFq1OcG3dbKvi1XI9AlIU
/zfyG6qc7iGgO7Zkm5GfGAlfLztbG4zfEtOc+Fq3dv0o7IiNbbYoNCVBUIT55dheTtSwjl11WugO
tQfVEdKYfv7h1FS70pFhRpya19ur0eY0ysysiDzWihOP1rGr+PFQs3FEs9grPBk3W5tUyEUTs7Rq
wtd8UtMjYq0WA4uJwB9ONMSNWf3//eZNdQd0zLQfzPmEDFfctLuOB1q36IT6U4nQSdSLmtrYZsx1
gZbohki/5irPu0NtiZCcynbH1OBAy7UilonSWHehgvvL1HdRDO0MK9KmNZl37YbG4tBHl4Xs4TU1
Trt2leAPbV7U865+5Q4INdPS+1NpJtk60S0VenDzEb54bdCDS+ocXr3XGuWnKEgD/34qeZ+qZsOW
BrBFPYtlGtrA2bAlnc3Us5oHN9braKP1wd6oMWD5HmcFaXpfU+MqOojdVuscqphOQCiG2y5tycHq
YeaZbCqrulioikOFwtIWuZ2xxhrIMfMC1l5Iihc6CPRFVcKRimV2TdTIDhPQoiiIyx114xLDZHjV
V7+DBIeEZ3cg+p4HE52iHjaXih4+fX/K6Ay+PqpY7zWK3kRB8s/snEMnNsl1i+ttVljJumnGi64I
3/oMPk3VQeEipH5sgDJ3Uva7dOByKPLP4FTX9Cc3+Rgql172mkb8v6r+0AMTsGmu/fBd8tUDgyqR
I7WN2cBspve88YzYOjgNGEH1F549/yHpaRh0Fu9JzBXk0zCb1cSV0kMEUKnWyUXiVDiaFH4mwmTf
tzYCpJya1KU25eSlAx51w7rSa1UjHQTp7kU4es6SVHUdkmVx3jUt9rfuwW4v8LOVtG2bYJUJJBXy
wZbxfQnwf0dAOMDStFnXLZCkLD2Po9RflkKxNkTNGyuCRniPiuCRkDrEywu77jej7T0YYXDbWO1N
aYLDClr4ZEP3e8j1fKnk6TApp0iUbBaxFZ3r9i0cdhNMeJs3B4SyNQ21+sbrgguElsmmzx+KAADM
MAW9Z2DlxJR3HY41plxZEvbSKneEazsY9H77pfwNbORWioOZVXKRFPKnrpkHMYpncrAwsTn9WULN
duHSYqT9w4eUbfNgemzOQlkG2yyheMN8RZZLCd7TH06Mqq8Tl43/wUDCMZW5vlSGe+gnjex4jhoS
WHKSVuwW1qoW9AcMSfbKo9PlEqN8Yv4/elTac9j3aaDyIvg8MztEfpNnHPHaVR8ro9s3WfynKc3r
flQINY+eIsd8PvH0zBSbTJWYankToKuCMoIP4/MhK89pUyVuWHsJiKJ0hJnbwvtSqas1FiGrJb4J
j2gNRjGX4+33B//64LKRohpGmdRBhTaXMXuNbMOuzThdK8PLi+Bz0JUzQtvBSdbgoABqKa/KVAL4
/rhzIff7SU86Wda5WM+41J9POlFdJak7rjPOwGuHJ2xtJKQaxyQXnEVp8JKwZ1jKFlJz7I/XFZPn
wkjjF7N9DGWjnfo2X9/6XAZkWzCNKO+yJPr8baJAGaHGO9W2BySywm0Kxxb2lOOBjkjwdy8IE9Gu
K0ttF57IbiKXyOXYDteJ3x0yU0+3MlZX318h/ditYT2MVwPRm/aFBFLgFxyD1qq2k+x4Gceg8ClU
bYiEeMy94Q+GNuK/i4ywDVP3eO/FTxjf7wYL/H8Vaz8iOCKLXSXqc99WAFE0GvBKE3AC93VVq95B
C/WrOlCp5YZau6WWBtUquSpG/48v3H4tIz76+1N6X9Z8fjXaKPcwkWPcwLY/X9N6QlGI/TKqrSVG
koNXtddcaxZ2n7SlbBJrUbZsw4CMcwPoURj30W5E8Qc/fXrwE3ZrlWq+QLahH9GmoJepB+U5xG+n
ckB2Gyuri+MNCDN1FXmQnxthH1Q9I40OusuqFwNTmHPp4K3cyan+6IkztM5UfON4R1mYTpCfnFh9
iVnh6H2cszOGImQZguls+vmHlZ6rkcAx2F21bYEt0umjAw2D1VegQBfaZQvNzZO+OPORhS+bFJpr
5v8JA4UUbRb8MOGUHctzCI1ub67YAHYLrg3WrHbQYcpnz0lfQPqeNrPYbYE2/FLs7qH0YyCXKZa7
ppvWP6ZBQBUlK12iu5Z6biwxD5zbXuetcxeVvv8e0UsAYByJchm7lbHS1eq+y06Z8t5XfV8GwIer
MXvOujruhJcN1dZrNABoxEEv9VHDam0l3SqP7GTNvABcHIQ0dliKoXqlLzEYPrRhfUJDJ4/N9CzA
eUkzC2kUeT/fGWI+RDfIpto6iUXqF1nSF0KPnhrXwQaoDZeBxPGQBw1ILA+WoRprN2i9ohvLyc8c
gT2PL04CjcolzZ2arepwYTkEWZYjNOtkWuOEabHsRfQLASp8syJ7qbWGMidApIVbmDiHOnHgYw8l
dJjVaAHE9Vt8qJodpWT9BH/ilBQP1yI1JZZgCxPzOclliX6MArMxuv028gFcGOqZrzNFQctIVpIC
4qZ3Guir6pMh3BcNghBRsbzbc2dt1cVTU1cAPvzgMigMlPneq40z9EQz+ev2hjqRqgmcl9JUv6ir
JLbQyAXUtbVF9OKBK1wpIxL0bGRN//2UcmSSJDYER/UkC2YzNd3kD49XFUdmWmYa4Ste+ifMYRJY
+Y6p89aG77PwQXOmCaxMkYrD9wc+suTlHNFZUAsVaLnmG+fC9ZrcciXTcyrXTRsCfLZ7cRbV1W/d
sHpUd+7K0ukSmSkyUOmpwToZ2MlDNkPQH8NosOxXIZtgO5JeBaWoDHHx0zRCM/z9Vz0y0E1VTB4e
cj6pws2uUU0Upu6GarUl9xGTTnEB0OKlVePbXpHLJAj+VBZYh++P+b5omT3pVPx0tNC4nunXzJ50
p1UqfJA8XVrbXOPKXDH3YyAP8F1bl57t1kvdrHIIGsaOKsOd7tpnepW2ZMpHLoFK4rY3MGn7ft1u
ysn9NwbDIdC6C9iIJ5ZAs8r2NEPzTSerEPcFy/Js+RVALpBEAVXbzs5qXKhwCuPIQk+i0s+Tfvjn
+ytzdMSyRZrYJhJ2xXw/7oSRl6Cz2hrpVVfrV0JwVD0le70FOx1PsjVn7OOVcmrAft2R28g7WEyL
6YaAyPr8qISVhgkc3+UWJ+ZTN4i9ZrE7dDGRLf2eZMcoJeeS/WfU+0QaeLW7CCVIsVZhH+56cEKS
ijAEtd2o0EHHkXiG7y/MkVIUXxCCDjU4Yf0vws6ruW1k3aK/CFXI4ZUECEYl25LtF5SDDHQDaDRy
+PV3UfMwdeZM3fPComhJliiy8YW99wr/y7E9r6O3FX3JO8pwf3CqIK9xB0loT3+jb3wvBNXx5IYH
n/jFMFg/aRcaiLuxh+8INeEU++OsPIX//0/l/tvf6258I2WEtTBJgP/5tAHQzWxHmR3kppzw7Hot
TobyTlW/4fhbKV77IYr2khCJQ07uZUzheNI2Q8SRXK8ngn6V7QkAwsv7KMknGa38ucj6/iFXl8hw
tksbFg8bJ821jdoRQK5H4DmF5oPiuhBJ6zaEaFQEOODbprlMqIkSTpgoVAs/mljl3RQL9EQsTHhO
/TD8qBYPBEHVnLDZB692e0+bFkk5WUU6E7F5qwiQAfa16Svh531LDfD/P2H/8nxhRvVZm5pIP4N/
OiEKIxQre9oW5hdBw5uQycg6kh3nWOyb0fssivHZN7o/QEn/x5nzT9Xr/Z2MjMgFVo3mNPyvmDIh
Lcb9XdCmJHkGR2mO7lEYWZZiNiz3YeNbp7nrztNUz4gnmW+yUfPOxer8jwPlX54BeinCaPz7NuK/
rgxa6W3QyLvTUqyPnQtzqC1NMxEzCsqgsH4soCwf1kZdpWv3/+Pl+i+DdJ4D9v8uTQzyhn9On+wt
y9Gn8J8PAfmB0LVTO8T1pvP8WuetnQgD0GG+bSe0pBAw2/8lTfmXU4YlJdo83/ItF9Pof75dqJQU
ehePjOBxq/c6OhHihMip3wlZ23Fn/s/fmFbI4Xv+41pDTYkIg8UvBpx/9pJh6ZI0gZkQWncd/Wxs
MKizHvynhaHNQQzdJ+BlFXH6bYQ9OCT/Ycx+O5inLsGSEQu4ZNGTNH4oaYIprlewwwLRZgnp9mm0
h2tvQXeHR0bWSFCQTR44xpcw6/dsH70ddXJ5NcoleO0ZMfVmpj/ZRfXWr6CNgr6TP4YlOjjA+577
isRpx2k8roAmba9axBc16DlBapIfa3tx3krX/Tn5uLdnfPq808fwllv3b+Ra2Y8yAIY07S3bNF+Y
5hif3YwyMpi9V+jG8sT4i1xiUbGIbVzjyTOn7nmzSVceZ+eZxUb7ZfjjNCQrIw7230Lnddws+T4x
10cTuetG8Tmgg3huZs+4zXimyRBS9NxhkUUvMiAFN89XXJjiadtW67VXFjnYqxN9zXqpUidAPzWQ
hfCoouqVSmY8dTLfHhbbvHh6tM7DEH2nCSpv2lrkNdwI6OYKSYb2Kj+bgGhjsJ0RtK1h/VZQt9Ur
uSBuc4fQUZKTRm+IXWlW4CrXsfkkRfDLJmHoFx7zZxVW34ZaGAdlu+K2BqO4jcvwW689CBgwjpj6
6mYkRRqmG2ro6SwaRQc2VBs0z7Jbd9KqFz8R07LHWw6jq9FU9WP1NhgSEvb9o4+HgmKDr5C5NXTW
QDxwZRcPQ9MMZ2yw54+HLIyX5yG0SccW81XebxrTnf669/FYdkenTF2WiiU8yNLxrowe/evHvb9v
5jqfEj0zkws9XR9WAUBhshtxy+ZV3HIXcfeMEivJs7K5FItpNLvIGJpLG3TfF7+he9kIJxH5PJ4/
7m11XSVVBSetnHLIQg1kE6QodpO1jx+PsPlbH0nPcY/hdrcN+9dBZd7T3zetGveCWgVGBBwsry+X
FPIu4uZVLdS42v2ylE5xHODkzAMe1WHO3GxX0lKd8X2/Ik1qDkUQQBq0gIm4WPOsVVlvRtE0lx7z
kWNQJpsE374M2jJelqZFSoxxCpSy8WShz9siMRDyYDixl3vZ5xxG67no+3z/8SGuN/e2blU8Iuft
JqOGCBKU8xNlQkdioQHIQYxPfRkHprzYfZE9t1Xk7XpjqU4TvuC91foQoU1fPrvNJJ8ZME3Jsoot
3laEidqfiotjignsIPqcgdjiV+xFVaobDd5K2dmrT+DsXrnwUKBNY/lZttfVtRhh5NN2U0a2vdol
mEnXip5rs+te6+/V/UG3h7BJ0CRvBh2kLe3LlzyL1k/+oHZdYLVf2rUjEh+SOjNytGR+A7ZypSV+
9HvhPH7co3Sd6TV2QdiLgzUP1EhydTronltwIAP1u1PBnwnCwT/XReXz+nZ37pDBd17qfM96rUtx
KcY1vwuBiWwb7JKY8sKDFyeVY30ykejvjOlpbHSfRBu/Nlnj0ZcJn0VsLmGAWYf/eBJAFRdr1jdj
tbfLovtDb1+sbib2jEn98zBN4/d8cb9O43yxNqUe/dl2Hpqe10ljYw8y8Ofd+hlqta+L34UP/+ue
tswMwmwPiC3rZOoRd0o11J+2enxew8X/VstQJf2kl5OxGP1Xb3n1CLJ/dYSLjNpgcKzkhJ22Db+N
xbm1V/87+9/lgMBvOPZGXn71fBbt98d9hyoXDdGGk5xj1Qmb/ovvGiuuEHs9jgWpIt0mX9UqvnOQ
VN+Vk/Hp5SdpN91TaJX+ayEPTi7q12Wcx2cnFLdifdVuSwhGFzWPYb18yccu+4LKvHyQg/Hr46MK
78dN9ZXCtNbY8awM/hrMXp+5yOyC3M8+RfebdYD80ICLvie9FrGWxBw7aiTDiuHSUWN9/hJlvhsL
oR32bc36pXK9MqkC8+cyL/UeJnn/aVwK6xa54qXrp/7TcL+xSA4heiUkyz6H0NhMHmNnRar3rGx2
VPcP5TjIT0Lp2J/N71HdTWkbLsERb+nXxcG8Ec8+70UbV4wBcdHKS/Gzf+cPPR+RpI5cfEL3KSNk
8SmENV713gNrOcK0MaGm6NhZUyDoSjjw/KtnhDrxBlFA8wAHm4ft+vhxbyooZBqoDh7ipsO6OOzz
kNU9LbUuHsE+R22eH+rJixiN5fbFnBzrotG5kQAcbLFv+PbZt7j2koWyoZEiFtphvlbq4iFYgwZw
T6kvrq7NhAyPKMV/tx9LD2pTb/fPtjDL2FlcFMF2qC8gTnmVBlvx+HGxa1z+FYoyjX5mbg8fNx57
A6uEbWj2XX51ozYJc8s+uVn2YyNkxy+GOpHte2NMv/zM4prDnI1f4BJNZOsTM3u4x0LHTbAkwh3y
C7LnPPYUEjPV1GeCa44dbcTOI7HVmKLUcfRvUZYvJaGM7HbXQ76Jd2OFXKEXjAyzm6je5aeg7pvA
nDRBeNzsjeVrJq990b8NUMMym3zB6UoyISpqc78M7rdJ+C8mOtmY8dcz5XysFiQpQUnUwDp5OFeo
IY3avYbj8Gavw9M237fKGid6fr/qslnKXJQkKMiD8i20s6O7eb9su0jdXqSLfc7I/utL44+axMNq
h7+3geBjsu/2Rp5RtAZQnbvKgu9N+jarULGz82ZKgnHr9sYKK6KI5Nlqttdx9Z9af9piq9KnssNh
uFboEwGI0DJVeibi2yWqdCH5Vm1pL4xkney0zP3Yq1g5Bus7HeezdtivrkHn7mvtMoGsV4enjZLV
49fSuMBOQDUAzM9XX5No3U57X3ov0jW3/djjz7SmjKrAY16b1Wbci/BXaJHrIeAm7LZqeFZR9uKv
WwuTe7XSXlKZGGZ9HzLC2mEa1zbhIxrWMNm2edirqD6RqnuuHX9iN2k8imX5ITb/4DUAJcxu5Rdy
rO9Kmw+MSqZ9GKbKtONgo/eMMHMX4NJZ/tmnYeL1xTVp2rfGVgGDICkcefIN2oWMUYSQM6GdJ7MD
U9V7ZOdNQAAr+6s9hg9rj/Bn8niplnWlE7uUfdIW7cMcGOpgggo4sKqayAmciEYCkO4Z9BEI0sWh
n4i2w1h5Rnz9bgwTquPQ+WOAmd6HXuPsyg1R/7Q9m0Rx7kccVLuM6FSXoP19qYb8WGZ4QRn8o/ks
WrB3whiTFYyM9rdbUNxRqEUh9puTp+3cXG1LfBm2ezK+8s5MAv8Aem5ynLlw0N9DKf84/T0vYYPJ
M1JZYG3rDmXN39id+ld/cr63lkZggMrQe3EfgZSLQx5NnHXzEi+4RHaCMN8w1KSSwLXfazlcovDQ
lL2OzXmsblNGOKvt/0DFgZC59cpD5xN80I4Tl10LoqmcQ7C/w9UhlimW5kLSqGGkwTw/dnpyYsHm
c2eBpRkbrkt6Ck61Lbo0A+Pk5CbS/nb8pbgASr2K52HtHidZ4U8UBaS1Vi+w1qHhfNzrhRl3eQRX
tOfSs3TEw265vujFaS4ioM1lzugRmXWpQtdAClJcIhIvdq0ZdEkkSEVuTGbGoQQEXUN6Cse8Q2XQ
5/AbPUbwHw+O0mkv+AevzjKHKbub9mIZYLhmbbaxGZXtBfUoYV71TIwGYT+34P4ftu6qL9hEOT2t
xeNdGsL66xiMN/c0nvtvUdSLOjiB/MVqQFxkvoiLT+++U6If46mbbI6r3IzxpvQXrwUS2tZ32Ue3
bMkkwoemLI923hkJev6fU65VEuQlEKZpbC7j/UkoJcuFSLn38HBjvBQeVIBm9dKCZXu92POpDnNm
OVwzoWhL8xx2xLw6GL3jMBqPq0Y2Ms8ZvsrA7i8fN+wFD0FvR8fO8JKlr8WpGzwXiVqNSQsaTbZv
u1BdhGe8dUYGxPD+0cdDtOBXoQKZbF19EU2rLhvi9ku4bN9Dj2LJGRGWMYjSyej7LVp38iRANPIs
t33fxJbe1IUfj3QQrBfBAIJXhlz4C7O6DHlXXcr7PWsuUuJ6hmOpxq8YvJsDH2Xnj5tmgwiOQ/8V
7HbNcYJn/+NxWUUclR93Zw9dL0mmRFqv+WUty+LycS8C/mcIHHDZ7MLksuaj0FMadC0gs6lr3wrd
L4e/PjSKqLrwkhr3ruMRKF7Q5YVIIgwhLx83q+GJy9K8VU1e//VwOLghKEXZxcS7V+owuE5Pr5Eh
ABxH49y15U+LxjRhmRGenXGqOMenB6cEwV4E/a0VaahgnVFNz2w8ua5ZAS+fanDAb/IX3+laENZF
B5fYswvWpDJQzZvhrWJidasWXe5kZOpDa2ibN3mJYKMP8AwX71towT8boi6pSqIROnWSfmsePnIj
Ryc8r8bdI1SG4c5l92C09KpVaf6aRwOS8sDBuprQ6+zhsITFkpTArmY8wvuOLKUN9X6rzuSFRCX9
CHc34Tb9hTexOvsfj0Y5WYm7ad3U+ePR8f5ZXmuBe8sYVRigsjfifY4fjzsFaV1Uyny16Y+hg+Dk
/ukfNx/f/uOeOTvuXkZl+Ne//vX//HX78aWNAVKsHo1u/9eDH1+kP37cv7+d7gI/tmeocX//bMvH
D//xOX/9JN5avXn2Fvz1I/39iUWGK5ToqLfGngQ19/0HLg3viAeEy3SuB1iVywB7lnvV/d7fH37c
+3jsH5+HlKM6jKP68vH4x82cd0Bn//7aIO+hOi3F48dDm6i2pKubnxhgaJVJydrVxM7c/TDj+e+b
TdJIN1tLSujHXc708UyItxeHFaYLrCHHogXEEs0AsrumvU6m4d7QUPqx3rz+UA6AUZfaymK9BCFg
FnaBi1zdPeK4P4u0YFbmFnjQ2v/FhQhOO4dzSuDTyanVFgf56DwNpKfir1PLzQ/pxDVL7rpmONP1
kZW6esDojcDKLuf3ylzMlPhx1qcw6zBkGCPbXmH+DGldHgtGHfTZn+rgGxVbEXcc5Lu2Jny4r3FA
mS5nj1/CKlyGh86znxGsIPtcRBVnRfbWMLHfGf5mHMwtAM345FnmoVnan9mSV+dsbceE5B66/2z4
UkF1M8YOhNfki7TGIlN0m5+akfdJDYiL1NbiQrSftpUM2ogMkD7PMnwTdupYwxUg2LAPseHDtQpj
x8+mXQl63plZAgtQjd10h8wGdQf3vv0pPs1T+yzcDKuL41A/5U9OszzZEnm/6yV1bZB2sIr3abKy
9G5FwOYxxFPvnuXW0lVgusd9Dp+NjHLiH1b0WXNHhTTQlBpTYhGXcK0d/W0ZH0dTvRCBN6ddHoYx
w8joKZian5OSRVKG7W+dj5+NoV2T0Zz1XiiAmrIg4BZKXQdELrzLEkc3tjvAZDWcrKBR0SXv0CYI
aiNLgQoe7XdfZdaxmL4UyLdecotyBpQCqf4aE/d6WqcGNZJjXiPYNElJItNejI2IzbZW8SiExeX5
QerfjZsvSU8LfLA8QICl10ATFBYYe3MK0ijv+l1dmuCMiIizevLX+q5krGWVD4bR5Zjjtnc0juVD
4Orm7HZExUzABFcyXZ4dhGei1m8GPsRL4I4Lu46Raodwplsl9NGbXPO0luLI6OnV4Ee4eIw+drjA
WANm4ZLgg3UPTSCzY2/rH3S3E2A7u4EVak9ksu7MkZJPGazl9UhegVoCIBOsNxGkt2wUa8Kcmobe
nRFYnXRMB/gH8ZmGZk0Fa6KdZC97yaZndEwRlQm1AVKDi9/5XyY77HegFVeDpCoMTXKsjdOGoH4v
FuWeal/pqxKaK1FNBvYKndnJ0HdvTBJRRRXfAulzhd8cETuy664D86E+RJnl3tk62stRp8/h18XS
1Tn8WeJcfmyzlLxpud88+2HMmTD0C7Hfpdk8mBbqD3yrHP1FsezlCh0N31eUon0Fr1e63+cKL1jv
+gUh1dT7Iwtc2or9Zok3Z0FcKtToxaC4sIc3FKldrmAfkmZqGFXP9EPoOMDhyxhLrWmjxyfPrrqk
4JtEzLkI8O53rtnPvGqqMFkV8LoqtB8qm7VwabqU9uRW7bOGg7kygQfwOjQ6ihGeHfo6JvrV9kex
SgaS9c1o9J9xXtzzaG0QkYfcT4lz+OHXmyZ3I6p5G/H10ULUtmEVvwqRHRbltQklNw54EYGtncm1
qBySAFuFnNPr2Ekz97uicwpjjWCbS6dLgH63rEf8glsqB1HGmT3/FqJZnzkBEcJM47jr2oWcyVIS
eDFP5b7bav9k0M3h8bMuNb07yYvNxZoowMjvfSVaLTvU+FpOjTUSHroZ0XGdsks7yjnOI1l8Ghbn
dwYqSj/0kj2OMXngrDNXPhGMGd2KxgGEQASZ1dW8te/votlp51O7WI9B3tHEQb1jRxmkvrMiy6RQ
vrX3m3kvC5fRHJGp5yGI3NRoYexFurz9dWNzNg5O9CdrCwoslhDYUGHN0m8yS02Dtrg2CpmKR+ZO
wDowYAXIcLBVtK0lEFOE8xcayiW2Q/YXdZ51sCKJTORdD9yOatJOvS7H0MxkxRZ3ZoShSLjO50QF
wdFflXHoRHsa8NjtFvXDtaS1144WrMkLO37tJ+UfKkRYjLay/ViExSFvuhyZK6e1sUoGQ9EMCXH8
saqtOAXZxPciETeL+oTrip3waBJqoRM9EjsW9oQymcFQXYRTNqRziIMv8v7XXE+/bHPZ40/lqmEK
+thFWdSJ63tjO6fVd9K1XH1moSEOXkNfUTmnExXskwW9VNLL7Eakmzt7dFDXdNtXYefuQQr1tg3y
RrQf5Oa5lim7HIOXG0aPGppEztTrgPKqWz/3GadsVQxewrr5G8NGIK5FhHbHBqC7bDbbnKgjKSgl
TCdVWHDZpfDOhDaROhyPjy1P31o8UqbOBz2aOWZOXwLmhJzRyy+MvDEfRdiQncdoCyOUtUHFSJ1E
mEDPD3Pe9FQMUZjM9b3HCqv1HJFVExjj8lT0l2GN9o09hI8lFWBeGR3mS/1LlBEvOncqb0vZfy1b
KdKV4cuhgVjiMTVLqJPzmLS6IOlWHZJwZd0Kly6kgdo4N3N5CVimJxWHdpyTkHyYu+k8FYudrEzq
9x7q58c+4uLiTC/WlqOfA8jIJZbqYdLCStZvWDrql4kFUixL5e4DpdS+YeR1aFwEbOFwuC5oxE9T
Xv6eLRj3jgWFkvcEC57K+VlVkZ26c8cZy6zraHUblOVgJqqm707MZdaTN3YgTcEQToPOTka9baii
lp+GFzmXdpDRdYmi/FChqUSNZbNsWyKQQOj+HhgFmFewOXtrzORT69LDZqv9aEUN8e7G2MinZ1MQ
FFayXgVZLqeC09bcCNxY7CPOre7JyV6mzqk/6SqPK5nbT2gU1Ce08eUhVIDdrfFbN2b6syfleFsK
8Y23W/t5CEfKeq9Quyj7Y0+y/irGqb2Y2lj25v1DlHF1PPh2eXamZjkVWOPjNsgPmJytP4aoLqEe
IHaTTNZ6wdd6BfyLCJApSUCvujbLI/k8HfaGgZ6AUZKX4bsniWGOA2veHh2e5p0n3fpUKUrIlW+U
RuSprW3x3VumUyXD6ZlkvPyBnenDsOj6s6jGIyMoghnC6s/gDdPeGYltcGvzTzk8SkT813b+yUCi
v5USmxbwkGtUqOgs69Hde6NjJ0SBnkyrH3l3mdg3jHG6SJZZMwqYtEbUw26LsnPFd84ZObMkoXlR
eSaOjvY52ilTPF64Z9P+JYh59tYJ4HWVW4krMhrcbPgOUO3Bt+vmwbMYF2b1QJxLv51mqQ6LwKxU
rtvB0IX/NEkvdVfHP7G0PZK19uK5JDSsssPSbFvTQTervcuJMhOZF5C06RQpzJnoCvYPgrD6Ssgq
AQAML1FVRsda2z+DwXROkXRui8MYwVmcxJ/HLjXXcTpX7Jt2Tl/QxIfutV7yd6x1DESDYE5KuZFO
rua0Mhv/NBRCHfJqGJH4k0cU5C4X3GwFrjos7tEhw3KC6cIeRT5OnLqWsLxnQYzHzswI6Ku1dA8Y
a93YYAWG0GRNfOGC+Jr78bh1VXZCynPaisqOq7BCVsVJAdvz4DCqij1iPU5d6QFzy9bXorVIjsCx
sKttpMzFUkcHRYTUfumF/mTB1up9RsoN6pZU+zUo7Awbb47e8RGeEbl/bb/GAYs3ywQRPoQL0g9/
YvAxFS8hEfcmsurei94toJ2nibx7r3e83bAKij44d7FNl70nkZ1qIeQyataukdjueLNKYz3UYwso
nnb5stHOInfNWBJ44rvNiPWEc/97PmfTrfMSq5DFE4ED1qEaCXtn0V5TXARMVDTdHR1tdzQRaztL
q67zekY4TeMnYZYFhdeljhApIkwU5z65dgTr7ts+WA+zisp4Lp+kbAOwPf4e8cnyhXSfTHbGG0mT
lyronuXaZgfDWX6t1IpX1dB4Mly7hjLbEgC2TcofJjt27lvWeFliiMz47s+/s0D5b5b8pdc6SyJv
Wa9uOIWnTm3s4fKMi3pZ3AqFA8Zy1ZcaAC/s4dJ6mebPGronxdlo3AoZlg/1wEnCKD8tEZyQujQy
HqqEf5uqB48cumeQzkhEMaxT2fbD852s9WetuuDBECsTbA/xqk/4kQABfK4044XJy0gLrDfcRPeb
3s2HQxdswY6yMXqIzGfWXtd6NSE/NgAFtu2zLgZ5ZUWxvnTutjc2g15jlKyfPPdr22/h88cNY7uj
LO133Tgs78wqQIRK1iK1O2agfP28ZXK5cT2YXtzJPBd28X1mTMzUemJDU6BKC4yov21jVtMXGF2M
Goin1VHPjVNaeyMYZ0bDIzv2rXL2TYX2OdTAPqkYNFO5rHuyt3j0DmAco8RVzpoEvqkOY1HDXi/6
ZCjD7aIYFCfCNh1YIMw8TWNineOxbm69IrXWbH4u0Y3MLClbuYRXvKPLOcoRbws9v4t2btkZbW7S
arWcPRpWshuJYChabLV1bsVjYecHC1DWbF3KKteflCd4lvbEdqzXtcL/4aji0Hk629nCo37Pimg/
GFl+FaF6ItpPHAsWDExAYcg7+ivLd04RV4nDImUd+5jOH51mHQi38+UBAvSYqFF2+2JlGWR5P9Gi
Giev0GFKWOgZvUF3+bgxOrKmYQFHCSi5+rlem8RHePN54h1/llM/4iIwp/Mqwm8qy98hMIdPxBIg
lVQaPBXz5BVsEiWj0slW1nW8zg5p1Z3N5hg4wqkeCOTs6jZPg21sj56eoRr7TO7WFZi6Udx3/IRc
klI0EKSZDjPVYSvCr1u/3aqRxL/NmbvLEgjNUkR9xRhL2gxhJklhWD9X16T+Bdl4HuiJU2mFbSz9
+tnexu6hnsTymGXNZV0tO15rxzsoTiHigUsznny5Qz1UvK29YXFIVn3iGAj4QJlRCsk5IEKjqx69
/Edk/2mDyXmLmhldn199awz8oYu7yG/M1TXZl/t2dv0TjbXP6Y3hby4AQwyO0x2Kev5cW7K7NZQU
Xi3S0R98UGxZdMICw3QgLYdJHPHYf1ZFoeOMLIb9HMzUHkPoH0Q5jCdZtkhXIgJdx4tZB+/haCPe
bDMvtr31s+vX7mkcyLA0e8QKNiLkWin+osNA3xGiExgRvCG1GTziivycde3223dR4TYsx+kedcM1
bm3Txhj27CcQvmMGGfJGHzJZQcJsAyTrdEXlABJjQITHXIs8U+YV7c7pRhWXwvrRZklv2VT6Bmu/
QUdppW0AxFFz1O7aIDQoxr1GZ5pW2XaclNbxohG9k7I6hznbT536buP+mc0T/pFdyaTfy4TzZFjg
YrLWODZmlZQVgyt7Yf7jZ+Otq41vS738ym1mIfWYj3u1wTzWm2udGmN9JK8xummj7K5AgsMYNVXN
QpMlamtZB+XYIuF6f3/rqn25QPR1lq+ysSlTgnM71Jz3bht3fttyqQ+g6UVSHx3KKSKWkmZWy3Fw
cMj7mY3kkpEMtQT6Oj3vh4Ztbt3IcFfK4ms7GkxqmfHTpKLn0eQzoQJ6qLptPWuzTMuMtLHcO1hW
j3bc6FUcKIZfthcNRyMSwNka5aRZl0FX4Bp1brzhN/NwMw2dtt9hlJ6TmSVbRWQpazI/XXOHsZaB
tYYqKMntwtlBWbjUXgnoyhmzl5bh0rqwrx1xL1yMaSho84aXtixIGShz5BCj4X6CCk0AX3VGBjuB
P4Ji0xbaO473vt5gsDYNglB17L17Q+Ba8BiF47mVjNFbKsc6eCuMKGS8qFXamgDeWw19tL5D5TgN
L/yxFnwNHb2J2TqPkyJdDHv9jq3qTC2LSLzDO0eK8Qamq+idq4sqhwzP+gnCZnNVSjL5IVzmIQio
Of1huXIIb7slK6PHSjAHEczWhGy93dIP4HJRNfjKQSxD5L4T2jJ28fKz/MyTfOiidDNr5BTLLmyb
IDbqtnsYg+2zxabsPpEKzpZd1bEL/5aemidu1ivtv29kjDwtQga34cwJdyY99o7lmH+MBLvtpWyM
fe8w3oP3l0VFYreUb3lj/SyqAe6Mq373NO3polVGMv+7KvviisQuPASe/D3fc8sbYnaOEsu9F85N
fE9pObjEpNi2egQReZ/bMshebfZkfYH5d+RVHRmmf7JU4e2XiP1L3VT9Ph+0cek9SSGLtXC/5crl
nK3f2fPSZNWUL9kmuW5PDItCQzJY0MvNGb4zw9hLCpG3YD6tQxecyee09pYn+euELVvRom4TDPzn
aHN+dIE0D8IsyvOi/QEhv5XYYhqJf5bkYXccJdSRzyr7YwHOejZdb0UNEXaJ0lKmfs47MyBqi5lj
REONQDXCNpLDj0UkGZ3Kav42kJp3yUlV0SrY512rrxXOgr30GzaEG/1w2CPDmj2H55h6QFQMg9bS
/ZVZjGhcstjSbfaOTTBPO99bqh0YQufshcbPCiOxiaf1wMiR68G0hpfF4ddzl9DHP9IOcZ25XZyz
cnwEZHR0AiRdTGjz2G0z4lNZtpSFf87rsNnNq9WcoBhVqWTsd5jcb+ZqhJd2GSIMrLM4Be4D+U2o
jjhxDOM5tzwyJeyIV4Dd80auOmhc2XzG2NekejP9fcP6aXF9FvpOq1GRaM59l9DJj5tq9n5rZmvM
/kR7YHghTuyLnrJQw5HsnJ/UlOavqnOfvcwsHoq1DQ9WIW4BCGWur5OVMBKaDuoe5YzjjD9wn1X0
mv6ReYt4k1HzsM1wOEj4u0l9X48N+ecBOSsFUyXPtqpPbQl8Pjfz7qQW79lRwZLaLYfWVras9/Zc
MgrSaSt0Hr8GyrWxC9+yqqM4n50yXUq4fHVkLNQBzhcZqGM9/h9757XcuNJm2SdCB7y5JQla0Yjy
ukGoqlTwQAIJJMzTz4JO9/zTf8TEzNxPnBMMqZwkEkR+Zu+15ZdZy/xZMBKCDdWh8FBWcykhQVJU
TYdRL5ESVMVrRY1EqpR1UJD5VhjBQyK+aNNEIrkjDfZa5QxMJx+DfRMRW9yZybHVOUWBDtEbNg4G
c5nTCsy4MIw4OzYADR6QzG0XIXtYjbH/KJNarbVR6NtpCj49hGtrHdrVyh7xHmDdgiNbd/vGrK3T
OMXOKqAX6zLGbzlYBAYNAwR6i56GtKhzMBucg57YlTG7mCnXMuDayju7AM5lHdDq4C/nNY7ulyIq
XIDevRnaDe9yKUwmNEkVnUt93OujHRwLaumDgoGKd1yidzKLS6IKbT/GW74P+nItu0+1V6G3mZJL
gGUwyfBPmLFR7Er2lKygRrJHhE2rrJ2zGhKbo9vZxjJmceiqbthCoTI2PuA67CCKkab7XvBeuZXG
Eo4hk0OFgupaCu1STq069G4uL0Ecgz4QSXEeeF8m1mgcSaRFbDJGgBDQwiX5Jensfi0LJ33II8HL
ozpz11YFd6tKz9Y/N35f0U16miBNqjPNA2cHqQWUinojbnWcXS2Toe9sq01BmsyJF9PjEuq4kQuh
70Xen5nKN+u2ad2nyGU5kbTmEyFYFfhoxEcqZzOkUuNXlYnqlnoyVCB7P3wGLWusQHxL+DvCClbh
q672nfruRGc/N9DKbj68+Uqin6IfNte5FRevTpF8166rvuua+Z4zBau5RQ/raLTCZCY/KM21DtIc
87Nv2rs5GMUHxyBhCKAYwtytk2NvtUzH+8m7JDmakiiuAfipfhMbTXHQWKVHqfkMWPGelDMXkU53
PtWWWGOQnpAsltalazk/oqxzrkpAf0sAEdSM8q7N8jDpZYFbth1v9jiYzAd0+2VGNb5Khld8csHS
44LVGAoQ6Na4l6P4W5Les/Yzr3Fp+hEU2dN4GwIjvrS6XrJuuFcRnS+jG+/kMOcEdG0DGABhvTb1
Kgm1uPc2tNbOoZFtigkAb9ssqPtbtLQZRS06uBqGQkdTZw4aPt44/zQc44o7Wdth20y2ZovIjdv9
p2fMDhV53R3Seog3Xdrm4WzmLg6qRO5tvE5PeTn/FVzfqa+qZzvorX1DHw3S03+YdaVfh5HbT+bl
aFbnAf9jmtfnsl2ELbbfs1qdo1PZCrYsc/qAoTG/mMZD3LLcrmG+ISAJwNjF9XVw6/aYK646HEMS
eH2kn5VdyYspi4Pe1E8WOSQ7YiWDg9+2FDQgz02PissIYutlnII7w/7uqEh6trEIrKY6jp7QCL/a
gw89PG/yU+MSj2NK3vC1FRC5ahHsOzHNOwcZlHFlYtAdE7N8YEdLjyXUvgyMadtnnflYjz+mYGfT
9AU5H24sL72unw3uGRvZ12YIArsNtYLRrRunKO/QNg0ssJxirpkL9t2dgCb9MUiO0t1htip+54yn
1u6oy5tUt/onEh5zAY1nbrwjTMTAbbQdXrB5eKNfVMM5Erb/YWVdzfaHQ9Fg/EN16LFdiuM1M8v+
qyIgKGSXaR9LQ37SEegns+VMCFIrBPF68YapPnXoyXlVuDnlhUpuA+GXtU+tRzImE5LlwWdBBXKj
f8w4v2/YIB4NC6wcjJCjnUlURJmRntQUeOuuwW8kHXjKUTxw1fIQd/Tb2jwM+6Lvd0rlxFMETnaP
EMa5ehN63BfXpaXmk8sAYz+58cBIpjwOGrZAEVgkQaeMXeNSRg+86hUORpIV8LpWn0VEIQKsI30s
q97cSbajr+y2kek9Mtlz7fxqlgjuyu4ofE+8lv3SPUMXaNVewzZ0tmP9JWKh+be2Go5Az7kRBeqt
lNT5VyPfurAVeswHiiG/i6ZwghK1qfvyUs8qpX6iRa9zoZ91Zv2rOO+fOgTKPK9V+pY0jHcaH7/Y
MLVb25gsOlpj7VCEqlKJs8iLdlOiymQPFXATzpzo1pbulx+79S5x1ZOpxdeWSNTXPq/GXeRKmraI
L9PaxaMz+f6JPX3NJnjImJMU0b4qAP8oe1KPA+6SAd/Bu9sy+Mzz9NHAbciixCQfJXdxeUQH3H9b
V5runx6fghuFec1s6uchI9j2Yse2fobGtIk3Gvug98Ju2pNbcMEbeaW/d63qEakl/skakPf1YPt3
habKs0gztNuO078kXNwMe/NXxFTZjvEhLdUcewchY2MVDIH4NbEimlJDf0gy0AfCD8jasOaeRs5F
3ylZ1Vul9dtHKvQiGeFQDTjNGrZ1i6ZiGO/T5NYnrYu+R8ZB9zQiLURUCBWCn3lVhca0EonF7obx
ldvK8sGf/noeYfMby0LZCVTGWEO463dNt7gO0sx6ceYhWaemso4yUtYLOQ3/+akrOO+gxRFjQ6LX
Xq+RhRfVSEjUMGEWKOPPqbfSl0LcAxHUr4oc7vtAorXZZtljMCTaFfDBTiTRM1Od6UFaQYI8D6xm
XkXJq/Gzi+hHcVRRtQ7wfT4nBYHegeMxTsmn57xm0obJ7NQWiDBoc6zT4GGJioO2eZ8jVliYC8QR
b6batS0zhwA1G2CBPtjmPS20gwi7WuTls9OOO1kOPv6Soro4Ez7IymKTOyE1DxVgwS3bXRSVjqwv
Zl1CDW78XUMm/C4wB+tARc5bgmJjNZYs+KNJ4zZDpbvWu3He9gG9LLX1dHYp+NeiHhT1nWbsA8Pu
rmqm5RV5bL5O7B663u/vfGN/p7YNNjPykLDPk2FfIUNbtV0ePSD77kK2mixYo9a95iiK/XzdqT46
qZiCt5T9X15OBoSxlFxIJNZVJUkmaLKsG52ufaOt7LH8OKdSc8awG+s8tN8mp8yficYDnW/i3tK1
Itk5gvpoqOixh7mbL87IoKybvLfe0vsXJLa0uF45kfAyGJc5qjd97mVnLBwOG0ioq25nnH8eNGWw
7MEDyfyCX2NNtoefqnZ+Op94rYojaj3jHjnHtO/zRyEji5yNkXuaQVvjehYJfU9doJlvxu9C9hef
vIjXRDPjK0SRt9ENxKYgEwZ/WzJc+1YO19KfH3DARsER5E1mg+LHR1JNlKgzxlfWxJW+lU0rf4gG
Jz2fOZUtMPeOSM1bbxdfWYD2csyE9YZOKkFk99QpOpLMNeJtban2nMjq6tlKu9IwIAJKFDOeOWtP
RqwdpeCVB5ry5s5Gv7eVB0LRUx90FsYB4xjcabeI9+NolNtgxDPTFnMVBuhAGZzktjvSqiZeaMZR
s6nxzuE2a18TpuJrlt1fhW0mL3N/c7ukDDH+D+Es+28luvskDH8z2vVwhlRxVLXlAI+LX+Kg0U89
6RsrZ9LmDeeEvxtMW/1jm/7/RNP/E9EUoyMW9v890RQ6axun/51o+s/f+RfR1CcYPYDVZiL+ILD5
X0xT5z9cwHzcR9h6LEhKfuu/mKbALv6TYWrp/wG5CKrpAuRdMpX/nxCm8Cr+u4+VbOTA5T9Hxzlr
w1FbsBr/C8wiMLlEotovSEkT33XWlOiOVvrc/IUOeSS8GYZZkL+kZfOgI4CfFiW8v2jii9k4Tz9b
rEKFMQA6GmEU9MWipfdNPd4PWiZIu/LCqA3MlbFo7+VgkLumXXBlLqMS3gECoX476WKDO/97RsKv
u1pwyiyVbouEPXid2UjDUPzLRftvLC6AcfEDtBgDrMUhUCxegWFxDcyLf8DCSFCa7wO2gm7xF8iM
G4JbOzehofbHY0OxZcmzBh5n2y4OBf6mQo6XQbYB3oOXV1slufmHiUK8yWDEk66a6CnWkNy8VLX9
aSxeCHdxRbBT3U6Z/gXz+hYVCFDkYqDASDEtjop88VYITBaKsRdJ8x4bvCoEswbn1XMMNnMMeLMk
eaIOemwiEoD8oMY7iJEDZCEjWJwd+uLx6Ba3B/v3me8SA8jiBHHES784Q+b8VC9OERvLSLl4R+bF
RVIsfhLmxPY6iPthg4DsUUO5YmM+yTChpI61y8uYFe6MJdTYDotbJVl8KxYGFv43sbPkLpPwuUFb
bswbnqubjvHFXxwwSC6P7uKJAeygwnbxyQyLY6ZhF963KMo8N0E9jToMOy3Brxht2INcWow3poo2
nXasdVQq2HIc7DkBNh1wam9V7HM9uBB6nN+5x5hT68QVJdUmmtubh+EnwvgjMAClXcQhsXiC8He3
9Pcue67+cV58Q1np34fO/tD6Jf213ln2g9n1fwSyPvYYMHayB3yCSPwxJLnSYuGCRalkO2UvniVM
Aatoancaqs0OU5PvJTaXQn43sTvhHdrZdIYKGDbKh3lfY4zqKhuC/4gkA8FAfBqCKQT3FWy6xVHl
Y61Si8fKxWzlLKYYffptOd9Tj4Z+TPQgBFOwMqgwkZjxrBc5PhDPwOklbHGYcE+toqE4g2FkmdZH
xrasGOpJh+QJv57uWZKV21RGybnXs4OdT6Rz0g93ebPnxlI+Alzp0DCDvhyfR8UoVyMbwZKMzBnS
RAeidN/nDlGPP+GGGRH6Ngj0/EyzT745npWyEAdrkH0yGQMJQphjxYhhWSlquLPxu2nAeVe8mA0o
j53s+yDUey7fKZLP0u+TQ5I006bqh09jPUVEEeVd46+zhilr4tZnmcNL1+LgwGbsJRuh26eey7yK
Sdgwzw+Zlj7UNdfuyFgflsv8kSjUfIlqH6rOnrYyGteuNkzrDvN3nSOCxNwC537s91GE3yriLrXt
PflImoO+N/5oE0iALo8dHEiji5WlISMjYfcNpepUdcsPLcabX2UDHmGl1vyBfcxseq+5PpC1JNgN
hqFt9F76azMZ4rWdN2JNhTU/M4zkMkp+pYj92GI2T+Pk51c4RYz9guLYeo6gYlINv4ezIGO3xyJM
W1HrN1vXe8/BbV4wq28Kdqa03s5D68S/ZZdjIa3NV+RI7r4eeGKTvkE/F2NQ4V0BJdJmo+gjUtyW
rPqmskZWrxqSC2K/3oym+Ch6z9namt2fCnZdbW2u5/G3PZfps0NAGBApjL2DKpFO0AbbBOOFEOEW
Sbb3MGhQu1Bc8/MsBk0tP2neSTW4wssZ7UDbho3hYhZXwTnrlMffNvHzLbs6JjxrNuaMBnP3FSuF
tym50ahlzyfNfDt2SXuvY+MQI0wLdVFIWiC3QGvtnSTx6rAnk+bqtsZextULUpZoSy+9s9yxPoHv
OthJ+skBipFqju7pUK4AbI2P0CY3yUxiWO6O7cNgS7wlM3Jeba7K165ilaSP5wxz6NXwOVD8IPpd
ZhpfvyUorWoTRhW/tAxNoZJMVl2ndda+YbyYMnstsaltZZWeqKNRnqVIcQJ9KMJSF1efy8AECAfd
A3YO+PK9k6ppk6jKDKUDD8ucehw2MfaAKOoY+pJnkyYfGmzC24SZJJl0e4tRvSeT2i93MP0/Eq+v
IdPFr2rqjkOQeitUDhPOWz9ZO4afbjpTuzuzzNia6qjHmju2u34duHJ4t8kdvaBpuKvaqY5jx7dq
JBGLZW9INoa/uBRlOr/Umn7zcTKRIOMjtR2bcieCeVNnc8KIS43viTDOHGiSps1Kj5O4VfVchOwy
DEwmkTy5NBhy0SXlM8tyBl/ymtQHIotz7qQ5eD1M3kXmfPVmT+6dT5dtde2Hg7Z9aUl0iLK8ftU0
PPSxTK4oIS9mLOawc5g7Sqf+xVnjvs2e/TKZz0WnxhOblyqszOBJEYy4Mv32LZ+L38qi2kfPSyZ3
Huxnf966uK3Q88BNL8lz1L0/sm7xZLrue5aY+N1Edhmw2hzZb3Sz2iUWdInJhsweS3sN1H8+iT60
Bk3dYd2yrSqCq58ItbGCMdsFBhsFn8O4KPv8wtTxzPopoPS3TSoRNCTLJBOlj/as84amhO8+Ms8j
jajRqx1KFQhP/mTxxOKrxZVKa4pNOoxnmEdebqEWFWhpHVEFm9JtGcxmCXrx7jBlaFDGdti5tbaL
uKoO7cwZSN52enHBBzaqPRCOQ5nBcWKC2T6RP0Z18vGz785r8aEHRX8xl4dJb758pgMGGmgYAgz1
cpzPvGkFwrK1a7fJEkZorHXYGqwuSMVo65JnJjDH9SzKYlcY2WeuKW4kbr2cSyAORr931yLw8tDK
k5Z+yQ0hDHC3hGW542dI3uL2tU/+yu5zCuCx6YGkNfea59gzAXzga0wsNkwtCIe6Xgy3iRGHbT5L
UOcFgaRunF/tcje5HlKaKqaQGy3wI5Qius6YUUEmKadROyLGOwOZmtet17Un4pu+kpgFiZEsr3Fe
YAfETt4WpyjGe2CbCK3MmEvT04URuqL4phwKWDY3rEtyH4ZEy5NB1gqH5my+tWalws5yuo2laf22
63ir2EBlWkD9nXAOqFaOwPnVX9OuNoa3V7JK3u1yNHZumZJTr2ZqrNpFdBKRrALfbwypK6N9alNn
m9Egtr0p2k1eyd+Zb8V7SzhibyIWQumzT9GBNL0znIvhQuzWdEKC5z8ulwyTMweo8H1oWLc3c95u
NBedu4vJJUTMdwQWyDnVp+4xMFsOZlXce8sl9JLqlhji+Dx6lPrmGO0G4UKBNCC9TDkpV4nvbcVU
Vbe2yja5Lx/Zhslbabb1tcMURpNLdN1sPftW/5wjl8YFIVjsGk2zthNv3BvFIrQLsnlVF10QsnIl
hZbvbee6iNZl73pcAuIXCo/8RDfP3jLlj2Hz0UM7yUNB6sA1cD/LpPM2kTCLvVeC/0/k+I4m5GEq
zQ9nEWt3Q1KtM5Xj0kHh7euxj0ubQ1r1s7H2o8oOheAoYGd3NPzxWpfwOdXkfTKeXRuizHfznF3j
rtgogx220/bWOqgOI6WLVmZhxdYjr9QXlOKDlkS486foDBr5G43gvmleGyP45bVsv6p+17Mpygf/
VzTU30mHAz79CPyezGFom4p247UNHBytXyp1DhprqjG2DqkTQH7ur5puH6LIXRM7dB3HYd8m+ib2
kMR0uXa2KCJ6AhF8hgHtJLcMPHZd6q8bTe5I/dp2Wrfr3PnVIT9TqzNzoyPJQtEcwOOe97bl3C2J
SMb3vF9OP2/8uHsYpQAfscF5opKtMMWjXxJLisINh8e3ovDGmiPfYHFu2z7pcNVHp8V5hLbS4xnH
Klr1xllshNO8Ln/IZCoJfHU/TvWxy4Z7Y0cPfumkm8o2nmqjPUkTGWZK0AAkSk5ai7DECd7P5B+5
sv/2DhlncYrxgwX4Mk9DD7JWer8VRbpqZnvrt+Kpq+O3oX2MAxY5TfncxTeHbT8yMJzr8amx7G/X
vknLAlbBF2wsuTcUfUcAEITfdxRLQ3zQr40NZYavS0O9yg3gbh5nvDbhHbCf2gn8pzKq7aAlZgjk
A2HUIIhatqKV5kdhOWD7QcO9vEFYmpaLQmrjTunJS9NDXbP+T+JqPYl0D5dnQ+txQD3QIcVkYjnb
wc5BczWb6bm0ZfcbFErqoy+p8uBVIW/vKuNjlPJ9aCUC9e1oNF8IWF80bP753YsM8yI0sZ2c8bcW
TIfZ/yRg7C1KEobF5XPVp3fEG5/SHi8a1XVazizfxc4ek72Q9S9r0m/KNBn9UrBgCvDdBB47GLtq
9J+xW1g7LTbfsS6f3cnaZ0Z/KNVT2S1eMnGloA99DHirgYRqYXihUxXPjir2yVW0HK5zhByntCYs
a3jHtepAR0borcZ6OauxtuJo4t2QdVv0j5pZ3mTElSJMykN9ieDynGYlx+BaHh1qSq9mBk+nd7Jj
I1ijPXAGbaXdlVjekOat6Reghk6wfR72dQ7oZA6FUayQQtwZ5fJkdOMT0ORnfy4fPJke3bzfsp/a
Or1zGapuGQtfdegeremVrM61fec3l8ZrVgZtmJumMDucB0YDbwpzMvgOtpQOql/bOpYy/ehz/TEj
+HdatCJud8wc++5q/bvMUZfj91FKfgMYPNladQ7cdJ3N44Wf9MHmlB6dRYlcfk6eddEm/+LYzXc+
PrdGeWtQFOCJOcbzS6fLXcvgnfpuZfs+rj70nJZxC9z4RfPkIfWyTVAGx7rnSkMgT+22zUpQW8ju
dkVZ3trR38ds/OMq99eRPX2oJPu5ZVbY3mQhP6Sm310/+dJhF0clQen9b7wXoe5aTyX232mof+lI
FCeNbEQln7FFJnlxDdDH6V60YnW47sry4NvpY13lS8PIpkD+Ba706PbRp96sAn/89LrmNeYGN+du
WHfuc1u4f7oEB8ps+i+qtF+Q5v8JOu0Xappj5bGNjfRNHQQPGVptd0BOV+70DNTscrFghfioM7x6
PsVbYiM3ZptUJu/QmCqJg80CkNgq+zA28dmuAQ8o0svHAYTC7PC2n0qJPtePEXX9NQfecl6jv1Uj
86ncWSrghYZqvHed/1KSpyi14DJSTFTCeR+sZsM9bR0LdelzKxTFR69lXxWvSRTkT32dhPi2Hya7
hkcRVLteG1eaTo/u9E/cMGKiIo2NJsYwENVRc8ebmyMbLJOdtJo9SW27jMbCImQV9c1TliWHzDZ2
sTmde4dLm5mw099GZv54cQVofS+jJTKBoxfp3lNNCImKGYImSXT+9C4MGq++STXCcAwLWzrASwH4
3+CYEwWMq7xP/rRofxsFbQI7G227DYpkdFYIq05NofaGj5XCJv694e5aotReO4FJquD4pyyyVwFa
bRdDFkVSiNoYHfIEe3/V5Npzy7G5ikpxnlrz2OjWtja811lwVU8CrWqqbwnzweLmXrrgUWTNY+6w
2JCi+kCctvWylqZtvs22vQCgEDDp9yFg6GQ129Rt34KxfmwsqA0OSbaytGF2FXiVkeNlK409aqzt
mciRPDBw42A6oWeMCEcxwJXv5KdRu4/gnmewh1VaXMuuPLiavjO64Votk3ynXONwDo2c1mhsNk7+
Yg/1S+WK0+Sph97KNhPLg0xW78E0P2el8WQL7DrNdBazVq4GZO8rC5vTqsxoiWqHtShEuaXQa6J5
V9MG2u6+42biZtHGZJ3JOAdn09oyvYem7N4TC+470q7RvjvWcGu96j0pr1panTKbE5fuT4cyMA3I
3FHn9Na7AWwTzB5qupzSwN02TnTMkvYdJ8+zWCXQN2LuEWr0zoweLxjNedvX8rWjPG9T+em78ZkC
mEpryJEfQvpzH5026sLl36r06SFhSlFN7rjuUu3RdDelV/+Bkhdm1s+FjxdqT+HEq8LKdnDsb52O
No76v9L0jhX07nwmhjWY3nJjeFT8dD0HhVGdRlOFvt58xzlRMxPJgytnfmubCmHrHBZzRImjbq7r
8bxpAl8I6KgsidfeOD4sr1fT1x/KVa+B2X2WsrjgItnhRd/1NY4ccTcFG3q0QibncXuupj+FHf9N
s3zV6cVX5BkpqhhMpYHV46GmFbZnsmEj1B9Ljci+2dokFX96ootybaI6Oiu6xpr3VA3Ro2F2R3gu
HiyfZqbCqp+69mmO2F5PxqrQ8Pd5SHvMUe5zuyr2RrqVTLJxlSPtdoCgbysYy0sOPZcA08252TJQ
WTT3/TkyBj0MqsHZ0KA/ZfYnWoErnSsFU1FTsU2PxXzwguoJPRq3KzW/t8rCTVaLHRKI0HGrq665
Hyza89XYqQ0R0n9yOR3H/jsGnMcN/LVQwLmsQjO5ZIvdYGHPGw3mpk0PtE7LWKNGzBV6H2NjS1eP
6T/Y2C52YdxyZKETeyfVueZaPhYODXo+snZOlX+0UTVoZaqfmTpT1dVTODTu3puZbtd4MuqM+ghU
6N+iI24a6dueNFsV9hoJATP3T9egMnIqubWtJLh1wKwYgHCrkzMu0YYWHvRuHK0CB2d9P1Uxd7Xp
QAewImWxCzw6585nmSCfxtpsQ9TbSejIeN+7WJZkEj/TEfyaE6IvG5m1h14xMo/xZHgtW1nLR4BI
HGS+GFufMze4RUZj7gbburmDfZVtjSfM0l6boIDUF8fPs4Z4KapeIwdAstOB/rfGXiM8u7H3mYBI
WIASWf2ElRUkVxM7CwAEua1rAAXJB4lqocALzhIV8CHQgQpUIOdWa7vvjmZR/tDqYStLVlEba6Hd
3B1N71HBZ93G7FWL2AMxd0xCaivpp3wTtzRMfQSTfrBrGskzlE5bxuzdZRUJL9gESXMAo2m91MVv
lgxf7XCxe4BRtvfSLumaVervK4+XEOOPbqKUQ2dKh4wJyXEfAs+hElp2OCwR+bN4Yxka5NBjUaLE
dfaViJJ3cNkfHAMoQ+cJwOPAFddZ2RysoiEdRdNDKH/TAxFLHq9GDyRSojGKsujTGShP4xThnSZb
MDgePefIpWTlSLhIjEU0qaBLOGNMzpBbnpw6fyr64jtTxAwVgdwGLt8eG2UONfeWtOPf0icL3XlD
5kcHUM/rwnrRMvu1TrAoAcF5ksuV3LasRTp/4YYaGJoLuHP447rVGLsMNypMli2q8JyLrUWiu1ps
92WfbOhUcaMtmlgcWNYz+RyvCYJ2+wbC+OSJ6ioqP8wNLllHweiQ0fCBevrPbO9cEiSJ/YOio0UT
1T8+/+IbLhE64WzVGwHPoBOTBT9Wr2IA26Q506E3bRBHzS+OuLMOXWlt6HS4djvIVSzxbhj4Aqzf
BuoD+0bg4K/SlBuCjRr0qdyY4Agh5Jd3+mtk+h1SGW8ZHQqoGDDLUPNZfxZvFc/PQhQEOZhSJOCu
h3xXld5GT7SdTc4ZK28k2znSLvMwsnRA4LwbRu8Z4dlHJMHap/VqFvnBdp0DmumXiMAkRN3gjQOk
7lwxl8HvjRULw70JPigaxj+0VUtSFo78HJtGjZ5gKABU6nn1YQTq4M/DZtCN+5Clf/ShXMMXfYoz
65fZTucM4sUG+MhvfXT2uT+8WilNieeFTIde9IHTJ2h/a/WbpezkEHHyys6Va5t3MiNp4JsM7LZc
jQl0L35Y7KR0F02eHR1OxSwiWygztV9erB9lJu7kLq4ZgqwSNV5Ycr25TAtXszt+J0n7mDL1G/w7
O5RNo0dbXSNAfZrbp3gsns2yvxowRPQsITC+ODldJB6GTj8wYVZ0iXAFmFdXbPe7tdDcI5ZZViFu
e2A4/cfton0+xmiy4JmmKJOCoeOdYJ4bVXzF1PdESTmPQz7sRoXAWh/4x4zD6AJccfMPJ+redd25
dlrbh0lZPGGjzt3sz1R9x9kSWkzdaHeM0z3n5JXGWQvc0LS0FbKfeAVC/NKSC8QPMu0R9H5hWh5X
cvLw+af9RuhZsSbz7EmCJEY3/IWeljujPlPHgDQmL3K5OM/xgBcYQeMp0A2UKEJ8Y304TuwU29m8
2HXymHbeR6CClwhROkldmDDqFNjMQDHSyhCjyM3X7HZVtt1r3LBShJzZvKBRvmae8tdBm+zduVhk
0/V3UTUHY6xuGAXC1OjYytp4szsDq3qAhFhDcc20F1JspHt4dpYHKAPDPx/9fKotn/7br/3bp//2
137+xj//Xip3+WSxeioXY4n7lGa1AZKGp7BtQJtHRlkd4VtUx4pdASvm+V5luGbsAgCVuTz8fPSv
h/+LXxtZnhSriLGIN6Q5ZL24Pk7J7G6QBRRwWypx9NHh/PPw8ykpON3Bm19avVcdTDOzPmL45R+A
ngnQMSHYE1Z0MaNYtehLlm/XHlHPhD8fitIjAeXnw7kzrpHtj9vIT7kpB+VYHn8esJD+10cSiKob
4TgrCCbXRXPwnZ7v9+fb/OfDfPkqP5+LqVsGdtgoBWBdSriW9GZUrT1mon8efn7t59Of3/D8WPG6
/8/flstHXgE1gvNiWENxq3VmlvyiqF6BE3dsNFNxZIMmjp0NPw8vDwqDPGmOrFOb489H/3r4+bUS
atYh6H/5Qt0ibfhTFHiT3RYySOTnD37MOA4h7K+Z9c0F38VEAYAWKx1QoNr7HKbnqmT4VqCRVL5k
VmUO33nnD3SpPMBTgtZfg64zpmkTBMBgZm6TloMsthwheuW5ER1iv7qqVEzH1p5ADujcXCd1ydsR
dIfjjWuEux+jI/AIcAjSLQOxc950NRVHRROAzaO+IMlC/SzVFM41cv4Y7EiR/9W95miNvn0M+mFC
QjXf/WzIj6YddaekJl9zan61WdLsVRWBDmGbLofqIhvRXzq7Cbijuie2DDXuGS+sHXXwGhVhyzb4
Mia6ei3nxaxLIEMxm0tqUo+jytfkpZ6wgpboDG3Yzwdt0B+twZAX5bRno0Y1MuM/F+b/YO9MltxW
smz7K2k5xzW0DuBZ5RuwJ4NkdIwISROYQgoBjr7vvv4th25WZF2rtLI3rwlEIkiKDQB3P2fvtZH+
Mg9fvSA7Ti86Kukwb61rb1rWFZYAZ781ngJN3M9W+cvNErnlKd0VG9kmy+1LLaVQTvYH2Y7e0TWs
4JyYATMgzGfa+M1Aarj2SvOjMdvsQmQ5YXQ0X7qIKQv/xh7Jz3Yx8a0mPuXfqOZK7Tffh5FY78Eq
8nutmfP7Wf4iOMBBdjwjvKa6GPd6sm0Fvwp8OKa4eovHOsnya+S62VXXbnSXxoszh/UmKlNaKpTb
ciJmd72BnZ/1uXtBsu5eqJEeQ5k/mWHlUsqqprM4EBj0y6JEMNNiW4nKJ3DRnEPsA+RMTQxMTFWz
eYMPkymjSb3fKFluRtl0xQi+mnKf3CD1Tug9aXTnmN4YOlLhwPW6/aLILqCTk/Ge1YxEfgoL0/zC
eKcfKNPdmIBsdfUj0lFCaUJDJaMnx6OinCMrqYS1Xfb9/vPyF5SUeOE7Ura9u1ke8tJK4S9mb5bv
/ezEfC5wsa1IBHiGm0MJrb5CXjvFWvAyjrDnxu+isj70Lr5NWXhJyLZgHX03jMZNtmG2am3jFVd1
tdL88ptrQuAwZqqy1fw0zH13l6XWxtZ0cpKZKRoC3DkNmIPmrqsqPZWWPDc587y4wlwNtVJaYDZd
bDNS75114fZvdmEeevJyIDuaJR46XMIRAlkRME9FJftUhem4JpPLXhMITwfF6G8+Y5U2eo8DiGCK
DdNDReQDBa0Ty1sgDFiEvdZ5HYLh4k3J10Gzmaay8NRF82BkSGeM+pQeaG0zLRn9beDALRniBoWe
Vd5n7qWljQqWs/dhx9SJfIa7tYEkwCzfJUgR3nEL8qD8MVRMwtxM/9aVGHnczN8OaBM3mnHnEd20
Cmbrl8PablUZhDI64fgUSK7801hQ6QubNQaDoyEeAlSjBFvKnWYW492QzN56zPovnbCe7PlpVmCP
qA4fOs1Mz7GPZiMFtGOayars0RlLicNVuxK6Dil4wEA1kwFW9dpbUNJ5NaOc3m5SHGpn/h6An2Lh
Wj+ReEuk6pPjXLni3/w2pzrs5i8TRixtss5VZSCddsSjZ0THsoXHaTyAiZsoktOzKLz2W47iIynE
tJtcln7d+JGXhX9EHas9aCNQ0rKjpaab5p2BKFSE5WGG0LVxWOehAYnv51m3sR/zNaQTCmzzrMfM
KBvz2NEIG3OjWzUtONEiL9cGIRkri0WOJclDsgpEsCW83UgOlyK8c5nFkYKug+LKEvT6I04cK6s+
4Ge8u2gzVx29Sh1Tzb6O/Wf8POMhcky8orlj3FXh9z4yzLfOoeDiNKcMMv1RdqO1wY71ZmjXivlZ
WaBAsevqZ1oZXKb7U1FGvwzCtFaujlu5Th98Jme92bMyDtGKadLAyAVupmABrUXJOq0ZgaNmPqmp
ZGPpd5NDy850JZ76GqV3TcgyFuLme+y1VOpRiq8Ch2UZeVOr8KfXiPwObA5SNRY/q1BYxf1IOWFl
Tt7BFdDzWO3mT3VTvqCYeu/t+CPufhJA5+x6cwo2Yg4PXHfth4wvC/bIyoTovRtZ8dMPGF/gLk2b
1J9camdtu/tOZF63qygvt8LGSlr5xMm1470Rjd22EjQfqwBdYKISC5zvEak1O4cVJT/3fYm8+mvg
GB9VNN8LmZmAFmpvG4/NOqdDv6ojX9/Og8653VIrFCbTZooe0VSGdDQ7DSdEYG8iqySUNLI73k8z
bggo8lYirB4Jt022mon1FbeRua3daetr5Gv1oKq1dL5pcwzeBEsflLyrU7RyH+rGc+QwZzaBZazR
9vRrF9QAhjPmb2n+MWrJsGriieUwVzZKuuISO0h0Cpwcno3NoET55gNkd5rapneG9suJvK1r1t86
OJ57UdaPlGX9g+UZ95KmVO1ET6mCelp0KgjqDJ/oWR+oDHnX0MUg3bSlfoxJq4A612UHH0jG1nMg
xhUpHq9mHE6W1f0S1fyaEQHMa4sT4fDnLpji17S7j+zmZzj2twrtARM1MHiDHmzrQN93cfBAlQV8
U1hRfcYHxtXGJmYQyFgQGu+1Ng6rzFCrhUp8FFSAV0xKh+2oSKQQSXWFJu0VpDSBVoqzno8Av9TO
bW8lW2UaTilPBCyppcKdVvkx4ZOt6xYP0aSQqFr4kTcgUrnmWcDD8IVKxt1dolCqSQRUNfJ070L+
wsZQwFVdoVcLBWEleHWiVQyYVXcbPG4K1toqbKurAK4QxpjCwPug5Ep+wpXqS7p3FPRVV/jXCg4s
rh3tZCs0bIM6f9MvvNhMoWNdBZFNFGU2UWDZoXgj44x03GWP2swKQ2tGN0thaXMdQC1sjfRO1BVD
VVgCsO0g2f6+i+ZkX9tgbgF+2DsW2TQX1eQPKO6ooLjLLUER+YCVYTspxK5cKLrLzbmm4JwpyK6l
aLsz2N1l/7IB60PiBHRe7rUHHV5vrMC9jUL4RuqWhOorFN53op7KKZgfdYX+LRUEWCoccL6QgVsB
JNh0wQWbChzsKoSwC0t4UlDhSOGFubjfRQo4zA90LhWHGA44MGKFJY7gEy+7EoUsRlmSr6tWcYyH
BqRxBdsYR45/8KAdm4p9vGx6hUIeS6DILnRkbHDEutWI9gOFTh4URDmlDLJJFVg57ME4QloO+cXR
AwJf9hSGGUjJQKgLaGbMK8Ud2hL43ArcDN3g3QjBNeYwnTvYzp2CPJcK92wr8HOiENDIHfVNp7DQ
mQJEOzpKPKmg0ZbCRxP+84Nla77LUJHeDSxPwMTQuIhrFTAKgJr6Nu0pBaWmtlDetXCq06E098bC
rsYVWd31C9Bafcs41qBaK9x1Afe6VQDsTuFScgfvoKHw2O5Cyl52utCzOaQogkuA2liX662nINsu
tO1EYbft5T+UVNwAchcKzd2rLyEcaRh0cLsrBfCuIXkv7z1WcO/lFqEI7qZT6O8GBjg+bflY95xp
Rv3DVJhwn55vqsDhBQTxVqHEdZjikQ1cvFKYcW3u7tuMNyBxTpm04DdY7s9l3ngr3JFwauGVVwpc
3iwI85Dp3ATVnC96h/E7vdDWLjce4HN0QqEGCN31qCaJMdwYQagw+VAGQ/rwstblzn60n4KBud7k
V9A4xTcL1nqsoOua3uwIsMQ/qIDspkKzuzDaF43//9oh/gc7BHYBk1ysf2+HePjI82ZK+++EJ//9
bx95CwXo+PMff//ziX96Ilz7D+GbwvY92yDR3fGxWAwfTfuPv2ue/ocDmdHgzyYmBUuFu/7pibDN
P9glPF03LcPn2kkk2j89Ev4fWCNM5aFAUyJU7OD//Y8f4/8JP2hbKLhs3vzl/t/yLnsoZN42//g7
aVZ/CRizPZfSoQVjiwQBwxB/jTFMM6uZs1KfDmNaPkOjmUldiJ/tiR5xEK3LRvg7Wr73uA/nHbHX
A7V6m+OO2K8Gh/nBr9z0qeTaQW4V9qTB3vtzW2/hpoXbTIQdl0+d2nvaj+cC2fLgAy/KkMAjFKdF
6LEYic5ZLzAPBRllB872zKINhMrkiayVYucbb3hM400goU7imlavlUQ7z9KuJhjJk32tCHN9KN7j
upfHOqFt7bAAmQc/OsgoJAshBfcKNTHeNBVQHDvpvP3k2rRdk/DNJ1aAfpfTnTofYU49iPiua9qX
OHqSMWKTCXMXFK7+EJru1wh0J01WvGhN+GvA09tYRrAF/7BOUWGf7cJgWWCOaDvSFA9JRNCYGKA1
96m+Zq3Z7EjwnFe6ovuwSjbXKZEXq6Azps0cJWKta2NyZGKEskX+olCDaYpkNKG64nNMUHY3SSJZ
Ug8dSwSinmoqcDXaSbEXH6UNncC6DGPrgnYOj3nUy7VF9Awe2Xnc0CXxjiPWgjVjTHWcTX2AR5Fg
WY4mYil9tBeiv8jQbu8M8d4QGnmm+nwhxAeSgpvinY+bbluXZbKvU3qsuqBLTzs22VmNagarWeFU
IcAvCSLzW4KGe52Jg5072t6K5ZttkiYTjRC0QA2Q5AFNAkdYNqxnt7kJ+g59TbCyX3pgmleJgvro
WgtipPheYyxdjbO473w3u3dss+RLnaDJ6F2/bpv2QhFVOzJ5v3fgbx5cGZlXQE+k8NhfXSNr0eGW
57H0yzvcqxSrXMS+upXCxPf2FjCjW9BF9DXHeB0nA0kbM5OMIamPaehR+uxY1/uU77E7utvGxqgG
T3O1y5ldragTUfsQsAG8sGo2ibDxjuMwOACng/LtDs6+Qp1AMG0tiUBiktvvDZf1a659VIlN2ja0
UwWJgiUbWk+tt4sGzT3G1GRqM8bX2DAU0Good7pIjTNPqdZ+y3ESQArB9doSbmmznCWDbDuMZgd3
oq83ce9+IxWbSeFIxzlFZ7ptkD6s51b/MlJCXCOZ8uiNVRfqaD+HPOApY/PsC+jAYRN8y7ThnOn5
8xwZHHG5vNge4tQByzRTCMFaVNepkltfMDs+N7PebMxwgv8GSLQO8APX1IH2xSQuhYpYmVb9OOaM
fc+T1LNDmA+PvubtdKOiqWmam4YqyT6VwS0ctA81yNM7ohVg0TciTB1NXPI8iYg8IxREqLTyX1mN
SrNxUe/NgcXxwgJRd3ceU5yz4xHy5dUGwHKsI+spb+54s3i7x/ldxsOJCbuxzrkgbVPTfa/cYl9k
fnVv+T5ypfrM6sTCoak8VH6GtyR58RMk96wLEN8iEBRz9ghQYex/khHCmxg7Vb7yWEADcxjocG25
frMY7Ghm4t+PvwQV7cPQ8dawpJXxtMtRjOEbprJq3wVeT7uzHY0VE1+ycir73RLpfAKatstpiewH
V1XeA7zkYPVuuYDoabgSyJri3Oq2ZNkBfzHBOCExMQOcBtI1p0TJFg7IWmb55RhlB5xW2sqwXbJL
5KGhNhNSJkCYk7+kZuMfqWUhkb9LumpP0xGVD9cHBzMQOv4DCbAbLNcZudnVFzhJJMOnFiSzvEH7
Z70VtN1w0HZy14FCOQwWFCrHcOpDNyavvcQNNTQyWLHUHcgqOE4VK++xdZrX2eZCN7S31hHTmjQX
hBcoSddzFuHDMALwexnsYfvR7U2kxfhgyrB0V0U8vZQpRCCy+7ynL3NqsSoJuhkAGPz2luaLC+uE
8Ch3RIVAgjfxpPrJilP9TO/aQemGiSa+zhO4w64LiwvqXrFpnR+Vulz7SASoeSOlyFyUiM4BAk+w
R9bH8VvreB5aUtWqRAPdMCB5CnANOT/tzHhi4cVEO4g1VtLGRoh5WlUFZfXWwm0m87d22+KK16gJ
4eE1FAem3rSB8I7Bwe30d72XFfLrCMWr3WzK0jiEhWcDtO2UMJcMnXhW1dWNFVq/WLK8Jg4XDFCz
WB9qBS2HqWx4GCE6R2+UJecSzFi6iolDoTX9dVBbz8DYLo5Nt2aqqu4A1RT9smXsex0+sMzDTdkg
Bpq7aedMax2lxaao2nKFhhi8MH67uL2SevQI5hFOrVmtLV+BicW+8I2vVQT7fMSYSKZHh2rJ7I8t
Hd5TZBotKg5BQ9R7RibarjMX6YMDTxPJco/M0zN3VukyFKe4sgNwkigQZM53rMgIVcLEQwThY23M
x9wE8hWVjyOSEdRyBgXhDux0IL/1uuNcVFM+7hI+ioN0sE7JoaxUdce3rpmfH7QmISrFMAi79mmc
+jQvcOUMP7y+ikFt7c04+B5OxPRNvkedtt7CiRhPYIVWSTX9SDSgzi0ZdPw8wx7X66YNkx+D7x47
kQmkLm9y8n7QeYI/Wb8Crd8PSftg2MMbAJJpE1fNPdAvLgrkIbr+XSvie4z8LMxjWjjdRbPpDsKx
YZGSiKNMGWTdvsU/UtlrnNorxrYJxUFVrphtwP8JjrI/OnVFNUsb4BxOzTtgtYzuv5aI6GTW3tkg
e3FL7xDVfUw6bWvdF33/mkwZYpbRu4QtB1drWZciiMJ9DJ5/rccm8ofire5U+gVXt7VbuHtpNC++
X8O3nZKf5gjdatQsZAH9yxwDPY8NOGA+pgFa6KZCh9EjMbbohDVWRyW/e8d8pSLrLE2fchm95FX1
U+sFQVGkW5KrRz2I/kHq3WwYITTg3H2gT1sRDWB/I44+O6l3qhjL3KpUNe7MoZbXCeAxQdyfdC9/
CT1aYAdG9nBbDEZ2WjaYzzKA+1lB64Je9WoAl9oF4H4glIynWqFDPzfLPjGCBFv2cQAw5RQ9rZAu
rU6IM/7ceI5XwrfilNVgQDVtgTw2KU7SdVQBWt3n5CT1EuFlVmUNnR29Ps29QnCUSvsCSf8YExCS
dIhAZA3JH+fiqQnLPzdJg+J2ubv8wSkHsVk+iNaalDc/e68RLVeiUfNjYxvNftnvqcbscmvZLI9o
uuqHEzPF/ty13Fr6t79fc7m5PNgoA0bJckrKY1y9z7GwTkVPs133j8I1k32pQZYKc+j8WSDt0/IA
d570vfSCo+vYZOwsLVVvhuirIhD+bLwGCuE1MmatlzZprbq79dKBXW4uOz83f9m3vOJf9gXQXrPG
AragXuq/e6oXANaJY+w1uFfJEIy0ebV0Quv/bJGWYnCx0aj7tuu8psAGt4P6BT9/1n9pKy8/c0o3
c2a2z4PEOLxmSRpAMFP7dDcsDo3tbz6fvNz6ywvWAH8A1Edya6me9ueGHn55MtVm2ScbJ9vUbkp6
rupsLy+VLMfY8oK/b4aBeDPpFmxHFV7UqSCi5VYyTzS30xZqYGt1P5fwHz+NjM08kP8Zi9yd1pPj
ZCfMTcfQaGLUwjFwn98/WxhWPPv37eW7jwVXc2iYwUYH6vln1xvkKDYI9e0LSXzJshnaS1Jm+hHf
cYJWe6z5RMvNkPjXE0WrvVNpCR+rfVtOo2XjujG/QqnOqByx4caTLGqM0nfIpOXUsYApn6DCcRKp
u8stXd21+7jScZ9x0+/jhJUoZLrcpUdfFl9BYnZ3hexRf7BnAsz1wG76cWV9c4xTXnMpMQF5NGSH
gDAfn4wG8mWdPHnS2SMU/QLGGHaHNshtxVR6h6O33pVuEG8lbsXcLm85EIpd4mWPuVWqlNw83keq
H1x08Pa4XrKYE6h4ilnNPEwtAcmCuOO3s9VL40Mzix+mYcSHHnSaRW+Vzp8LJzHWr8CljA20JsQX
gHQQgjCLCBMNx0En141osNUqqJGBYf5q0qDeVwKhREuQEfE8IjkFFH9x9GMBcMaNcHTzrhv7r70J
vdguUwykJNNs49S0NlU4JScx5L84w282A/0R+46/0jQZHQBbEYLUdbQxBnSjbfPQNqAiCRMMj5M2
2RefiiZqxnoVQWy8mhYzQqNGLzRges4OidlWxDmx1CwbsqcydVUe1DE39TVDy3Lzc+dfHrP81Vfy
i8/HFY34SmG1XNeWf1n+llZCcJVRD5t7IGPFaD4EBUfa7KGMwENanpa7vzcsS9Z+mjDOd3ZJMFFk
oKKbK3GMdHoOY8IkofMpBHMGar3/MOpzv1teqMH0+vsl6wRPZVLP4xGV++ffgjyvNr1qeyz7KrXE
1ydxtzyxU8/+fInPu3kDGN6cUFw10mQoSxC/HCbibRKloClTpYdZbn5uUi9u9oMYjnFK0dN2cgvh
vjr+vY5zBNGQWoIav/d9/mG5tWwEqiviPXII8x3KyM8/hMn0HQ+wzoWEl1s2JX7PtcE8b1Wq72v5
XuLSlUTtoN+TOr+hLexzijdp5y5CGbURi4Rm+V3DrPBRTKnf3VTjEnaLNyrAI4YYzWQEZaOIMbQK
EEAjPPDWve8Gmy7jo+ELN09A603ysqcNmNTixLy8OC23/JKf+C/7bNPArT5g/sTiRBCCwceALdjQ
G1w+coL23xUy3gbzIx0SiSZNAIBiEjlMF1Ndic2eT7nc6rNsAm2F5N4yGRlEOe2dnj76OOLX5NRY
scghJWV5B/NyQSzUe1veYD0ogWeuR6RH8r+PYnJ2RWldrVqrTnEKrtDrv00x+WZDN+3LUjexvjNK
mkJCDPO8R0t91mYZH8lwaAnS5f6Y0ndfYxKJafuFEtKsk5V0+gEb2wjajl7y0aqL/7KJW9/ODp0a
EfRMQ7AW0ovDyp2eBrVv2eC5x1dNH5dYVw625XnLHzon5lIF5ZURACEJ2y6pMXpnHFv/8ij1Qp//
4/J/LU//t/s8/O3I1NWb/Hzg8rzPfZ93P1/m8+197gOswDwIhNCqcWOcef/5ysuD3SXT7/d7/3xO
BHv2MJOJ87nr90M0ZO1cI1vAL6XVn+aJcImyD8UO7dY9OQ3lqZhcuQUwELHE51TW1NFH8SoqDrYS
YC07i3l8Gdo22tlxLA4zbnlXidUK2iU45CA+6Mshsxy5y3HyuSGx7lrDnkRGGJf6dniEN1yfPDft
T5IwGqJV8Q3h7qcBkReYzVo1Dpexy2BiqPezvAm97p8HUxCp7CHclRaqXGxUdPtKl64C5j4vA0PP
Ryjqtj3Rx5fHyK5jd60NQUwiKjNQORkPBh5WuWbIRlKatKflNRjFAccMs9PuawPRCaCavWyzX3WL
7Pd/GwtLE+B/aiyw4qQG/+8bC9eP4W+nj7r5mP5LW+H30/7ZVrD+8HWaAL6q3ZPC44I2+rOt4Dp/
OLQZqNKoy6D6wz+bCsYfljDg53G8mq5r2bQi/tlU8P6gC+EiqvVN3TZ0Q/z/NRVcXqr83X1QLRCm
/rqju2A1fBbzrm14On//F/KSWdV5ZnXUgxp0UXU0aZeZDGYG3TGic1gP6ybEQJ7XVrsFO3PTaqoq
msyyU5O1my4J8NH77VMXViTKtXFCMXSgRsBJh4MdtsboNf46TpFyg1Y1Vl4nvmFLD+4CqV9rhISw
TmbrFDgwu/WGGFlflHvrSzxk9Z3fFBPyPqoNAAIlqYSExNmdT1fZnFiNSmt6rr4HRvxee0X82Ngm
TLnGvebZjB6rTl7NAl3QoPnVXdpQ5mrIFqOQr2mqekvXMS2BrbTt1evTm1fOF/L9MD+OYXMMU0pB
uv5KUIaGzY1Tj4L4L5kjQQDkVoHxM8sxBP5iI/MkP7DqoFCEY4aK0g9uXW7/0Ib4W2X5VC51r3+o
YuQWVVsc27QnaslYUcZJTsBRCfUxyTC71BmiStOKLzFqmk2j10B0GhRdyVhk0G5D7Vjb+S2eqSji
IM5wT9WrwK7mjR+SsFmHw8vU1dkBwqQXDPneHHhlpHUD1g2Zb/CA4/wu9FOvhV/gXOD2rCmlUtZd
Re6tqOIJ3Zw8Z1ETnChTaiSQKbEHc0y0C5XECFsWc7uN+4ApOhJLbagQ7XdYLgyTezXz+2gymCX4
7OZLxPdjy3Ua5v2masxvtkRspVv5upviA10nbhBUhTqk7dYeQyZyIzSRY7ZzS148DZK71MJU5Hek
1RBjMrTFU6FLvresx7lfU3khPIvUQX1aCfWMQbjaNg6oIXixUdJkYV82Fg1FQ6bG7XTQTb6OGhrk
kj+47m1gQvUrPRx+lAiuO++TBjgcO98+zN38mqOcxB6WbmEAU5Ca3PoZaiqEgODCUkAAYG3Pw4DO
y55MKsIOTkvLAIdDffhkJiMqPTffT1TvV332Yrrjk1+TPBTDF17J5DR5PhHXPZU3cLx8tRx00rDI
+pMsPdHiz1hYQLkWEaFQI4cajNE9x/C4M1O4fKj829k7tVncQu7A8RKRpTf6HpWabN7NUHhyZC+0
D+UGijiJDx1RtoOlAQJIvuTzPaIA9w5WOoSsNr2iBFFCUvooIxL2xEeNUg2gi6J+eIdZUsZG/9xp
b44xx+pHnU92p/GjCm0f17F3Hlu+pGSOvnRNrJ0soElgGND+2lYRbzNCLaPYLF4rek/Ez4r9KIf8
MBbAt0WVOxgysS9wKJw9FFZQKyGzEyv0aKKxyGqj34usfSwApe4Dlas32hBn3KwlDiXFpRkJQr8J
vSMWgnIhk1dDJsm+CAprj+ZnPRC6YKms836EK2/MhzorzxqFWmhuqAmt0QdXVMttyxoPHd/BQpgl
PPOb0aqiPBcSQB3PsDGpzdUAicKHKSP+rfTy5hk6xsqltEupsE+3QTcVDO5Mb3WQiKIA0xp7dFEH
h4e15sBSVBP+PqBuOo/DLQ2VHHTEIRqAt1n70ueyCIWuMNB1UQV5HF0KAWNOGE2fpe8SnjJwkfhn
EbI+ssPqpvj0qOUIiaWj423ietBhuabdxm0ShxXEqO0oAvWagkD+AsMkdxg+r5bnzwcsEafZrYEe
Sz89Ty1+hdKNiG5z++c0JdUjtWDg9Kq7gkHpVRMDh6hnzIBRtwNdHxQoL8xsvY2h9Ucr61s0fo1O
ZOI+rIoPDxYwRSrnztQ1KozyXRszIDAsndqkNI+iMfDpFMl73WhKvb4bemltdFfrOaANBZPjBKrN
5L6A5QbCI5CK7V1snM7bJVIBeNwMSgoPAksPMCrPD+GcWeRVpP4+cSC154IFCRi5LSt3kp6+mZYJ
lTXqaDBOpECiRrp5XU6inzWdfYtDIS+22hGubss1jg4oRJjukhj+1cuqkJzqgIiMogzoBmEKLSRo
37Ro6K3I8CPWygPrby6q8mcY9ZewBIenabrSwRbbxpsoDmvZRA4kYWjNCBK/J9MrCTsuWxqs8rwI
r4kOU0PkqBaF9H5JVzPPgkjo/ZyLrw1FlzPyXnPHYrMksyTQr6Os9padNds6QwaOHNs402fHOmn1
VANY0z+wZFV9fo1UqvIxce3y3u1BmBF2vo+azNJXZtNu/Nl9HDtq+7StNOwFFSzqOnlETYlAnVFF
K7QKI5YWPIJXv/oWDk2HAIwdnr2flJZPoWYGl6mNRiyx5q/ZjJ1zkPEhcjMF6SCr5lI1OSWhhEtT
y+mZw6PhgINwXVH4aYrxqx76KGlnRx0GB/gqKKpiWm2Alda2Grfwgu78uLlCXW8B+fA42tXb0D1p
WsR5TwJwpMpe1ojlIYjeGe37NR4EbYuC+Hmsv/c6PPk+wV/k9YinZsyDCNtGg3q5fELwkJzC7oJy
td4zNeMDU/ZuKmJYsGZ361BHFLicjDNKfQinIHaGgA4e+S0OhecysWGa9Kxz4nEGD258Tc0QaWTq
X91gnHZ+/Wo2yMCBPGGxC7N1UXOp0XlZjmJ6kXIkyVafD4YIfng2moJ8IqzNGuD95CjPVAfwgAHX
oUsW6wf4k0+t5mHk6Z7d0d3bAkV/C6lmTT3+OyyDG8NQv8G1MKwmb5CbrhvHrWfjj4fd1iPVh6JQ
5QM0kcb4xcBsG8Z0jbuJfFOBkwFD/9SgmpdtCxozq79aVsuBwdWWbIIzbIOJpS/GBDJZ3rMgeSvQ
hJ7p2C5DGZSX9mRS/ddKJkgYK93NyGiOK4gUT5bPuSWCk6HyW4eW6IHJJ4NNajsZf20koPE8xqHV
dtHNt5srMopoB7mQD8aXuyYQCJcfLf8NFMm3UkNKB0MbeovnOMfRu6+RreBHhBIREZEYQfTkIsfc
RFOXznwb+Sat4/IInA6iFEbZSb9jLISHIUICrVgnnjUc5lxbBhIosQFsbc8fjgyK9DoKWdzXDc1f
lajyNHntD2+2nwUBzg/kvuywwHpPGY7odtKQ9MrmDv/lcDeUIL8651wwNmeMjU/5bFm4Slv/UOup
tSdATuqxj2zPlQ+lXXV4gWauqKS/2jURgCIYbrVn+eeksn7GQT4/J8V5Ghv9uUMKitjutmyGMn6Z
xgkOhdv0N3vMBUiesKe/UqVbodO7C+dA35d1XKwlQVo4tOfn1i7zR42IPKeAGFUIIgIHS/JFVDkU
6ZJELEj0DNrwLBgSi6sdBPouJLJtGzmje9PR0xwTG6csmWAEz82tS6aB6Vzaav4qRuA5Rj5p24as
jyfmynSJMuemO5NzC5Jkp+dG8/h7lw/0JR90dJlTibKYUIkk5ORoqqI/EO6hb5qhMveTpk1bK+1M
rBPt+GJonL5GGsQ7J+MjRKP9w5ki2gYDP67ZanyKHw01aQzwZn7JdTJR0DHLq59RykJu2bvzOWlO
ckYKg6uY3A9az10IV7KvElJ1j55bKOfZ7K3OlRd5T4ZBJ9cW/UuapnSzrRpgZWnsRhrdk5vcu91A
Us2snUoFk8tDg7hw1R8HtnqzKI37VdO8ilG60AePIvf7LYF8hGJ0ZYCRVL6mISmctjnQB9eq6MAQ
J3cDftSVLIy3Qa9XdjRU+9RkBRB0xReREEejAbcZIipdKipknqJ1qAwtSAEK/y5HGDAyah2JanrB
Ej/uEwH4oySCgySsTPANGUwXDnltdlcWHI952O0yA10GMGzUCAx2xJeukAD127jscCEjv93F9qi6
Ce4NNWm6GyRxs3NbVHsHkGIt/YmamvGecqHYZHZrIANrMDUjlug4b1qlngiVjiJfa0hQfaWumJTO
QirFRa20F1xYK8oh6DFGhBkgK9pNrLQaOqKN+FujFBzMRWD/czB7iDsc6yYcn8B1pfpo1QylJ++4
Nt1brpQh1Zzvnch5Z3LegmX0dX7q7pT4w3uTlNYjl5s7wiuRlsFNXwulPiHNg0g0F86RIFzAMq1D
j2WYTDXWlW7yK4uGhrYYp4BA2ELrdU/I3NFjbgIfFyBPaHkfjuDc0FlNZs2IPqYqDx6CGS0bHkel
oBlNTl0UNTKyppX9JXTQaIX4N3sM0tB066MRosaplS7HyeNnJzK+eCW/SKa0Oz3Nf5Ax9gqjzCWf
R6aLffpMQfKs1QG2VRYrEikQtrkaZU77E1XTZR5cb91mGEh61/ziVSxQkxJN0azURaSsJweJ4GhS
yqNeaZBoEc1bB1mSUPokXymVPKVZklgs1nrq6WeTiQSfLkRHolROErlTqHRPjbcDIWhhUirVMIjQ
YfCYy4byVxkWOxCQ+GeVjqpCUFVGP12lr2qV0oqI9fEQK/WVq3RYYFX7daC0WZlSaa1HBFu1Um45
SsNFfThb+8i6EqXv6hF6jUrxJZX2q0YE5is1mMkgcesRiAVKKeYpzViAeGxQKjIfOZlQujKU0F89
hGZCKc5spT1DIX8/KTVagywtUPo0oZRqkKnLNXiH7H5AxlYpPZuPsI3pAThg3EcG6weioVyKvqAm
yjs0/DdYGsOaKRw0ElsrAeh2LVoig1Pe1l4dpaqDR+qtxorLhTQjRvwsY5irBbOWytjGicFFsiGm
VgubZJ2XMtkbSdYBb4hAkLite5khZ8GlSM5O/S5cxaaKuotVAS+LO6YNpoiuudkNW2aH1dGXXB+6
CrFNR27V5v+xdx5Lkhttln2VeQHQ4NDYhtYRqbNyA8tMFqGlA+4Anr5PFP+eJmnW/0zve1NmZaXI
CMD9E/eey2gJAVpESR3c8wMtqry8P3tGe0YNle15IiOeUHGODB/2hvD2g4iCRSWAamCb5x0dwhfh
wCGiwPpJYNAXLIp8zwHsLS3eWECjVGEa6QzhF1hly9B8dtvvoANJHM1DtStbWBsz236j4T/OrKot
26JuqzAf4LpcOLPByzSbPyyyhQ9jWNcoqm22eglXeTxQNTqRA7vekbfYwjnUduROpls4lZg/u7re
ePHKCh6nQXrkrfv1uugCdm3JuEjIYVtgbbFRXEtsvw51NqZIMvbWTQvDZ5LHIucopwoTJmPCGONY
t0qV7lft3dJdSNLSwiSmTqniRS3FGd+jeLjIadzSuL5yc/2hJv4Xwjx8aFGELTIiPzLJyx3FAyMq
zZwKI9dO1qG97nVpLg3TeSq7iBE0UMTtbCZiaY1vRWJiaOnHrRBM0Lq+omCYfzpWZfAmph8RBXhl
VERJztOn6ms2DDYX+wP2ng8XB+EiqHAr2gXNhCsDTo3Z+Vb04ez1u7XtwUQ0ky9HlECegtFYDQYl
WlCP4IJlukEDTDJOIfCmxOVGDVfXH6DLYEsoxmwnKIVWmSP7dSnc2zyi98gQrBK6mb3iPuDjpTRA
eJhHBzcvAd/5H7Nvdj/ya+WYJL7UHcEc3tBvZuM76RlLyfhD2PwFIXX+tkKCKDSykNCeb7/yHhWL
7lnRvaLBpjmIwYQGiNFgJGjsEUgAoKE7GzpKuRQzRZMtzaUmQm4dFxmwFVpmy2QUM9UZYQekzZXk
5N7na4zRmuh5cmeHPIjy7VcXl7VDsDLsS8Rltp3jCS9FvyocPudfrUQgI/5WKsakfek7TAVj7SNB
iMdDMj9oBHnEFQ5kGxZwS+BJlJJJPGrZCi1p3W0dQHvNve5vMjCkuGmPtGfuJup5fVuqwvsMzSQm
C4sSrwy7gB3BniRKc/WjANVigWhJ7ZGyfWWGor3X5sFB47msLNAaQbn3iydDuO9ArWrUDbTEVcs+
wrPuFFokdQpu6IgLazdDCECGaqxyjWMkxs63i532eQr8+Dhk5S2a2OgBCcGQBXV/lTbRtaBxOqt6
wmQWxd+6GJJDJIsnZ5iKo0V+So/VdSBM8tRhD1n2NN5rpiTzohoZuoR5Mj2Wdvo2QLZmRj5dSHI/
4kAMjrU3IPSsW70ZxHCIsP8vUWMlC2BWT+kcrDXPiMzC6hRPOAwD4R7/d4Px/7PBELbnev9ug7H7
1J9p+tftxb/+yL+2F8J1fgtMDxuD7fx1dUFd9JvFHlmwMXBc37TF/11eWDgieIYtwhzwK3hW8F+O
CMHywgzdAK8EEbn8ivgfLS/sv+8ucGrYAQsM7B+eGdAuB/9IjTC9EJ4NK+kns8mMXTEVCCcLlgZZ
xXmdYmktqrlaNLo6in5wXgIOXTS13XTIS1I2lZhfpYSRV0SVhuNlCiLSnPHQE50Owt44mtDkMWMK
LqxQAh7oMQmTKLxH5VEuqtaNH3VgVCc7l89pg1i6B4zngKOf4BIczAh5hkFsJSkygBQsGGfkwBjU
JzhCYy13kxi9jwDfN+Ys318W4T1+NUAtl/bwu6ZK+zu7ikhpAQnO8Qvq0vRIamQUkaNvGR5aLGZM
AaFLDhqoSU9neu4HCj7pvbRVsrJC+dTW4w7NP5nURu8eYwCDjJR3c2Yj4cdqSAjBAiR8fRROVmBb
drulmUYxWRnkN0c+h0/i3JFUSn/LrllAsHewFTcDmBU9bJHtffXu9Iaxrbvo2H+w6GWvqr/bzcjP
1m1ePkyEbKGPuUe5ZqFDplzqPtLFrpwWrZEMoj+APRBHmoflZrQ9g0aEII0UoDOZD5xbOQjwcAAN
ICSj4yzdZEoPsCvjMzsktc986EM0Hoe6Hv/4lfmnB+PdSM2brK35sXRJCR9yGT9VbPF736OBbJ3m
rDpyr6ymcPZZZf4B01Ef08T8ZkHvXZB2QW8Zs2YVmz3RloS7t6MfL5s+YUJb+y2+YtrIv7xz//L6
/NXb4+Ef+ssS7teD7HmBz8thmmGAX+jvS7hydhzIBNJ7qtC75mY07Fx2cutkLCas+oqoBNH0a/5d
GDvZB57llduwMwoKB5hQYsmrCqFpG4APwVfWyFuVePC5L1cU4/athZESxs+ipvxjgBsf/EY9pLnJ
tDHJpjU5sRuIeOlWD+JSCDSGjUMna/QlipNxGTPa2cJurxei9dOVTVjbSYVcU1m1NgkcuNSl3LI3
JFqvQAflEZ7nN/mnT+H1JvElM3J8VcXgPiaArtWsP/AnxyvCt7j7Yw/ALAbvTEyP0gn6pT3AmocA
bD1jx2gXlQ3REzNo+PTvP3DL5BT8+ydOPXg/hIKALB3Hde6BNH9ZezaBR/642VRPWBcGRkS9f+iB
a2H6t2nU6DwilzyQJL4WpzFv4KtOxm1s1EdPy0fYd0Oe88SIvxm6bxTN4B0KVZGNXXanKR2A+1rn
VKTZJguIJaDvAb3Xwka6N31r2WhxyEbtLrtoIEwss28iq/dDIqnpxy/CifND0ag3AukCeAHprU1y
3BMpuIs5KF87UpcpRdIXq6nFkU+pOhmWvQ0GZqQF+1o7bsebG0SvMZkIWxiHYGgbgde50oiG05n1
o9/8wJd+KgrWJOUwY88MTpIMvtWEDmHdAptfqqD5kbJiuHkafsudJ2bO9u+VN5x0Z4mdz+E2UUNi
mRLtkojj+nWK9cmJ7JVbmv66dwzU8MACB0LjNgkCpaWdkcngxAwtpqlcDvdBTJoQDl2UiXPIcMdz
D12wrpFHMrnhyu7hs2GkZWS2FKommKMhlp0i4d2/M2NJq8wTmCuN81LKOn1yHbUHqEH0j8ziZYzW
L6kTrDpGgPweXjwb2XBtDrEJWmzYkjazkn1FkocpsdUUxkUlEsQh1d+x8cQLc7Mr4LaW1iwfV9PY
EvApU70Jk4A+OmXnGyYsJFCPH6nkrKWVUk82Tbtri9y5DDG+4EkfGVhzkyhe6Vk107HFh243iEYx
La9Ibhj2DmlAURjoJb6zcdP6RnAgAo5SUDQD9FjHfQqCYdeoYUJfGROI4pZbXvTfe7JnFp2ljMVg
UfJFQf5NHqjclUVnHTDRFn1vnnmulvizVha5dafWBQiTmc1x4DCx8FOftSYubyIwOyIfZtPKOb+O
04OdlM4twhEBdsBlYwd0cZhcgulDvzn/+oF6laHb0CJxVrjjqrzZVei+YSX2RAtEOOR08IGZAWDv
0DG7a7wdLwGe5gpT1+TKrQEWnUHgfRRg2uy5sjg/2NJdaiu2t8Sdy9U0MwWP8/iUaG5HK2huvSe/
yfXRu39/DAj77weva5qBFUJshmFsh7ZlhfhI/3oMWLGKolj5xiPJIS4KSeHBi0C5H/oZUbnuvJ9Z
EjzkdNsTVmgUskNIntsyMfx0z8si1yYMJgIPZncxV7xeZaVeUXFC8eB636t4/H2OTfcpLQ8YBRrm
8yfpMlt220NQGd7W6GDolA0ac4YwyzKx+0sbNNi/oIW28zjs2SPmWyNmtaP7yTqFcZGuPX+bXM2e
GQkTGmgbBLaSPoQSmGkGa1cBw9GufhJCOhyTeGBngs1jwSpLHRklMDG2qmkZV6c2Ad5cdwUYtfu6
TY+o8NCkrlhQEYj0RbJuvCtNpzx20lkN9Iw7yDoHUm8t2HCc/aRUMPfHAXaCfTMQYWVY64kX68S8
NFz2JmCIbGC2WHsFGzDDL1fwf8pNT2AWPBnDPbaT+Upw5Ydq0i+PHJ6thbwiNL2YPEaiBRRWhYE5
8lESYJhg69pUoGDWvuNaLE4r/AByXmZNBgSHF/iIt5cmR9lqk0Y99iPRO2f2SWwdptJcl+FEXQYj
4JjGfL39mMFOH4uMA4D06Y5v1GIdhUIkP/cjrRQQzgoHpL4juPLfa0Yj23Z6TI0QKZnvGkvTNuSj
Rc9/Quz6jLghcuryJMi5q9umPA2zj9/v/sNuVMOfPu+/OYP/Vi3cH8q/SHZ4aHEgB74ZeJ7lkr92
9wn/5e7SrAaNeO6iRyKIwG2qODxGHvYwvERyZzrWa4MYxDBQTyv3mx50OjP+ELB2SP+d20+TeFqj
KsCLmCxPFejYVWrVFgBKazyVWGNIrXk0JpmR4MKqP++CB8Mtph9sv3uSa8zkEUgbIVihmdLr3vGr
kpldYKll47IXD1kZrZyqHM9tzVlm+x3ChHQsmCcObEA8HUH6nL+8VItj7+YzziTIrtI+q/GhghZ1
GglYXXoV8E6jd8xHl7h0imi+NK9Dk0Pq6wzndYeRDUK0E3snV6973pxbBiAOknfhb31Xrtp0MDb/
/rhw7v3EPz54597bCM8ybd9y/3FaVDN6dZHE/mPhIYgZMzFe2obT8x2+aXSrwP1vTSeB5k+I+l0B
FRoJm6d0ODWuYPrgEEpe1pcK+MS6vad7Icrw0FA1r2ZkurjqYgPXgwovmK7/nBDUtMKXCk0uU7ri
KKgM9lEds4rhyFhatfSZ6SEch40GUGKy82cBjBF9xI+uSpBbK3ZjFbE4Jw/JRMB1/tTHkVzNZhFv
qJL3BiSRw7//jER4F4z980Py7wZ1y/Jhgf7zQ0K5lXazo91HakRuzCy3rql4kLM5HDrmhVv+zXfP
ytjHKKb05oBEk/pBLVslHAzTHHUY+6ptLgd8A+6oie4CEOo55HJiP2NzmIdi1Wfi6MXhfDbDaljY
UdlxblfeHryPOhBidvbb7A2Yv7Or5Skp1ckkz2IjmwRSqAVfKWAN0ntluA2l/wXE7O4kBLDtQ0bt
RjvcN2CL5kCmJ8U4WTTBtOjMe6otFSMTx3JciSBjvuFwyOWpMoFSSUifEx1OWDuHliUI3tw6vTNZ
h/1E1NAiyC9ZnCbvjG7cHaHEyhi6Uzo4m4mw1bPv2fFqmBLn2RRTA19w9o6lRDFEIcFBciCggoFx
WtJfWaSNINCBzj2CRzXZ5EhhLEMCmhaMmd49zWup6XXWo66QhODbXzg1cGJdesQFVp44EpUksKnG
oWfsDIqmuxWOZGpkSiujL8qzZumF+hslWu1hiyuGx3Qm7KKPiIHpW+8y10QeZamZnGB4vQ+25NiQ
49JG3mGBAf4McuLI+wAKmBsFu5KaUFOKQ/2ysbyw7kEY0jM7XVUlRBQxgAD5dQM5SXUjnrU91WZ7
SRvjWmjBsrc1AO0kBaRtC71tgTLAZVlrAjLF2whNrRYHQmZqFwG4lfls5hKPSXMXv9p56S481G8P
xH4cunvoRDqZb2UfiBc9hmCD2bKhmJnoOskcmtjmrhVZUht27vDPA//WNy+lVWZXKMeX2kJGjF4T
IJPk5InL7T2d+CjZ8ZQtSDjtpEjACv3TF+S/m7UXbxqoIFiqCbklxSpJjYQVIxuSRjLt+/XTIJZb
v8y+7bqs99NIFccrRduLcgW4MsumnI8dhuGJaomcX90/2fZUbpKJqAm/jyGnjrF55sMN/lT8/rdX
DIfZP9/i0EYaGgpW6r8GNv/oSAFyl0R/KGDQHsXBWIYZeSuDf5BMVC5cSo+zx9EPs9a5+rnxZCWg
x6xWNutCj+12itoEkKpHRXHHd9lud7QzZ1in0c0oqwfHyqpntitscOcH08rgPxDJxbAhsV5CMJag
QT20PYrcKnYWz30WuFtTcm//Omftri8XiO31PomQDMTxoK9BHv2uAvXIsj18Jp59U/M1X1QeoUoR
WbeJGKAsuTODtdvUzdJSwUhKmGuumM4MqF5EsZFa4krGNLyLRMMINfFAFxtRT0S5v+nIzDgaGGIv
UVsD+i6JLWqQsfEPx9XVHewjiY0gmsKQQTw71h9+M+8J2pufPdGqdRGbybodLZcNz4OqepeBTJ28
2HPb7vKUf7cwxuy5jJ688P67zdk4j1FQ7BFHFPshBcXVRpxueNkelCjNc3TH4JamfcoiUP86QBNP
pfgmPcFgdbLyk9dS5wOfKFfxZGbrcPC/yzs2LR5MbymTFDaaDYmrqXdVaOujuJczccZipCDsbtWo
sV24lEyPPWYcksrsrQwhpqcuN1daDXs7p6EbxUw1nxrtpijUtqLYY5pdRherrbEqmZ67TAjR2AYJ
gpy+N6qLHHPmGtp4TRWpnVXUmNtuwvPrE+W5Hig66tpyj5XFXjVBd1QrUNhYx1klZO568JJVaqNt
B0bhwXMO4w0LdbRg2oNWlLSIhIJmyHdFGEMPjLO3JGMz0o4mcrZBQo2KRQB5LKSHJbteZd70wOew
ciVOYbcQT7XX51u3tuND2pAnB2gS0H1PgKtuy2/hXLlxo0+jltMKr791ioUu9iRV2ff0jGPklPkl
DdJDjSH1BRz5FwMbcW7vP+vbkF3k/Aga0oZi7xEpV/X5OhYO24z0tZSGdZWmtG9RYvtL7A3FJoDv
t4jMMuArDPG+ISJd5DXtt5P/EXVoM9vAe8heISnHh0TC+B93AJrqh9T4Pe0ROPZdFxyTAqxR7JOu
MykX1Z5ZBy/OXJRbpojt2kCTvQUOD/kg9F4NaMIA5bkr89j2UCqQkZdw/44SZ711D2wkb57d6Fhl
+9itXlj0EjllVuahMZ+V3VHy1Hb6I1Dlru3O8K1qMPtusOnr/ndhZ8FxKoHw+T0E3jlPN7FIUuLq
+vRBx0Bz75bjGGUcx2szveYRjx3FUZL083s7QrhFzFStSleQOcMpfgLWlQNr+9GMpb90PN/f3WVo
2ITq2301uzDUWCCy6Z6GHq5fEbbGpnbx3M/3vUQYMZ5U6UhNZsgJLVj2VqWWuyZiiMjNICy3JSIV
nhaVLFxLJO+IJdql1sq/ZW7DzKH7nTmFhdu2CVdjiqirypN5E/qFt3UUrJA+FZsUA/cz+emuTS5S
uDcgsJ4CJ3nJot5YN/GuyPpu106aoAzspEePheZqoH9aDIYT7UojkBvRQbyzEeA+CpbwpluvzR6u
dIE4ewZVHd1Gl8Gpo6piX8YKJb5jRwe04R0fFHFovmAvVWFg49QhwLZv9VNcg7m1AhaYtpoOZQnG
9VfZPLmffdF0e5p3ciWm/G7dzNjPTdaFQCJQidtmyL6LTBebP2UBLao6QwUrlGJEI7OSjL0pOqEK
ny9aQWELG7ZcynEoZk0R4O6xf/iVvxNSwnmZrZ0JyXUfCoqEvM+8ZZ76+iKy9mNmWLw27fKOMtaP
7BBCPrTwxstCqp856EvRwFZEtfRH0aJdyMlkeHOm6hp3pCo4TcuZhiEdCKG3CcNXIPfVO/m3M0m4
rrkYk0HuPGr3P2/K/4Vu/T+8MTYtEDPT/94b8/ZT9v/nNSWH/B/UrX/9yf+0x/i/3RspQd8YeCGE
dwa1/7LHBNZvnms78BrCX2uk+y/9p0HG/M2zTfjBzMw9O8Dj/l8GGf83vCyeafpeSK9LqPj/ZMdk
4WD4eyXkBPad4MWSi5bGCW0MN3/rtuPJ0UWVxcleGwgAA6v+WapWLi2dXuHbdEdt2wVywxq0/zB8
9kiqsOGeci2Gi0Kh6Hjsi+4wwHibDjOaMRbmK9cpjYVEBt14/meaRddhNEkuAXMAdy+mjmybaFtk
AGh1HJ1TD+s/TuLJPFjUScsuDglms7p8Hen5TX96jsuGZ0CBOcy7YGg0E/Rmp03GnsR+MsT0wrXq
7RXVxr4LxnrPu1mSQ2j0NE36048TSNmB3mBAj5ciGo/EDMwnjbt59nOyG8jDLRVML8JelwW3aJLD
DiZvZB+SrkkZVZ0poNqVkylvLdA9JSVrgnyAceOoc4HQ+TaSHQrA2SPgWsLTkX3WMeXNWZH3Tbim
4erIlk1K5tAM/fG7mOsizVFyWONTPnCPEObXqZH4jAopizV8dlNBVwPm7ZoxhVjBCaI5zDCAjnrt
Tc250yM4M1TVKwRc/kJQXbEA79tV3HIHtMBwNBMzrhhWUVYTb5J5Gp9thbQTJZOET7ofiWRfWa48
w25YiF3ZWM9Nr/TJTIxnYbH27tH5JfrBdbql0uQgeeztuwmjFDCw9I2gvQXagjV9CuLQ8EpW+5ma
5YU29NOpIhRw07AgQXPT59O96+Km51dtTDMcyuRmVPKDgXW9pJaMUXURm2MK59KnnWYL2EtCuOqj
PaJqTkWF7C8Ru7z3DtymsC6wS8a1WxwDU50tZb6nxPec5skKEEniWklsj+UllLLUMmA81w1zCpJ1
t2ScIKoI3GEVCYIyUX5saoWKppRkJ0ERIg7SLdGTtGQ5DGnRvs82SNTqyCAS+mgc16AVSXUj8UMv
Wwvp82RBQynZegTjd1/Gz6ZVNhvhdMNKE/VndfRjyLYeG2Gd8sh9sAi7rXM8x63+cOLCX3cie2/J
/bp2oMoYseqdYaNOyhkMuYgK1gOpD2tDhpu0Y2wL3jZhuKoAj97FxJXY5ghi+STbg1QwaB0dbu0J
13ybewnQOkNvh5hUxWF4s0C67GOqzPWQdCtOAl6zEUsKVk2EHNEJj8mDstx25bfdNbH1OZLQ5diK
4mm22WwCMilKP1iLNHnKpQP8YA7vyDMBZcUHZV+2Z0KLNqrv9Uvy7FjNYwqRurSMbQ13bQHe9PcM
5R6OBOt3l0BAklM3YYU4WDiyxKhGniH8ieEe+KHXddAn79q9RYXX78IxJWx0lkiMIh8i25LX5j3L
HluXFnPQBOz6FrYihkh+B408jYk9nN4qMf6cDMUYWbmX1htRfXXWxmeRU7vBtJlzUvCSUd2mKSmY
/LqE/QZWv+gIHcIhvROUVNtf3B864tCMHqS6Rsj+1l1IPeAWF7+qiZTKPXtpke65YFjULtUM8yCu
CRENXcaAyM92pvwk1MwFJvo5jmimfNNfTbH5ac73L4hc4qWwnI0fDVsfycmyQwK9ozPHLBJ334Nl
FquydJxtQax0a6FML7Silbejx7ENoxc2pYe2eCqTtobtVH1OAyi+2k5iWljye7o6+YnNew2n376m
Wt7tL/7VjiN1GBP96od2eUic18gDgsegeKF0sE+BxT4om1q8UYD21Ezka0jtG8Y1fW+SuGvwYqcy
cH962R+p4b0W8502Q+owwW7WTz1U4NlMtPreNBG5Yz77oObWWn7jDNaYsWpYTr+SHEoY4hbTmtD/
wtcSYwEKEtLDOLB6mz0aYsOg4WRq63k71rA0BvLGHjyYdQPFt8F2rUkbvt0uLbeRO0HT7eRCGaEB
StY85b6mZrWPYzO4x4T1UZewQyNtBaZP065ktp/mIj3QXC2CurDWNtNIKNPwqlNhbhL48MxGh3Nb
xi+tuZNBe9WKdJimIfsWsRxbk4yszch6QA24zBGf8xaU+iAp81fCXbsET0uDjpbBMzoI6kgXbvIa
sQBcVUGuyFQ9dQUTKBq5bDvn4QdrJ3h9f5C59Z4F4N79on2QUzPuxW6cSZoO8ulamBfokR4nHMdL
T5R94qBF7nobpazZIXDG74EcrmTd1tJHFmS2upF5K4ZwnZH6eyrSV+6CFjkq+wDfiAULQXuvOq41
XbY3JB7BrWaGWyJY9BxS8hCEJ0cvMehHWQUNfdWsiq6vT6nXnOUO84Nxdfp4kSWeuvh3iFTNlNAx
w6dUYqOpoVLcjMHkh0KXewNzetLInZv5a5QqT7PfviB8ecYIcSeMvCV1hYQ00G+h4LEU7G10M0x7
1AjjHVe5LWNjZsYW4mFoZuxPe87VlgzNu/C9JXM1UQ95cGx0sLRbv7uEegKGQIYTGW/8vm4ON5MK
H2bbmB6ioe0OzjT/TtYwzpA7UopX7aPp9OOA52EvY55/hhTLEnExSlNfkx2GdJpwC3hiCHLpGlVZ
X11S5Uhia1ZDFZJkpRtoUc3P2nWgrROk0w6Thw3w7iYjvgpvISApV4tNrYODzKfqoGTyoxzt524I
8g3NxGNMAZIWGajDMCRrKJowXNTB0gRrwxQIKmBJHAbXEeimaUVKxpJLQZ199Z5a6Y7xT7AqW1Ry
JVFMZNpcTUZBSWrFH63vy00qDDiMCmRaPScvqo6QrJfWB3sxgHzsKHF/haEc37yOvHKLAGCR+2/u
QDQNBkoGkZDJwdsIZjx9Ze28sB824I3lrhZCbcb00wVM9t6Z8XdNWsO2Cwg7s+yj1yIDkgGfmGnA
IrCt8EURm+cz/TpZHqnuYayB1fnMlGLXei2hqS48r/jMepOpFEMwvwUt47a1h/tMPZZT/1oMiryC
9r6DAEfg4xCdsGefiIkqeFDVC6kepKBmnFxSG/m5zlAy+WiZzzUGy8UAMbb5MqPWvrChW7jo6elx
x+wAjo9FPFFKZH4c88b9bFTarUU3M3JoGAthhp7jd9CqnIjth0cEfZ71BP8lxFI5cJIWEUGhu8lP
ztLJIeAV80MBCW7R2pn7EAXiD2JJ47vtYkH5cA+YtziWtJ/tG5msoauM7HXeALyEG4CbG5/veU+1
UpwCga0FmMI21RGGZdnGbJJ0sw5iFwdMrqZNy7h50XXnGKLbZva/srzRi1EXzRbiSpFbXzhj1FJZ
jcYoan7JGMOyRTyMNNJrwS16FCU8uXJuMEZfK5MjutJzszam6jFq2ytaTjTLQ/aYzZeWrKnobs/u
PbbfSeE0xNchIkWtyrCwLp8Jr2RJi5EEN8aK7fhyakkr7aT5WI+quvTUPv49Oy9k3UD0830AcT/c
M6fFFkjXMDy6phbLse4efPIIghLxeg4UomaRsisMSOQ6wsLrIMrhlp2B0IzK2HEigXmTc/ejdNo3
Sl5qO6mGpa0Ihq4aeRsqZixaGOGStCy0PzY2075HBq6y4SwKzKrSRpmQEMbBLpI1Nn8GPMDIvGN4
GX2BVrxCnZYSaYOkuJyOyiDe0sEAlY92vO/nUa+izBoOhfEHZwzcznYoUS8T5yMObKlfO+jYoBcp
Uh3rouLAXjr8P8O2qLGlMZmY2OrizmYIJkFAkXNyn2+wqWkYyG7kFBAbZ+DNySKC9KiT2g/450Rb
282wmyMC7xiTkYZYgutTkX51Un87+9V5gsCNIK3U71GTfauAajTLx6tM1E9WGvYyc1CXt6V7M2k2
Tu7AiZJmq7GMIRBGntjH91/i+asjR+49nX5JWx3NgGc05wVYJYX1lRQnA23EeTKw+SS6fZvc6afV
5o8SKca9YoWWN1oneXYMd1u1GJgQ4t33+ETjZgBUpREQupF8xTmRKlQiZI92+8ADAD3fuiw9yKH5
pIt68NT0qlmTmEya0HsQT9N+9AYRtHEl4I7O4WOpYHxFKNsTbLsmPPk5LjD2PbI2fnTH+DOAoDgS
b9C5eOAsEzxs/Am0fh92giWr2MS0N76jySaAjRAJDCMKjErxSw+wT0vYaZbytq6TrDy0+MRgfoXi
ZZzBftK9qbH50chsKbzwxfFHtmLrcAyf8QR+U33+8DHzLBxs30bzwxLnu/ahuwvquVoCs6A3qG5s
tl/B0t3m2Dpiz39NDXT8xp3rJG9OSHRTX/iPQDhXRUJytSkgDiQZaH2ETAExgBjoDve/KivKh8bp
Vwp+nijzaVVGVkl84Hh1mSti6bpls/VedcS0aL10VX+oIk5oI1oTx3E0q/hSuxLA12iR2F2G2Ayg
lAZeuxlj66E2xavddrvCQdaN1PIrV6uors8zeHF25DlOR3Kfmu46+cbNwtcFN2toMCFj9YtBdvnE
CTSds56bJj29d1ATNsI2n3HG7QacFyTnRLVFhHvmXKHmf7SkJpnSOgOFIx16bSFLA8+5jsf8g40O
9V7rfg1leKL+ZdCWELEpnOEbnfZmosQBarUkuRyLKEm35AgF3ojLJ+Yhqy4+9slSJt+hOz4UEdb6
KKPts/ybG0BEa9Rzit8DFkj566up0Aq5yDfLbkfwJ80Q7ajVPmVY1hH4w7kf/RANj142BnrC2jr0
ob1L7AZtkvUWzAP8As52zY10/8wNHTx3NWTyOHmOUGrq5tOHYlhZExYoSKW1668wZt4GS7/GqgF6
rtZhhAZkAvnquC+UFa9MLwrKKLpn2Ky33FObOCPZkOms+/TYeAkZBvjj1yPG9MVQ5rd8NNK9ramn
mLicjdw0Tyk6JbOeJS4pDg22QQou75o1nbUI+JoK/JKxCheZJxsaZQPcaoDpqa/wddo9dG7zOg5M
ALi4AF005dnTxlOKxMJI0m5nRA5DTXRndIANKwlijPIpOlbxeJpzn3M3LNdd3f6sPf4Dokktbd6h
efSLq2z9t7BU+CXpIhJPz4txwN0yZyFyMWO+FDipcyPaWaQzLVmifHaUdZhaoA3UJSLa4GSDGGNy
RRkX2xc3yYaNf/GCc9dSFmSJRTOfnKkdv3xlfxl6LzvKuExzW+CoyJY8PZdpsoc75jtZjASBz039
xco92JdOg4sqRGcoSuI1QnkjOz5Z9qRjepDaR78JFpE0vzpDT89mem3vAeVhVCGA691nJw7OXH03
ZWfYak0UHJPx7CnjOtgaRzUjmFoyrTKbEN2CdfXdgnuxnj/Enats24mz6QMWM/Ww47ncWJ3ZkukR
YuOv8nOKdvySxuJIvio0+iZZd3OaHAz2LCrKmyWuBMZNPHeukMM2aawPu67/g73z2m1e3bLsE7HA
HG6ZlCwrWU43hCNzznz6HvTpqn26gEKj7xsH0NFvb9uSSH781lpzjskmuvpShw7Vd6O7SZlpO0bY
XoKw3SnT8qPEwoDxiTxV4yG15PJRDOPuqSAhcYWBkdjZHTI6nkR0kNCDKmTEux4PTBSN1XCtp6EL
beFQSIG1mUKVul0av/ME3VhmEOsdLeB4KpYNIglML0/HB2UcJG+FuMoaJUc53ZJocNluBU5edO/S
KjDt2NgQFbv60OZVL0xwvNYd5ogGW9cHr6Gq2zV4GWdkqFxYoAywoEjk/Y2PJVJV6lGak/HCcLTW
f0GtVE5v1FSS2vDKZIx6YYQSIZCP2jQ9blWC81qLqmTMDOVgNYvuy5Vw6TO5QDsPQCOSKfxyzdhM
CjGZMlQPGyMYYnQ68OhhaQgMLVUCmzPM/oozgiPZpSgj5klHJpI1dp0bnqoGAn0U2hu5NA/Xqf8u
FQI3xrZsuHOPdKuUY92rJmZKcXQZlnql3LMvyKeHrqJRCeL8cUyadSy0kWjF2uNEShfzoFQCvhrQ
CmRE/b1MugHiXVYRUkpfZGj95IZU+GMWoK80jWQNRbk1FtIqocJD34fnTgwvSiw8AgfnrMYw6Khz
zRZvxNjcT70DZUm30zA5ozH/iltm52YyPMRleFykwE/lZr1EQTg3qFQcouMEZ8VIMvgMlsJbBoNf
jMtpmjP0sLQvi6S7ZKXy1Asls5FZeC8Q/JKMLsL5hFAD8ARPsCgccbspgVBhNddrPIns20TUg1o+
iI6xIWT9GRkI/ViSFioLXriaDg5yJ+KqcjqjBWS/vvWisbG+4YvfMeFS6iLOdHJtWDY0VFdr5TYw
qDuEGMOR0UzFPkTgXYUJSS8SUNMCTWw39bDWcSUt8q4OHjLAMl1TfzWCKhNXkY5ryXSxGCeSpMlD
2FZE2CUZ/jypPSt4LLZxIhHtuKYelbqxHyNk0X/PmIjBzx/x41mBIOy5UKgIqXUgM9D7/HvIo4x8
W1XW9/JccwL+fbGzYvQsjKwZfIMF78O493Gwt7tk5QiGiN5pyIADrAEDVisikNaMjFsUwB/h7is3
OPxPuOr8hxVUQgtto9lQbCTSVkVhsqGdTMjnMqCyAVL4L3rsCi78ezZ2bGrMeQfjn+Vej3Z9ecml
Gr1lC/8w+CMh/v31aMUjVnAS9aIEKUNPnlnuf6Fc/57REv93vOvf19iFujgWZKzoHMRhBTUCvwbs
vsIb5Yi+D21oeV9AfPrXA5h7AECW/qKsAMhJg/4Z5SsV8u+p8ceKrFc6qLmyI4nEMgF8aA8ImKFL
tipStTJOIIDwBgnoqffRKs0msxcw5UqF/XvouWq8URY//vmSrKFvrotqU8s9LbV/vlEhJf/XT/19
LZkxf8wdS/s/3xhLBhgKEC2UrCxvaGw3lJIgGf/rwYKmTwj2+u84RsXeoHdMLK4Cs7VQJsi9sDEI
zyKsoYMPLqcu3vebkQU5sXrshwc4xNNIA7vOgwP6RtAAamxn4rB4Ui9hDRpyBX8mgts+N90ohV9E
lDYiGQK8KVYSSwBGkKcCiO34Aj8bZsXci9csaNAyrchj7qX2JC8y91NoW0YSMsddaPLqcgoLfNB/
FlnoyNgadtQE2gMZIpumM3Ec0ZUSphtJnRjU2d3ShdQxCwL/4DIExkNXcY7z+0x46kZFaGas2rhE
Vb5imRvLpNGBSOfkSQqy6kGoIJFJRuSxRu/nEOXnwgCPOhMjaBn0Z5WMcxTtkSeVM1zdooC0WsNf
mxTQXbSGnMoI9wthNw7LXImsHauD1YuTk6fithDnfk/s3Fst5HdxIm4E8c2Kfe3H/EKdSJq5Vhm7
DGi+PoIUYJEEC4OEJOl5ABpvy+EntS/De0GKfQzCFkMbB57a6DZF9V3LJUKJx1CVt7VCqaJAA0UQ
o+facwocDt6c8pML+q2hqM5qBJEYwnYKKJGBqbqjZslRUeR7WluzvRJWUnOnq+DN2ZNpCIenJ5Kn
90n6BI+XfosynoJeBd1VES2ePIqkBlZ1+Uwznnq/wBYzBMRHqqy4CwjQgRipKLfO65+tTFBHHfmN
yPxFN4qT7wIh4EAHn0HcTNoEauQATLAg5jdNNV4QPox8e8SKKb4CzYd5tzTfY6O8drxDLaEx0vUg
w3q5fYtmetilfGs6dHmxbtOoNGx1bl/Wd+fgXzXJS9AXPDcdBpzwbJGEoJUarzKq9sga+JhQIZpU
bqqNqOCpCtj/LFweWZUVGwQ59xor8iAvVIlx/92OHdsr6lw64Nwr5V2FUu7Qdk9yMgWIxXN05aTc
yHWMGI6IgYhBjV6jxRzj/CdVSdsy6qF0Cxx5cdk48I25W2qTPQfNYivS/FTJ1pceassB90l1lPqx
cFKQ2if4LGsAACKrEj5JJ0QNHYeN1tOmNwUCJJTUHLZ1FOvngi5mqcG0I1r1MSvBv5Dj3YMp4S0U
TPbWj45BkfJBWoE3KML7Y15SpcoBQwij117BXLlhp9+kPiGltlSPMiO4ZOgEJ0BJT6lLwzeoj42O
O3k9Hg3xTX4TITlCC3SUZvNlaMQP1krFhTz9NpTIS9SA91w3g50NhBM04E6EzAvlJtx0I1A+NWie
dJS8IQNRNjbKKSyqyh9HSNb0a1I7Rs0CaG7Y6gbQvqxLPufCZBbSXmK9/TVSGqELIR5zXhJZrAEs
iq0FgDuDCJGj6CpkmBWR8r5UJofHMp1atR4Wq74GvfI95kODKJWeawnkseqgl6o8Wb8Vx0RkpGn7
LbeiTbrFs75yP4J44HIsnxtDOlnzMPpaOpBIRKJaVj9TZFkO837TCTPSQlSYKDsLh3ubUlKuHBgm
6ionKc1fazSo3BSBbmPtKQkegLgd2DojManfEAHXrga6nvOEQ2I2QKfKF1HQHtU4z1zaCEm0vLRD
vZPV8dRJoR93On9ZNlXkI2RwjJq0HfToKYm02jf1Zt2mMrwj130ThsAiO6Fm4UzWvTvVlgVmpiU9
MJYBKJhbutmvQqSgJzO5mR9SQ3oA2PdeswVrQTlzL8UMWZlX2JSfpsHkhtOmUPofuVwuVX025NKb
VdqAKPbo+PENiPQMguvgdT3hmwhtW2x5AllPiirsp7akOdGrlzQlG2lOPoAKbwn18XlpxPPo9OKs
UTzPAZ0YNguyq83TPSqrhtgj4QrY/qEaPoUQgJlJ4PiiiUS2JKqjN6FiqxLDQ83E3E+wCEHonlyZ
BG2gKQ2InEz1+ZE+1UU39LOSdZeCDFI0026ZKae/vzuTi2mL5DuuJj6/Mcpr1Ipg21AlSAtbblVE
7hTrRmCzQQIQAx+qV7M7Oa3o+rOwRU0w/wgEsZcm+TQTPRVw5zTZNLn2kv7aGlxLA5gGx2yKo1UE
V11KXWUem02ufqD5rmxd074wfpzHmaltU9+TOsGdER20QnhULMi7EaviZJ1NuklKR6Mo7CJWMFX5
aLN5L8zGe2eav2b2KZYrKr/Qnwq0D22SQMg3JDR0TN0bccviOtIUpsM6iVCBm3fauBSLZkIZ2cEs
a9+Eov5AP3hFTHECve5kFeAvAlaI6s6NxWMP8hCJJJhb6pMmwqgq+cxgr5AW1u/i2ciwOgFbCVEz
wBmxK6QUFWMYW6B9yp7cY/pKPIXuMQ78EHtaxn1W3ZNh2kP8ErXuSwzZ48iE1I/tBnjpAzfaTdYN
J5GbgRQxslHnXVXSJpYW+pJmJeVOLTFtb4hdTWZmYhXMGkAStJhL+Qi535tF9bVexHV6FRzKoHPJ
6/Z6YyaAV2OWArDBqKu3pF9thzDZ5Dg+KRGe3y5BpNcV36ZJBylV+1czI0Cpaz/rWX3P6+K5yNgW
9PG91oc31UhTeyimC3uNwqd+NLgBwJokiOwj6hTfYjoBuJRBQ9F8ahzPwJyAkDLQn0pySfCebs35
FiZCB+BCfMBkKYs1TEs8yqcsQNvKnQaWWD0sjsalVCpubHBEqxV7VoxEZpXErjCnrF5p6LsIk0QG
Xh1zSSn96GoUAQE3CsZiiq939VHEbMDNUyQDO06gvY3Mb+XwrRV0X5zBbnTsfFQstgQKGYjxm7Mm
4B83ol0yqR8o3VQ+6idzlj5ommUOzJQN9iC6zXnxtV7fGDVqp+2wMk955eRInZ1J1Z/wpaLqxDoX
60zhRmiEGuFw5GHpOXpoAiBCXOyh0WknGBurwU/4IulHdzThuWDVRAbd23rOvkVr1BekASgh9cbD
wj/vIlrGf9t9o/uWdfpTXSg0aJil9dZ8KoaAjUrNkgkkHIz0l6DyKlpB+mwbUseE0V2snNOn8HSE
PI7cYMI0QmmX8nNbYV9L8T2VCUsOy1SjsDqLaRIfeiYlSr6OzRYmMiUD0jJ4smL9FbwJd6dgOs5p
8NyJw0FvzdST6vZAjFvLX6l+iJpiyZCXS5EsGyCDcGnz9FBSDtFVYBTSmbVtKAmqJuMDqykcD0Nz
DVw3NJIST08njIeSpzLhd6QSJ3FEG8RmejBuSkF7qZcYm0Cb06WTmE8a8UstY+pkE7kJTJnsOzm9
sAVCozAbrwhvts2CeYntVuMQcsM7UphxYz2XxKL2sv5xprk69PXEkqG/T7QrvKVkXeHgqn4hRMh7
w9qTghJzbuLrAIbKqH2Vl0TyxklZXAFhUmuhFoa+QeAqSdlMT/ZWCPab6Y1jMHFlGHSoWqqKstUe
pQB9hmJOd04FWJXgHbVx3CH7uQhGch9FcpqR74SkMXEjq4ELYCguXeRhAHemTGLXzDtnidrBILOD
mb5P22ZcKlwrJEylbPIMoOWzbvX+mBT1tgp3y4JmNFwTAWqF8fzIuBQTHWSEVD9bM8KQUouhryrU
b4jzwCekV61SPivYpA+itrPSx4Yi+9JLy2GKQmXHyKwTwUOFXc7OhhtWnhDbo4XmsiOpbbQrEdNk
laCVoptX9Tn7yIgYcWu6d7SFRrm4duX4UA94FpnhP3dtCVdHe7WqL70zWldYY8vgu1zzeLkWCm26
hpklEUzjNUgvJlnpCz0RQ6AtVtK91/ts9LNF+G2WhZFSjIi8WoC0AN3caVr/K1tIoPGvbtREvKvC
e5bqP6K6OGMhFwcFKzgDs/hhkVCeWqGssX1XIFgWj/KSPasap3UBXhoWoke0jZubWeELeqT7PXJf
kmEeB2kSXYDBNAeJHQ8iKfboR5u2nNbE0CngIvu5IA2cewhHjb1Nsmt7YikjmqhzFjhLCWZyUs1t
CXDVnJ5pz9AjhATvm93wCX6TXM8quI2T8SrJ0zPtiHtPJhfgKavZCLn+OBVYRNv5W2royGY9W5qG
qU1IGIoDKQdDs0AsodhvUrMfbWkMNTws3EgABp1BdkWQN5vCNdLB72D31ha9+tBMPpaMqq3PX8cM
+VPQv7eR5RcQIBxIfDUbqvHIQPw4T0wOxDrUL8xmjdWcWgwmmEemHlhiE3ek/ATnSvaKcTJjE83Z
MmDI4Za91Rf5pIUqGy1anZriR3jOhxEYVzVJn1iYOzw3kpuHyZZ7Xwib6d4Ts4DJlc1emuWFrwgR
nIQc9TZe4kIZLlYh3wbju03WkEkTS3pAC7vrX/XECaomP2ZkqHPbY16OZAkjcJZtgmB5UMSeMldu
gWbI6p5xN8YN3eushV56K26p+gT6ft5IIdZMHkkr9zju7SiHzFSpDbF1IpErXURSZfFbF2mJJyME
Wxvrn5BOKzvNE7hvsXSNVLHbYd1iaZ711/7TLOVom9ZMk2gx9oTD2tqc0e7pKLkKrPUBJW063k0N
ppesxxvT1O1uKYDh1vc4aOsNYOibLgvpPub6ZcOXJV4nV1h6p6j1G0iLZBGRsNZ1TNaKraR0o8N8
67aEAQHw4Ulr6KxLQfyhm3K8G+Th1JIr7jRTP5B0nSfkKk6YvlVtYxWDcRW02dF18SERlNGLaK8g
p4T4XWKxjSeMPRIsQnkOvHIeh60mbGXc7Zc05JXJyYBCb2CGG1aeIk7ff+rj/y/U/r8ItSWsmPhU
/2eh9u77Iyr/DwLQv37iPwlAkvQfogr9B9aPIuq6ihPsfwu0JckA9YN6cJVZm8a/5RdY/yECMhEN
iHsWUFjpHwSQKv2HRVSRjnx/dZZBDvp/kWcDDfrvRrX1V4i8LmBAwIiU/55fkEpB3bOD0h+lmfDf
lIHSiL1p19NpY+MdZ4xbskju9n8PVdwNvh5GVxbOdp9JMU2qv6d/DwwiDAgTrYmuSWv2fw+LEBEX
sz78/bPEOE7gRxb52Yiu6C8+5u+BqMpmH68N5X/7GimOgLSYN6aYLxCuklUXrw9/z+R24ovqmpwU
gOhzpDU15N8CRIJVRIvvBI9L+bLUOvBBocm9Omyyg6GZW72MzoFqUc529SPZt5BWaEGBEILa3xpE
+tnqmoMC+WWkrMmPQKDJgwddLFl54itdD/6TuFK7IiexndNPC2MU/pJ62Ef0xfYzqrG9MACIqOX2
LCDc2qP27fcq/Rfm23V1nUPM9oLBawoTk8mrRSSyzqRbLHeKvFBttci2sQpW+4mdJUj99WnbtDyV
MwJcFNrWaSw027/XKaz5LX/P4rg0dkHn11m4IOHkQVrqiBlafJoYGm3jZt6Ga8heypQoncJ9HQbx
dkKlTIN98KEYmt1HEqeHCKes2LUGwAvGz8FY7cIQI65qTDs1VG95HtduCuWG7gApbWu/WxoV1REg
PYDUI3/nn4dwzRL855/zGrTjFmNymUyp91MkTvu/BxCHJFGt//wLmvl7JpuyjiqA/Oe12/73yv8e
GJkU+7+vraFHMhtJnc4Tm7S/19MlCYPrdCMDtrotbGKBWjtk2QGac+qL8iAB0DTt+i5rNyN1pu+G
7QVbOzY0nV+IPv3QQfAlF0x75gebyBFQ7Dnm/LFCjYRbLSM96a88g4ZiERv4PJAJDsd0lQecELrb
Y+sHOuwFAMf42OziNf0lp85uXsojIXkY8hTSGFJKGZd4L6ddTsp0U6vvUvNBpDRsGBq4OsgXq4jk
jn002KjCD7i5aS71aC4c2NMkjH6K94gp/OKodBauInIBLFo2mgeshAdd3IE8ErHzyK7QuGBMDPUh
LFw2zipVyk9yhgrA1gU1Rk00Dpsden634oZQVn/We8Sg68fG/kpLHeh/8DDJRszGTcJkC/9+ZG3Z
zmdU2YwxkT/A7A0fK+uz+obswsd3Qulw0Z8FaCBMeh6624BJHVcg6csAfTeEPMuWB+hnNqE/2PGh
vFSp0175evU22Yb3ke4SmzTrx3xyaINVb32JhMDOVKdgKEFtS1uUYE8SFKj5bHXfImIfNnN8htpY
4HX46UnobL4S4kZphLdMjXdl7SxfIlunjj2uzacLuJsfy2GMfyAQp5ELCLp9nKJNo3IXtxkHoUDu
r8p0KM7yXXnJGwcNLoB7CtUkdNsLXHgcBtUt2FPAUUcW3hrYG/rwsdNrZW6R/WOsIFYLKNo6J7/p
D2R8di/Fp3Evni0vOyWjrY+e0TMFfmMuZmxJhQXrb9GCCjbY8XBDA3Bthy8Dbkd6NzcUEUTYnqlU
SJApLNd8Uh6EV2aYvBlOW/VD/Zme1p78Qd9Xu25nUrZiTyfGXHaz77IFcm0nwSb5gl0skqmRuPlR
VlgptuozEXwI9RAHXNLyNjzUz9NZfgde1CCooZHncLIND2b1yEHtf/VszwbfKG2r9TihtMyXF4d+
cW0cADCYuhO+Nwcv3om6Vz7hs405Eg5C0h5EUe5JXnehk7z8WvvMIXJAxrbpMUje67/WV/SENfxH
/Vb22kf8bV1Yd+bW028g5JkRs1df7kG2BexLgohYHqpzq2ymzpFecGQQHr7XQFERZo7j+VRscfKe
5sJDvUzRMi92+yF/4Dkos63J+ZDjM/ei77r1R6gp7vdwJCR5OFZsQl/UhyhGquMPR8vVPZlIO0/B
5EyExCvFU+JlR8J6dGz9h85tnmqcm4cY7g1gDWtr/pKWMD+Li1d0ntK9tsoba0cws5u2J/0ba/Gq
uSL1lzn2AzBZ+WNeHGZvXFLccvl15F5Du2re2LIq2+S7Czc6MR12ui2vEnL21ms/lidETp/lD5q5
0IZ2Nes+8/2BJYp25+t81x7CVRZqj5vQU3ejP/H+0f/f47cFU6Zfblgtx/ch8ZdddU66LT2HJthw
LCP42cGjKO6qJyj0wabottlZ+KKZxPEdBVBle6694mmKXP4galP+zvTQPwfLbmpcEUAsegLBN3kf
pQ2Wu81sYTpovSOnOKZ3XJAB2IGnhJOycUMYpEAP7MgCEexFpa10GzHZMtbTL1zel/yYfEYoiL/C
awcs9WTQAVuUH6hIOF7J4Ans6bUcaHaSP7GxbkLtEuPBr2E4QzwrZjJDeG8BY0qTj0O3+ZJu3Wtw
JFzamM90mofQDZ9HcZOXzxq5i1WzpVebqljgN530DE1CFC/tdDLE36jn7ePnQubOyewRGEj8bZ79
5AniZzKvbfkyvVbolrCJMNK/LbdgeJfbn5ZFlqu3nl3Z8BUuIUDHWKpp4tCKOvM7VFgEIjKm3mex
WCWiCVU/3jXGoshEODJU1u/R8KJCDE/2wWSXv9mO/5Hr4geTxxtj/ael4Ov76Is8SMl+gmJ0CbPX
lInMY8HLRWJ+HHcOCaB7+k3kAdUHEee5QKrfdgq/Bh11n5Pmu6Jzme8XfLT5FmoFzXkpOpcNhA40
YQjKNry8pnDwccf5TiJfHCbeiRcrgcR2qbBCGxzJbip9GPqCq7YXI51QoR7SN2uv7JOrfpi36qNy
Wk7B3dxzRmMPOwivxjpx5uSWFlt0KljnfovuuD2R5xRJfqE8Qn1wKb2kYEsoJyWobOE0YujtBNfM
G59KH8uMb3F72KE9iUlSip/j7jGdHkb1OCfOfCi81H9m/s0R1L6l6EuN/EDeEoqO0LYsXXxo9BBt
hNB2iEE3PugAWBiyHBBW1p9dSO43QHa6C8J20pwUiSMTfJquhFkRYp88LaXfa0dp2A6qa2ZHPXD4
7+UKDu6lwK2OWw0/L2fXlYXovv4qsN2niCkEu1sbYMpPWbvNXTgjVpZ0B6oU1l6OUpDbyU+cXmSq
a4RNk13MG9zvFUqm1hlrT+vdFA6WihLRqxkTICZKn1F+yjJzdUBodvxFe/1oveUI4y58dW42wSE6
TMKjyU7DMV/qyuUlXeUDveX5YdqYn+pL6YoP2XUGJbYup92vYLjNY2jtoMhtoJ0PG9ml1vSK9+4i
bIbL4oVnQdr3u/Y0HpS3ensBol/8NO/TY7d45okRPP8fHdRtgXvejXpm+MfcTV9FzA/oFR1RcswD
n1HNLF60DXQpt4FU24AQpi0ZP9m4K0xvSJ9hMWI9wjchg7FxR1i3G/HTehNf+vZlHavdh9QdLrmf
pW57mw/slXgVAP6p+Tfw/Gk/Z/vsSOxDclEP2WV+GV+aO58/fyzuD9WFECxQnDnZOZ5T7tqn8QlR
OGds5cLj7yZnyR6LvfEs3ZefaPKUeJsXx+Xe7CkDMIt1XIM0Yr76MyZFdOncWmlJcw656GFSkCPp
Nrr2u/AmPBnfnDiY4O5i94KFSHuWlI00sdt2KCJ0EWHnDQSzyCv5QA0rPWf8MojwHbnQ1zGCs7Bh
iFsDofBhhZETQebIA4AO+tuoyWlYFu/JpaPzHvgtWR7bXvTLHtbalZZLTzQU0qbcH4GJ6b7yQfcQ
jKD04bX1qfzmPk3AFpQU5RkmULQpv8l32HSPfbdDlCQHd6qq+tTdxc+chveriVrKTwtfWpWq9EiP
VQi63M9JCmjPw7W5NvJRIozoqpDVme7St3i0iYYxD/V5hnpu+fUt/eLNkyIyQuF0GOmiWbDiPR1b
PIATKl+P5iuaLlkkN2/fm3Z7QsXBf0o+dCVti6va7TLDKcgbEwlItZP3uXWCx/QUvPCK+hmVc0zS
xGkoN2AQks6nbLJ+Nbbnwp73UjFJHDdNfDMqmG3b/rsGfjK+wsxKFRf2EGyCvSadxh2feY7OGl+v
AvamW8UykQm5slEW1aUsM/f4GExivJi9Vf0uKSVz//dgRIVF+k5Cadm8BwoBmFAp+v3SE8n59+zv
a38Pocp3sWWzw0AehUelbA8VNFelI06JWBUUMAoNTwcRXQkRZ1VYrc9GCVHT37NcEHhdyfqdTG2T
TZoNhwmLr+j9fXvSsH5s/8efVmlvE3oyso/UtkbC6DsVXusmHDy5YKeotX+Q1FWRsv5B2aQ8jhU+
aotgBhSG+2LIuq1Ksm0bEGJkFTW3/b+nSkVM7LxmJMhnyDRgeLvyJfwpf2L5kHL5HynRWpZHJ8at
S7IQE02QRAPjKRs94gSalSsZIxwKxB/itA/NVlF3g7FfB8afSOtNOHR2AnjtkWlUrNrim8adwpGN
B0TDLfJBetj79DgwmCfQLPEt0tQqV9Uf++NgG45802/KccY+lRwIodCYpxH3ZHj5T/EynwWvYy9q
gSxmr+9VLyZh0Q8oBo/9m/xGgYT6YpM/Ji4CKNSWW922LnPk9r76xgTknaozHAkVcqPFZfybmx77
MaR1w0uNk+ONGehZetdv3Se2q/AH6BkftPpWbozRR2PFsadtmWkeHVv5h3SPM0VqlV21T7Sxl2lF
aG7T6Ip0g+rts/CLHRsPBn3VQ0fuN7skp/0VCD16TbfzT+RL73j0xjfjoro6H51pz4/JN5tiKr1R
d4K39qd8r0NHaJ2kcyJjIx348OofNpcRP0ZsIBh19m7yc3MjEZIpAyz9ktX1QfmUuf9d2g1HpGM/
fMy9ERiOG/kcbhzS8xkVQbHVLt0+BJ1pK4+zRKsIxaOt0BFmgPo9IgcjPoSMr1OXbCdoy8gnWfJc
C30AclLKJNIErzgsXwO/CpyOHBDZQLaL6ZNIJXv0wwfOygpEwCfjSGqq4QW3hog46EXwviZnYh2L
H4Inw4kdwmV2i2inx8BvZg8D217ZostlrtRvuk/CLtRvfmut4Mtzim1HlqZjfRaSLdy6yMv5+S1f
uApXQnDSo1pB6eP+fqV+Vg70USRcT9SEyYkIEhrxGpay0YMvpr610HquIjp9lMw5f6TaZi8NacXc
1ZDNUDmSWcaN/F6qtuSq+/CgeiFUPyxp7OHrKy34KvY5jUxcSxhrodVuSB1jsbWOxNMn9rTt78lJ
K13jpd5LByhN2al8x1aNDql0528wspdg8IzECe+Is0PocHzm3vA5tYBv7ehlHikt9diTv3HSVFRU
gkOFz/vAgwUxObjJu2Y7vXA06Iz71SmgIfQmq3Z6h06cH6le+nUTuI3f1Qpz84yHie61Lyg76crm
/FLlXhu6Kze7dBGI1AQdMAhYBWUrlEai32Vjz59wGqrXnvYTN87coWEmSJe+d4JbGXnJh3GkHMjN
XxriinDUmh0MKuuLzR/lqb6pdmuzjJw+tAqRp1Gh1H8dA3oE4P2fxV8z3wwP1JGIB8f35SEYPqIA
eJYTc59oeREb5L8l21Jupa3ff2if+RaJMiT0he4k9jmEuOGtIDHrxRefp111InREJgoLPy1zHhF7
voPsBbAZ6mblpXhDrIaGnZEReral9qZPqXKlA7C7td+CSOZ9PYvezR+6CJBdb5wYyAC4DFewckQp
TldAeKX41j45SaJXlFmT4NTvTEW1z3a+5NljlPhIT5LX/oclLnrDhqyn6FLYqx2Gc/soyOyp3OEF
iWuCYO+R10VzYsc4SScJyE/O4zsoOFoZWFLpY83aS1rRmWRs6ok/WeO15N74PR/aeEz4FLh9I7uE
S/Db0v/KfAOT9jsiY2ZB+Uag7RPG+/FoUUwbbvsZQHbnVD9ie8ifUehskpPRgTa1l5f83brO2mOe
emPvSpKTZZcsxbdiFy9h6USpMzSbcDy209pmYQnVk8cp4N5Lcyh8CARfvqG7wLEH+AolB/YGm4We
9TKuH5aX4Vzuifa6zdB7wOzYy4W2lkMoHke3+U4vXCShcjM0bpzHRdkqpo/yOI/2VuyzQitue5c9
qhc6aVvET/M9vxC4UB+r8ZmuF3eiQDszrOPC5pbTfBoepALqqoPywrXbwa07Vif9PJ9heaHjwfxR
4LHFNm/re8WHJUI5yq+7xNWV41iPu/m+rhSMg24ceS454aU/ZuYlXk12XO9cjJ/cNdp5kyD0VJju
9ay8h/KeHsez8c44ynIyFGw/k7pl0NanB+Gz19xU8cVoO0d70BEmndDYnwysCDYaIECWXIasXfQR
S+Hn7/PmwKieeBlYBMw3VxThxm6QumnYJuxgU53aytdgZmDaY+BpAPjaExeel4wLPWSyOuzhet6L
84YWlvnDrRbbEuJuIWM4eOAOxSrKiRWPR0Oi1LS7p/Eq/3Qc5huXm05UJyk8g0/vLhGw4fkBsWSj
xx9UVRedJjZe1H1YKVjso8cS7RYeHrvtuazt4iPCI8ok4BUMdf46v49HrjQWbMZhSc9vBWh7zJI7
mNBMcbJds1PcasYHyelU7qhQ+awE5c5uYTS8ZctVi4Ax2ajCFeKidVWob3ntfN7qrR23XBeE4GUd
3UnlXZs8o3AzhMZwFHonNTf15Jv5qeds/I49ymM0f74UesiUdOlJnz2j2c4a9z2PoR6+C1aQ2/qe
WVlqj14npyPcNZv0rHyrfWbsU9T1gAfDMapQtpzTGHY0pwJVJbdtAFpMmQMnLtEPOvAGYt1ZTxSV
dorfZZeOBQaFYj8euW00tRdTJwfgYX3rkeXXRlbxDKorYg8lY7lBneKMP1J7s3CGDlSXj+KdmyJN
QQJrhu/y0oa7cpNgNj9zUJQX9R5ewrv6rbH9fxwOA1FBL9hModLbqPJO5DhZoSt9JecQ0qMzlLs8
3XCNovvlxENJUtuBbot3HNhYDREXdS/jD3svpOsdwyEHfpx1JfKmOUmf8+DRmFw+gbZw0ykv3ZMG
wf95RkWAG9MNLi0LydqOTqkWy11Suf54be/6Pv9Ir6KHILF09cinuAdnSEO/H3fSC5zZ/0XXee02
Dm1p+okIMIdbkRSVrGDZsuwbwpE5Zz79fNTp6Wo0ZoBCwQqWJYrce631pz+rJgvVltYEM66VfCuM
39j6EUi9MT9ZfuFlLuTw1ayuxSsH1u+Wa7f5pRYnPwIpbQ05qXwSPtnSk11jqzvzqbxL0ir4QxYD
C3w2XzEuWcW4iYseE5uE79D2dwmDMO5Sl8EqciurY6aTHen5PwwUPth2/8qdU5dOhd3L6+AGt4wr
gAJvYONbZwDNmp3h9bfS/0JWYGuFYQl8EGakVGqQlqC37MaD/Meqi1VpNNvCKQCgXrXX/EfFOxCj
HWfkTFiVh+nSGq7/C5uBFVxHE8gcCMk64MfwqzjTLj5Xz8T0ufU3bxJWQtMeGJaW5Ykvudr5W5XS
zdNwpKFt/zBv1VF1x33kpWucZRt4yjKnJ0Od7o9t2Urt9EV+pfRCB09TsksP0kmbsUqxeRS6mUNx
/swaVSsbWVqnAGSFM2pLmeFL+8A8wMMOo3Ur2SIBj3wFX9YXFyear/6Nk0X+kVuH47dqnoabv8tP
XL3N6/g2ITxehQ6H7+cjfZkP9bV5ZVGMmZ8wv3mJKBNceau+z1/WG6aME6FpdvbBvqSpJ7hL4fTN
RkP57x+UD79yQn1vflOdCNgDY0cQb8PnjPLhRbuUDHSuicxbJgrTwYbgBcVH+tZvul/S2WjKTsnT
eBHvCzl1m6JgOOR71XBHH+yElFx0uKh9wFtWcMVd6yk4o0Uh5tBVT7AABroaXAvXisu1c0BPuYEs
crb242Z8Hu6SZx5qliSapePULpVDe2IkDlARrvk2oI7LFFIu1QVaOukLy/n+yhrZLOvGKv2S4Dr2
G8r3gBSRZeZswqCgG2Plo5os3bryOMNJH48OUBW8xTYTHaJDM01+OUN9xXRMEqeY8HZ2Me6ndU1k
r+XhwVhgyHjtulW+NwmRy23+QKLgyIM3niOfZtvc4Is6Ka8lC2vCLIppA5IH7AQ2qeRSIJbu8C3t
6l37Mbz0zVobHPk+2rrDl07FTNIl9nT5ia6PwvS5UGzpQ3P1bfFKx7cHENjSWBgYN6ysp/RYhttU
tJnzzVwjaHHesW0JWPSDDY6anDvCp78Z7uPfEkFdrISn6i606+67vUHmsIZNekFEgmAEIwntZu5F
VMXInF31TdjVkhc+j7ehdrV2zeii+ImpkHhXTPN1GjJx0yrQXtZkOKJsZRDPfKiIXCRNHW49JTJX
WJ2wcmz5AH9UxX5r/NBCGy0tO/R1gkDjQly6VveAiRIQFMW4MbmYduAl0j6ryUfPJ4q2wz0aruR8
IUZCuUHsrnxgkv69aQRmXu0zXxusTPISGLytFvY2QiFG5CwjpNqshB+Ifn/KDdCDFJsMyTsQG4Ky
szJjZOA0nBY2uVWV+YrSs2zWM2c+bTDkzXiDnnPhdieO4Kkb0kLFfAWZHjtEJorf5UqygzspOyLs
SSbT8nL8o9pJYH0/S+Tg+VQaEMBpO2nxsKM5tki9uGDO5vdQb3gyfcGimSMv/YlVO6Xbod/7IWCX
ixps8VwdsS+EBufK63KXcfFQKrORBE+aW66Lz+6mfbWHGHcrHF0/sT5K62X5Tf6KaZX9te8mTKXA
AevTvWbX7MMnMNbgT3mJPeul2REwQcM/fah/iO8BO+ZowUbZQogJNXFBW5Gd8ewL55m2nzQPqE/+
rhbP84zjGPTc3Xj38/2IPaXOxbRisY47Yhx2ZrJD+6KpB5Vxz4y5PIIH3C7WAJvRsme9Sl/ibOfm
RrI8QEslIAfdGTJHML25uaOAqGZANxuYqF6NnYdDnrzUEWCipg0nEk5Q9axSlGMSDUZ3x9cM1JQI
0mJ0SBFnW2hGx/ykOPaPOgbd2BFvhx0FAXghjZ+D0Zzwnb9jEpoLDqtlbl00zYvSm7aprxKeNyYF
zCr+DvPVsmU5ySb7RM8PZz8VnQQ0OD0BcAww+hTQzw2NS+XiJ2wciQGm+XoKPjC3KqjuXbkB4eLb
owJOCNZxZml5B7O5yi6yy8GRIDkTcHSQ3e4pPMXaU4P5hVuzIZJsySTGY8k+8nGpjOM71XJWHvIR
jKjYUKNZn8Zrptj5LflBucmpju7etlzznUmAAZuZ1osxEwqrQ3AEPm1f8FI3DbhtXv9CDw+gaL3X
MDsZmMRvFTa1DKEKPoEr/A7f5jubnKw5y4bUI0PYZR8z+RThih0OPiSLa38djupvdiHgbdwa3wUq
YjcJ15O89f1DS3PgaXeyIy06QRejMuIswfrHaR3lblsj/SGyCcEUIJUHdBi+OKhcQJPBywzbkFbt
NxsoXhs/02thurhwU6YVT1niiLfBHU8Cy5EMMoUXWFwNK6IUYxQkilPQh3GlcV4Lq/A1WjfXxFyJ
kps0ezIXw48UFfO5fEXHbWBxrjLZdiWSY4u11W+l+DwNN1Tai0oH+XlAscFbWXdfCXMeT2e84wAL
cq6rbvM0PeVbyJ4bRkecC1R2eKq9MpedIgdTueSKKwJr6UnesT2qN9xc1s2bgsc3aZuYeL/KEr5l
zG1xeg8hxNhxj2Z0NV+D23zF+bhTPiJccnmDwBBAWRuTOXnmEs8bE1FMCCZIlYHXQLiea3eAkBJ+
6EfdbXYJRyq263sE2SB+rZb3Gn2Oqe3bPv+UzaR6/XQGMAcwGrq1bjiMLCk34Ky76gHwdL4xuXCB
se4dMOWrdBa22al6SZ/Z1K0azACvN0/5ATDCAC2qV8oWwIEI7Q15uOop3g0nvcWd2U5//TfxbaL3
pfDeVu+5F+/waXeZ6iifDLsRp0PD2iFx7si73Ncfueu7wrZ9ja58HBWvQReUQ9mGuIg4jNz43OFT
cBqfcg9rDvCUeEHootDmpKG2S1/qFy7N8YWTjAVPrtbaVbkjhBBwXFjhSEmElHzoi3eREcZNZxjT
Il12x3ydjmCykMrxU1qVv7myxz7TZCYEVsYWzbGn3IGBOuFNYactmMsalqLG8oKbZoI4ZxebWwON
WuCExrYrvdBwO9WbR7CMNSyyzF/rCWf/ChET+APJS2Znp6S3JW8pOpPWwBXnKD2xsRA/B/TF0SND
Yzm8EG0DqO3g0Svlvf6NrtnXSPzOL4DwhZfnjFmetcN3xCCbnkbprdnXv7XIKcKWvjIO8Wuprsxn
E5U3mUsYa4MsMdqqVkCAGI/2TP1e+Hb4jIhcZsqwN3mPy9STfoImZIt78xnscKxd40eLXcdnDlHb
BkAhuoh4r+/7T0RsEtfgKv4D59i2x3pcoQscY2/AhKM7SgqCLkxB3fwS3JEUFEx2jSfDE8FGMKri
8oMcOneO0jmUGxmYHU7i0mr6it5oKvzMIygUJgSpmihSdkvCM5SeL/zKyBq9lK9ptorWwpbVQVwr
MQK8g1WsMYPErEtyuQwqB7th+UU9B7/SMy7yzbeZ2khl1/zqr8D0FhdNXD7f+Hv9ms/OzOqpeRM3
yiuQouAUV+Fdfx7fYRBLW5mkYlv+bihRfjqHnYJB3KsQbFvb8sAWX43JY8lorvUuJDbnLbiyKOji
QkTTVLckzOsUHM2nYQPOUBKIuZjP29guniVv+E7OLeCbcO5EdPmr8lV5VwF5omuqOuWr+TW1K43h
z757ATyZq+V41p4ZraYXXqO91BfxS90np0VCUMOpdajw4KOMt/mj9hR0AOBKDBqYi14BmRFo+C7s
N/kuO9k1/OC0C64iw2bbPAH5lDjfHD4/aasTJgwbQsOpwX6NYdW+VgyF7JA/xHuMrioL3jV+na9w
A3KqWlbwYpUjuOvxR1tVXxa/Yx3+Ug6odUg9grdYOOEugI1eMwTo8QvALbwpN/2drvo6vDT7pUIe
2XghAqygkLwysNy3x+ykHwWHrzT+QGfR7aN1/VxerK12JgjpjNXUlwJgiGjLjvfyRjubmFrcsVll
tdhFTn5Jj4MDujiNe5GApDeVsTxl58WRtrlHcgbOK1A6jA08PMYsDOafidvA0JwP0b21H/1R59MC
3/4sI9uArxqUcnbCvaChrQZTXxVwx1/VTfpMovZB+6vCPdcXocMFs7ot3/MPsxjSgoXG6zQUlSjJ
bU5fiDdMHQARjd18UeStfqLETKoXayfuM5ZPtp7qwHlZ7tLXInKMT/2L+zqs4H5ZIjhRpPcYOg2V
/Vv9JDsSFVtEReRU8nlA8QFSM60QK3eYajIWRcwUeAqdLfndKIvC5RQRX+oLvE8ByI2OOmNa/kn1
XiovSKgWZbvsKfTueJB+VwdeCbKsqdhiZ9e34arDfOFCQO6KknKv7n2cFj67l+wl3nN+Al4XJCcw
2YaIeW2fhF3y0m1hUekPlJ+u8Vk+hCTXb6nUS5Y+3iI7Jg1iuDHfgLArrNSepHfmur8jVdUhuOWH
hSIWOOb44U9b61R9hlsurZl56h1OCLgN4ebdClMttnvoc9hYnHwYsfDhbvW9oQUfHDTHrNvjvQLd
ZTq1C24wOoSDfmEqgC7Y/2Cne0mSnXmBWHaB5npp36s3kpepo9N1+cmKLUBFt3uF00c5sYOw0+g7
WEMqniUIJmabQlOq8F2ypwtVtnGW8E3A+JTyuL5ML81VOw/72kuTbaTaBpXtrfZYYE5EvQh76yUN
tvpRhEDCzsz4Y/4WIi9wIMXs49Fm5cOcJLIZs1D1EuUNM3/yLIeV4F4bzngD665v8c16pSlF2Bax
2bwGtEGUXy4BMrt76j+R/WlQ1zIx5l5rRX0CpDr9EU9i3eMXGoaWLxKxIE2TW53rY0zNQVuDzcDi
n0Kl7GY/7SedatR78dH68PHjXLEkivUWT+RQ3FQ0l9HKH/Z5eYzFjf6tfyc4tXGoOIgHdL5agp5o
Fd3pqbq7OgGHuDrAlXgyKHYzOzkPP2K7Ka7xJj8qXJjonz6FMztdppyy4L2Cw6JwcqHaj4eNOB3a
YWPlz1F6IR3VDwmrg55k978V+N8bNUTE/vohFYyxSH1at6/B94ghls+Yw+byYaVGnJIVG7QnFe55
idfVbzivsU2yNVWM0yTYsjgZMdxmugzuyvAKrAmlJYSop2Lfenb6wWtNlFXcz9LSu7q+M95Rn2Ej
+BXl5MgzBdD3GiI0DAl7l0AwFTmbRLO4VDRB5hJFY4XLBhxcp037O3ryHk+qAo/sbKW9NG8JFNVg
ExYHNDFkUT+8ajdFinvRQqNi5SMeoYDEZ9C02dL3tMOvjFnGvJSwdDfMLZFdV27IXkVs5oVIFYrc
sT0ZWxPYtN8oCjTUA/s0sPQ6YMFBljRhquko4w6PzwjHFLyg8uUNZ+ld8qGMIlsXKETxoyCqm00F
MILaWl4OfyW7yakknFHYk9rVFs9RcpKzp6zcKAVEdvT5zizcMJAa+nM+7UzQLjDIAmCCBPYnJf2a
9J1qQha7TSbjmnxDWUJdRi1EkUCIQs0whJKdslt2zWjNWsnXMSMUGg+W4PmQ6nB0mTCkcfB8hXaX
3rFqOENP6tADtchmyXMgAQ3lzQqNjFR8BuqWlCJthMNxY2GO9G3/qn/15wew3y1o/z+c/3GTvEDI
L5kk/IcL8HheaAbLdKSGD8cvjHqQiDZRDIOnyeH2cd/k6zgWt8a59zNrS/aoi1ITFlzDlVAKDOX0
2W93UTB0jFL4yShh1A+ThKKqPqBWp1d83PV4UJ6JTGxaRtuP+6Q552Fr+Y3HbatWCUivLK9V4dVn
sUwY4Rj9SCTPM4Rb7quX/6oEqv3jv6lBevD46d8Dj+f951dMtcMNQIh6/PFU4K3Hk7LUVFjxlhd6
PLXFWdyOYjnZ9Vpan4J+O6LSbVRydqcOD1TerKRHplfj0bT2g9ab4ADJcdva46DjRJy7qEi76akO
psvoN60TkF2DaZyinfQcx800/MR5+Rmh/Kcs9u1aTVXVtoA3omTaRkLs1lyvnX8a81HxQixYmPbe
fQEzSCNOx3UKny7By8Ob2yZYZ3FBk8cEwcIWUUuhxU5KLDqGINHSmAZtcgdPNFXio4BtdtYXw7aP
qE9RnLD16eybehcBXDXduMl0kO1o+CzEQt6rPrQo3KgnE7u+fIkR5hhpYr9uyFPiHGQ0OpyzVpb2
lgb6gGKC0BCweFNZlwb4ZNI4Zj19oAppVikeMF7Xo/7FCwynSgqjFG/VJoLfqcG2wPUgcKcOWiPG
pixahEFPgzhu0yK897G8K2CnLkISconA0MpyI2rYPkQ4u3FAFvePIIfyXUG8tFAOaxEkr1mNIdP1
/VOgy7+NCJ1ZD2H4N9J6nsHLy3BAAD4bP3GmfeYW8wy8Wn201YmjGTATRhPuS834hnQSWzWA9noF
gxxyJ1nwBLE0V7ow4BxTn7IQsh2EwAn9+JjHWF2DvUXPJf1DA1usRu8GGBY4ozoP6NWWXw+tlDDm
W1T3GKwWCYSnUL5IIhvHI2rSwArZyzPsL8QmzTCV/hqnDe4Au1lgDZywJXM45G4zQnGXonR2o6y7
+2JYbsvsT4xhPvg1hHVjxIdjTrQd3rhVj+ghwg4Sd58oPuLE7nbtstak+WdUobaQjnFZQVLAEwOd
c0tHnhgfoWG0nuzrX1Y4P01yylDKlGAei9qaIChgPj5RoDLblEN9PGYahpFp4W+0JRI25VLbGkrn
YtxKcs80w+YOLebBYIqKXtzwTBlcaZCYQ1ZbFFGQIxMWs9hM/+oB+8LSnE7zzEzEjMi/inOuD38I
RXgaRAqJKbUrPgiDW/6pWfAT6zWjNWxr1onEiArLDBcz/rVcCdgKmBM6FYWrJKYaUGN8D0z2gpIJ
WtUCENWqLrhyp7MYyOmnVmWMuur4bkQY67c+XGejvIoJLUEvIMTselBVkbnhw24xVqxrh6+frZSJ
hjQ3c+Iy004S3b88nH1OJMfvGUbIgekQogg7N4X9nf9hS9wdpISVG28yx+oqKvIoizxcwLVdR0kT
+8Ho+TNOvBWk20JW4RkSFDa2qeiRFYUrDdtqWqwnTd9j9/zTV0wPs47TrJ+ZggfkfW9IVNq3cx0f
uohCJWuo+vIyIY3oM2rGnUTqFkREk0GIGmxQ6RLdCAwRJcNPluKFmETBPSSqalUYqbQq5MTDvwp9
Y53Mntyp+boxEZCPMFWDnpzU73pWIxrg5A3p8U1NzmMJNNWCIY7JBPm54wwOsY1JBYZY+AMTHCE4
uJOKF0PN2lMh08Ik47doiO/jyHdNmNGEAXHiQsv+agp6e8Jl8e6UJ+VkqowcBfVGzB979YMCNAG4
xCJk2yyHg6vVz2MmqO8J40ZZAask0lsOwn6dYqgwUETIo86G05jtLumjj7QzYxcR3V5pQgNWJIG4
Wg9AOgbIEnxYItFUXSypXZldnO4LBZg4rqgcWkkRnb4qarTx00luJ1fWyehITPLU/Fq5Eoy1xD0x
M8Sbj4Bn4h3W3VwjvzFwKpAC+SjK3b2Wu1eUo27RzZj4jyJtvMF8Igya8JiVNKAaoP2siTiTJAzb
6eaMASsdWWN9Qx3/jEAenKJC+woXsWqxuydW3YktQHLr4LNEFuZdTBhT+lkMgI9CQYqndtOQIiLo
6as1LnIFvftozdAnfI1yeNC/Uj37nbCf8cimxPJSZAafuaFuyA72EpSOchY6yN+kU1dANbekAqcx
lX4JcyNPlgPdm4PuEi3G1lZo3dRCTJk0M6fgMoMp14wQRczZCTjLYfrZiIv1hRUy5LG+TfHSDeAb
klqdE/Uw3MTueRqaW1M8L29x5xshJ1VIaKsy4dkSKxrnSXqLLCVch7km7ciphnNMHCUwDhwPyWIy
YrZcimkxtdhzUEznAB+9LnRQoEW7kSbBnsPAX/e9dkp8qlFDU9Euk7nQSWGJp0F6ybC8I9GS8ajZ
eIYqz44YzhAb5iEFrph8iPYpM0YDj70saRCI8CIjHU4XO+Sln/KAU97AktqZljF1QyGuRnynltgS
Ok7Uzkool2wVhssY7GHmMTH7WvwkCZzT3lKRoUFmHuZWmF21gj1RILeHuTRvyrKPd8VY7nwtSN0i
p4S0MqR9ccCUv9T8btX7BIT5dGGJEEUgaLQwEE8GKAuBydRQmQiwNuqLIpWCG2rYeSojjX2sMvVo
dHq/nh12ZQA8hYaFKbOcgmEKcLFhjlRTT9DM4g8b5FD4DF07TiMz42KHixJYLJa+sENVW2bpX4c1
QpkEQyknMLR4EwG0S2NKkDEEecKt3iST6bLA+e22DNSKeIpoEoVXK21MxzczQE5sWiuCRq5yHt+E
KthIIwty0DUDc3iaETGXnS5A9JI3GFK0bCZZbeD0osm3TD1OSq2xkZcboWOAiT0wiq22+OGI07Kb
1ptuasN96sxvP82uI0Ymx6zrm/2AodEIHoDqfNhri28W6YWQYTKmUHiYH6w8+9R8jIZ7ERS/iM9j
aBo7Ze5el0BUTlbKGqq7Eo8blK2MXkEa8fA27IzaCx7XjPYG/CnT1XuWAWQRIW3HeKWsifNguiym
OENV0o+SaLeiriRnxHBwHKYDqneC1ehfHBycU6eUVC9PoC6EzfNsGNtIrwgdgNQgS5VnVgGjwgDN
jxLoH0ozVHRfLelDI0MsIgtLLAD0ekYwBnhQZljyCxKutLx/p8WE8IhN3tEXwnccDsINnmW86SnO
1IvaiptgYpqUyYQCV0bv9jX8H7EB2VbF1BvHJt760bxTm+FcpUXk5UrokYrCPhjC4i/iChlS1CFW
XFogoU5dnOGlpmebjqxjMEjTFjfDdFXHhZMIvbUWS0D6NIydXH3SBXT5egC8qukIGUXpTxvab1Ns
eVpwhgY97anvOGDlq5/ht18dSHdUr7Oso7uVsDFEkjZTnHjzLYwjdY0CfN5Y0q6MAHNUn7NWmrXD
EGqAKZWwInekRB9UbyONKT3Gf7iPzucyyBDcYhmGa7ttmO0EtzYL7Xk24F0NT6PFLjGA/TREJ9n4
i/yNQ3dTFIwviOM5Q0QY5RrBJYT6SuKrjtpRcUWhdnPUvvjlVcZ2Mqq9OqrBcxnjBIXlVFNDVTQV
VV+rVfthWOVwyCxrP1m0K5ZWev34kWtPMv7aDVJhVzBMIKAJc8bIeAsl7dpiaIDtrdlymGLYhJmf
UEAmL1NgfkVar22USbHWTd4+Y6QXHDKVpSyfknctEX6TlgOqMSe1cLbH6PC9JoKTmq65Z3IEriEW
x8ivCKSl4R64cp1Mr1dT23IUIk2gKUmRNClXMRMdDJVPxAtiv+JVgSmuzaK3rZbKqcqJ5dLCH2PI
fFSOX37CZMdPJs2lGMN3o5yOiiEds1DAda2FpbBWpRLKcclQraPrZfG3qotogai0pEJ55cLsjSts
3o0KD1oF/heCTW3uGWIE1J4NCpFKm27qmCFWNKMW8XEjuZZW7Ssxc4vGfCefFa+WlJhwidlRkScw
hRqGb9MknGukBS8ioNkQNYR5xI0dKgO8ySExPA1ifrLXe5kWWsYdSGH/aEMyW4w84yfsz4BFFIKl
IvhpGnaPUQRVo47If+m/xRmvYqHN+aQXbEJf5QFJWShNgatriEOHPoKmOAXk0Pi0erOSXP1QJyas
A6vl2yjsTkvcPhUbFxd3ZuIVFqajmTgRbcdWEfSzZFTMu5p1IuIqBm9izICHTEAKhS4VCnM2u2xa
+AwMW65k67kpD3VKLm+3TNzgCnLxwHEqcRgJh61SyF7o18DKU9hemCm8Chj0lETAbRSfLxB/JmYg
Y/eRdDmp2KpJrFsoYB0lHvwJtFbUMliQjBsnyNKafsEfO9xJ2mUQAcTi6RYH3cZKMCwxQmJsyYLh
gHGxy6YbD2+aJKh26EvQaq1FL9vcEHePe7mEb3VS89zaa8W8qVIVi+9ICz1FHy99L9F51xQzvhIz
Cq3MIyZ/JcQXDIz9pViWODmpSyHkNHiHE5FtYs+In/+XWXc106h4Lwn9OQ7kJz74jAMrDZswNGjY
++poiPFHoiSJ12gcoS5j8SuIz8E87JmY4wqXxhZqycTxFZfv3YdPqkj+Xvat9E3UyRkOhXYft4tO
MetBICe8kLIKQ8JWA+sTwV1Gi9k0X6XaAmxoSZ0+jcucrymFYx1+daO2q6c22RM1zNlhqsA6dYDK
B0qrSVsRTAqgNYb0w6AY2zB+LgjkBdlov3Hm+VNqhgNVS9NjgauPpAmIBtr+nJgguEuLP1YHYaeN
ALyFguZCr1BtTdNI4CcTBwuTUni68BH1Sh+ewsJYl5Y2LKMMNN4ypLgIa0pXH8kV82c533Y1/LpO
nXO6bdUeFNjkImaEXgfHpYb4qBWqjqiq/ptYejUrnA5Zl86cFjUerQ3so8HSfEf1/eHYJOGm7+en
WZSTfW7C+xvncm91bUPugA930I9cLfYvBGgyGp3lvbLAO5rKwqRmzU0nkk0QRUcf3uYgEHcYgtx6
Uj7csm+MFW9KX/F9hhtVmGHF4K7v5mSbKnmHUKqFOz1NnNeZsFY0dA3TTUl1pKiY4thxCbOqYTsI
OOsJ/RDXYx76Dl3wG9SMUqzl77m6hnIkucuqb/CFIjC1m+iISx3aYCW6FBA7ShmGYTlVmyZJnUoS
/KtYoxCZwYX5YKmUvqW6su7nrdKgrRCUaE9ZeGFiMkO2GLxclP9YKH9CUhJtA7tjcK4BqzFsuv1G
FVY10VtqLKfkzZiFq0cWDa1pveSTxkWoc6IagIUDPfxJZrFBnGV8z1EEJwTie9eIdDv68I6CquVL
rOvDpPFhQxjVVZmPa6GKwTmENrxMeEwGz0gcSmZSRLQTUGUM8ofYAqYMC3o03Y2BziXVmw9ZpK0r
142v3v0CbSkSrJ3YwvNIu/CzFRkKxXgGxEXsRPJAWRUDUjZVdeeSY8BEigdFlPpeKx2GTwrEU1HH
q0npxC9FH65zDabR6sekLqACNCZ0PgkC2ZD8hEZEIgdUfbkAKsN8EZdHWjiJGq4cgoOAcMIcGIFg
Q3bw58i8ajWAyAB4NTH8CpRIOhqF5GDKxUyrh6qZlGN+xQPrCyPD8Ive5kfDeSqT9JecJAtXVJof
9rf3TGf2orUBVdapqDqSNqqdNgbjOqiidxVnWiTi3cCGGqmIeZuOsRpLwyGD4UI6xGi2MgHSWeVp
AUWMgVcDLpBrti6gCRW/Diys7Fzqv3w5JiAcpnjhU51gVeujuu43oZpK69Fkecux/Et96zWfY/Qr
6WOxAnzyx2M0pu+m1AzerGfNoRpVE7xLIMIpIlHFsqrPflC9pc2wi1qb3UlX571FVGAXU7fg+puv
e8l/YqGL96ZsqaugzBlumNJLaVX0htkoQPVEFKd1dzav6JKM7WRrpnXFVM5y/dmH9V81r2aeO/pU
qc5YVMhSC+Wqtqx/hMvUTkoAhCGIggdHVS6RP2E1n7HPMeMZl3CjUaxxHSGQOavVXV3k+saAeaCk
Ruf5uNiGJkpOxc9ZhTIRPQJVkhgV6ORp9XqsODnK6lZQu8jG9dVO8tjaKNQWBFKq31EmWKcoLs+z
iKhzkJVxjTdVyQqM4iXLKeRVHe9BbY1F8rqf8EtUrbw9Kl8DxJOMhd+mI6zg9iZOZjSgDv4b9uqu
OSuQ9DFRHcL4sy4L42wyjqZrmFZ6b9wsyHcZUj80L+pE+rvwl6udN+imTucmnIyu/gkYvLlFDVdi
KBXMk2FizCXD+sqn7F6m9oVIIl9gKMlqCANjM/jT0RxHZeUbYKTYZ1LIVRQHhgCj2BfgIEwyK4bE
/IrIeRkq6yjYRte9B4FwiwtcDPF1BV4u87s8YXsma8neJxzDngbkh0q3kCzb1skmdPyk+CRuITFs
VppzLZhYMQQZc44g1NbNRyd0+7oh0lmeB0Qdeo1fQYMlOStp4/QSWh4xx45Oi7CYbmfGESM7nB1L
VrqJZdFwK5mjKozit95pz0qTae+WAMfKjMuPWB8/xVY4yrVOmEJ0Hvhmb6Wv7UhUJ2Q+b2CsNFyD
WaquY/Lw6Io3fo2PjACbISf/FiF/DPU9G1j8W2RZbCTjin6E/Vmvvkk6pSCVTOjFxeK88//+MZzq
y9AugqrFo360tCI+PZ4eVIY5AVQvTUQ/EOq5vMZ/nrQ889/NrNLxRHjc/s+Pj1//fz7+79fnvuZ9
/bttmCCMgycJwx9/MkQjofCOl/8ePz3+I+Av39U9atZ/Nx8/Pe57PPrvyf/rvv918/E8H7eZsv+W
at+dEqTCVjZmO/JK+DTT8hH/8+Pj3sftWRl5SMhw+5Ct4kp/8l85AZxdKG7/3RZm///efsQboKOJ
7kZGOAfO0rYliI1sq4wydymGxHxKod2qfoZD+GRu/FHBLccEPSUDWduFYqjt5tA3HcukpHncbKv5
vx5IlqcYOulpnFSbf7/weNrjpsBQyNOHcP+4K9JUdTfKJkq2Tkxwdlbw7Xk87/HI478iq/njNJ3P
caQg3NZzBF3x8jYeD7eypm0L+ZsICA3CsNWjbtXhCkS4iO0pHBanUNyKjAow30/Zi6sS9FeN22sb
A9D09VTbeqG3u8d/8thCiMD4cIbfOMMQwXXGINF+FOBa5KbG9DOWon3CBq7WIGZh0wAXCgLGg6G8
iRZXqXgxiiKHndNlufn4L8sGqNudUdebmiyCQuqRNzwe6YNcml2/zH/Tgan8v99Lm5ANder0nV8i
i0ser/B47TIQFucRod/zcSLv39/7z195vOx/nvN4aCTgB6vaHFXof7+p5L/f2ePZjwf+x2v/fx/+
9wqlGTee1TXbf8/9H3+ziMxNRNBFKlEA45nF8mdmGClo5KKEgXUdVIiLsoTOziDIkaTNFjsp3DN6
kzDETCA5Lf8koLjaGJUPKkBGnUFC5FYP4/ogdAOoUgKO3wYbbHXdmBwZIYC3UhVYeWGx4viW8NnX
4h8mltmuJ9BtVaeU+jWVCx2nRpeNU4Gg68zEwCxln87TypURBxg8iHqr8XywD0FnFNC0NYM364UC
rDgmw/9h7zyWHNeubfsrCrUvFPCmoQ7haJNMw0rTQaRhwXuPr78DPLr3SHovQvH6L0KHSlOVxSSB
vddea84xWdKsWkQ6K4pu2JHPV4UDxN+WYf1QNAg/Tc4i6gTUoIXhUeS3IYwFt6nQQFELOH06X3pa
dA52edRFevnS6QwQ6ggyiISSYqBL5lB0M+/u8CvGZLzu6kl6lo3iTHlLPgzhFBSiyTZjCwZ/LjWb
roDBI3EuEwOCgWsTP1fZXzLwuHYdB/3DJDFY6plgSgpjun5Vg2ehtR9KEI4BWWAY19ASa0u1cGsB
xTHQKsP9mBFKmpXQXEpmi0FyjgKA8zm5ATtT6n60MDXdJQH2LFvSoYzGHvlpgBi9DfYhIbUb0bBe
U2SVHXMQJwxjHEQ9ip6ipXkvfPY9SUxN0X6JhpdmWcegUWOin6aXtuawnWgVGuoIv26AGlRmuHZQ
tQ9DUz7ltMc829JMU2dpq+lox6MSYUB5HlLkhkZWv+IyAKduwjlpujDc1CZ9UimNNbZA8oqHlPVB
UMtpVxucHUJmsGkXNwdjhDaOeWnoXmqRuljiZNoVMEzmFoxuPz2MqXQcicpGP9ZD0zTLk9ARpDpq
wVmQ1a+iXvu2PB2BS5jmiCxsyLgAGVhgjCHO7rdBrmQWjBjHw1o4RQU9NLYzmEKxwGuSyQ8hlBFF
HBq7aWkH1Ehg5iqU7SKV3sROuempsF2JtCJ/9UQ7gBsmWi5r9sWgN9OF3qMcUqylGgowXTOsrQGP
pqYZshdUccY1laY7yeQUVFjCwQieU3XQHrtM/q3JuPjj7AoWFgWZXqDbVd+HVgSX0i2v0Za8CY4J
i5xs1XTV9erdN8PA9eA3Cq5Zc9brSkx8Sp+5VcKqpuTSwnCFmlUpGGkjgW0LQySX0iJvJDW+w6GJ
fpW0t4LAqpxojL16BNwW0Nf1gjzYi2m8o5l5lWs12NW8QoKlCLQ6S+0qld0xyy00cCaLqJqP2OpU
bTsokbntquDURnGzV9WCdaTM97QETiImrKklniRrPsSKZ5BXiGDz4LEqpUsbTRz9eL0HwR00SkGl
h5Wb6sKpifEJyC0tPGLWUdOgw0pjZOCJBuA/RlS9FCJMnSin6MQD3EXBqVxI+hLXXI02EL45rqGo
ECExY/AN+4OKwm7E2NM2IJVYzj1lhMZXCcC3pySvv3KdtkELIdFRdOB7Kvo2idYe4pe09YxFHZ/z
rkFlmCCU4bVFwNxFwgM1PQA/CdHtvGayx+HF6NmTQ8ZCqkoe6aRIH2ZiiahhCvSXckp6Sdz7bcox
XIoMjcDj4LujhdZLGkgMGXkXGXYwK/rkEncV+MBFwT0b9Nzd0zAgi5k3Fpk4nhYimhrGwNOWSXYr
oxtf+nJkbDm+1G0roi2NbrLSK3ZNs8DrNDS/kyTD7DX4oUyJ0bj0qxNxtCyiqFM7a/MO3kkiu8Jw
5inKjtzCt27A5LOaArQtYFQyxkcJO80lsXljBzoPNSlCDn8RBCjuCaYKaEBEvHQbvdUgSyuAhTQh
OpcZlWg0rSQEpndekJjdriOur17QhTGsuvZkX9PReBzbdrFlk97HXEnYC8VQ3Y9m/51ASqXRVvxM
CUjCsYkKqjTxlyBCNu+MBg+SBimz7uaDqJkY23rDI0aVFn6p0OBRjBUDWmC2qKfnqZPRg6sx3WLB
WeRqOXSIazItzMkmBeVAlV8O8TGtFvIA8/xIn/QsiHcBeqy6ZQL4e66Nxu879P/jtKT7ueGNtpb2
QQ2JaOxJZaKNQMBmigYkm6ZzSt9+P1YMVnITG9eUKJiGS2snTun7iODVmKb3TGeYLurJqSe4ElEp
VgtdxsIkNgpRAUjh52E+9k1Curo3j/ljVkmsqYX1WRUtzfwOi6/e/EpNMUYzUz3rDLWKJYYiqrMz
54Lxo6+3qi4zwknzYzNyA9Gzo9pbpq9ArB9Gca6A5vDbJzjeJRFLtpljQa6jFzJfNQmprlXv0OXk
NUIEKKD8uHw/6sDtGDNjg1q/dv/GYsLGqw31pWy78GBF2lucQTZMGrHf9yvBZlwfyKjETBEW10iI
ImKwGosAsektEgBVtIUy7yWqPeQlPDSCFrpajpwgQQd1SOtCgoRN4uraPQxa2Z/WM4BocC6oOUea
bSn54gr5vD/I//vR/dM/nuL6F9o4ZjDn3r8wdDLl3LQ+c3OUXggpBPJjjCJhVaOLLvI1n7pDVcyF
T/m40HCa025vyiYfMkgnHEsniEayBAAkjUWkbLbNm3dCHzmNkrPHrkpJf39QTS4FeX24fxoJJh10
DmyO2jX9Pg0+QrWflj+elNK24+J2c/sYrVd4qrIfdElKJC13C4dLhpq1DLqkXB/uH/3b1wbTYt/U
MRjB5aY5uZ6cBKGipA2VHvVlqj2Efc+Brljfyz8f2rVG7dd4aZGJs63WDDu30kpmvSNSwxQIN6uv
P7UdrIT1ITE0pEz3z+OVwrrUdGOsTNnqwpDeI7CrP8isefM0dKa00w2IReb6sGQIeYWuzuxRHFdS
FbDYfV/hOmtK7RQZJQvEmqA296Wyv3/UiKSqVaNe0sygFRuujNhaUdZaTOPIwWf353D/SOeo6+gq
Eq4oPlYaycdda0p7dOxDpAc7rYZmIqeIfsOK5GDalSR8RMoTY5FyX0hm7UeJCZStfV9G6jzOernN
2KDmLSxFJwgFLDtGq+wrWVL2rZI0DpE62Kt01AeGzFK5opNhXVpGAS0A4g3hhtusQlBaMa2bW1UG
b89ZhjnmpQqIPZdyg8vJ4sjrdrHwe1zPMfeHfv1IGgPE9Au5Uv+LyTWK2HSajIZI05jFoRgk7EsC
GxpUr8pCiEtaxP2B/uqu7BbJn5iPkizOw/31v3+q0FLMCCve8nKHAPTW94DK7R8P1gRDhUTG1l4s
AQVuxoFIjhREpaNf9iheagpeawUJ/3kB3j+dEzzl5byQod2az4oyvlcVnrphWbWSyZK0XiROXwr2
eNZ9YzdO1eG/cpUMerUTpgcZGOFi7WjuAN8M2XnpWQOfTP0ydVPXwB0mfiw/EQeIhDahi7wanqNr
vdRfwkt5YDQlIlJFqb3WgjCXEwpiG0eTcYyuyzt4sZ/pzMQiuEYvOVoPsk8hnNr5byCK6005+bQ9
mSBW+JIYBcwbRXUZgkC3Ju0VlUD3RvqIFYMg8VjUl2d40s0I6NXrRR+qYzRsxafl3H2XfEoGYblR
EUOAOGIG+C5z+0qkfDjdG/+UziwO+VezEZ8wozEkzHGDI7zRj/EXsRSIlysyRbgCaT9tS+GAd6pL
XCrnZvJxhMiqF2nfiGHA21aARl+k90cAVm586RnHbbAZI7R4EeiUCh6282QFTZnH+Tu8yEfUaYAL
XPyxEAkyRq8/FdtZZuvP+o/2ID8LH8qedAOoBPSMsWMR28ErFh2pGVhW5PfkdT4HPxPe8NcRBjbJ
10cp3qkY+Ht7ZNHWOUh6au0ITLGQkx+Bzy4Vh+5N+cZ1gAN+YTrB1OiYHZIvHJeVXQSupHphg6MA
Ryx6C4y9AB56whRjRlg28jhAUeOFSox1A0m89XhEbeFPX2G90Z5uVud1M1L544zP26zZDLdqvbWM
ZyHz/wnXfqEiCcviL0WfX4gW69q//1U24blTF65f3/38/a8IT0RNpJzQDBNpqqRpOt///nyKkc78
/a/Sf1X1NCaZImHUFPeVgGTFTX8Lh3KbfhFI/ATlNEO34InBJTacOfdpKxpH87R8c4VQ16LRy1a2
y6w7kke+es5bQewe11foR+aO+G2YnWMFQ9VRBDJuSJUwqRuIDLD7N4gmKAN/Lb+h+3mkQL9D4Tjh
Ad1Wv4bH5Cl/qX4ReoD1z2luyR5i7Vv2qWJw8YeHbM/ejw5T5ILFWL9V/JmJhG88spihNdgim8FO
jXwa376CsWn25dFWHe4OG8wbytJFxR3V/TJOYJgnutlHnTDo3rs1w4/+kh/B8Ua/MSZgaDB+44DS
Fls/cEpzAKa9J1+IIcUf+tbIX8dnBgsvNW86VhtYxXyHuxpeg4CsHynZDsNscNQeuWQ7xo9PiM3q
VyQW5kPpPWCUwKtLbzjj9dsjiXo3YorsbfaFVt8THpVfUDA9yw1vy5eOsVvx45ds5TTKbyYRIsd+
J24jX33AF6p+kACMfcrFet89ggFE8Jy/lpBFcL2gbHKRO2OO5D41cAN8Ja4d7woNXCthyJv5vCIA
XhTRvgEmiw2X6sDp7NjZArME9skEO8JAeOhX48UBnwI4dVd6YlgpRVQ6R1rk0MVXegOXLTK+h9mh
ynAEsmEcYcevGHrKRfrJ8129nT45gvNU2cB9bV+/zwfrnXOlT+XmUZtvBRxDzgpaeHjXPlASohB1
94lvuv/hyhf/bxe+LouSqhu6Zcnqv174gOxbFF3y+CCbwwOepchZ1xgur6thvcmrwnQTQ+v6wDaD
sgmj0RVHUrsSv1et8n94MgQh/B93oaSqKJ5FleyDf78LtaSb9MYaxodYplfIf524iwp35iUC0YbD
hv3DwWeXQMdgDnauunPIABeb5RX/SHy+P53/n3fxH/MuTNH8p3fO+ew+/3IruribHz7z29//inwo
JnGz/dfIi/tf+kfkhWn8TbV0RSG+QtRlYi3+kXdhSX/TRF3T+bJJlLkqss4WZdNFf/+rKq/f4uuq
pBsqF4Dx17+0Zb9+S9H/ZumGQe6KRRLi+hP/XxIvNFP6t9Weylw2FIsV31Jpc1Gy/etFH+uxmmRS
GwH+uralZe3mYIWetWhi3ma1QTqXqzIzRw6RHA9VLBN6S3NGND01jX/0qfq91J2wao5rxJR4DUIQ
wWNsXeZ2yPcM+CyOlEgoBU5CqFSOptzC+o17SHrhoZIS7ZfInE/6JiPVeJ5q7bgIE8AGzViexnZB
wpyzwNOJCC5aPyPGAMKa11nn6TUssKaZmSIvxHAoLeLp7G0sq5qCi/pmkI9Tlopu0WS+NCav1gz3
PzVDGL4ZubUIT2s3FOnFIkZnzYoRWFSadmyT7Jc5h8tBVHZGUcjexCiwI2ipQAL0Nup7oWd3noui
uch5Yc+aYuFRW3Z5wPbD1Be0gMLqHU6wI0jDgV7SKpeuMANgKwAbA/Sc2jwUfogNNLWS5lWcsCeV
E+N+NHuir1RMGntN4RwP12QxEtdEmP1wf+h0eYe6aHZTERkHkCArk0dv7tkeUnpX4AsSxc0TtlVI
rNh3Y+FJRZP7oPHvtU21+Jo0HqoGFkg8c/6TlsC1dK1Ed08eANPRCm5Gj1YACsxcLNI2VedbM847
0SJ9J2spBcys9PVyOqvrqDiDb4/MZro02WBsklGwp6FkCDIInNwT3OwpOmS6AtZ+ob8Th7SJgPtU
VfuSjysgcgL2UzBojDn+e5GOuVAZS5IDrDNHGbkpFMBIjHbzkh6KqunbpMwRwXaLyTtIdawl+Wsc
hWczI7y+DCsgzsabCBcpHVv1kRBP6IBqtzbsAuWiyyzehWF+BFo0AtAWAPNkFXh6I3brktIzx+Oy
V6wRlI5eZdhBhfaUkq3ZoVVyCsw+3RTDDew7GEWTnv3xwK+mzVH2PMQZjRUOxG1T0revzqFcvDOD
JcwigNcoExohmMx1x6Da5rUZb82YwagSUfsUcl9eyoFCwGiRBGtQd1pcQlOaYgoVpSdDbzB9LN3Z
hIIoKXJ8ShHitaEiYaVgrtAJNMaMOXxgVLcT0hQwjFKaXynlFdOsY17pLeRq+n0ItkL2cUep5R0m
huSmm9GpCKQvNSpR/AWU5AIunnPd4Gmt0Q/R2COJSYQ00dHftHs9DhxxQiyqW/sijx+ZIifu1NM3
Gjrp28xDUCxMncVUo2U5ZVvBshDcCT07uYW3fAEUER4mAq7VUrLHIBsw0UBFj4cldZeOjp6aNGRL
69rRJE8Q32AEcRccwhymTIjRT5HwOBLdsCzyt9akL6yXAkxNcOJLI9K8qszXZKBKqwnrtCPV3JnE
vOKzXSh5pAJWE9X3XJUXkUQ9RjJg8csYbHJKM6NcT8qzYfiITJkZujWCXCnOgcnHKOhy3vdUOEc6
s+9qHq9DSTLc0mABFlp+RYJtmQyN9LUUEI/S+CUr5S+ZRhYysm7L2RxRpYr/VBem1dBZtw+crx8U
ECt1RtY52C8NjtSYovdlypTbkfnVRO+Gqk/eTc9hlI/yT4ESCG/TRr10XXHOpmq007Z+m82F1AVz
wOK7pKWHUqXaBGU0bYa24PjENEEraOWLRfa7DsdnGns1qgiHSHdEZxxfzWACWdxPNJ84tPRK9JUh
QePFS7+arN6FFTIEuRt/M32IHTEtv7sMCCryLuRvzUTbi3JIQUS4GWqUlEtc+L1lIPvIIdyVnFST
SEJ2EjznYfZ7GBT+ljrTy5BAQJIAeyFW2RfG+pJZL5HJSS3SlldLFZAMZwHyfXlbc73Nbf+gV+01
zuqPYoovbRagRdeFkCYMg89qITogMPuPHHXjvoJiYWryTPsBGd9AE8M1ZSAXBhOvqSD7KFpEpxj2
HSDbnJNV31Q/xS0aw0sWZdNensUHvdO4kSflkOTmSSbcJ8rRAquoJYkDloHZD1gQK1x2hkizXDeV
VznIPrIsiMnTmX+qWNxV4/w+V/S360F5C9MKgHQdv06i9BBFveZLb5U4pgD+QxJyVGzZeYwOv44N
MHB6+xqDXQ76YOSkiRegFlEmKu3yvBTDbxS3NXJ0WwmCR00SkeXKyL7k3+USlWvLm4CVLinPVhsa
ZFKQdDRG8C3NNznTk2NpMLPiXre8KQImhZb0LFoPZofxW5fRCAuEggxV84OEcbKLJGncjn9r0/Vu
LCN8HGLzM47j0yDRHJcCNO6sLVehaZ/lkZ01SLqbqjUHs0kYdxmCN1nhOdT2QU3frypYuQljBrUv
LNuxIFxals0AoJ14QKfG97g/qjQHHDXzJOPfcat9qv3ar4jVay13MhEDrZtbg7xryZxereei+jSH
tXrqIzCdw1zuSaV8ZukxW346ecxgS9g30GAfCmu5zkYJDADnODF4Z2s0PzVh+KWLeNUU9WayA3ly
BneV3iCzH1STM7ZxRXCqdG4cQZZ2mU5PtGXoQRlR7vrk1Yg5TZLRELpFbaT4uOX3PBiqB54eNCdl
diyDjQORwNEgfW6HIAVtybqGj/18VbkxHMwBXZj/cKsuOyEa2YtV0Dq8xXMuU8rUhm81I2kU0Dmo
lg7Mtzn5D8VtVLKdVXO47eMBWacuvrWBRtgRCs6wUr9r8nJrRXcWHf9tn3MgiKmiwlaLDuT9oQvU
jWPVLyGJr7YUnedF5WgRimCaFJauRLr1OVtppUsbGKqKFLlVzPhY7Q07qvMv2crOnaacEEN+yZ32
Eba/pgE1bSz5BSRglP1wq82XIN0yDL8OmPDcfqW96gYHfoDmYuel1B9Lmp+MBkHD2HwuM+7XerpY
mfok1eGJHuSPXJMECzxV7mhqklfRa9Ur6egKiuzmINYIJmphy9XoVeIS+ThCBp9JS4EJ3vwq+t9d
BJGtbDkX5WMDuiwrv6dgP6ffqKH8KEWnL4XGW1sw1wu1H8xWIAoD4xZDxBsHgdyaAfxgQv8n06x3
+ssB41NeMcZJVVNp21ETQqbYxWXOOsMWAuMjLqpDoTBrpEA4hZXGhCYlK51XqaRLKp8jbM8tpR8X
rC0PXwuYYIZ6j0YTfoVDd9UTYW+udaVYK3uIlAq2ConLOiaXgFz6M2J5xAUtWjpMK0siq7bUCruS
FZxsWnz1kRfnb0KVwljrUShiiiTZc5gdCehrgIlpGpcDo+1nBvCggUPx2knrbCNnaZly8aWfm11t
6rt0XKER0+uSQzKjOA22xDRDaDNkBpL04xZdA3fbWT7df7hs1liA3bB4VzkJAMbRqW9NEcEAVM4g
kogTFpBxD1ALLRWGwuB3qvxhpd0pCYUvIzKfNJLY0BGCWh/X5uyClGMF2VcYhdrS3C7ps5wSDKLo
2ovUFJU9kvwSDO1JbhPJ7zLefgbU20IF856y0KkxfLAYRaGOxQrqWTICg6LRkbShzyUTkwOxbjJi
QhifoCPSr0dQFPcPNbMnQAVfAuofvm2GQv2P79w/j+s6cswe29T9T98f7t+Qee1hea4/7c+H+3f+
/NSQiVaR5nj7b1//p3/+/ofvT+zf/kyaJgdF7gufMV8nufc/xw6La+L+Ies+3tI//6ma4HpTGSOK
dZKByv65NCAM33/w/UGyRFhD62/45wMjtX/+tMf0sq9x/wbBTPvL/Mzv/8b9T6n/+kf/+Jq6F6lT
OSYzR2lVphT9+rDkPS67eIW8BCKNnfsX73/m/qA1TFfob+R2q7+U0QLj+V///p+fDikN0b5DaFRn
1BEAJP/nH5JKPfVrXqG7CO+ur4tqphHSOju4f80YptQeM7TW6RQHXsvM6Y/EiHtYRJRPTHfuH/ZC
eCnAkeS9X4/RUTi16gO71aKdOE8kyRXzgw4KYhO47NR7ABTT+/ioPNOIOpd2DTjuQOXCmP2a+0Vg
V6/LKxUpAPryGz0ZHiObSnofv0jQubHVmUc8lQkTB05BNkCgW3K2HmABLkCup8p4zF7MizItm2/6
lAQJNPMRS2xuM1kXNwMsqNHrb9y/nFXg28mQSj7QnpEYp8MG2MafIwtP7oq5rxNDsQcMw4fdd0FM
D0CVGcOhUw4f0CVphEZsLY7y1Z4COFR26yuvLCW4DzySsJAEbYJf1Ut6wHtIxBaoRfxz9PjJ+8Mt
yZZ2ynzMTdILQruIAQyOGtXVaZ2RVnHJzuYFcGFcb1K/6z0R50zIYTY65/vyKey88mnl0QHfQfJ6
LPA/4EDfyfIbNOEJnYk5Q3U/8SgZGxPU2A3/9KIzk+DHDNOOc4++j/3cp7nfClva9hxZ8VJC42qI
piU5BqY7hhiiC0rKup5sA3Z1W30JYAy8TE+JeBU+Lwi0usBZthq0/0P2nH+wQGeXeCNtSzsj+a9+
JOhwg4IY/7bpMEXayBS5GyYZn5b3ZlhnUD3gP8jDhum7xyzTOzAPO5HcDvB8MkozEHk2R0wHZ0ry
CT1k27jzm3qu3G8OpuHROnWjM78V2FA/GOUfgZlqj69AT89Aio80Tyc6wIh+VMXheLgh/vYCt7DZ
ms4F4xJf3qjYW/kdiduw1UvwY+7IAnSQ/YJzNHfQfH39Ep/0nf5TfPH/JDjdmlecv1/xFbti8CP0
XveqYoRONsEldBn4bCi/eAGA6bZcVxHW2D2ZVLpzEy/FKwiLC7tiSfjETnDxjnMYdeKP4P3bupoX
QtxhZCOydCd1F4R7Cy+hDA7yQhOJVDLDQx+ebXzGKDTLQ7e8EqXx0Qm2J6aO4nyUD+fw6U1DVMzg
zz4YsD/OpOllJEFpWx3IOi3rYENH1oRdZU8281dfeppx0l/ppj/clKeneNgJ9q0Dd/pVQcQrneQc
Q9GyAaz315fEAWsuHRZCJDdrLfI4RX6GYcHJuZcKm25OO4LCTCF91sKNoInzTFBjhTtgQ6zIdUSI
dyDboPaJtZt4pcoTyckkgXnQdTuaSR+ok/7nqzQ0vHAPcGOAI1E8kfkgIlpQEgc60ibcL0Dur/zc
5Fz79Q2vD9cyYSlIyYrRmezqV3vkhCJj6Pbps9DrIaiRi+37lBwnr3EGD0NJTFxLc0ZrqrCEzGfz
NEE8J+ZriwDNjrybSjQFLDuwwjEUaPePK+WW2r5lZ5xRN8bsNK/fqd9smUu80PNh/yZMgJic3M6h
6jkzpIiT8IDfR9gwzqNrt97OvJlcZQfM5CGRGsQH3nYS3x6vTC+ZeRXnqjgF4c6gx7EP84O4174Z
WU1kjCyPmPuCbQ9uWN9O9S5+iC4h/FfDLk/TJvygScJs4pXBwYYJ2Ufspns0hPGec075SMHEK1f6
CA2H/NFDi2R8IZJNXfG07KLo4JWkcYGne/goq4v82P8uQCjM50bwSI6st3DAdXQvFq9aadn1Z/sQ
PzF+xcYIV675kH9SJkfSLypdWln14MY+/cnFkSoYrDB0CchZjvBELfVz+NHWwKNTjamN6KTNBwZ1
qM2/Y/GcKJsvZoo6s0uo01rtpVdiYV5hlkM+doTVX1XsMKzSieo20RnwNDEDlZPfSr8RbGorzAk3
8tAXyK4Mys1N7AKtPXGxlD6vihvuEUzO1+itfxz9wTjz6iwHgLV2umYumI6xbDgbyQWcLw/lIz+f
Kx0Plzq8lyeJtwhi6Fs6OAUARcw6m3zPXYgfAaTVcuQeiV2xeFK2UOeukoNWQjWPHbqpp4R+DUB4
9P7YxdHg+/ATJt768YYXaAP+npgO5YvNki2wtqcDTiwWBwzd5QcgCngdoctrUPvhI4FGmTd9zVSq
6PZIy2H7w96+vve0asrPfL8Q2gKqRvxRwJRwoZwib9iq67VXMcDqfxFWEqxve0yJl8hPNC6zlw/i
MoEyPd6Tbc9PPEXxBpN3M66/9ImlZwp2cbTlftslTM92ZFuGDjTiLXzb+3/hSHYsQ51D6HrtdRLX
pCWs1276gO7TDh6LC/zsK8mmkbpF9scrQcrAWNpQMybdz75FeN7mbVHPGsUueQA8A7S3CPYowIHe
YvvEY5zaieDD9h2v+Y2dgWXkFUTDSsjBN8QQ8sx1zvYW7OuN6KIB3nJZJT/mbx3INwLkhj3K4xJq
uVdqnw3KYyflF5w2RHGQdYSDFMbVl3xDr8RynlnfBkBH2Q7ozzEWTZ6xay/aOd7vVDYiD3EsCVZ7
Hvd67ZOdugHngQYHHjHxtCKxZY/LLr5pPdSztmLE/1ChNkObFr1YKAi4Bh7SFw7eX92reOVGvUUO
eQThXjnUH4Qk2SyerBmo+HF1fhmHEbptuPHCQ/+5xrByG7yFn8GHcMAlfAg9wJm8gvbgscXuy/YC
UZ+ufHaRP8MDA9WJDgix1u59YXJYnJzJ8HCUZb8usEIw5Gww2DIse+DNaa+Qc3gJwX+ubyJMf37f
xCEalHvJH+gakVNhrmJ7l9Vx9YJsOoQMn8ijF9Y6kvo8cpsSjP424pUDSkWbQ4Ow0vcph5byA8UF
Bc+qu8i3c35Rh+xA9oMjELWQOXpwhNUsE0RHSk7/bJh+NT7jO4E5ixBC3IW8tXqy09RDwlj3CTqU
ffNN3Ra2B0f0mQZDI7QsENbkbbrwkIEo8ZYrKAc2/UdzjrzEulRbw/UDj26WE3hIEm2u8ifFidGk
uOPjRDrAOay/CIHLv2vhpclCe/pROE3KinUSkHuJe2SGAjl8RniR+gpVU+7iJFpK8ha4lnOSHjBm
IwZBh7HtjM8M3SP1Hol+Eoak5UWtMlfcocRmu6JNNRnPtDi14MjsWIU74QvFt/zSzDbQcqR2MvJK
c9X/Bqdgaw1ks9BJQN60Z9mRtsQinBNG71vli7WN/YRCWgLKz9LG7d/zzuWP2C4by6Ncqa/YfOuJ
xtiOQpUb78zKE+Gi2vc3QONXzOY4oSsWDrjeBJYwBGLxeGpVR3uq8eWxbmug9akg3e/lMASMY9bo
qDZ1JM0f1kQTdyHWmFub7YpMEyrujpRIUHh287xU28pTb+pNqLYAd2+jr5iUEe/VmfvceE3dbicS
xLejYyKD+OH5LBu6K5v8SQKOg0y0c2kSN/DaJD9t6EBvJlrQIdY61gqbHOKYVYw7HjYfOhWUSdQ7
MiQMZhF0ghjWFzuZu1We9pN6pqWyZGiJPeEpSB5CogZP6YfxFhC2qT5Mg8fLN/xgFfzj9WDtQwTW
p67Kc/bZE6pyx6udnQUOHmSakbhC6UL7URx3tYrdgBfORheUCi63f5/+AleceNzPM4QIfpd686KO
Wy08aqgZbP0070V36El8OZbpZTpgCSMUlbiVep9nmHFugnpMYjcvnI9YtAXJFSmLSI0CULEhr4X9
+Q1dV//QXOYrqKpR9sTyaSD3C7Zi6tBUEa9tvIVA0PMMdIq0naKflPZ5Fn4F07sZ2yXEY2oGCLAf
nbihInzt6DBTgmODbG0ZvRLWBMsziM6sXQqM2Q/7MwXqckC9wjWvnWk0GqQsrCFo5Lk4ZPjUp2B9
9biUymv2LKQvDHX2cw08Z0fMFDvBeMk8gn1KYhM4hKHJrhxpO1TbJn/Uo/0EuzB4yRIwChzh7MKZ
GLrB8Gc1I198zaspv1bNsZjhD/Ay5dJLZ8qZNfCPKHvwSjfzRpQw7ngSgZPZswy/Vr0USkxWvkTA
USLBq0h7CmyxclVemjND2hCkkMHaZhPWoEBwSEEJb438UIfgcZ2p/805AWKC+UwvBJM5rUZkBczo
gOGOGs1vp0gcsYI16gWWS1AwPKUJj6/hwNI/r5cfGTagXwrLZxyT5o72XUVPya4wtpKnI1ZJjjPg
fIow9hHNYdIzP4aE6kZH2tEkc8PPSLGVY02EXfCUp1AkOJAI4D3EwaZG5H9JhhGTWps3YPmiGiTq
Sycbhn25Ti+E5RDzBE1+wNidHoj/MdRP07g0qNTFPVu2JMNB+Bo/VHpbXxXuM84yN3YlWbNvMjhB
kvP6rXghD4Ph1xEYF6tXyFu1p/NNPjpsBGwaiTcqHts0o2PIKmq8namXhavmdblHxrsONe+1kdw8
+gkQb93YktDvlbt4euFJs+ag8VaqfUgvhK2Igom1bskeJ8C0L2wP7E+b7sx9QzQmI2zvTOwV9WtN
P9yj7uiegYazohNB/xB+pp/d8aPalZuP6kchZu4bxZiOp9LufiqVFZxQPKLlPmMWpvnEm/BqUNNw
if6iLdBumgtn2W18yh8T2Jv02OnMcrz7FJ6Jap+edV6kT8UZzpPuJt+UXYThsY0Zx5cK3ryDUaW+
mrvma3hlLS0csrm49iQu4qnxWxLEXaZJTJGpUnkszvkp3fMLbbpnbbs2D2A2euvGS9f9KxE8lhtO
eikZNEW1HZ+mn76xKWlieSBfeIvvXqMZwVVdu3n7MXFVVrAWPUum72G6E64Prsx2fUHpSvAZajl1
F5vHlHnuBYLxeFo3kumZe4t/iZO7X19ZxsrH3ueGgx1wBvtgsmYdi2duXu7IzGNWTr+ANX1iDdrI
lE/jlqRqhuA76QigjatsvqHe/8FJgfaHSLPAwQtKtJNHL+q3eJUeud35V3IODZcOB9YPyqT8Fj/m
j8ah9A2X8k4//Td757Eju5Jl2S9iglpMw0mnaw+tJkRIak2akfz6XozM7CzUoBs1L+DhvtDuVGZH
7LP23/uJxTX7UoPlhEXamjYT5DeYHV6j8Vplb4tz6PH3kuTezB/iyeFml5oSAmHx2jAdnwwCKu8l
eyUnd7YY8Vk7/YcCk/KZB1H55TT+eKcHRDoskBU2xj7XoZpuubWGK5mq9kJ4aW+GNyBqTLwZ26u6
54o7YXelVvLnprak29XdjoiWk8N4dLrRvigcpX1PLEqxmo5+EZG4MLvtbtdJNyRJ7/Zbjw8eDT7W
PwSeZ4Imy3v8cSDCBvrTJLck7cIAleUDdgk1Hy1qvSfNUHNs46+dfU3LXwA3L7z4ILcedzTbcbvK
QrIhWLWmcaA+KtsafRpbtYWtSYwB6r3E3XOLX0SX3BDNmsYtIET1zab2Yd+CNut/uIH2Ucgx6FAd
NixZuPAse+HnH92p02+aR8Akytdqh25sSoQLImDM4Rav5NncRFReWj8+4Qj20n5BADnJx+QYvXRP
kg2TpBN2GgPR7k1yt4H19NA5LyimoQV/TAegC5QTb8qtX88+0BvY5FjX+Wz2LdMJH9Evxm7eifkw
rYFQe5OnD5JZYtvnSaztx9TzHSjG4tSIV/nBfsbLvJehRSw0vL00vyVWfRb1JnI2U/ltepqqm/y9
eHissUI59XdEI+M7rnFjvdH14wplxqK13qG4oMw4EMdSHeh/5v4mQa92w+TaAgrxxziG3j2x+bEM
yDDpi/ojNUx9tXLdciHV/BJfZrnHVmjWj8gis+WEVETfkkywPVcPxALluz6Hjw7dMO5UrCDWhI4g
bF2ncWmmDrIWO34yGNZbTHPOcx7yVVU/KtxD016hodGf1YVac5Cd+rzn5i6dpyYKpHkLPqh5oebb
AE5h4SEOdftj+ewO16m756qfVRrA4zEXHOrV64gEis+ajaClBpfFDbrhY+mc1PmVCl1lM0txiioG
iz75j4qMhwRn/d/FiI4gYxnXf/Kcu6k/2mscaqe3AHp2mJ89MujrJt9F6QvlyGuMVPzD6Le6ctd/
URvxzHDa4cHiYsIS+SxoJ3L8tT4CMWAXAUNmYWWcExe1eyc6MudnkF0x7v9GnY4QHkryCxEv2RIF
y+aAeR2aeto9N+1TNFA+3wwvwwv/WytuO+vFu2+re3jVR2bt7bdR2ZF4Xbjv8VzJQ8HsSTC8CJaf
pQkIw1g1rmQabvWhSvBheBBWHIA/FWdWVF6G8jVZGw9zwqpO+Aspf5dtV5occ6v4MQTDJ8klEkck
POMVO7y1oKsfcWbEDozk80W5sA3VPouqjeKExg9BFLZD8a6kahPqGMRAQhXbabeekHfeUS9ZSGmE
Mfm5ZtHsiKjDgCgx9fm3ApZnltsHcvXmAXLvn8nlJ2dLvBBrsayhFgaQt959LHrEpdHb+JR8kboQ
F1PLZYFk0KbZOjs9O5JYHH/A70VvqflAiJlR9KMn1NN//GR1m15LLRT8jA1F6oikH7tu5vIeKGrw
aK0OOsW+j8+QZka509ilXzRm6j41mthgSCnNRNo2D/ek9jdTilYkVE1cRVVUxWRhx9zxbrJHZvnS
HMvua4/jxIWTnLZ4zwSxyTBEMJ7lkxnMB2gcxNVbHjLjc3hAS3ai4NFSrSEAdd+I7sGp8iHVf1Ih
QgqNmhUxAlZ8+XNMroiqIyAY0Yydll3H1U4OWvgv9oVEVLm9oeTOtJkMIPe0IWEJygjAa4Kq0o+0
XhiKRWkVH7L9q/JATZQlI8yTAyUl3hYXCOsX+RNTzvldqaUtsul6i08TYRU+d5xRhCk5KVJ+IEmK
3mZ5Nl6qax6wt71x2tTsJSLOIv92qdDkUCowr/6ccMlNARbvWRpW3NLT9MlfYlmBIEZdih1ejtcC
9dSjTVK7cUGC1Cfj09SPOgscBr6oYqf1DsyfsaUksYnOWX51rJA/VvRAZC86Z4bc4sHYiYfymU6y
NZ/wen6GGP/OzzfxCWLL8AmNw3uAX8VDTJc9QGd35gan0uSy+dQNFcWAE8LahWEoxR4S9TUdQbsh
A8+9Af2JA6maP1vdC26ptNpohpK/5o/8LIWdluACdLwFkTHkagiL5lIwURIircZ60rmFqMEH/J6E
I+pPOyZAyCQkp6kL+VNetcccsbZe6M7g8+291crvgDoGGicVpvRArX2y3ytva8e7xtwTOffGsbRe
FJZ+3rOCm2cXzvGu6MJJndebJ10zD5ZsUuvVw9KX3JUVvd+A64BR1nBdBGlbkCgQm3y29uKBwATs
hvGnQefd8175y3xgaNzP1NO5ui0F0nY9NxzvYDzxgqxknI+GJWV65LslFiOWX+kB1UQ+JuWqn9Rp
Y2qPGYZdJjScHEvaTZ18N9M3J3WUb/w6r7OmK8AgbkBxEWcZR04rR8RxMcSNNeoMWMrY8ZY0+vW0
wPj2grxm7ec44pa9kDPO+TIZb/a2GVNvSPbJryAI+g4UqpFiD3lxw1WkRPnO3cnfBFjGvsc4U62+
ctQFxcY2f6bszye8fSrrmMJFkK+3hU7dmpWSnY+UWoMPSTfTwkCOquY6dUxfjonr8o5RfyJHLir7
PGcVhoBCQQNVOU88HW+kLTBmmUAA0KEH3FvM8XoRJHooh+slYlXgVoosVrg7pX9g5Cds3z08OrZ4
jW3RJ4h6pyq/JmX7swuqkxqa2FInoVQ5usF607qBrb1yr/ApJVfsudYo4e+VeQWm7nkL2HpS0zBv
ODLuSdKTxljdUVmreaMc64wiCBZ+jk/8ntPPy7PxV/jwHTit/D6d8fWCYk2KFyz3crpicTkcbnoj
4F3xEPEdfoTLIcMpoTW8HjZHi1M0bw2AIaeOU8B7hJPA8S8g3OLVb5tf4v1yE6wXCZTSiMVdQguJ
C0gOiunk2r5R5/4UHUg2QLOyGHGY3A7u6M9n+c4Liwe6BAoZ05bX5XD4b+kf+IM2ZR7rwuWhLpyT
NZsmFshXngrL3PPIl8ZxsPYjXQELKjBNYNVH/8ZF5I+tD0a64UFtLWzuaNY9OkeT/MfdcmF5QHgN
fpDLzhFymCsEyBd22N7FOl4CVIeCBRs0ZJJr/wAZKNGvD3gTz2nN25XNZom2E11dz9ce7eJI8UTJ
KSY8cM/z4hGqZwUpZzA7t9mwwWEOUBHHI7mViAd3znLiMvCzzJOu9yLCFMrPoEpITpG+UnEn3OFe
Rdb5JH+sDgjU6jjMu+DnuAyaCwGFAXAIsjfd6i++9YwnfiFRT9I70a/j/uBSTkxnlGGrhbwSPfek
IOA+4FbM3ykD7yjXp88h7eNd8baXE40NHou82QzjkZtsuB3vaZDGHQaPPmj04ZHBSaoezQCelLAF
lU5Iiw2WNU68lW8kHwwT8+54jq0kIHKcxi3DKaq3aUqNIZb9/eL5LCfeeCeGtwyZWM8MK3PC5hlJ
m6pvoTT1+hkia7JsGXqt1T2tcWzgUIzlWhBbW9V64RrzNkX0yLPn9A98yuGuCi78fdIdcXmk7Rxx
0ym+JrhvaXOtJ5aJYCQ6ekDyhMJxwU18Pf032LtXAVxr7km3fTKn/T/PMIJtZdihqeT8AKUnF867
jQQ+9Tzt0bpxZDN2oVSDoV6bUBFDHrhq7Tptults4VwowD7EiTrfabrPXYimAGC0rgScMDzbcQfk
0nGiVsYw4z/LtkDwyYllBeLzzgrWRKoKGt53hkwcstaBcwoRkEf5nw9kD33wZktN7pvj47pyW0b0
7cy1PimLo/fZ3kUcE4kTN2N64MSS5vGWOP5VEOQgLtokdhBRzL+J6zU3RR+ZwgArn5blyMuvN4Gg
lLkBTOTCpmagKgpNqpxkZTd0LnR8nTzGkimp3YxivpFeuwlZPTcQnEvokfI+tV95GL1j8oVKtbxf
71eooySp7h70e1a9r/BRtrycNOPGJGur5WPuMfR/Uifgp8qLisbz77Fzza0t1jMN44WVjCofg+hd
SGhh9Ejh/IZ7rAJHG4ILwKVlPeE2jIhNgwn9c0LuwFqOvIsOI+opf+ahmI/CuEPS3z5SZ0PJ4bkg
LHFOqKgQ3TlFFPIYrM+PiXso+kK/QX53y6R0PZ74Ape6bY8d7EHhezTO0bBcomfOqKqfUXZlVO51
nyegZg3BiLXf2RbzD7vO/Vzva+OOa0mhVaUhStuzZfiLQj2QJgVHoiEY+y2CSyq5rEAVZVLkXKW3
nrd5dg+sw7rusfqT4oPWRN8Pq8PDAtAvxc4yw3Lw8zhgea7NA7chRwGYkgRaIVDnAe0C7GmwliYi
zfZechliBODbWOXhCYYsZJSCJw1Fppvta/mhfKFYYRkzf1qwqBBh78s66DmnhDfeK6TspvfRIK53
EgA+3JDX8aaNeoZn33N6lqMRX+jsxe1RJMe5gs/8CmNl7XpRSkiCBEtgntDuwFqlU3Ia1o2GZxGb
FfODMoJHmyZs2h03JpeCWxbFPyWpKsU9kyfQotZHkOUAqYUf8cRmBOuMu50mnnSPfIulfY058Gq5
Uz753E1AMMNKe7Q5hAaq0IadvFLZ7Q9Kfl/QM5vXo+Ana5wH+dT2G6wQEEZCrEJs7WBDD2llsz73
CtrPNyoivLzT+zx5/GU6TuzbBdvppta5G2n6z+sCsu7ZBZW0PSsJAuUFAzPszCkGWXc8lojTo/65
ZaHHykscdP4Uw/cp9KEvbnh6IJFxx6M74BfGuMISACidOCDEDjwVYN+W1rfhhw8HZktuFsEFQwMz
Hg1rF8udMm9VSuex3zCYSCMGTos4AnemkMPpVqq7iIiLheVvMeJhbW6LN+4ZHineGSvRAk+Vd/C3
nLMYsXJwiWImi4s9F42Vp0S0YoOIob2EUMvvPxCEsECx3ynWnh8HvUfeTLwMQAjNWrmptSvL2Jie
OxedMbE5UNANYQMvxquy91Es41POIcEZT4s6kaPe0sGxPMr2a5OBy8pvlTGDOWjGz57GZsdITjYB
ijSfIfPQz1zjPf4UIUgesoQUC1T5FZqQ5VSHBXd/LKHJ7XlmqKcVxsc9mgBaMkRiHL3zxSJ/S22U
ZJ18dd2+UZ5Q/kRZBA90lRkMPaq/PUoLislszh0VJuDPCw7wiuZu3QnQ4aaHRgPVnsXD8rB8i1vm
1I12mDiZ6+dKV9EtEpad8edZYNt26Q9j1+qohDMiJFteFrdgiLIanIMF+yU2MlxdcpScGMKkYWOb
2ApMxgHAk3HwVtcLNUNEVZnlnoG192xgjKIcZv2QAxgHtZHvVZnQ6FYYakntDuPqLgfLjs/BIR6j
GKyzjhFaJQ11I8CbcLNTOOtsTcIZwf0ptZWttnBFoFs9SVsWmzjqHQYrphUvZxqADR5b0yWRWkEM
7hLB2Fys766MP2TEJtMY7M7JUoajE2TENXHswiZANH0jBw94kaM9TC5Wqngh/evXI9uet1HuXv++
1OVGSZCjPvz96RLDjN1E5aZax4IqfRoOZQ/ITbYpp2wUp1RHRJn/33/0eEGI+ff5kDiIQfUGzE7L
g9uZTXuI8+Tf/xh9aFk1W4mcW8IN9f4/P5DZ2Zc72yN+XxVNoPWfTszMFP/n87+PBAhN6B/lfl4Z
Fekfo+Lvw0KtETTCCc6g2ixHpUXZqeTdjCPO1DH95PCMpOj9/SHC++nv3boKitCuzQes+tYP/774
z19cfxtlJ9/5zxebPNqLjhxsgHq76XDrgfbAm/j7B0AzuMK/t/P34d8XraZ98VQ6iZPBtFJcqqDK
THY64O//+keun/63r/199+9rOq7SRmanoeGAX8chZVuJuEXq0mKEDvzNSWKFFaB97lS9B+WXOMBE
GC+Ie+mrwrI2uo3K3DuNmWtjD+3UYQ9SEitJdUEsZrlreTujMlBNv0CSOjK/6BP0RkFE0B7qyBsC
2Vo0RhY0bRkltMwBZtCIKr5Wqz2jYS6kfusgXdJT8wRdR0jeM9m0GjOB+4KwO67cG3nbDGzIQrUw
TC8aNM0zKVGB+ek6TeiaOexaTCa8yf0s+4fOoiBodVr1qNIKgRkPFrXE4dttM9zBGhohFEnMzr6b
de0WnlcdGibC11ZGN8NEeDKjOQytDnoGjAublID6XD1vjQSsb2qypdVivO/RVTZUrdwcl7+mHPeQ
5tVUM2jCda0fTSNdQ5dcCwL9ri8kdajGDDyG+4Jy4kzHM2PecEU7AER+55zyGGj8nLff06iwQYPq
BwEu8XKnmZ4pOd16NiFmD50NXYUECziyQrwl6GNjnQ6Uh5MqXF8K6qOeirOVRBFSamQYEL2fa3XY
o6dPbfDvdUb+XDtOutcWNEg1VWaXAqEtYebhwvIuak5a10qTyuuz4ZE7VBPRpgrci2FFX5RMtE3v
zAcC93AEin/jJjGS13YGJJGMSQxbtTbDoobcQAXI0nJrNxlY1zUFwWNS0YAZKVbZEf2ohdqOmuIe
O9pZzEjTWJ3LVn/ApMG3GYXYu5QQkXoxQeugPPLgcoD564TihGoi3+qRd6woOaJAxT2Nw2RdVPYu
Z8RcfMJLz0wRezZJ/uYMRKOq9ellnnWKRza40mLQtEnjF80mM0THjImqjttrIiY8CKvq6BmCQQnM
vIRj1X6hreG9VkdBLKvizDiYrKWA0iCMc6U3d4scUUjR6GUEZTlqjvXa6gZSAqGEzZjCwZG4Krl4
PMbxnayuvWF7L+laQrQCD3LdsZwAiqf1gJOxBZKuqY+W0p0dx5K7HOsEO7a0rZQtWhUe3k2rOHej
lrLvpfheF7GbrjcReU7qCKo5znfVLBKuP7NtmWl+tyDnlRg02GATjyiiqnCqchAzYLQEuUk9Jg6O
d5Cf/GzB06R2cNzWsvENTxO6QMuQbzON/Xc2v53YkTvZMdjH2MfFELl+MCCTxnVB9D9HH5aBIaKS
SwzVY1jUj2XrbIWpeaeuaU/M0wxH5lZA7Wm/xtwzQNNQOGMLoNeAIAk/IMvSslDJBLB/Jo9KrT2o
y/1gMzzbQ2c7VIgjGPPbu8JBxabPJElNttr12P2BCSn8RSPrGzZwGZa1HUZawU7Q9U+yq96lXTDS
NmrhYhSX9U5nUtdTA0sp9JOTzJ9u3mC8lCaBmzDyJhlRabU+nIi/TW+nGNpOpgDBVJtRm8pD69Et
En4O+4g3iNRfIoa9sYCF+2a1yECclgnY1nL2yki8Zekw1PXYOZQ44DDlE81+PiY4hcf9XlOVZS+N
ar4zk2SXNdaRW6T8LCL97OIPpQ/19IQpQuiMjLnZks6a7CkbJt2b2U870x2U45Ii0wCbyADYtACF
cPunWS2mvaEap5ZLQ8kR9Xec4Oc8Gj+WJL9h4grUh0dUpGnzZaK/KwG8weqylqtlGi+dp/VUPpZ0
34HoprRIIQpEPzkhQ1h2A7VL6cS0rzXcZuqELjIEGejcfm0wpqO29sPM/Othjk0ZphGA3lmvqsNC
IGMX9erxZdyNbfYYaV67ZTHO93r2ZMe1ehmi5uTFi3HU6WfZeao/DrOgqYMUq+8AgGCkNs3eN2gi
aGYy/Z0THNp0I3mq/ZiR033tvivpIk5eU5+jdi5CGBAp0wPqBxg1svmIfpbbdCe1wXMk1xJ8uQR5
Hp2MudDOmrKwbLpCbpXcSQKtbJ65SzdNqzRwCQfScwH5S/GsIkh7hS5gbD2YOKAUi2UHjJT+ZFN0
ynrdQE5bFpulIeysZQoXkWy3yGm7tCZtIDfX7OMYiccBj8h9zIQOjYe1RMLscNxl6TnN263plL+9
ozEfoGHzA9wmjqRcDUBy4Dn6y1DGMkhMawqlaICDO2LfWjNbranbW0uSHjnYUZZq8awJA41GP98p
TkxTzMBluMTzzqvrisFH/Pb0CRRgy9IymkLfSlUfT3iI3MKfe5vq4dqVPTWCfDJAzokThOI4HNJE
UIOW2FHP/TVzNpy8OlT0EnOgIXZ8x7awfcxnJC4KlleRHu31SRSkFkp3GCwGknqbokI76MUj4z9X
OU8ncGAXJbOh6y8lUxAE9G0DmMpiWBLjLCoomVJ9VxhIFpkVEL+bH5HK7DM3+31lapTKHXefEqHv
8NtY/RPHE9zve40x5Ljq8PJT3QoBt4+nU7ZrRP/krXhWAR0Uf0ySrSV2v9KFaLN2R6QyNnWqTo/3
tkpJM68ca49/3+xt84nkUBNITYYEpWk9UJtzW54ZVRtD06lRmWfizNTjlFe/DO5DFbatj2Z5bTvh
buIUjH4lOH6biZdl8dLznFxdq0TbML5BuUPMOpMN6Md5yY5D202nDhg4uuHv2LIJzONueE6Ue4lr
pJ97fQsvUXynwF0fPDpLap2O4ARc9xzH4ivunShU9obV7LA0gMs1TJQBlnrfloT0uVYekw5jJCvv
v7RBhJ1OuNG6FME7d3nFMXE11SDvm2ce43en7wMzXobA0gTtZi1iC1ryizadZyNNTmNDC9XNjK3U
PBqEDkkOaTj0RBLeFTQLCQ/mUOK8dam3l/r4xoZzbwMDxrQEogSmvTynAZwz69TgNzlpy8C0+Vpj
UuuHyUvrfYYObi4mDlJnwNeiQG94Ju3B3mD+2Ybu2p4sXBCvgFXbM2ACyvrgyD0qBG4isJWZmquh
Ac7KPVqvE4M4eQL2RWZLxNqUf7p1lJ26aEQdlOWhbVuUXCcLwoNU8Sl2/ET3yZGsozYBhHVm7QUS
6HUZpX3Wiu6ZsXX2SRf1ZsZAuq6z5Ewzxb258m5zm0sJKAJVk26A8knoc6qy8W3tjorZUJSQZgb8
eRa1Oldmn1EBH6jV2Y0VFHF/yIRon3tki9uG/jp0h3vb7ihfmA2XrCCgEypd+lbDiGjpcDpMC1Dj
2Ug6DKAR/yNrD7BT35ueB70XBOQIoGcNvqmcOb14JDVtwp4xbOTAfFq6BV5bufU+Q/LB87g7SoaM
KVpq753ZXsuVmTkuy7BZHx47n8FgxpxcyzZXTS4hqVJuK3uat0ALLeaxCSMUVqYCkwZZUweJMvO9
JvYNjFL9KTuYkpMqwWqC7Tym8KQ9HtJGj1nGDG7w1SSnkKO2j0SJbWUNcN5mmawkkxaGy6xs1D/i
OuaecQzFdlmvd3W6jiEg+Kw0SztO0XJRVaHtdOAQO/JpQy5rVIB0PY8xNTEX5IwIwkioD1re5Xdj
6mVhMtJcx3Ch29W1A2TMno2TGuUA+IRN1SyNsGef9rZk/Mh1RpI+aAiHohAJ+1VOTQqIoqktBuFJ
6BrFzOj3HD+7EGw3Sw7mO6u11/i1cBjBzwjqfdtZ8lMPM5chuIo9T1ejy+zk67wA7ZPIKp5UlbqI
bWrabeMyDGsS2mAsj+PR1LtMyhuwIEwn3iIDzMImWrCZHOojc4w/7eykB2+pUyonWBPYzX5RYDyX
QyG3S60dog7ltuf0YPIpo1UxB6u68XUwuLirQVCrLiSGFtgv6arIyGa0GUqGoWpd9a+KAgLP0IVH
zJJ1+25Gjk4WQckpRfU/LMNhYf6lHy6KLuKzq2ZX3ZTKI+muwd75tXR9uzH7o7BTKjYuvcZRua8r
B7oZiYIz0tVUI7bvYqCLXjkXkiG/yo0vmSc2umZ8DzOzrGg7gGcvh1cRTc+UHSzSJ5dVzup3tdO1
DFB4zSkaDUlDotjnJPcHp+lYW9rk0NPpVzo1CvM2F8xEcjkZaQ6VpaxusO9bs1BVkJYbCCdjeoYj
oXNVoAzVDKZPNFnunXIwbk0p9oLyiMAF7ZzMCtJ2vEEu3J8sp5mxgCXG1oo4jXDbVr51JguOrpa+
TinbqprwNHK38EATwq5WZNW20+ptj+y111hGZxvDzCY2XX6ge6sNaYD97N5VaYEFS1Me0aahk7O8
aqn6lGS0ChdBW971wP/qBa3+aMbJUKna9yQFum1MMU1KtOZ9g/w/ael+JIkg7Srzy5QaD4ojRah6
s0PfA5eoTxkjv56TBqmGAox7MPDf6JK7Ypmfl2VmhMyjADzW5aXq+6clqXZKEccPhfXSC/E1ZR4i
2oRUsqHMAZYURzGd2q3eq4d+KpkOQUEC/h+9gnsQbn5OupOhqe/dApKhNLyjA20A9zbbRXsr7nuv
FHe5Kn8MyRiJi2keQAXPuumdPH/A5+7Vls9NXVvfi/lQpfldOXVgaauFNlA2rU1nOkG9R7k1N88T
GxJM2+FXtJ7YDR69PLg1gp1+8UIISqDJNBSN8Fs+lIXOggaaW+BV7Sto+AItf2HBEtsxwzyVMlF2
bET6ldbFd+PELVXd9rbTovFUoaUU7KrO4n57varhImXSjxyW54/R1aaLOiq4SHCS4FbUYWtE6AAC
WPj6rdaJnZOX5DRy2Fas4JtRm05C4AinxwYBf3JeSuhynnBoXTTLboKusZnmmbGDEXBEau9Lfa25
rIOJsqOIMQ8NBfGxBTm3EEzpzZUZX1oX+ByhnTVfK8/7MUql3mZj/1nZXHE9jZpwXuyrUWhUpDNn
2ytERQ65XeMySmMqTAOOVcuIPoLxyYQE4jG3xVXn8TETv58ctB65RalAJDoLNqMCSj5HF+E13ylt
ymEof60IGORoM4OKtaDCShN56odSIifSYgiQc0EfOaUZp5jAKfvus9KYgsKYYO7bet+ZNcurSSoX
ieRl7PvXSSzLtbBuvZJJY2j0RQjzo0K7CFRJUYiYe2rpHn9DKfq7Ie9w+pT9ePO/oLc/XNv/H/Tm
6v9P0Fv1nX5UH/+N87b+zr85b+Y/HM80LAC4HhVw24Ub9y/Um+v+Q4XhZ5qq5lrWP7/1b9Sb9g/H
8hxVpRqimbbpAh38N+rN+YfDNzzgcZ7r6fA4/yeoNyLIlV/4X8CeoN4MzeXPeZahE5/qvMH/CvYc
dSj2SzIpIN6CxRxDHMxWoWJaXqM5yfFbVTcFAcSlz4gB7YyasTnTgJg12qFmpvvGZIbkNhIZAFZk
OCbazEwUYUn1iwT3Y+hLuEi5/mk78KbMSrvrbN08iDz9aJ0koQKUoJ5kMznWNcXFohzRk5YomaSN
roDnM1hqmqQty/F+mF6HEXiKyhxdMxriOMsY9xi98/OyBSrqsMAZZX3yiorHYBYngS0ncyOo+ApX
PVvA8+irIlxs2+wTxzjYdNDeN/2Et17E5t0M470CnbTzzP7GSQmOohKJ3YgpwGAY7ibSQeMm+MbN
lvNeK1OynUvU9k1XHKlH3fAjzODFMlRiZIyj0JjE64OuqxmCMDEcs623rCg3FNybIF+aX0ENXNvS
ZimOY021iOfe8/WE8llWOiH7LgarCm1TXKU4xRNtW2y9KFVpQUGBDUAvM8l1U+5V8ZGM3g8QfCbe
nFNZIPmstKsaF3rYsjqA82+frbbymybHv3VI4BdMw8XMxlM34jWepsktVlyIZGrzMzaT4ZqYNuix
3G53daw+KA9lohGN9RCpDJwzu6EaD26iBZRAvIsXTepdO/5mw9XT9fhFQgfxS4jnvuHoX6PpOJDT
xw1dKJZNL10uJjyFcnHu55Tu3lya9rUt7nIYTY7QMsQ3BWvawhRaD0dlXw7KvWJAs2/r/Ntu6Z6L
BWWEhy0KBWQZh6lT3teCYZ9E0xbUEySoGTgkX3OMu95FQgrliG2yKb6i2iuAdzchDBx8qaUEtOQo
PVbIylMKHsWrOuMuSZhTGEUJM2SOK2I53nRFU7x/rvEh3uvMqFBv0Hyjlv0+cigp6XZz0qYu8PqI
mr7RYnKG5ka3ZnmcVRlfKK15wRjNIwOU9oPM6+aF7XFmvswt4tFvitokfYKGIWJzQVBVDP6Cy9lC
IE6xdUYwO8rdoKTPeVM/4FxdUYVnNFXv+61SOEwyqVDwbG/WN1petVt2QNUykT4byghq3mSkIVku
NixVaU6PI5o4L2L3XGJ93meY+7qjovqzroQ9mzxYvfbqUOLdTBUz1WNJ61t3nBMG41tQMbijlYX0
pVomp1TtP9LFZo+aGd+SGUSb8V3PSPtndB1uymBJPjT3ihtbp6K9c2TmXvIMjVaWFbDBBUbrwvnJ
4zTby1Jgx0FyoZkOI5ND/Kkg5s/7OQm9pfyCX3dJDGUOKwwuda43csiElQbej2GRk6m0ACr0pnkD
5kCjBWtomU22alJvl7g3WKN9O1cqo75mjdsOhoNbmW7kQKcWSOVrNrfHbHSZhkMXNLrLV1W4JgQM
+wxUHLHkhNu7jIe70Rp/cjXGx0cfUISkMxwnZWIAlQx7oH1SAO28b88Gp8vEN46BuRGukoE1D/Uo
vb/EGpCxeL4MrQAXm9MjKAEIOBhbJTWwO6dZswcrdgPK8jsxZGfFADFm2A3gFoGHgMokcKPVCNZK
2N6jPGncHfupmnaI2hmJim1q3RV0isqZNwLHPczPKQiDZTILlnYM2pWbgYRWaMa92jhv2GxEtN7K
o1ReCn1MAVXkL4pJ9YjwROATh6HhksNM9NqY5Q/OZc7spjfRaFKHijXCZuZM9V4TOVkBpoYNCYlw
Q0LUj7jVLyJNCDDzGm5m46BZwX8iyUFdyPRHq2t553kVALXFfSyFEm1NZXAfaqT3MS2tEEL7bbSM
91PK0FhsA+TSukEePNZxjfAMiXpGbEZBxXN/Yy1FT6SPT82wln7SH3eYhhADiJtGWm2QKZMVZub4
upTInxf7ler6uVaLe4pQ94PafpsuXONUlMPWke4pKtjy0nkcDvN0xRhi62oqbfRmIsZXGoFscmI6
fwzjRaWDQDukUS+yT5vrqDlPVaItZ1cDd700iDWM9q1STSrqmnIycuDYeb18TG3WhIuW/BhLPZ0y
55dMCfSGt68UeOGubeznRguqTBvvHKNg4nC5GlG23JsRa6ieR8GIYwpnIZt33QIcs+1TMADSumbe
bN1YDvOYmJbTKOmAHvaUV/BY2ExM48YgO3W8Va82zvTGZFEuKkaKh6OCXYC6tKfeXT4is1qtMvNn
21HlxWssaH9UQK1mau7LiVA5d5l+M1kN6HTRcIktrHmrO6knyM57Yl3M8uqbqsMYqFebn8ar1FOX
66z+WM6SKTHn3dndYWZSwC317EwvHMaIq4+hNVJ3KGDiZPDltrZlzBst8uqjocrPxaAHhh/bs2F3
wWh6n4KybzC0rhU6mU43Djd4plqqW8WyD1rMfpt6y3cuxs8M93fE7cwtt9hWHVmUDllssI+XCe60
/4e981qS5Mqy66+MzTO9zbUYI/kQykPL1C9umVmVrrX2r+e6ARBVKIDo+QBatxVSh4eLK87Ze23j
NkbOsJA8GVkpHa15OymQV5ryQY5Z4rBmh1yiAapT0NUMdPAXajaB8BYO2CY5FylzoTTWopUq4xFX
HgISf4gZZzhriiE6VIJhZ0rmZqhS1ChRMM6LWECaI6BCg/KlDlXh2oV5sBqS3CmrLkYarWA9i1lM
BscRlPukjOtY8yk+FiarL0223AgiMJE7MUb3xqbfnNHEG1/qCtIm4V4A9fyYxCoEsKyfdmz4z2QN
Y3ebOvDfoNc2Vqe+eyWdKtNqrYPfycFMryXFJXeFIFC9+ab4xrAvaUUsjCRFXcU7iR7y0ikItqu+
DTRCV7mSP5p6+dYUGs25mmnE1zUTa/p2zJvkFjYVnkH9aiu0CAkdemanrqNAhoE3Jph/ukynSkZv
mlRWaalK00dYwypUouxIDga6XgPfihLqT2qjqHRTMLEnq86pnoqz7ElubqdImECfLSBx6Cu7AYYT
dcmy9WEVyPn0GfQ0flRWevhiW+R8mEoLi9jgpCBgoohLtxjxCKWT8iqRTMwirmJgi33UTQmmipE6
rxOOcx4UEvyQcE8KrsZcKvDIdDKcTdyrOcYqpoh20xlhPyfTlpFWBt4jsQbJp+jJ1krIH+khkJxb
GDfUrMOmo0A6LvWyh1FT79LInrbNGGI1mZDYDGwqHUoQDPQDODZ0MP2KZKBVpygYLaVIXVW0uHE8
sAq0wKQ0iHY2jUe6c1ocSUuhGEKKx8gqf2aQ3AfPCTjzzguM0h0kGQFGdlMtlC5DZuO21SrkGdaI
6MVRZWCjhErj6sW9mkpKTkOrQo7Veg+hHjyEHkWEsas6erIiLsPWK+Iacgysthe2W1P8Y4g4wxVK
kd8/v3+RNbayiaur1osAjEq3C2ySDKb8boTUlPcr5SGtNUMfkK/1A5QQ8e0sbOSV0RKX1OrFllmk
3N4/+rtP/+5rQwdd34nRyN1/N6mSCiGwWcz/n3/l/nNeqeCzN4c2QSFO0MSPnzbiFGbij88b1vAL
MmqRn/34zk8f/jgo39Qm8uAITP3x2xJwzpnv58Tn2Symfvu7/913qfjQWwzSYOY8Am9jaQIW+eMs
/fYO7n8qLvD6pprk/PbC96/lVYYiy4ptNGKg2BzaWWWTa+s7dM2qNAx192/k4g64f1Qn1PDRW40/
fQOpBgkv4i5LCOycK00jCucTt1Rwj4evRDzP/R8vymCPxWC2SRnbiqHup3/uX3O0IaCTFauzNIsm
t2mTtSowbq3IiowTLE0N2Wes0VXCxuWsJNwuTR5VcUGJUEIqK5J7nHRIt7IIK71/9MvXdN3GbNS1
7mixbtmppZG5IK23+kjcb28U4ChEhqkpnp3fMkzlit1vQDQ3ryGqcSEm4NwnVF28zo9/7nGoOfXs
n76Wm9TekZ9RjieP6Z7G6k+dhIU33t+DXH98vesGZzXm5G1HJEm1VsGOm+rW/P5LTmBeAyXDg2jo
DtBwv6T+fv+OZsFlU7tqfT/gQpzr+0e/fKqOY7ua9B139P4u+xNHkNQN+CIh3/oh3Poh7gogo5Px
gLrerMdyWwm52l2Ddv/0t69x3+EZmLnx5jyupi1RIrNzVHGjIQPVV8+yM3MTOh91cK2W/SreZzPr
8DxsiSHYjKtyQUSw24FaJdu4nZPAfJ62z/3KpTkzM+lVL4uEmtveIRJl2ng3t4u36Z64bNe7VUvj
AtBwtQcpPIepMKeb5E7beoGQbvkqXmzP4Ax65BxXi+fInu8FWOo5sxbPtrQyT+MnX2gXvCCcgZtB
mSP/pkA3iW882G66f/ZuTUL5AGJWCx9pDpRvwyr4wrFhBeTFXf42Q9gX1XJ8wMp2mpN6Mev6Bf2o
vFoUzi2doEtzLihZ8u76l7A86NmJ04L2sJ7ItPzk9IzQA6Zp4xgvCetouv6nzOlxVyL6V7dlDVl3
iR5LllYEynRYJUYi484m/QPASdOGLiGLnCOv7R2Sxl8mrNT7c7/ikij4Yml4R/skXiM07b5gx1Gz
sETq3lzGY91D73TjfWtTCZ+BWqtGugMzvNhMCgjYeFskWBOt1pJr4y/5gE8dfVVMZNbMh4AKwaxJ
l/opQDzb72hDpqR4UMgu5qZzsNkwf9LJUxFM9GyH18oboXB8ldT6oscLtqjiW99AL4DmXW/DZGVl
Rxb/4sWGo0JnK5nlL5O+ihDGtXNeHaqvZC7CjeljnJppyUI+TcxrB9rYTogRkuVGO8/GpYl0hHo1
/Tr7Zp/KjW2fEgJovGHJf/TnfKm6jHfqRVCN6NQli6lx46dxBIimnTAnFXOwjHQ3rtlBVebdIdhK
vFMIVzP83ZCfUADaHzIgJ1TuNIxcguPPCdibftF9L4N59sbZSccn78qoOHNULOjv7XJaBQ/dIozn
48e6fpBXy4GRdQ8Lojo0ojj+vcgxZWzSuQboJ/nI0kPUo3aIn1DKVcgZ4vIgX9sZgLaFPHO+CEyE
qcH1mubH4hBg4j5mj0mxlzZfOg9O2b92mwFAhrq2oANtDEaMwgMgNHBHdwHCL3INU01DVEsg11b7
Gr40jpwUouhdBNMYZPZYG/o1i2jZ3qA0wqqeV09KtLEbl9iiAp8rPekns7g4QsxaPCip65eXOnvl
15tqBp2Q86GfAG6DUueqK+yxgf0hpksAo5+4H7lk7fx52sqfLt9sX6iVvCnRGno0m/cEZvmSGymZ
1tmXg7EH+fNVKQDvnXht6OY2RcEvLn+BJ5XnhgAd5aIXB24uP1gElnhJuqOTfcumQ/DEm+NP8kAE
XFirvjYgKaCVwPrUsM9AzQQpSVO6I1cOegBbFaTFO11CHXMb1S8Jz3jTvnMn19WG/EhH2gf+gZsy
AZFPV0pf8UXAuBzMzq63yf0sCaKK/VgWD07x2WrfEEHhzAHkvcmrjYwnjcJWteJPhtFeqj5gsOr8
AYOIsGqVqvuOxX0HnjZTXKUf10r7rnnnTmMJiOW3vMQjkIfhrcxeZRltXH5Wi4N9m5Rtichf4or0
pG3xfCsZavRo07EXh7rJnwjyb89IwfMnZA5+xUJswbNHLZBoYp7JeGXPuO4t+WRz/dNWZiME5k07
nZ03+8QVJo2R89rN38O5fWpmxzC4Gu74yRMMAprhiceEYaGv1vRQrXXqnHp9+a5dsE5gIkEUCbaS
REnF5SMuh+V2224pxm7G2FduJV7DVbbtJ+PqwKZIdEUYdbMvg0+WHMo+e6LONNLvmyOn5536znsB
dvImfSernLuHy4ZC9lNeFUucm9Vaj1mTH2nS38wTzrT70ETyqEbBIF1qW25CjmTYji+gV46cA+pu
VDHcSX9plYXpL73TuOrVmf/AyBnuuXBAOjlbVvvIIej8sGHNuyV6IjLMVuMqGXlxRh+G0oFnrUXw
wbTorZWt4oqZQ/cX0ALnwL1JKntisKTFI25UqnwRzV7eg+Xa4d4kv4GZlLteetQbN/uS3nImd2nV
bblYlHHUk6ngeFymG3iI/H4avb3qN+nwHR2J/MmpaxccxagseJJ4HMWfj56ppDDsGuEGATJPMN9l
qL6/vJa6kjXP91Yxf7feyESYSY/WBXfDC5bPN+vC9Md1tFxOUPDef/KBi9aoErMIDgAEG/QGmYeZ
2GUutJgJdbw4BGlJj13AleLe0LJzoXJHIqECeLGaLhNXlFuLY4V1NE/3bOy5HQh943LgI3BZSsbk
7xLpJH++c+cxXVhzFMvbcs/8ZZ+4Ss6Fp35iJq5X0xx0+iXl7zEfuM/WG9uwfcEfDnqgfAsGBc2V
T9JBelS2XCT+/xw9DfNPToJ5E15UUkKYSDjjfMj7521x8zOFdlvxnBq7YolYPpspF6YXEt2M/Cl5
Um9cxnzP9OzdrAMUEmSXjFGuEzFkca6sA7OfceEpw6Pvw3QNsp3K9Zur/lIa17zi5DKV4Z/FMur2
DvcMNwt7Un6ToZI664pRtH555ZdZo6Tc0k66Y6j0N9m0DvdceAaf5IlhUNny5NEv2fPOGANemNyN
A6LWmfbGu0HuwBzKmYVetySZhZey3l6reh8yob7xDxXPEZvLwn/gtk83o79EdCtxQxMZJi6QRj7E
e2bsaubJTbPUsYmKm5WeDwdguZzhtFpo8JvEbw3iJiWPgtss+eKwmPx5Cbbi07qt1oV3rj95rD3L
5apAs2fKHlFg4TVjXD3gDgs3rKKkPb85Qv60b+Iu1ZeJ4qrc6HtNBu2GPvo4sFjQV4C1vqjF26z2
/KsFA5I+7nCjfhBQeG0fhQyQMbV8I69yZhj9mVOQ78NzNEIGc1v04jBwMallhChsRE2fu77BFkok
JS4RuBUWHd/2IF2RtsJK5RQboKucek/xo6NWEtQ1P1e1K70zd0kQridMgOmmsVY0tQBjF/W5wohj
PhS0DxIVU7AyNw7v9o1N+gz5M0PDIAY5FbTNvCcvxXo8j+VLBqsYQvmbIE/KVAPmPuCtWAKoAZe5
aTaWN+3FyVey+xJtFfa35ySlsrhi2VQsmVbtboe0XNmb6YkhyqIs0X8OW+DYTiiKAMWcjsgr02nP
n+lDfJ2RcKnuSRxZeqvcORT5k3EguwW0SkJDRHE9j+DEozMs9U7cBuSOF1AoeKVHv1ZAuYOrWI3j
mZW53EN9OATcrqyIdXCHMlgfBn9Wrlyfq38gREhDkpd+t9nrPzG1Wo8RO0puYH+p8ZyCuTuVrGnE
DbYvGUdY639yzwqx04zPrXQ9OIv+jOqzfu3IdGTlb8wU2U2MFTEnhNptsEMzmLfrSEf7tGIOROUe
2MeGTy+DfVTkedzPOmdhakvXdRnkmuoqPVbAd0g3fmG84g4Y8IhR0x5WrXMgwZHDCosDKfJAf90c
TSOjAMMKMkgKYKTkmNjCxWplmMvYYF1NXkryQ9/tOGB2HNxbboCzgv0O06sAOqvFzH5A9kzdkUU6
M0bdrpUjNHvWBgnrFBbCPRPUXDsMI06/RbqvP4f6C/CwKV3o7iHBQy9ubNUH5a1c8FBargfFjvSb
aociwGZpzICM8xLTiUeVPZGHc0lFGjvP2vpwiHyq9eC1VAF6vfvgodnKhM4ticDGPsUuv+izRSUq
4DpVO06FvUnfIAEO1lY3FsR9BO0saOZAfhN07qfwIi1ZWy4Nbq41C9tqyQ3YVAmbp73MgkQ71K8N
jzvEc5tIq1lzNUnxpAcHDn+OauaIY/+TRy6PljzEEWJ38kCx6IkURjD8DQs5B6fihsrXAKaGetNI
PR7UBNWhz+aLacraOdkS+5FEENOMixvobhMf8mjhEzarzNNDf6D4SLOzvsjhfEphms/KLZ0WuifB
SqaAyNIlleYkN8jEhZpLlNzV0qQl1lOuNTdAgdoe2uJQ0ag92tpZfi0lcQsNPMrkRrXfbCeYnUsJ
lsIqhdjOF4IzaKGsferpdBtY3V+wxOHLG7SDVIKL347svJ/yfmYcx2yFbVZn5Af5PLwMBtbqZl4v
5BaP63d0kLPxtTXmSuFGGNL4Dt0jgi6ylQzVu700wQkxCQ113grupyJb+6yezYWVL015hUjq4UoK
8io43hcmKrs2cGFQ5BHsXB3DTb/7j+OZCc9BCRXudBmK/UOOpIeQ4466ALNuitK4zfaRxjLEhXX2
zadIf22BPu8ypkEwd9DBHYjNDyQwFsJr3wZavsjNZCtHFvSxpqfZczGuNYVhfRHhjW54kkCD1eWb
xfhTvhHtxLVm5xTAMGQNO3OquXH1LqixtG+o0dIn702XGDKIfwCnckNql82Mq9OSDfuBVr/LNkXp
9jQjAVTONGK+nIPy5u2da1Mq85w8FW7Lbh1hStfeuMx6twldW917DePLsGX84VYAIM9SVSLfZF1a
e6M5VjTaq93YXULj7PcPU/Kid8s8GN0geNU4ACq6MygwqV5i00J0sFdA25ySz0lbtJfstX8rE7by
gnzMKLnDf0o25bgAyuJs6z2zMgDmjqTRD/4bnJKT+ticacRgbAZXQTHa7E6QapE9eMRj9/OB8SJa
SodUhdO9LKm0ITx4Z8QgJi8iYAgSECXaGk3yEiDQHrKAO26Fkg/Nu/c2rYa9sQ8Y3UCV+wojIUpD
lgfvtnvw19MDiBwsUw7BkT5npNvg8fHNN9QLOMwh0GzRP7JWZr83n4J3bEhnmQLhotjo8/zNWSkr
xkwm82X55NsLEqMfKbIsVUrD8kE32GFsIQ2DpwKYgi+PTjuFO/qozgqNa8H+ah2sFNYo0EykWZXg
DBBg753Pgt45SbvdmG5oY5gXfwcb+lFt1yVMKhc/lEFh7sRoqr/Gh2EHe0NbA/vR1tjQr0RYQMkN
GM5w+czIxTkpCyrejAoxPzbs84xe5zt8X7ISsnn1km3glEQwoEpXFvELrtDObQtXJyoVLWF5vnlH
wBZ76yRRUphZp3yZ7+RxNtzQG0vLgFWouk+/BrZ3ALcXw0O4xByIKWF6MV/9t/YRaZ4cbGEe4xFf
M/ocuFhg0oDpweAuBe2veFausPhz2GfHXN3l9rIC30aGC0hCeGmAqRDWhytaW720rhAC+yy23PwA
Y0WMidjOGfOPBQTfjbWsX6JnRlGId0QtuvgLGm0TRozfuxwMsSXg5W35VoQPZrjgKVaupX4eC5Gj
MOkbW/li1WVX5LnP5ArPFgZ1Nv/k31ENlWevbJ2Y/lghSJ3YxKQ5oo8KOgMtYfHfHJihxKJoEe3t
JZaYpQ/yZgPlJmbM3AXDLKGuwrH4mxSYvI0lDt7OvN33LxYSBNa09nO6B3Vv2Fi0R7d6RqOQw7NL
EIKTCFBIO5pZ7Kpo6dBqsxEGEUQ5ay+6vRgPKqZeGjNITs2ZDB2i2WTtWh2Eg75XeFqjR5ab7NDH
lxgXPAHMOIqWlkMKxYVSv7zJxJ4dJcky5EUANUorqhnSYVy9cxeoECeZBVzaNmP0BiQpmeOHOgbr
/hutP3ZN8Pos+iYz/zHp2HtaUNbIekBiMQufWgs8yVo/5DDdxOjtPwLyY7xaDS/xV/jcksY3yym/
L5RPg+rJwlmTxOGBVRhBBu/j8Q1YF7gNDcUE4ziQZt4OVNSLD/t7xhiHuoAVx14pQdVDipmp9Z5y
gEoZJViWs2RDmwl9EOUDFECsEBjlUXTA8IxeihtopdqFvm2s7Q2L/NtUAuqCliF8KSuveM8vcBQx
xZvxTiDGpoVzDE7gx4g/T55t5qoetSpGyZn3LcqUZbxJ7XZfa4ZG5ji5iAsC5F5RJFIp0sTuJXjq
FLfFkw7J+IrJCHLH6JSvxRMl1c8murDSktxUP7fNwtePTr5VakrC0CHyac3QEW+dbuaBius2/VF5
tuHbzQhcYHsPxY8T2t2aZ/M1YBSlJQ5mHTctEKVh7UfnuEW9Btienft3zgC7wK/0qObfDThujb7X
rgPriUcLwHh3iN9V9r3kXXCLoOKFDJ7OvWpJkyCnvfxcfBQf+adzMLYVO3vqGifkAqgFtPKW8EC3
YC1nw5KlyvcIwwhA5PAMRHDH3RGukX7brnEaigtB2OG22crKl7dvCNwonoulWJWdvIdMW/vE9cLA
02bKgIze+17WEIJMMRgwJSXgONVHO2xm35sZITDT2geBm1rESS+lJYEfbNHFZWHL6HYfDex8qINw
ZtYBTbfdsG7WA1oE8p7nHckZcPdZ3h6cI0A34K75MbZeQBjZK3h1KExniDduV+fov9GvCsgQkF/l
GzW2p3caQKYYbZ+CZ5ZQ6IfByc1J1SgJ+8BWC44PChzDfgd4FpcpdfGTxkgezxyKn+QCqOzjoVIZ
z8M3lcLvm3bNH70NWDHrOdwOD9yJ38vo3KHCLaMn3d9a1wdd4r19lnPySWaWwLlDSJCO8RbTIDMy
t4J3BsoNUNLtYDcKQiaSxdkpDtYQpVX5BZjfnIxW3KPgq9VL03vruN80zoOVS/tG8s++aAD59+Sf
+4e9FgMYqEbWkDKAaL8nDF5ugPX3otM0tpKFwKuj9dHTAbp/zSnDXYGOx41FCysYp4zWqFB1qRUl
yWjqAXr/8Z1UfPTjU93H/xrJD42cwYoR3bn779//uf9oo2OrYNQ3AtSWJePAn38/Vitl4/fbUAY/
0IjYqfs/vvj0/jWvEJlWgW28O2iGlibbYeEn/vGjv/zm/RuGyHX68SN5BXo3ieubYdiI/6pgSaN2
jSGxJM2Pf/x7btb9Q4OGvbK8f2jfY6kszMdQ30Cm/vHj3R+H+eNrji8Ctn58fv+ZNKnAfI/+6pev
//j0t4+CNIAhIf7qj+/EekCKes3U9OMbttbwIvfP8551mVIUzuL+Kz+9/P1towgFICciwmKywmyV
ZzotnG6JMoril6jhimixrsBCXhGzGnXl2jCsYEVnX3ZVjaTWlJ5XGFG7mrQH5R5a1t9qQF6tCDOL
NX0j4eJZoOmeVVBcm4ap3SQBLfQlvLsNcVMko1mNO2boKBuZMpoElqeFcq9V/VyjZeFI0MIDEbQ2
SmRtouXNcIiBdgoj2+1SRaFi3OmrDsOQXCEriD3LWWsGMtkgfk5EsJtZ4wMk6a0n8a24a33iDniL
PjxqjiK8DNEN1+Qu9VieyQTHkR8XKWA0HSDgrC0BcEfpi++zTqHK0bN5M2xnI9XAdnLYmkGfALWv
yIEjrw5jyEpXAONpJNlN7+Rcb60W0IERSVs9rR6LUHqXyb/LDFDj/kffERisZeybGXBIy5vusXkx
/jApJ0rPJFPPatG9mxNFHdL2BhG7N5C/h9QM80lVAKOJUUeyA6D7yiwCFc/3EesVOgUdnO7SIUiO
PQl/YzNg2SvUbyhJDrJvkc6JhFUlFXCIPxVl6/fJZyYiA3EzsQgQMYJp+xVk9gdt5GzXygQN5iJy
MBDZg9J6IleOIhTb6UZFpttkzxZphUqjwNQYt4hJNmlKn2Xy9qQHX/Hbn0cs2CGphxBSCCSkI1RB
vSYVMSWRqOpN1mIM916FqlFXH1vH7ewHU4Qq5jjGWoPEI9Pe+dQ8yV7kNH3UiP4UMhkVNfrQWW0l
gzPMJgUAsz7vC6oeKedMI9WxiFqw9cQ8DpPOao85HhCjiIEcyYNsRDCkVBERGUwEpDSkto4iPtIR
QZLFcClFsOQkEiZJmgT68pIWFXVQp6WaShqlRSql4uOHC1pp15NXOeh5hvPfcgcRZWkAmrfJtpx0
FpbYxkY8G9G3PJ3rqiUv/LR/LGxm17ExBD2nHjZdTMwReiCYgCDwpYowPzkpjmEtv04FJLlStaVF
p7GfTNWnoVXyTZ1Ob3gVGVJUBa1MTdKvBXIdbeAre326T1D1yPe0QvDuDomf3ElLRWmePJJAGxJB
PbrSk4gIneThcRi6XUd2aGUCmbW71Cd37TBa/s0Ksm2qaJCOHcofWq9eh6dKxJEmIpg0opdZqA1M
tVB/1ER4aWmo7+WnrDlfZZySbZpzuoayY5Idd6qheKu+5I8748jkRYhmY8BUkEryUgNjq2DGn2Rv
hcLXOyJ+3TkErCr3pFU2D0lhPqImrxBior4dS/8wdca7mSFfGHLW0XTEptQpYfBAMbLG/FsEGWH0
tPYUy7lN4MQR8fNJKWPWHxXOYN33vjytj/Z9+2IoDHMk726NxDSXikZ3OxgVcEqVA886/apwGDZO
zyxu25dKxNHC5pRJp9VJqUXtTL6VL/LEPBCtEVm2JpbXsGV3kao9AGcUvXSsaXYkNtja4ilRUiid
xnQsJOkpEGG5JW3z0HTAekpUZMjTJbSdXiXoxraN3sZeee4C5F9q1fiuLLFjDgMDcwIJvU0MZsAT
ARE14HVbAeIMFEYj1TcNiPcNyfnNv3dV8c1r6PMYNCDTrSYigUs9JJXEgv1BWnBrwlBQRYCwJaKE
84iOiwgXdkgZzkXcsCGChyXGHgguOCGRS54D0omNon4ss/7IOT9OlbouWdAObUTXVJKffZuiV+w8
ePirUpF7XBTnUAeaJWVMDJU1yTMvDb/04ablA0x1zcQckQdnVddipMEJFXkZhKMjmAUoTOeS0aHo
MokM1mOseF3yKeU2mPqp+dJNylulyG8mxzkWrq1GCz7saoo2SIOHnUXq88j4nYgY6CLG3c+YNFrN
rW7DrwbH51kBEFZNPmp13cHuLWZBZA/5KrWJmg4TcqWjunyJRQx1TR61dtaohJA/OvPT70aqqvNv
pk67oAxek+bDhMo012UgAPkow8DD+4lQf6umF8mryC4p6yPqaqEqpaCu5JDpVK8imoGwAa9Jn6Sg
/TDwKMO8E60uUavTSUBLk4SYC4K4ASc8hiKaW6I3iexTJRIXNgp9T7K6Fz35VQk0rMGCuSJivjN4
Bb0I/i4aiiA22t6BTHBNhIMjxQV37PWQv5xxFuqkH4go8WxQazTVxrNcyazYReB4IaLHzSp+kCf1
M8c8m9ftFlDEIKLKC4PVkwgvtxR8XJEINNdINh8bdp+BCDvPRex5JwLQM11EoZM+qG2llqBgj3aT
TJvB98gVL8hQBz7jHXxKjoS3pwtLGz+dhOqUXFMySslglzoK+rF9TNvcWwRd63C09EkyEd2OSoxC
e0H4XE2cUqdDUTNrSgC2upU9TJtKOAyL0MMkWykkbaATXNZt8anE5vr/W8r+O5YyzbB15Z8sZc/v
GK4yv8mzn11lv//a764yRTH/5ShkqJsspzTMY9YfrjJFxXGmmZpqK6rxn//xfw1lzr9kWdVtS7FV
U+FfXF6/G8p041+GbiiaoykqZjSFo/vf//Nz+C//e37+zSdW//L5f2Rtirora+r/9Z+K+Sc7mW5j
orIVR9FlU5FNVdF/sZNNeOKxFbcmvlYD6GAVwzds/A1h0lTHWvzNQPXnuq1S7Iei55p9vstkGUmx
2EphwyxZL2LATlr5ICXx109n8vej/fnoVO2vR+fgtxEGOt3kBGHU+9nshrJZT6yg0S8mi9tyyvVD
4tAxbGzIgWGiXHLduxpEyKK0imC15hLiBVNR1q2PbttK7XAJ0UrkXbEBto1oj0vBQdRsEYFBrPqp
9WiVYbbOJ/ZYWu59/JvDFyfvh1fvfnIdcHOybNumZXL9/3z4ld/EWF8V/TLhw3itpjw6lhOgstjC
M11MIu1HCRwI4rNW619HX6bIrKi71LSCvRbo4V71E5Qjdna06NTZEvlUdqM8OkW1CXMJxmjqpatQ
RbvSdfUVY3e983yFhE3QCVpBUkIqJZd/857EKf/ze7JUXVVkGzsj9+Cv70nVQj9zokS7cKNnblVj
bukqzP94pzatylbFChRjH3N/rIrYttdeXkpbQyHBcGBYdkMQuvaAh8cCBuVEpXLU7Qf2argloli/
Ci3zzBdsCAcGwz8funho/nroPDvsWhSeKu2XuykrMq/10fxflIJ2qClF11Fxe0xTsyQFqmD5IEiz
qQR9OMaHrk2GNyDyjd2vDEOiQRFiDMsrZJlwvYaVhukczmQfuj32m5K3QJymepA6H3SbxQJDrbLg
ZENaa/IevpXuQHy16nEehbGz9XIrWXFvtGAVAqqMgsyhKTU2iVR1lmUIyynusVsChKQZ1ZM7YWkn
Az7RPNFzKtTeFFyAlQi5GGhdyVE25egj+0Hfd/+H+rvVwWsxwNBQ2WXpC6NuY4QSUb8p4R8e7qTe
z8c3By04gqTwuZPy9hBJ2AoZKgaIHJS17Ij6ok4l5XT/qI+7cxyBEZBZtl81Vc2PcultcsVx7RLG
bE+ptzfjB3NiX1IN0JglRSfsMsIGP9QyBA6p+Daag7NJw/pFzVDwT4OtXwKyVIwUWdA/X2/1725V
U7MMaESGImu6/OfHz+5trR2sQL1IAIU6q7WxlVYggYUwrk2YRS312GssEfKxfgxCQ1vGKdCB3Kev
M6meglq/cFvWaaA5pn3SKpdeokNRAWB2RopvlXNAl+08/5vDFof16xOGJNsxLZshmf/++bBNSbai
AXDgZYIBw8AdXP0YDzxufNSaqb0qMxolpeejx7Ts7KAHiDTRw9XOO/5ldWfK4ZftI0zqbV1jU+UA
5qLrr5UZvIOgDd1/Plzlb84yjmRoEqbsMCz8OkZ3OMPgVwzKJfXs8gyOaW6PBL/2yT5ocxQPNg4w
oF1bO9P3ypTFe8WPHsPYbjb/fCDan53RYrS1NMLPLd2WORrj/vh/vl+ZnMXE9z88Vr9MTVylNutu
Zazo++o5CSJzj2+B7bnIHe1e4zzTb+EUH3x1cOYNPNPT/VSOdbMKxx6YY9ZQUR3buQ8NIFLpXWZY
aGvFWISRROY3rqkgy9bdkFobNeyuXaznx4xCQQ9LbOV7os9olfJekrKRPkryEsVEjfzzW1X/5hbR
NFlnSaFYhvaXkUzVpdwpZU++1EP4qbd9tIOPoqIK1qwFdKordtUvM7cvEkQWoEZD8haZ1BjGjsYf
Jo5VETWI7O0J8oKl7tQmlUFwSIM7OZm0KKXMn/3zAZt/ncgti8UFcwb/Y8clrt1P10YpIjmUtE69
VDXoUjUNO5dB2p2s9rMYGwsCFQXxMsEN21qxsWzBUezSKtLBjamEchnkYE1Au/PhE1ILzdwAv7Jh
52+Y9VGiyVwUzdbiTaBGp37COamanbax9Wez8bEUUIDbxnlAZYJXWLe1tg0cU1+kRR2sKpm1eEdc
5b5NxxQsGw+3n+8sdbjGskp4btw5SzuqlDX7D2rn3SqbiEcv7W7DrIBwboAyI2fqOYNH+CVFKJ3D
QrlA3dtqUUtCZqTcFMfXHtNBQt6IZ3sLOAThXTocPFOTtmlQAWfhTVF67lb/fN51MVb8MpZYKo+E
rOiG5jCg/Pm8R4nvtfboKPg3CyTJ1tRdRwhcu8mqhHLRHK6S05E4zfqC3D9aKQG+QzMfnWUnpdU6
lXVv1db6diKPVc8o4LcaCG4wYRTA/W4DqnXh2/m4K/zHlvBNT7OJjCgxKppaS7ZOw9owG/Wbn2G2
6KLoFEuZ+WDbSEwydTdpLYjBvJDZ/3n9QY3R3/fxurDz5NaVkzZ3EAalAXKKgXkQVJaFhsqInY2a
V78jM/60MP55qamw2P7LmdIwmOiyzvky5F/OlDSobWd6unIZiuxZL5Ed2G3wEoPj3dWlouP1pEro
9RUesxAXLqQ7KmXYVmN9KHajhyRYK8ZDppHI/c/X0Px12WLKBmMaGwdZMWQMrL8cGTw7NcLhWF96
SEu7qI/rs2PQInRIpi4le19Z0n6Q9IzuZ0h70kwypHiTMbNN4hPvt2+hxd3aGCn3NSpFr8pGVRRi
jtuPnnOYVBQ/vkd1QlcLCW5WHGLmnuJFQ2aG6Ef5rS5fe+25N5kXpX6iTABYGi908y5lSb9RwDFI
Ex3hBANvrmMKHRK4LeXkzAIglNgVhWJL3PyaSb27K/4PYee147iyZNEvIkDP5GuVvC/b5oWoakMy
6Zl0ya+fRfWd2wcHGMyLIKkklQxNZMTea6MZSevVFCX9Q5eGyAuCCmS7m2HigZa0gcw1rcaFHbOQ
IbPsQ8LfPaVkk4JiQrWG3s6p7PeMfvlmEGiGBzrhmzAeMRqFIN5VbCOyqNx57aQV8tQyzf+/4y8g
t39tLiyX6PkFDkc12w38hfjxzwPaLLIwaGAOPIEarS6FQeaOi7+f0W2CZNc4eV7zE2cDNuVZi30n
6Tw5ZfLazQbNe9DENKo+xdSSUIXn1X2wA1KUoExTNlrmPghagVy7A3fpxWC9pf+Zq5i1jcSpocPR
vFSK4Jkuy26m9a1DR/OcRdNbN/jmua9uMsyu5mCgWM07c5vI9gfex+1COgNf7nnJ8zjY/kvRGQe8
qhimJDO+0l1PQzptBLv0gwPG71xqPhLkVGpVWON9GCORAHh47OUSPZk/B2mO/CuhSqJ/sfPBh0mB
a6xOGHb7gmQOs61NnJIuCX4l3Gd4ddPpzzW7f5oKxgnR5KwhEkYnCyWqmU3Z1SN0pagyRDsGkoAg
B4IRMzRUHmKBWkwWMwL7OZzH6EnTUANw5I/RCoTQF2skZkLCrp5acnbnLCJNfcbeU8B13ya0tfMm
SK8Y8vBgS8h1gVTBlpclSFiRxcCMkcVYj1oow0C7MivyIyaK3kuTf9WtZYFx6hRWBzMGoWQfBkYG
ED4Rq7fYtkPqgTYap6dI1LRkZC8vWjCEnqLQB3hV/Jh7SORlm/A5PaJ9XciQHu8G3j08xauDafLR
zBSycAeOMdAi0rRMOjmTJR4Lb/glbdI6zFFdiiE3t76IJli7GF5nA1XFyNbDz5tvwVX/tCS43BYG
2HkeG7D85nCRQ+jc4BN8V878UQpIKzLL/SeN+JJzhrUfhH9z2+hrC3filmJjdasClq/FBiEXo0Wt
ql2T+eAMK/XTzW0brSGjjHYQ5ivtpn2lzPnIz5Y+GgJ4fagtJlYOxHxFbJxBH1zWAO7MLK+PufZv
NbvKbqrD7lwjhKiiLVyBk6j6X8KqBL0EJc+5BfLL9h2EcZFSF7q2Cv1luJqLvkX8IoqjHeo17Qxi
JiPOt2FDp29WY3GGrXru04DRiCuIgFI+vgFIXkPJx/LTTl9FjqqgEEm9AaKC9sCrkPaNBVpb3fur
IWIVFs/7wLSyy5j/rnJ2sClnBmeZzSXkPUeUXFWsFuYkgvAeStAqtenpABpk4htmrSDMyj92/kCo
QcsUh7sI/J5jdXVzVA2zY/O1JmZ+bPOacDIPHijwFjY1c3p3edYJy39Ja8AQXyZI1tEw72oVohtl
4IOXqTNvetbjjfDxspCYqvmSlKxR+RcOvsywBnqapPGlHiKMu653KhL/o4+ydO0F6Ay6yb9a+dAA
xiY/D/WpRwomOlk/IArPbsMfOgGVMTiIMIWxHaSKRpjIOP0Dtnw8QnCWnTnmWJt0v4JOTpdwuQhq
E/2voCnE2i7AxAyqcJjyn7qIGRx2YwfWOrpVIno0mtl9Bd13btsoPqc+Hec+BDRmJe170WT2ix+j
QDL0fEnNbUDvgckUhE6DzfYzneef0L2DbTUX2YPVhcNprq0HijG4nlY7HWvvLalZC2UzcpnCRU0X
zsHtXsvEkuy+yUgvUUCzOomSHZyECJEDgHdaGdR3Q0OEkYJDkqihOoxB8Nj4UXDrK7w8mKVRjCQv
buYC8fHVenDmr14C+h+2NN3ZnglTMwTV6+heazSyHL6sK8epZNXXcqdsVGNBosh6z4aV4xdoBnyf
pw3gUZLB+JV0lrPv2+jmgCh9UGHvvlmW/WYk87SeRIQmKPWQA/Qs6VCm/vcqq3dubycb8yqr2Qbv
dd/gihD1n5u2mqr7Orc5CBleOSrPGzckVMIrxYyxcXH4/rltYnGJUiUew5r4iWaxqd4vgEyd7UAF
m8nga+0br/3HRRsezBTgRFC6bB8TR9l1IOyfkRm2xLlSF/nwJRniBqRJLBdBPOtDtBhnfXvYNRZE
SE53h2Qchq1tM46PDb0u9PDx5+4kPSW+nW3rhV10BxgVTtQd+rSw6Zh4krlHoQ6FGxECRyVLF5yR
gzZ6dbhfJJajDobJRZcnP5ggths/x9gRhUqvwT/gHirztxiRV+v37VYMiLvCssjXUjglThRCYp0k
CVfOYKXHoGRnmdsBPfSsX+yEA3VhA1c2xkPZT95+uCc4eOhA0uXiXzfnUZar2WjwnYTkXI1uTay7
Kt9tYywpDu4RGFxApq4Jw/jfmy0Cgd3AWC6UCcE6ywXn4vpwv3m/FkPsZri7/EVO1aa1DEYQQXlt
J+tF5m68B9HCKCwPiLrhYA+oilhvaMur3gfHVUGDAd9DvGvcq9WQ6ZuZynZlwPVqmwrRuPXLhHQx
jkwmHYhFrGlJOskEStaumSHf4HJmQuybcD1G0uNGFGajrC55+Np1GBDigMQ8w84/xlBt4ZQzaGaY
BKkpw5RMwFngM7NIcD72CbJzpYkjVgzniaUv+KLoVxzG1vxthMZHyKw4NQJ2z4QVLhkX+1aSaNeR
PKBQLMfDuA4ocU4i0+Xeq5K9aDj3567V7NLyoyQubhRI3LoZzqXycLVgzQY4jfSJtTrWw9x48b0U
3geD/20b196qsAJ4OhhGaA3toAuxQYBoWDgzqISy5YLT1z6MW7W93yUXA/z9cfdr9/v+PvbPc//P
P/99BS+hOdgN6O3+/T8LxSGVAeT//psajO421NPxH6+d3R9jNwMO/jI41FrzlL8vXi9VUZQ0v1pV
2/P6/oeKwxMGraHjF5lZ691f4f6Xv8+7v5X7zSyubWp+5uixNlZeK7FDlNNGSvaQSoBZ1gvhSVTd
TymhPk/MiqnTCPsKIwfL+H/hE7Ntt4+9NIngkR0HfI0+WQ8dNlHRQPMk/l14ZPVKLzBh3WcCyvTA
isO1aYbV9g887/4+NRmul0PjHUDtLrpbLzQ3RkekqBDsyfc/3y961kEHERAyZDe1Sxank5LHtDyb
syBCfymPrQRmcH/c/a77xf1m4ZXuzvC8lVpe5H6/l4v/XKtzxohAsRjALi90fwKVPONmVsuPRa3F
zouQzwmj20OCnA9ey8kzMky1JA1B7C5mbye/xiMGd5S0a9pP1SGKvW7+k8VSFoYiHqhe6B/3v90v
Rt+E/nHPZalqirC+cRBDLfiC+0VYDf+5dr95hxUEdyjB38eI/z767333590f/a+XgdWaA0oTHGNG
c8Y8GCxshzv1IXPBaS41+2vcjSkqwRaDyF/gwv1a2fhIw//eeacw/J8373/4C4S434x1IvBG/Rfm
8K9XuP+BcmB4YEwLWLSn1/Hn0QWq5/9cnZ2Jd/H3mQrAy9bjlOPhunASO9pFgiiKP+/z78P+/lMj
Bfrw9+b92r8ed5+G/b3vHx/8L3Ti75+JwTPWs3MOnfrW0j7tCBJePuLU0+AkoXARLYJRVt3LnZQR
FVlR7O7fTJ0NZQEFP3hQReDt7r/Z31/0fjPsbBZgRZVz+ef6/e6/D71fu//QaTXEwEjvT0BzZmAp
DIp568h0N5g2df84hzXzZMSiLMTvnI9Wjx4BgctBcZptCe90OR6G90OH37I6spqRhQ/uO68k3Chb
8pbuyUv3i1YJNKR/b0dejAhCJbjFLR+dN1lQ7v2llxdNlpOpZ5OG6NrRMTcWsJXRblITvf39W73/
Li2F78ZuqteaVd0+WioYe/mB5+4tx4rxFzXy9+u/3/ePn6i+b6Z/vvW/V6OsZrNJ+/47OP4fgZEy
xfLS6qirGXFWjx0lbILyqZ8iKN/GuCKBYXqusoxwyZoVlyk2wlACZV8dbP0oguq1zDDdbETBhJpz
XXed2g4hnHRcK82DtOf2zAjiPDV288W7GX6EFpvwNcuL91mo9zFKt8e5iuOHPrE+Z0u5l6YyX71x
SPd2d+kzE3lR4T4BsLF3NFo+UwiQnr64QZajNkaQMeVMiVTTrrEQ+ee0T17nFn9xkLuvcoTc7Tfi
Ewwz2uscz0o6IokgyYKDchqSBlhaF8iGSPZcJ9qbGgfBEhGjfPN7mAhCkWx8pJ2wvnkZQGw9Ykuy
sW1VcVdfs7nZEA5DrrgZTUAnWNAbrgZHOH0vjaGC80UHyjRZPDFhsqkNQlIPVcYKPwsgNaGl2YfW
9GNmALwZC0SVUaziG0xrcAKqdNsncozePb8K9rokeCaCBmmqPtxF3jjifQ6fG8jiz4GaIUkN8o0k
n27NcBjchq5jNEd4OWQxeh/2QMPMgfAGXBG3KzsDYel0q9IEu0CTor6W5hdPu8QTlyj/02IC4262
l1ILLPZt+cMoQegPsMQ4NZLx0PQ3DkgN6GI/2edpfpHSB0XvZ09uaBYL3BEcv+t+TrY239t8Zzpe
dayMICCQ06xWwtbb3idPqZsHuY8gfYw641QoGzxKDj0Dfo8fc+AsOGPveA92iCbyZW35u6joU2Zm
QeyeAsbpNeCC8Iq5yanoRfkuMtZizuukWvGRxymEI7u3d1YVo1BasKpTf8p8jh+epZqbrYB6eMra
5mhhT00lHkRnID4yyCBsquE66B5uvjXp5zRpd6CgHozA65/sjiyJydHMKAuBX6hLCXTOJQs9TnSG
CC6zG2GYlgwxZRlb5JNu++6pI5Zp1Q+uOOVD/R4PgbV3q3TfoLTZ9JoeounVYtVGWYGVVnvHaTS+
97s8c5/0lIWnPCn6B3CXwzG1Pg3DGB8J9fA4u8b6wZ073Bp+4+0d39uGtyF8mNEgcrioLyFNbGL9
hPpZhHF6QaH1zvyGCpYV+sayxiVfpbpMDRuWHkGBEBxwtNrgJakdfEUfMyPn9y78tGsNJrWMnoCh
fXcad7rFU+QdKq3PjPCKixfgDaFWGRAl4d3UlXpvp9Z7sZvsnNutPClz+lG29KjiPvHP2ijGVT8y
RwpNKKMM118FqL7RlNO6LLJ2V6rqneimes/6dI8owtymDpBuF4omONx9zdzEr8r2OFhzuCa5j3fH
F4xFnDTtXM9vEmHza4ZGLbKnW+ZsYj9WT6JAIlqhv0+9nFYxU1ELTNK2JzNSznratqkLTkB3xBEO
OVZrIzZPArrktsqZHzSljonRJXTPIyrO5rzaZmjjUD+7x24Ov0yDnZ8QGc6PA4rdlTnTI9TEC6yc
yHWO1FGEVIMa3FmwK8YatAAUdAyn8qseeees9g0y1bqvRjUuJhBCz4ygRBFcfk3qgAR2WW4cO2Lr
Nvv62Ex9/4z04MVubfoJ3ERaVztMW4yOWfxnmM/WBXAqWUaZ2uvA+GayKr50dYdAO7Efa8dP0f3P
BXZt8cM2q9dwUq94IcUmBpJZefNZFvXXymgBtrbT1oyYtYbTN7PLLEBDhFPIkMCCZfxoOb9MyKlW
2H5YX+0I9omRGLCG9zWi6NdUf08Dx9kj/v5ONolPRsaAh1j+9jKJzStnboI1owbvh2ZubF8Jgosf
mDRAMNDPIm3M9TARsen65fwyAg6cnJIfwPHVNmDVilAPrbFt7kCd2rm0XxNHkMuh25PX4N1n8hA8
FrDJibAbQBDG5r7CND54+svsgjkiIqq7eEMp1xVUwXUYvJik/Z3isqPRD7FmkmBEDaKBALYEBMnS
j3rwwcOV6Xgqzdw4e/3K7fr6xSasbpM49TXpx2IlUqs/FfNnNer2SdCu6+3xhVLOX49MD6Z81F8d
lZ0dJ8epJJOXMPaTrZVI+HKqBWpajsmb4UTDU4BPMZ1D5D+z3z8N+kdqu+2noSBt1M2Mbyhjo6Ub
CeNLwgwJAtgW7RCP9ICy+kl3nNNErurHfhn0sUO0u35+Gjq3P9zviZy4PZKK8CuTYb7zwXMWmmQv
cypPwvVQjytqKBse/koRlYFBX27Tmv+Dc78GSYvjdvRG9ou+yGgNZ/JNg2VtY9JotCgktm+MYeVM
4NCIOW81TuV1IhgO01LertkmHpVvH3vFiSHwa0Wqtv7pY3/VlQVlRacfUPyCfVwuh+2CXrQuMSC2
FJWUXi18sw4Saq8RPfTdbqaGugV+tz04ZuXtJ2EEa3MgYsc0XeMlz3wE3u7vUvekGHhwRU0f622U
p88qj6sHlSLUreR8gxz34SS6ImAN25BiTn3onoyAIaAPNVJyoN8ydmEpj/O90SXxvm7BOYyuqO3v
BzKb3mitsPka3fzQYkGrYJ6SPe0vtdL4QXMeYIBkCS+aMTy7MkQ8NJMLNmXTpR2f4vob/5K8Mr6F
jbbmr4nfInQ3QTBnBiEs9PwhD7i0TCO+mce6DN66KqO8MLDuFW0UPFhZ9iXOu4iJHgjBZLTVpvXJ
9iD/atjUUYIOWiWPM5XqV9fN34bRpYKlxRpGDXEiKTS/NJleMw8vb4Y4dzOO8XVq6X5KnzchDYdw
RJHvRkeLLW1hmisg60z/g+GddTGDfssX6RSI2p1SEcjgxb/ilslcxZzpaZoMysoOI2t4m2LYBXaZ
v1Qxm/KQYgpWFod/Shi2Cj1fiXiRh5C1MmxkdZ0tD2t5PL2nrJrpIM/pa+T35DBF5EZ7et7OBKoK
IAOODH+mzZRvTbis2w4B0VoG6mJkXbuatIMq2A2+mO5vqrp8F9pED5VeyebS178Y5jx7vW3+dIyU
RnLof+HsBS9GByvLRVdV58FbMhfzRxL7ZBfLxX7hNNSMQyaOboZdvrZx4oeBhWTaG8O9ig+cQs13
syk/AxIfwlQRN5viEwcHbdBmi/rTTGzcqQaYYfmYa7BFEH+ZE76mMlYaLbX0iaV4H2bBEz4WKq8o
3/VRj7PLEk9zU8I8Wtol5pwyZbPqRdbbQIie/FUCa5e2MAiIpBgRQMgse4gy6X8L4/y7SArSO3O/
OY3WsBrhXR7NTgNywIq967IGLEjs3ERZiJtXjtsooIORk8fHSHBHK5u+ijt/a8KCHBwOBopxzMrq
acNV5Is8oG2LDk3vPEs0Mxge/W7XGIpqGQDjnmEVz54Y2JFkQiq0A7kitMmkQ9KD0YfYmbc6IC+s
M7t83QUmQqRQ3GrkziABzG9TkZNhanFCCRiqltNwolToeAe1s6uD6SexPFfikaADcqwugujYZOEN
FejVtmi2WA2BuzOx1x1mqLTwglsjq2+1lR3Tvja2poUU35hJq5ZM37Zq5O1QVkk0Ed2wT6ziWWpj
IOWzx0xsiN8UPM7RaNWd0T/vJ2vc+5zbrrYf7kn3pKoYREkLd/rwFQMY1+jTN8/MrgWommmKKJt8
hTuqxWSQdTAAKod8HTRlj13uw6RzMLFnSPZ18KtU0YdbfUsdc3qGIH/Ne+dbhbT0GoT1lzLMrENn
u6DIa4UjqiRjtZGetzOs/lhlIxShFKlfUlrF2W9YAXNiQW45FBe0WIdkec3C68DBPPpNaL0Oeb1z
jKhg0jaLQ5cAghSmeM44/ua694551bWPUqOdQ1xYbE1gjbDSJwHIcP5Nb/w5SUq+rAr/cQAxwq99
vZtj61sFKpDySB2E429bGZMdlaI2aKfbgIE9Lr417mjd7CTECd40NbSjar4S8UY+jwP2RywZzviP
K6tztpHubroT/R7x+aFyX/wmd8/wPz307VZ1tpPhKZfkGFV+eg6jHL84qqlNbkHPDuFHYQuB5r7I
M+M0t9fwHTD9w1mlX6IYcngt0yCcPlUCR7xdivHMmC6fg8P8ppdYxgNOowWMYIEh8zJqAt4IXncZ
UJ8GMe5MoeZ971ewufEKMAKeSSogGvy+jSOTJRyrqPdjOv5GhrhNLOAJDF+Y9jOseZhsxtXpRE1p
usemz381MV5SZDjEBjA6PvioR/2osJ7BLr8nwjgxpamwKHw3aoSagk7kDUE0qIGG8/39IkPsem4K
/WXMgn5H5VdAQ/N2hWhYn5UJxgeJEimH75G4utixvHlVAjRSBsbZRSoZWjF+hRosOrqR9TiyBrmP
nSp7IHU1cs4yat7/0xrIDWcfZ8ax4s4pO/G4AT5Pdp69OiSuh/JWsnAmeazpdpjnfjLx33Ew6I+N
yp6aLLOOsfTxdEh91E7AD256xhmDx/wYwYxZkQ737I76F+trhQ3T+7SnMl8RXIgJPqkgvhgs3D3v
KwM+sRdZEiLINX9WMyaQYC6h6bieOvZ90jGtqEkprDImYni0mKpEKxP2iQ2cnWxrl75QRQ/eJQHu
kbwKoBBh0expAdv7puNmUmOAcTCLHIwgTDm7ZTgTymp4lAw+tqyIW8z7aIdp2+THsjIJuyqgZ+YF
hi/6yH3L7KZMGyyN4YQYaV2ivlqrod8xiHC+eNVPc6Y+0tV46liN7anDv7DNqKNynju6Gk9ZFl6M
mi5NZ5oF0BMoO5pQ864Dfc5muvibXPfJC40j/QWIubKE0ulsyrgApWKSB8KSMNnMdUiJQCgfxsTa
PNjSAPWZK+p5ZF3wAoClKDf9ougpnr22jB69uAO6tsTv5UkQbhPA1UApySAl14oPi+r3yIsRl8gu
phu985WP2q2Ftm4sDZK8U5ikhug81fHNjodrQnbpOzY6JMqlaR057+JGqQU0GlaLJsLAQ+lalKS5
W+xChIJrh3Tttev1RFhkzaXIqwZDFe5zQwN6Mhw5gXl78I3Ofna1/FWNzFhjVU7bLPL6E6FFIeZ3
XDllZ/02lOmcA1XgsG+b6ziOEFzT9DCzlYLbEf2u9BmfZ8twO4ly62IUsMWr5ETwr2S4Al+b+dB0
qIJwvCWzPIBG1UYyXkflv9W1cfZJeydk1OqA0uEPmyx97mToAuGL+3MQ51fCVMxHf1mQxI0nL8Xc
f5n7BDB5Zv8ch+ChKEKMQm5vv40cEsPOT1+HFvqgOwSXRtnN97AYNgSl/LDtMGY9br803hIgFaGi
sEMHf7DTF0895JwQrjCp4VgbqxCzuhZ1SLOivCG/dPZRy96Qk+tAMUZmducDQ6L3QChrKFdoKZcl
w9inxBEGykZAFwxneyLfhjzAdRD50a6tI5deFoPzsYU82pma1fpSlEjLkktaQb9hfMmkvW53TYL4
ck4RO9bO+Op4uLoixvwMDCJ7PUm8GF12iKZEbWyiKFy7j0AakfzZN1gYVEd+QduYHyEVlNe0fMdZ
/XXIMuPQe7Z8thyGIfVauC14rMWSIASLF9PNffbXuFyRmPzpehmmNPkcc7i4JEb5uyCqhCwiuRPZ
hJQnAZapBwSXqsf+LubcfGxZ6j0yR4EKmKeHWCoAAyU+RKGvhoZaU1VwdXzSFrbkAhuyhB8hUmPP
CN5BzTQHD11kdwdRMbNXpGwfsk4v3vWeiNMqtRg4uRv26BKhJDtqyywvMq52CZVvaN11LM3+aGaA
tkGXiPwWd1Oyr5fD7Khd97ELknpbDc1LlgcCEfjZYYS/Q+ddMPB1N3/6a6Z6Jo9hvrY1EF89s1wg
EkFu5jL6ousW4oMNBsUl4/zqjDfORunJUMHXewsmJ6eF+Dvb2mXfnCq3mOEiCIJ2ze42k1Z0dAZz
peKs3xrtr7SFLDGlo3srh+GnV/jHMI/GtZImSv0cRFIweS+eKg3oyB6yiUZTHVTh0xBaep/VLWtW
BxDPmNW/+dhPTpO+FWW85OL44SP+UlaStUdxNNBFGRcJRxKZ3ztLypWIMxPZLWzawpnYdpLSv9q9
eSC5dTPN7cKmYoCCo3beGEnU7Oygov0XUFk7Tp0/21b+hm3wOZxid499fMHNUYAQaFxszJBEnKrw
LpMK+iP4jdK8uFWkD17t/OqRWJwwh5KfIAFLhagnUhO2Lfrb8VEWxvQQZ5zhUiqV1ZwG2G17CwSF
WAqMAY2jqr1zkg3FUWbRdSzNjQgq72Osz/ZM5rODCfOxkLhPPEmChEEsaWH2bE/tTPBemkbU3NWv
uxg+msQnoQzqywO9KvmQeCLamnzIdcIOf8UdufLsN2+axt+zUz1qVkyI49xhN1ifFFzptZtt+n7t
lJ8dUd0GP6XZWOXORpIXv8nYmx/pNj8WY9+eq1GcvNgqn+nbkvKT+kBvRfLWySaFrm6gHkg9cUJw
9I3oxPbYxHgk+sDFrUnkNnmyBKDqBi9iISZGH61/8iOSz00CEpmwH6OhN5lsh8z2wzh51YwkkOqi
DymxIcrG91aoivudMq3TnNfuOUIWDdRkdPWLzpN67yVtvKGt5D3eW48ybmYoYDebXOFmY+hs43by
a8Ni+EQWxvsQMX8RaD6PcVZfVbqIF0NjBS6BAexoxYcxfK4DGRzvF7nhss2p4plwUQflpvsrYY2K
cBj13MNolB9aXqiSq1OZ+dOXDLtuHCWE0STYG0p8tbUL6Y4dAbpUuPZVuOzVGc24KafFlSXdFSWc
gikltmFk5hzj16ag7WpgsgnC/DdJiibBPDMnMlWfnawwjwxZur2eQX0nVdIdPDT/kB1OTd7nb+kk
sycIX6rZlmmVvXF2tk4l8bjwIbauYcsXE2X9urA0IxvL1efQah/JHCaTXeUCEUcLBX/pLVjtM0sU
Y0eobrqdUxSGCfMPU0DCMH9OiZEcm4GjfeYYL2XHLbv3iC2xwrMusj2pCgGS+7Y5YID7njY9iUKk
e20qAehqFHR508kGZQBKxSU8CI8DPazEhpBsN480bNKdJn+NQ5AV7VCIIBfSBb2lQhDM65flisWI
T2ZK82Iqh6hu6F5d4gTPpA5tnQ6tXiWsS1Fm37t5UdAMtXous4Du2lghO+0Jlqw8sZcljUIrrTqC
05JtNdkmbPHqna+gXrszJbh2rJuT8PFLJpSPiNuLTSMkGMESxJdDRbxFo9seBB2WhEiesPHtk86N
T2McfNiD9bwJSDzY1Ol7B9dll0SjfuhIRqexmp6jkvSUOB9IMRdx/RBNfXFps8+wKlekyRUfkqMp
hB1w1qOIz3VGUHZpO3LjWfBESz+tVh75WA8GualfvYHmcNZ9yao8OuTKeHXqrr6omONW4FrRtmmt
VTKF81M7DeUtmn6XDOXXQ8LqgpaPvvlJJK9TRgp0UH5tzVodKixjSPNMZDTkvqORLbtzX9b2evBY
P9jiwRoH74zpyAPcmf0o4ibfV0IbV4b9L2HO6IN2XXuZiDOB7DDTDHrhnBMCBCiCo1oihkHcGrg0
d0P4TN87ezGM3znJpVtmhuCgl6XOWGenic7IOTdzlDhxytYmScX2M+cq3aq6hhZ0xFy9/blhD2wX
SLIfjRTBnu+WwdFwEKwaJcSd1HX5klmcvab2yEZixcPJ6YCGDT0W8rGdg93dcGGPVFC2YkXJqKja
Lvm8s/TFqRkYWdmxUZ1GLb/0MAaEaZm3ioGVSvolpb4xHoPaaulE2bv7SpGPgOpXGrtAdfy+kuO9
8DoEtn6wtdO5fwxMIrESQkKsSU43L2bFGUdAr6zpyjugQhdAnkc7X2dRNa3R/G4rfqxHahprhTo0
OPtz8zGT4bqZeiQcTWz5G7fNvsXL8SQIoiVcw3iKFRHJ5qAneEuBsaKMDHaDhrzq9E956Yxn5gbG
thkxZzfL2LFWnPbHEM2eWz8wxKJiLSmLkcRAzus5OdDsEg8G/ouHsiOTeVBA6QzizCbOw82SRZcE
5VpGiqzkPlyrGtncMOA34zOhSSQSXfQ05OLJeh8qlmXN+IMGZrbTrk6IqSCR2qrbACAtcn7H7pxT
PVrH2pzllXUyiOAALK1IPGYRJRD7sohpuHae9UpDf6DTTY915wWjfnWlK59iDlmx1ohaAv0yKo9H
mKlAVwZpv17KsxRG0GyfaC5gNJJwJ3WlxSpqe3Q5WGi0ldivgcMnRcJbuDb2Goc27yjqX76TuXuD
uvhSjtB1UuiURgrAEI9i4IO26J2OA1MvjiSThA9FAMAfUHJjNPZjW2uf4s/KVq1M251dBfTvCnL+
WKNkAdmLE8agBxTU4Ykh1qGKFxYV/YxHf6LVqzrZHWrkFsw0/UstunQ1s+A6tb79JfK/T7HfvfNj
vaWjGJlXtCA/nR51gT+x7jQBhiau/Qbc/dO1m/ESia1dhIr1MwugOgqpP3wwrAmG5Kndll5ff7MD
Yz0W6Uthj+Xa6P3uNgP5dxsJdS8BkLdM5ohKIeyMqKVdZ2l+PZsYzraxrYvtymOgX3sXAbqu8pAD
ZK6vVTIh0PLHb55w+JBhtLKJgTFYKZ1y99NAjruNCeJkKNFw2uyDFRNMct9zPzl2BKc9GFYWvRdJ
txaAP4+l1SGXauZxnbYp3ZAYBXM+A7JW2qm3ZUELthuPvR7G22uMWOnouQkY83dKp2aFmFlyQm7N
de/POxE5jEoMItDssnhDKj0dQ3ciRZFJEZGKzqEfs+bcIljZhmL+DBzyGU0bwvD9WuXB5B8z6z1u
WkLGnWo+xC4X92vT7OAMNTS9pFydCX1c+z5G285DJ0CuMaB1G9kYeWYop/vqecQ+xCSZn7kEKsJA
KjRB7ZT4Ff6HvTNbjtvKuvSrdNQ9/GMeIrr6IhM5J0eRkqgbBCmRmKeDg4Ph6fsDZFu2u6Pi7/uu
cMHIJGmCmUhgn73X+lY+G0+TiMW29bCxi9gnyKpKxhvB+H61l1WMVz/N2XeEWHctoW0vHeuVJDBe
SKfuH60ibS7esATqDc2mcTXvYuWLqSClGdjV842p5PBgZd+QJTqfQIEd7ClQCMzA2JWXuun60Kgh
aeTyo07LrwmV/4HxA11d1OvclGdvT217ZmRG/VWm5zQev9p6yWUu8ccwAIO0Qeb9uuojxhiMZDSk
7Q35oKSBxVATgwFOZuv7xJIl6ikJMvOqJVwpaUO99hxIhlZvg5riw5DOwtnmYyx0d9GryIuy7c+l
MT4izwvCOKu/ZymhI0akARIBpu3Mzo0dwVXqJO7dwO7DLJ1YGMIPFoyLLkFUXps+zsOhwcZr11Td
luyxa4ADZGb8HON7P1MmuaFkyk33lLuDhEv3UyIrzNu0max9ugiXK81vGAcC2iz6soPNHTs79N3+
vivpnqSDBde2SpglN089vJld7HOVqPQI4znTKbibk9zmfRlvupGGuYCDxVRHRtjS82zXldDE+7x2
HtLULdCnOqeM+Ggzera6BWbF1X4buChSUo+8zLEiv7op26PuwFnW3BtaWZT9JrzJTgfmV3jvZYsu
ivvmoWTyUoLlQPXup7gu6enOjsN9YAL+ucwXByQIVULjuVVHa9D1o1a+YXSpD6qGrkVDdoOzpDt2
nbvr3OGQ95n3HRpvDTN9HvrH2hR3fjKIUDhEcww9/U/AEiSp5coimzEwqLRN465V8iazsS2X9deS
ltoGO5HH9QUWpdl4cj9ErPI8RBNTULW7YwB269C53rgfY8L0eq8sbsaq/z6S/hXnUX6yJu+5NRiR
tB6UlXEJ47NlOexkQwQYcwssgrUZun5g3LBAgR1kiHPjiJfY0iE1duW9dMy9BaXnpvON+6lPZhq1
QHS4EE7nJMZQr1c68zDmT6z/Fs3jcKvZnn4SBImsfgJpG09INOuTlNRFtp19ykStjnPlfia4E6Zn
4024VLQfzsCdokxyEElTAKY/GrDpMXXauoVhXSspX2PRykuqpkVA6vw0Pv/X3yyDP1ka3+tmEmmc
yH88/F9Pdck//3P5mT+/Z6Vv/Hp0k34XdVd/yP/4XYf3+va1fO/++U1/+y/z238/uvBVvv7twW5l
mTz072J6fO8IBf6DAbJ853/3i//j/b9DRGGS58Mv+a+//obff3L5E/79r1M9/CNhe/2B31kogf6b
4axmYBtr/p8clMD9zbVhnbimB+/DdBeuxB8wFOs3B+aA7yEpxZbLmuYXDEX/zXK9wMEo7/uc/PzU
H4d1/9MG+x9hKER9/83W5+iBZeE0dk0LBRYBe9biY/6LT3kqpVSVl/rn1sq/0HellUCRsXRk+pau
Do3hz8iyyHjQwLem5AImjQOtezJftcxKd3RsigO6OAb/s7o2/rcEstHJCmmJpc9cXzd9U3wQ98Wi
bQrIZvxGr9q4wDhhSK8of/PUfLL0eTc2vkUlJ66cu/ptPzxHQofaWuVi3w/Fk4k38WHyGtpQCLGa
oeLOkabkGtJad5GmnfPB/2Q3PkxMSURvTkBMLPxrTLEYCTWenCaPAVgQJepEttzHwkLp5JXbxvDS
E8u/jtgN9wv3E/2uNnFcFBZj52Ue5XhGmLkQPaPGth7ayn33XAYAXaLeUwZku1k41zSQ48mm0wcE
Ld57RYfKNiKY0q4t7WLb07Ef5MuQWtpt2sOAIox06wzRIaqM8TmHdtpY9o1p9+WbFbgXfI7HuJ6n
hzGq9JPRy5NvFS1ol3wOo9rMmHP5Z0MqfY9WrEZP4KH/b4qwICUUbhJm8F2V2tm2DcY0VAQbWJND
i7TxZhaLpkke9zRfRG4d7eI0SXyNlOWH0TkGCfgwyspdkDdp6CfTm6sVLFnpVO+8IV8iWatbW/XG
YXRp6Ynqmy2658nEpdpHZJgiRONe6vxoK6IYusLt8L5kwK5MKr5AwSiehtw91fm97IR57l1rIEft
sS+N9tzVu8yl7Ws4fnYoUkoOOs+mAh81Dv7Oo1O9adBpWBZMwGiQl0oT12zUgiscvL37OZdVfKC5
e1OMiDvnInljPKNCFFA4SHLzLGPn1nbqcl856XhM63dSiVinx0C0ckD7XJX7F+yahIPM4Oaob0LE
js7JNI3L0OoV8PEYm4wlKsQ/S/a103EbB4epFNLL2qE3bpvDRo+jH4abDkdrSVDNuWWHeTqloTRS
uW3o5joVEFU1wD93YodazlXfyHwej4Utb1CQ0ueKHOZHmMdKrT45XhxcZjIRWKD4dR19qac7dEnx
g5sdLWD/GMhqHP4WqzOs2kgEvzqaNV8mJKUK89mpNJsHIZR1owBJXjPjw146eQlDrR0DPjrYWkSl
U5EZ4tni4hoDjEoIcAC59UtpN/2pCUQVSpl+6V2CjZAy2Bh4S/eq1981ZJSHQJUvMVoieHoFngdh
JWdY8WbgEYVrRlcBzI8kDTwz/jDBpy/9QyEN1ImOdjfQ8uajDYWFggBvIHBmfZFAfqoKu7opDQob
1DHDsUIV6zYk3TtTlW9tnzATI47IziTvSk6dc3Rkux89IspcZR9ocMXUTkXMFDf/KgubMEnFFNSB
BP8tJVJi3xHCjXT3UbCO3xnT5G7mVqdfkV6cDnNOG3HWZNU3Y3bS45CR2JKUoNtNFtl63T0U5vwB
RSb08/ISp+DKg9EPU0d/990YgADOQjMijjua2uOYld85bh90indq6nRiAdKRRFExXfVqWARwplGB
MZnqu+Qg05cR7ngedRrFG60ENfu7UU+eSy7aG3eS5E8UhDMUkhRt3CzT9lHU+HZnNB+h4475rfYY
t/iuqwphdFPc2d2g4Eu731WSzNvCyIiPctuK0FIQqBNThhPeixlFAeNBN7sXHTHCQZHT2CKuvpKs
ezBoQDHXfGJL7txAyG2WMyInxF7fMmVjcqkl+6CdISqWXxt6jSiYHWrDDD+TThqr3c7XziRup6jn
mVLlhxO7yCNy8ufNON6XNsvoyRXf3JHzxx75K1vpNdtu9r6U72MwFIe8EvNJ0DQgcXWTpDXe49RC
GppW3+sxuFIK57d5z9hUGlILdUXgCLk5acIh14rFAhmwwQlZJWB502n2vfY+gx3cp2PSbuoRMI81
vOceMbTTGHQovaz4M/fcvYSJCOQmDXUGkGE2TdcsS7gmVeWb7WrPmh5dDIaCBBBDpYtN4l409QWV
JQkrAeu0jAabMLxdFWDqxL/+iXHcY6sqZz+PlthZTJp2CgvLfkwY5vmj92mKlgjvGvq8R7l9R96e
+jxZfnTuM2CxnekhkJtcEsQaYwLjY5foqSTtRrNxdnYHZiDGqweCYL6PciF3Qd9ejajj9Fl83nPm
Tfe5UZJOzpJwm4L3l3WPTiz2grNvA1PPkarCMYc8YAaklnqtZmztoDUPiSmP9twcscWfYBuXoc6K
Nmw7xcAl6cUWY588K1QIroKBabkNei2XLIiGOOM0Grgn+GODqJshyuRjHFTts66TceXHXcIsEaF0
N40q7EHCbVxz0fbMvG5iNpjBqLpgnDJx8Y0o5l1MAn1zLd3YvliCDKMYjrzb8TFxxhr2SUGWemzd
MrcezqbWhbDrSAJJS1iymDoiDyeWJo3dGOAd5M7enseBiNVmFNzRa/KKCdQeyTfkjjyTFFsnDyl9
TmbcFS2bFmiXZMzckvs+pvAjfcGI24AopBVairkK4izyPcmIgRtwSlN6hKuwFT7E0MT0b/rGNo/i
k5bC3E0YK2FsjZ8i5nMhd/gWk0SjtgPd4aPoCS5IkBQ4rnF1oha4bpaxHG0ULkEWJo02XtFIomxV
zmlZ2+3cgcBjjrJkREEZEOROqAExjzH3+WkSn3Tp4zzVXNbN/Vxc+26CTxHHoVNMOvEOSNRWR8lP
k0xRZP0nSSCMFzfmMZ49A7EyQ14kAxPTFYZIYZQs4sXFwNoL/4cpccQBj41zjFLrs+uevUSzeqSp
e4hFd0WnPo0ERJ3p6THmqj2yNwONEAvTZb6aZHiWOc3ObmN9g3chWEcqOFONtRFcxI468G5H7xmq
LZsZFtUOY9drXg7EBTrquzaD/GDwt0gNy+XdLnTEmwsmvXTmHicEsoqRbGw7WTASacBEqM8rsrbp
HcjVldPaEpNI7nEfyB0IoTTJt/piykU09CapwZnU0X5ZD3IEr8zH0ZXbOkptfEsO2EyVE/HRPYvS
BQfd6ayfxXOUy3yfLYt8fzEmGyR0ZfXERGl5FDcwb2YSdzOLE3FKe5ysy55JKNjPvfXhusHpy4uR
BsfeGMR53XR/7k2mpZ0IqRIqSomTwr9cB49WBKuijVjRKq4nVe9jg6jybFtl5AfWDuoESf26N+zm
fj3cwbNIDCVZx11MuEUMSmLdWAMJ0ptfj9048chhQfq4mJRWu5Jq4qI6ogBqwzEVBHaxluHeKuDj
iEocusW4aa8GuXW3s3l5c70Yt+v5phtfDGWQhro4837asNZdGvQ5zMMW7ezytuaLM9l3epwcP7fr
E4Zd388uCXdoTl5iKDnUmWzWvV8ba/F9rzHPdJdCZK81sZog7s3FdGwtvmJn2awPxZS/M9Zod7+e
YvJM9zroqbOqqvn5sjjry7K+Vjjcr46ZRnvzqRJYHRNH2OdoBmvgz3if+9RMLuumW/Y6/6PtKyaw
Qz1xP6NznsesUeqqVedRjfDCXPcY6Z46/9oEIh/OeuHV+zyYn0ut0cCMJNq5GJZzDrnoFvkkACvs
3+vGV54AY9e9F/o86FvElzPNEu+45iljwhSLE5Np1K+9anGxA4KFgqLJF5l4Lbo+Np6BEmbnuy3A
S8W1j34PV3XymLKWv9RN+9tIiPgw2jOkcpDVjwEN9f36RbV82C3AAVvZIpyw4xnuHFBBudHrkoJ8
uXq4f6Y3r3sGwhPg8ssvVjL+nPpDvF/flPW9WN8olVvl3q28T4jimfpGi/+7Ba7kpYZ7WM/Sf5y/
HR5uemoZ7Pg/T2wPci5l88nsgcJt1xN55KoBqofB81FQEABr4wXhPv77S7W+XihGFNFhWZ+cWE78
fAnWv3L9e+3UnM+//nIu29XeFwkWBRU2SmRhols/sCWCzh5x1nrSeDBYEYM+IjDXFNTeFrkh2Exf
OhrYvokTQMoMcVz9rFU9fT6fGag5474LfPmu86742AxXo4DIcy6wPkS8CsIX9/GAAN2JnLFfmzEQ
BjDf9IInjqzkot+5M55ugnpQAYxbM3UeVQJ7mVA5Bg+3ZhzdC5e1GxiGsMULEONz3mgo2O3Ofqxl
/QmtO3dMskds1OleTvFulKSDBtXNqG6yqvoO3+yzHhtqU2jgfgYQi6X+OUtyYi795musqq8m6qBt
ZvERMMrsViRVcazt8UEnX6tuEY+O5OzEhAyUtM0pLawvfcfKE2cAl/au2/ceo3F9Br8fF/1xiCZK
H089ZY3ZXGIhb6TFjCEuEtp5CLSXQlW3cwPSTOqdmG4Aetblqfe96mBY6BSm8T4o/afMKvUtjYiL
/6bRJ0CWVx6n3h8QfvtUX746dzYYVvF9NB/8+bEpyDmJ0Alt2jK/Js74xoIEmrem3Wq0hzeIbrNN
bLNa90E152VJZkKEYCMWGu+Y+JTFzl1V3E9+/gPQy7xppoQLaBG/MsrgBJxAn+t9fvWdEdGZB8Uq
ax59cQqWpR4+mq3huwy/a3mfe4Bck9GaNzYcB6ZjkJBaQoMzdQNbJfIIMpAxniqKDCkEHwmDpAjg
6+A3MAM1Dc1d7nUWrnk9o67ycwJZZV0ScExf/5V52FPn+t8UL8KckMHSD8CUAtf5JIr87Jf6Y1tI
xDKM6xoxf89N1tQqC8CLDN2DzSgqc9GZI5YktLZIP/ejFeKEep4i+B5xAF+idN6FsETYWyhXmAvi
+u7vy0btknqPjuiCyBq5dvHRpQxwAhkkIR6Y3Byda5sVO/whuAGBtxht6u3wzvNCImoqGyTBpBRm
kKJp/b3NZr4InaztmLs3xYT/Gbv8FQzT0cJkJsvpkoP4z3EsbJSNE61HAVaK5xmnW24EL/TJoy3h
JdhQZ+ekWyT6NS0pMg3xgcgxgKEOeE/EAabG17ouHzlKMCfBtIkN8i0qsnoiuyj2uJMgUTLrplOy
xFNxb/PSOVw8WfEAb8emcIQxejTUTL9GuR45moRq2kRKQkb2cN8F9+nYfZ2nCN4J0yAoQV8FWJfN
0BGDarrdFvVDT6RfjBRozNXFTJHeVLP2IlCZYJivuRUQpjy8ezV4k8iHTJG06lUnvUzAidw5Juge
CVkmdHvwwV4h7/sOQQXDkSRfolliamWtSC9ojZECVwzS2qEIE+IyM1P46ITIE+BVYzBIW450AUZq
HcJz8PHHyQGw1dnY58Sgt6BHDGgI1UfROimCjearD4Vt2yBNxuHzLkl1C5Na3TaUWBuiBDpyg4Ni
2zd4tmJFlpSdkFSTPk55wrSsVMxw1cHKsV81ZRIc9RyWlOdpyJBb7aqb8TXRGaXEg57dN0CptoGw
oGB5j0Eiim2tTBViQUfqNnp7oOcfVBbxzuoVk7Xi3jNj4zyWn0kHeGBdPF8NCMV1wLhKc/sPq2f+
FrQ0JIT1OjpCP8xCf6mYXe1m4kZBByzyJCYKftJxlmP0Ft5uzoDc+PEQ5jnhhCDsUsu/cUidG6OS
D/Lsmns7a6GcLCNcHVA8o/rnNJ3uu4pubJmT5KEzLjhj1vnMXYOYsYhG4FRdu3hgqQZ1rO71RxJW
3lzdIjUeZ/129jT3lnndnR6QKlVoTIEwOjAZR+yVK1LPsKPTZbAIP/A/sqwgPdM1nG2npczAgJ6B
5DIId2i+dnSsr1zWwnTk3XRi8UHbY9qLsQktO2+OehR9arkGnaug/UjQZUjY8IhWxXtCF2XTDh9+
NtWhhpFMR/MV28VDmqg8xANH6HGpX6Xo7+y2+MEt5tpxIduX1IFwrL7imnjnlo4cfyQrIXDss1Hq
pyz7kTvuxPSoH67uwL0xoybrbQs9gQ/iTO6zzqaU5ZbGB4mpk4b1E90WppYaQHYAMe5cYlf0g3tD
9WnoaFxlqGpJK9YHk8ugn1KPam9eL5wQwgUZSy7YZpE+itwpb91qIJCzdGG6LD5xfhO+0fuChTUM
5aYJNXuwQmXvRH9TR+PWsO1vYkT/4Kh+OKAfPOrzu/D5yJdwVIMaLYTF2BKFqdjUkggyhCAlnP3+
3NbJS41jaAt4M2iBBqqB+IK5mx4iJ0LOXKaQ/8YYxlE6Ekdu3dk9NkDVEruVE3tY60aBXd19xKjo
LQqr7Ng6R8tqh6vm+m9J4NxorMJC1yY0rrKfqnxOWTXkHs1SLmhxr+4jsm560RyHNMq2ZjneTrGy
byzO6nQeDnM2TFfbGhxuX2a/T845oUghmrFLylViq7nEyhkFESK4+b+kzq6UHXG8yMLjpt/YjvGI
TsMujL1VeHv0Gd9zK3+CzdxVvrOByZWHRZ8EW9WbrJkCuALlTAfONTeVLw9EAaT3kzqMxqyfaZOR
i66Txq07ThCmwmUIat4n5dSHhf0lp7+96Za1xbrxlLtt8yo6GlXzZHNhI3gBgf3Gk8j+M5pDjHvr
Hb1gdMu4TaY05+Yff5Rj1FyYvGGwjUyFKthdLobjUbOKG25z8Mj64JbkBXdTjNWnTL2l8hKZrbOT
lEQbr8GeFlnWswCC4TXk7kgvfw0iovCYRYjjVKiX2RjfqJt2BrYsPR+Abhf+Q5TV0JmoW0T6YBUc
T+cNaO1sQFLjVSt9m6S1JUrGfnWciUA1BAwslE+zDuWC6f17b3uPdUtwmuxk6FjZW2PabzMdDyyW
muRaxFKz56zzfSBYqcp2so5AIfQgMHlPuAznqJ+9mPU+Mg/ezsQmR63eDoSsbGiZPlotog/Rljun
hABuBKfIBUKH/bbdz/PSShrKzwIaLKjbrqGZaZ1cTIG0PPrLNFbuOXHtO2xy7a70M21Tl4EbdmlN
THCR7/WcvCFWA8jSVUGFIvIWWlawwfDfhDRUun3qvKKJq0Jd/942WB0D3seySUz0zgRbN3qAhBbl
EU4dklfoOs1bPuKYqZaGeW9MV6+9HWaaFoGon8oCIxm8wx6zzgLUmtCYbZq4kef1sY79hlYTS6/P
RQftQ6x9hDLNeuR1PP61SRtY5KbDlV6DUDROpOYmBsDDmsZ/uGK7VmJXuq7ZfM43srDPEJkgiIzV
AzORcU/Bw29Ynvq1UQReEVvuo7FZfino7KJDCSn6s57dZHP5AjdfIncKesTvBYvMqVfnSi5yWUho
zjZLFfeVGnk+BSKxbD1Th/OwbDiA60wm0mF9XndfMtOeTmnpDmfA4gOdHArBeUJgtcLYCEGBtS6Z
jKwPcdoGwKYaNCpLayNdWhuJ3pbYaihn4jbNToy7cHJU8xB6S0PEWTZ0bv66QViIaMkEuqotC/uV
2DZG1qMhCyq1tHhyBlPsHWbfiFvZtE01nmei7+AkacdoWThnmRzOybJZ9349V+vDvRwQjwmPvNpq
WYHH0SLycEmj+vn415PgK8PaKYyjng28tbPcidxtjhoUnfM8Ngl394hhkXAyHGhC8sYv7ay28jEw
tCjQHbjUpF8x3dIyfg4tTXfGn92d1z17ebjuLd/Rmr48Ql+1w07aYiOTe9/ylgTsnpQiq8/8s45b
EX2qsLcUbOa5dE3z3Cx7Kmvjk8fkUyE/OEf5YGPjHAJt74n8bn0ui7lyrnvGaJsbvXdpcFb9u2FZ
YBWclmpCQ7VhR8o45e3b+mB92paVPOW8Y6uCYd2IRcvwf3tIwdvt8oYc7PX4tHq0OGVDo+MP1vva
+rlZn56kjE5j/dB3M5GwLBOg3hXZrWEnPCyWg12POKdI2BIyYZBNwzHa02yc3WWzPlw3bisBw4vH
vOFOXBa8TfAN19//l4NYXiTXdzyiupfjWL8ycSKkESVzMkDLiPwnuxXkG0+Y4vGFsOba1K3+pYxZ
rMweuhVAH+4G6tzWmRCk6KMVHTFIWKKxb0msIq+spqWtKbrZXSSv5HpkJL1lr/lYvFEDbQtrGjaT
WWJXq1OyPavnWnKW5BNZy7XRbudcx0E3QRJBbH2meVpfKPNZS+B+2qoUR5JBo2JvTSAlWNHIsXIO
6KjcUGhJ+KGHmBSwO0d2SnESX2j6isW2IFLjuTbUu1bwF7gKD1WcabwKpIkyKeXMVd45ljB/YCYg
sUXD2bpEh65KiN9lGX/THPwpAfn/opEld8Yw/2OMzuW16l67v0bo/P4jf8hG7N/IzvE8CNiOjZfc
AMg8vHfy3//SDN38TXdsEw2I7VM2Oog2/pCO6OTo8D/Pxc8V8BWOoWOok/z7XxaRPAE4bZ/mCRE4
rv3/lqOj6/+ndARCt+dbhutYpPa4/8B0M57xC4oP92JE0cnKCv062L1+9eTABZkLUqynSN2n5mBM
fQugZumK2yukc734956fGJSsmBHdlDi+5V6wcj3XvRXu+eshqoytksI5rl+som9pZGOYXTrSxgLQ
WvesZU9AbD+p9vjr6V9fW58rWEbDU/3zp5DrcQGy8otYYW8Jxdw+teOdQ2A6afMveGyNfRFsFOzx
RfBWAopgVGC5AjfYygHruxQeookanui4ZDe7bXMUgY5RrNSfqngcj4athcPiiyhMrESu634o2bcQ
X1VCaEPZHf1eEMJQOvp53XQRFzImZ19Y5gB7WIFuOq/3CXzT+jqyLIT/52sHA4DLz1sov4+Bw98f
jgxX4HXou24e77wiRs2ayGQDt+ZmLVOMLjo3LgqQ9S66bgqHVWnFwH5j2/gPIm/heDoBNtZMnNeN
NnMvht/FY4YzzbHgb67LmCGRIgrw12Gsx7JiV9e9dcNxyH2nDw9I3X+nrrZ/8lfX52TNUIGx3rHK
2uhI05kYU6Y6GV1MtyYezt+6TpFg0GZsbPnY8Rjw/XEr1ZkRY1RVx5Fp1kaWEIdnWWj7WSWfxiDF
mjk6+Dn1fQo/l4UlbWe6DBN5NmeC/wQZ1I0R9jPin3EmTdUmQvfgM8JZK4CU/B5mJvVxvIs1FZwZ
gIMKNTKsuj0J5qQp1aHeKYDa+nxOWyC9ZYqvZA7QoTREC8KSqVhNMD4aDEQJTWtg6PCv2TLmiFaQ
4bIx+1LHLq6261NpDSMaLP9NtuLt4gww37qJFkTfuldPjiIS/pH5wxdvYi6H73CXYhZjwU3sJuyn
E5Xg3k+i9Ag1pTkGWb8Lohpjp1tMP8vQAREra2LbCteCNCH9YSfN4CNoS7LHUyZo+M648f787qaM
cc6s32l372P3Eo0b1KLWUWV2xKvbP9g0uvaG5+k7Q5nftc6aOEWBvdSGR1r4Upi1SE7OfTlPYdOg
QimbrAnLCD16srwc7uTzWWqXldr6Mji50ez1pnn8x9+OIYtXgQUAVA+hEZjAWkQuwycGahXZwGzW
z6az4kzXXQaDVECVc+xhAC0jATvVfgjVJnsN6lE3RxtTUooPXQDjOgmCsIMcsonIANzNEQKWQiP5
LlHIeFxIrmHUN0/umE2cYp579oR6LjR32uc9lP+kag95nh5BX+1HMyqPnRx0UMtMSRCDdjo5q+Yy
XlpJuC7cLibUMWme/kSOOye5uR2WGETiZIhon0j6jnpaVWmWiLBVznD0GG2JZSZo2zC/sUvjJF4e
NuVo0MWOX8s/Fw+mCIq9NsZv8cQJWquANEPcw0cgK8dcpSy1yAqmgOkItSzGg7EMJK1lsxbx6976
nD8Yape72ff10++jajm3LVrwZWWPdsqFC5A0iiYK+kbOCYrX1jKYTBm2YniOv+vnIeEIOLZgWNdr
0PqUFxBQamuoLlTxaixrjXXBwZRBnXMiJzIQIVUDodFrHWLa4VtQzPAR+LlrL/NsnK3HYBkpGnn9
LahSwo0WgnIekF4bm/SYZ3pQqEvskNxOtMJ5MFJoqtsE7+zeXKbMRKeF9OPuAwMz0/pS2vlGTbZ5
GdIlc9aJn13zYS4RR9dMNSQNx1AvBJ2aPy+9aKsuUIKzn9dlP2FlHTG533girfB4QBTJ4+FBQ3sx
JIBb8UPepDUJOk3aQ1GN0nxLSQAHUNQ5qLA0DukYtaGTiSujGLSOC1WWIV5PeDd7Vmbg4tLksezx
g9tLIDZ5QYJVF9fm9WFk9j9ave53SUICGxAl5MjQ98+OZ71PuWXskOkXl4Fs+gsZ6/Q7zhCDEUlk
S8247q4bb3ny554J0zlyuWyCdEI/zppvk0zpknpBoRvTyz5Zi+dh1nGtTEZfXvoB0mWt1bT8pTPs
XDBamwra8Hlseyh/JVMFdAYFnugkO2MrnWl3n3WdK2zMWbS38/KxwlfQSot1EuGtjOKPYi7MQ1mz
6LKyrj55TE4Cc7kXrM+hmCGcawHWwg4bz7Qtp4OhL+hu3PkOFAwD4UCbHKKgYRQzeCeE8jdq1Mcj
2Jv53Guky090YVUEbjuDPARlxIl3fm6cfBOJYWTHB+xp6sLkSV2g8W/acZcHZmiMMDFceuW4+Jf3
pxT67+/U+jChEDpY3siidltKGmdd3D+O03Iltm9lquJj39oJq3KECSBGQX7zOVg3GAazvdVUn/sl
fX3FExdLAbNuVmSx35QLI5/md7Skuv/8QkC0coVIq3gX43BXes1wNRHkbxNIZrlp4jYWxmNWw+th
0vRqMiHD3ESvo1Bf0rh+nTqKN2sQEB203trok87clzHk5H0iaNw40MvA6j155zRqdtE4fC4wZQIG
6Zcsty9TXnQ7p1+1gIqAbQRwCDrPcFMORmJpR+G0X0rlPhHkgVkV+i+ejunNKQBt0A8f+DDSakhv
JJCxgwmfo2dQcChIfNk6aYCTI73KYQYoYVl7nBUfqDNu64kxTb9wAxRGDqSX82cRxJJxnNpbM/Is
T7SfXYVLLC0+e3Is4UXsSmvS8EIVSI+yxCIy1rvtcv2qA4vdI5H/5tXMuWYCxS3qpx1RqAEdjPKY
eXgf3ZHwAirGY9EypS48KcN6LELk8ct94LWpOwJkGgiMsjZBDLU74zjm0rxvExcj+wRTEmtr2dxF
KR027JHcfaBhbWZFwGMEMNG30UBSrvY7L4f1hUo1waFQYlQM8rBJhxkvO2a5jnuSr/QPOrjzJii0
71K3IJQWbcjgD2TK7JIXEVH9je4PQ/FvJMtPBi3ZDQ2G+ACQAe+pQulMygvgsdndlXMKxUAeYtXx
oTPiy9icooyI8SJmwJLq5bexs75O02A8qAT7bWNu+hH4iGsWMf28by1gctKimVsCEOOaRgAUGnm8
i1Z1soeJlzeIXv3aOduSdrznZTktvxQo4j0z6OwxT8nsM60C6R6pY5Y/ITl2dLkbcbITObqBOHoz
ugxaERk3e5jVaKtk/Gy2bUde74xXqWLKIf2MVO5iX9nY0uvKtfbFaIfJ7AFsS6oXxUwrTTNueRme
bE8YtIWcIiwTvQDMpMDgksYUJPrnwVn0D+7jwKDmaNf+Sz5BvPFINqkS8u27G9dU/ZbIY7TAYz3c
9EgoKyRdtHeNjW75cg+O8qXwhxst4EjVUx8/5C7KHVeisNcVs5hEmMxSk2ebIQPYBR3zB7PuNK3v
pUXjpwaIu7EHvn0cM/S+affN4/8D4rPtJHZOAwoCud8ziocmBJR9lU5BSdo1dHdRmFuDNR+B8zxM
cYLUcGJKK0xnMzrBjy4WXAhtJBN27RF3qiL9oOnAwurhOEbuncrqgE9xj/60tIm2Zx4vyQE6NP3I
8AnOeGQ4h2IiyAFR5gRiLLqPh5opME7IUn1izPFD05pDY/CH6+CBrSLbxUH9JR6rtzjpOeyBNgxT
lmDT88Zgekreag/Klqf6FwNSx5sh3VfVqt3Achm9Xv8VwxNrKI8ei6yQS8SOF9K+S+C9nP43e+e1
3TiSdeknQi8gEHC3JEErytu8wVKWMuFtwD/9fGD2lLLU/VfNzPXccEkkRYEkzIlz9v425jNANgta
uqoXFPeFcdyPCaGOXDZYYllkSG4vT/i8+QQlX+77BUq+yOMuv395+P/xvjxuzh55Vcv8qjWpjsJl
VWMuV1xjXKRsl98vN/HyyOevg5n+74dtasYtGmvsfAUBbzPF3uWn1tarA7xk0KP2WctZM1zuvtzk
y7M+n/p53+Un21ZUb//jw58vk5SkYVx+nR7SnrL784UgDYaHKdLBrLJVn0+8/PrrH1x+vNz0abCU
i9JOWR3/+QZKKuddkLUHhn6eP1f1S7Is7eNLBR8otPSNRP14WW1f7rzcfD7n8z7Qs0sOwPKH/+05
Th/EhHe1bzBCiQT782lfnovMkArzy+tHyyZ93ld0lzSByzP/65Z1EHdIkFi4LZ8vl7l6uwXkd1fJ
xpx9qK63BvPgbWHQLe/VEmvy5429VF2XX+sJYvYQILjFU0CtBXKZrJPPx3/9/t8fk3++yuX5aQPf
qyVAY6DbHFCTs3U29OteZz5wWQqDck6Hm8uPs3RYVCz+9XHh9VuLoOry0+dNvAgHP3/VEdFnnEwJ
q+APPm8KLUzXthoHvBF/+YPL3/+3+zhiYjqvfz778zm6591VVTlvdc00jlHec9MUPzQ7n3ygfe7/
9739n/neKJnpLP7Pvje0BLGK34u/mt9+/dW/u5iu+y9ajcLzpPnLrkaY6r+7mJ78F6lUZH4Lz9AN
yxafaeCm+S+SJoVOVDf2OI8z2p9dTMELegSeYpkTHq4v7/+yi/nXMFfLMAxT4qPAoWcZ0rHEl1i7
eGqGDuZScygsCqw4UkT7NtNjPeMOoguxtoWt+QXu093UoHkY82Wm6VY0JzZ6VM+wesSWeG0DaRSi
LcOadkV9HtvOwiiaPxlJtvHoUmxKEMyYLNpFleC6OOYgZRRwm3KDVb9sWU6UrBRE85bJOt9ikcJU
XWn1pmuQ5DUv7o2K6nTnNIqBc96uqvI1s+N5WyRmv0a1dEh6zaNE4jKtBc7V7A0Qtma5ZlWgNmmN
hsvt9J1blB4qXTaizt/BI3bQfZvHplYtiznea6kzwANFzlLSEJR+FoMs5qNGoXU/WoYEB8Kk9xlx
Wz4Eg1VWaQg/c2Rm6PjeK7LHF3gBq7op306Ld3Aa6/FkuGDCymPlucNNA6JPN4h0HlGz+XE/7BN7
/FDuW2Q01cZztBDwoK2t3VKY23QZqTBVtdeDYYbE3kSoGO1mmxu9Q+IoKVmh5s77zoYDGTqsoVz5
bUot8x8ylb+k/S47iJS2kLTbmb+J/4g0Tya36UsCFw+oNR/xhZC+utxkrirWls0oO8Qjh+2su9E7
Nkqi0ofr9O8P87ej69+jlN8jO/8awfhrU2i5m5IMZNcx9CU38zevpmAwMIYIhw6D1piruCreGI7J
Zo8q8zYU+ZPmFT9imf3TJ/Clz798AnD1DIfRgUUcjfklnnlmhD6ryM4OKIJAz9L5YMcOUNiRQoRi
VTS7SUviTTLQI6mWJo+m8Fjg1MP07NqHupyf//5zWAYpv0WXXj4IR3qk0tkcsBA1l2jT3z6IRBdq
yAuVHWTEB5EUmlyTGSfo5La7sSxN2IKAG2wwb76dpCeir6B8IVuMEtAqI27YdTh4P/oR6J1tz8bO
K8kCXV7KJsRpNAEYqCB5+PuNNv+at/proy1Jy1UariTq+su3F3IEsG5M2GivAfGqpn2buJPf9pqz
YpVmbHTHijfmUL/Zhk7AeshxGAdUijh3S78RH7VNxqTptdqq08o7Ow9wRtVPGUw55NYTaNJNQFNr
ndXJ97asAAMLlR6ZWijItNN3lNzXtbV8ECL+GDXa8IGFq8yKxL1w69bvSLL6h3f81yzeyzvG78c7
dUzdk6Qh//VrGlO0uHmq47Bt8QRrWPKaOobeMTxFLmAV03N9kHSQhQCBHA0562umkAHTCTjc1YBm
toKo3/Qg1xwbDaHeWPATTNRn+C3F6D32tY1KOrjGk9b7dsVJwKtI4i2y4N2rDDIcujo90jvWsX52
73U5zvtGQ81Y0sytoSnEofQlMLa/f9sGF6cveydhuq7jSN2hWYdJ+69vOzOUw/rQTA5t4z2WXjfw
kYPaC7Lv2C+7XQ1xHDiNMDSoIZPCCwT7rfEdsOpbTzEzZ6LWqtBe5wYrzL/fNvO/bZthWEJgOHHp
C3+Z2TW1l5ltYycHUJx6kzo4a8rX0m24JCj7EZ8qtjHN8i+XAyy41goD5qoASrwyM7gSQ+9DMecw
78Q3xUpNzqDCUBnfsVsicuxrd122LMyMuflpSd2FDPo4w2m2ipPrWrdgiJq9JgbdL+klbNwsv1VJ
LzdaGCNPrvJjnMTfYqgk579/28Z/nsIsRqIGmFuSBh37Msr87YSRhskAO6VKDrPNlAZlxi2JDB5y
vhZr9Yy6szY3sgDK05qAPvhlBo8AczgCWA1otMD89Q8B4V+vKxIBmC49Sh9KGYuF7JfCg7EDvfTI
iw9R4HGs6vONjgRq1+TFocgceYhaN92H5BMIz7U2LTmOsTNoa5Ub/7Qly2H4GZmNa4otsQzB7uA6
OnK7L/trkre21mgcpm0Mz1V+qGjUDrC4u4VPP6xxTK3SKQqPM8b1kPQKUhurPcM1nPgDqm+zdZ4y
V4Cr6mZ7awnLL9Hm/f0XaC775X9sI2NrDyz+cjZZyrjfvkDiXlVjlyOnEmURwml4jHjSjfTKZ024
CtTpZg51SDs4jvdV9N3p6fAjFNKvrTi/pqD8QMZCwHWFYNRLHkaDnBiGTX3i5rdCy8JNEItwXXqy
8N05p7ErtCegwCTOTEJhLKfaczF0aA4BnH//zr7EcF8+fQOwjeTKAAVC/3pEgupI49pq44Mu6QbW
dBBRZk+nGFLpplW4Fs125DBi0dyidV+XGT7EwJwYfaiS2HcH6VYBRyHR/uGYsb5UG8tuIbjK2jZB
8tTiXwOf+9DuyzmAjzAk3s5pIXOqhKyHSZseLZ1+ETDBYR2n8z1cJGP5AMHKc7uVDdOuDqK0hxq9
cQry5ODvHCxstWQLOQcJyohoBgVt1FjbzpAR3ZzXW9SYIUA511iB9d5j+egezVEnLxX01nsJHdsy
yVsHA/cxpsCY5QwFGDk9mgNggaUF1haZ7HYq8WpeGIU1+Y9rrxyaq8htP4Ie0WjaddeFSI2boud7
bFNksFX7jmfrPIojH7VfthEJAMRmEv7s7bR0ToD52LT/l2lrwIbc/f2X7yy77ZfdGgQHyyOHFZKn
f5VQUK6SROho2l5SfuxJtuLqDTlinnnjGRbuWzPv7whVBs4e9MW2rt1sO+ewamwDjaQRip1qIIR7
Kamc0EQ2VpQnWEtImOnLisyd4kdpynpry/AlyDy153h216GHnFlQZq4Gb4gPbkuEeJAG3rbWqxuM
S/KtCh6dYKNYOV2hgMu2zey9JmFkgwcQiKML9B4TlLDjrCRlB86oDJEptdNyfhiBXOlIZ4efg3JQ
mg6A9ELaCLBToVQNuIgAvjfvkZpuZjJPcMuyXjDxsIbKCwkagKwWa1EL7q6J9iZQcEDqmDuYj26G
zPtGgJq4K6AhsMXtqm4wi2hlcpTzeHQrZAp//wV9vZZzELg0aE1kMxa16n9oXHSy6kpFzMEBJRbU
gULdpHA59hCM4RXiyU5gJZYDA5fabSlkxuLRBgwGFKG8iyzD9DNHnFOtzKAhAzIolGr9f9jCL0XW
ZQu5jlNvCJfbr4uCWBPsRJqKf9XC9dA/5EGI4ROO/+y6fOIcZjSSCYAN6Jjg6s2QYpbfwKiaK4cx
HEQQqOazM5F5zALsH7aOfsGXHdzVHXJwWTpYnuu5X+qNyVWWkmPCXtYIuYtjfPJhN3zLEifdBoLw
8GocppMm2+lU5PESkbnP50QwBlkuelEdbv5+g8xfK/q/HnOuiW4JswNLKTbtS1WaNZUmeqxU+9HM
BEpold7n4yJVdA9FX2ivPAQxNC6uIMxEu7z64WWiejfLNyMZwKyZZvNH5y6lapTvBywzJ1n+oJzp
ToEzwOcMSA6PYvMWP8foD1Htbi1Oixj7OSp6EkxwVj+HHX20HkRdj3HltnFillQc1Qe+ynMyqo+S
UJ0zDcpqr1qs/aLkOA9JuHb4JLdRGLrr2evNHWq976SYR1cjuUboNxo4DiSbELhlMxclzJkK4xh5
bGffbCYl3T90ZtUM5SWaIWmO3p6cuFNH/vUu8Uq1hbZFLp8e3nv27JKJxMU/x6SxQrsQH6skGNZQ
68Zd1KuffN1qXSc9yMfJ/UAIiR0xA0nS53TlXazYRTT3e93UcQu41qkMwVo7kUwehfvGhx2dzWK4
D3RJSPSA4TBsU7qDLKC5yLnGlV21qDKzcMDGRgyaUvLgFc0mxuovNq6AIcwF9RsaxvnOHK2VdGhJ
WOBcwRFH5JUunYtwSoAPl9mbY2jjifyUaDUsrheWTQVyYfmWF9Ki1qO17DmbKtXs8zy64yl3sYHW
XH2xvtpcsfCvAg0JYMA2gf06i13KFLKJ+unQ5uIn6Gxx32XJu0NIOX2gSdu5Sk7M2ZZriO3u7MGU
m1dOgte5oXlnI7EOClTbdbZM2pi5oRgbB75JOLECmt0ecBD5EkTz+hUUeR+fDdHDsxbdViKvcdng
uhbSYJzSiV0rOKrnokOVJpHPENChY51ynsOFtTdVxbUaiFSPbWD4tT4qPBH2m9syHEvCojwuVoqN
Pbh/RHC+twBw0it6QDlFb0ZSQTI2jyybcd4CtOYvGRkZGnOFgP45sSFle7Cb4QPCZbcLNdsgwrZq
qKAnuIpo9mlenKWl0Ko58MDHFB/xNDzJebERLse0PXebvjYIaaH54PfCsTZZZZ+kBwKFSSi6VuXs
hGzOepJF5xSK7EokKVr+QtsYRpuuQ8tmXYzQZW/H8k6Y/YI/GalTu5FJZ9lpxGMQwZwFeYiBq76d
u+Vf2M6Vk5X6nV4bp6hn2dgK/1fRTZLBNvGIZ6sN6E+ujUQ2LYwdSxxxKLH70Sg3/FCb6bw1FjWi
0wm/ccALk/pMjJPMXgJCiH2lghRIuxffZllrrWbF5ct0n6Gxx3eNAeaiS7G5BKXeg1aejGcs+9Mq
Ek9CI8ZIKPQpUjHBFRRMGy2KGMv3odiWxJqlQRhcdTBI7YrsycxEjZGOD30x2WdqoIpYnb2nWfPO
HuUNkIXwrOd/9PoA4kYGsMhTLzwTHCT8WHnkGDnuojvOVsoBdgoLkF6nOQN4iUKYl5HEjjfuamCm
12IiS9zYTHVtnNN+1gj5KvN1IxmugrW3rvSizFkMgsyGBPwoc7GPyiS56kdT+jTnMbLpEUGuRP4U
tn7VG+MZsGdLrkCk32mk0xnLGy+bfNgZvdv4MunGZ7dqUz9I5qfUEFfUj7Az8gIyoGDj0jAOXkBR
PGuz7q0cDSbf7NbIuEkY7LA07/JhNp8XixdGhKg/9SarXK6GcYQjmcNqWymruLJNcChOnMqXQoT2
xjST4jSJkGQuEiDeSNMmciK1b5U3yx1Ldz4nl/6EIdU+TuG5E1Y/rI3R/aMczH5ThFLjw2j1NU2f
+yY0vAdbk7Q6pkScDCv5VmUtI3YOV0rJ68mJfQoNlv71/CobTj01g+IsM2hNBD/ynq4Bq8YPUdZq
W1tmdzCV1t/EMx7LLPfu+hQXm+vA42WZzQqnQDLijcammGTNYbm3nOgxH8bmRmd4v5GxSdhqC+c0
Hc5OcMNXmR1QiH13vNGi22uQo9hxHuq1Hni5ob8aFDK51arjEMXROS+yUxaL3ZzVdxYhaKuyMbWN
6Vkj53rVE4CgFESCkShQZC3N8F6U8hmJW3FOEcZs4D/U20qiIQMezfx3ur686qgcmMOxG/jpOCAN
c81oK41vcmw4Vw0WcoolrGLCHk/aWnWelTiYZo5oCwovGigmu8I7ZpIdWu8ZQQNwgaIdneYkae7q
iZQaV5nH2QiMHdqGhya3k20WmtCJvAYphUEeyFza9+APjZuIdrjTMX5mSpEdhxmtaWw2UNe8Ut+H
SB8QOQ6+NmSU37aHjN/OTozf1p1F0zUoUfF0RT2dh7J5yuAXBbgzX7PunTgPe82KBZKJm16PUYHm
seELjvGZDznR8vSgmi3niwF/dBIvU+ybsrGuCttOrgb8x5RrgwARK3mZFIpuzkWwzkvzIfpJGWmc
NG/yPb0mBEYr/YFErivV7wvDdPayLpGQzNkBL8rr7DnGVeToJZa0I9wg1Cc5JaDpcY1G8NkumOd2
7xVIv9xHL2L14E3tkRxu/LAxl1tdt6F7Ji44u5Ysmr5CRWHmXXPS7WJtx/jZg0gYaLkqc28o4hRJ
EzK23uw+paP3QeRvcfZkhKCZJleXVN0aLxlMlWA6zQMEMQ2PmY5ZjlW4ZbOO6cAQh+MNDDBv5yFo
yfufqsW2m87afSabCDgWMxR8v/Umw8hbkYpybJQlVvk4J2snmQ8y88qdwwxnxTQl2rqEI0E1HqqD
lzTPbjx8G7SXMV+iGmObFvG0rt3AekiXgQfn8QNHgYsyhsrQaoInAoIgo2PccvbK5LkilMaVyIEw
xA+EJKOFlXRWTU7J8F3yZaxDjNZQ7ey0fUc7dBy5Eo9TTqYLyxdWfrSdmm2JF2M7uYRVjkvogrKf
w2FG1kaSIj2z4M6pQRnmiOvsVtPWwcgoexrDbQex3XRANzXUTtvGkOtEWg+U1BsR28NVh084jHN3
O/UzSr8u+z75QdF9r+AfrnuaMZMy30KnYs1OVpwr08eG1sgK4/drN0iU7VwGDgM4iVUPIoaSuEBA
M+Eq10im2wiU8TpMQIRRuzSe8VYSyMvprQBAmsKTYyqAm1SQ3OUYvj7iZ+11ABgvQ1+lXE/TmBxP
Ls0Mch+H+VV0bU6MIG5baZb9yiBWHcxB3vpDPX1UgznSvkWkJKvnZGgAJY4q8AMt2Wou5UTQEYFI
rhJD9Lc4Mrd1qkiqbdQuIbp1TYcVXDsZXJEY0ReNGhwU7VW2zPnt6Z21PQGSNcgbxXI7Gw8uiv1V
lKbZpisEOChTPUUs4CgrwN1Qtve9Vm7CqPpu2ObJsREkgWvoacBE576gZZfYu8REn6vqKPcbYhvh
1Z0aAp/QiiIXGrUbGB3eTKSrhhjGcUiZTZ2aj71L0U3mwe0QeKu2b5N10mYYwmcyAhM6/yuuXjcm
iBXYlRMcmpGFUxc5V9nSDPIq8Q4P61xPGlzYtAS0R9pPMZ288GqCa8/RCInH0AsqhS69bsFicLkm
VSgKviOmvbed/KGym73dV08t/QZkYTQ5ao9FuizIGEBbUCBA90JOfCD+6lWQcbgMdfIHsrVNjr12
nruniJiaFb1EgxDblKWJ5h3sRTz7TZV5cZe73j7iVLCx05JT39IN1DHa75oqeqgabE1TYCGGMfl4
rXoEvzw33yiOuGT3Vop83XuyY51Lp1HsLhHsF4ZQv3gs3AL4QZwXlCrLr5cHLk+5/Prr5qIbcWie
otxdJCRD0Puta71fnmdfhBiXJ3qMD//9nMvvU01iBWeh0+W3X09ETIsze9SJw130IL/9q+Wlh3QJ
E6qjAAcxktGuHJJdVed8FX99ZdFWYvZ/f9lJLfpUE6/y8jYu23n56ddf/vpnv71K6ImHYk6yLRIu
dPGXzdCtWKeQT2BKLtty+fMv2/fbS355zpcP7utH8+t1lpcNu+LJUzSjpvAcWizXZavnB0up/oap
MIJ/1AGDM7578FioVbvdqIVyXbnRfNQakj+nns7+rJeALDijXez469CAtW66FPhkkL/mEYbxNH7v
U/LIGtqgqrJQBrXbRqYwbdroeWhHm12dmBBihttVjP3WN8b+JYwK7wzNeVPrQwDSMCIJmQkxbIM6
XxVppVaG2d/qM4EiTaDlhyaIkAJXxVXJ7N2GJWu7eX5reofRdlO/MFmCsQCJwMYH5OkJ/SfJT+F9
on9vBgTcIkUqXzR4RwNPjlv3MBfU59o4v6NSuUvHyA+Hfm3oSCnJ31jXdPs2psvZFJ7CObOS4ZCR
/LcCgXFKGvOumZY5BC6MtTtetVG0quJMh104O2uIuiyl3Lbb2U6zi6T9GLCvnMnQWqN5I1RO9tHO
1W470dW0SIpNYQIpGiqHAbm5Dy0NHKTfsGJbh6UMMDI7DtMuPjQgl0w3OwBwMrvN9IeYVveGdIs/
XKz1iNJIVFLobO3hYLPrrBzxkVGzCTwHdhsNWxR8NcGpUDbxvZ4RTphrR2jxDph2c6YxQd3TA1PI
tet8rL0bzT3U+XCmr/GuG/2u1DtwmO64yhXroGjAzuO0T4kZuFcEbG2JIgDu4E1vleHdWkyTdk1i
0MnNidga2g5HULP4HxJUqW16V5kYMyGkOkgUp1uZcUKV6E4jUW57u7keCis7FMHAHMt8ET2KZgCh
0RG+d8nW0k5HNH7VsKK+cbGoh/W1owfxlZxMa2Ww169Gomh2QS7HYwh8YJwndOkO8ChOoNu4GoO1
OelPkBUmWA3Eq815uXg9mOQQlkx89rQy6D1gFgEB0xD/YE/NYfHwmBGTTKDkGwck2yrvuAZiAu9J
C9FwBy31oq3ZPQwFgjIyUQb4HMJ4XxnxRzqClsqhSQXwUncjqts9qkj3OjKJWO7ZYnQmQFidOMDj
Wt3y1tQ5X1TNzJWvtUSnoeH8UBkCF2Kr2ZfjDvOyZXX7Lkr8jPCYCvF6oKHGxMV/MOLxVHjsWG4d
Jg/O+CF1pR/4I9IExzzd5F3pT6X9re/rAdPc92R+aOY529cz7NLYVOeJtIg+bvw5BN0jxfxuSSpJ
MtNusiJ4JEP4gymSbBySBh1iviyg6FHLRuYZiT6Oq60jifKrCnGseoFlrvFQVT4Xu9exK9j1zdil
ZrYDukb1jZnAG6RzBKw1Ta8g3fhRw0RAtxwuxChFSZVpTkKWhg8TxdVpnRWGb+aIGBqRFlsYay9C
qXw9ZjSSGNM9KpXeLeMBUqFHrtp2DNtdPaYqvLKs77oJdIcuz20zo2uJ8pBUQ5OknWwq5ErXx9aP
w/6mydS0zgR4JlevjH1dW9+KDgC9K8H1Gxa+eydGMyKGnGTJqn01UqIrHGPcdeb8Qdb9ipL5QVTD
Lv7ZBcTljKN97DuPUAjH+MkOOGAMWtj9iXw2nGEbUOfvglbmfqcBivdMootalPGBKdgBkaJES76h
SYOfZTJJLhNgr0JkuZ99p8YY2zA+lZk8znamQYrwAHewfgkFaLcCjSQnDHT9qNvT+NnTzVUlsCyR
Ukrqd2Kckeru+lkchfToosr+YE3xoxZrzZqZYrhxasC6riZJjv2wYswfJdQCZErzpkhEudZy0/G7
vH9MaFuYdfIz19w7t9XZ0QI5rsHo+IRx53W9zWpyY8spu8vT/DxZQvcZFpiO8dGapvBV214RM/Ti
TTnS4xA1QDfkjxX4IBBSibvRljQpL2htfH1EITtaRvrSTD0DALKRNBOM1rdJmEXypcpbFGvhWdOv
Yz15rirFdMIc3gNkE/h80GJP3cToeg6fE+K+BEkcgIWpb+fZPiYFJYXKhHNvtsQ2wosZB7iCZHFc
KY6AqNG+q4Tzw+C8agQjHmQjynPf4i+wrGfHAOBQf5t0vQbwGgDqyKdDqLRbvY7BJhlYQ9OA1hyG
dOgPzM4iomh2BPA8R+EYn2o9f7Mp9OpWF0BwiA1QAe2yYbQfQR/ujYDUXMURms5EOduIwsu4hOns
Daxnc+akZTLu9QRLQ0bUR9wF75FE0puaUIK6rATCan2Dt5VsvRYDxOTsaIq+9kYbnzC+/LBHntuZ
pIiDVFoT4blWVYKvfYFuuDF7JpCZyXdFUa8Q5FX7XID0Y73hxpO+HTpVbPGitxD0MNdE5YYyv4ag
s0rjdLoagnkgUqoEplW398Kmp1HL7FF1W83WTFA90C51Pe5osTeHLAHb3UTLEk8pcWzL9rHyWNe7
XToCkSLkx7R7fRdLKn4uVUddAb4i6IP1YIPjMymcjab3GWjp8GfgzAeEKs6OUoTT8sBke8YwQyaE
7NY63cTV0qEayKOC3sOFU4dIBfp5X4b9oQK0Isd8xYnTzgh6LlKEeFYaPwU0Mhd2pQuBb7wFr/FY
FEBdFQES21Knm8fpeyDZUqtBWjihedSWNKx+gcTaXgtcRVqrFIddvxykmChAk4OrC5J8x7w1pt9G
CKkb7tMkInwTzta6MzRqGkDtvg632M8tOiA0KxrGMKuCMd1VHf7A/YL7uHFcPxFV7NMTuk+6wt11
RjVtnPFhLs3ig754VoMOR2aBZ5EB7UuYhi+dbCEjJIriyKhP2sgYvcAqMsNnq5tsZwXefJNhOa5x
6Z44iD6sMnSZi6TmccKOhT9QXGtDHvkBSUYwVcVraMRb9xjOudyz2qFRp6pvuRpHX5TVwtVJrmvH
PpAWDfKBAeZWOUDabajKbrJvyYo/QkAv7Q2IOufkieQ8Rbm3n/Tpfgx2qOeAbENssxP4uUwLuEh8
E6wRVrlPPgsfj9ER8qwxEmq9ftOYXYUdQz7X3nA/leqZsFJrg3nnpatGsdXmm04GGKNEe9YjShKZ
t2e8/Cc9NG81BUSmGZzV0EY3Noc/2Cr7OrF68BzWwkVf+p1KvQQdMLYSXqHEW7XmTKJvatZj7CMG
JL5x9i215IEZRX80wqtybB+ZEyRrV/PyDX3/+9m4bRvATdJA8VS3HvDrKdj0CZvTVc5+BpaPPlD6
/Qjcx/HmpRSvrwO9is7YYu87o6f3WdKPZPJuaDdj6z3kC8YGkFl3pHVLU7qIIcgmFd2UX3d2PXmd
DeIgQjMZLC3xTrmmVVxiK3JwBDOqLtS0lVKJYCKzBNvNJNd1xLKxgGUxv7chypaLMfpy44RYwmRE
6bQ4gy83dkAmduTANrQ6LHTOcqOQjTszNmPCKYpV2S3IPfKCqsIRxwFbLrY53NvtoOLTYD/hcmRO
oGXzG+pcnKCdszcWxyfkZxRoZnl1AXxebj6hn1yuMF7REFpf7gO9ZI11Qso8dsoLHTVefoL6whDV
GMJ2VxrWQS5I0wv/GLIM7/Dzd8J2nc0U4sQOc8fsTlaXBEj3W5POD+L4C56UEC5qnV/M3dYNX0Sa
BcSm+1NSBYfL/yzMCI7q57+P6b6pPPD2ycLloWWdLMmuM0EZs/YgF+usemPQjAt0efzypBGbmj8K
DWWBGXCCbpXmwnQfoK8UpNmBll2Fjl752WKLd4sIiIqkG9H007TSIisFOVusixrnUbGE0xV6j+2o
oKxgDwCoC7sWdIPKs+N87S4WAeDFCSYPTOVxFcQHD2fQjnbQ/teDy/qdL5JB4fh9ds2KGZiFqxGD
J0DWNuedMOy++wVpXRahCZeKzUjbanUBJV+4yTmAHdS+14mdo0GtwMBQxRkrHOPNcVxuUm0xtjAu
b/dNMm/ydhL4Jqm2B80Vb6k1twc3Tvdoua2jk4bvtV1rxHyz/7Yt8dlT2h4vN/SzyVQlJb0bMBlP
GQz7ZPGdXh68/ETeJHQmt2KSAv8RNTZDz0ibuIgvvTWnH59Vhj0ONTMRqYtPNcKs1j2VtjnRSmvf
uMa9cQb8o4D/ZhPYEfUZyAVHIBcgl1LD1heW3D33w13mntJAf5YZGWX0Nejy6s8z61rC8MStGM0X
QxjPsKwx+Qb92svt+yAmbX0eI1rn3YGa+EcZUjd/C63utc4Zh4LMiBgjFDeONtyhwHxWPazzQHsa
bSoQTKH4cPnfRt1utPq7I+U74su7sYHt6VWgStEsEd9QnDSa/Gt3oGUuBO5fs13g+ObCJsW62+eU
jJyVwFQ701UazSzqlrs+bxT9KIYOcHbJtlpd7s+cut5pCWv25bEvT42zZee7vOTlYb1rHb8Z5cuX
5/Xe4qq/3Hl53qyg/Ou1PJcpzHDkuMU+nExy6gr9Z20NZ2idtNq9+DVgiLdp6Dbl1aQ9OVQAKyf3
YN43JEBopzwJ3FODBdi3M/0Mu9FeMxe805R7E0AKQmQhVqrG0j6EfCH5gJWvD+6luUzCLG0bphhY
iL0hfY+HlMtoo49rxsYkPT1wyBn6z64v25tqXMfFOPhW2ZwNTh5XtnOUAzZJguyJt+qTe5MUSSp6
ipuiTJMjKILTqODzWRGHVbP07iB1M8eo2u81Ms9dieSzFjmEo1LstbJ+ZNnvUNPVO8uSnO5afSvQ
KJPYW8y+3RkPRlKPe9mFFN0B12KSNlFZ59HOtK/NxtsTqKBuxznb1UqHjxaIQ2NFzgarXrNLXHJN
WbJQKqK4jhCZ7+hEstYnat1xRo5ROW1UyiQpMZNXHE20aOTsQ93Eh/SiG5B3oZS9G3HWbsHP/KEy
9+zY6q6ts1u7DT+kVegnPdI2YUgQZNQ/DanY6aki8AwX5aBT/E5q11puf2A5+5Q3kLnmkkGdkU8f
pXKfa2GG23oZBKjSueboeIq9CL2BgWU4N92t20bfEzW8crbnLZYHaQrWElH0KL3x1iEPvWPeP2cj
kcwpx1k7VNu+hKoYOXO3Q/L1Q/tgnTWA+LAfDTscfESozgbvxCOOE7J5QVqttTaL1nbo/KxKMoHU
TParQrbWmEfmmLmnoQtugq2Vzg+SxUpuCWzX+Ytpyz/I+wg5dJl9MFeb/EULDb53NTpsjxnEi5aq
itcdQ6SuD6pd3OS3tHqpclmck7AzaGLfqe6qGOdya5HbttIk4ap6fIup6ptjRrdD2N8miAEgUXTE
KQM7CIKwQTRW07omekTTfQ132Mz/Tu3TVNk3s8nwKkVJIvB900AaH0ODITAktQ/SaXC41tqJKBSE
Sd15zMc3CcBvFZnDbVo6d41Nr6K17vWhf4my/rWIorNjjfuEnr2VkA+bTPk310F/NvfVytQ4LORQ
XpX/i70zWY5b2bLsr5TlHNfg6FGWVYPoOwYpkqIoTWAiRaHve3x9LXfqPt6nvPme1TwHgiFCESQj
ADjcz9l77aL4ztHHt2yFn5wsemWuBe6ziI7GnF4Y6HX6Sj+ctrz0zvg2CeutpyXPAP19yhC0tfZI
76S/W4q8WQvYiIB9jIubzy854PYKoXmFkMBvGp2rU9yZ7Q80MC+DcL4Zj13fJpR3GCiXunyddYdv
P3qbICnTTyIcO5wScMLm13SRpQCDnkU7PM2+AQE2Jqiv9UIu0Y4KBfgYBO5fOS/jbUL+BKepCWJT
f+o8J9ok6ISpw+u7Wv4c9CINk3pM3POUnk2I0sLD9QANEtWZRlZM0EIqD0YpA3SZ6xGjpJOgTJMd
Zb2xXEzXpEnPH562erXRrfExqTuSMJeCVn99jnpo8Jle0Pr/EntpCsAOvJmAA4N10j83gN3Tplp1
mn0bTWa9FwWhUhqgyAkNuShGfzOK6WoOOM4RGCRzn+6Hpr44E40NFte3UWgAJLytpG3Iqj83FHmd
0L50M7UrkqzX+JLhlAXRkTTSlUNPitKa9ToSHoAEpN7MnojI2u2Z++r9o9cm92M7rmoqrxD5VkkP
ZaLQKP3i5GG04gRMBBNYPthBa0CdxIPUCR8lo7o3te9Emt7zDc/MRLi3D3ezDBIlElSbnU0fBSet
7277NCBl1T5g4GfBYEA6Gp8oMJmu/hPxc9H7dAjc9L4s5wcCUb5UI/ACX2SnIc4vTUYDROPwDDb6
R0EBS8SvCEPSzPxkymxRlzBvYevtOh76CBiduWtjHUWNPayrIm73hVmicm2RknwP0dKBrA2+LaM+
bAF35BlXZaTdkRcikUMIauhX9uYLpQkShrAoWUH12nXTF4u6TlK1DquMNxjIhD+Rr75PXHuvde1T
FDuf6VpQROupIMfZ+AaBiXum8D7pcbjv66+BDr2WVdZVz7WbRCyvxFE+TfBePDqFCOK2AUAVJg3F
k9Zwty396lXazAfmftx4mno3eIHYtRT217PP8tRqn2kmWesx8aoDVgVsXsOArs3QmT1MM8lbw4+g
Y/2S9gtMemKWgyjXST+DhzAVP3XKotxch09hQ+TZhJoAVseOZfLj0r5qMbajPm04W7ruLCB4rOjc
Uz/KH3KieZjEImoro6zHysAUOB++z6Eb38R+84Xo5HbltLp/G1JNXdFLfhE0BQ64n+It4S75kUzs
taXRiECYkG80nG6bReP7TAKxoAalBLoY5qVcqLPq7kwkTqRffSmj16vgFHr21Zsc66GeH8whRalX
Iq8QqPHsoEvoUzhbPiW6H1le6l3nNWBSc64XUOl40bVtHwDa7cP6YLIQAwcByjYzYWQEMGk3pcP6
EiycoP3c/kzFeMh8ZE8x+Hn0RUa1cdEyrpYGaVXR590p7jxrB6+hXtvCfwy8rHroEmK1Mqsd9kw3
Y6KEegrQHVj8wp4/1fTzLr7VuRcnro0d3hLghDAeLiL3SbMRxo1vZC/h4C6XAB/FcaInNvpufenl
xitj0A2Cw4t3zzkZ0ncyT9m5JN9tr1dLcY5NFohpKitLqCVPTdZj9W/mxznLxYH62a2ToJ5TG69f
mMzmm7y2/X1qu/Mpbk00QZT1QwcE8dxzExXQhZEjtNTHuJVc1UbMKPc0H6U5cUkejXuHOFnpSkT0
uRIdcXJZgFbEmSRaKI8OA6pfoy6ty8TNkPjjvoGwM80gcVv9gbnq8OAeq0hfHjwbkk+m28bZ6Uuw
jh3drwHyzGMnpnyHK4JZYpIYey/hlAs7W/tklp/DvnTv1AMnFPNOyB4+kJzVYNmjxWWApMAyUHSn
bbtcoyXivuowm6mA0EPD5+txjMK6REPx1lpdvDeNxrlkC84q0cQHhw7d2qnbZa1HiH/cwLz67oRs
rg+0rZNii8ioBK8tl/TzZTS6PWF31FyTxVmNA5SE2ddorucdP22gMbyUdPlnAkuTzr9O3n40KyAA
hr4xku4wc1O/TZNaEB8uSmR4RJo4o8PP3AdxLC6gfdD5GSliRkOrOMiThjOvZ8kQLccF5uUBuPRR
87EYRUwnskQk534auGE5Byjo991iwuuOxS6SPktMdDQxFu1mauyezCTm7k6P8g55TLfhMoOp3AUH
bUoWTtJ6RjC67WruTHHLm0093Dl8ZfvKoRCvVdQV27Yj5GFAfYF4ABMlOS4xgsrWbJkrgsfMrLty
SI6Cwh8zKK3FvfQEl5RRThp6+wrkph6263Fh5TeaPf48bqBby0sgdobzEfvBTUja0k2UTNl+6Zrb
arEuS5sXBNc1X9NB++Fbo4WWlHiiUMpbSrIu2pwvAr0OS9cgPWcg/GlMB9CKJ0aYpX+x5vm6DMVD
WQwpPc8pWMGZ8TYRcziz5LZZYGqJCea2mzDeevkckhtl/UwDwEkd1TwkTtPVTYKz/LeQRnhJ3HEd
1H79JUIkRlszasbs7AXGYzXH8603aqw+Gf/NylvBr/iqZeV92WqrScbxTWaKwgt+EzdXMi/pnW3A
ljBQlpaxQQC11mYiV6yutzaDF75kSYug1gTPHM/kSSfxa1bY/pF1PgVUh3yTpQE6RLCVgfkRS7Hm
2DdpUbMibrBkhz5FsCY9UXiFI2wmnaw1C0ZQnR6Z8wWXTHLXheNzHTD9iPr+UIQs2JYxufgJFNUh
t4DT9NIyTRSwz5TJEV15CFMzZDbTRQdzYmWd5JBmiFcmzX4MTqaTcVXCq783hUEg3o8g9SPm4Ciu
oahS00yiu94etGNAT7oLobnS08enFIlzm0wedHko2Wk25NucGqE8x0kTNykNk8ZSn+dO7OqCG8Y8
eceor5qjjvkqgVa/dYblUyayu6jOHbIQW3izxLlcCrvSVunk3nI//KxP1VcuIf0YaWg9Icf7R1cy
2EoqeYZRPhl0ofZO370USQJvz47vURVLt8l0mRPrxuljj1Uw84u2GJ+atFktDlGnMz2PyaE464Sk
78GiXzsJHZJl+VYPTU9Z0b60OvYBq2JFZZDNu6KLTAg3tVfOr5haXnVnN8sawBfmH5coZtJ1jv2C
lCb8VFQg8d3ePnuVtrYRLdOVsL9kKCJMm1Q36rIYugvrRSxC2xWpRw2djsQ2JmQg8LsXZY1X3xgJ
krDoCJbGmBS02EKXzxVMfQlMrzz33PLVboqmbDclgYirTFQhwUuajcIc92fs0g9vKFJ4VnJpffvT
QB7tWnmAldlPHzv7TIAYzhh7kqwfeznYKPqvlXWvXgX2GoWmj6cVTAFib2iVuyFqUUBFtc9BBzNC
PGW+Mry9Ozr+HhsGs4LEu4IUL6H4kxxnFcmNq9M3qeHFVSl5XT7iuJvSb8mJZDSLiLdU1kxSyQD3
5Y+s9emZLRFhrcE5FSmTTdw0ZfoSjSHpIQ7F4HYR29SOXwrgnSwsdGLKpNdeDNZuHGngFjkSpoAr
AI4W686lK/bRltEhIr0RlAAGcEyayPQ0i3SO7JtZjdi8kY1uy5mcmIAGp1dgngvdrxnFuDUrzMfE
4kdmJjEzYR0cM5NvHF3UKcdoBV/Mf+wdNLNwu6164lenWI2pmRysargDZwhXvuXtUUD3O2hAf/kB
kQDylS6EpPchNbVhtodW8DUZgsewIzwSDjs0IY3Vbj+TFO5rP81hgKlG+Ox6WOjQpBioG6wh6KzW
CxIjrTZ+MJ5KC1t6JypqccZIGqfw+B1pTVJThBRiNMpNnAyX2Da/u8RgMaturmXEjFqvsOkajPMR
/WPkjFwL9q02Whwkw76vOUlm/iqv1R6nDE95lcxfu561mFPR9dFiDrZV6dtoTpgYaajMWnIK+WZo
RiYrjjstiYk8wQmFB8zFvYu40MwzCaaPXtT9ZKndYxYWxzm5Gwz7NapYOlQ+b1HlOzgyLAijl4m5
5FQMzxEBpmtRahpOzQI7NCIUEjTTq5HcWsIs9k415efET8ShwUDQ9t20yyMWuZ7BdN7LRu2zE3XT
aRTWodb169I67U1T991NSc89p2d6dNNiOso5sJON9V1mMmjGs/W1D0frbmAaqU9Gg+Ev22qmMdyl
nezwLBt6bcUGwl5yKHrnK+Cp7Kw22tB/iyKyOGaNWMusjC9a2OvABGfk1YJFyLlY3C/RCFUP2Yhx
M096fAgWnOCMo/c024f9Yuj3ld05O8YS+2z2wRkxCvOhqd1ULPEPtVd/8zNhrOtWfIp6TtFu1raj
w01SnlS6JDpEvfWsuTQTk05+f5TXToSbmK5kmloUQfmUl8k/0uzx4TCymp06QosGlpOdB5Yy8/cU
+Z0VWgQad7W+yUa9Oc4pjicluxU9GRoCPJXWc/SYGAwrn2nCKFdqRmOEW/DtOBdp/XEhhsdSj5+T
ASVo6uJmYP74iRyBqzuFWMqWTYO7p4XnJy1AnEujdi2ZySBxYNKUOemD1dkFMpw3HHbexgFMxt1w
wu+Fdoi/jQjZsqm39eg8dZXXsAxiuhSi7ina+qlhZryuJ8YgNRBRXimBK5j+qmq5HQcZQbeZ+bIU
cjXau6z94/i2q7n6XfoS9O6Z3NareopZ3MJ6y126/lTWhq2b3+Y6yBJiu+qDDiWCmSJ6EcNC0RHP
zPd8RuO+Hb4IDcM1rGPmvz71b5aHoqvWXQbYlOhN4KXcVNX35DjP2og2zRJ45g0cQ+oPrpZpWYXM
tvQx/LwwEdwwdeVeDwNFkB8X00TfRZwCCFPE2zxH04ZrcqOVFm6sHrGENwZMWicKmbjqqChwrca6
jT2xSKgZMGAZJDwxaGCX7oaeWQ9Nh6iiZ+qSbk0bj9CHU+NGL9L837XZS07stBTSIvYW2saYpe3c
Gx5C0T3NnFZ4lCCp/DoF9Yamd4LnO7T6R7EZUkasdGZ8LHZNUV+BwHF/9I6xiJ5x0bebYsSIBhWC
aQkvKjt3P+c2S9+g8Yls1t90DOxUy7wNxFDG3iu8XcZkZ7yhdA04FBzMOkb5aYeITNAHtCtZ9l57
WF1Efs86/qqFGARdgWBOjldDuxsQRaDZZ3xuZxZ8KS8na9ejZcko5hrJi9/ON6qkjo0EmCKreGQS
ZHU5yUwgjkPQhhxyJbsmqCTlIs3vKre/iRlkVlr+0om+xkbMp6n0fLsUFr3+5ZAHbbSxKZ+vNHkc
38fEfjxpIh13/pi8wMKM1rWJWSYD4WoM5jlLEFCQg7DOJq52b75lTRJda7pQwIb7+cswRDVukTKE
2hjOX3I8h/royXJG/xZT0DnUAAfvvFJ/m6aH0C+NbxQqUDwXy3KJLVK4bZPA1BCz+kajQFXqenYq
6/IY20Z/Y07DMR9Y/PnCMm4G5jh5tqCzLudg7zs+10kAIaVAvom2n9O5Anmwql0ieENSteKmrenv
Fi92IQB4yKhZeYY0on/t/Pkz3M4bmALXsQQHEjQDNEfuu3pjHal9s8jpBW096syjPHtsvWaQYpao
y5Fg8lNuswwqZqaZXFJccVbofVtg37oZPmfHSr/I8ZDrBNWBuyUP5CVyg8cyrT8Vi/XczdGPLHMO
0VgwqiV2v6KqsUY0M3BI3Yea6bU5UiE0Y1nZz5juWvIiqid+UVtS2FtsaYUEeBkSKo7Vl9O7YtqB
7xbo5UzxTWdEJoo43mTuQd2wA9a2unHGNEeqXgieMaHh0Sfn4Ww03kule8fU8nEHGseIpPVV1VWv
BCBzznJy6b39OHn0yS2Sa4JN4eeEftQM0TNi3qXg5usNnNoWjRRufsmLg5l6FS7+QV67RtIuu5w/
Z9K8x6ljuGt0KJWa1l17nbliL6cTBEHsrBq3slfeBhUXg17glm4pdduhdS3R4a3UX94MuLQTZ76t
Pe2hHyyNdjz2N2YR1eJfDekNJtkCBaSLfbPzGeQivFaTe61TTn8FolKXS5j4KxmSrqGdprbI8Q0x
IfR9kqztimEpQByPYePJkU9zPUyroTE3GEsYHfDXbmDE1qUg9nq2rloN8nSx3IYBTA9+xtZS7OXz
+ozUiqmrt8kGpEJIhpqg5khadEznG2sMeiiK/C752pYBDjzSqiQ4eK2WO5WrG2vD5Erq4xscUbJK
z00nKsh29UyYlgblkEKjW+Iw2FY9J4WHpylzGg5ezj2sz7MXIzdPTephH5OcLGLFD5lLRTEIpcAO
vCxrp2QGcX22PfhUkVzb59pyQzDyq12xUgly7s8RJWiylv19punOlpnP0+AHW61hccfZDyEXy4Cy
5npdQANdJlH7JAAFZAHWLUvxPGOK4Hr+xgV+RHMHQ4Y2mg+1QYga8jaHu3gjyxURAjeWAvK2yclR
4klf9lg0tO1S4z5LcW0U9beSI7dNUv9zi7FGxNqnuAWgFOc+XVOrZ8kIeSuAcbgXxORsyPd7sMb+
qZOrLGLjzt1gzjgouE17Ou3yaLxL8HZvsiV+GQ0u+sZy9r1PUqiTMq2tcXFgQGoOIRJ/NJYLkpLF
p2Qsz8dR8ZHKweKv/anGbrx0FBoECvapPAxdMTNv5JBNpvng1VVydWfrLctfwJhNz7RB9dm94KJD
iJ+h6cXJfDTTeD7VoklxP1v+xnaTao2sIb1NqD2sswQMP0cbdFHu0wMvvQfaOetijIwNP2KHURh5
EO47wRV0tAh3HP3pc9rP0YYYXEQ4c0uLX+9IC3SdcYOkZ6uPIrjRFkYsw50fPRNNFBc/bo2B1krt
L4ehbe8Ef+M5cRGyzXBorXisd81821LxWtAteUnwRIB3c6yw5aDDcfZwcdGvVfA0YEaIOE6xmvrN
rjN77rEhEyDMDeXaiwqgu3V3B/YIUwuQ43thorwpGb4x0gyI+ow+uWlZwa9NiniFphd3E6vF+wUB
Z4+e5B3p8z8BK49z9fZ//uP7D1rNlOe6hs7IX9NSTGEJrPv/PZ3wQcae/K/N97Ts/glQ+OuNf8as
OH/AvQEk5vkmLW5HYrl+AQpR+/6hOxB3Ldu3XMOxQS/8GbNi/+Fb8ItcH7SB67om9J5fMSuW8Yfl
2YZDMhG0IQk2/I//+5+v0/8O38q7dwzBezzOx+O/It8w6f2GvoGKAa+J0j3xML4BqEcinf6CvvH1
tugCskfOiRYHm4ql8raQaZ+9gUNratNjK5NAtbZ99mQ2qE5IKAyBZzD1d9kM5Sqp9Zk4O6rXMlnU
kBmj4gC2aYbVvgY9ehcSjifzSElUOQUNdj90s2SOkFmqyfTSkhjTSOaZTmg4cbXjVSDqtHX6Z3Np
9yHhZVDDi2s0FXv4JHdCpqTqMi/VbJhVygTVTPhf9cZ98P3yc7Is19GaXjFiUJYkfLUnhBXj+Mkj
lNUnnBVeFxmpkXvDbBcBrUFrrYtfTJnouhyKSmOipLf3FP65+GX2ayVTYDvkhg0jRybzYRnJqjaO
UQBiVxq0gihKVgNEysbljuoTIs7+rp/gIxtZe2Q10dBa+jkyp6H7FdPatKzP2OI2Y58+aSgwV4XJ
Z7aJtE1pGxJ0IBtTtbP2Q+N1EdZ27kgsTmuDQFyCcR37AcnQtELXDUuBBHGv0b51hOlWdfG92wxD
l7MgoaKckLlrYJ+iX75stan5jGufesK46Rb02XY/JHgsx3UfQvR16ZaK6Ql57g0CA1qKY454j4+b
8i20WoUBoBjuyDEoAXGTEVzF0SFFeZpU910xIbsyvLUgVHhJbPLGR0I5UTN/r+dIug3IIAZGQFD1
XRrat0D+EZFRJ+dnEGNR4diP44baCNV+kxlTOJBxnBB2HKjUY+KPG2KQNZWHLJOR/eU+i+8r5xWG
9M1YZeOJZgU0gnK6J+bvkMyy9fVCi/xMa1ByYoJHe1ruIo61EcTlfozRkOsgVDzK5kch85s1uNqN
YGkVZdHn3hy9Q9R0N2lF6jMm0MfSo1hKR+9ACmG6G2RGNO0PGqlU0geZHz0n4kueEUDsmC0iLC+9
OCVp06JZV4RPtzKF2m4jetYCWYFMqKZF8Jx71XMaYRMo9CfLpdSGNQ5rvzVwyxFPKXHXMznLhF8b
hGB7OEOo5zHtEw4JJ+T2VQRml6Nzv+QSpGEhmuHG0oTg8uGbc2MI7ujRXI3iCvQyZkJg3y8ylbsu
D7ZM6bbNpsfutFDPT8/dNAooW2Z687FpndgiQp6PmMsU8Fbmgc/ZOD/7MiMcqEJAZHifws8DQAxI
PwMdNdf556riEKmkcVrdYrG+1iYZ5B1Ij1XhYvmoMhrog/kp6wbrEOrY2mJsJ5R9EzzmAzfk6BjY
HctRmQNnygB0lWei9j6e02qBuvo9hEAlEfQytkDttXJPDsbbyfKef/1nIgE6mcxj762PfW2pbMwm
QOff/0+9+P0dOYJsSmrdpjKw3ExjJ0Clhe+P0oavaStiFpymUXb00kCyYC6B6VDYTLOslrgfr49f
Xd2ZGD4wUh8ke8+Ys+igtIn0FA5RIgEJfokSVnql0SMTxKj26H6RKJKK3cdT6nnYSNd4it3dx+tj
+Sb1spl7yWaxafOgTS5PhhdXp8pc9qj5wYkgK0VKKZ/T5Ua9RG2KMLCPIUR2+aaPd6pXxUC/qGfI
VaBuifd3vv+kTv089aIhTu5Df0BS2XB220P50PZ2sEuL2Hocc+08z/tqTJPvdHZceJEMN575dSw/
U17DMQEHZV+Xbn1HThT86W6yzrTq0QR0yXkcysdxnpub3ogMmuTFVelZ+64OV+Bg4mPSrouB/kAU
Lt+naLhnQuUbC/WSSqt2JtZSqa0lPi+gwzoPj3mMmb0YSuIKABFtMLF71FGM+kAmzmfm4yNOG/2i
VVW/7RIsuhkSmi7qzv2CqsKncDmTZRUsz41prnpb+7qYwI9QPy97kPndtUzbIy1LSLRL+50qoHvQ
CrM95HP5Yk0mWQF2HR2idvDQgAXr3KEC0MWaswUnnR81L/xaz/1bEfXtvaMH5Z0BhBZxwJbwlf4R
BgupUmVx1weyuTl15Re6yNt8ju7zBOiE1joNa2kHzY+rPw/0h/cpDuNT6nPDbUW/iX6gJ2+uRvSp
4ezajTl5A+WMUEoUMzrXAqMfBr6ULv6KyxhR0hDm4dGayDBxjOBsySgQpaGNKB0UuJt57KlCIu5G
akQAgGhKvZtElzi4HQZsQ8wm8tMU6/iFu64dly0LEew9gx1wibRcka5LIGQmRYU+6TupDGZaerKC
7MnHNmNM5UltApnklfjyZPx4PFe6safOso+m0ljWxgRxSG2AgXnoOTlDm5MjldNTi9td04pjZVW/
dNTNP/bUcx8P3aV60opJ2yrFsSnDk95lyHMxbmPmCqS+uQH8MCq96n8tQErr2DAnHKUxZXKH+l1V
zDHcC0jragOli6w6tQszszp5pv2F9bJH3q/MvGFWYFhDcRQy9XWRm5gOzunjoYjGfB2E2M1yz8GI
Oclk2PfdiPXDST2mVzCw/KterXBBzI39Bl4x5VGlLM+Cgqi4DHqQ5EmtldK7nEdv5Sc0ptVxXXI5
OKLEZuyscmdfO/5OHWWIthu+4erw4fBVh1pZeH+z+WZz+mbPsGRVhIEKOFAbdSJ8PFR7S40qsqsm
qjTyuGsymkxtYvlQPVflQBNo2jjhLndQcskTwkIr8+s0oFbLbqi1zyga7a2Lvvyoxy9tWHUnFEUW
LJeCdE31tcqvbJGbzjVRnBUomtVDtVHfd5i0Ym9P3eFDtv+bdv/jPzSdr31xvtZlQslCifXVd6pO
N7WX5oh0U5LM10q3/7H5OAfVc+rMczMqa1xY+0HTKYyFmYexH46GErOrTSYZ9bYK8FKPx7hCSx/X
b6OU+b8fu/drVEd6BCKayzMuOoa2dN58HDh8ENjHPq7Uj2NoUuBIRkTo6thQg+Wafb9y3/dZT7+6
iUEAqzw6H4dIHbHfnnMLn7IrogKkdhwxdfU6MnFC6pxIOpNXs/of7ALBFsPPk1ABvfIKpufJN6Ae
tziBufsMbn5k2kcijgyMUpeMupQiGf6r9j6eE6HYuy00AyXQbwOTeTQMbbed9i1UmpMlA8fU/72/
QD5Xhl2+Guze3QA8aU+6FrUn9x97vz2nNbClNObuWKBkGFTMymHnZnGILHNpzn687JVfwRxY6ag9
dMFEUPrNN3UIhRxQPo7ou4tBPa7iwjm0ifZ+CapLsmyjSN9SOWektFNv26fkNzXC49CoQ7hcfbAJ
72Ou6bgmIL4kWKtL0mlpmAnqoxg2yal49/urN1Wm+FQkOaCQkYiN9yQSdbWqDXoIfnojTSppn7IC
kVelD2KUsqTa/XjcwhjawCJn4glmnhFHHWG5qeRR19WT+dCRR9YlO/0fwzOUTiYh8qHaUxs1bqvn
ghIkfFH7h4/hMgsWmBFq5Hzf5ed/LXwEgAhMic+RN5lcfhgHcEd+gJ4iz11zIpzl/f+MsFm26hWT
YH50ULvqv7Az/3qvehgaiOrWhqO9DBWOlZegS3HyyI80CD6S2vvY/N1zhaYxin68JszlV/N3P4JW
bEEGUvRT/ZhMvS8I9bNtm/H+L2/7u/f+9hx2B2eztIi3Y/m3qv/FdfzdHQlDU4/wdK3RJ1cb0XQ/
xChvRyoNRAV3fKR3fDw3JvJiM3RtpzeGuyct85xrfY4mXx4L9Y4QThHGLfFnqMjf/RiVLPKX9/iz
u7UT81LIDw8N/YuIDA9uBXfK9x/3/tr3rBGPbwO+Aupe+f9q44QyrkQlkwwLduicE0WzKoaJduSE
qoRO7RKm43hsnWqm21YWzWEQOG3wBranOPKYFhTFfpF2IiE3k/IYVWbCqNOVNEOWh1LODbCF1Kda
zRIiQkHRC+fPDWjjrUqLnKMu2HlkndUqQLIy8lWTx0FxmTX8swwyxan7x0Y99NTIq55MfADLUwTP
PpZ32/eNGrbVbqVMSt7cfbJkkAuSrx+5VTUQzRg6dLlxpQFKPbTUHSEpPtMkInaZBR4SOUaeQQ8L
vjZkxfITqKfUB1KbMBGUIvNs38HZgv8YkVEayclSLG+Nno/K2ScA8ARnrDlp3BhY6sn7HaS8dN1P
lGUjsjOZK8hZisqYV3stYYUnfKigBNuTnelf7RFzdV8T6tPKjdoT9gAzrO0PKvtwki9Ve41D6jjE
/wNpRfwhcmhPR4NTUGVCqsejRVD6bCD76my9PLxn1MrpVG7YFqNk8NwNC7H1mry9LHJ8ed/T7fBE
q2PMTYQrifycXo11Te3VfLBdsvQ3SQ2lfmvcBPI+qz642jh91G+KgC5UJScVeaHzuXU5oShZy+OE
jjRp/A1yVP4s49BK7yIqgDg2kMtsVarsrIV3yFgnmHxyKJXpke+JkmoXPiA3ZCu41H6IVtEm+len
njWv1a6KEy0MncSPPjmgxPhrCjHHiPvCx5PILTXCPGTDS36Ij03uJe5+ad3dx1MqZacLixCfXkCJ
xKJCPWmoRuWvGOSUQu19bEJ5pnai/YJozQOuxC/IlANP7ToTULy1he3YbAb70Fksxs7BEPaHCGy2
LefgalOrU82ONkQ5YwVP6Q9RSOF/tZKgIq+rvxMlgPtRnm001bADq8d2YbEbUSbn4JrfjcGA5Iro
c6VOPrWJqRHCdCnCnxT76q1BmZMfbfj04Gijq9RhPxynExHUKYv9qphO6jGW/vGQIh8LmhQno3SH
lh5xc0iPI0iV6tk4jvnj7OK1KOrhFPjzQCAsG/XwvzyXNGtNscXGy2AU5W2NThcOZENuu7FlXkOh
CCaSn8IlXXBtrTtHexgARJ9i0s1QqDvO2vPLYu8WebCtIDHvZlI6t43uLXe0zEmJhcGGIjqr6ocK
t/2ZzPhHEIzBoY3tcNWZzldDzNFlJB64KRf9ru9FecnCQxV4N0y3kxvwLOZ5EogeEpcLIsSoI2a6
XjC/Ms+886nmgjKz0mM6VMWmHdz7BJQgVZjORKXoAiWiUDnRxKWls3xCTxYfajjM52ocLoPpIMuu
5WxhJEoh1GHhOdoNrAAdR2pSHxw3Iq9wNHVCAFsTZ2t2LQIa+5rfFnusfik2Fac/dggrMZsjyqpt
+xoi+k4QzVIKnr+Mpo/1yh3nNXg7BFYaQVOGrYtjZ4y3VLbqc5OY9Vnt9Wn91pr5sLPrtrrQ1JeT
XIwmqTZFpCKAdVwq8k3rvkEAYdfiVISYrrQgsNZ2ZsXXLMMOI1iN7wDaLSABV7pplQeQoSGkngaJ
rHvLcDY+msgcdzPEi7VwAXdZhT7uw2zMb9FWAAtrZBkkxJ6fQF5o4HTMZthfDK8A2FtBZwSDDTAP
XMJG8zzAtU2xc2ua7BG1GSuhne1VnxBlPmZk2O4xKG1FRyE1N/tXOy7Ppm+MW0qt+z5b2pXVs0Eh
nm/A726tYPhRQtArZwiqwBI2dWA+2kUOJrOKk4Nlz58n3Yi2dYIabeqxqlbRgkm/77+VABNRHQqw
Z1TW50R/cVqKuMXwowrhF8G+oMLvH5YJYJTp9DdFiyDQN0dj15g6leAsua8d0exNutc75JMVxbFJ
/9Ra3CwBv2KvKeBjzG2987hToHehldyFBrYImwzMMlzjfrD3tmaQxG30G9dGKlrqM7k9MAYRfYc9
bfa430GqH4/VYuCkxIy4jPEP6ApQz1YmU9jLoiVvYAmiVc+0b63DRER4UMElzcsb09QSSk384gqZ
KIgVEV0nrSIGPAbmapioTrqeZkbs1W+dLeebJhAGQC3VyuNW26ctN3sDh8RE85AKRL6Pza47YPPY
BzbBzmYJ/jmIocHULdATTtB1If2bxAhAUE0vEL0POuzXY5rWL9UkRSzC7N551P/Tvfs33TsaWRas
8P++e3fzvW2/v1JPe6P49Ne+3693/mrfOf4fvuF4gjATlwadQejOr+6da/5BPLBjEkBjGmi5ZGPv
z+6d8YdHKI3rQVq1Cf8y+a8/u3fiD8QJvq+7nun4gqCl/5/u3W9pK6wyBZxx17SFTY/xv6RWIHN3
tJRy50Fvxmtp4WHiToMmwQRnCKgz9vTx38RJ/N1vpFlomTr9R0OYv+VkZIVVgMIX1WEE92ViTPSq
z4YDpARb9xhE/b/hu/8On5cfUDY6TZ0GKX3U34KYwk4LlobWCHU36lFlsQZA9FQt6Xen/nehT3/z
qzwTECvkJodP93tQ2+DSRSybpTrMbfozzdKfgRb/JOTbS8OXv5xov3qwf+25/hbUJI8av8kmpwm9
JoS/377DzomIu5KT70Ab/a3v1TWDkkP3ZwIy869/leCc/yc+vvxd9HVJXvFt16PH+8/N3RCVm1VG
fCrsgMZ6MLm5180GxvN5QkfK7RbbZOkdWRmC351lSoZ7NcN6uyAC+9d/yu9xH+ovIVPP4GgKut50
tP/aZnYH6KodNKCD77OuTAPMAfP9DJ5ZaPPTVE33reW+YSv+d9/A3x1Xx3QcErEMx4eB8s+/VxN2
ia8B1D2FlGOid0cKMyAWxvu6Q9wrkddFeEmK5SnxUCGVWvy9IWGkmmG2xERoribM1YmTPv7rb0N9
8X9NCVBfh2WCmnNdi9Cg304Cpyl7I4uKivmybBpmNpMjfltnjujgCRTp9Rum8zyR/D/2zms5bmTN
1q8yL4AJIAEkgNvyjq4oliTeIEqG8N7j6edLaJ/Z3dod3XHu50IVFCWyUDCZv1n/t/xU+Qgxe52+
TAltDUIGRsImEr5uN8gAbcL/roJ/cXP+5WWyHZwZJbMBLC9/Pl1zF3dYN2TlQevoW5U9mnW0nRuc
mHnALZ4Ip2Xutf1agpBe/f1bG7/Zri0PhvzDe6t//4MSwcVHp9e6tDyMtvk06DFCPEZnENviQ1OP
t1H3OBVgpAYpv0XRW1777T/cLX95s/zhCH67KkOShSRqHMEc4rUnnPEG8eA+g9Vdk/9+/P3nFbrx
n2fbc/nY3JeOZwnh/HZzFn5mu1mB63OhlwR9zlkWyccAU3I16b2B9C/bo67v0+itw6d8NYVaS5g+
XO3aPAAQAhmqT2eXn5nSCbMB7h1T8+hXeruy0W9lEDHy0T8Gene1zO5axLvRLj6j6fjwovhOswLd
LfyQOd15eXEpg30nMwYaCn6P+v8dNbUVqnIxFPtiMl+xviVOpd3SuJcgn88wTaixJvwnu+30lYn7
zVxXDLNAVhwAgPt0fdUDNfbDFRPEYy/ofRvhITXIrkJ0mVzR/MEh11prllFsquk+NOMz8wxrhMEn
vxiPi+Q61+V6TvJnhn8GKFi5ts7wP1vJMDlmVQCdirHmeL61FWMfzY+ki++po58TE81X7+1IZpD+
4SyGAcJHZqcfeDh/qPtJeNzCRs5niPIX026+u2opVmeGGR+AEqLZlQPo5lF81xhOBzIbfsgwosbr
PDSg+JllHK7GKA/D2H9K225r282m5nwui0crxzM6ggrwF4NIkJrvBu9p1ZwgwYo3eDW/YJquRuRy
sbv7oPHhXIwLGHpcdTTxVJ8yoSnqtQSGDI1mWCisCkpnQOhOTOsSX3Povh1/DIzRi0L7BFSMM1lk
H3XW7Gilf7RO8CBMxq6tKWNGO9TJy8vvHmEsvT2ObGDpAWBw66P+MfYgCyCptt3hFg7sEwLhTeux
LpbeqQqNp7KA6AU2j56MO7+M8CscNmHP7a8eijhgL+cw6fl5r/G2L0kDzUmWwR3yL4AGH8PyiDb/
eLb09K7eIp+HazioG40gXr1fNFXvTRxQfUrv5kwpVJ0ppUMeS/noJPoNTjqCIe0jUcyOOLv3mKmv
zPFWVRMNS1SSRcBsANZ9oNevMaobS0eyVwV2S/useyFv4JeboBgnj/vTanwAhcUFMkvBoER4tiR2
9oCEbjNHtM7JWqoywg+tiu9xEmprdscnGfQ/GSYA2mBysWrpTfsqeSx+ZsbWeLaZDFXcSBodzWU5
eifh841Gf1X7blzhUR/dBZ3wuaruQ8YzMlkXr4WkNxppvrYEWsxQv6lbeVCbMy7ej1pnMDTnZ4fY
4NpE7PZ7i3kg8H03s8aavmEA7ZjE05sBUf1ige5cdSnMc0omKoaRzDxhu+QruBkQmMCMn5bbsbKD
j1g9uJQYYG1r6RdTBC9OmwvQf7z1spS4UfoxyPHmpTwrBSmvj4fScDMp3ZJ4sxZXfgWvZJ52QeFj
h+mFdxIvrmiCqhRPDdS+r81MTLgsW73a6kNAsMPILVSC8R0BZKzidroZ6kKti0D/7s+AapwXfR6R
ajjddd0l4YdToBJKdZa+tsYatkzg5SR3rWJ8KGrf7QjAMc8AFIiVESR3FxbNStdHxhLZsryBEHh0
yaaHSjP3y3/w8BSpBh4yp78hlKc9rXFYo+TQTZO3MngXYKXpptbMx8bFnNoFvDe1l5KuOYKoGkzR
bq7Hs15HGvYu/oPecW48uon7QT/YXr8dURbAzY3GHXB/e6VRzdjZ9fjg2l3BKKa4SWapV60sSn5R
tZIt3VAbkOB6rHHPrg0Uw2VreNuohXhb+enGf1gGaSldAC51EQa0cF0La6Ddgk+sHg4n06yOTssq
2pRqmyyY2tV03lbq2ieerWgfS203aYC5RNsovjfC6JB5tqC0XsMeR0xtLL1tWsZvY6AYcjlURUaa
UNkY+jZmHISbk3Mlh+m2aP2XG3IJXhBMf6jtgO7lhx3Ig6Zzalji2hYc49TqPyi0vsZhvu514wUo
+XnqmINH37Hxpduuf12iqf3cedl+xFBluflJ2IuNi4G95jICxA2Vx/ndMJKJMhoV+WZKMAEeaO9x
W4djXzBA2P3smC8BZiRfq9ybjoOPDM4z812UzViIAZChxuE3OzOo36qOMxI0kACr7NJ6mrOpK+Ob
7Bp748+JvjK8pN00ragYTa0EsjnueTPQaIwXEReQaRdbaDhlZMondxYYmkh4ZmZwcpD1rWyN59Dy
keMF6PK7GNhcSf+F4ZxDPBsjt2czga53Uejn3jHK0VSHbTVuMidc8yCLNV6ED3kpw7XbE7a700+K
BY+iY91iOM1jjOan1DM6SBUniYG4VZmCEOjcEeGLzZv1LOYVdTD4l/3WZiTy17UrUp6hfm4/cusG
ifxpHLld2qx2MN0Q9yRkxhA3VW3Vz9WG6YcUsCuX3XGMOz/4KKwm2lN1Y7o3YGBbxUSWGL97sU2S
5MWI8NBOMgDSrst0ZgLNDsEHheQX4YD5ZdZqawhTKcOhlFK6n6OejesBO8+cDxVbxTVv5S0feQRC
v3ud8+EFVyqAUfJxBkW+thse0WAwvzh5S21HLUF2lwHUNGB/wgHpHLCg7G34r9xGx/2JpaKGgEZ/
cwaHAe08BkU2l6B6IrrT6cBXXJV000LHho5DpIU5KIlmSzEugEATDDuKkBgWCVzCgvxTi1xx6/iA
oiXd063FvriZJ1kc5uDSOMLgCScw6HiWGYdEItrl4DDyV9EyiUWXlRNVNA9idr9TrXrBCXn4FjPp
GSbyFASTfA+2ne7smlYDllNYl74HYUryrTyPoy9uw8AWQv7houF0lUSpvzeL+Cyqfl9RxnsIqpH5
Mxqw6xYPCZqy8GbMsPgeeVPFVhMn+xxBS2TcPJg+1MwAA4/pW8RWutFpX49zdYRhzCaoo2Kt5gpQ
5YxeaczB1Wf4nVS1pm/AckybSUzbIpHHOgQX3sCMH6S+cvDJIie3uO2HHLPWzsGiCh4LXcyaSb4L
cEeWTFs822Odb4yieEokQAlbczHSxJV76mkG4uO7jSb3ZjC0f4QrtamSdl4HWfesGz3/Gd+wTDTB
2YIgVFldhVWTQdO5nZj18NxgFVftDybUHxmTxoBZtLvIjLz9WDLB4eFPaNrJ1Uu5i7KbO4BHLlXI
UI/sqIneaLA3NDoMhdwy1sEUH2Ge7XxHFUmwicUZoxmKXFI81aZx8R0rX4MfLhhP2ugu8VY/Wl8s
jU7QFLCSa0FCoBWQmFSoBFf4ipqrybMOfZbANijCvWPyhl5l05wobZxtEraAXkDGHiI3X8cO9+W0
tT2QEvPkMdtNn3UFfHYDlUCHWwtPfJA2NdRYtw/hWAMbnqpLaDQnXEI6dqRx1zEutYeP9pQMIF7t
AsRq3lobbK0c9GGTTRzbf20injS4vT3oBoaSTDfd5PAK957A7NOFEeo4YX0YsFBp9ISpVii+XlBH
+6GDVESJfF2zw0CH96eNLHWLsSVMAHFY3GK08A1VLLcTJxVIA+8u2xZKWhVtbRl+mLVz4hlM98tO
B3+IJBPIRSsbxNxjYB1nOAxYOJcHljNv7+f5VVSAVWb6i5EbmPgRmZuQXWGPFcCGOcrwwZM4yPgB
TtVY20998y2tNH+HaUq4YUj8vUhbb2umXyrcvUCp9rvEaAiKWuBDFqYybis/IaqIdmRvcgfP8AEO
yhujs/inZD3DghHAYMcfGcUmNpg79+COAQFiTphudMDDDW4Cpl8I3g1MKOBon23Sh5XrGTfMQH2E
g4TpGmGyHZms32V6Vxvmr+oSClxFb1CzJTEjs4wq9TS2wQza4jQVIiCE5jqhwsbJZNbOBWYvm0YQ
Z0mdzIwhKH1A8BhHobdfwtYkNLdBCeKQZl3aYgPtk83EfVvu8MB6HoGgrHUH51Fj5EhxzF6D3kiI
8dbLOUHS+KnIi2fWpM9gJR6XULeNSTNdAf6mieKbcAnekqC9Gqu6ED/bic9d6xV+2HsVKRe+uOU4
1FsCLwcJx3Mf6TW6d+2rzdrBIujDcQry7WzaB/XHE3zopI4/5hqgWx/G+TZI/SctDVGn5XyrHCjD
Z1W3E4R2dU6gkeHhYVRudMAqyq2V++oWXgnOWxGDxvQe173V8fuJLtyO/C6DSAPeiQcX0JFmVMxm
cRljlWwh9SaBVmchdBnz6iLnzW/ib3Oh3+wY+EBgJndhcf6HGbegjDxNkx6ofq5YG6d4KpOR7EXO
yUXb7vTj4+zYryjzHpmc/0DpxbLEzK9bPRa+esTs+WazTyOerzYFvCxA39WrrdKQYUw+lXoOQ6xi
HsJwm3mDXuNs9vlFc6wMBwF33PpR/pWJOFuQXzrMIyU+uR4rL3JHHxk3Z1ZLePkVUrX5ixOzziEC
U5SGiYEFf+3NbKgqLYUj+i5atBOgYCILQ1x1hwYdE3S1N58RQ2zc0scZPeNaq8PuXEnzBVZFD8Oc
LmB6EKbOwKtZbKRL+iKhbK+YWHmNUo9+Kju1kfVXM/Pg9oYop83hag7TOaoJjjugKCqyJ0HbZVH0
oXneSMOpvyYVcQ+u0KeA3owsGNO1m/48C3FbrkEX0RFlZuQQ0rJZ9WpdzQuVW6j8GDL2ZwsPng7r
gFUJdWDrKmyLY071asmSzXQ+jI72qNuEWlKnWI2S5W70QBCWgxCKmaFS21xmDyqY4jwRiKtktYzn
c2e/ObFX09ecTvDoLhJ49qpR3CotvzjOdE6T9klQhgDSddIAQq8T0Dkr9atV/cMO+m9D8WZJJgIU
UAJe4yPU3WePkp4p5KHo3Hd0sSiXjfFiwOaDfx7dTZWiDwEhmf95Kb8tB2+oPae0uF/haN71mE3K
iMRHK0EfLJN3SUad1+uOVJ5VvosEsuGGTyL56GfUe4zx7GbGC6A4SQlmfDBjdkxge1qfbTjzb2rB
6PLyCy3bRGe1cUYDyxOz5ibl9GgViY6bNhcCDYJgcj2ahmAXX5dqchVwH9X2u+ZKimfgEVcQOM9q
XxYtzek5/1n3PNMqqe8LQvbOoFvhFN7Fsmx2gDYEK4uHSYXIgBDDQ4c937iD+YnAjLZZsDcgwi5P
7ayqY5We/ijb1mYIiDTCpe1b/nrQdu54yrvmHVsLDIbUw/g5j/ofddVf1VKirmo4dwdZ2DAaw3ts
fI+RKwaNTNZpmrPMaE+TKZi+KACwRXxsVYLoG56eYByvtvMp6cLvlYE3JlWVWoqAXf0IvwtDKHVO
ev9lnMcv6mNKTdWUWRTLVj7aLsVMR+Paq8JlBwGqIGplI3kTPB2VpFAxWBYWKhk719IbMFumq/0W
nIjvYzGnGfOt0pqPsUyvlYcz8QBkKOTxR2ZGch/mx7EqNFrtyUdsQGWqIdTHOkUv5k0mGSPSwDgC
1w/WtyD8mCyqGnLgqMNGO9Lq2RsEiY66tZeXqFbFKexuYAxWetSs9Ck8yFQ+jsDDqIvQYKJhsZUD
rFKZTky+UucKP6X2VK584WLfOnDjBREJeOtlzbrkBodEVggEWyoSQJpgEJlRZ0+oemQpVlSq4sEU
5z2vu8c+Fbue2onELG0pyqkOa6PJPR13svWlfIZHhAevLHT9hwGGw9SwqnucnFjwMfmIYz18o3i4
rWpsvBDqrDqDwA/aJGoh42F5HjCC4BLWZPb4Pm0nDZxFJn+AbyYXwnuBhKbdBeMmsN3PgDsP+Jty
iy+PX+N8UrDrzZJq+1GF6jA9GdQY+4KcDf5cuoaE7av0nv2+r4IPpuZtaKcz7hGkRdJNjvXQXdNh
3E+lMLcaxX8wf7hlhz1NaRVR49B4XTKtQJXKmDFCbonuDoS0Yh7xLNFw+cXRyDR23Ugh1O3LoJEe
xaGqwgREb7lnITQApdWGXBA75ZasZpw0WXS9LMQgNCoPpKf4weGCQGUw3FcdEO/aY1C8mqLXRlbe
Pj4OJg5IABixSCVB1k0cqCXRJJQkbeUzaxTzuyuW1z5+a4MCe8WGJYYh6B953RuPS+6ZAyGMYjfc
pLCR1q2TvdUtBgwxA26T32nrtM0MTIgQLxoZEcNjYFqPuBx8LFUaTeND12m0qUrmbaTugm3Fo8oO
2dpySpPLZkeomGyritvWJjX2bMFUdEx4Ojk/nFAhRVRJjpEQbprY/eky+b6pM42dMkQXogpiDDBR
gDE5d4mXUnYiRl7l3nMRZ85OLSWTyntLjx5SaOSfrVF+dKNFAREWeUEVITLDj7h8zia2kHimojQX
X5q5fSoZ3V77ADzA2dssqGxvZoCDDkneecmZc6QT62VvwwKUpc+RP6sG6LwqVs+qNCVsHszcTBwi
xieqDCua1YAYwF/XgccICAGJsGP2rC671z2UjWkXanBwl2e50QQ5ajk/LdHc8kEJvaZNaVuszSR5
VGYzT110Ez20tDSmlUX0EhjVFUurb5jLu/u0ejAm/atvE25jOEZRNX13ItRTZmgqQwCmwNS5kRbR
9VAdizyAe81dPybXivExQuCUp7LK900OkNwnVimd6HH2XgYHEQVzp+3ZxOKZnVfkp+6hYS9lKa3F
AYw20ydxdrKAArkM3Pv19MM3nc+alZc70vM9Q4Usbt7UrSsv+1JWDEWVGV7kfCyXW8sGmpDlTKpX
35lhlKj0nvy+OGp6+XWGsLGeHHJdv20ujRWUR6jo2orlst/YU3oeRCQeRr3vXic9e1NzYRoIlAN2
r0hyvN1sj9fSCxnkp3y3jnStBBkFiLQrtPoG4GEe7VMBMGJTzGZ1Mcw0hqvGlBO1h24U3U7vq0cQ
4sNKS/tyl4je3cnONbdl0NnrqkobgCOEDXE3PjUR80kIPwG4h/NOd+nMlb7fH4J4+FR3pjxmcNlh
AuWkR7im4Qvtu2+2lezsDMZKUzImWniqRhrEh7l0vW2pJ58zABD7obOTi+EPYg/y+hnoC7gW19av
EijTDi8RtI9K4Ig3LFDp2a6OMUCLQIzwC9WLb/DSfUUbZJy4F/AGX17swjm18UT4r6N3OQW56ez6
qXxBWyxPy4tyLkEHXhDlBAVjxogs7TR/SpUdxNRry7QBLK6B+kFIvRi0Ig+M0l8OOqsdnDyxkYXO
KGaafm90TZy6TP+alzQUsD01tpkCFi5C9+UlSvyvXj15W2FW9ml0wz++LN8DJOBuwyr5FoH5ndJi
gnqSW6c2G6zT8tVvf0VSZu4D1K1RUeVnC2+ErfRKKql5rJ/+/QLjDCmrV8bbvvIp4QAvao5xjkEM
o9aMdXQHU0sKnv5qqLBuYhUwo0sSmK/4h7i7wet2ozmOgN+iy2IzsLx0yuGkbtRzRcF/++9/iH3e
KE2oaBiAtk/LC+V+8eurLknQCs/qX5xB1SZ1AbkNA6BnFKU090r92iSGfmWANWCKj9Jg6MtjmOfO
JRHRmylhLVttW5M4RtlBS/VADeswQh2gv9LLV13WF/55fJQGwGEzSeOjl4IxcmEWrqWr0DR5bb7Y
hiZeohBLCBmHwGC9PN+0ht3sLCICFp3JgxHSuS03lPorhfbqeeA9lr+Ngw0GD44hZDZlItNxOMEw
ldfZzMrrZFkOpXHqFMv3HNKwFqv1ZwvvkUQvXubqkaLYtHPm6KulF+lThCFVvpII6EP4shBLEqSQ
ys6h6TSI28uX4L5/GGMgttJpTFIAwzwtX/XqKvzhe7oEYRRYX9C0MdmkUCaDcL5qutPuYONUDKI7
wTmzV6MXjSdYSONp+Wrsw1cKZ8xaKxMUp9FxhpPpR0yjfZvQNjwt31pedGUysnxV1gBinLRMtyx6
6VHQZxDUJE92+M4BviQ9dznzqUxlptbj9OJh2UC3iRd3mr6zHcEjQUv+Ook9sLBXWwODXBfTwbXM
rVAPsKOeznby9D1Ds5cqw6Esa2Enanm7o+J+sSf8YjKBZo/nSd+2MD+7OjnDLWI4rvbqdcRSswkr
FZ/WTLEbAQPKPOINnFNKdyWA5gjhphW9ZMoKpk8ksKlMrTapWmgKv9hHSeftTauKDQap/JD521Ci
+w+NfTqKxxC8Ga1EcfDbXengk+6bzZn/i1eC7L1Von6V1G17F2fuUxe34TnBBxv71LGgCq6hEZb5
96rivae9pRxgeqvuToU6mEAkxBjLl7rLTDYodVBqhYsNgh9ZaPB167R8tbz4Vv2vv0Z2KXaZ57Jz
dsfJKad9qmTDi3HfhIXAr6+W79nB2xD485HqMeQmBjvXXRhhtdeUUQFhy8XFXLPRDRvN+2RwWiOH
LRqGOMykL2lYQf8Y6w2kvulgBO2bSAAfg+YKp0nfJtzMFB6G4OJH7kl0jCfK1i8vpWdTpJNMdpLy
5GkMT6XUv/mutY/hWcY63Pbx3avK22y3n5ORiNGYzMNAXErmK+LTpNA0wLfesJukPxdBqEHv/6Tn
1DAaRvY9zXrXBd7nfd/8wPv4oQW0vGf0qdx+mFBFI8PmmR1c+xhOQm4NBxmZkWxc6ZSbQnmPeU7z
Jbazb410v5GYrGwDXJHdBd/Gyr9PVo2Tb3PNAwBT8B/oh4y7QAuP6gPoYtgTl7mKmRSa+zkh1osn
gtvOBSqA8uITFpMbiizrsg+QJjNEiE9VCJR2DTLjEUnvLqnle5SaX+uZX1Izm+OObHNDF60j4IEb
hoc+ByVwBjt0Pwkv+GY67TcTsWdTvWDbPq7SgAgODb9Yz1n9ZdBQn5qnuRI04wT9Xoxkdmj/SWan
VlyyIvrCKvSQMPl3xI9jhR1JuRdd9yyqMoND3k2HGfBpVmvW1ux9uDoRG9xcRGt6cf2qfhlz5nuI
ZuvLLKmA04r6iAVs5KXKY2lMLhT6WX2MUCUCafypd5h0R5BIRJ0u/Tpwp2IdF9DP6hdDGdw7pE9L
RS/2gg9VChqXhEqnwuJm+boVEOv7JFvH9nCrof5D/wInh9xCb30SSHONAdGH0MhbrBgVeOPUz0k1
bE2Z3CNPfzUJFqkdkjO7GWBdbAhcJL8IDlQJCSlBR1kojdK7AGK1OlhYVf+93sZSErM/aa48nawA
WZNHV1BhWv6sL2rmObC6hvKVWdiHfCJXYWYo3BpzDXeNEK7MvhHp+aQxmJBm2B0u5S6PhlrHjI8X
xva2IeqmQBHhWaAyg+VUIiVnIHCTmsMxEKSzhDyqLNw8jrGkywypdtX55NuljWJk+sBgjn5VTEyo
O4eosPGUptpTxBKGffVVuuI+2rFiQanSQbqbWa4J+WNIBdpFImP5+5Ni/IZ/sVx1UtCQGo5lK/3j
77o8uKOTS0nkUGfGrUNOVCekrOqQotF9MBzM1A+BV29G9OGbv39v8RfvDXVE8KYGAihPRyf7R8FX
Y/V2Rqk/xYSUjnfmk3/xRkZ4sykzaMJ+LMR0lahFptG4uY44esNwUlkYbdGr7wWYbFr6ijiClnL7
UKdMo1uUfP7+KOV/iMI83dAd24N45ZkmTcM/H2Vej1h2yYTbRpG8wpYEEQjGsGIZJpmcVHkNkN66
lB34KQ9dFZKxakg+lJgjgp23ynK6I13q7goyYrQGd1PlcpBQva1T5Pe4zu4ppULuiZ0lCMoARb0X
TURw+7xIEANd5e2qHNhW1mP1JZ5gTYwM7P/SaZAmfNAIlhsnDVeiJ5EXSVruYzZc2BDnRB2la4YA
1HpacWOd4qZrHYYJPllm99cpC39G+fD01ZPpVSVs1Hnush6uGJ/D7xs/C1VkjGR1tHPi2/BezLQe
a3N6Tcfw8Pfn2jD/QxzLybYNYdqSiW2s/n5TxJVjVGiAApJDJBMs7XRri0aV7FfpTWq1klmNUkVl
5ZEaTb9KctwM4lSKRwMEMS4gBdsBFWXGJIiM07I55200HJpe26dq556gFjJ6kzrZKYRWT8G7v1o+
DeCSOZm5wSm41+ePbAZMYqNK2clq2i3F5iCkYmHix5qF9wCL4XWJMwkUsuyuGop5RJGM4RISaHIU
HY3KysyIugQFUTMWh9Kh+kaZoagpt0m20G3cPg8hjSm8FGCsFOkXZyYjpqd9z0SJUAgbtHJi5al9
5z1tHaJC9e9hysvSb+20n2mMIRA1Bw1+6ZYJju/gz1S5PssEkYKJ8W60D/X83gnKjZmp792wpeUF
9zIPelwlTOCDfhgFuyHX3wj0qFdR8bEozSWivmgUudAw8Kltr70utfZSKx5h1RzDUvtZCG4fHIKM
TeHbX42ecA9zJRojCQmWjq6sAWdc0+5d5c2w1zIBVymuyh3tEhC1cXks78KMp9OAbAp8uX2z+Uc6
BKegGL5ZQ1gTnO18C9Zl6eB2SZuJsQxuAU8eTIhHQcZzrg61OgZF+FMbxmuXFP3ThKXLyoCohuHJ
eDN9G7FGhdHn0NantGje/uF2/YsdBXiWZLJUStuz1QzAHxcwPC792NKa5GCqj6x2A4fvEcN5P7T2
nOMdIkPmyVDkRCsffOeGqgY1HaWkWyjfVZv+g373PxXfsHLZJGyeI0FFUvx2SO0kB1lGRnRI7eBr
mcXPhM9HVfqG3oMWcTr6SnFWDP1NSa8yN737evXZdO1/ODd/sbibHnprwYiEhSTy9ye5i7CFknkR
HdpwLFHe8FR1Kz1uQPOV6JlRin+vSdX62f4ua/ovAZLzRtU3pNKPoacAATvnm8x3P+ld9AmQ77Sl
EuavcSj+ByWu9x8yec/SWXNQyHuGYVq/63AJsC3a4EN4GJMYixS66CgrNnqPjRE2BaqZTVo/Y8m6
tZGenPEFC4U/QAqwGM3lBylQX6YEFDGTYBmDe5GzFqoaFTFYDP8NMCYAqpXeIMwrOu8GUB7Bg84w
2okzpAFF8ZrjkIxv2RQXG31esE91QInD2nia7d08ciGhX0X9qiVpvV1q4gGeeMQaM5QHGLFu5237
gcJa+hlQdXJIq7wDPqQgWwVWeSgr36Ryxc28RwyJ5gevn6EL0rfQzGETWCXmwjWPjcl05FoYxryL
PO1zXTbgYpHvcgfrX6YUsa5mHlTNcZGK4izLuKL2KaSBq7NHhCJ8xpgJ76Q8f/VCtFGBmU2bzNSO
nm4/513wYePTvpfmAf/G+lA0LgXtYox3lVxo8RWTsGV5XdyuZcJqlU3tCEU8+tkOjMctD+//jUb9
02gUWEl21f8dCtjc2/t//WQbbKfHewYS8SH6zqp/z/80FfXrh/41FeXCIDSgYxuWB9hQ6CaR9L/G
ojz9v+EWGooKYZNcWxLJ+/8bi3L/2yDaFBCITalTquEo/j0WJT1bNx01FMPy5dj/P2NRhnqTP0b6
TC+QblimI5mSh6No/hZFVKM24uLXGGfNN17buioe/LmnEmvakC+8b6OBO6DeFSEhU6tvCxHNTzUz
lGdvplOh/sbYrHvKUu9lSmvrJQuzL1UxD+flb/aYUkw3wmyH58N3K9N/5qJ5gYePXw7FrfVslOkm
oTJwEoPcwhnNzkGCPTctMwRCSrk+2dgOmVVeXcex/1qm2Ns5sr82dRM8CbKHNz+mzaSNegNGxEUF
zywp5/oZhdh4zZVnvJQ+LRZPr1Eddhk4esYiGGJvnixBp9HX9xRmghcDzB+jG3lHO6RBBDgPRHZw
YTIe6Z0Z9jq7o5G/Vrg504BxBS4YGGmg6qHv5ZjWCx5oEWRj+dz7QnvNYpvItdFfRgol58jWOOjq
uyyC4dXJLNyj4rTbxDikF5WY3gNdRzPUsUY5sQ1NLZNwUMV4bgXz+CklHixo9f41C8oD+gbv4na4
iKZhkh39XpsPXD76XCa5uTv17cbApGxtGXF4oRzzxMj6us7b6Wi0Wv9YUAcorSD/ORmdc+mGxnt1
Z1wJMSjZ9z0NkyaJ9adC+HIzKHlt1KOXD/DKu8hWvkpcU/bCYsS3BDL2lBcMYjmZvIztxAIVuRdG
Ek55aFLTt6nOF/z3x9jZ9FpQP9N4z2cDMK8XW4yMamaz5tPRpAjks4Q8dg7t4MUd9OQhc/rr7OvO
1R7a/SRF+4iMe9xqDNlvtMG2X5Da7ns7jh/CVntPpxn4WOtVZ39y6ftVtyBrC+zGZuaJ9fI64BcN
2Ab4HLhD9zwmzC1TiRdHHHCaA0jRrRuLBPNU3XjGgHzAjAy+ppPDU5pM7m1YgX9YIP5iauj3qEOQ
ITKex5JA38G2CTz+HAi5TYfQuQaCs3ge9D7ZCGK6i9mOBeFY9NDoeK8CN3ltw8A4Yj33FYBAswmt
GP1CgLTj749HGEK94x+SfY7I0g2V1DIaKT1Wgj8fkUYpp9S6IjjDihmOaZLFO5uWDahzTKmTDOYS
pQyeySZZu518zwxde/FL+1z3xqryzPpzESPc9Ctj2zKB/Yz/AqXDzA/eB2u4SFL4zMqGrw7XbdWY
cfDJ+055bdpYmjed+45GnMEE4MoyEgmI3fW3cWOvOnql677lJ4oifKCXvqkKb0Jqyg8Gsuw3gYfK
JBDNcDRRB64sh8Sxtbv5yZnih77LDuU0OceqR6aYl09Gaslz2KON0I2WCaU6GB8t/diafvZNI67a
6L7m7KUWPtTWHH8KuvbCkLNzdnzHXbt6T3E5MRjDN+RDohnBA3FushYlIt2uDNuHrEbBOmnvA4n2
1a3NrV3rN4hi1qWA/SGFZj1jDrwPfSNcUxF0dx6W5rDzxCcMiouEiYZ41I9GMFzHUsQHsh1soGNo
V1Y4Hg3NgRo3fGQ+Q+3UYN+MWvJwRwa6AVPrN40XPmLgzmPs6MWZntUFjwp0fNnXLGux1h1ye2ul
XruhZXxfoJQF3eV90nWfHUlldGoTxv2GaoPJaXrU2j5YOSUdhLANN1rWzNtpzs4WVt8gatEg4hPZ
v+ROtyUCPXJIxSGcinpLg5j+cQPxsxrGyzh3YuvTLGQGr+oOsWOsMGv4geVRsY5ilBeQ99aGEVhb
kYES0jXnEmKEeya0PLhO0/wPZee1GzmybdsvIsBgRNC8pvdKuTJ6IcrSe8+vP4PawMVu1UYXLhoQ
qtXVEjOTjFix1pxjYpBxQSro5CiWSS1zi69UpNAXbXrRaWDbJBuB4mvbmeQiI6FfyRgRURvPSK2N
w2yi+ml8sgXCCMfLFO9aSO9IdSevQBULh35sLH8hLeCiR8vfMrjnmKHUmbnAC6/pgRSlZ0VvfBsr
dI6NsG/pjIUj7UZxg3jAJSGth0lsUrPDw449Fe0Ie4j2wvrU48fHgNFjo4f6u3OAq9pMINZW4bXn
0DQPhSu9CxhbZAFxsosHhBlumjmrihTMS6Cjh1p4xqp1XysGEsfUm4DiS/+b9iaU+B5RpaUgrWKg
RZL4z0bHETuFGHJVnBe7zEuedL4ObYSSuVd4e2/sSZ6RtVh3ndvvR1Vti7J5aYjEe3Id5iIGO4Df
GNN1onOfqzE/kg7RoeTRz5KQ1gfMk6WY5bGRuLsqq1yPM68zifwXjgefCiAJK4MsG9qvEXiEorhM
2GbFuBZNNd5ThbxlSvJbiU5w41umt/Xz6JMlaPz1xJ0jSiDNM46nceuEtCuaCWNUiRWnWEwdYZOB
2O0jkBcWtYBLxd26fsKIOgnXDbtURfjcM/E19QG1D86j9JGapNnmAKU3XlQxHJ2AO7gNKX/99F2V
XX1QMrjH9GRXLVIdkuSmp5GJ275S6RtdedIElpWnmuu30HSLLbCYpVVdf+pz7xVgJ2NVYCN7mqBg
iZf3oaj12UQkuUkKmLrpbO21/+J0X2iXkAQg7q1peJRAI2KELgAdIZHLeDYBMUhkELdElyLEnBUS
5rIfSvWjjBhByR/ZbBXUDMRPVsNOafF7iDLuRfQbugl/RuhFtt7yMOa+fw/t+iDymDRechL3nGOg
N7DGlQkp0rWiyGgceSnHviXijLPuiNw/Exrc0VC/FcMQH4wlHgnHAjz+tzIrqk3tqoUHmBOw3lv7
ZKLH6k1aHuPlybXUxHjDnrflgAeN9Aym5k8akcGuMxtnxRj/1g457NXlicxktA6nsLg5DqExDQVV
Ta/7QHbZrZiL8rGvCRdSc30pJ3ASVQuTho3DRovY/spQRt2yrtsJpzMOvlXe/Fq4d8R63t11JxSC
wQDGYyC2pZfdZeo2Fde28uflrFgxoZiIQ3B9mTzZk3FW5dScU2hDRRGFx9YjecdBPbaqDLQclM0v
fioJd0MMgQLSudCAQBtjbZyYGKI8yEEeEdNGQBrwIPBFDMjcmLh13Hd5AsFl6pzfw8DzF7bJvFFu
ZJ77XP4i3DA+JCgrCD0YGct7gbPTA3+DqsQnrFTnp3TJ7ZBd8DMBuf1YJfTL/aL4CpYxPtWyeyyc
hPYIi8mtTsm1jLrZQJ7Sigunh2OqRn1sTTSuDQ2yPEBgu2gIi/yGOyU+NgweiK86Nanlbwc1FWeI
2vT+ZPrNmLtpp2yML93sBHcn8K4TmoyjmdrNZRnm0GBu2Ywe8nCcyHWw3M1kYgSqOkUELurSdQ6w
dVuI8jaQs3aF8qDWTTB861rCBpGMN9u+ba0t4RvIWd32YrOm7dx+ICiDd2xt9tOwa1CSbDI3ZINQ
o7nCXsJrM3gYlVHpo0N2+9qI6QvmBPpdjHh4NIrIgTPFvw2J0ayVU0Z7thom4myxz6kVwmyezUOl
cULk+RI3/567QUS22bOWi2A8xvT4Hmm4adPcS9f1P5NBI0kcRhDfjuaDaSLCm2PEULN2MccyM+6x
C2zriWMJxCded6Bep/qtZCa0LZYFNlqW2i6ImdDPmoxnHqWj6KYvEmod7Bq/xzIjdkNDOjPszGSD
VoQtvsZ7EoZPbev+SlL27cQyxEuDLqQjhvKSUtJSt9Q/BfkMDGrEDR7hC5dDYlcS/RoDs6V/ANg9
CfkERxv8XlC9NiXEski1Sy/ab/cDsaObfvnYI7Q5NzSQn5KBRDOWIpMGDPpw79ZWxnHxayqZ/IYv
XR7CcNqb3Kt0P5mchSFqzoTNYBY/mLOj13erPQ3yrcFDxkO44UJHFCi8uVOMVc3JjSe2LhTGAu2m
eTdZdg9qpjeSjRg/aqJsSCPLvjppVZ+ryH6cwyp/Kut3yniniFLuKupO4hy0Nz7BkW224Nm7m0yZ
GCSGjVkgqHfMFOUrZqKtVw+bCCb0HQcNEiY7Jrt4EZi8f+ly82cRx/x1mOhnpw6mc9hugqQncq3z
SEDmJ6zJQDkCSgZGNSp/0TX03mHEl7RvG1o2rU2w7n8OkHXkzE+oo6JI43rq2JfLaAaRNeNDjqgG
N8x2G5pMUi0i+vEQzuQOxq4VHHq/fUhrFIHl0LYbGt7lyoIvRXqd3R5osP/yfdtbG30/8FdRTdlB
qI7AAxhAWICCoo7IoOWuzDAb3PshvCSmfiCOpSSPcpGXjrrcWdDfQ05I67iti11RmxZqGCrvUk0l
E//qs8XpDhVBzKy30aA1o0Ks+9xW37gyLq8taW1R0286G5Rj3E/oRtMp3M2S1t2y9JO6g+GgWwY4
VoLXfLA5hpabcBx89i1ZnItczhsnL9u9HxK9S0DKwTOy7zDKmht6x86xWcHc42Qm1VaSznVkxPJE
UkuMTCI9B4b3Y+wsE/Jo9Atx5neOuIqhauUcSA0XGDhgLZVMSkeyBchTGuydF8rkDZInuF4NPRYk
JZscjzLft/eIJVHc+5Czc1wLq0rT8wuso+x7cek767uYqHICRUbTZFnbDkYTznbUUzkqWdjOmLD7
UOFiMKmttBtGS6wz3ejeQkISuo++cgJ2HlyYTdP7F/2Gz3S4Dbl4ort9MgRSOlDCwc4EGJLqovik
i2hc+7mJQ7l2JHZCXAXpVj4Wre0epqyb9wUyDZQgTMUN+BuqRt4K0wwBiIXt05enH44YCQsm4Wyj
vIrwaJu13ermIwhatgwbLHbm1s9Jaz237oTUp0phPw3ORfJmbTngW9jlgyVQGTmVA9tw3yj1m08l
OlVlIjZZIUF9kc4yi2FXdEx8raYpjjrMHrsq/kQggL22eiTksb08BZ6NjFCwABBu/d1PGnnRHRaC
Rjlngcn61h76PHev6ZAyygk94ndqo7kwIbgWHUm6XNg3f5ydR+0Ti9rNy0zT0ubVpObeJRW1daDu
bUEKddTU4VZXPN4yi9QnqtzndCLehVjDMW9v1ADJxdUAzqLmYRIyRLKYTHeTRo4gCfCE10USeYQs
hnuT839KWkNdngftkSHvjWddKX0VCTiC92out4jpCOPgmvqOudM2JwccbO2qpXbfZibIUWdqvAtI
viUzXZzfvyzYOdToD36I/7eOLVTLLXkeTmEe7JxDbWwNPxOLJwnnNUwEaqtRh8bTkHfFeWBySKQw
bbeoXBpfM1GN780br6YxTsFzxEnRn2tCjte+mxA6in32HI0xqQ3Ln6Cfbfw+Sk9EgtuLdRYwrltU
Fyo09yCFeIiIiXuiP5k/MDHjhMZCsA5ivAMW38Oz0H2TPkmcPCvJfURisZEdh8fSSnYOapSHCmnW
xbdaYa0AsFKLEuB9ptRPzjm6x3XtwpYX5rwEhRNmNWCYBpvtxj9mO1Yl8r7siQaoOIipE1urNQLG
KeuoQiGscv+r37VYisPlycptb6O62CUZl2NE71QjaXaW8TIk+Wcq3Q6B04QqPUMtyy25JhIeInJJ
JLLI5npxQpFJNFfZOaH3EEiEtEZRTJgqE4JLvHpEmCzObmhlD8PS9DJGeetHbwTbZgf7qAuilwCV
yAlnLfrSyAxfWKXny1QEPwE2Rc6zWTnOc1gx5zNEjspv0jV8utbas43Hj0R6Lmjz/mwWKScV8r9d
YPGLAu8NMStcNK1J0bP7Yo8U0Lp3rv/cc2JHwOfFBxgEGBHGwoBu5h7fX3Qsk10RoACcauuKdUtc
3++VVogjp2GM4VZ5L7EOr96bkKVlJ+eZVsZG+dZP3wabSJ2cHiq/f5j9LSTE4c7pizi1BFp6DKwu
GtyJetmJibsLKIMb8xpWrzO5zpeabsC1NuwnHyTDutJipQrD3InKU5fq2ra/4jksLtHAsuRAjaC5
Z7Hx1lm8rym9NjqKnHOh/Rp0xLHTXnAF6EBwJsEkjhVjnnMTcqo7EoQDF0lNGfCSRDSSQ13wSTVu
84JpmTnGmLSHpp5vCAaxOaf+cGUkBg2fnJmb0WAyS1GBX6UZlxsT7sAGRkamwPo267n3nzJmS5dE
qfqQsqCz28I4CGfxK8+8kvy6NN2EEcektBfG3ie8NAc1e05HWLXKmsLVwBT5/P5FFSSyz8PwrHvL
OfeDiWY/G7vDewHiGvVpDmpCZJoR9aVo+eWzODLuDdZNbqabxQG/p0qRWSw2aGB+lV7+NDrVecjJ
/GNF/UamI0G39Ma3FjvUzmsJE0qCQ0PTY6V66R4NTe8HkI/D3d1HOyV1xUDohgGtATZRvdYl8CMx
eK95drVQ/aIDi4Nblgtx1QZGzdFwDmwZZINOrKBV0rj3mWRu6l33sXOwZnuQUy4e7D7tRvJc1eVD
HeriPFbNF1kKnm9vuL6Pk98dp1rNJ6WLF5+klfeDZNFknBs7XCIuDZ2m4XBrZAXKyDZHh8jLbyY6
qURmfCNl7VeBe3DnNZ8NckFnMFRHKSNQsibsTtwiJDOOJKrF9ryfC8NeT2kXHmbAv4tZ9h0usYQ5
loYpL4XRP7Z5GF11kH8JI2Og8vS+6eWIl6XrdCmlid/F7hRlTBTibU1crs8uf8rPjR7oKcRLUGdl
0W/yuWmzAJioop3dMarZsdCgJWcZh2rVYqSOGN872qr2nOMsaMbYOoaUxHkq5dcYYR8ySnITCmm+
BBoJbVPmjPPLwty+f/6UbhMWJbJGbVV+Ngh128OL4SiU9gTfkEYxxfITwpL2YcrSW08X9OI5Lqf7
wAINyXhhmiK1LdNGXqfc3YluUHvDyxWHCg75daLpmeDSRYSADY298oHZ75CAZOJ9lEcqwfHe5Dzo
Rl3iBiDXKLOn34NlV9eGlanp3GIn6HTiYkC5F5qDPmWAc5SbxQd6SeQxDyyEdeewVEp31dWE5hk6
xwvi9va692lUlpF8sQeOM2Pp5JvYCMN10DkViZwWrhsyZV2cRBXekbVO4voQTVwcofOd6fWnxs95
FwK6mFQ60WkrhRkch15+cRNzvtXKfsqzpKafF3zSoSbv1vJwMBt091qE1DCM/J8J9gPOw4tIn5y9
ERXR2tOgKv2cNteKZjvZ2LHDvmvTXnLpDP92clFdjDRY8h+HnV0gdH9vpnR+9YWxx1M5JkRT9Wl/
QLm2gmKAR8nO41P2CaejOga8SytZU1opu/gp6+g0TXilO5iXZMwZzklXJEuJEH4b4telC4pcNPCR
pRXiPlVeiG/KpfyPFNrcZl4RpRftbUV/h/57B6kiJEeyHPKtYb8lAyLqpmDdQR2dP/Yk5wWlPlF5
qV3qx/3WBJuL35xWUCxUvkWfjhTuW9j2w5vX6peClYO4c/Mx9q8SfgC8mGCDawKTbVJ5HDNF+dW1
wPQ7HrkdObipTd8HFFPWS1sK7xioNjqPHYoNf5jtE/fpl5F2VkQX9L1zL7mvHVVVN/Iknxqbg7Y3
Z/ei5ZhLUGu4Dgnw+dR77q1OZs4OS7Z4Xw/Gmdznef3ekegka7gTU225MTJBKx0w0zP/CoLPcdTY
Bwec9srFanVxZ6gyeLKjQ6+kf4LpdUGtx6ESccsz8hp3JcnZ5BgDdtSWXfjcTJBCh8ErtlqU5dlZ
viAOviLFbzFIUrSE1vjoFI2x84iehROB8Uu4OMhdv8VLLJqY63arcwzSYukJYPny7OSo+VfDs7KL
t3zJbeOTXRTOqq1B9goYLbei8nZdyFLdtqjLRRJuGvkbpp885E7/BlTFpZuhOD1VzrwdWmtapU3g
nGmT3v1B5acxKatLgw7InMrgNMf2m2kE1b4oypjuweg/NkP0mf3/e1G13jOhvkiM8T9uFBXlIZnJ
O6Rrk77YM0ZIbEzrOc6X9pFn7UvmpqtScqG108vP4dz+SEisWlEViZMV28FG4WXej0k3bL0xJ9Kq
c1cZQGv2cTvbqnqqNoCUs5fZzE6VRSBPS6g6naKO+a/PiDUpC/1KCXTo8dFsh773t3Nq+te4q+nP
WNGJnyzXnefOL41L0R97jA3wiB1QN7n3Ns7e6nLYha5pvVTqZ+OaaPUCx7zPcXXxhijdVVaUIdSQ
xVoNdMHk3L7aOvd3si5pdohBnoVVvJout7MnZyaane9iRp2/pJXdbKX+Qo6XzZY6lIxrM70VAym5
2USB4vXZnvDh5GQivInpa0qS1uyiZRzJlPYye+oeLIj7NDXHz0hOf/vJzHGQrtvF7cedyVL6JS+t
pyCmd5PkZbidBzYWPiJjH5VRc18iy2gfXHg6xDWOEB77JCfsQAtVxzki7S9dyC156D6NgUemBHT6
HfLschePCFvjmKjpdsJBi/JwI1Ig82UjjVOfOjXNOFZJr6XCtHMIy6NflV9LdJSQ7uZh8/5f2TOZ
i4KXjlV+sY0i2RQMH9flzClCdavBldNDl3FIi7tiX+npDn6mP6IaJzYZtWRsT8Od5zDa86iDvsKB
AIS0e/XDb5UxIVISvkJQSNOEMxFyezqsV6Un+tQetXyXhzirYAZ81sXPKQxiZm0FTXBfDawRVXgO
urBi78/G8zhwYjQq95HjG01YRoBzPWGezWZ1ze0WHJIfI1aPDZ5Gx3Q2Y51dJmRJjGwQDkVzTEFS
1c3DkGXyYorflgcDaRlrJzEVvpd0L34b1c/u8Bm97d3GLb9qWEY2U+T+6NOW7nc0uyu0S+3ziJ3z
TDPnbkzzz6HL26dAbmngeyRgVwjAZ4sWo4h/41KyN3Ulv8Ggf7ED20MR6SW7zagQPE6eUa2ngPjV
dpQPkIF2LXLXfRQHD7Em4c/qjzGHjy1+b2T93Oa2bfz0g0ZtQkK1GQlzlKg0Z3KjubacbXkvm50w
DgjtHCKbeHxCU5w53xDIbmAXKfCxuXnW7OEP1X7/SDZZiwQAxsHUZz+FKQJmD+tllELMzLATuTsS
x26+tQalOcN3dz3GEw991DM+MFIS4MsOWSCK3LR8M8oIOjsz8p1K1nGpvZU9VBczA1IahrZ3ff9T
EBiXpBm8IwSFztzIVPYH9B1fhsDFyEGXQEtg+nYVBoz2+fL+p/cvxtyYp94yDvlYB7cgz5CZteHP
Skp8tE1ahbfSJ7Oi6CcEKsv3uuV7Q9ODTSGulshwZGgATgUOFKeEs0gFfnv/gqYt2HXocf7zPZ/4
9V3dMiFx1BjfzMCNb5T+8zEIsjtmeKJ2/9/33/8kTKA3c1/b2Ad2kJ9op3SlG5+0XVyU53JCK6pf
bOQssZUzLTVksm6N3NjE/Wju+PnOOug7hNE0hBe2eE+PJTFP2EXfrAnOELyuak1y+aFfMhaVmxfk
rlX1ViyMQDOaCKZ0C7xcaOmeE1qTlz4ipcT0nmybOM5JwSi3WBH8ln4fvfh7xju7NlgEGze9RTkd
MunbbwMnLzJDo1cgmr/zIfokEfJx8j/RT24ZSgBhB0xw0e0kkS1HtN9rdRYjo5VMtljF2pNDckzY
Dj/z/Ktt998Ew78uqAUs+71FjGOcOp9ToRmrhc2uDuyLN9Es5mxH1WZ39SrMg6eGOWqiHRLLvQpa
PJ2zleAU53go/nABTAYxiKEO10VifgNz1azCt058d5gXcZJSp2IYnW1ekW0tyF7benFyk1burlUP
YinvUgiosc7QmVjwxvuDUsX4oGp8I8r+Oov0NDkutj6RIalwncfUThnxlvVNz/2OYytKTCgt9NaU
nzGO9oyj7xP00S2d6FB3jz4t8TXidiyyaXczDiPK7s9Slw66FeqDmKIRvxh9vDa9OCE/EA3D1xzX
iTnlDctutWXTWNM61hBs+JlmupwKm0NikNOQF9/TXgP50vBC+jlvNwYZmKQPcB16I0UyrpwJNs33
ZPQynA7hUkgT00f6rVgPXkLbZsfUino4c9KN1TUcfZdXUcuf8+DDTlAktfb62SuxX8/Rz1FgbFue
i9oM16BxopUqnR8zVFHsFEm6D12k7SXYxsx/ZHZcoXq28LMnY7Wza/9sSdB9XcDhTLnTGvnNhJ9c
v7iMiTynpcWDIXXthPqXl4AadZiaNgRkRo3EztIhGgU/d8gCSTikn+9tTOnraWiKrdm1J/7289Bj
3YKte7biiVzNvCH7NFXPITZjwj0bc1vGPS1QkEqjrj9bRbIfNUER7B2/tGMeKNt3VmKCM2wJ5vUc
mvHhDtEsn0AulkihCpGornbZrHcuotW9NJxHzxmYKAS4rHrQn0EflFvOmRga5b2r6T4qP99IiJdb
U7cIr6JfzgKFaaBOMawE8znGm85rgk3rA7r3nXpv6fwBd+Ra2qPNlD5zd21ivjGU/Mr7GpUPcjS4
wZE+rwsIaFuzZUDfGVum1uwxBW2UslGLX4qq3uDz8ZFEbDs/ZzRAimLYNgfOnDlTNs0QpqRpn5Dz
CBIO8hSGmGGK7wT8cCZNtFiXFah9OmhsONbCrZVN/WxblM1Nv8tjBYAnKpgbqmaTN7AX5wxhEqDP
eghqBvR2vCpHtorAqS7grUAHQK7DhR2tTMwRlS02aOq2EfImYu/LNQjpx8KN1dqH4rCeDfwbEWOd
qTMUC2HOrCynv+UJeWMcipVPzDhpUGOvBs/83qYJDriK0j6pUwbCeNGM8ieCX7nOSpr2M7z4dea/
Fp51SDN6KTUgyg0D92d8SPkKXE6hfhDTx3Rl+oay6VvCirZyNHmYIYIakAr2bvDNt2qi5UMHY1WN
8hP8snDlvGSdwPaAoB5+04G032uRMar1bRpxoGExKxUbvdSbatDtMbIJoZ0p4k13IH+pfKuRvKyH
FtJSNTfP00DgmcxRUhbAGnXEh2qb9k41ZIYMzec4Tr6LEJCEZjHO62nrRUO4x4L0Mo3nSvpfLVai
DUyTEUyLejJp14cuzWXlcvKNki+4S0IYVtaPsgg+LZTG2MNyFScjhXoxv2Ve9svpm3JfFsBs3WNQ
1l8zuws2IJ8YNcyXogZWQ3OIZkQ9brqs1bve6EkYBaoSG34E1sX8nvlxu0kVc/MyLqD12T9RB7wF
RT8c7db93c/eLzgHYlulxm6oCfr8d3nau/b9n+I0x5H88257kjiL/ilOq4pMunFa+if82BvAd59L
u8QGkSO9CodA7i1YG7QlLMXa72+TFGNeYlwTDvobbMLRVgGJQCxph/uA6ugvF/eB8W8RdeBoja7X
RuTrKO8DBFv5c+iEzBJOeNTksV7aX7YXtTsnVFta9PTzU+/qEXqydLRgPLihs5sjMk0ZzBqCumyY
yYhpMnFpO5So1vT0lwtcfHof3z3b4fJwF7AUmh+kfT2ovq7xAv+kOOYFmGqoJnKE7nMEoJMLB2gz
jIDGmDi+o0pTe40fsLj9+2X8oTHmbXJME3soYmPQ5B8+Q4GV0AiQHp5Q0zCkmBPgkvamyPRbYVN0
psuHWcLA9Is0/Yu8cfnR/3wDsKK5fDKuNEn8+8i0rwLPKVEHQ1pYRtIN48I4itytHvDwkD7lIiZE
jt84sNP+/TVby2f/4TeTOG8J7lyi6/VHL5xwi5hU6IygGJxtD8i+Tu1gbDy/EYc2iPbTsNBrm/El
n93fsHLrjavumPmp9jLsg4t1LxvTZDNhP7jU+Qhef+7OaVz3V62Lb5lNEY/W4W/y1I+uMm5p3inX
dB1LKm6Zj/LUKaPl41EZw5Ot6a8YBBotCoKCocMmkaq/S7FmUlAfEOgpSB1rn3xguLCM0P2qn3ao
EuPBKi7QHc9E8raIrpvpgE3qsWxLMoIBGXQ1+j1HGnvmxojI55/Z4MIDbmIGDowmVhmCiwsGdrRy
jk26TROjnoitPaPpK4W3ePn3T+rPu9PVNgcy13QciyHjB9NikavK5J22Tx1941XDA7wyZbWt+u5L
I6kEo5oGsHDiz7WdmLt//91/Sm/53Y7QHmcSbSEJ/ufqlvrWgPq9sU8C9lI+j80OkSZuFMffOEvb
9N9/25/LlasdT7ha29iN/vBg2S15caglbcL9jF9DUb6i8f6PWSwRGaws/9e//z5rWV4+PANQQ6WJ
J4rbip7AP19eUmUVnY9CnxLfd7aREYOsrfeiUfmq6JZmxzIiiAra/oHxVJZ1jsxLstsWLk3AZTxa
QZA+yqB8eheNZqUXr3PJqWrAelRotUtYsOYl4yloSMIz6OT+5RX8uYC6tmb54g1Tkj99+ICAofnT
kNrqFMaGAzGe9n3c1HfRucFpdLzxIITxRTIIsz0uF0FVtyIglB7bIkccXBQiJRgfv4tWqVpCoAr7
Cnb7kxWVAWHVr76u5v2/X/L/uJ09i+AQwdvOfv/xPSfjipC3UlsnWg00+DXTDu0SRY0C8Cj8Qmzy
xehAKzzIzPO//2rxP9Y87mTHljSgyer4uB86NG/53Zl1ekeWVvk8rYSLcqeHdiEk03y/7qeraN0S
33vLrGvR1NajOa7Q+PV/uds/+rWXpQyDDHE/ytSYDuVytf8VktGbEehAzxan1Cag4109RLyftb5z
/4X7uXzlVM4DR31oOEbxlyf73Qj3z3vfw6WjEdQ5DGz+XFYWUqaZh+apNM2v9ARLlCNy+qLdfSbT
pzliBC11RgvUX0Y4ZgxyOF0c/6H95kSQOlJDfK8JR5+7Qj/08kTnHk5IXW7qeYF8QF3aRQwuH0Yl
7qDjo33pq1PgdeIMz6Q/aY2X3urNfatze4WxcObg34pbEAVbSZ9lhWFE7zJ4b2hubfjpReptYpU9
9bI9dJWXnxlKLD5SPVlQ6ljBDgprG1w6nL12CDYubSjTvVqwl4n8LTaDJ7DNzQ4igjoOwj8EC2lQ
iU3kBOMliC17PywG06A0oDv109s4yIMBxncwsuSpXjCjFLWXph9m5mIew86GE1XcmTPIgN695E76
3AbJvWtCweksF3+5Xf7Hho1HmiMruTsWB4j3xey/bpccDlpELqk+BYNyz3NCplqYfY/Dxn3sW/Ps
BsgwkgnNADx3vOy6XUDrL91I9pw51wyXacEGFbpiq0v3UG7pE6BlZFhS1seu0q8gLeB0dLP1lwvX
fz7xhGSxymJn9VzpfrRkBmmPbIUa8PQuE9VoTGZj+t0Fgf6eZfWba0ynNNXONZlnH+tTykw67+6t
p0BTlWynSGgAZTLIQ/lw8YE/032WqAfrET65IY9JgPHSjj8FTKu2PVO+PWZnLEcls4aGsZbwvsgY
ytFKGJmCTMYk30amfhJjeX+vrFrO/ZfsjmOKhdEbrW1qRfSQmS2DqZaPo8EsJK1/1PhHz5sxJUsC
2Gt3qOjg1cMEsu3NlSWmlCySG3RYvD6qe8k7/JD5I4Rn3GCHokXnpa3h61+WtA9+VxYRYAsadxwL
Kg/xu3f3v+4Ks2rCuXfZwlL34NHsuRHhWG2Rs+Ev8hYCQYtvUyz6vKRQpH1WjliPIaKIxCMlpk7+
srqLP7ZUMr6W9RULEWub+ng9VdQwuKynGRy6Ho5Og6TCcbZjYda3SNFJaB+TNi/WTonuEczULpxR
qucOgzfozM2li0T4l0r3z1WfS8LVJHF2e+yWHwsod7bQZNM8PFlhJJGZwjKkX+ETWwBRAXDpaCGv
c2xzutLvn452isfe7K0zoA35l1Qi8Ue9v1wLWmNhyqV41R/W/Ax3DgBfczrpQCwsHp0fm7baR4wB
AdTwofkWIZABc89Naxti43RcmzGUD0GSQjKrsjtzfZ//p1ObitMuh8koPs/j/PaX++rP3cmmoFgO
JZibOCB8PJpBzo1Gu3SGk1FDpsQ7aR6zwLygjoVTydjxQAMWoCKa/wffJ77Z21cFj7YXZeHFiJ7k
jAllcPRrGNT1EYxht6prN7uk03ANdyNC36eyGrPFPH4D/Fs+s0IQp+gBTyuGcmt1LMNF0pSbSSX1
di68r37e/iJPKVsCjPydYbYZOqsy9zZhjiBcx4rm4iKsDisf9oOrURbaDamV7S/VOPqoKwkIecqc
bWtVDdEbQXHWIa1tlGk74LfOvmtgr/bCyQ80CyTyIBsqYJFHGwIGpgee6Zyu5HCiN+ojbyR+owCy
dx4lY+H3L2U7tbt+KtT+/QBSMNBD/Srby4xbEndIbj/MAAo3/TbrHOtVTJTzcRK8gon4mjYccYMo
3RqqFUccnL9rEz1IL2cXNkN9DUKYsnbXeQ/vi2hM0/Bsuv3zVHVfzWLGG2FsB5RWl0gYT40Flj8Y
0VI4KrgG5WcG/jGeA8872VCm3k/SkV//HnMU7LFHtlPJTrDO50DcRBqxx2XE0Co9/qXm+PPm14KT
Pn5jT0s4LMtp47/WqijHIYOaiwDvRHJaAz231NDlsHXxAO8gojMXmf7/n34teOyVQ7IjD+zHerMN
TKvtx5Ak4gRgiFGoa9r13jk28hT6oR1tZlfu2xbIyKLKItSXtt+iV9Cd7V7+/aGyPhxwoBFQalns
hJjBtPnHM5Vj/RBVrRWjaeOlctz8wkPEFqxp2CL73WPfUEc79K+G6qbN4teYsekf4S96n+KEUOp6
YFTmDtcoyr9TiNA4tgg9QOg4Ghm1k8cofw4fJeO/TYEymwAwUFVJsy3G0frbSk+A4z+PT4rXYkvb
lrwWkAtUsP/8PFXKpFIh2j6FYxVtXCMUpznT/8femfU2rmxZ+q80+p0HJIMj0N0PkihqsixbTufw
QjgnzlNwCJK/vj/qnNt1z0UVqgvox0YCguXMtGyZjIi991rf0k8lBLJy83iOZdE4PT7Kq2LbNXN6
VG60nDLyD2h9rx96EZKnTeGVBXG62jtw6uX0eEg5xSNxnzh4ShtqEZ+3ycRi+lRzMmj75WROOQMF
olpJi4LPpLdil+cYKJ6HGVDGwjAlcwTJ7BnAlqSZ/s+HOsoUDQQYqRC1OGWJNwe20/0u/VmDALlM
7O/dsCV7K7KBIdYJoQQjsqVClCTt5odMa5hrZ1Z0KpBrR2SXL+UEwr9fP5wxCzGQOFXrw+MjHzQ7
6MxK5xF3ModVob9Udo9ZRmZ3sMW4pSPSz6hFi8PkWKHp6chspuTeDmxarGIo5tq3si8RGmvsAom5
hG7yKSljO3Rb7GzMEtCLa066MWXy9nBmPq7hCr0gljtCDuwJP9AwM5ZpCqu9gTI34KhEooShaIHi
6yUJRwKbFmiLOgYkBhZ1QktiMtx4zYzReKuIUO/QsgRTlDMqKBiwGrMlzz6eoLBgld7Opedd3JKI
GGVD8bdA8azr6Kyam5XBaWtiyH6F1SeHHqPY47tkBv5UMXs/gqBLt7pb2fceOuXOz7kaKF+YzCMR
2jmk1lw0UQ+XDPETxUWD5N4EUiN7ek19Nd6iqNXfslj3wxjtsLT86I7nf5u33EO61gr2pa7Rdgn4
HdR+1hOZ6cVzmyGYreEgbyGtOMeHXYdtS9vEitGVJkfEFMSAYdLDLo9b68A1GAMYSxCvCq0KE9Lp
CdKinPbtuN533Q+8swfYz8absiCE522s4QGlJT/Xdkk0pbGqneyLnaM8g96XhKAisxDnFpEbPfWT
38ISyyPnDcGYGWSoa8K6xA+ZA8PvvVRj/hO/0yN6xmpFG8qwDl6RGEeztA4xxT4a9cUMAFWf5lRt
GX3kVWt8qUr73arKL14XIywdEnyluOKP5iD3GslrBxEbWPnAtjo6Fv8mwdUnR/MzwlnOzlVhBUpa
6aFLAsWLZoOcbnybm97BHv9nh1LPkR16EtIoKnWMZK8PY+q8ynKn1n8z0XcxhKGXaXP0u1TT8Fwb
QJEqjYwITyGvIhXxM0rYNhw9LqOHuzhCYXuz4G9vtdRJf8jkQ48XJ/Q7owhVgr5v1guI66CxsbVS
ruMy4HpdzJcFZcybQiMOKL9IECfxtGiHJ4w8Bqut7qAbobvgDoCNF7D5t1Ry6hcjxC5yIbJD1+oX
39aqgxjxPcOjQrOH4S+wCAPAhR2JV/QCvPwi4W0W7k4HmJmR17C1HK/YZOy8Wy9n5Fkfrdlp7pAZ
4m0j24HhiVVsxcKEtSpW/RHWW1JXSEPDcoqAoDhYce0jGorXrXeOEdvqSCBlcqFZksB5ZBXqdG6I
SgzaXoq82/WoRnYjA6wnx4QXDDfw7EP8feJSGPkGBAo9nAVnFc75LwKR4jPavuaip+mqTMFwUiCs
vPgEJhqqv9DqLQIakP62dTOxJ5HM3RZaHR+9seOU6cTtG+fabe1V1gsnJiwrfvdU9YNx9UnfxhPx
inGn3GCGYo3pOqjIY+/TULEmdebnT8DjANnSvemW2dV8Q0GVcAXAhVZuu7etxLtpcWc8N9xMLeXs
NkaMeUrxwa8NXHUaW+2SwRyMYoZkg/6lbiZ6cpV6y00/Yqec513fxM8IiL17nv9gY2DC2gkP5C9V
D5VkG5vYNhHzWmGPyWKMRoRQN38yOjJjbGOvtzPc8KQqTlMRn8vpBATIxVrSf8CwkWFaingbNzmM
bmRJ57r2XmG7QgD2P5IhPvr4ZE65jwhuRvy+Txlrb5zCAIkox5U1/WnoxHbCbXVOUZMfxrE5MWXM
zprNFid9O8ID0qBrdC2OlQ1LyquWx/sGajiBt/5z3RMqNUldhlGevVgVrb6+4cavm8raaTqetAGF
+RHuvX6M5/ITWz4LFRpV3u01FsnvBgxJ6Nu2nIl9LEjTuCsYBofxQJIanK7HNDVrUBFZXndu8OCm
G4CtWkuaL92rq5+J33ns7GZBnAu6AFzS9mQHKaqpKmbejXC2Ps8lx+U22jmV9S1qZ3MDDcHc957N
ubnIn1Hd82vISCTqID0wAVY4v7QwLjAK4BZbrowkabTBTNqRKurvE2zLAa6YMoyWFq+EDztV6k/m
oIsrZQtaNfg0z0oKnPzIWtEmQd4n97IOp17uCGTwLgjohqC262SPdEsnJY63vi9ILmjz6WiLFs/5
+qUZCqdbY6W1IN0BleZO9wfRzWUJ9ViD7q0ZZyDjhgnxxM2yhX1vWSpLgmhuy1xXoRp7tV2kg+Fk
zLH4RINHpKJuBLyTkG1dGy8lkQZYRtILEDtUeQtkQd1/d/IrGZXuVwfeRgesEr9WbW2ySY13VGrb
h/a3zlPGLIn9UboOqsKsSI6+1gdtpFlPZWXNgRzljZLyp5m2B2/0l6Oh7yyOUhRG00/kHLgPy+4F
rhfBD7VhH6wBTGoeX0163M9mNxNG00S7Ii4uZqf7B1OW+nYRSG1hVRLwFisj5IgWDOniHDrMExuX
1iW9OKqOhMAnZ6bN0HcjQD3dOZZ5C0iute6PsczQi/zoaJLctKz6JnQUHP3oXIgTPFur2HqK0e0U
+aXOLHk084FxchRjtB57C2Gemg6CVzHKRp2ha4VpnBgXe3TOi1f8bPvMv0bIggQNnrBf5K2dRM6P
Ec3k1S7DKTWiXbKcq9lvrujLkBRbjXZk8gzkRZfw+ng7UiANtIIgCMzZa0146JONfcKYDe/SSmfn
kWwEt099PJzlcJc2XlsmgVy6CzF+HgmpEGT8nhzldRjSN0LbDGO+a1vD2E1IW4MJLC8HDt8MmOej
adUVEZ9NsvNK46WhO5INP3R73yJGsGREfiCakk0SwRy0dQz3VoX13mmwvqvVwohDFJ+wFAzqku9I
i6dD04sbitZqN2eyQQQwRCeKPHTyWKO3RutJsMFDE6am/ZFGQjzZS7calbKjqRdfoklZe+ahxiYp
8dy7eH1SverP0nXuftFscyvTTtGaKurUVKB5o+6V6PTzYMU7hqjztp+timZxdzCw/ZoczV/p7b2V
s6mfiwW9ioryIxRYm/H2OAYQypIrcpK9WrA3AyhxL8bQYzxRY3qi/2iQxcfqS1uwpGC2b46WvrOM
y5OiefRMaDA3oFMfhZewgPT5dVhs/5nWiZMioEyZCCKwZOzXduM3un/Ni/PyAJzEuTvdHudQRNP7
whfJhfO+YBlH0q21vQw07nxAcQvIajdGUzhwcS6k71n9cETk0e1i4Y0vmq+OOr7mp37QOpTwNpQh
2yGRL3GfM92SoVaSCBUtCO9gFiBU6dLv7pgvx0kNOFb98lUaORtaqd11IG1hJjqf5R6Y5GIrzOBp
dPSntnmtSOwTBvmL7JzxIWp4rWnMP4+iu7clIdaGil7pFqGHanLzecRkTXsIwMycdYj5cq88dDlV
C94mrHnjck47fXk2B8AD5IZp32ZRPONEGhzN/R0l0JHRVn1QD2s7afaXVDIdbRe6oH1uHGVecb6x
uDaK1VSFA6xrcB6NTqcuAn/owWm979ABTJxj57ZnSrZEc3nK67YJLNsXGDegO/0pAu6AEyAeZZyK
uWgDi1Od4Ph8am0zSPyGjCt46cc08SZGAcOLJ0r3Q3GD+Qu2oKHoqlOMOPK1WQMIWU2OaexhP56G
DIN6tO4ZlFpTmZwy64vTapwHqw5JctM1xq5HsnbqmjY9JuV8i9ul3lvWEn1xEtQ2k7NRdTbe4pEc
ETvrxNVd2JUl0u85TcxbJKxn3wZrZyhRXMhph9pR+G8wWM8p8r6nobXoX8zyxe6a7mUcUUSOzQIP
nfrhcd0qNOFbJWG4dAPK38EV0+ukpHHNBuG/s/v4gT2jh8fos58bgAQj+tiddAe589V8XDTqPCrs
d8tX1lkrdQyWulmF/GY+E8JoM6NbsZ0ZwH8fdWgly/hlRco0kG43cz5ZAJrEdC97oAUqHwn9wdhN
29C7F97XaLEBoBj+XYFf+ZMrwm0tt91CRNBjXDCY2J642jAv1hFjxApwS2etiNJcbmicobmqpmOp
9+yT0gJRM4KtXjNt64HzQNGSWeUV+RL6KyCXtFfrwlYzw4cwESA11W9aGX7AVAWgrSwJrzInghoM
XBHRZIt9hkjvifyWPWKe/FwybDr2bn8xp6Q9TQxZPFve+HKIf7MZCXOeN2HvI9WY9F4L5Tz3YR3p
94oZwHmmIf1oby1d8qMameH6OF835RBlFyzWLM2m88YI/k1V81VquLosTnBz1WU4HuE6a10C5FDi
9TRCohI6Em9gInSZDRYYD07bFV0Qra4mrPrdc9OOXVjFPj4rwyNNoh9D/NXe3qT5tUuH7sPsBwGS
bFyYJqDc2YzxuoZVs/ZJR74c21QGzqzvCs+8MiybvhY2FpR5XxaFw9GWbIpIIW+PG5LCrKq7qr7P
T3CXT2Vf1GeP2Iu4b8HkxhOODospWC2Yhz0QST362QDZFrFoOSkntKCuMHH2ld3JF5FxkIwy+X1O
/JmjNrosUmchXJZ4P03mLk46EaXMgOE8xr04lalNw6y2Ie3XXnqxS1K7lvhpahO1xwTgbySjEiTg
YE4chqx2wntYAY/e0rfAbjap4+BK55BG0zVGcHmYTPO3K2f7qdS9y+zhi+gsPCntnKlDgixzp2vi
m4XiOHCoKCiaxmU78v4dXPmuPJYGU7CtD0q9PkBQnI10bnx/Y0Bme2AmkJob12hON2ObyCfNHt4I
2QLU00tIn55DfFVLDNYYGwWJUvtI1dNF2dPJo4Y4NSDABpR1AYrfHKqWI89uZj4byuteqc+5PFeD
bJleR688eblvPePLPddDMSG6teIb/fs1zLcN3DjWd72LrHLWkvYi24ZIUtk+GwTKfR72aMo3jR7L
5w4hOqDUrTsuHXkM9jkeE37z4CH2kV1/U5J/+LAe2gq26jRUzzlWoZ0Ro75scVVscq9/bwfxNmJD
xmY0Azuxtm4WgQmDQbRl5f9eagketMJsnxSvCZPbftdq/xtnlU1reUWIrZZjLk2NsJAVBpoie2o7
+OlrlSmr+c9GadE44lgBXu4MRq+Lzd6lr11LokGvrZlw4B2KeyR+GcC4sIeTPust9oFEOvOzF31A
UfweT3hmLFdFQWKStVUYlP2TKbwAm6Wxi7o+3uNsO8S4Y/JFdIE1wo5J/OQJ5+BPCNNYN2gMbByj
tclYwxGEYBq3mvmWC1pihjE4PxcyLL9pi4if6qSi2vGMN5/M8i52vorRHp/NtDhK3S3OWVu+xpLC
yxIW3JdoeiHbXUOBpZGIS7DFtksb75j25rkb4jnolLA/RiO1A222j05eiWdq0QuXfO100xE1irnT
iPvZPE5wNaurkTK9SFEd8yP5u8IBwuiOFZqSPg4X3f2dGPSjcGVi9B6QBaiZe5Xkpm3iUr/WimXH
78SXjmt9k8RzfxTLOOGs0qrA1+eAZSLdp706mzMj0NFor3+CIFcBGfCnaZdFOoHLgq7ElFnFzrXp
vEckGY7jgM64qrGzkESjl9ndJyITsg7CQdS+odeSMoz+rdkKLSKWPY0cDDPZE64xwvSipQK9g0Vo
WaZfrgOcb9Ezn47glKxewXVB7342WSoPsESwno/Ldy2Ey4Pjx78qc1AnR5lqO4lk3D3wXVAFYCdN
yPZjs29OyqRZ+xBNMijOTw7Ny01uA3Sx4ym0XEkXlrLOq5outBTHbr+gnGILckb0vBXG8k0/5oEZ
19Vp7POPoXfSJ47y7UY6gr2Lc9MxqfsX1fviKDqXLWXWH01TOnnr53Q5X4zSiHfCrsZ9rMavypL9
XvVFRdgYaYNw3GXge4pCb1otKr1CaJN0+uGx4w89JIm6HveSaqsV+MK4JrGhArWbilJ9cTrzmFq4
nl39iolWtyfCq4jkY4kAL4ZVA7jpdEPi6W5cyaRUl8E0mCQVssgS6dmdF11/WbzcuCoJIIT8Qhzb
SnHvUIh6a7FT9NF3qaAmeHLgam6BbHh2V290X2UnC/TXdvGcsFiHiTrePMoohZy+bkPmJ+LYYA/a
LBAzDtGCscqI2m/8HeYXcwj6NDUunWqvppqcozZjAKeXfvNP9fMWYotDt4iEVIXT5ZjlerfrjIbE
S6e7N4XZvRYys46l1dNK1MqbvDrKtl7sPL5Ir/6he4UXNKPVhh7iBBoV3rCn42u8tWxVx4qpRy3r
W2HDclMpbr6IDQGD+RFJ8/yaFuAtSIVb9RvpU/ZatAQ2OUNh7Fg+bq4zgwtQbbw1M5boJZmdCyfR
cX6mh7wTEoZHBu30Bc0qQ7rWmQk6VB13Yz4/C1xuGIdJ78MHKV40j8XWMjvvEAGZIRcURyO1ss0o
Yr1yW6gwWH2HEPgpgC67ihmEd9a2ZsvFh61IfJpMlyjjgX1NM2lX+6nzVc0/vQR3lkYw2DUj5vuq
A6iP/OrbYNM0mYu3rjTNT+a44DZF/wjWozmb9viTmj/ZYZoqmVksyTO71c4ihu3SASrZC1zbG9ra
MBVi61XadrCwcN5rFqM58U42hyYCgazvDWGB7+gNvnhGQ7iLL3/Z9Dvj/JNXeeIyDHryZLEgG2jK
LubA+MCj3XKwq+UXcOcEawMRdqi4rfco+kpF9FbSMXqtY+jWaZI/90OhM8lI5/2SJBhMVUpGQAye
taKdrmXRfJeNzu3TzzYe73YgMlMRobbQk0qcuHvB4/VucgR6Es1FM1M9NEgAIfonyQemQe17bg8d
seOy/eqtVoRINdNz29b6izKqL/jpmttcd7+rARqZqbIizJXmfl5mcyXULdq1nvF+5Gqx9ial16Eb
/IwDlNZd4+k2QEGqQ7eIdsLN1pSaHFe7ilirSGDKMSa1+UWinj5F6UIDkOipBYsMfh5ksuToWTS6
fEKVE7O6q2z6HNXatE9A6F4IbDyLtTXizOPIaZtirqzlfEVHN19NlrKdNk10dYf5Uz7E1m2c+cIb
i2+tbRWn3aJnCD204z3BsnlwRp2bY306N9Fw1/2j5RT6c0Fqee3Wxqc4UYFr6uVXyXQlLMBU7GVt
9J/ctjxy8N+NDm73TRDhVeZ6hFADKlL7MJr5qwJ68p742MA93wtImrWLPr+UCzIyv7SPbg99iire
c/ozmb7Ah3ltHCDEPjCSzvA7gK8bnCB85c+vX7dxQwrfNucP+3WA1jKEW3UmEOjmvRWfnZ90g81m
Q0KHIuCsguTC2GjXc4JId+kWGLsd+KzC0AHmA3hjeVHec6ru6NgbWMVyh2o2tHZBcA2uX684yzYf
RApsSbEKpsDc26f2mN7S2/jufRG/wd5w6m0cwIK0c7Z4RHmavbZ9MNiMPoK83HvfJ8ZVB/1YnOeb
uplv3VfQ7gwjczxR5HjILY3riLz3mgTQ/aBCevm4V1GC4CDRr8lczmQNJm/J0Ow7gGi4pRhUDo3X
HAAhjmGUDRZWfOmT6DBrR09VV2x39dUbkq+qLiduVCdgbi2+5xwENhxnNdCguXuIq/pS5KP6qBtg
AMOk1U8zkrvboPT3Ja72nRqLz3yQoUyqY86YafGZTvLWlkgQcjtp8ZZb1mcxOnTMMo6bWXUWGD4q
von7Zyj1Gzw28/7Wqx2OzNMtB1wV3W/uC77KtlHOzu7m9vR4aK2mPbXgPv986iYZfcQG109mZvLk
Qm07RW0nT4+nj4/yjktjKMuLwTjtxOTroiWXks7tvjWn+uQ3Ts28nI/+5alkOnJY7HGXeaI61aUL
ySOJWx4N5mX7qfBeH3+zRI69TW1Jh9goq1OUiYvLgHD/+MuoHqtTO8Y1iYPlRSlT+6fPN5VLEw4P
TqWM8vR4iLOo5Obm4d8+9/gIrM267LNnF7iWjfU1u4r9Olqidtk+vnU7bagrmeluY6PBhjM0p6iL
63DuyWc56405hDV4t8W2//rqXZdWf77Ov3wuawE4GbKQW+akn5aqTfbSNTEydUna79jQIEJpbXWi
8qkIvyvgzGRLiI7RZOkxExxCDKrNQv/nh8fnYlcWtPTqs7a+648H5rH0TlM/53FyJnA3GhIJobPq
E3QNZUv29SlfX0gx3v9TO/j/yf7/Kdmfsv+fxCX/Dtm/qn51dU+myK8H8P/483/+d5MgLP7XP9D+
/h+I2lHJ2hZyaxRcyG3+gfZ3/6B8wvfhOTqYJ2wg/4b29/8QHpwecNvmqs92EfH8A+0v/rB8H+gT
0m2P/t1/De3Py/xdPqL7Bop7qPcMFeGmmA8F2j/JgUSS+2VvkcBR6VqdtMTkuHS3z7UFPyOYO1ys
Z7xU4hee1gVCDOFiHonN2P7dtzYzy/i3awhl/+RKrLVPVkQ38l01su9+x7NV1B+LK0bt5wixWxLg
y5KziAWcydSMzG5az6Nc3LD9wU+tG6fo7tJ2ZzKgkX68pyah7+Bsm2SAtsimvq7KRr33oeJEP+xk
mOItSUWxeW6SsXjONU80u0hp2KfGWiN319IBBF4G2AJ0RitOyBvdS2ZUfAPe6pBkG9skIg7tPgMx
MyafZCiqbySeYQHrXSIGdpJs4XpLZoNvbUA4WJxy0EAYv8x5YtbcgUOekHHGZbNJ2qlfSTeYmGjQ
DJ1zAUyUj8nzgPpjQhXWF37X8WrZrGPJjG0s0WVW2Knx4SYyj49ggLJV9lHoEJ5VnpMPnZSKUWNi
vVoKg0kmlpZ6tnaNfuURNoyf6yj/DtucAATN8ovkqY/HElBB4UaMtnXLKkBVLAncLGRDfvQVuz9c
AT3qFjZzW5QATVNjPjHgEdlu5OCwup/d2b8NGNbUJ6G8Vtz5h37z00mm5FPsq+KHjsqxC7u8Bd6S
SdkAKrCZxW1nW/TfHA5/USBAEV5Ln8XRNCPxVhnYtFODIzfgZ8x2dD4hHsIrnMxTbpnWS+UUAgsA
vYh22xg10fFdG7mfBhcb/74am3568Qf4jqx5WZbtTBMM/0lKflSG0AKp0c7oTPqh1tI7zQ17jJ0G
qTOz3cu2a9ZxqUk8NFiJmnP1kCzdvEm1sbqBxtK837arRLfR/EWB3Jzox8EzqXFnbNxUupz9xzRO
tTPwJyzIpC5RsltNs3jQsp2RqCWMvIrQHXx/Xph5it5HU4BpDiK9K4ET0E4yDyBq1qgYyi392jSj
ccdLbma0gm3VPhXonuMnbYon972yIcYcoP943iliRREWgz9nWPIg1Rt+K2pDm0VRnpGMa84MNR2s
tad8ibUvjVXO99EV4tWA3hJgzGTrA+580905vnAHMCnpbZsGl07LauqL9GdBtvebJomTUhUEJmTR
6fd2BHU3aaZ9pv3X0B21IgrqsgrNZuoDFw12QIlaN5tFr2SQFL04W9Jon1I07ahqaLxo+YKBLdWm
t0I6ZqhSrz6XbutepkTPQz9S5S42CNeMWqs8SjtWd6eNox0V5bwFgZYd4kGYRz2K7Xd9bqNkk/ip
jSdP/LJKNX8gD5VXSxutF0Kfohc1ko4KyKx6aaox5v3oEtr+Y/fi1fHwfSyM5jjoqbgnFL0ocQY3
efKKiX8I6CUkjdH4UlZdSnZIxoR05lYBJ5bvhZ+CyPGysoNtUyEFSeMcbS1nMaB38SWuyQHdIJSk
nmWFfMZrUX2rJisL2sGPb44jkbHKLApcm6BauOFesMyThFVndsx9GbT4KACwPPTySXAphiO0ur2F
meA2WpH2YaaAztuhbt7hN/Q3b8iouCtthl+WQetDxXV0Mr1gbSD3ybZT64bR3ITOlljlNcdPsEuy
TP9d6ll1l0PZXQ3SmYFwYIFxkG2U5pHQN+0z0lZgIaNb0BiYZ0zKepKDixUFDveR1itU9HhnMgRi
9uYjlx2Zn2Q1gi+6IfT/BIEHUBS4zTFDT6+L0w57J8L451CKYXCA1X2IYtPbmswdwrwkhdvrbNDo
JY2DDfN2TB00FH4MhplxhWBiloRa3Jn0O1c52R2ApKQOIn4/B4xQ9hGc3HQ0m16DKpJpexLmxalN
jTU7XNnMcs3pScvMgt1qhp7Wg2OOSn8FQdvuD6ks4q+XNr3oYm3hywZRgymaUHkka4jUbyFxOvLq
yZ7J4dwkn6KumJ+SAU2iaeoEKi3TFPZgvgMfr/HJXhM3M1rv8Nocc4cOzwyHxIIaVc7eO0qGDA5c
Zp9x1NDgyDHYIJ+ZXqISAT7vgcuSXGUZNW9dh76+zvGBMtPXQDjmkxsTzpKeUm0uzZ4eYLqrpJXs
tdiojq1ZYyRwov7qzg2erWIeTmS8rEl20F961s1gil2a9PVoHBZnjAD/xSOSThxNbAgedAULW3q8
RGHbNHQELcJUegiSP+k1wbfIOoZYLnSJyqvLEHlQCiI+Q95SglP0PDUdtRzSXLYMTLAyDJDCHfiN
z/N4TJiAHqpyAIkkBOWD7qJVRwL22UXo9imXnvmsRS5RV0nshsrPyJDvcZBGGpZtbm8W0X6OaJGx
W6C1mvetJbzfiaXHZyPV8722aPIVShx9bRtMaKZg36CIRDlQLghOF4+I0dlhmgSP7jQsWGWzcVDP
cIObQBvK8WqwcoQLGNOgcJ1ou0xjHGYWyb4V0algW0kwsDWorrQZ0olWiBi3aRVnJ8zx3dOaOIeH
RQwrFLLYTX4kdqImVcYfsK0RZaaWc1w7HNuXBKYfMkAQeuPKFHOW45DRVHcW0g5csIo7Zvx0Dg3u
jNKqZtKUZbebKp9rOJVy32cZ0J1KAW7K9CFMVLluIAphD/sdgwXdBqFncJWWWbwrpgi9VLbgRoU0
kAXZqLOHSr24pPMwvGoaUH67XKrDYtTOsZ9xnWs2cc1UQ2g/JctMJ3ztQOPeDpBRTEFaOUO45M5I
cOGcdx+1bGB56aMVVvUkgExMg8Lh2DbJCzGOzbHwvAQXh9fJz6D8l71QS3O1SFIs9qA1TXeXxZRz
+y7vuuhpSpHV73TSgod9YjiefSA4Si0XjzeJgWFLGt3bZC0NdVQ0yH5n0Zh7YlMv6q0w1ja1Y820
BIFTDOk+s3yjNTcI8Wc7ajYyHrRZvwwkYn2Pl9EyGcc8jvb/r6ug8Fe9xn51/2P9wj/qZpYIYvr/
9fen3Z/P41/1WlP87UnwKCRehl9yfv1FVch/5Qv99S//b//yr3LkP6lv1shezLb/cXLZvR765L9t
P2RdpNXfipy//utfRY7r/WHzpVzHcfS1jqHG+KvG8cQfVDEI/wUxJ57prZXRX/Flwv7D1KlHkOIL
x/pbjSPMP3SSxpBkAYWgArKs/0p8Gc68fzG/Wb5r60j9OYTpDnSBfzUfDamZVzJjUwfTHIdGNLqX
tB3eSoub0J0+SzV2r2PXtls5jSMpSoZ9yYgdInKKcaPjhc9u6aNY8KLy6rYvkatFIAx9eNwaTNc6
ZvRDxlcQzddZNqhKdf9HlhXuRltyWHwTgVbCIhIM8uzKL5nIZrwitGe4k+uBvireGOp5wO+FtkeT
G+0moj/sOccRoceQRGIkn4X04j03BEEdxFYFOr1jMhIqJD9YMvfN5O9dgrzPEB42DhqAHBtGYPCN
bmTPLurLpjpyajl50zSxzzJWEDL2wwpIYT7Thon6GDE0qRCdNSKhboq7axRyUwL0O7T5cuCUAmYN
CO1ZpwEqWuUdy3S2QzOZPvmJl2yIPyfj1A6HyUuRLpqQWX3VfdUEZ6pOijAmbWivFamFWgzKGEkg
2GBU9ROzZEVnnm7iiGmfwmJASmOsKVfYtlAldF+KmizIUUveGfMcMgBEG5GuUvLWPyLCds8DJdGp
UOK77FKyp5iqHI346FJxvCGRJi0gbY+VKa11qFte4ik6DJGJ79Aa420UlPU0fyxjdynFJxJJ/bPQ
MMBkkXoVHJ/IDMcXQJyQ9+SOkH5cRPFO+Yrjwt6SLWE9M5Ys4Qahq8+TCI5N7Opne9DOOXo8NuY+
vWYj8bm633wanaTfiwE24sLg8VI0SOSTJMAHAzu7k/NGRYoEH8b2srLky1Ibn6tmgZsm3fepptQQ
NqXOvIaeEbq7K0ZtXcdpXTq1A91zGLNgVvC8CJrYLmlkv0fDiiRn0kyE/Ks1p2LfAvX1WLuDtqxu
euREZ+G0KVPeh7bRWYBLUhtOvf0Cfz5/5Q3daVh6F9Wpt2ZNDO58vQ+0Ilk2gGmd3dIAYshpg24R
yop9vCZRsHOYruPeOKRxhBFfm9JoPuatyC5FBFpUG6EJWDpJyNIcnc9Jah9UxoihavQKuWjx7NKw
D/KpibnuOZN67fxUJq5260ageXpzTqby1auI1hv6O0SPBatHEnhJnJw5Ql38Dgo+qF/70IKLIYCs
OzQ0KY5GFR8Gq5UXhL9wWXtLHBMwzBmi9KAnqHo7oT8A/jN0515bXtp6zA+Ln6NB+wlDcDm5qd5x
AZX/m7oz2W1cWbf0u9ScB+ybQU0oUb0sW+49Iey0M4J93z59fdTZuLn3QaGAAu7kAgnDjSwrJYqM
WP9a33pEe7vDhTE9FCL8hsGRrQE2AOnu6MFpBIsfWXkhONhl5B0ZDK2oI3aRANZKCXBJ0aDw6eFR
Uz7YaD9VEZaDJFxncWVteaHkANRjigF/sqsMCq1RYGA13iGpk2c1M1dUl3oIC/kFDxD1DEZ3GRlK
XfKtoDrHPhakdEjCucoqEqoamLF+6GiQDDwFfDyu82HD+PMQjozBkj6WQTPq9WUgaOO11caDWPVU
6y85NlEiJOM6V7XoTgiSqhCDVqOmOPfU0D1xCnLuh6H7LRsDfZ8+i1VUZAXoRYZ3ai44Z5QGyyLM
vBJQ/zau6hwzfsHcwK7uRhE5pwKD0DZ1lQEBghlVh5nvbLrdNSur4RBHNs7MYcpXAzvBQKHaZT2V
XsTzo39ojmmu0irxGFt3342dbEQq9K0iUvJARkP4x6x/nG5Kg3GgrqBVFQITsZvdr6el2G+olec0
DvVNZCTES2HcsYtfkIhTMaNaK0TkY0pxR9kHksUn+ZWX2gAkTzc1816FUFDxOilddDe5QvDahiGP
e7zw1MKnnLJrlf9kads91yjzxWjizvXwWJhxFxD9QBDPcJ8Pq1bE/b7W9IxdOmalwVJHBv/MPwcu
AtJt8QNMP2GJWayp2CnUmpw3bVO9xhat6BF0wbXKbbw8f4N8VYEaFMWqMsfnHDcUBZQtrCArPElE
kdWg5r9mtzp0zJXWGPV/MT0n7Zm0e/anfeBMMqYOi44JzWGrS2UiCiEzHtow4O9DR9Za4bdi2uhT
xJuS/vVyGptVYVBAEs0J9XOwQjY89N3oyX3lJtCOTWW8dzWp+AOuy9pWobQRmshnThxGbbHwFQOF
GJjiVjOSRdAor2YknvFlR4FVMuSHbrMqp+HLGrNxZRvuuPXsJsNgUb3rYv5y4bw/kGW1R7O/NhPD
+cR6cFUzuhcRfl/opjgW7Jie6oWl1JjRQ82KfQWdMN/UxAfWVCMF9M+fDdxtfo8TaqMlolzVbFwV
4BOEyRgQeyb+pjnN2rWqnt3emi8t0xiiB1Ca3Tz+mmdLrAeN3exsBrAYvW0B3Mt3qukgGC7fZaZZ
rYjGzj7jnizIbF0/OGAHuWTHQNjk1B7g7kJ9NqedlxC3mY361SDNs2NCp/laHuXscPLPSba4GLx4
PyMOkPZhnq0TIiNApPlpRSK4cBqPAAKaA4XEI60g2VgFsxTzrpnNb/wQ8jzH0vBTw+Lk0/4mHUaI
rNmpRfamOUN5zXrxWlTzr9wIRTC3HDPZtED3rOZSIWXhIMIw6WHtP2hd/e7aSUUuVwxrrxz6dUjB
5sppHCJBzpw9anq7T0I8VRHnb2LAIdZN/gNG7WoPEEEwLCrR20SN4NiEtGrqeEEcTaXkYQxBZIr2
NenNRzcaH5pck2+9rq1yiyV+GXfwAkPlmdOSX/KUvDqa+JZmj9SaJMzJSPCxbaaMULS0aSRIqeuE
8fajybZp7absJCrksy3BxGwFqSF8G+0JoGbb3mkR0Q2PLkShm589AM71gAHq2FJDA6CQVmrJhK+x
W+fTku5bWIafUiXioZqZ+ZR3uGEKkVJKWM/mU+/Urz27Vb9dNtyuW4krqitOZgrLd/OU0nsZYYMp
nTE5dBaBjqzvz0aP61mflXJnix2bcvlTKTBjLZtIYhKmHVksug9oH7Au8cDzAe2PCEmtSxQruS+T
wfxdgMkNscUO+vRDngeepFPuiS1WuNe1zVyRXsMHO63oDAu3NRAOmmdm3vmUV9r5NclAe1SyPHiT
Vz9RLcAf94z+10iRS2lXV1B96hKiaPblsjkvikeeKvDA+K/2xAoWxWfOTkZaCxyP8SdQRFCUldvx
oljrAmVwbY2RfLLj+2Wd1WfzRk9DuE4yt1aUwjxz7d3YtUj2TgUesVOta1c29/qwD4va/XBD02C9
O3uPs9MYgSzm/ByxXOVcTcdWisXXjMIfnYv/ymwLZV0u9UJUtWkr5IY4SAqBc8ehM9HKjd9xg0wk
WxOcZK7eu5JVUvNKSLL+Njpy7XoZvdFF6676qeQCh+aR4Amn1XeCU1G8IOeAPBTQE8kEREGTUSw+
WrN8D+/zpZ/AGcYfgVdTmnJ+nxrjUXGsr8bLi2tu9PvJ7M6cjziDQFXfkv082YMbXTQOSwwDQ7u1
hzdrgLKYWaxKGTmUQTFr9U/Y8jo6FPld3N48zjJTAlX5bTB9OVZuTjuwGuNFxsQZjA3gas1JzM2k
AKxN9aHFchVG97a5zlCwX9zOZDY4yPXglrT3horca0PyjXkC+WXQKOcNx9eqaLAEK3gKp9l7T/r6
HGLw3MeA23YWBSns4F9C1yVqoeq/h6xdulFc6qo6tTsYUZKTZQR2n49E1fTumDdMnNWSkYSuRy/9
Mkdl6zGTf1ksC8vv3H4RExciFuquXyzjC1boj+WgLAP8xPPZY9GXeGxU+cLYwFmZ/fjtWhhEYx0V
Oq1avONu+GKriuqz8OiX6MLw7w+cn/e0+z4o8Egxzc0kpKO963DEwTC/K7S+37IAO2OfEkFYAqo0
u3E43D4MXjQeYBu/a4iQEGc0wawVjjGDIIe+laC3C6zzghRX2uvZahaYj/JJzGvVoWiZ9zyT93CI
83VSwtQg/vqqTXOygb9OMYkTbTVrxMSdCJNGGBxMQ9MdhcPoCAWXNgKL5iZDXVLHbjodBtaWMG2H
Zdlsf7V0cUMugIjjEe/wqQ17qkbgz40bsaebxUboaUEq1elxaMiHynLsjSU6OrUyCOXOtei7wJFf
OFiTU/ste0+wf4gvDPppI40GbxVqzbEgfbcPFcs8jf1hyhl7Ja0N57805VlTQrnJk5gJuRtfXIf2
wFjG9MTFju+6jnfu5/SlkEXlj4kZXZNhMbAyGoPm7jcyia9a5mxLq/rxVKk+YjQq/IHoZpDmWCwT
qN3gHfp3Bb/YCnVY3STCfcsJVflFS6mFR+nv0iLRxA05gxwD9WC0j3OMnxl44DvU+d1U93Kn5ulb
lzrvZmxv6Sg4OYR1pAVMNMnMV6U+S3OkPZKQJIXEPe4zLlp9SE15O70zAtrMKrGkISW9VykG9L/w
4C5nNqlOeGn6PRuTY0LXg5nepfAbFwhwhcXUtNRpO7ArrmXf76ASD7tOgSeAi/oQcs3yociy3GUP
CLM0tgEoldBebWUj6BQ07dFh6HOiqmHB6lWfPSIrXgbrqjT0IXpqiV0LDfwYyZdkcD/t0bjnvXuf
d8lraJT2wWszYDrqHTO8bs3C/nZHxOi1HdVd9PzUsL5KLhyloTGdgq/tzK+6yPQjptcRlLnLtrBv
wxXIt4TiQw4/ap0HdkHIB0BsjiFYkH1Yk6TKsmk7ZcYurVL7UA8e5q1EufTDuAIjZe69ibS0kzGt
FDr/p6anfkFLddo7PLdZq1P3yInnIeqIxsYZi8gsJGve12xHAuTD0KecPQI3QiUL5n+yqLG2v8VX
ukqIIxOjkPrhb6Vj01t7TrfKuk5hE4h4P07uJiJptMbx2tLBwxOZKRqybkGkoHOtg2lU1iFm8Xbw
ZGdsLe6vLOnMMgXwPhUwkT8t5zSvGx7NOXtP7ZbQTsSQb4CIgUnd8FnLPGngRnc5EOCNKsrWD6X4
xWoI25EQJOuktVV163lAmQU2q1xzKjy17qq5WhIkLUTd3smYoWElnNs5EHMZr7i8vqh4/3zFluSG
0+/Mpc3O7elvUWgzVlkr60kKfT8lK+SYSUk/AobbHpuUqobPzhDh79WmnyF/b6C5POr6jz17L9kY
CeDGrk+eDd8uo1LfmBgupPKSTQPdXrYzEJAr9kR71qEctSNZjy+t0na5ZMk068621d37WGgfnbZu
8s7am5363qIBHgq39a1pdkiX0lNZ0IaJiYaxEwK5QX80ioRvVfDWm8kKMN0vzBcA/0L/KZXKO9/B
QPA+GFL39P5WXdZtBpQx4YqjDYnc95qp9yu93RQWgyQ5CXNNlILZpzFc2gWtTVsZxrGQaUaUxSed
pf6qXaaeakrgEL3+UJgBHCgkbOILk6V9D2NKkxOhsk2NMsJxaR9DRTh+FC8xGUOrLgO3ii06IUpk
9Nku/Sqz5nUzFtaKyM6IHd5zwMIIeXEY5qLTDBj0Op12hgR2SFJAHVYiHIgeO+CKw3pXp2NQEvsk
/b+ntf0HMyfWHSl2kYM1WUnHS/ksHfo3x2qVyfrFW+r8UpneNx4xlib60CXlBapFcCSbk62VOc+y
5YRWIIXM+h3v6w1oAnp4sp+y5XDQDdKcBH6xk8H2UXo4BBStjERO5h5quFnmn2otVlVlP1a0pUAm
b4Ec4InXTch6ltl9TjnBXIwnvmc0dzrXEj9jG+fYuOrb+ew4FteFgjWLMfsF+4/I/HZj+Y1u6Mn4
cRRZFySGwQtUv+HFfh/sRSImuMMrp1UlyYKO0mPrQQr+w7hfPwupnfsR9mcOnYvyrnUCy8BpQcKp
+bdbV/uxoPCAedAhpCtJjSWFQ6yUffKteDNbdY8nrDyxqToSUb4vC8YQZXMRdfwU9eUj5kOIzS0G
M9Y3LI6uvEdaUT7kUf9j6/A/Gs1+Ff14x9DGN5Eo6ri8IjAt1MsvYpq2b6bmhtnXQXU7jBGc5gVd
QqEaNBotsJzUFKKsxn3dwhfyRs64vSlZtb7OXv1rHkwq0JrnDFDHLEZY18MLRdQ7Lx9/RWFSrbV6
OhNI+CKI8Ugp2aqPo+9e1a4OPRw0Hu1x/78zvCbJX6AfWUm+7rr0c1TIseKb+Nbawg912hNdXgc2
KnemjmzKNmGPaxlStNCeoV7tpzKBZoSjkrRIXbbvBdx1mHtbwnZkMPV9WiS7pjeJdBp4r5VtxqhX
OgWqq7WToMQNXlBw4kmpxQTeDLzQHkBNbcYdE1H11KYv2GN4jGFzpStyq/bAuFtXqdZ4yteTW34h
A99DTci+iwqPSs20u6aMWVUTiqMHvDPQLs9FW321unkMrWlfDBayypi/jJA82Eh5jZ+wLmtVdM8i
/ZkI0ikEi6102d242W4yt6PmfpMNfjd7UroxkXVaAl2iSfmlmsujYtAtHuDCe8n5vxfQLOirCQST
N1A5YQVAYR54YZNQ94GlmII6LyryON32zFabyAhsx6GI0aTahEhZQ1CTtbW0lMdcsgsKY/MlMZ5p
5Dt40CHI0tBYhgbd5oqGGDr+LuFKMz/1nmuF6CdF0O/SzahfC415bxAXjBPUFm+Qv5vcuGstOu4r
VG0SHAHZNAIaMlfPVfEzoYPZ0NAjQxrbvHOVnd1dq5mWKQA/RAEjZnxg9U1MRi9Wd228kfiO24cU
WMsztZuSXXm6SecQFkUUXbIePv0i5uSwbjaRwqlXY07JSHrY1j1BA032NSnS8Usk8iOvGK5F8uhI
UGLswqHcUiZFs/ZBQTw90iabSqCPFS4GNczZK4o1voloq9TIUiYp61aB4coMnViKxxXPbdhj1hKW
CiNKpKqwmE4KbyudaMA6ouQmphpiRfrD3Juaoftj1rHwxImh5PEncdFhP6pVssq8aKVw6PvWiPsb
eATUnciyT2OyNUbXn3UFnD7kzCBziMi5rIGgq3a99Sw0nmU8NJb2mae/qD80nl3JhKBuOl8P1fjY
TNoCL4abFxe4dmkDp+EirTcak14/jHTWGBq6JBW+MmelBfbM2DR6dJ2pxEEuJ0UhKsRPGhbYqQsl
kKGUPvHFXd3X3Z11mUmblzh7hrnARLJEAi2pbXSFLlqakJ4mXaU7S7nOJdjkxkGSoM1KBjg6AMl4
y2CHUFlaCD8qk3HLddHc6WOnrM0WGIlnOUSDwvxlQoWrhXhibm35uH9fk5YkkjWYF2x998vkdBvZ
3r1amU+ahMSiu/Tk2TUdgExnjVXbW9eyiev9JCmKwcj2VUvx1NrYccxGcN4R6KqFXgdq0zy6KRnh
rsVr4axTyPpsJhk152LlogD5cckVokSo39RQfXzXw2DV4DrwDUN69wQnN5bGam0SFUdKqJ5qb+5B
7+k7MDWsUVz3d05ue5VzrmKETgNOZe+YBU9BBGt5UqAaCdvXag7DFodZl9IprmZtIPtiFXnqCwvc
Gs4hcaUlscoKJP3VFYqOueKZUHq1BxdirsDpGRfQNh+Nldkc17DNe0lBAN2JWQj91bAItFpTyiZv
KPFChJ+4sWgY1jDd9HhjUKXSrZ5yt0nPfrvqX1D7u/XQ/cTNdBiN7Hto+3VD+4Q/K/a7aeeXWWBC
Kspt1RPPjfv5LW+SyLe9/HF0eFDqA82wnHlQ9WtrYD38oTvDI31V1hpoKK0WFoKCSHgP5DPkFgII
aeVn5WjTjwoalVIVUuWTWhIRY1KepzttbHbgc3nj424020nzp5C87yM18o8Ro3ec+mzgoLQdaDJ4
wKjx2BjhhWUB0v9MLXIeJ74aU3vMe9xrSIkZM8YUL0FQYA5xnWoC056Dlt6o6afkxokpfmfTtzXV
Z0cFCw6egDRMVF71KNC8mMW3uc2m+K4EPloPLUds+m6x3LXH8RRRPYb+uyoVvMyW7USclfv7ZNkb
GMBFp/TcZq/2yORQwuVib1T9zGnPNiVjl4LcZWwTtXvQx+GV6WKQEVqtdeegeN3vmaekt8wfd0zr
tVpyL4OgXqRaRwYVt02gJ9l3BjZCePS12kSadBrAvOGkL40MddjigrIf4KC1M/lTTySBY4szuM2P
xkmCumheWOWZm6hz77rROSt2TFsyu1Zf1dKnvmvfSis8LPdVW8k5L8wjK9Zta7xVlDozsWCzNR40
rq0A3bZhlB9Fdqmc/M3TSTqo9tUjUtOGW3vu33TdOfFKYslc6/idrDhcN5bDOoWzD77dXNvqnCKX
dD6QBStIOUnVEOXREGYCjDNbnXIiusOpMsq0R3ean6ImfxsROlrcoIQhT5ldHo2heE5NetzKNe9S
WqRrGi1B0o/exRq6y/J6dQqCbhZf+JN3arKiAekhbJuPoUTVmuOepvKOvfZIM3mxOMfCXTgMO2OK
Ylr8SBrVGVdGsCSr0qgrZPrqwU67V6AZPN0NVwD9CuHUV1oqK+z53sY5UxvFhnH2O/03DbGP6qHx
HnLNvqsmua/diZBqus1ZFvuYMV+iDuMlMLywy89VjVO2TJQniItUpg8POG1G9EGPYY2s422axi+j
Mn4zVVylGZWyZSvujS650hNno4X31EzVRzNlbtCAS5VJSJKoNy9waSAQy+8iZeAqq9JFJntBe6Yj
Vqt739HpsLVV/WLfheYHwtYxnXp9TXlVQBnJTvXENh/0HXR/FvprCtnRoeiQG4OWY0TRpnNkatso
ltiI5JMes/BWjM3cTlu4nLswVEALQtW3mbqU5CrKkakSkUM3FH5Kcxj8m02rsKf1ckpjCuY2nnrS
iyjIovxxOfBbJf4sUlQPrmlFfzdMxao3KHQxnLc0kbQ4e2BqrIDWimcG7W9DUqxja4TNBG7ArtRX
steWr06/Kf6EygbiZuIt72tExGhCH8CbazkgkvBU9eZeh52UNfSVmeGTjvqAFxU1Qb8bo+guj8tP
xtfvzejuKL1gNk7ntzP8ys18nTP2NJUZCAyMEM6obqt8zVrz3WXm86S7z41Ed0eM+Kaa+WlKiOco
OsUj1QtzzA86Y6wu/FCt8MGcm99JJZ/zPNnQifrAzHk/ZPMqIeHp4q/w8vii9lulqJ5s2a0ZUm3g
mnzpKnNg26A+EmOx1f1ChtnN7Xrqks9aUa912rxnvOuVvDx1Mn7Ty+F9aKFDCdNY9wSDkiy7nxnB
GgWzb6HXm4oICDPTlZt5B0nBMteYvWuLZ93Q7gteE8N1v3msGMEpx2xq8HPPKpM0m+snVd738fjE
fOknnNw7gFp3ELY/UsjMwll6osUpmsc718ZzouTn2TCPtVH+RBR610l/tJTuzeBNZdtMoCZqwSNm
pon6kDYR/nD9kMIwZHqtI0KimhvNq6VAyovwxiM2lg5cnKi8k463M3qGKWo7XIy5vAx6fWhn4w78
JfIz10tXUNqanDpteEJcegR6EpLoEtdCo7OdmjJK288KZ0+Lxq3J5e2ZUXhdsn+65taA+34lMqRI
u2uPdrHsvuo6SGGbOxc44xUncMwvXj4BDeBgoRv+PhT3WlhvZAm6JEK/4jyjIJU0kFXDHNEqTxHp
MHBPYbkp6jr3xcXsU7oQ8ycYykFvkPAvLABKRRW0anlJ2ynonEeA1XtrAt9QovAL/c2acmMLZPJJ
c6ZHx17UmIG+MquGS2ue40m/p8bvyxjlTlCkK7P5FDJFbeb5LkuaDwqnr5RieqCDfcNxXif3I/Sm
/WiNvwqlZJKiAeFtkmu4cufxedCqz6Hb9HVzGprmTZrTO1bLIEu8F+nyliPGmJpN+4vE5NlEBWcs
si0hSy38jhadqtiPeFkjRewSDJiMxphs4IvBrHYcPLQ4uL1jUpxjOYMzY43EGSOwDV6mocx8Z7Tx
Y9LqGHRavqlYZq1y81FTJrHuHe2Z6dbZy3Ufd8CBPc4OqN6L2fO2hyrEvc9HFfmhhEmUazWHH8KT
Zd6z5v2Z+HmoUVzsTZtRu9hV9lTgyhTgvefotRnomrKszdJSyHQAuZzCq1Kyrys3iiIRqC0vwMX8
e/m7yWQ/qAbNi5U8S+rj/VrHqrP8wczUHp3MIpwovdMouqsn8wPbjl0oo2cdJ37bFy8OVJD5bGnw
Z8LRZB8i+21quUdFMn9ebjRm1Wu3oIhk9KM3svVxsT4VevnQSZp7VsawTov80cVSYnbzOsm8L70J
K1a11lWdZ67k3npeWofCIkYZHhvGiPOLMXfb2Go2pUKGInJXtokootSI3Cx2oLzoCMxNopxJuhV+
MnE5GOlndPqLR8VbqNKdOTSXSXHOkzD22A4Jcxp7863vELGnp36O1mM07Vy3g3vxLhYpcyh+IEd8
obbu7ZwZqFR9WzhflffMiGYnwvQnNN1zKEPqvu1q76rNJ1G9a5jFwdDJvZuj4HR0sWqMcpQmBbnI
KbLMki0S3qqbnI+cadqaHoFLmhYHLSEMgYfLDGauWisnd5S1w1h1FbcZ1gVsA0yg8pVpoACMmf6+
nDLhwb3ZWZWvmP7YK6W52G5r0Myn0tVR7Dyd0yOuibM1QSxlPXGAXHTzNP53GzvPAC6Lpvjd/tPK
ebNn/vF5/g+yf+oLMfj2VP0xmP5lHF0crP/7f50jAkH8K8vonwG32+/95f103X9pqqlptDQ4mu3A
o/gv86en/cs2Cf9oiyH0j+tTVVVOb7yRVbDiHjjjv5JthvovjRYMjTkCSyzbsdz/L9en/p+Yd8w1
+KGWR2Ybhgcgkf/sP0jXTlRZSUmPWtoX0c4b2o/OtO+Iu0H4XDwHuFXXHnguTumQ1OMo34txYvbR
SnVX60gzZsmumzLFhJ5XqOgzb8MWQqtSfqZjAQFX637GLMSFIWAVJVnCmlMMvzEykvQnZ0ZcA8a+
SOYNiBR6RnmLCSYnTt0FCLR3RvymTsUm0XV69EaYs2rtLFxVk9YE43dNknSDDnY0hyw9WvdwTrB9
llxGKk5KxMqdzRR3BuQ2X3a/hDTkqnXNRzsfsdYxP1kbQibrcKbgTw3nXdZTGtiVJHBUCpghBSEi
LVDLeBG3ZyXPNzELe08J07tEsZJ7AhjdysQYuY3GiLhPCi1fy8QvpdY8sEyt8dS2RrQjcfAujTi6
84pe3jkhKbpWI8/gjOF0Iu01wEXsVXpiM2RAw4yCvCn1oI4VJWg8RqOgdHFsjA27lMjhwVGkEFiG
3Ln0jSIQpe2ZHdl58lpmo0l/nvDw74qk3GZhNNzjQ3x0bYRYHZH30VW/xr7YU/rR/9T4UuYmhA/S
AZTzsLgpWgj8AfbZuhowskbzZigaNlojDj7OhC956JprXZuetDKftl5Tc0fMMGktdgAZ9iGL3v7o
DsN4Pzu8oCW+gG3BBXS/oCutWUlPiCog+bljDHgGTSn1p7F4DJZbT628s4rZO47RNQvTI76Gilyv
4voqdxhnlQUfxEsoLIoQTj3mXgZ2SyaZySH09HpLa5Liq4Z2mFKS7A7ms83QRr96acXHdvmgyuGv
D2SPYdL/15e3n95ud/ve/+3L2w9CM1ZpxjRPt68Um+B01hMUqONuoR7/82/c7g9XDj+5fYoS6W0q
YV///N3bwzBjF6F6ZjtnNBm1bv94oLf7tDiqgQVh8ft/P7zb795+w0wYX7oqLuDbb/z5we1LEQug
P7dP//b4/n1LZUaupr5BiGTy/3bDv316u+Htz8z0ktPyUuKNZZ0u3UI93T40eJxA+OCAsAfiBoPg
kmb2IIT6KWkPGIgJjwnq2rLTbcL+54MCm/tEOjxZ6l2LlUjNBW3A9+A/ahsj3DrV8H67+e27nUsr
kuHqqB3CPFhD80qoowgqXYcBYMRVs5v6k1QI3o1FDjKFQ0lTM+UUtgPFOctn+BaJnS2D3pYF4RHQ
7GHw8OTBKBmClgaaPEG7V7WdTX7mhHnfOCnLB8+K9BO4HkE8ak0+4ZWaVNzWy4/YyNo7p+lP+Mqn
Y65YPNXkbzd9OZgnIWzzdPsMn3boQ/67Iox5DdHOm5Ng1mPrJHKlZx3Dc/jne47sAqNT68O43GKq
w1+1J+EkJcYO6J19LLPcPsoBm4QmE0z4y/OORZPy27iErclQNvfiDcQ0ZMbGAn+Y4oK63er2QbXB
w98+A1oZb8sheYOnX3DyTD+HsMq2RgZei4V4fpidbqe7nnVsyD82k1rtMgYN+LmAM5n5L+rJUC0Z
7m2wxpZU+SYvednaFIkPDIQoQ6JnN9MDtYMaZcxgy7BBj6cJ0OXWy4qnLJ/GU7F8GGOdsgcNIBDa
1njS63tijAbr1iE7DJa8k/fRYNrU+lJrrvaFtR+jYi+nHGjm8qEfY+PQJHKljvA6UxCzbmNUfu5w
h31EGsmOWNgb+QfFIumJpJc6ANeuG6vegH2cT8qkzSc1pNuzYVC5n6nNxAv91/dpo698whnx5naz
eDnyb599VdgSPLfAf7wfFFpyiXxynlrwprk3oHwkpX4B9tbvyzazVyoKjhaBo+37Oj2FHo9EzEq8
YxkJdP+xZ9iZcN44TSM27AmfgVmQ3l1bHjpEXjKdNhS4+qVhvdwOrNqA0YKywyDLDdNzZRbZmS01
q2pzYj+9fGkqTbOZKB3ye3XKzvQTIqg7RcfgCaNggx5Cm/oD7Vn3NamboHDo2C4SBKpEoPUYcZnu
u2RqKHGACdoVQrs4FjUnhpG+RuA+dkYYX3Rbajt9wSyM1BlAurCS4jBOc44VhG9OIe2EgjTJhl0U
MbDWIBgQL7cZGvgMt8/+/c0/X99+MVaLZZuz3PI/bn77UuflwaANJ3j5KwhKjl9GLJb/4xf+dtf/
/jSHS9GEutwUfx7J7e/d/vyc0X7r10NYroSNe+hvD+Jvt6/zRlvpAjlfqFqb+kpFiP/2wV0wIn++
hFBRUzLxj+/dftoxGd2aJoQdd6srmr6qQxTQXDh32FwCKq3HAHgmbzj7i5D9F+zhaq1m1Zc9Ox/Q
SPpzF9Mum/RRynbnzaJlduR53acjhWSWiamahaC+BqS2pXykp84+cdaLEp70Oua41sQMPjPoatJ0
2mel9kqQd2+j3Ef0q5ozpjtdInsyObn2dr6T+XRtNfpOqSbi/6zIiwJ9qUvwA1pGtC4LjZbyHiaU
sIfAFpm2Mt0CgVqb432WLmJJ2O7S1G+csFhr2sHDd8giza32cL3WqgndpWm5+wJmrO0AabUQFoYc
OyHhQ2dDM05WZ+rZ0Ssg8G2DPsHcJ3yVfYdWiWyzswuEjMGsRgKt7l1csHtM5LDCG/iRlUwXsQx5
K4EwUslERxRG5CmAia7dPupOHcUQKidChrA2aUJMcLzse1CrnZ/3i5WYjyvMvIwUi3Cf0FHMEgW/
IzrGnt4mQF2RRHGuCFAatLWxkDT20uqRcFV1DLSKxAKFwylt12w+K29EWG8Gyt5ZgYULIiwhlKHw
OtRRE+9CepD9LBEqR36DEV5KnoQh/Sz7Zp9go+oEZPPE+I4WdnimPtoazdlge8+TYpCozZo3VEZI
56HZBxFDrARXySFMs3pf1oAeI0XBFdYnT6XuwGmYURHa2f4gHSiOUq2bzcDhyVrMvp+sLjtBU/3I
X5wuJdeSkgxWigaWdvfW2PgovNH5Ghzkb30sMRfXFOnZhHg9UBYAgoa1PigsKkaxddQES35TfjDx
lGvv7LjDfQnJIAg7L91rk74CNLADpYr1KwYF6bavFK79yM7bOUVTMV8xVgCx7b03Y7CyQB3VuRh9
9ajNPWMPDscWBRe6scemgSQ7e48Cobc8mIVaP8tmIz3Esbb47Zg1jrOwU49UJgx4yQs6RNeNSgbO
opceo9PJi0lslJ0854TJSbdzdWPk0eY2jX30w/dGTRwq6iFVgvWsNONjnKfpwUZ2r2VSn6OBYwlg
5w4FHdMBJhR/sZbW/4e981qOW8m27a/cH0AHvHktb+gpUiRfEJQowSe8y6+/A8ndu7R11afjvN+X
CpR3QCJzrTnH1IbHAmnngJA94AS3LqVDjSwkIcC1lzE5wDGm9VssC846TcOVj3x5vxhBqJ00KF78
ko5loaG2FdEmi6Yrigo4adxgH1OiSwN/Z5jRk1F7z3bacEiFNCQb3Tr0VNHj3k1OHnogR3jX0Szq
TaCfGjDJuGnKW1TPSF2giQl0BoZv27siSvtDb40H1Fm9FTLLzm0f8eVhgID2HDjdE2jC98klNo70
1whTr2nt8/6mtmyXrgTDipNkzEAwIBE6l2uEZjoeGt3gaWqt5xSq0maocvpnTZ3tARq6dMYCKZo1
s7A9qmRg1QVrQBAQ9jnNbl0jc5Fjxz4SJyHXldDW+BxKFkcph2X0EgJtO44UTEZgGcR2dDcx9Nir
fqpe/U7cOjqZNV3ewZ4b6aC6U6C9T3GT7wTQ9FBSiCpmPndakYPg1AVNgGAEuhDrSESzZyf3tK0Z
l8narGJtDVnY3vXzvJ2tVNsHeQM7RI+rTeJH5hbbz/UyxcEKsHadnI4LcEQkmoTU4t9Zl1G0EIAp
YJEgdi2dTRIy7GfasEO6QhrLGD2AoPQhsw7bKvfYHzWgnsPs6BvXQHEhIpIomMmLycvW07sfCbEi
6ys4OIwhuPwTJlJBzJSXqbww4VWFTUDt6qcZeiECqwJOVhTRSMlqvnuf3hpDl7MI56fFYyjaHLiB
B7dX499InRFxb1J9RHg+u2++VaIHInRnI5LpjRUrIJAB/YuQjFWIxo1lahceJI6ktR2iDkut4brx
UjSkYIU1Wrt0KHTr2ugx/ATugAZDwh3NxodYeq9iaKBg2fgYimXEaxfkVVenLwYdqW0egmxj/iQj
9A3QZuIlhqxgYKeIHUBPcBofso1mf0T9yZdh+AjainL6XeGK8BzOEVK3yP4ZU8JY4SLpD+AZ12Ps
nhip6EUFr9YSAZfHLNM12slak55mcO9gBBma69dGcFKyu+5nlZBUVPBDAz+nTxUvy9HYXDRlYEFl
nnxpvI6VBT0Na0CYmujF99DgDBigJTMa0RNKUqSHUQzElPigUJ37KNCOFthBm+RXAIz9plQV3hnV
VdGCrzYEXBR8FJZf3OqJ/4D5/TrSH6Kxv9ZBcyIp0CjTRk13FjnDiW6/0sZ/Jt4IwoGBNHaCn5BH
z44c3L1wR5Qo4qFi5YkDJWG2WZWbKmmJESYoFBg6eXghVknhvtlF360X2FdqIP4I4u9mWpabHh0N
GUDJOfQoSuptgDgVg1VmwQpz71qci71moehIfdqts1Ht7iq/hG2BsE74+n0mOPw0jCObTLQfOb5D
4OPEnUzOdxc2wIOt/UADdOhJu3yYamQrktWQOzlk5BmHyhlempSJhU/D14yY+RfRuyCeCINlPaDH
i5giy3XZVSuzIjegTIbVbDYFTszkx1jbr25H3YRBZFqnVZhtITY57CnnvKSuhVOOP1HzDoEPtZAT
o9i4A8NutaQ3Ff60Ll10K2Uav2LeeLeA4a+sicKWaYkviO8aHEZVIT9iWaFktWfq867/glTSOJSx
RhtG3pYllfs4IniWZQO0t+mtA2SI8Gkm0gczajw9JHW3NiLx3RW081KAthWvqh1mXbxBy842Tqcx
Jg7lKUkbKM5pAmMYQneRUaOv7VneDGFD9HZWvglqNELPHuYRprBD+EHSkVNIF2IPz8KhEhc9QXCZ
12rKhQwW/XzDCdpIWZ3my9pXOkFNf88/eXW0J+UMwJxzjZoDyFNN0m/gDLvadXFGRskuyELGD71Z
BwSBbJtWfi0FVtkBtZ01QSLPuyq4nX2q97ljnQePnoiF9sseMYPWSFr20xAGm7YJoQ5Nt/P407G6
hh6Dhs2xw7ThS2g+RRF/7eFKAj6wH0WvP89xY+39mCV82l9DbrfOkXUCGzwe37JFDRG4DT9zA9+f
LFrkDuQgmg4iZrt+CTxOqoXj/dC68keEaYwWMX6xKk7gKLVluo0Ls9zl4U0Z2OPtXFDq0IKQrBOb
1WfsJ0fbP9qV7x/8iBCb0E+xsrljd9Xcp63UN0mSGpvcLyWwKPumq0foz7WPSLqS7hmH8dPB0su3
ykXgnFtHbUzvEjsyUOYE07poliU7UL+SUgf09yXlou1C5tfhwfTs6Ha0AHpUw7otGvcx6e2fJkmg
NNUjh4GNbF2G4mFpELRXzOvKzPgWM2nqCasiEr1xdmnt+aucRekOHcUkr3vkjTVH/wniK3UHvvqc
Tvux975mIWCvzCwGXIGozzPrysizTeE7zqmUzbQVxZgciUW81rXoSSwiRkf6zaoBtrXx3OJVc+ZH
DIcJZ9oadX7QvFIMd48oQlPSLDPze09lZuOYMjl2lvk8zvW5AUKK/NPykdjf5gAaVliyOOv25yDt
OSlqERiv6mZoB1qSRLiubAcxs1XVVya8jH6xS0Rk88yTGxGagP+RhCb2w/puMOMHPbCLjZ+anK6m
7oseXbmGGJD9YyRoJ7ktTBAkhak5SFp6HXBKwOIFN2GokVpGqfRriwLG6IhNzxxWOBCEb7yWSiAR
iLduAZhMggrKIucO1t3ZKbprI+bjMKm65neyAVHfmjH5n27nf8UmSlggepgqGB+yyn6urZ4Zb0fn
UWjZQ270MNMqxOH51khoDsdvOdgmUPj5sMnSek9aC3Yzaz9P40OShv6h0uJr3a+9s+wxnq/AXaWn
1idUy9zpGH+B2JuYtQzWMW7jHDF1pDd9L27yFlD/MlpU1cxqzgqtQ0uVP96Ng/kSRDXi+5EsmcpC
hCDQQQ9xZjGVjmhRauZHRUDHmUUQegWK/xVUxkA6JcbhYzPxcl6MwhT156EIkeKD038eqF1/xedf
IfryJe6NFUhw8WHlj32dzZTkI3/f+dkDrp9kOzeejwwjtzdV9KOo+vGqjnokZrg+0mpC9lc4JCn5
LL5A+G/RUQj+RVHsCEM9TAUnRTdFgqEtJawOO2VWbFn1uFjfko1d2M6qdgOwqThiwpbigsvQEdbI
AIbYHJi63EaefZ2hf9+xJ0NXmkbEJcNdQ6N0Hc5aStST9sULonbj6jCSsvZYQkMLZM/sqDuOKRKI
eD77JZ1RoFUFp1bzSua0jbXW7jEINsBJR9Nhmk+JlKAQb/GIotmOfob6kB8SUk0YyaH9CtKvdI/p
hi2DU90jTyK5Tt8PnAuxkWfTukY2SkGm+5K2rXlqYxY9RWoa52JoCFkiX9PWwQdG0O5xI9CsTr8Y
roVKre4eJo8g82gYx1Xbu9TiCDFCCLAbSFzY0K0V6947DX0rdl4yMwkWPqIZdijDqg7EX2NJCJx5
6yV2AVqh4hRYpURckBNGvhOE10XlmQMS9g3nB4Y4uBdj9JqkBx8LESc7O93FvfNGGgTjB+ohIwvJ
8fC89zmq8rWf98yDPSxCAIYD6s3riHiW9QyoTbcJTeQXY2mDDn2W42GYMN6HQtsYPWHrVadjf2Do
Rz/zGsHtP4fCf47Cpuc3FlRrUCGsrZ7Fsy5g7PUV/PY2vq8MCeCbXJJJ1+u1rN8wwZ+M9rnJSRcC
XFhey0Sb+YteMhzKzLe0bw1FCkOfrCtE70TmSZSU0c4v8JFpOYH0VN9PnZgqyoBzSBnC/hHI6Hlu
u2JTxEREcgwhy7UWIm5bLFFiz7K+IeU+um5iUd6RR1bvJHPzrWiehUXVoJQUcjwt33U2qsZc5/wx
keFOSI2PIUUP98NYfLGisN9OHdNSUxdfW4sasCQuXGbyg6WgdEwdg3dxjSbzPuYfo8adcp6/s0am
0J1ODWKaYnLV3Hu7Tn+i8cEpNXwhbMBDzEfLw+gqSVSanbLgGrbWe0t6+F6rXQJz4EHR1HebNTSN
Lzkrs6NhBw+9NE/Cm/aJb143epju6f9BZ9BZqybPFI2KHc3JZ6qiJP7Z3UO3HKTUIzcz60Uwzdgy
EeadaZxn3+RACMY82sAjRvxApRUGu4QwhrSHIQNgDDSfPPjwDCHLejPphOyZAS3VvY4bCc/q8+hG
Dntoy6oslj8laMNtpwHZqkFc1N/DCBFSjI50gCQYTR+OxDgSE7fa+DVJVCDTYKQH69giCKUNg58k
JE+7qnbepJUbB06bSHfzdl7TZcEHAhCwmJGhAP4l+rHAhNsuZ0d/1uDRkToY1N/ydmHIV18sssp2
SUiyXF8ZlKKze123v4yLlM5oWwyUufe1htGzaFURyhtbJRpI5DfDhsYy1c05bpDpSYelIoJKcxXq
WEPw+V9BWF55xsRKZyxvK3YRjuuA0MSRXM/Kyl8ay6q2cWVYOHjwVhomVVtqLNq6RlR2KHocFToR
sZE3H63GY2qtg6yyP2C0fWny/hZNr0M46fQuUNetjNmvEcmQ39G115QnN6Ql5geteBzabymBK2ci
JN+I+dlWE71XI+lh1eitfnSnD+aYKZIhuo1OPxCdhutqwFDLz82ifNwOWCgzx2HRlsBTi6iCrbp8
aJeu6A85oM51bXjcHjPyum2pvIg7EhfxQROIuSGPmI/GiF35g08QZGkcnJSvn2PZyBYkCYzijy6j
BR7XwIVIhKbJ2Ic0rpherjwGz9Wk9cMqZ0DbaJ1GXTISm0aWxQ605DXOtOYIB4wW6ujvKz/acwCt
jHTsT0DRkiPxljs/IZw0A4uC+Xt+mjuSZU3TIEq48Y9dUuOUHNJNUNj0oEq/3sc9n7h05AJgMBKk
fddtOtBVaYpbO22vZkHxsPEyGO+Ujk/WQPWltb6WIQDwiTS24+iSY8/01SEk0u5x1XfaSJqu4R04
YqgadBnE0JRz5ohwDHs1mbmFtqtTpPO2FZBIZAR3Xa6/ogwd1gbppcNQBleW+5Qn4MbzdlkepUjJ
BMYTxqd9oYt3VlbXUj+aUvNvxzq4mYC6UxbU3rqKWthApWA/+zBVrbxF94uAeSJpazs77rArY93A
gn4ziI8ErD0y/KNSFMFeW3uYyDid2N8Tty82cflo5XdjP5OFBBhvW4VRt600D+uZsMN1jQBtrVFl
wB/gWwcQeKxDjRZhf1ZsKAJRN8fZTrV0L7RAsEMB5glyCwWp+4VojL3jdz0MAKTP1SA9LAqkM5Bk
zwr6yg0pdw69U26syrgX/nx2UlhrFUrgY5JP16Zfi01lU3p0knKt6xXVaBj5C7bDSsS9zEz8Y9gH
vKNZzhOERUjuRrYYL0aMOYmOgSCIHhibf3pxSBEloNGfpuawy1kobRvjmEAWvksKEs6IYsq6iIza
flERasXRkFlzMFGA0/kHLpHCUklTDCsQjCjk5BSqhzrjWBTBNXSqr3HNjya7rFuUSIj7usmlkh4/
MxOxNiY7tQmXP67z5ChbSqqz9rZo/EPIVy/e7OK3HMa7pCUn1naBTc56Oa9hBSbrkECwfenH8jRq
mAZoD/R7zuKUP9vp3WNPoCFx6PR4YP+AWGLbebR2zSvHGg1Ej+VTv/SJFBG8X6zwDhJHoqoWQri6
rraa5erlNvUUP9L8bKUeo65fHn25LaGLvZZOonMo8AoCLqxcFxLIouabj7+8zOe7/vEl/dwic2Zu
zc3ng9SrczakCX15o89nLmh6ssNTZmnEnME+O4DXiZjwLl/x8vk+X0cAk9eJINj98rJN059ZMyX7
319ZXf98oPomre+8x2SKbNVLx5Se+Cn+fpfLW6kfTl2NCxGjPMMnpq5eflFgdGKfWMY5AQMUDg7F
hoBaZZJWb2QBE9SpAw5BXNNQvBswduQaKxcgAdZkYouxM066JoiZYmBRzJz5/sa1XH3jT2ZwTK10
7+q2gU+VShgJdU85I1yKANM2cAcvdfoYqTrhKf24Td2ZYb7A9h/QvicyXQsxe00wNVauEE9BXx9m
Cz2LA152gGFLxIoj4Y06fXaj60vLZCZAGxWgWPnRFbEb56FOvy8tDPwwy1yhuq4s+Z61qF772oEM
ggMBLQlB7xCukClrN1YBxS2XBucnAI2bduhS4NUB1uvwTrcYUFMPhYCF8Jf1ES54WXlQ7ZkABrdu
xBAphiXV3jnXaXAiVrjAmmZ368Td9/TiYcHFsB7lsHZdfFsVFvOxK77Jhp+3pMVlVd420onGw2f6
1IFmw4BHu8Zjp11Z+XTkxHbQKn9PIY1UTHd+t6jlzaOGrdTUcPBMV0hz1hY129XgY85ykmZfwUXe
xrG1I/7gFVkOK4duB5YyQuCV7pBfhttkbGiZ29VzgVC8HC2gS/X8MXqYhfTMZuC2UMenEedAEjGL
LZacODKRpzK9rRjJQDRV2ab82utUQScJFc5Y0LDJmpAOGGYL+FoYIM/8hgZ6msgK3ZG/BzzD62Xn
MEyMTTNTGbAtkRPzx2g65Cw3eg/AC2QDSBdIs+vRJFHCzr6MIfMKF284zZ5XmZPiKwqPdhSxcJuo
z7/NnNQIli78HWZDSGPuSJwCcl/beawpcdZTg/XboysP/POGYYz8SsQLTocrLi0cPnwdoKcO76uW
mEokcOUCEHkerRJClXDJhM7rXTfvuJc2U9BIPPHlbSeD51ZWJyfr3jGX38mZrqUd96/6RJqIY+Q2
Wh7P2ynNk1t57adQ81N9eFfmM8lP/0f0xV2ZiK6FpL8I9j5vXsD6VBUc2JKWZYPGZ6qEru+fgj4I
e3OOtyY5zsARV8WgBScP7yZ08fwu11F3JBgLHOKAtlqBPFnr4nDnR1SFCwBY4J2ObWPu6aGQOBxF
/dkotODenmZs2V5xm7EjlF77yFAQ/ZcPbkDV/H8+OBYPk9aqY7nU/f/5wWUCVW2mRnukEZwdNddB
rkE5D38XnbM+7SgNprCNyEq/ddI4Oc1WUP63z/CHH4/6B/jLRQqJIfK3z5DUSepOcZEcEWuAVcjN
Y2bgKmHmZ6wD6WmHknR48vYecfAyZejxG9zKWFSvv0hI//AnWr8FDix/IlJRO8C7o/uG6xJt8Ksq
Myvn2W4yLyJyJQTITmTlcQkBanUGwbFNXwZJGkeZu18MP6qvidMCxkuxZcAQWoWtdj1Aq7tiQr9q
CK68jhDMcL7KOaMb5OnYEcM0ilADIg9Sc9vBKzK21+itTdBL9MMbLNcbQToIXEjj3fUBdUwEbGVB
6V2pi2TZ6nL58j9/7T/su0vCgm14nuHrPhnu//zavd75cTfE0dE1IMaMJK1u0wDXrhF5u8ox17Et
CVCrR9aWxEk5ZnUsJkF/P5dM26crUUTDodBH+2A4xXAMbYzZQwTVu6lClOsyNg+9OT72IUmd6pP/
f3n0f6HjmgRjoGX+z3Tc61J07//E4v71nL+k0eii/wUvz/Vs3TBMC/7s39Jow3D/xXzDQDsHp9g0
dN7pL4W0HfwLhTTUbxMCsmMzzv2tkLbtf1ks9KjdQ851XNc2/lcKaSh+/xyXdMfVXYMBic66b/qM
q//cKSsQS2YYzvGtO7f3IWXppbMiDgLc+arQ9KMUpbdLc7RpPTytfEjeKA92J2tyDVbFMU3k+Nzr
hPEZkkioXvz0qbfkBA28mn73QAAkeLjBbsnUI4PeYHLidYGAe+M9t055X4wO7EQTNklJueRLNneA
9ejUe6mkKkwJCt31a5xN34Up9i6i49s8m/X7paYuWgr3GmyTnHA9LKLywNlnYq4PMGwkb9jK7mop
nzWn+EqIU7Ivf0ZjuSUjeI9FkMZxb0PqbAjFrSFar7FB7COehsKQgleaRC95zgwn8eaPycblw6+3
ZpyiuDSgh7FZcM0BpL/hfZJ6dl905bbH6o3Rp0nReHpnIKf2oZe4n/Meyww4CNzuQfJR9/5ZDPnS
W8L5NmwMs9X3us9wNwEwSpZALxtfKY+A51HROXIy96THJDPFgA1XtmFvHJ9vbk99f0Xxt4ocd4c2
IdlGVeFv+hGiHqu/TYpfNKbzTX3lthYgSqsMy6qNDyOxgkcYAGIlG/2uG1A495ro1rAciYetHlv2
AaK4HZwodv5CkgQ5BGb+bvQuoidcubTLHPTmJEDjF/J3Vtq+AnIHOSytckvH6mQG5XhVkYSEumKb
Gh6l2rwpd4lLbTLiF8hx9gArQ9iVDw+uRGFA31zHXIQO2B/Mbj1LiXzAn2/xvjXnxM9/potjeSqQ
Z9vzMe4CG+krr8Ga8JkePjEqsJk3cW6+R6UzHSyqxlMaD0fMi2KDZjZERQPgIHanG82qkTuB2JiA
cFB4JvRdTD7mSq/YcaRcFzL4ZiAI2bsZvhbZYUkhqWU1zB2ylBuWlel6tKp34nJS6iTAFPQ2vamN
Jtu4tL12lEktE/t4xJooaFJgvjlw3dz8CemqIve6f9GTXG6bCRoP04TtVOKgthCnAHaMzp17aMvv
Gbk1cK3AgrpxKfa25cxXuo7fKInNe3qPRDs0dLfj+DlcmEx2jTivS5yRz0PXOS0M1okGyivybqfk
AVanjkuNGvx3pyYknUKI3tx62ih2hF/5iNZQF3B8e8bG8XwAA8jBYpzcx9kvvwbWEoLLKomYgxDU
kmCJbXvvRRN+dAxga10a2rqZgalKyjPzhLd4pg4upmtLB4bbpbCOyA0EcJeAijRoN6+H1sDomxBn
YTi0DYKqOiCGXtgecDJRFRnWKTbSl9rxp6PHGuauGcER96LbNCCMtjaK5iahDhjGZbOVZA1sSNXi
X8PMPHnRXofRgY9Tf0vI3ypZHs2+tWMEXoeeAzSO1W3OCu6cjXcdNo7GwEU3dN5AsgJEQ8BVE/ts
EyH0dBGp6qV5zpLxnYShXdn208Hp8SxLWKSYefHsE2FIS30owUSY8QvB3zek2jTwWylRotmtgWBW
OpIHLBo+ve6AxiqKr3JLcSza6baY9mT1rbWejJsA3O+qzF8iEkXWo5isPXW6WxZgBN5s+6bFI0jF
JAd9a5C5sTNt7Z1s9ocsj98dkdyKAjyk5i0LPFJ6WcHO92lPeMVTkmzz3Jg32GnBiOrYO6JuT6u2
3OlughaT5VVHIfDQ2EQT03HS+mPv5M1tnJrZqXO7gF7UALRUJPOQs1wcm1NSOs0pJ1MVofLSDov0
8+Um9YiW2qxZnz6f83nf8sRfrptxjD5HUkFKfW0gvgaWntoi3v0OPsKHlYV7oKVY2JdwNCSgLDn+
mZWWNW6BcNL+2Q1yJNjNa6f93Aa3JJxQOM1KoJ1oo1e9P0a3rWyRe9KEGkI8pXVsXxFA1WzcmEgM
3/S0m5gWli6pBCZEw61VPJ0P+Aqh1pJUpy5aBIVAteeBGgu5cOpCBc7hnkI3/vdtBKEYG4FYnYhl
6d0je2TRTQstXkbCVDYPVlKeqiIkvdaUX0pfrHDC+TfSYZLXJjlAm/5W1zB6qIsKaSixsDi/2wJl
S2Nkp9o5s19lp9hx79wo+tqFxX07RR2ZOhPSy+ja7/zgaHnA65gZRsWhycwtclb+OceoFwTA4+SW
VBTUbW29/JvNPB7H7qmgSnGiL+Zn7XyICprapoh20+S/d5CrOsI+zgSt/GT6DhDKd9N96rW3qEsQ
QLdL+Fxklifdu4FMTZsP73F5MBdKtWd+D4ZFJIjMLXJBJFKKA7ljBM1JXQSLYrgvWj6w2jQ6hkfY
Md22tmbvoDU5OmqXVfEEiG7MgHlWdsmIeymKqToROVDZyb6nj/ho68VwKspTjLh+hRqNoBxDvyLP
a4D+OLzphl7uis49JiMgJ53GRiEGsLdjS23HjshrDjMsJmoPsPQeQaQ9JGsV4qfe6XLx221m1Deg
NGnOFNQ79G2y/CJFm+KvqujqqV+pwWxHz7f+oX6by4X0hup0ufq5RTLIjmCDB8Ty/UldyG6mdp9A
FUhlCabTptS5Smm1VmSETdiiAM4Oy7+RLFJydWGRBLX1DPNFZFOudgepcfjiTa+2NRRPc6YdPEc9
HRXIUP6cAErM4+/aFPvzul5272nZvf0lbfFytcgGURzUPZM3NXKr7irQy4A4GajdIwtAY/P5CHUf
CKQdyF6A0+1sHy6vNAhgoKgqYUQs72Mtx5za+nyZz7dY7lFbv7yNug477skfa/bTvx+ittTLfH6c
y1tdHqNuK0Nna88aDQ3YlW+/3fkfr6o7fnvNz4/6+Xbq/s8b1G/2y9f4ZVM9KvR7yQxkytBRNlr5
y4/1y4uozT9+k19e7pf7f9lUT71c/PahvcKmdUaYs50zMceiFZ+JsIrP5WxM0a7WjT0Wkeag7gjR
uVFEXx4DTBbzbrlsqusObIJ+4pCPnUevpWwUyak7+blvclL/42ZbMcXT6nQJ7iLE3AjycWNNHf1f
rwRLoJm5R8Ls8lR1XV0YuPpQ9kNmMQajOVQ51NmqnRAj1GcxLl/CRo5VtZBeicxA1jgMQb3K6Q+4
S94naDskEDYnok2UVKR51Kd4yRAtMVpjA2WXU1enRGfPvVxXN2rLnq+2fntKOebdgSBzmGjEl6qL
ZhF0qi0zS0kFSZkHkCVXnNSLgHwIZjCBvN6A43peq7cv1K1q85dbR996EQ4TEncJdUXYjsKwrF9d
QzIYxy2Fw1TLj91QpXKd+oG2nTLzCb/NO2xD1kHLcasuumUrZTK8KLDTrTnn3wSByEFKW1qX0zmz
K3PVBv1BWVkMMvm6IaCTWHU0o+DiLr+N1X0U8FiP6gVZmPLxl1clYxfHqXd0k/FDjsFdXUBbVN8j
zNzHkBTDnVADgrpN/QyMvd6R510+n7mcMYcZ1tHlV6xUimy2BMoWfuGAGS/w/ZhLDK0WvAyGbkFW
DGjkqofYyx/c0OqtJsPZ6tA4JPITxkCdUg89Oe84h9bDhNiQKcG06fDNkLwIsn7pIph9jaoBvi8i
es+EH7/8WUHW3TQIVnfq9dXnCt1kOnbmrbREx+zNuv984N9/rboq+v47mcFQd0pIT3OZZhKizdIR
WXoyhEWzl7QxSw91PZMzm0ZxqMpszuFcg3Uy0PLSvu/EeN3rnn3I+7w++cvcZ0z6+sS+8LOKC4rT
y++v/olWvfTfV9UdiW/9yBdPBkzvjRMjRrFrz/rL3wMXrkbUW6J5yl/UP6N260gf0ISzvAhL8PfL
91L3qYt5+csvV9W9nzv0cvj86ap6sHrI//xSnRgm5h7X6pBT+5r6MOpqUebMwS7X1dbnjUD25pUO
KfXz/4qAwR50usnqIeptWWtyJKvNSR1qn5vq+FYfjpnfvw/ATL3R5SNHlfCJ9bRJ4ei/KLuU8lnF
MEXkVh0mlE1KuY5m+61sRLUPYtJCyjYm+Us9/HOTAMfiRP8EjyvTp2VgUHuq2rpcXG6bscPtZsPc
Vkay/m0MUl+sGwBwrNVmoGYnavPz01dyonJ8PZXo3Ae223KWO/T/wG3qvMWzbn/z1QexG6jSpn5U
PzambQ7j5RC//PaX2/DOsTKPCDm4PFi95eXq5blq6/I3Xu64vN5vz03EU0+GDmMYP40aOHsvbsRB
XVdHHr941p3V9c8PL4kHXZHuokOaZRBV/+kv+6V8jzRNHNXumpgEX3Io8R/Efc9URu2If95UL/E5
VE3l3B78Kt8glsaLt1yosURdVVvqtstVdZu7zIL/V49TDx7D7xCiCGb6+zAa1A56OWZCf9mNP3dm
dWtgil5uL09QW5+PUpu/X1dP+nzVXx71+xv8/izNaJJ1RwVe6qjRlt9QnUbUlnrun267PETda6pZ
oNq8XKj/43JVbann/cdXrQyfX+DyFPXA397qT7f99qq/vVO0DPiTvm16ME/qmO2oJFgATPcXT6Xa
kr5VScr1/7ZvXu6+3PZppFTXP32Xnw9Snk714peH/nKP2gztaFiBuWRIXvZoVwo0AZcD5Zfrn5vq
uPrlVnVdPV4dZ389EwHUlNBlzKRBSY/Jcf1db7euqdt3OeF+LJ46xI5VsO9qim/B+JRNAttZ2+tP
DCdQY6aK7KRwRtwr+/qJ5urRrrF3SMOdXwFyHdza0p5MIwyQHZf1xgyHR2TICWylKdjqaRYf6RxP
uus8iAmXoGGFFPXavLqScyI2XtThlbSLK0nGLvEpFc2buYUXORT1fvSo1qF33IHtZ/z//Qt/DicS
lVi/LKpkMRH9uQgp1OlVnVgvF4hM/n22/eWUqzb/9PDfblOnbnXb5zv86Xmf7zBmwZXb7rFHsfTj
lKgufHXsXq4Hy7xvonROWUwd8Mv1cTm4Pm/84/2/Pd11CErDVl7R21wGNfX0wvfglqlHDuQy78yp
vld3zOoQ/PMmmE88r3n53UgIfMJIAqdqHtHNdRim0eqv0zH+7omrXqv4o8tnxIUeot0Xou6BorXN
gYKddxp1KweP4ZwGv7Of2yq5Mxr3yp+CG0sM74mPtGKBYZht4bw6vfMQTvr3yqTlvAzP24Sp/2E0
/BLhoIfIOhFwxIVsN70R6+h5yICoW1IRMBTlZGQtjlLqjPtO68/NmxvFzs6MmBmS4tzxFndRrgNo
xk6xzeeyIaCo6zYjmSEoKNtDEBJkYjjZmSCG4sApflEToPMsPWejaQRI9P1rFE/oC/ICAYyFDpU6
G1U+8syASsFi85cKfAjkKvBwfXjTZFEpmAGFRlQpXBhXQi/KXZhFa9xo+Rb4Mj9wD0QmGiX625Z8
iTYkbdQuPzQjuLXxirFUJvqj0n4W2jRvC9Sy2wq3R5I7zzlZlygBWIIveVvIA9/jeYgOnrTWFAe2
bRl+7d363i9SBP+Yt3OXX3XI8e59swLRQVgnISWoETWnzs5rQnebF+IDKPPR0YYK4OE0IZeH2T1n
4q4u9eCWdd93D2fmiZgNHzMq7BKT+rUx5jYAHSKuvMXVLAj2sSmvSTfdmaEALObnEDi1HIAv8ii3
jQlGFu4hb+yTlg7urph0uAPQclKdJkLg470zKmyEiFHE4Gt7wpf2hQENw1qgFJqwHsey9s/OXNtI
QtAh1u1TIIHpe14UbG0/eEynjjgbvU3uU6d/iWn7Z8WkfSkDZMySeCMNb+CaZqy9YoBKz70RXgvZ
iB1R2hS0LVLHYqJ9ROPIrRgMB7q/vfeD+h0TDE4xlGy4x23MdIhXrjyDeGxXE68QPcWM9NUkr3tF
S4JCueE9FbPxzuqTVaWdGzvyTg5T2IR83Ymis6DM1BPSVxjDN5dsr3VglydURe5VbeFV8IhZWEb/
2FpGPepNhMCuc/xzHQlvV00f7cmh7NGGYPayjnQXta1WJa82SeG7jAJr3TcH9JIdNCCCCtC7G82r
tNqPInDabW64X+yQNk8rPrzKiL/Nlv4NV4F4bAaY5sIpMZ2VxoZdzrjpZmrlC2vQbsZzIBP/cYSZ
QRASw68NMG+MriYwAIfR4bxS0mHrzTLaz/2PyEvEXUaKjG+Mh6T1q23aYO+EwkgQZvx/2TuT7biV
LMv+S80RC60BGNTE+46tJFLSBEst+h6G7utrm/FFUPmqMrNinhMswN3pJN0Bg9m95+yztcX0wZbm
91VU9h0jRU4FQU6ott0vOYFcWNgY/ru2/ayc0Ps07EiWxbww9hnUPU62XCbfiH9tEAoVl7Ausn0X
uZ/rg11P+FBE/1VMtBKy5XM8+ctmHWxSdeyvRiDDfW2k1G9H+MTPS/MD+HfylJllt2maaj7EfUex
CYsrDufu5hP6vLXE9MX2BScJNeIlTeELGv4Pi4RtHJclxlwlYhROt/drC8Ky6X/Ea1mq4HmEBBG8
bQNnd9gzYqBJx9iG4HNUvcSiKQnkbcKfJaW2cp6OaB7WW5FUT36bXynHznsf3q9grWkVr2HK3ZDM
w6rj9DM640MQ8ztCkEc2dc/K846Q055IhREgue+5/Qkv79Dy+OeY73G/tB8wgds/4gouaf06VUm0
cwPcvVMB67fggzSs4jplEJ86ft0uXl5sb3wNJ8SxBUZftGh8KZV8LL3yOs0MpI6xIlpvyuQUKMag
1XLVStdx+KM9zC61eWkj/Ou0jwp/75T9C6JHeApkY2A3tq9Bh6PPzaInO0r3dRdlh0AO/Y6M4GtX
qCK5afAh1NZdINMT4abzvTsTrYpPizvEwn0JQOm6pQGw3JjPbNqx++3WBDi1yPMGoqnXCJnY6ICA
SBE9De5anYcOe2A5SaKyXVaEwnbRSVlc5TGiX8wdy3Qc+FKXdpruooZsgoAm86GhaZOGRLemEm9A
JrHQM/JzBUocrgWF3UOn5Hur79KUnd1hF4RfGoJVNzY02k1sxr+NePgBWWAFn/s0To5/Rk0GmaID
JOjm+ZbUSr6/JL5zVvuTZzbof5Y8v+IkvTjLt7ZvjPsCejwYz+JuMgw8LSUhgTTlkEmPYqvgFpgS
jxQKKkCEIw6UkXyLoYNfEPtk4lDvf2V8vArc/4A6OFGrxd1Ih8HKtgBYOH7+TDV+hwkhPZp8Yrvc
AcLsAHjPrPo+CzA2I6FDj9oRhUgt/842xsd1yK5hx/AmI/GdFTOBhBRrQ4CTtIi2HkLGDW09GqFR
fGcLu9nKNriPTJV326GQQ1lEt0rMT17qocYv8AW59Xpyqiq8XqyGXvDM5Xg1CWXEorGJKdNvAB0S
SJC+mv0U7ItvUURX31hlcZiJvQdOLhEDvYymaLaj8dQWeXqxPfE0L86RxlyegOqheORsAnu5AdZH
5k/+ZY/4cbvO8ivdbS7QiDeqXbLyIoRgXml9wu4yPGGf6TZ2beO3nEhE4ROqGFy6kEhNyySN3Yj2
XXOb5j58jlMo9J27qdNy3dsCRaaPnHIqMQ9H4XTKQKXldJQLJGgZbrlFwFAgpwiKRNte7DIctlPB
fBwF6p5koxo/TznvEQgy9K3pB2kvLTk0gtl0a9DDrNBbWgbpJjZBXxtCij9F1qO/wmmbRuQVX51w
zbeLM1LassljxwuzN8WsCj+eRy8Kd6CXLuq0JU5EpvLqjUQXNPnVNT4vU+4D35y46guj245p/2Ul
8K7tnPXjjI2DvGI+hiqfSFaobQSLxhG3PZS7wPuyoNSYy+Y6GUTbFUBzNs5c4usap5egT06Wr3JP
so4MRwho3OTO2KkNOvuJPIdiQXobM2FOEx/vwWMiodAyb2rCmPiYZn2GVk1luEgMd7PGJob1aL6P
Jqy4YEH2Nrop4ObfqLRFsGCTn0213mbHj/b0a/kkUuuQnGs/JqYkHR/W0tw1zgdUEuRPpZ6xI3KE
4DChVKcEr7fNeuGuRCdYtlyCKbQquCIj6otd7EFV8MZziEZzY8LnC8MEpHn+BaUJrhHqEreuGp5t
xHoHGCjeaY6D70mZfyR2AOt1DPJv8IMB8Awo89jyPiT+K+GKFe3oAKRDgTvWatJb6d35xMHGSXtM
JWuHxbga0zrdJtWrWgxx6GvmLfHAVIzRtK7y5Dkd+6tfr/4Z4B5d+2QAf8Kg3NotgE7Lp+s74WuQ
m7woH23Hyc7TJF+CJfjdtcLaNiUWlnCEo5ssdyMyAFJEky3UzeUInWBKVuQLmMbOqfEIphHDm+Be
HNjdGUEprk28SJBOBBaGEG2x57Fm0JkWl5mv6oQnGBLy52qymajXYX21U5rpZXDmbuh+SBkd/ODM
iP6pXIOdoEx1NbvHfEYdXpTTjxWzb1RhTUmRAOEAz7alezcQe7Rbm/GUGWOIi6PeCYkjpPbC5TxF
0b3ZA5WK2zN22WKf0u9cUzkdq6yF8A5XYhOnZrovHTUCMfg5/fQo5/kSMg9iVlUc134hwS6CQtOG
E5PwnMilGTuMM5inOSvdJ6jciF5ohCan0Ei+VEt333txd08+AVKSpDMeitg6gCQHUNU09wMLaCSA
1X2ezgeACixNiNvOoP2WpU2DUEXPNgIXDKiDT4lodwszgDlqnjMfpKAFxWgk3lU6gGaSqM92Bdre
oiIqirbkLgNVuLTWT3+Ni13jZSwWfLI9Gs8pYZbDMBfu57YGzS3RHOCf6wEHTP42gEGwsdaWBJoO
DCRKAtKMZv7+i41WfUK0cKmyR2k6aoaOJj6oym8Ijm8+SUukI8CjIB+y3EjLG/GZ1wLp4Zng6v46
2cN6Hxblh1kGP7zAmz7XQfjadmSH907xM80MsYskxG+mu6eZANht4d53uWe/FJ3/2qPsoUFKNGYs
istaQZuocG4aQ0+21owuKWrjk1VlmOfc8gPYJG9XFnCLV8ROWWp8qrIlRTgK26Reyr2JgYG12voq
kq7dm3OBuJTvUngZZ07dQ+KHoBnN8HsF84FuqZtdgDBtSybyYiW70XDuJweraOuA/2mWcQQ/ggcb
+MNkE40b++FyEsTRyALteicAfKQuEx17nqdtDHpl58O1hNf3ZHO/ORj+RB+m4Jabo/myYKRT3kSs
gotthZlXe5HkdjZEm7ntg00MCmQjE0IEJqqhhXI3d9OCrJyAsXjAM7QQS70vgltuEkiYysF7LVku
ZTGt/BpV2tbrFOsaCds6tohgzKHEY+CZm4622NwRIiSyfiQJEvUY8+CHQeXSFyw+GMmKvL+QPeMd
II1gui6XCPPXVBAJtIqNcFklj0F/LJHbF2W5nJY+eyoFMUFJOJ+5qNGxRil/yuA/VFGJ4HrGXSeE
iVe0G58yXI8kdYHL9106Jx3qNDP0MkL+Bi44zkAocYz+ceVZlyR0kkO0FC8ETTDMc9MCXwJ6xofx
1wdJdOnq53nqX4L0OXGHl2wgVFrGeb2F7DFWmTjzbXRxLzYRvIww5stzA9DMuA4HIVsuaDBCTo1j
gCCjl6TB0EDf+wmYkDiiKKuOvgsq3srynewwVlmrZT2g1UVOFzGZsSDC7qZ4v/jJ74LPcgsaNDw2
af4rncR3+vdH9SeeMyG/elS5NpEoPnUEc5rZMpy8IYYBSABGEFUduSCf7ajHhRze0vAQe4Sm5e3g
XX+3EDAuUUSgCbeIZ5slyAbKFtlZOK/jCIwBljkTTRauKe7CMabee6lyA7wZex2FYTR4sGVbW35a
bfm5tIDD13x6CPe7exNHBh0BIjQtr+r3uSwq8mmcD1mgerDChwYG9Lw0lgfZwhTrLQfKQ4v5oXKs
eO/LDGypNbyJ0v9HW/zfaYvtQHGS/3Nt8f2v7923Pv/2H7jLbz/0l7g49P7hWC54ZSWoN9EJ837T
r3743/+LEHl0xx4Kf8cPLB9KKArif4qLHcTFjh2YwgmF8lH8IS42/x0xsWX7/MI/TQ5mQL6lZ2Gg
9E2H6979m5i4cKRhLlEy3qrRHWbo/GRO3mmVVKRKnXrvffPvPxarCnmoq6r/9dtw9RoHuGhcxjvL
KYGDqt9f6160/snRdTJyGFN3acpzFxVPUTHV1wK4AXWj6QjTEgfi1H1Mppc6qO1ztU4+IQFUbolj
/kKd7sx7NaCjyBusqu61vLjYXrKmHTbuN4milvReKgwpmVpCjkDXYZY4cKansPkYBagFJeCpDjYN
sJtPg0zAILXy0WsCTA11EG+nrl5IvRvvimx8oRpwLopO3IVK6EMYuHdpJmyWTmcckshA9VDTOMYu
incvVlSPFyDd36YJWokbzdFO0lJuFuFfPHMyt7ltfCkFE2go2NYZ8tlmkQ6BcoJFMzc8fg+rRjs/
sBAHfhTXd6BlGWBrl5ts4KNOA4Z8GNIVjDwqDhdL+BZ6krfrD34WSBLNGEOHpnqxs/gEO0SeXWP8
PbkJEY5T9SE3MwCFMlSxiRQCEYEmATdTWtEvMV/U3g8uuUtYUO1MwWmuRkzUJwOds2cg1Z2qe8TT
+MpBegDngjm2/IySKTyMAW4ZN3OLA7HsN7jiLyFsE3BGuLXH7mMlxM8hDk04EeZwt6QgAKa6eOxI
DjjiElvLCkq1E76OmfVhFbWHlqQ59n75tDbBFyTSeLYMOvlVDIiqkyQbUKhKcL/25xlUf5BRnGvp
sTuh82NM22VPouOwoSDxlXUKBG7oKVRnX0zMVaA7TAEqkfgZSWrnJvFr7HqIiX1KNuTnkK56Y7XA
5MZdy03ehCgZ2m2exWqhjFor/DbCQISPmtjcJ2sUfmBzLPNHPY7VLvO+GT4AwMIsgbSJcMMspL0F
Y1HuXC5I3LjkXrCw5durm4emDMWuCjKCT6yk3afCfVjnSlxKT159h6o6iO+zTNHfjlNQ72NRv+AF
aDCZNO1BjuN0IBz+LEpnzxpx77aQVOzVe54XeJox9jy7SFx08wuXwNxdmrZDNutDCVogq25lHRF6
Kcxsb9rJfRnDOrYK42QJiGX8qeDrWv970ZXfMazvahfy1ej6z9lQ/DJN1QL3zrJi9SQ8AjAN91vF
apiwD3Ruo172e+d+WX9S5or2zvDkjo4NM4647rwInkgo2Nhx8TVP8r1pzd/JjfqSABg4eehQN81Q
fQuaBY3a4G4Mh2i4hrK6nPiuDLv19tlwNcLvs9V8UOMrqAM35EtzMTlUd2E7zadBCkLyMDIak2se
gcw31yFKf4u8fGZ43K8hOYm1jGvciLAphaAUkNgkIO9d6XwEG/GxA/Z5MkyPOQ3yl7eNjyGN2OK0
XEj8Tu3HrBNP+WCETEyINPP6Ffu/JEVF2McsMtJHPx+POArpuwnzumIr2HZApOeaa8LP5nyHcYr8
EHmXOfnHoUSzwtVFvA5MHL4x69mAmevIElKQ5V5bY+8QzeGtdD/WAdxl1k4F+priWqDs36WXmKnG
AY8zE9xsWm7I64/8Lz/XmEQUp5zJ9mE2ZtvtSbYuKSTzY1sQQ4Uo1j/5pZNu/fwT8SIN6TWNQ0Kw
RwBu8B336XTrWFEHBE2bEaD2TATPNXaAQ1zYKtrJ33uSSBqP3DYY7iSoCVZIebDsDS/iEmNR90Qp
onqIWo+Yml1jAnsRdvbFDdGGNqyWYmNBQ4I/NRsWD/cVov0yAPIVqLne+qspvZNgVnjsZx8+k+t+
baJ528u7btmzsnR25J40u2YhGC4pvUeIHdKifp12FuiDieVjn3vlvdOlz5aQ2xYl+pY+gcfM2vgu
3QDsWwMJ13Yx/RYR+TokTgKXDcLHKtpFoxFfCghUm0Fp8H2XBaWxiD1FxBWPvo8AzDzYKyG9DsXY
7ZJFB3VpzSsIocITyz7PfoLMOkeee+lWO6G6DY1P1savdho/MyDxKLyFUFo3grp/NvX0wM3g1tHK
IcubQZcIgieIzcM+roGEEkzYTb9TG0FfVXa/EkGK0RBN3CqH30u0SMWi/pgNpFFRQ9nVVrweEI//
pk0DqzEIEIn57i31GvRs1j73aUwPRirBZbIKy1FiUT4Mfq9DyeINZfCUs7bsB1b7pYcHqQWFApKc
gct7MH1D3Dt0TLfLnNRkeFvfp9l+7pblRhdEnpNxqW5jdCCImZYUiEBrcK1LlTvjcahChtp0eWQC
/qk18cxGWci1Q9nRW1H4L1G5YoCBnTZFdwNga5oZXMgIE3MPPPEw+/uo/BWmVc9U3WDuYFsYINxr
mHMtV8H8hWRnE8Gk8y1qo60ree/Yl7+R+PtYacBVDmJFd54+LeVLYMcEKBePvru2W98s4j1ZNr+9
YvYPGBcp3ROVHUHt3A6e/8xb4gbIGfQmE4iaSeQ5CxaQqK1xG2VyNRu4422ZhCc3x2VO/ZIXq2Su
FjjT8Dw1zDLqvoNCiiigLEJyrrmeNq3EBJyS90WMS79rLOtXO4b70KWGO4nmM4kEKaG01e8QcyjC
tPY4MKVD/M7iMyQGd+z7BabGOF3plWzJrQAg1BEaSpBQQJmK6nJPfyFoWSYJBjbU5Nc0ro1DmqsU
ynTPqircOvn4yDyyZ/mSECVYYfhyVIxfn06nIZi/RUMEUbbugV4606/4Yli1D7o1D3fk132xsyw9
zr0vCakLBLQUt+FmT+oO1lBMEGSdbcELfbdYKRELN5wiQ+Q3wyyvdR88LAMJhivk952MTbA/hrWT
hBjsXEh9S1wOJ2qZx2Uwh23Pl0WRm45R4DaEl1NOLRwMA3x+GcLL9peUDBh4x1n+p/SSGcsA2FBP
uG89hxOlxYqDGj47Dn5Z3w1Js7GsiiaKMDmBMCqRH1n+8vH70+GQjEUnc0p/VnyT7Wqj717K6ewv
KQHZRThsApWqMfk0LAIvpq5rkD8tDJvGD7Rk8kQpocY+WA3ixQp+L7h/QP5L3x7ABoCCnqpiRyGF
ytlsPhm906ALTIZDJ6zuOGbJc4XL4eYZjTK8MGFwhbzjHGAOUpxbjG77lgr9pqnGn36f/1wz83vf
+R8IDodI5c5MmaX82iZrsF9k4F26rCLVk/v73vOWT3Qus5Mglu+ui5yPIXj0XU3DeUvBwovGny6y
ERxMCo6z9pAX2HQL0PCQrAKR1tfKkT/sIcYu6FPKCx3dNf9YlkHz5OGRj7xzQDDaxq1o88ZhcNfW
KfEAFjfyNW7GnRNQJlmdWN56gEYiA3/V9n5HWmlqkMa3EoZN6LxXmTB5fZIzl0mFHK7M6WHWjx8N
bHQ1AfMYbihHOW59ghKMLID7mhnVBzrQlK+jIQXGTfNirW0Ae0ZiXYRRjluzIXA2qVtJd4KZjSMS
lJhobxiU0+ZmglI6oNr4RfxHe+2VyULv4eV9cDzTOtvGzLTRn5RXfELwAQKZVtb0aiylcZzy5eai
q1CJbIqDMJyWbJHnidsm3pqiOmbmaKBxz+7nMnfOfqCm7X4IyUqV42y4NFsjju4WS867bGy8w0SS
aEZqOtSW8db1PrkR0ZKe+mh9WrIxOs155G8m07/M/uBscnJDkQv7YCqA6YYgMs5R1povZeA8ZjTk
ZmsZ9rlNVqyd+fvFouK8mM5VNnN210bBXclAIq361ter+ThTg3asJblJR3zB0hZvTBeuSD7XH1u4
UteyaT94YbNbzco/2eVzbwbr40os3b5dy/ZAxTIChYVnLrUFZHwz8g9TsGYXKYwPJnzCbcTK4lCN
AMkK03od7D0kUXfTjeV0P9lV/VBNt5h4re0aMDmtq5Z5gtqscAnfNn97LMiLH2nMjIOS9nhpgpHb
IjYKSjVGl08X/ajZ+Ds6btNJ9Z0vYo6mi1kAJ9N96Ldj+ngp/iS1frAxL43lAmitin9nJq2YLVCI
/qI3dRkvxcYZ7WvcOt/SwZFbUbm4szRjPwzhaG4ME1fN2/HQfotx0L3Jx63cgMnuKtUznbhdl/ha
S/zXJiXu0QBmc5LunIxXBnIPgFS+9ecSb5WWOpZulOEAU3LIsQSOKK3+VSthtbztfTMpnZw+XAza
cy6RE7KPTKp05AdolaR+D70xGdhZgPjH94fefkHXggQeEzo1SjGt3y1SnWIS2Uk/eH8whDlV2+Zy
fFdDM9dC1avFfl0Yr+fYuv0hI/5DNatlZa2q0C+J8aAlpiw8KLEO/SyOM/WDvMeLEMqo5OMyVpao
6M63Fn4bVvwm6402boYL0ic8FEpESARdh3lRff7qUxK3HM2BDaKfGWNEd0OnIxBv1F303lw6q7VP
yZDnrg2gHG27E6ZMzNReY3o0kt3Z/0yWL/BP5YITSgReN9T4TgtkyZhEjRP3BXwMiAcveVXwBetj
8BXthfkJfVZIunNcdxCmsXnpPcAL8uSRWi2VJaxXG71XdIO7Jyfmy6heGpm7YSiTCznXf518ei8N
lNNzpG2wtXAU0L3nv42Z61h7/Y/zJXWXMCSJMvNhOqUqD2JQp5oMvbk5EWN1TMA2HUkVby96440u
7G7Cwy9THyEmiwmyVQ+tq1+TJuywBq4+oVfKOfGVlwzqNRlzak8fVhjM97Mjf3rUuw/hMjz9X/LL
N72lMkMtCW7bPFQOWSWZD7V/TKvn9bHe6MPVIELE66oQ8VvJMhw1PVr7VZLoQ3VbnzgGSwZyvUvE
RwLvaqf+A/0P6f9lfoY2glXPyWD8AMWie2YrexfDRHPJUG8dhRSXtl37i2/4/QVLK6lWgZsxlNjP
njsRkikX2IxZPQysA9jkXCg7JAjWplJSf73hmv5rb4G4ihniX8f6aVM/SJdr2oPZ/fb+c8LMTZRP
6n0GaZfd57+929o75bk3f83NzP/Wupx3b7tuGyJrsyRzE/VgNpJjWXYp4/z7K0ccQPgB2eg9/cJx
5j5M9WZBmMApYWeS+GqBCE8dAULgJFJ7odN9buWg2EAcdTmltr0Zm+SJr423a4wKyndNp89hOvv2
E57a+9shxNtjKBhVsLLh039/e8fpjR1uF4WP4rPVH2sY8PHrQ72Z1BPvh397CUpC7zRWjOjajEqZ
idOwtoiuN+KOXCQKniyz3fKhJv6aex8oDzOOsR1pyruv1fd6t13su9TPxCGcH+uFBnOgZfjvltM3
7yFl3Ha3tsrQWj8Z+tvUQKs/drXxNOhYSafEV2KfZJDkFs62Div3lMOwpM7fXhwxBmDkzFdufX95
afWfrw9T9Qq9pzdJ0yICkIg21XhkNIIhnyGLc/hfxxERTMdAGse3f0fp9/Ue4UL7ebTTE2Xibmd7
pnz73/WTXg/uEFReRRNlYYW3UPtT4wsXUNKd9O5swB+ipj1sCzX4luRWXTK1pw/nuGMFWuIevwxE
jE/WeH43Rjrc9RmblFFysox70l3+fhKqc1LEsr3oc9Kj/nawJvfxj/Nb7w4ppdB8Io1AH5Lzlh8L
y7r+8Tp9ZpuDdW95JDH/cfLr17z/jtZC2FyVDb119XvBJ3A9kWhAiDCqrLc/UP9ILxRQYVay3sCc
1l2mZcuZuvul6qJO1N7fDvUTmIf97f/QXiq+tOW/68i40Hn+q47MQ85JVZf/sSPz9kP/7Mi4/3Ad
y/I9YppDiCohDZB/dWRU30WQaenbJmUzBVr5ZyCmr57xLYBWVoBdTsBl+mcgpvMPaiCMJqjUVB6m
/+8FYloKKvNnh4YHHJ/IzdDiz7CAQdH8+RO9hPQzqEC3kD2Y+ioTwN5MVFB9nyV1ESUvU0fkyLwa
qINmeyeND4zBzraWuOYS5qxVObDeD02FB4OOOKvRsh3IkMtcF2ibgXIYivDFdS9VF3fOXtrnZKrS
q3SOzGjyrTNGUBO74Tvgvxhlak3FDUohoGzIHtYpTELaDqSCXNTCHLh3PO4y1Z+2a5oXjfBeGg/k
Qtcr9Y9pCO4ws3/Re+8b0HWznc6XhQxKj5XOST/FGp7wD73bTjXZwfTBD7WRv4QFXkjI4H9t4r6x
Lwh4qV949Ir1IeHdxZYFKfLOf71YP6E3qfoJvaffRe8tVU/5yav2+GizXdn9Tnrm0UaAMm81i/Kq
N6YlS2DwkWCqbe/FYuPJ7A378rY31CQeQP1Y1hzgreUP50ji84SOcyUz3KyJczeeZJv6hzq60eTG
QtkL6tFOXF3fN5mFcR1HdrBd8ojmc5SO3m4MqV7Y8KWuqUhvbTSu+/6+FKBC297OjqQCpjjK0Q1N
wQ/RMPPCFMMi3Cw+FysyfPK/vwbBSOrGgkVkypTGRpDYkwXVtUf4TQPe3wWBgWAasKgzYkejqb21
wnk91aIk44Ni3tRJf+fOrX0XA+S4m6cFsXs+UJcKY2Ee0P2czGTJzwYNMd/uyT9qsASQQ/fbqawK
AhiUfv6au6kHJuS71y5z5I1KJPV5+ztye8ScM8v4CsbSXWtwaHU0Shyvdu4aZN/0bqYAlf34QWlA
5jxcbmJGNNx5xFfFhpfcYV7i7BxUeGoR9qfJdU49rJl7Nwm7TVJ249GZKHDTUxkH5orTcnRRZyIM
XQnyTOKNXU63yo9cmLKk4iAavAZz7d3MAkQiq/AX/VzYYEc2DXNfqoaBfoGgzH1mBn+0+NfvyJMg
SEb91UOfvIyGvRy6FLSOeg4MrXNHIPzDYns+6Mr1k4gzoi9cFJ9I+tdbN/FvTSLl8/AAddjGD38d
4sOKeohb5JodPbj9QnZc872rcucyxz/0Aq7xH49N3Reinu7TAbYnHuLyathq3UFiNWyI4dKF9QCQ
XS2H9K5+8H1TJXBrS5TTDIDgK9X8wXL5zVTcr/rIVmiP3MTMAy0DOZgNBQhT377tnujkfUKxQMjB
4trXGkSxWsl4MxdL64hHFFekNMnlktKGIj6bNN08nC/SQ+4SDvR9sS4wW2CFbJ2D+TFP7OHSZAGL
/qD8ql1Sk72MpzoU27dVobbAve02vruDtUGVJ2qKdfujCApCFOSMWEptCChzPb65gDIU4UPMUUo1
R+nGYdfnrLD1Q6FexFoEk3UOSCWGBHpvxiQ2aTMSxyWI5jLh6aN+z8nUe18XFiL7kc/juNfLukyt
7fSqTu/px+ZgPGZ54R176qxQugNvhy3rBNAiPTVw6fdu07cgrsNvxHcReqSWqfpPWomSwewDTlt/
krgeSG/D8ML0DTyLS16aQ9j4Evr4uTxkStzGun1YUQufObGxkSY2nZS6IPittpUuirFBL2n0Wmww
W4IvooOb2uulNyvzAjFEaZBQcnkxzqGW2KwwOZSGWA5jNnxy1oVFUBDMyPmrjyLiQ09HGqelQQ3G
jCzQxYTCYHShriEGJ9xNQKQ2Smy59XuyT2IylkdAU15q/KycMTynHpLHyjsZGFZ1RUC8+cLUQud9
daf3pjYgXDVFEFsbZoIy559253enc1/Xz4Mpm7cFn14DCnCoeGr0ZF2qmxcUwV0YZf2m9LFlpdkw
XXTpx6UuA6+nm8HBOsvFHu0ftu8TECIj9+Cs/RMpF9EFEI9zAo+09F+8/les5sKtrvHoco+/tT2u
VHJS1FqCmmESiN8Yqrq9fmWBDWM3N/S99atzUSy7CIQzbQ2598usOQUTE3HPoby7nNFZBee0nOgc
MRwSLrQAkV5dlgPPUzuPbwbU9/9dXwtvplEFAF/6BC6kcglD6VYlz/Wkj96Wwurj8GZxQ1r/faos
uLCZIEJjdKq919gZcYAksNllSguPCl9hcnbk6gTNFVl0WX2M/XDPohZhXYK+87Lez75TnyjJH/qh
khBpOlSmNbNw20BSjmoN2BrhM5FlwFgSrrxAXqP03l4yq5svpnloUF5ATGAWYI7JB3NggJBlE+/D
bMIAMhPySn1lp9fferPCL0FOWplEmHhFsg+3IgsBduGg14WhkuybLE8BiQnuBU1H209VaTRY4n2j
HyNp5ckkqOqghze90WWd90NTDXllakjkW1SgFWNBcJqddFUo1gmbeldvyKINtyX0qo3nDrcsVoxQ
0yIKTRUS9WawZH+0KZ7oMaik2kT6SLJBYZ9uensku5K+6OCaX/Xv1eOt/lv+dkhOMNJuRctQq1qf
4nQ0BOcob5C8QMlFhR0Ur73nVptxmMyL3vQGySV9ySdSm7F7s/y2PdqD97tk/rWngpZcMdDt1qqZ
AQF9NCKRq9UQZ2bixvtaA6r1ZfpmoXQFCoGAifxb9Y5kXuPcwOIbE+tgE6tRtPk+4wfToJ0OvU84
OmYiDBR1nx91SdBWxcFSMxX07nux8P1pYAu9lM75/Tn9Uv2CDKvTGcm1rrb5UwbTl96uPtIAhkwv
pNX6WR++PYEk6OxMDO2tIN1IP1bTEWTEUp8jVY56vGZtfXQr4o4cRg9IhvOFQqx5y0Z/vXkyPI/k
gCMuLZd92lW/0nK0LpZCQGH8Ww9WGD5pr7gujeo9bUCv0g5F77s//f01/6/H/B6Jam3E+ARUgfZ9
UxIafLLacff+0N9+Xj/x7m+XMyJ+w3Dct0uvacp0etBXYdsJokegYasJewnuiAFd0rtoI7NA+Qvj
6/0W+n6o98bVpXaun9bH+jb7flhSny7HdbkMM96eiuCJvb7l6KJaNyqnmD6e1HXkEd84aprUe0U2
MGfMnwGO2ZMCrMLwkze9mX3qjAt3ZAQ6qWqDwiSLbJ82eMgQfVkWOV4i4v56bA0wyZa43wPnpj/C
1d/EMzVatTtTZKM4Tnvy8ven/nhVKjMAH+T2ENWpfqraS7NuzqumJ2lVmmaJvSvbZGn21OmUVbjJ
xdrBuWGXVUtbnvSurv4ANgSzpHcX7S1+fxe79xKgt/NYXOOaPIo3AZylTcFvb/7nI+9vqdVy+h31
Y3NvB8Qrbd8Fe/o5fZgsihL1x67+7W9/iP5hfZy2Pq/Sx2+/8f2tzKxqyavBv3j1fVIP/tO/4u3P
fn/6/d3/Px6ry6sCmnfjgYXQeY2WpWc9mgLxt8Wu3fc0Sui7Lh/nyqXJnU5YMa323qUFQ0QP0ZPj
Wr1kaTDu6rB5yWkFMJldUaR1pnu0Iv+xz+fmM0vh30zRvw0+eip4vBmJNUZ1qG1ebtU4qkuy2bZp
n3ya6TTukABGFxGuGwDadIwjz9n1PdoNIiiGw0DakVOn3GkCkglX7igbMY4foUdPO9mar6J2181g
WQiP/GtcZVcjSbsNteUQYyz/JsBzmpgSMZjBjU/4h4HaJoyunGU7phyuBWx4WQ8of+ya4thUw69I
YKgL5inaJub4xR4IdhDic4Cse+M3WY7umdSorjsss/XVAQ++oW9Zz5KJdoARTwDX9qlql1wup7wH
UEfuFUka7rWuyZxw0vRLQkIprL2f0/K9CAH8OeTwjVg6DnGVvA4jhV7fSeAMsCCt6vkSO87RGZoH
q4khy8eILvpY/hQRtgcE5Ec7oiKRYdiMO1ZushteDV8Q27LrhCpglAv3Vn50gxriOZ+jg5MfPCT/
m74pja1bIKYpnO850s+Q0sTLWH43iSKVTLkeFlkAuWSu2wL2dFLzsV1wl9apY2/Y6/4Pe+exHEm2
Zddf4QfQaa7F1GVoAURATdyABOBaa/96rsgm2x6LbU1yzsFLy1dVmQAiPO49Yu+1sbuUdBzq8EjN
/lgtE8hjaZGOlSGnZy8cEQYAd5MuO5jbhneWLTDhVLnTsjMOLLP/FNcudgG0v3REhOyh2CK0VAc0
SrSPXknciKCSAjuT/jW3aBqTOi4dSTE/U570XcpN7ajquPpinNzWWbqHhhxSkRCzqlOAFpRppaZL
wdw/NiolwQP1rGymSHo2p1YNlJwo+aJRn5hBPgM6OU2P8N4UAj/PU3QeOpQKzUxitQwznnGGG/KS
B8gJA2EirDoqhkNJINs38scD/2twkmK/7FCsOnHCAdepEivUmGMyYcGBF5yhfboGmprvtFU8W0kr
brOoZ/BvpAdxXJaztQjZthDyU92oDEV5XiUprBy1RpXfNGRU552nTgsP57AybpWN3hms6SITlqVG
arPr+v7r72zaFA1gQvWroJocq9g2cqVukVJijigilZqo144m23kbN3vDODtL96o8Iq9hg10SAE8C
GF62MCi17K1RtC+t055UUxTf6q56rR8W62XMSPtqwOJM89oG8jqNR1E8EhaysC1lB6PKVct/xd4H
K0oYtvOpKl10FMj8MumqV0N3WcpfltbPcGb0PSerLc4xZ9/NOCDvzJ7auto20awywBK+MSC8kMLp
k9m6sSCM4uEwyaSO9D7Icjw+S9YlDoHdqGBzKFmq9awZTbdp9kPaYSNSgWo1Om4QTK0q138+4eYI
+bhpu5WpFmWe6U0CwGb8pMhOHzLEcPihyIVUMCsTXkYcdMVIglQOWX8AylZ0FkSueMa9Avg2lHoC
0LOPKhO5A6zZJWaudZSKk88A8ki0SUaScEk+eRy+wrxMnZb4Y6ATG7RMzzWmvl3eZ35saJbXN+o+
E43mKsz4y1MJdpiRdd9Tb3VByBnliAusgqSnxyWc10767lSm0yVClO0PekCq0G0aMqZSOrBY+Ebf
iS7DEED5KU/JJ24WEjJRO4SIEeyO58svrfEYyu0LliQk0OJS+guuilh+GcecCFxkeSYy3w2REKUm
8PjWn4wp+JlGkVdHyt6tcN4gFr5JMd75rsq+MWJEWHGgTabqzG5DVYrnQjd9C0kSq6zhQsAtmzU9
6Kr8aST0EWaArmL3IZsag0/F/hJRYVr3LFPX2kvmzyGaPmazAc4/3fso3zG/IoW6y58J574LC1ic
Qs7IbYj3izCfS1n/Gku/zzlq2C7hb9NxBJasgozJdGfxd4rh0bI1+TWlcpPFI9tsC/gtwcZ7I6kN
m1HmekJbRvdgxpmfI2SI54foCN0EFmrEo0OGzKNWkBKROZa785B81UTV5kRRp8jcycBAF/Vg8OJG
35hcVXmQW8MxV0TTU0hRJeBAbRyxlL6XEvlSmrypKjkYBFyCLu3Gr6EDSCxaNZ8LeHVJLHUkk0Su
/DEajYy5KTM2zKHqitghfVBPUUc0IhJ1no0Fv7zh6H0bwXnSMfvi01O141qEp7k2GV9POP/UcHjH
P7+r6Ib9dtL2g67rJ6mMSW2rsCBZ6ugjET4xbyYpuAA3EkVW6ULwJv5lqXEbS0hCx8Yjds1PjYQV
WUoO7MNh26S97o26DD+NotGexopEtCm7ol3S4KqwKIznT1VWCRfjHem6/KXFp0vNKP/I1SUihwZn
9MNNqC4chS96Ju+7zzpO7+oqfPZWwk41HFqHDPhsS7t6WkK8xWsUn1ElYMZm56nV56KULuba9i4Z
LI0/CjNy475CcxtJ2wVFrB2HD+k2joMG5/oQcy8zQHhS8SBgf4SnntTitY5KIqLKlDyUSHgifY3Y
0MGyCT9Btt0XCVImlSzWdLbl2BIDJMGXjMWejKyTB2I9EAd9mSuRYTVvWYGzcYkWTgc1Vz2iEfZC
Cc62qmoNu3/uowy2wjwjlx2lXWQYkIba/VDGFyNpun01ql/qQ+9Yt7tKRWfIlkf25pBZYJyaHga8
Bx5ILAn+Df9I8XwbVl5HIW2goYRtZXOPEY9ldTjWGyrYUX6SNGWnRelpxTMlCwrBL7HBMrpLMT+l
MTL58iuvJnLFmnYCtEZEjtU9NNHmZ5iOCUNUSkCSq87i0hZI8hUAEkaQmqMXaVX0g2WOKb4aDdZr
K5RPVv1AO6lkoplifRGT3VRWwURkNxvwhPJJFC3EUbAHhumJLpeLmk9dKwmccJrJ2JPN8axGoiNL
y41m77mSu+wwgXmYMM4THDxzmlvH+NGGrMWTRtfpZmTTSGa2HhelvkqJKO0FZNt1KaAs6y0sbPXg
iAZw8XVt6qs1YultTQmrMlAUhHJgIZpqz0g8bkLYja1Bpyi8CQYTuI7ey8nUpSJv1/SZNpWXKLGM
M/7LGZvvB8cRBjuKeb/uJcvLh1k6jS1wB1FEEsINDmJx5qYtZ2/IEzYwk4fjUNlW8vJUq8t8MRQR
ByfgMZcZOFmHSQ2GkMnkhpC/1JeGjRwx+iqLar902a+hof3GzE5E5lD+qVL1m30oyW3GIPgRpZWN
wX4+T9jvsulG9soayNXDMJAP23oi8LzCJorGszY5EC3xOvXzIc4a8I6mttVh0Zj5ZHmUSYKjjVmL
kYm7T+tOGYl59F7zZFcjA0rLqMFWAqIJxh5xQqK2W3huUBX0h3g3r5PAmF09V0BTyInuo78XuTu+
Br2o/ZWwFTeRcZVrXXhIqxjDYBj/Jt0xLSW/4H6ljAw3WlE/KfqzYUnSLWwldudT5yNbgEFCfFXT
vHcjg/Ohl19UmeIezcy1iLTXWoGxmYhXydQL+r6y92YSGty5s0JXrNanCrqDgwYJzxCvOBIoCCgP
B3RaD5t83o8DKSqagUxERcyio0MTqqlwjXmH1imFTSFfehadTi/OfzSy4twRg7GTD/wjIImhLbbr
i2k8+oJQ9iaSxHEikVcyCd0HelsCkeoVy3UtUsKwF8MgXoDdQKnKbTP1+W0pwAYYSfGtlJDpi8LQ
6cfMjkBFQbSrRt418JPjovcJeId6kA27ZLE2FWGlbmuwHSTMoN5IYUMWlgFuOYd7SpejwvVIfXaL
x1znK+eVVkNsSbkb8BAMXFqAOrw6ITI9SwjGSpPhY+Dsd5QhWYM409/bnmiAtTc9EJkGH6bhUydl
ORusq9o8QipXZgwS2Jtw9dqOIHRlmcnEK/jpZMxFBXkNogFDrW6wWK017Vq8wEIiyoBB2t4wyZRn
xcRInwFQAcQ7a4XHT4m1XUvPYR0YoxhMaK531X5Mki8tMbBht4phY6ae0um3XbmVtFnz9Wj8UUlK
Lx46H1Wvt7xntG0qdKGiXfzJqu6E+ckwJqzXbJWC2hh/hmK+y4TTVJEaUNZ/hlm8bCOLYrm09Cex
K4+xMN+yNLT1XOh3vTYEZaUtbrn6WiYWtmbygaxmFYSFMh+raEIah4xyNj7lNUTuOMFuWmuiPpKI
RTPUrg7ISCUdBhHFOSHr875XT6yGIldfs9KOV6jCWcjrhLSWt0xxl3w507swCdKEfU9NyilsMa4R
++FlLZXqRJciZ5ADupWXDF8GQcotPM24J35t+Y2H9fGvGDxG8Lk1Xb1zSnyjxNH8ulACaYzITqzI
L+wJfSX52nS5n6PDKIxcohGGLDbrGLFZLViPWGKhedEhpvpuKkTmE5+eSaszuhSUY4vJQi9PvkXs
06BatPdqgXj9EGJnnYFI9stoNYZ+PJOdIQC9Zl1tJ6PBfGQlfVNimNi11W+84rmP42UTJ8uXVPay
04zpNgwf34A4lhspbgcCkBzMCG8kuZJ5ZBgnaoRXpVeeW3m8KKVwNaXkjF1wcQswJHYKXwFWSND0
3E808s2gzCDv43tkPGTdleUrj5D0eOlTWxdiOuQ4AgBRSUFcEKVBF0oFkA+SN1qETyc9lpeOUw1i
qUNQEZPSB6dEftChHs59XgpGejhvpkojfCBidxMvjWyLC+6ixFSlQ8aEAR5Hxqk9fSpN946iiMhC
GCcJ1mw7n9IX6FqxLL1HRZrafafhRV64nXvVSUapO+E0M3KBRcmsH2XF0PZ1wq2sDiGOC1g6rbhn
+gSHF9naJu/E5jTmM9aM4Z4Q4Xxsp11u6tzDsvxVDepDvj4OvkAbz+8mqFGGL/Wi6I1Z9muRkIDO
VtyFBkj8TokjLzbg51nKhIdoIWev6CUmiYvh5kJV+ZDu5kq4D9OvFTP11qX7pCEAz03zQ9DuhqFz
yykPPBCGhhAfFU8Wi+6BE8CI+PptniYOy69tXBsnDesSmnKUrOUy8h9RqTapSuWQQVisaqggJN8J
Yo+7w+wuscBSsMlUjof0YoFZi+BvSbBtgoVvAbk9Jx/fc6zg6WvYmUuUo60lHh89KsimEGSa1PCB
5Eeaxfl1GFrE4qLkp4IsO1GkUX7DfrRr85L0UDXIqXUHK6o9abXumCR+4Qv9PjQlWpGcxxKoEJ0K
QaZga5KXeLJMV05MJ0tyqnPhjUQZi7wSbTkayR8VVolWrGS3r8iyC+rOcVUWWyaLTOyEe7dIbInJ
R3THULSllyIc0B1WI4fxWmJdh1hPRqffZJuZ7t7pi5rwcukIvPOKudJ0Ck95vE9Sllokdyr8jLCD
nLEhfXAli8EWY+BzRiJ7ERaNUbSeSO18r9Lc8i3kL4q+rVM9JRnZeI4ZQGMGOWYaEoM8RKMVxRfm
cZOtTdnF0FifIrNouummL+ktGdeneU6uUbJskx46CEHYWAm0TH6v+BHCkRj55k+NQziahEunrTxe
Al4QrEjlaviPxnQdKsThuBMp5M9KFn3KofIw+JMJsg7BkDa/aWyQmk6XMBa96WvC3QRVUWvicUSc
CyoMlEUV8uNqjf6hruNV5t1SQtUj+kiM1WdzXW+NOqcb6Z2lgpJTINKV4hUcC58ggwSBa1k5pta6
/Wp5idh+YI340IGoP15iUSp+h876UIbhqyy/UPKCKmPBUYjhnTXStSGMvNDLX0gj5JTVv1GcPeda
dStHZYVlCFYEQ8yXxfMcdNnwXlJg22vCkUSUMNyQvvrM03bbYjUpE1ZEas6gYN6qS+nmcv2saem+
7cRXQ+qeyXL045lVcWWGV3PGXYWO4zczs6sVvUxEa8idcIhhjw5i/qcW2Sq1Bv4PAXfNOhqOGMWq
345NgaUSo4EsNa+YKes1ec/67qeITkqHGauu8axEvXmsZOKbh/gcSggWBOVojNqvJhWdE5EOTrKI
chpHGet0rTNFotKOa683kl3Yvypqt4mjt3aOhG3RL1foRhyCIgq05GlNgv8v6Pu/EvQpokXc2X+G
WJj+y+az4C5J2p//hbPwb3/yf6j6DBERnmRKuioSPvnvij5D/m8PYZ5iabJOwttfLd3/ZCxAZiBW
jYhz40Fo0BTp3xV9qvzfdAsdH/JAQyJyTVT+X5gLGgLFf9XzqaZh8Dfp5mMKSa7RP6MUVYBgUWMa
64ZJbZAlOobb2DM5lu/NId8YOgRPvzF2FOEUTsOt/1T/RLf+hTQyzlHoJeQv0j0awmtf74cwIFKZ
SQLWJI09m7ixEK8Bc4RHfM96WC3ELz7lAWlifvkJPwHglMTsMHTju/Td7C3X2Fou/qF/eU/+g7hI
6Z/RmX9/RqBDlqYh/dWtf+QmtqFMhVGYLGhW42WQpCdKuaB5OIwm9c/QDr+CIJBBnCXvWiI9/edf
XLUeish/TRx9fHWVd8rQVIpzTfnHV6+KcG7SiPWQebemvfhbPbVngpzEj94vftG/s8MYfo1n9akC
tbjH1Jg9C755tJ5Nw1nPDMzVq0Se8AGF9WdxWrfZNSOM/MSyZroOtUNffFo+TRWvvq09G2lA90EO
yJ/qJT4oF5G09R8i3nRPsNaX7IemWb+o7wAUycNF+cGfOaK/RENh4xAfPpp7cR8hPilb7RGL5hmW
q6yMT5C/2RyGoMK6Q3FAkPM9YzvcsNkxycIkxR6uhds+NycJod6+C8yd4hYf1R0cX/wnvfHj+PNr
+bsGAseTnxzDDSTXTLbHz8jcTIfhjI+fidnPsiGFHFGHB5ctq+1feQ87gYLaToUtis/uiztyMGzB
Lb5wdM+qK2zbj9F0C9lr72Zh06LJsod2O7oxurbuYRfk6XW5EFUeHSPdac1bdc1+GFXNmKyO1U0L
1icylMrXYrqJNOUpfEM7OixvxLX7U8Zi0tZ+U0y2R13f0lZlkYdpL8J2ZvoT0CZSlyPIVHam2vry
NhY808cV9wVEu1K8qqLPLM+4th/TXv+qLuG5r07yM1Y8ZIljtUkiJ+4d6ykJhBMk51O0I7gzuuh7
Vg8Lfb/TKU79mSNyYthmx1ei1X9Tj1zegXh0rOf29NWnXjb6MW493dWc8E3uvLq6JLc+Ppp7FdTz
5JDGm3q9V+7XQPVjjzBFWgcC/LR36Ts8Et6hH9c38kAstziHTv6BePGoRLy07G5AeCDkwkcdomAJ
jMOMfyQNMAa/PlKaVYLX3PynvQIsm0+0IepZfJdHT3uKttQTMfChxEHqNZEPext5JUDN9Y7BpgIB
6Sb9HLatU5yZqiFbv0df+mno9r1gJ6/h3bzSDvJoQ2nsXeB6ylY/FedpK/aA2A7GtVNper16Q7ng
l7WTbppN/mYxhLOtTQxF5GhdrJe14X4NGHXMXu8UfDrs/Gc8QeYd9nJ6SyunORNscO4e2A/oWoiJ
URXtpjcaPOOqQpEebQTOoct8/VPfJLg9bcmzYgfBKyBC37pqu2iw42NHB0oHO22JjcE5/YcNzuMH
1P3SM7YoXcmsgsMoTUF6XDZhvaH5b532VBQOlvNjljoSdKs7pmP21yj3HnY33R0jfCy29J3fYw+y
/HvW2jSo9rJBjIg8JMAtom3Te/+xuBu6vLvK6IT+Bnjn2SDNC1XpLfzsfgX8KajejuO4XV4x4nj4
Tq0rLc4820KwtFuqszmYI3zKtnlWhrt1HY/9e7xLddt4X57EV9Et8PPb4pN0bqf/w+H8zyhf05Rk
BBWWIUFQVSTtH5HCiHBMbdJhO3QkkJX0lnJhvJooKf7zY/h/O4QfX0azIA4BFjJl/XFF/Pl8SsqI
kGjpv7atsAwoApuNJk23x5ewlpm58vyDoR7HfoFmaG244v+9FvgP7h2ZYOl/nv2mpMqiCVpJNUzV
ErnG//XLKlGj6rPVdRuElq8P2KSnzWW6qTGi2KWuCB+S1jEhZoxdv6RsDxi9fgKuKVmZds4Iq2Cr
1suNOci4WU2ZjxpIB1pDvMKJIh6yYT5TADJcNNvOlxQgFImYqJ45y2wnZIkR4YrIMGu6Uz9zZOQr
aSeVuoejnJ7LVWkOLEVNV0kZpup+2HTdi1wPGpSVv8PlwYIlXQHvMNenvsC4xlMOR2TZIEdgRlHd
gQsMz5HWyUcrLwlyxyaN5Fyg1o/qrdV3B7gXCZIXLrJQrN+tsdriv2YrZPi59ofdlNOUYFlbHRke
8wehKuCV9juxyKRAEVfUAMyG9IzlCK5sKHw0O1PbOrUFHXZiPEupMV4SVjEub3vPcWAyaur8hgn4
rhKhJgNpe5Xrlo2+tdYuiRS/bPmzkzyxYEoq8TnTQ/WIZJTN7qqPHFQyWHNNgJmybBjgX/U8yR5r
Q39OoBaoWqnwTZq/8i2WQs7UMp5dHjmEpDlqew1VJSuBlbVpQ6j6LJa+8FhCKalooL42jhB5CC4Q
Jy4+Qz0vrbKABVe/JmtWT1bvqQ8qSQiaY0PRz1S117otDARvntKLUgl/LJnvrNTWm0ZOKd8v0tvi
u61UJry1zn22yud07BmyIRHpKx2yfaK/DAmIcpWR4EREL8hSigRk/kweEX+suv6srdGzWLdAl6ST
CJ1SWLSLNH83s/a01oISEKr6Ouv1Sz1jbTkPYlx43dw9sXB+TsPoJifdd2rOYI15gFd1YDXbvT5+
r06eNCUmHE0h9TWGb+wYQDyLjBYwUW8Iy5tKNJuAM4DRq7KryuxmmdEoTptGp7jW7oiAj4Igwvu1
eKdNeVellRAw58SQQXRnOqLxVTIRl/8wvZR14YjmRPR8HZm+MP+AlnVFIb/NtfwdGstuWsqWgw/B
h5gFQoZcBkMVnrFBv4iGGdkLN0N/GnkHljCiioCjvB6lBfVMHfnD9Iwr0+mxpZpy5tZDjtskDkpx
oH/kbwwFf85/rDzyDfjESqy57Gg8FKFOb6L1uuh1yQ3KBsxAvVcxQskaEicGR5NCe5pRtbbbgbSU
vw5z6UMbBcdoRTuj8Cq1nxSA+fy8Mg9Q5vFudtMBxCEphKKvMrl5gHE72EcdJdo4J/q+MFp9r0TM
YJMCZX+spcCl0Xd4ZKBwabSDcgiFwUQ7apxWBWUFyY1ar4a5DRPQXUqp2cp6uYBOGTZdhqDR1qR5
2JdNC9QnCgO1ilgCZAiAKg0+QdStEvZbthK1wnjdHOVoA/Zyh6aUbSDsMIi8pWcyM9otVeIbD3/K
31/+mlTypKVmk60+ZqRoXsJ+LDEGaeiKJGgZKisob4rFjFC5KdsZ+id6J4rWv/8oMV9J/St3AJTz
/d9/omH++bffIZbmE5HuV60EoxBhukatwoaNhC877nOOz9nKQ0J95J8mkgVfRknqXdg+MIk7r08d
myxGgoONAtrtjhVBXTb7GcD1PLzv8n3dyO9p7XVue8yP81H6zBlO7Qld1i3XIn3U5uzO3pdnPvvN
gaXE/NsGjDypEA7KyXy3q2uMZuOdya16jj+7g+rPRHXZ4an6KvaU7KKN30F+4z1CPLXvnuMNunaE
xQbn/Nlgio8wSyMSgKhJXigE9e6E26BzjJN4YXVBAGwEoEnfUc5CBGUHSH6ZdDVJw4CHYLfvqGsW
4wDrgj9mUCCiVba1L/Nifpvb5icZ32OIl6mLYF8d+IPjb6N42st0kAf2K7ZgMYam6nGy3s1PVmC8
VDcK+ehi2vOLERiBeGZp1ToGl1hJoaH85h9M5UvH/Fo/kEEbQdOh3aXSRl5G2exKuktCExJSWhX/
wYbdVaCLRg5QyzHTE/LKVgt0aU8ydQRlZ4Lo5GObAOuhdHtJ3ULvWPi09XsrdMRjO2Le8DSWPCoT
Q7uGS4b1B0AxMC5v0i+aBPvVza4NZ9O+8CbUwH4s2GA/9Yj7xGEgPjdux2uIUuk174PaZWhsnky+
c9CfzPDs9k2uA4WsBgSxbGaZPmsOunLtLBNxueWXI5sRdPRssTTTNxtbd6c3XuOMz9cSwCxtFeTM
jqkf5gFhsgPBpRi9RbB7mG9ecq14taguf4hMVtp9+0XCNm9PY5OkLWYsru38bOm7DNp5BA/laRq3
s/UunDjCrJOm7fR3YO3jhseiELa8xI8A7ejZOKnfGI1AsNCS9VACHvx7CTcZ27MbkavAdtOTmewR
wHnCdX0Jz/RP3TsT+KZ86m/AwPna0Qel71t5qLfjNz1ZCdbuR/GTk34sPgdEFIrdv073hJ0AnpgT
H5vM6ytsBGAmnOpe++1zTKuFHgQln618FTRrqQseCLIqe7uCB/z+yGh2tVN21yhVVyZoez31rNoD
KPs6sj+Bg8H3jz2Qcv2IN4DPJCUU2YW9zWYM9pnT4AxogubOAg6TMD8mf/U4XirpjTwSUqVN8xBp
boIWPGP3YRs0kicWtNpBajxjH+5MOlCTvoZ3yufvaDIshDY54OHLkL1Ea1Dojo6VYNgLSAu85CmS
NhjrNCtoKMRO1vmBEV5tMDXzdjxkpDJHPk+uaoeC3QRoEzJ/3mHHP6IYoLLJvxfLSd9E65AfwocV
zdZDssxtRvfVV9vYId2cHVOb4FB4e2zccPkmkMYd1AnCBjjr1/CVeuqG7OvuEG9Y6bPMzd7yoNcd
igEaMLLSXwDvZuc+CEmLnsD2syC0BcI1ZFswHXxsyI4i3ZsOLFegAK5HImB52Dma4QV/ML5nUT0D
OLvSkQOUy25jQJVn3Uz0PIhXwPMFLG+2nSO9obQP9HseMMx5Lx6bSlvb5sfEV+4lcwXPOOxJ1lyf
p8KD4ga995Jf6Wfeez99xD0xEecYi9zatTi4v9n3Rhscc/y94xsBKx/8DFc6XbPcxLsxGFc7qvmp
oROunoUkxJ3PkeQsLQIFn+QU8RQ+kc6A1o+uDiiVS1veP3Vn4b3Za88oEvo3k0B0+yPednvSLTzK
hGs4e9ZAs+3M43O6+GYAviHcMsL/kr3ihSu0vzz0JAcEbKfo1P5ZFWRDdFeMxq0ztAyVcutefw2u
dnzQhG7KKbln+2ij4vHE0wKfgYXEglxsk2eHut/W4kW/qkfjuXphoUmBSbhVGcG2BMa4ab9pDWCv
7dut9AZnYD3T0p24YRiF0CMmXygyehmRg4cah9WgwYJIdYrCrcMdrzvUxjeyTRFNEUr+JimeAnDn
bJ7YprWSbwgBOJ5Y2MySz/sUxiy27Sq7ivOhUrcyO3rDBm0dDn55ZKwyPWSYB7pK6btrvqgqLEBt
/UG9xjcQJKYt+eZVDqxnMNhwROB7P3QnyBnR3HiPReM2ll3Y4PMhwcnlmdapObUxF9Kp0R3WcObv
SH7Plscuel3/FKe/x5zqRbvig+nKBM7lA9YPZZHlLZciICyafQhRv18ENKTmNZqOyQds7ynfrw9k
CBisvVkPVLxHDn9MflG2D6fbIPGkC7/22ASm4VUpElDXAuKXW7dsh5fTi/9Ir1AR6QimY/7OBEJ5
k84MQEbFls75dvWbq0RcMvXcNfrgXuIwUJRPa/ThXJ2rpwQS2Z/ej5BYvors8i0XiDWRLLTNKVcZ
5yP0J+5hnbyD+1zfI5Mq3Mm0wHpgpUlT8iVOu/f0g11cdmbXvVzntzB8BmCaUYBuFZ7YlGwp4jS8
dbDDjyiykd2Wkld/Nffq42HlfamTp/Ri1nsLBs8mfX8UnmDTPmcAp1hxE4yJdrZLySHdIBIcX6UN
dOhgcBbEegxENmLQb2lPh2MCxa8NGtkffnAI9sjbNDdq8Grbw7v5LK6n8LncALV7H36IQ6ipAm5j
haXNVlqXD0p0Yot9N1BMXqor3Man+gB7MPvED9T8Kv7wgUw3+l12xaeM4iRxEKJOKy/7uJ9ID6AI
f+bOS65k6VyQLWjJtt8l3vKhDm5z51SHv1jytzIbO6EReoaLwi2ibMwX4gbQHVpnBkqfii/+8H8k
0GYRgHxo+HiGA+RfaUO+kRPe4GOUe+2pZlgS+3F+LX6UlSrWK340VlDZdbX2meQLnln6inGKIOtd
Rn37WEwv4ofKuCVXv8ZVpDlBlxO9rWhlWgS+oHAq7OF89BIaWziedjPJgDTghVECNUlLo+4Z8CI7
5BBpIMm2elxo0N9Koh2OrfLbtX9aKEsXfiaiPNDNh9vohxqmPKPjT65KaYeRk1Ml7IzeazFZZk79
jm+PN079QfoM8gF7Qs+jfyeRhec4vo0HqGt/pg/YlsSKrV/ND10j5D7kxuFvp0OhoLSmZ94xS9Ze
MUxzZ4nIxgNjhxrMLQ5FgFoO/ZBuT6eMMqOtSSILQPJJowujdLSbU+KBB1skX/0Wt5SISYAjK9qr
x2bDwI/jpfGiU/5ebtMghoT5NdQeGNz41kDUQxRvc1OczaA5meZeDOaf8cc88VQK+B5u6zE+ln+s
W3TujwX62S/cmi/tgQ048/PmZV58VNHSelnAkuYOrdeSbkuSPlt//mOYsPj92aKVsSOc7AWpcHNS
oL0zIxlI0gLiVFZ5nedGi3YrXWyMcmk/Rbm0n//+C0nsjyxGhUDslhYxM7ctkazS/u8vf/+7v7/7
+8eMCXRkmWUdh/Ig7a05gVr291/DWa934YLzuAdllMbXTpSICJkV6HIiYlXOmb7pVNcUW9kDv8SS
XEHyVtQ6qQ1zQS1vOgZKniie+WAXkBELgl6BFGTXxIr3GMb43mAruoJaiP4ocIOshmjZYdmoaJzg
1sgjqTKDRr7FoFc+eCUqKsHoIQEjuzcezOpWZBhlacw5QyQKfdq/S5kes+jvpmcJkmhSlLnfyEzY
RYuCu2ex5TYhQdW53D53nWK6VWh+yuA/KavRDqBINvI2Ijkhl11SnVq0hy1DczksfCWZ45ckQStJ
moSQGpJPmgEZMkqItERjj9xAMUN7VvVPDdUR8iZUwxgY2XrSrCF0JVJl2qsD93qdrQxSzGkfpznL
UCKfRpHQtrhT3nXW1UQaQBsaCJVEga3aqpA+gSzdmbWxN7icYODuR2D10prjUm6okKcqvOZJ+IHY
t9v1Mv6daqZ9Tjn/Omw7IJAJWQBEZFRYEfb015e+FnNXVldG4nKB1wUXHoADioqiV7fRZN3jAhoD
kjA/Hs1dZ0SHsJ7f9KyUt+MksCfr9UuYfuZY53ehJf2odU5bNpokQCxpGojhg10kBOmgonwwaVbC
jJTt1azJv1h7MjDD+WmNrkVZam/F8NYJlUh8Zv8O05/x8oS3OLw12i9JTi2JAPnLGOfcq00Gybq1
fpvS2EsdBEaCDJmclHwPECg9GJjeJJsCre/6KvTmuOlnJbEbMf5dQ40xEt2QSYxIPI3/nb3zWJIb
SbPuq4z9e2+DhmPxbzK0yEjNZHIDI4sktNZ4+jnwrKpgZVd3z+xnA4OKCISCu39+77nh3qeWV3Xz
S0Vmwr6LBamLQlL7dgZmGILhdVpebNGAJOAMDQ9N1zimNvES3gbH6dbSPbGKYsx/TWjstZLydGR6
uzkBw5nkECdq49TNr1BLX/s8vMB+RUaE/LDui9eWuOv3x2ax/VOTh0THuFOij2yop0UugPAxlXeo
9iqokNpzq1mf8zHZdxUa4JWw6N6T5kXn2vvEXTm86WTAFbiktzWvhT0cieSJ12VOF9Us2pe8Iu0+
t0z62oP3DY+2HvnfLIeucdSDvi7oMJcZMwi44z3rzUv1zwRgoVazmMBqyRdKgBwXKIWCkiGDETKF
EsPh2ERputPrLDg8hjaTSsXEiA7O2a7QIwYzDabIyn2AmfFJxAPDJremP629JeXwLR5paWSOvdCj
HpS1BziOcOA6Ev3i3oba91ItkLHY5JaSaoyWwyYt4HDg683MaYOGrd3LCFGhl0dAUXQaADd4xvIR
7lwTZSo9HlwLK11oxGR126Yhf0pEzz6RkraFmbjRSR3BEHYwUjPZmU1JuwhDBlwLdQsRmPmhqajo
RcwgcotERkMYVu13a81kvi3oyjvp5Q/RUL/o1bSUyRYtfqPfhHr76A2QUEA5v2QWojIQTYxkXJDg
RsO0hd+SMVownay5wb4kESpwxJaA5weTj5Zfp5Hva4surV2DiO2T7jUuUvojKXMx3MOzs1d9MiVD
NPJh3lw08nxSxHFaRFLGgXzuh/g8O83aN6wEOKS2K/Bn3KANMja2ENM6TibjrmQeUGhFv3U8WP0p
GemJB3ICku5TLCtKCqn3tUoZuRZh9jIiw4l6vitA78j8RlgfVlJdSsoMbeuDRbbWZt+9kkoLPnyy
ENGlcbwpJybWNGuEkHWUjfElHOnIlu2b5pwCvbwwr7EvXSDHEomJNzJxnzVrDWKrK/LbAv/KTZAF
t6vHAmFyVlVPmidxNIBrHRxm2lptOGR1/b0kHnHSvgZBRnOadzDdkbHeiIZkzslN3xKxbRJmf2vI
JumCUGMugQ4PQ5zp7aszeRPCIDr2DbqpvKdOagrj3HZURWqxjFXl8BhJyC5JHD1oOCzs1AbsUDHt
OxbY/QvvKajjbJt2Ew1rUu6bZj60Ds7ZGAleUZOAGWvp49i3b30Jb7nKcD4ERsBgmT5RlvcPhRBf
x54o0tC8C3rsKLqNdtsL+DY6tEAxQ0mdTBsBuzVtQqwSNpsOYUp7H+gyoTmQo0E+049KXSya2Usx
DuwqKavVQ3+C2vqCNWzdYBxJGlvfQTBPmVodqP72xq7hbnbjyIRyR29e9Jloon5ydtBMcV7iWrPz
+etsRye41uJAsOMDmPCl4Fy+DGPKINppn0ZCy1b+4D50/E5Xk8UN3vB2yHyStUQyeYOvFLcPw6oe
G3jjl+R3mms/KvemKXYQQZiETj19Fen5geyhUy+jJ8H7/xRRPE+K5HPiJiEtMTlfNQ2ZnqP9zr1B
O1i9Bi4WjIVhZpSQY5P7VG1F27BkYO82NQNMbJ0kpnfFIQbVAzF9CXWIoy3hEv0dbNVjH0t37QCz
4SvxEL0O+tZkXme1xD3B8mBo6ExfrcSLsbwBQipKDCiavs8KebDitttIoYubsCPiMC8Ilp7H9YBi
g9xdIlpno1k1Gt+/489bM2RcRi6Ws/JjcT9ZbXawSwuqoSTytCM5typcgLWD8XOoesq4abManntI
+BsJz7WaYoYO4NcbA1Z014ebmRjqSbZPTSapa7Y1hCS5T92IGkRtPwwZTW45d4eILOKEjwhIsHsu
HV+sMbIQS1XdpGn0VE0N/5jGfjXGEk58kr0lvvYy1OG0sx2biTrv1dVIfzT6cWHc+4RENtmhD5zP
QJeoOsRibeuwLi2M9Hg93C1f97AtdONz2yO5RUdJJWapWdugNmYhTmE5P2ErtejpkuxC/ht/48wa
niVqaqJ09e9d1tW3VtzsqOMTtgZZctv77WOAwTR1vzlGpK0bYhqCbPoZF0G4laD9sA44q8KyNt1I
fU0X9NgiC1qLQ14tHhj0D9Vv0Blo2Rx+EmED36odG2edbPUsWURyGPdzAyep1iF5Xmw1FuoI5In9
CiXqU5IRhMgEzZINhiqoYio76ZFALMHKvrcemdGYBuoaQeuiw6VnwI3t1tXG6QZpvO83xaqd5nkX
5f1db26FBHZkhEDByOS1jk02WEe19mFzhE92CBdfVpV8i5gZ2uhmZR8HGf66UPtkPS2yxOCLSohR
i6rnH8ANS99kJb02XzfetK4wj42T/2YXGh6KxCPQEPrSjbYwXe2wp8IXBgxKdQayMczP9Qg7GVEV
Nc2UkdvC0emDoDhYVJ3sFK9zUqW/LzrcYSKDnzR7cMmaeCJpw7ABjRmh6bwvcjLAju0bYlIXkPkf
iwh5gTXb1eGKOVTUQ9TC7da1tcdskFTFTDu/1/zB2PWdnZxBYVj/JxL88T8TCeqLpOtPYcD6a/v1
v94fefma/fj//+/yY/iv2x9j9FvxV4WgetjvCkFdW+B+lmPT8MP4Qyf4p0oQ4h5JTKbLHJq0LBfy
9F+5f5ZmuTwKp60KafqD+6f/wzQ83ZFwBF2FC/zfqASl9wH7x1hOWzRstmXbOjo664N+Arl4Og9Q
As6osFdB5fjoiSEJ76BVnWNuIOAuFnRvaHgVYnWvMdH+6FA+6E2EUVNtqtD+zcpCxAT2uRiA7NAI
D+8L0wKz4xsSPU82fcl0eFVmCYAYbhT0VbWaS0IENmq1I/3s/bjaTFwsIiKh+VWEUAS1sI/N6r7K
umG7/AWPaqE3DQo1tVp6bg7I6LsipnoLkkgt3D/X1GaXmeS06XRgFGhiJjHiPX2q0JlIvVHAiHZm
dpSIw2ndLojNbkFsKrzqdVOteZTPQzKbAWcDSQuWhbmQZq4Lu6On3Vn2KVnAz+MCWFGLaNkcoFFt
5wg1xbKfMJlxhaQiws2xYEsYCrF0FEqrBziVMnO69UEn0T3r4SC/r7rA4A/J+GiDHuIzbaaFYQpx
WC3UZhzF0AYj8bMWshtOQcQ0zdy4TFnZIh7xFiE+CX0Jat9fgjS/t9l0Lzos3s4MpaHxMoIJurs6
1oLt1PQ7CWH5xoVLwPR81O7SsV9GC5Auam2vy+y5C5laKcP6MuhUP3H+bbQyDu7hnFZtfZpzTJzW
stZlQbHrdR03UbJxTbGUUvHYmkkibkhUyjbFMKcRfdw4bVCXLPFe6ruJneolndvKn5mMsz6p7y+Y
kR4mDUrq9t4qBoeZxwV6PHTU4Hxrwt+uOT8IBGw2jh91R37P3VGtwRf+fe26zywHqqnXbXXOdfP6
OLVP83zmnhkHbOqpKwnn+eMJ/8PTfDysnjYwQiaI1er7ceqfc1z/cq22urgP16A2//f76pK5GGiA
dHCXT0Utslr7fe3Dvp7y5k7YHnED2w8v9f4RfPiYPmyijRqY12sIll9eKxz0cldDpkqXv0ukYLbL
Iv9zM1GY2+u2OgfrMVlb6jHqyPtJ6pDatjDjTSBWVhD9qDD/zdN+2Hd9+XKaSLT/cFhtXs+5Xk3e
UvUU4P3W6hR14O/Ouz6fwPm7rRNCHf+8qutDr/uu7+26L2mMu9qBjPf+doHBvhQ1VqNwwS+LggUM
ilqDu88tsjYEc5YfVw0JXlFMwV2MSJrU7arRCLii8+CIIMC/yXNcn+3DpnouBhlQntURjz8baovl
xSc/tvYtJCx1zt89Tu17f7A6R13I+zNct6+P/rCvyEYDq6NWHIYlaKGkarcZFkgSI8jyCBl91N63
o9RBq64O/bJqLyilNF1uox8PYWUlX2rXLvy/yF1uFlNO6FYUMUGrQO+KPlarJuGXkwJ1qjqmcgSu
p6rNzrF0KEL2RfHA0gUKpnhgaoHrkzs0HfBuO0/Nw5UbptbsZgGqq8epbfXg66bapxbDwvVXa6HG
BJCXEyiiYig+BFLYhUcMqZzz1S8H8MkxP47ShtTd9sgd+tfF3+1rE+67WKYVGVGh0NSaIqOptURB
1dSRQB+xp/cLXSbxiGNf8HuTlHKr59Hl48nvj1N7hfqrtzMqcYLhKH/Tf1CLrve5epzyK5UUwIjl
j1AKY7kpLpvqwHuCRVm8ajW8Qk2EzVEtDCR5QLVjQ25sL/g8Lh+V2ZBMWDamgBJfMYEugXlYOl4y
d+DmZHfc/gaLe/h1ofaFhf1Ny8dFBAzCcnT9+dgvi9zm/UJZOSiUpoqFUGsx2b29BcJLxd0MS+aN
PpKhvcD9QxJHqFX1Rr0NrPmxxjGMSq0QeKT5wajvd1q+5NSf+cGonZ367dhLI8g0KBlpPN40MN3n
ZN37pFEye72EKVD3p75LkZbanbvzZ80ipcKz4JSxFlIse1+bnK7YJB0wX4hA6A4UhtCYrWVuj3ri
8R0AGBZUyy0tJggZcIwxNmt7xMn2xAdVHG1TUOAtkS7Zdk2UiIe6bxNBHqCwiWJzpKpAPT3yjmlG
tF0kBUIDibbAyGdotoJQxYUMb6nemwqyU9sMjP/YqbavOXc5o6fkpjRSg0LtiLdCbV+Pq7X3nepJ
1HaakpBuGO3t++vM9AzfmZyzMJ+kPiD/FO08oyrgdqIwcWqBJhSgyGDuQQICY7XJNue4WphLz0ut
NSrBQW2rB13PaQmS+j3V4Xr69ZzaodZhzJq/cqLyd1Lk3EXcU9U2vzKEXeVfIZK/HJ/wFt8UBZEP
H85Rj/4f7FOnvL+KeogfDd8DD4DC9XLU2vXa+3GgIoEjfKXepPq0rm/3w6Z6owlUnPmhXRqk60Jf
GqHrZrC0IP7S9OgtCK6aaBVfNS2Fas2uJ6q10U1p166PuR5+f9ooNfP9h52kPvKpfnhZdc6/3OfQ
h8etbG4d2DE3Rs0vXS3aYEEqflxV2/nC9vvbMxvb5qv818d/edKPp/6y/b76y0uPxsi/TnTO+1P/
03F16hwVxaHRyTb9uwv/Ze/fv9L1opNJf568Mt7+cgVq9XrKL0+hjnzcVjt/efj78V+uwUx3VgO/
kHAK45dF+udmVqCEIlObrHbOuO6/PsC1NARVc/rlusu3WuNo2CnTwWpVHelSCSdteRZS4WGComKn
qwoRlsU4efVxXhZJvIQnqVW1Ux2mqsto+HqmWgvTUIc/kFdMpPx52CHiT6NKynP+8nRGnjVHYygJ
flCr6vj7K6ntuJ6f53LBMndLbM714Wrtl+e8XpJ6dnWYr/tRwAKgajeSM18bn9R/5fqPUJtW4MB3
ev9fOH1capvrWSTDutSd6YWosJhBoSBD1QMalkHydSHzNlx5eUeK+1jhTWFS8/c8GhVKI/oZurZa
zebE1lZq1ftRd6B3P/IwFfPyisfMxm0cH20p8920pFs1MvxCZ4cKwmSi1Wi6H1NnffdpyNOi2o1J
EVBjfQoyZmyLrv+M5iA7RdjBty0RuyEJrCCw+A8nPE3hnTwiMzf1MqRXw/frQo3w56jGQhXQzIgO
aqLWGSg+Ajq4YWIeHZPG3FnEO1XMXKrWEaKKHI4W07bHE4l4W02ji8pvh4m+lLI0kx/CXsd1cncd
u6pShBrFZqM9bCqHeUNvoPanqlD/F5z+n2I6TN3Bh/PvC3ZvRZ18KNctD/rD0Kv/Q9q6AX/G0knC
xtr5Z7nO9f7hOhoFPAvT5+9+36upV1tqaCqrw5SOS9nw93Kdpf3D8jzyPnRAZjbVPPt/U67TF1vR
XyyntmNarm0S72fje/3odtJ7p+o1mqbDpAXpXU8M66MPmy/GQzgQSLWedZ9IRs8iVM3/aTtJsFcs
oV8+tL+xP+lLWPvHq5CervEx8Vkoe/Ov5qeeeZu5ghR3yFMPqJPtP4H9uJ0B111sgCxbGD23teOu
mFBFH6ALEFikwY5luAtt5h4to67/g9nMwL398ZKolxp06d0ld0V+KGPWwjTcUqKtNUD23iRwaKA/
zTrFAvd71sbafTp2+6po2p1pBt8sm3DtDvMstiwoNrZ49HPX3XT5AI7UtnGopkiRXG9m5krjZuNq
YthRfYSpWrTBZgl+XhfQkcHR7wdD948iGF/+w4e8+OM+fMi25vJrk/ygcJt9yGOpYEeNZFjlB82b
tZPpMviQIf6YMkI9XnrW3vDrhYowGnu9tHYJugQ8pU7Rlmc55s9R4Rpw/+Srb8AS+w/Xxr/gn64N
qqhpLUnW2KD5vf/6A2gbOLGDdLNDGwyPPgW3wdTSA1W2aRdoZF83HoLDyayQKHYkNNl4aYyhOqQO
4jDTT+a7TNwFGhMz/+G6/umHibNeo9rOhWEHtD96DmNNYAtiapO820PV5u6KGAi8lAJzVKnn59Ym
dTRsoQ2hC9gZwfCpzFC/kt043sz2rN9myA///SXZ/+RPZCZmMSbi+Oe7pNj9148KtYM2B/7Y703A
lVuGcOLk1AjJ0d5grovqp9S/hfQWPDDxHD/nurOZbKwls+VEOIEJlCdoYrzk0GDgiolu3Y8pAFAz
QAM3a6/1gHqcrMrb2UxxNjENvrITC7jIqJ+dXjtanbXN9RiX+XgXS9s+jALoILCleR3RT5jkaBJ1
OX0rOkKgpfDGLdkGZ4vyMIO75mCbxVvYIkQeG6qcaayTG9hczKEW26KopwuBXeQF/Izg+YHLc7r1
6GIVdC3E6m03jhvHq6P1DKPyZsgHKs6GfP73H69h6f/0P3FtHXSQzv9e8zTCtv/6AeeZJwOAjEDg
mIR0jKy4mIF/qnLPwwls1oe4Qt2QVLK/H30Sx3NrPkGRyu/jMKfOjRrZgUW6zhHvnoDe/agp+2+B
Ec3rqfs+hPhZxqnyTwn8m1Pou7+VFdHCEUwxPl/0uo5FodwV5ZvfLkwmhPPpaDS7AlL4cTCs+0Qa
z94U9oewcbWLqFmotcQLAspY3X3vIWs1QxK8G6GHd2qRht5F9yVlLyLkNgj6Tm6TP/I1dpe0Hcd9
09r6c2/l00Po36FV6u7zNtN3GsCu57nBwNPUIXAnlDKEsQm0nMW8bqBnGQR02G0W74hcAhiJkmpl
F+hJCB8D4JDHB8uak9vWK5Nbw/42dSArx1EPbinLaDhOu/RAA7fWHFBp/LnJdjbqZB9OjXVGJLCO
z4mObtzBm3lpqzS61Zlvz4wA6Vr8Oomm29O0AZrU5+mU171+QS5jELR+cVztXtqVWPdlLdc62Jfz
EFb1wVpmSWH1MXtelPqBhh0Pv4b6brCm4qTLxevHHNS5izBatDDgRWiNwGrLLUUHE9K0/xUlw4ss
C3lU35FDmtyqCk0dgUfTbk1Te8NbhtetokTIINc+x21xMDNxYUIXg7cAy0qrevAqN3qg9HfKUFWd
Qz2JHnzRI3iJvfCm0Cqi3OmNClHpTx3pPdyZJYHyo7XVDSc429SWL5XMp8sg+LUgOx1JLJ/Ohhsj
JAus6sFzovhQmLW2Q/3zJWqX+JIRCOyExGVFhtHKS2xiq1z8NuZEKw9YLNvI3mIWf0zjs7Usmkkz
9/4QXpLZ9eES0UUPC53brBwfYzjlR2FD/BoJINrGFDFWc4fMKgdGiJHGnO9RNGv3PhqsKIqjQzV1
XxdA9X2XifG+b7NPXpKc5q5FWa6P5qOlVeIuwmWmtkxLe87nkQ9ZL3DJTGRQlMCA7XQ+dAEcSLWw
GYgePJkiwVv2zV4u3w8kNu+j7QdsW8s+kjgHlzsU6lijmM/qZNNbErtkbm28DFdX5mo9YdZN8FAv
izSb5YE/CZKkZXOquJnWZjjeWrWzU7ssktEDUAXHxswIXvRkuDOMJHhCfOiSOMoQhhuMeFQLLbaP
IbHPF205I5Qa0ENJNc9EttAQLqQW6Ebz42RNv6mtrJbzhbcHoVXn3tz0QKKiMH1Si7H33+TsghDm
pn3TdC3FK4FS6MZFSl6noJbnsSrvvXRAqQ5S9ynAYUoDO59FyRxnZ3qfgHW6N9mATtekgKUXwSdY
gO4ewd207+yYECmn6TZth4NNIycM1ALqpG6GLzT6VfkmKyKvnO9DlEQv7cSPWIMDYqX2JyzqGPGK
DBOhhYyqqywUv8b4W1p03n0t0bwZX2RmIowH0dhNn1AznWCB7dwQ0qXDfAAi3n4/tRBEEBav485L
iYSODyP/i43AJmp3Q3pAEQZFf2htyoP2uat97yZy63qXWJA0AnceVpPE8uRVBGWlWTJvgwGGVo9v
+aCV0U+DW9uWNCyLOxfurRSV6Lo2JNaS3Qy2GupWToza6D+EafalNbtwa3Hz3Wc4OfK6k5eC6PC1
gPjXaH22Yy4SQfJkvMStA+mM+PN7J0ShqA3P/ihwSgWexBEV+swdQ+dOUy/c+DK4TcMIpNjyaeIg
FocZl5pO1N+hTKzhJopf7a5r77XWQe+JPFXdn+ZUms8Tv+W6+Sw1UT7QUl1I9h1OXuShvpfjk+sM
0a6zT1RGoZWk7KXr7mxqcyyPwzB+sRprJjSpuTDJC19v4CbhSLm2ZhSYTTnAiIvnfSixIusmtH6e
4C1I5ycHk/A5ChqPrGiz2CVo2rURZqnmReIIABd2cg2DXs9OfH/3MoiGUxu4926J9i4hGxvZaCKw
2Lt7Oy0Y7OoSqPqc7HKfCWFLYjPgrU3bOYMQM0bUyUSYg4cV+jdN5FAnsH+XcZxhBO+KU9ybiMKj
NjwjhDu1oRzOJLWYeg5PuutPeRGL13neIymz1gOSWeSqabI3o/Iyd3gzGJClO7fKo60lQqK2J4Ao
/WtUTHRXRv9ZMxNUx5r9lATT2upCPAqtLj4FHVjGcCx2Xte7THQH872sHmo71o9+E+HmLseSl1/Q
bq2kYe1nMtjq5BBOSOhGMnbvtEw6Rw+reIRiEywlk+xVZpPkndEDXzSoE1DEMwBG75xhEm9JRnYC
C3g6zFVUdHlc/KbJIllrQxnvza68rWCoXzTvB0TR/uj7uI/gWhwSu/4RLbX/SnPMg2i9O70z3aM9
zfWGyB17E6TxgHfQHB9Ru+un3LVojiWzm7OR4MiFvHtfk0ONWsCxvhaNLN8iN/xEsK99hEiGBxAv
+bpLyTVwdNM8WF1AqrN/rJ263MkGkbaMwEZrlXOpenwr0eL9LNDMNeSIJM69HmfFDtsUYDPY815J
6pFbQGWIgS5K168P6uJFGzQPZefB9iwJeqwi0DoTKvW2i7RbL0t2c5Dp2xBQTF/V3Ab66GC2mB3p
LYd7YIRvVTiJ2xa9rsU7I0GuvbPiEN+jFWWnMRzl2os7H9cNM1owqveeWd2ldV/vxwbJsigPRV/2
+378Udt5cQvvnYgCv/5ZzgjRhoAGPLZL6JHVQY8rCEwLOTgtTPNIo5ZDsW3tlaczD+QElPHCxHXX
TcOtsPPHV6MH5AyKNYGghfsuEYXAQMevaXmO1md+KsdYv+MXdDA7077x5thkfBu0GxOPdDAk5DTA
2F5xX/GIC3TOTMZtfL8U57Rv0/Vc28m6a9wNPxNj3ZJlETs/Uqax75FzGhGEbKP15K6OLexIkzx2
ZWcgu5Eg96lV3PR4jxuvT587kj8ExuegrCtMVmu3CM3nGgigxDaUIU5+9eeh3CJZfDY6OKTR7K+7
oSqWuUGE4x4cfunI+KWbtJ81Wusbf3Ljx7rDMNtM5te+F3CkdcjEugAaThQXrre2L09pxOug+MWE
0mGC1tv44jQufVMzi/ciHJO12uy6fsSCyjeOIPEUtrRRvY2OusuyQyK8DcE7zq3Mw+FUOjZg7cnx
YVdhhwNHnX3WQ/9eDHH/w3SbA7WHW1lDozZgPqzqLHdOBklYJ4+i6QbFLtZinT8Ie6JhcE7SwPpf
zagw4zTCH6GOlOpRXXmqew/LyOLeSPNoONddUK47DT+eSjN13AkkbcgwyaoNKE/C/+7pBqmPQ6lt
Izv7UjMgOwGWDM5qTS3ccInw0/BrAt0WNQJ3S5w88jUro7eO6hS4o8exwnI0zt5PtzXA4mrTRdgx
VUbhkPK5LHJgqjdVX/kE3wEkdxl+TcQExpA2ivQOoO6bVuFiFdpFZ0gHZPh+TB3nXti0PoVfPmqp
Ye8rKjjkWU7lo9rX2XC6g7qXO0JtBF1pgWN3CuvHIglXiPyre7WFHlI/OhL1odoM9jZxjlt+xvm6
cjKSX6Rdkv1Xmw+Jg8FvSiJsHCmYi3AGiVVTbTlUJgij0dHHiza0cHyD6okIdBin5qOry4DaOzlF
lsXl1LVenaWXQIMcQBe08iCtgfxPDToHzEX9sU107TF09JXVcIF+61nbYtAYgRlLFogcboxu+fvI
fGOU7p7hRnGW3H+xbdtIMYW40xsy5qYZ1vgwF3h+1bZb4txzEUqtJcrrmAHSSTBXvTKyFCIvRbSj
JYJHs5P1bjZHeYLBORx7OnbdMM5HtShS2WW/bAP3hyICDWVj8DnTZE7Oj0hvpo1DMoBbQQ6t7Ie0
JDXK5U90ol+OeQmSRJaVHjOrdXxyw6DejU11MfwZElhkfxYaDifojzmstuEw5jjm80gSchdkQBvS
z3XhfEN4FZwEIfGaB9cpy6JzX0BfnafgQRviizdHlxr2gdMaz/Tw9rHeXcaIS50IoLxJM9A2g5me
W1oBeE3iJp7GL1Ua4rY34lcBVkKfNXMVx9GzkzP0qs2DSR+t9x1rRWU94i/o/WbP1ld3dveDhOia
w+jqZzzizrx2Fipn8ByWwNb6Ni52+SgYAUrMrQP6Y+i0+9hqH+icvIZLC5Naw24qto2Ge7Os9oYe
H4L0YNThPTPd/q5FW68R+YrKHe+nPyAATqfgLKzpMLjkQVT9UWu0r0X3SD/fJzcQ08E80qvRa1cn
esc3VnY/7nvLwubfC53QPv5TlR6dIg2zpCa7HxZEe4Lukq9jgnUagsyrUTjtAc0bsXrwDYLUOVBq
I8clxeSv50d3uV2qRWavnTp09nrs/Whm3mfcNbsKOqwuW20DC5LEB6yKLSQDwMnljchLCbJU2w7k
jgKFEcjPY9hpjngUZojJtOrdDaqQb6OHLbdayjsZyeOJ/KQZntj4jsSvRUzQ2sHdRNAslvkiQn9N
0wkDmeFQkek/fT7qcvDx/sM3AiFNR6BNqq/JmxmX2X25sJSCasy2SwU5L+f2OzeOO+5AaPiQod5J
gVI9H9xqby7wXgQAKPRtY6uPnv0pcMyLV9mHImo9KqAOiZRpaDG+Cs0XxyvxRkUpGawMgS08YavQ
w3ZjkN3QVKX7kGCDxIVaf4nyonzlK7kVqf+prnqctXX1FeQwPgqnmnfNYBNU3Kfo6+ElA94wHxUQ
xnL1Ef28ScGMbKiLSL11Gxn1pcXosW1a8ann9pNHjNrjaUm4L2m+pE/oD+nXGGNrP9yT/ogNTXv0
5ktHysquccvyAeo1jMvxJusIWrIc12VQ7qCuBjFcFn527tMS1073QhyjdtYGsyRFqMUXSrxB3Bm/
qxtLwpnWdlpXi7WqP3h2+yWncHQzyOaIlDUE86tz/7I1uOW6ex9SoM6Fcy9jYusx68CfhesckF4M
ZJhZTy3/UtGX2iGtf9BmoH6+EWEux/0s9VAns8izt8nQt5v0eaCovBdR3K+pUgPBq6In10pI9PTl
mW+tX8U29SQfPupGJpSUY1xWbjc7Jyvh339wx6TC9gtmTrUbgTBevCWLgY7CmfRCGBMNV59a8YN0
Bv+liAkxK6dPoEgH6AYGIr8J650MiXyaEZ6uCet50AVUwpxk2aM+49Qt51VkELrTNL6/6vhN30BT
u+sLIhQETpUw5ngy0aeNNN9nWFTth6Yi4iVHpEptYmgT8HbFPKwJpTDhEaHcdzK32Pru/KKEUbgu
JFnLNimL76Krxoe+0JJN3aXA8bTnIve2IhksQDkN08Fllhro3xhTlq4FCfCbnNNvMcUIHMM+BsPe
sOVRbefYE8YwCg9XsUX9V6WGpS/quH952F9ED1ehxeBCNZuG8Eka+U4vwab1zpubgANvgIaRSSGs
bTblCdGEmbevlxMWq8GM/IPWZILOXadrpfxRiz5m5nP6HjIGN/GI0lk7+2kXHVIB/tC560pma7qo
f8j98oxrRx7zzCS/vMy+Thm+RGE2kp99J44Qx5rM6xhpCrlxCRvAHRIO2yCI50e/gvCO9ol4giF4
cBcZZ/YUuf1LrUkshYuiTlvmi8fAuxlrrJ2TPq9BI3uD+9TVTKt4vXzVxqx49mA+Pc/uQjbEEdoP
B9SCMBpNOV3CKarWtoudOylK0new9Fd9evQhce+DFnf+0HRUMqb8MFs+SqS5BewvRpEdJZJhiqvW
08iNqyyTo1fM3/myXW7Zwj5YwwKKMWKUm+X02SBD6jKEs0kWkVMyUMTGO9Ma103BCHCy1n0hKeum
VFa6NCju7Li5lUUBEq/Ldx6/5LXQco+zgJqaYwiyqdkYck4+O1lWn/ycYoMfNfm6Yb7snKT5xdQL
8anEzrx16SMc0jboHzwArsv0Q/vbmGDLnFv4J6315LphseMvkO/9MMw/Fbl/yvNYfCUnuFxZUu8v
YxamF5poBkpevynpjH8NSmo8HWROd7Te+iB8QG7r/sjCYd3jvza4x9ylvtmf8wCzXa1N+8pqnG9Z
DubDarEiuUQm7NMufPRGJnR6UuThXeoY54ImORhiwPOdWfO+I/5rN+fcOibEMrQthC54FCaLcsDQ
XI07ShxM3ucNaH5IbJegAudAMUFfC6cTZ7cWAamiUBEZ7P8E779nQOkcnApycODmd4ne688U29Do
IShLM49IcEZwk1mET4S1Q5djC9MSfKGsdS+tYerggmb4cUTlbaB/P4eMEVZxxyg4qCFQxLInZ5Uc
Icef4nVHz/xhJLs4tmH31QXtkIDsKZvpYH/Jx7a9wJXRxxETpa0Zp9KE8uZ6AKmGeBTbuuzd26HO
bmWcR2dcoMDQtfHE7GRx4J552+tx92BkztcEQgpueTJWlgybGFD9ilikNZIMeVM53WPX0Bg3gUYA
l5xBr2T93vKxhgqKq2ilwxwREhO4dR0Sek/ylvvf7J3JjtvM1mVf5UfNecG+KaAm6tvsW08IO22T
jCAZJIP909eivnvh2xT+Qs1rYEGZTstKiYo4cc7ea48EwOBqHTZiQKRtAGQY5NQQEz19pmlLiT40
1t2tLRV5zp6xkf9kmd9rx62A5ii2sDb88CtJhE+VOqc8mz26GNWus3HTxmPD1DOZ37KpLg/2NDzz
bk1Hv4TXkUkSBUu7g1QWgp2K8BzsZWISQMsFxhKRwxnDsC7pDmvFz6dO8x61RI31jJHqyezOfd5e
aHN6QGY/g664Lz3dPKYz5r7ST9qrASCncNnSmkGPe2/6nKLhLioj85JIkF+8vASdlx8QRYdz7/tn
YQv/jriH96Q0FCSN+BKkYE+dgXQvc2RkIyf/PiL8fS1trKlzou9nWttJwMTGHbpsN6s6PbdZ9zT7
kk6697N2xm3pwYwZEoNiW4Dz0YRUc1Jv6UwaIfVxse0GEp183wOTN7Rf5jClZzQeGTlkozqQF9+0
2b4g9vKa1mAQc+B8W2O+DnVIvC9QyI1ZVRC4l86BLgp/ExO1BQ4FJ3MwlMdeYqfNwto6TJKXw3Xd
u6wIg8/mFc904cXt/QSw/jT18jkhFuROTJV9lq218ZHgbJEEeSgvK3WNjbUVcYCMbNs/GIvfc+Lg
mdLQG7qOTC7N8Z9WcfXOak8Vbi6pN6L81s7HKctOHZ6dO99g1kyRBE7SbGKobwmVUMDk6SHVLIdO
0xoX0Rg8qJ08DB7NAEKyr6Ebw8vSULAsDiFwsUaui5nXj8LWP6cq7Ahkjl7x7sLwspsY8HRJuBgg
YxYe/lHVelBcuog4AlPYZ6K8fvVO7u+gJUDH7J6yMew++sn86Fp22IBoun1q8RaTHkZMTTOncEkw
lqbM51F2TY+W8J29Qrm5Hkyzv/NBIFTwMGPRuhfyrACSj+rNJdrrAue0Xk+lTTRVFTtQRHTCRWjI
x5CH2GSEBeChFfGeNPhuTqAxBoeM8/9ZtykAt2jyz4qaMW5pHMnebveccOurh0boNKZ0TT1lXbPU
fzMLtzuwVr0xqjBonqtak1hJaWE1DHztkCwyaXP12SHMy2gaIH+2A7z2iOWVoYmkcRJb0AqXw+mi
Qq5c2e/dbLpYFBQXZ7nJbFbkJukgIlERViacnY6x1CnzGTZXmfUyFDjS8diSJlOf6aQWZzz8FhGd
xu88rkFgdHH14rhhf29IuffCT9ObvBdtNP7LTNO/HeRnZvbtNcithoDq+BAMMDWsWcQnXpGZPl32
0k6Vd0d4OvO8sJVIyoriXORucU6TPFyXDT7K2qrL82jYHBDBqRmCki81Ca3PPb8bN3aS/fJFne+6
1HNPvpmHMGff8AsxObAEulnSH4uVz8ZOu9XmbpMn8ymTxDnFtCygNLJg8ATHU0nqJMQgbe3GPqHp
FwjMQLaR9EdBX6gZ6rg5VJ2uN3HvEdiAlmLlZewvsx2T6+e21XCXeiEJJzmD+L5sX20nGw7lEIuJ
iTYjprx0hivhhXPEkix1cN8QcXjfLje3ZSfnE4wORR6C8Z6hJbV63YblXbCMqd3R0ldvBAblpYdQ
sMKLElHPNFnynjyd/D7IjF+SkE3AeoN/GHKL2WjUb/om53txeSVAXF/IC9+HlLHnxh89FJAyP6ai
4KSQpkxZA06gEYi2JmebdEmsMdwYkHyZ+NehJdRjKMyrHNtTpMviHA1gVGoz7w+sezOpjDD/J9bm
PWzi72ngJJyQi+gZMfq1bBvzM3bA3qaDX4LFsx46zcG/KDqA2byQQJ/qcu82yjiBT/k2WHa6kUN0
rkqPUEegym8RRjbq/VNgOslL01o07MbpnHjI7lIR4Cd2wi+QLoTTxIoQm9Q+p8yNPkcz2RBm668a
StI7q0riK+kkCeVwv3VpoJx6Sj0rUNYPOdS46wqmBxShZUj3Dyl6w2zTprOz7x3bWxW1jl5EGe0j
YO0DtetlzOkn9IV9sqymvq9NdU+LfiulXUEhMH95SYdFuFSHONLTC5lCZ1oLL1nlZIehpbl0ux5u
VwZcZFJWkcJXLUQOG8ryMU98PudJxhWv5avboBENaWfsdek2jxAJyFqzyUdzJlA1tMqYQ33rU1CO
FvvGimF8c0mE9cIA3NzkuFW2PWe3HZ0tjn2MO4Hh6ScoQO6xVnQqxDjLVd+o8a2MvF+GnvlWnoPb
mltApx1VaznbM1gSFmFHMVXKQmo6b2y/BmQp16LR5n7qieiFrwtZTNjGvjMCYjN18JaS2/xSmpF7
TR37TdaPPvP/Z1962UvUgLxKy4xgKBEhE1g0sO5N84p44+86WwdZ0+mPvPX2JVpNZFZZFrHXtWwJ
mYiOjhvB1ZWLK+J2U5bDu9VIsiSRYLgRavIuqJjcm7n5j7uSsfZxmK40m9XpduMtIvtoOXbd7pk3
pb1qaYDzkQcXtjhJcceCV2UQigXsr/vQUkAUNo7wkCjkxz+Z5Df1ZhRmWEX9+my1tXnUTvdTtgU5
pzcvzLAYvG7S0ts9S6olosF/F8GiBu8XOepfd2/K1JsRtA5YjVLtwTvBXXmyFrvBfPMcLF/evne7
8YI029aSWe3NcHp7gNsD/vVQi//0dq9xo80cJOpQcADDMCfzBU8+vN3+Ut6+d3sASaoZRp3Fi/pv
DygrxFmIGd9uPlLlD7wRhkj/7itVi8M0SQ2gbogyNoT16HWYQzi7WXWZ3SmIJhz3/3wZpwaFKiD4
f/v+7eX/t+/9+fLPv3duRpE/j5wnHq4z6BCU9ryB6Z938fa1YVSLm08nJy5+k8FlhvPFxf6SDylc
6tYrEGREcj8MZOlxLr39AMTuyNbVcQzGSp9vZuHb4wZzydVxuxur/u+u4ts9Kw311hSkyC0e49u3
bjc3B/Ltno5CjQlWHf883O37fz2mGmn8uRX6uZux/4YRuJn9b/duN7e/6DJO4LnsyDarCPiFfQCx
mg5u7+fEzfGxyiHDnKiLVnbi5Mfb25zeLrc/bytgq375UN0+SePiL7rd9Ms91ydMqZ6zdGskw3iq
q3I82bTnaerx5Z+b2/eKdOZkaNA1l21cgdsp1Pb2i9x0zrebKWggAMqGbPE5LF9BFSF1Qi8A7KJc
oXNpVouuiVgrRza7wAcqNGW0+yJz2oZFsCdXB8VW+IJfuVkxbt6LohzZov0dlJufRUamTFk+OZIW
7DBuJ0b5K1rnBlldFrKDaU+BZp9DjyO+JaGGcsJbMTp8zTP7vrBFuLMn+ZMAZwzsln71Ff9h0S6T
RT7TRqnew8k59qUmlA9Q2l47ztXlcoPWh1AvqVEfeeObXXv3rS2SS+JixJyXZnMWX2KAaqeAJ7gC
szrpH/TimJUzGF0hAJNVzDvDA6IiIOW3nbZtTPd/ql26mwQ753mBqEXCIPSda+wSOud013GZDXct
wY++uDeDiNwPHa/p1vVtzYy0mzae7t7dvHmgY7bvCNUyE4uc4fCr8t5bH4ilaiPMafKL1XrDEJDf
J8n2wgjRa9XTFzECK5hyvN0MZsMpCldJ5b3aQ/DdMEHiFWI9Bu1X2DJnmaIA+5bFvCDWuHCLiQlO
anNYYBvPcEynHlSqrAPbY8SYUekBXZM4+1ZnRG0OXW6R/zceFWILweSmLzhbxvFDFi4hxBOlfOnG
q6CC5kouTQ5snWkODRnQCLuBBqrbAtVGjzJzdLNapA7hc55Du3d45TQnMTAD/RGPraAxNKW7irDx
bRkR0ubvARcsTElK/Koh6aCPH7P2rgSftFWFhEHfAYGmrtm0UAM50+YaaxXlF4NAKIquY+1jxDYA
BOuOiRVdSdvOrlHjPE+tHa1jv+3I4JZPtKiu/O6adEkiSxFTiV2Q8eo1ZKwJbyZ10i/f+HT+tlqC
0uiTCs2AmwL/6JKct7Is+xDP5JKQH7if+2yhl5k/OEBoPrI2Maxc24J86ESRsY0kcRe31fvUQous
VAYBZZggtZobFJLxdibonV/YepoC7yfBsRswZ5Uk7qWBBr/qGtPexnZBHmNZxPtmdA8uIq+1iXJn
Zxq13LVpS94nga2444wJW35t78u0NDcEAPcHkYzR2k1b92WEQYOTkfCZKEUNUBTey1xa+pGpOqEr
HBtu30okRLBusJ6ISDfYhchz1/X8aePhuIK3C46BkFC5XNoFZO0F5EiMwYvRpTUT9NjcMVdE0OnF
L+RG+8eIQ+KKyFo+oE4GxtP3IFIqUgZifgPtVuWj65fzc0q2oWoIgTGmmIrH5LKJ0Piha0Gv5DBG
ozOh+5dxnMQd2KlXNor+5XbTjqdx1OYzQNws5pFE7fwkTyrijAVkNnAbuv0mjmkx/8ozjOx2NmQP
mWOQyQz1sIpt1qo8OgQBPLZYGzCk0+BE3PtFMZgNe68/17PHjACCFlTsJwI5g6fRynZTPvcPOE6e
67L5wiBKxGA70auenPLed1sSoUxrOIaWdFg1CMBtFMGDVgGos4iavXI1cCpOdr0q2zPC7+/UO3In
aCPS9xtJtynd4RKIt6IScI/LodnGMMdje3hB6AFxvQeRZ4URpVNFWZib15pcsatnTy6QBeSKI7qG
nW9MPp9kATm48nPa/sGadEPr4lruY90T1WT4yQiylOtaGe9kGhA51oaXEd3VgUzpjLBeYjVwSlSb
JmsXtTqBZOjDf025/YyyIn1uac+ncVu8+sN5mnX07KU+64p8L6xpuMTRVF2FYT3dVDd1Q1eSqI9T
MjeH3ue//++VxdZ/ZIuFqK4Cx8PNYfnmfwTLzL0toixwqoMkNfsw9Ay92wLUN5rB1xDR4vNY6GbT
zNPOW8Qdo0/M83//FOz/cHvgjmZBNS3PAhFjOov0+Z+ybaI4bTvMU9WhIJE5jDv7PgAytDEGMFds
ZJ+5TX2OIKDaRapP71yoaJFdQGch+3Kta6dAGZek50VsavZWcQ8V9aVluHzkuGreLSrQWzfq//Ks
F8H1vxgXeNaBaeKeQIfvonr/12eNmyF3hBp54SKC73PPCo9JH99ZDlAPxAvuHvYlRO/eOvY+YRsc
m+QnyGLLBeUEPzHWbvR93FZWmIK0Mt8UzRyaP94vBCqey/pFCUw35kErD/8y6MG/3FNf4/9MfqmH
v57of5Vd8aAgnZARZP+HuYHnH9m4CMLI59e4Cc7/6VWftMAzY/mKpa6kdHcNtclazS/hNQzZJvOI
KqNcI3nqCeoOPno/Y3lwrwJAK/EHyt2i7b8M4Q+PLI3D7Icf0dIBIUTnk0/egxirag+Rd1jrIvX2
rXDv3Dbv1rc34f9bwF6mCvLSd6q8cpPptsm+2n91c/mLZ+q/sYDRhU3/a/29UXlWfv8//NN/GMG8
v7keKA2Aq15Aq3Sxkgy/dPu//ocRuhCYLJ9uiUX6U+g6WD7+bgRz/L/hTWS86IWmY/PP+Ff/4DY5
f+NHWURtylfTogP//2IEcyx78dj888eMgYPtOFHg+TYpK06wJFT902UayLEumlyLQ2Z67t4fq1cv
pAY0Rb8tK7t7FE6QPiZiYMhn5SgFqQudynSe+GhA2izmjhzeCmJp6T9VRo0nRtvlLpuN8kJGLxXs
7HoPfYzioeof/C5h+FeKZyRN6IKzobjopYfsNNeIXECZmfO3uCM3EvIg8pW2rM4S1M8qERrFYGYF
j3U0w/v2GBUGhBzKxE/WkxU7TyEOgF1rW/bZU1l0phLudhYUqo2d1nQwR+aFatLjVxsZ1zS0DJ65
n5/d0s8P8xgXy1h++DCbZoOuc/zMQmQVNVLjqmE3BCKh3qfJHoG3BQj0co7HRdK9jnjoV6nBbtK1
c/sKJLBbqaX9XIWVv/JNK32l/UaYeI4geabPO6q7aX6c4tQ99mH9PQqiEkao3Fv1mO+KzAsvwp/T
fdMZiMOIdWitO8fJ3iNUQ9vAB5s/F/0lQjoQyumsY8oVXqw3swUaXvnOUUTzi/ILZ2t4oPJ93/1l
oIZXiv/O1DMj0LkmhjAfh1Xdb0qGN4dyHp4Q3EWwpAm2tdmH3WJXmpbeGa5GsKkuQnfRm3kWj2YE
Hy7pgM0PxbArRkhFUyEQXTedOkR7Cd1xpwdkMBHO4JFV+cEd+6ebP6PoxAhKM0/3cPNn278Y4AoB
Mtdkf1BO0gIsUH+HNsxj+jad24g3OIsb5Is4a0IyANzaUiBBfvI5qg9SFO4BwCvzhAgScaycFy2N
uNkGGgxHqu9Du7ChYMckjFU9RaNnj/vKboEr8ubs2ihlgjctOFazOeZjbRDRCCuqLKZ8Ywiq81ai
eTEqLz1btLOVNn9UBhPOKamdRxPeRx87x5u5xOsiTvk86DqPMwoq009Ojs3ML+SssqGyNHZGLCKC
NrBxCFDED0wAQ+bW5PdCe/rWOCYJD8sNw9oztObskJbICU0JnxOZGyJ851TEdGOC6Iktwr6G2Ujw
okODR+eIMTJXPMus2mVcWacwJuZsEBN09lgstSSkrNB/HB3SC6yUvBhfM4VtCmjWPA0O/CZhcwkR
0qvqNldM0KUWRgA5sDd5+9EmGSoLoHViFmvV9FZONp14XnLaa3O9F/HynmKVEjFEJ7tw4L1Nfr8L
QLZblehWL8NYduexSX84cZsfm5ojoue3BKyIfKNMlG1hbeznoGkO0/w0ZO25Rs/zEJgFsBZr+fUn
GOIIz5HnGvW8ad0QCO5ysVYxJZJCqLzRVgVIu5chTV/5btLlfYiUjXBdnrKYA7edhG+pEasz/RrE
uEsn00/UR0HefNBoRLeswFc+O+9emyB1g1K8s/L5cR7t6WgGHhd3Js6oHNKdg5Rqm5YKNU5HJ6ED
lr4RRGKvOpOUEXPKw02cSz5oLstEoyqsjBi47pwsq6+Cs5hoym+uW5OIESqBtHmtx1cjIjXSzbqr
soVFOiuD/KgT5Kw7LZ2ojDM5iazlWFb3AYTrwEIJrYcRbdocfYQRQ8K5DApOhcWnBXNN+W68q0ND
fWZohycSTroas0lStOWdH43jE3ObYp0HVXoJJsLh6pBeNfN/0p1KD96tUXT3bdDYj640721cj/ch
sNl5ZuLHaJtTR+L3dzUcPeT6wQ9w3ttaecekEm/JkMw0XKpwW25UL8SR3oK3AgOUHftg0dMVASOx
JsPvli49R9sQB1EZP0geG55FbN+r3Nu5KW0K3/SxYOWN2rIPqYuPNrScundzYuW3fplBat9XXP3b
1MzMO720d8oFBpOMfbdPohlyeIeVMOtdlOkacH8dfE+yOHpz4im+cxvr1Ej0RWMVo4UXTMMGUYwX
vzBIjcInvfM5nWAKGh/mNFTfhDe49xDlXnFEnYvG715VsNV27JL0QYQOosJ+h8zht8iiDgGtTWqf
VkwBS/oyCC6zQyHd6VyHZO1ksAXwSZ7DON30MpcvzfRV9fF9l9rhqzCMjyLozlUViM28tH6kPegF
X2qvbSwH26JA28Li3dzZaXFKJnzJGBi+zai5Jp+f7DkQ7bqmjigty4jo2Umv0dJlh4grftPGUYM2
hC648zNRafRWJzXYfzOhaZJX6w6mwbOYJHl7U/Y0mrLelw1/kIhci5SM3tGJN1YV9WdX2+mBacxH
nHr1epAFwDBJ8FAfzgUaZEPs+7hC9EiPf++n9gEMvnqBTOysS12M+5upK3TInbKCYBc0QYuI0jNB
bDPbxV0T7sPZH7YBAoxjUprDJkxdcuWnMsHvxoiA/vc32wLB3/v262Cp8ZQJ64HBTLJuXN97crmG
kmHY+cqiTUhgOsZs29uzUxOzjkBvQ//htz1N3xHkWW+TdTb7Mnqb8uGJwuj7TGcCADBeF1fq16SP
0Nm2Zqcvc21sKxl+T91pOClj+Kj0ybDIf/frSq3JcMfj6FrnvzaSYBJHfDTsiiKA8VTDMmw0eyKu
HpsagCm7bMhrTl1d4NTKSUy2v9u16T1KzuXH3Kydiy2dbCdqdurUhQ7u6jI8NG1HJpiVqheVCRhJ
Idt6ZzfOqlDoNnJHq3NjO7h6isSCjj2dzDgPD3zciY4evvz8CQQUVlZG4fvWQvLV1NJ6knmyCdo+
Ojs1AEUQ/yftDc0pAI/dueYT6pVRV0RzWNmpmYDAVOgyVp1CqT5CWrZSnyQbXelHHcU0ueP4omKn
W6cSj4Nm5H+BO3nya7QyoqLvFeT5r3quqQoQ9mJBeqwLrmzMd+NTYnbPrTa8l4bgnLz1zTVWCHMX
tsnewCZ/KcS33MGRH7bTz8b0FA25mD4nA63FwXAd56xbtRqb8cqTCbwPU3WrPsxpY0pieWRSfAOx
QbfWnNfVQLqHL23zDpR+tVZVQ1DUNJo73mkHScVnSMg5S6Pq9NZpjeQ4zOTnzaT0IODq7nsfTUYo
aCFM6CvigSBI3Xjuxg2JX256O734nvrV4SLbKTKTyCzI8Z64wO2HsHlAv/A+qHRRdj63gaGel1gX
PKpMTwhRt57oTls7syZObJBd+dHX2w6G+WjMD5YnvwJB2eHaesMkJbiG1IUb/EPNPp1pSwbRZ+k9
YVsd7pH+gNxPu31BmnlINrZpCf2IgZQmYRucw5wIBse3LgREtTCHz3DIfzuek17aGFp6mcxsCkHm
rCPsowySC3luabR0WTxtS6tKqdZE+1BQao3uQHNedA/UrES/8CoyUEfi4LpJfkjhb66Bp02r3kms
XR74b4WtiWGTs3kolDev7UB6oPLN9iwZwfQOEnA3V2RDhtOrq7ts79jxS2A02YHZWLb3xHCP456C
oJlRUXc0r1s+88wv1r5tvAhaaHHYfAR1xSNsql7U9xXha04yPEZ2VtM1R+Ep1MGUbryJrMk8efaJ
8aN1VwvCUyhk5k3TINCK/X58KtzqLSUFWXZedQz7gr2zmp8kQQZmlk5XlTWrMRnHB4VBoHMy66hH
1zmCU9+COeg3Dpxm+p1Kb3stTVKDyp/lkscaG052keXErGxaQtvawL0jMqNjt/PnPaeuAgC9A70+
NZAehzNQ+2VH0TjVCrw7x1sxxPOlWTuG276tnnXWVcspwL5HigIdfo4ugaQJ1+UV0Tp29RyMxABl
ViZ2dZo/MtUVV/7+lPshih+JjxuEUbEmA7bZWkMP0J6UG8ItKcqGYIDcm2LLi32bnMRWRGdzKL7R
SEIpYZT5pe5EzYQDV0FgZPLiDSXqXAzoUTBVkGvqaRuB2Dh0IyYvv8c6Uyf8V2PuPTcOlj9fMRs0
2S23ABa39tpSw5MTwf5oAk5Py19mfZjytKrVXFQT0zdC/CKvoEdu8NllOU59sz2qJIIR0RPlRcpM
tCP7eKbEqHOqyuhoOBS+XUZNbTTOOswKdUDtiJUHRdOeofMBN/a1jBqochGpopbZM73AA6K6byhw
uOw4B6x8z9wKd/wdhFW40XTpN3krv1zb5APpVD3jBryaQpIzVrokeyaahKhhBqoRReESdCUZCqEo
zaP+aCeTWNOPIJavsgh6Qj8Ww0KwuQRSvAp5Ij6EDBPaqiHTjmUZ4K3b6vxNIGG/17NNzNYcNse2
lus5TQhtV8Nw8BvL3dh2chdh0H6xqvIjaqiAVR8dGLz1Gxs1wiaexvTsjuMzjop+r1oz3C8STg5X
7HQjBxYzX4wvXYb1X05Ipxu18wIf5U+EcS54rjAHM00Bc1fJrmAD90kK9uOGpD+j3+diIu+9tu6Q
LyEF1vEAIY/LsoEqYy1WxULKazVV71lKNGXuI9kLSydDxzF96qInjWfx4gsV+7tQM08f5pg3NJMf
XUTaFHCDbCO7We/60KefbBBeNZB6WcdgZHNCd07uKM9wfOujVXs/rbDptyNCb0IRffy7WU6GXRLD
e661s5l6hdlTb24H7iycJJKr4nmaJK94b/2m4W8jiUjFNk36r8mreLtzfBG1i3qPw+c61bjvo6Im
wmZp2WG5o7AtTFK8JiPZNXVgbipZMnlEZb9RaeHs4FXoddqEpFZU5cG1onSTBcjrZUWctLT8q7Qy
dTVcBOgB1YqbMbCwsFimK+19Zc5IOHattnh3bUQsLZ5pNMNMAFPJdk8sSLKLXZwO3vS1hGJw7jzM
eoyuVU/koCrL6FrHxrEapT40o3A2NxcoQzSf93CiQY7HfkOvIwdniZrMnuPrGPffOLnyA3kfn+aw
fQ8DQs0q22sfGvWAx23PLt7ex+xHe5dWzqZGapbStNp3RFXhQL7MA/7VliEKXKs235mNtDYmIx+a
cfOvUBD1PNYjht6KQ5iYwktuG9aLjxPkkqGax5ZY1eAnBiT9VvmUYhB1PLu9B2urMAAl6d4P5SYK
C31syjuUmu6FWWN+zMpYk0RQMku0AkTomu7/1orY/JQG0VbECD4MN8eerAsmkV5JpnVb7eCVbNoi
jd8Y5O47s5K7RKBatxyqHWjP2DrnyxwVe6Rhkow+o91jUWcUlyfmlhQUcvewnq99xwYAsGyBY2Ob
jBnEq9+046VCVNxP8jBPzQNZTxMiNvKDRaxfsI4X2mnXQRp5V84de9GW4UM7mk9oTpd+zhuaKmdl
+qEPASFW1EQFiypyRQRysn5XMTiamBZ9B7C4jr2OTLmB9aWx+0PAMbPACnk05vDRKrT1oMJvvcbQ
bw7qobKQ3WsINjjZvI3BdnDE1rtuOvdMBrlxmFDFwtzwx52saFIFrhHxMc6Ok3VF2ZeS/Dd85K2h
3yDD0jAof7SGkT27efYRi0UMGKffbjuWQDYXa0gEFkq9nZqN155GzExGxHMqWV+cxoFagwI57dp+
zyJnH1lWKNkfnaTN31KHRK8pAAuEFxxQDCmCCSFzWW/fD6ZLfISOk73iIm+Z7qIq8ZU+AJyCXoIQ
gYMISRIE1Cx79Z29/Laj4SBdLV0IEmIA4ZQG9TGb9sFIvZcM1nQYYgaDbkI5VwubXpOV/PbngEC2
3D+YMGueRkpAe3oqvI40PTr6YSvoHTky2YVjTm/KVWevFL+F25hXL/W2XoG2E96UfRQWTOBoRNfZ
apN0KsLGu/BYk2DBTH7NNH+PvN446myW52x0SvzoEUGRYx1cUV0bhzrsnhXzFiItJLODojkADij3
fRrFNBGFWhLHs2s+ePa+QqmzSqZxWpMc7/7oyH6p3WPlDfrD0tHKtehqrljJ75nYp4dcxJT4hIOG
yoiupvoZju1+HOtp3egW+7sZfaYGr1ZIf2ZNsZfgR56bB81k2JwlUUUI0B+obIaH+lvozmo3OE29
aZDTuHGsLkVheE9pmm6ENt/TvnW+JQaJlUZ3zhwPPIIfH307SM4izE/8MsO9rwkXtexm74qQENSM
dZ5d3NgYhkEzpjAfia3DVoZV5G6wFgUmfiOJnv257Op9hJuAVbMiFC3mmlVLs9YZ9JOXNTQzQ8CL
gsHbdhbkKyu3ZLEwyzctH0fMb7RS/C/bSXFoGrgHXBehaDe8IFsO7t3hCG7Eu0Tsy7Y1xAdPj8Va
+0S7BpFbrmaf4Pq+GMW2CMN4T+N8ASYH/CciZ/wew63FxT2u4WQbhwyj+6rspmRXyjhcV/0Qr+xW
Jzuv6gkgXDoWPdI6puJBsTcyuL409NttnxjFrm4aucNkRq42H/UZuARNoPRBGdOTcjiN5757141d
/wZ/ckYbAUDfDb96MM7PUljRM1Hs62SkNxG6DwOjWPA9mNdoOYudLvyjgcl2bYRx/ZwCuTIo7q5D
It+B4egTyyUZ9PQZHumPrNWo5HaYx+I4UuvR1ieQDDUEdv9hYzAgOE0WvmeD4ewqqwu0pfanTdcc
N6O/7fI2e/cD4tNl81Z7X30P2okOR7iBSvfbx1NEy5L2R5hQOadjdAx8WZ9UVRPqBuqC1l3+SDDU
s8/gf0/1NR7zyb2j1EmOiSnTQ5SiJEixguFbMgAiK0KC4tr20Rshtug664SruqEX3JC63DNeM3Ck
hkFJfcReIWxmEZhOfvQVMdVDRfYRSLqHsQBJFxrl99BAmjjLZJ8heGPHQQFssCTfYNbtCEwlb4jy
zNmPyObBaRUMe5EEd4FZ61PfrMeOGGwtaBvL/MlgwO/IaDxZy435c4QZrAs5HW5g3Dbznk1aKDsQ
Ad+MerGQK5bJzlJk3eF/8xs6rgY/ZJTCPIVdepiK0Fw3NXG4ujfvqUCc3Q1BHWiX5E50q2sUcOrg
Ya7zW7avQGPYRPtlQx+JqPz9DpoOVfWYhkDGoom2UbYdHaIQuyQZTiPasJCXjd5tI1cBhlqOFQg6
PAPxk3tnJsjFTUwVuiMBe5jrRzderIw5NFAD4fX29jxl78/8vh5n7LzNCQXn9Y/Ua9CpqyAxjHh1
f5P34XigpGZxVYDzrMxTm8SETvJ1c6jdoN1iQodUTCDa6lmfbjeojgizCszjVNMcHAYyNgtUQhVk
YK+X76rJf1ZKEZSok0uhfWLCM46Ojpf/DlQ344cmC4xGMwL8pmw3KRZXPCDBfhjrL3xg7KIGrSqJ
ayH6nOOPdAFp23PgHtT/Zu/MtuNmziz7RKgVACIQwG3OA8lMJmfdYEmihHme8fS9wb9sV8ledvd9
X5gm9YsUmQQC33DOPihilEEAs17eBAsaPQgn8owX4aUwXKxV4BM2cskl+HrDyBdHCPuXjeFN/QlE
VbL3O+LAF/L2NJJdX4TDjzb0gHtbyROiaXNNuUfWGm4Rc8AjJIW7DvJsoGno6QjZ/++GPLnlE4I0
J8rVponEyoETznSw2CGjBCKbZXcLqo1QlrW9+CjzifAhsp1GKyHnfqbCMHLvBxKXz0LO+7bUz3Oc
/vKFsSPALmB5wyKDpySYKe84LXx00yYeygrFqy90j9YPidzUT98UZpEVdnSqwHTfjMa1GV3zOBFn
O7tIv9ZhZpwmQfCtH4yEQE78Iqr8RdhkY3ZCNH8x393xCkGdR2Ch7r8A744kAU42/rkYoPGZcTnv
mU9w8QTBay9766WYWzIBE31QHAJHXWHBDvDaEl49vXipbW++diRzU9RnO1/+rYc7M5rAqbld8uEW
LUAsqg+lG8TmpnoOjdFCyqTtE5qjV2sYna2IWmM1ou1ljRHsE2PgzO4C+T456NJNRCSmT0Lfoqxl
YjWJdcn6hF7GcZE6kTLfQKHfmmrEA1QEhN0yp190k3+x2puyxjEubn9dlxZq+ok5I7I650VG/X09
6efM+1Ttax2FN2MK/dXcVd8xlA1MLogkz3Pn4mYCjH+X/B4FHBsPBbRjkCZteAgILekuFmtjEQ06
0Hl9FGSFtA9lrq2TwSeHVr4MHBfmWN7q5WG8thGJHgYuSsJimCHunI6+/SdliufYW69pzE1kyLsh
lTcmjn+B5w1kF65VfhMRaVd5fu4TCmDnaWyucwCKyCOL1dCQLxg3vGNdf2t+uuFDZjodAaV3okGC
33dLU21hBG2epHZOxsBYZupvpdstAldUdajUfWZBTkdCpIm4E1frSwJ11zfcF4J0QCOE5naw4+Sg
Fnn3CIX9MMzGOhuxEFb2wnTsTllo8RI7OZrDpmMj1FHxzkzIqgoVIRNtlszQDgjsRoXR0g5WJgHA
8Gge3WQ0CTRzgmyjrMzb0LCKVZag3wwCZncwD4oouCVWxTQiNzEzNMmDRPM48wifoqeA8RPlC/YV
j8dOYA/zJrR7VsezJ5aRhoAFgB5vcrJt042f8SLHzg9l2G5cVNicP0CSUJRuysnOjvUsD2GtvH1A
Q0RczXCwJxTNhIwdELeWp3QRZYtYnroKFJpCfn/QhNAH8Ecw2+WHfliM/VVFm2R7n+QvYTwNZmrm
zEKJphl9MR9YG05MU+l595Gj3ymIca7hCSedrjh1Jd7L1ajMQ1AH8DRMuyFxAOudw+ebMTFEagq4
N3wRYy3pgm0D6I5KiUQ2r6wyMizEXe/jUaKeZIaHtSywi9O8oLOyirJ6hFS0csYR7RYh6nh6X8vl
0/yg4YFX8dtpjEcqBMJUU/8iOH/+kbhQLme7XGKLYuVeiaQlqznk5/OLZlUv0nNglE+VQo4T+DYF
MbaaTQ9UirOuolex6AvT/lSwoV6+W8Q64zoMlsT3PMMDTYOKjCtbFV3wIARfwguwUnWXsgVx5STc
6EkxfXeHchtE7NHavKZpXp7Sy3f+9d6Qfu8j3yJEcbTWY2G8s8As1iLPXkfyu3G98cKWJVzFicK3
pJxhPOv6ayvHSUMubAl3I0b8x/OKGIS2unlFLLG54WFSgkB7YZoYijJ9743mSHBj/2bp7HsXOOM6
IktvbUAbp8ezSAj07B/eUp2orWdzPNs5SzUX8b9BeXpKSLQ6+brPjzXRJhLswb4zh1eleGZwnBer
2cddGXogI2rsWausrOQ2dd2YEM842KSez6MrBbQF74ccB9P6XUkM1Io55ohj+uu5zQCrOxrNd1sY
z6R9XWCAgse1/XMQOIfKlLcGHc5eN9pfl20yMy1ji6D76dI16RLXvhuFw3KydPbSrl6nPg64vOuH
pB3PNhMhXLXhdrJrebNrSBVxSRpY5ox3/CZbhADDc9APFyrbR7o1d+Mq8tIzz8ETGOW/lckBQa+8
IQANa8mcvrncSVUHw8rHpgsY69C+JWguj3Mz6XUOBWXtkDC6leJXM1RUTwX8Sk46fx+hnN8Ovv9U
0wKiTG/qCxPRGlg6Z7J78MG3r7y0HE9DN+7TFI04YPR0Y+si2CXPVWx06zwMHzknfMaKjDEUm23o
BGZpcjKaQXPsaiTkDdrpuNXuiuEt8rVMCG5gY1/blb9XSZMeAjPSpC5+ediMXZcpcRRus8uDhnFB
5n5EqQvLy6SI0dOlZyVyriOXaQKKmy4aLm2ACIDCJK27736c/xD8igk3nYh4Nbtmg34DFkxffcsd
65sRr1O7VWdREsQs4h+5iYSlmFrUAq4xHEdFABgNe7PO6azXcD/WRn8ryCKj4zF5Sq5iT/Sw62xr
y/Mx33gJdmqoUj0kCvvVg5B3MLtPYRqHxrT8o437KUUojmZbXWO8f5sW7MDezDSO8Cp+/vKlN1N3
SHrfPA3ql18gxQxlcFT0kuvaId7bK37XhZ++e+TGlyRxWk2YfPP2lZcG65gK8jDIXOJ2Vb+8snG2
cdPoVTutmN775wjs5IqAUnfdR+XRbsxiyw8AgshhQCYV8UBubm1YgCbrlpi5lRxhFPrSeeUiWMt5
YQk2pUV/hDAgANK0bOZ9L4ORmQYHq72JHumOAYYHWhIFngy4qda5CL7jgCDBuhc/HUInN4IPBqLb
5ygAhthi3+x99OmJqJ0dNgxu8AyWiDOwITKJNpuGgEnTU032yhEJ1oTTRwILjPtroJtdmVirzDM/
Gd+rq9vpjFbqvp0RoPdBaeyHiHFd1zB0T9OLSYOtMnjYTRDsOaDig1sQekor/Z51xzIVn35Nlk5g
j6DHPA9NEqrTva/yvc9giNOKKoWkGHh5AEmgQWpgcmBex5FkGqnhydV1sx4lqi3c6G+2JaEu11Bp
lOvM61bp9mDZ+ld/P28xubOTy/x+NUlprgsnZlk+b8atYIG282P5zaqfbQ3YtxvQKEQjjAX2Vyh/
UH9sReNAeGLIVZDhTQT7I+IKd6fBU7FQRsKQuYdEGjyOEqSakg5Kzd2arQxtPLytvp0G9o0D665c
nkexdGsodAoMEzoNzo4o3vWIWYcshhWnoK5gZFFT42xkjcvMgkPD+ErNTrIf3lCTYr98Y6okLrea
AL7mvjxEDQTGKLQ+XebBlTgbasy3QZg8p2VlnieSXu3KoL/roeFVmKYMHnNQwjfIwQiWxkBIVm8H
aqW60eXxkBYpxgbyvk2M1GnUTUeZogOqG3OrjGEVZgOmjDl7xPoYb+yo/6Fr9TS3db9mzL8py/jo
X8iazBiasjZi7rhOve4oYA644LlORWNtnUkkh7bDMein1i72B7aHihxwaeNfTnjtSEW9kSvrrUOu
jjJRJxaj6bryy30sDfwTgOLVKCA2AF3dBNqaVkFj/mT1C6681PamiSGKzNZ4FVAjN+ONDqfGrTev
0ZhEO8J0MZH02ML9qmXoNb47xX3gNTX7G/kjHWwYXoMWgE24z7Oi/0D8ky07Oh/Do3dmEWzsU4jb
Lp+yS6Hh1vnYUemNyJCWrzI4QpIvDJ5LonJqSdJlFAQsCmKnk4GJToEbsb9xNtKffhciHA92jrKd
YHP4pqwj6FU3thXy4E0KubOC8ILxdOX7rYTbaD1laX8X5K65smVfEUYl12VVDhthFCya2Vts0K+z
g0aMVA7ZNjCCj9p6zNt8fimzPar5rRworQfLMnewFst1g62E6aRg1qsHAc3Gu0M3ZoPeqMdthtEE
EuR7nk7dmrQMhC4j6Rgxzb2yILKBnluLbLkaGs0WnjAlBY61xrq6FSJ+7hzzzWV9RCI78xVkoq5Z
hNxzLyk6xB0SDdp0rg9EZHbzaIdueGZNdT8gPCQBEV65Z5ln1/HfQq/wN12rd5hForMjCVTJ8Dgv
U/y2cRDGdAFIMer/2cDZYrIxyqYBWq0ME4xD/bUq04uvgTuaJpeNK2sfcR/kxiqLTlkN47gup4/4
YezkTzvldp3K/KVsK7a8vfctgsK+C71qBR1lQgZnLmPI7JzOtBZ533JPoAbrV1jru1NgE8JenRcQ
Q2TxXPZYhVHPR6++ArVGwnqwYByOjlAEpeXLnThSQ3P2/c02WYmub6EWvrhat0exVO56qa6/3vz1
oaZxcoj93nz5T42pShhyLIl0WUBg5zJY+Hpj/v29/9s/y5hirFoaz9lL5eYf/sQ+FiBIR/rMyenM
nVu7T4KWMCn8CbUR9v86IWAtbofT13vh39/7+vBf/dnXX/nHZ/yrvyLlSLMQqW7TSDPhpKlI7lww
5CGcoW1gzjiMihZl3uQDzWkYz4QzUKiwfpGD/AzAkl4ATw9QzRK9kpWLYRvvR+mIfCeRI68d/pbs
kZm2NhQtf4uGqDyRFs1AcGLt2rVMC4c+vuPK23PE4l2aqEk6LxwvA3nebQijMleTIFmrZVPJmEOx
ql3JLjoH/HdSAbodOpZ1B9zGqP1v37AOehj/fnNmjuSHcsyBwlRbp2r3SnpgB83vQWx3m8mHrJ4P
TJHMmFPS1pRQ3Yrhu3mCQwz6Gcqr72zy0f5WWv51ggqy17TwyxLb6IYfVumYZz9qgWeyBHU0c6EJ
N1cSXmovtpkZ2ogfexRFluOurKWiJKf8tct+C6JZnwbzozWnXwxXw80s/JegwgyZ2NPebtryVCQJ
4KIRXc1cW3Jdu/ukJBDAH+jsh7H4nKf4ntqFx6BoXtFDM5eeOQomN32gXNi6dER4JHWyjczulvlr
tzduqIgA/ljqZYCuTZce8TcEaCEr+tkwoIAfGI07OGPZward59wIbW61YdqYXdQCa+4v2EA+3G7A
PkPhIFRExZPB0ClKybAlCM7uEv8dzTMA2yXTu+9cdZKF+0xIUEfNS0c3ZmO7jIvGjR4nd4ef+SHt
oFZVkGnWfucMLIY/K8WN21Z8wWJJ+yvGmEHWY8AEttLEzxZwF9hVrzg0u3qb8qDZRBk0xqnwcpyp
2SMsy6cQ9y7rdavf1AuE01iiuZ2sKlbuhN27Ubk8YqJE/s44Fdf8/iv0m3HzIc+yae/VggPFs44A
8dPz5BXbNsmGg1x6vL4oE/YHrQ+PE62EV/BamEFmnaWe32gUAVoRARV4Q3go/foExwrN9whfZfn5
zfpiO5oRyige2JYzyZwcOu/sTSfJVY32NR7QvYWvuBWTsytIefJZL6LDV7cupt6xGD99fSFPgQ3h
ZzIGRs6hY+xaZgZ9WDsHdBvTKp2ZxXraDFDzuT6edmufjd5wqMIe2u4E1UaJiaWVxVa9OCeR4jh7
iPP4VGQd/27PTJ9cxUA7a0P5J10ZXDjUw2hc6f4Tb0eR91GH9IJLLEDmDv16KinfUvhucXTvKvOt
HVW+tj3/e1Oad3bs7NtU46JJ38e6R9MIdkcP/ofthz5b7Lh76u1wJWYRnrowo6thZSZtieQ5/SKb
vJtVJ3Ya3M26iqYPeCETG3/mUT2BYFs/JvraBTD2VKjql8CHXIdJfCOLy12JylnHQ7ofYDrd8pDN
Vjenr9rVHtRC6nXah61mI8Vq2o0vWRIfhOGHO6OQIb4gxwPdCb3Py5i6DPKuGD3jgKebjWONhRSj
AxrvEPKzSTvz3bHS5C6fiS7otlOlbyOjnICNY4moY4e59TFduqhBF+TTgQmtXTYP7B1xh6bDs5sy
50i7WGP/YutQlN6PGPcBaq6OEGg3nU7Wcvm1ilG91/CyB/ncrFkvn0OLsMmAvKu1oCJd+9QZOF+b
hzBw2FuV8VtcljZpVTD9cFNU8AnIeOC5HcycfvhZ8VFh4wzQAYPiHxiFA6Xw9JqEMo+WRsEOQTPD
bmf46L1oPNkdQNWvN15JJNBgMTcoo/o+N/senLLz4NqIgtKKiKE5PvmtJVgjlI+9qcicYaHx9aYr
EagoYUBCdv3XMRmdFb4D4qlV1G3tfvzMRKHXrofUueogvB6mAjdqayftBkbzc55RKOKcGFY9A+sT
jlvGTsubuegZEbZsFr9Sv00rep1hfbBH6HmqOVZ3tkg4mbP604oSMF3L56AAoLFazjTMhL8J9QEo
EslXCUkSjjML7cpm59nX9y76po+yZINXIjTLgUzXywYb0NxCC08+kUuFx94txaVvUL/rDmpBEBmv
6BWz2Y+uiIzb9UiSBN1FIndD4zQ8NUf2AALHa+nm3YZx3IKm+j0xr6eTkGeniQBiLbiifDbrX265
zdep6oO1HEyeKvb70LEoFgIxlhrc6JLI6o75ebpHkZFTl3X3xAAcay8vbr5WP0iDeQpkOH8YRXH2
9DD+ymxM0bCg5vADxF8BEU5FbHBK1MluTHBoULxawJniWQ27PmaCP2EZmIkdx7BYRu9W533Yg6o/
p+YN7B04ZnENWunQLQ1qI3P7t68Ro8ZFAKC2duOt31v0hjmCLRsvysYMg5CZt/8rmSU66hacENlv
q6CY8/tJIxGtzdl70osE3Ctq9xte2rZsrq1QN6eKOoB/QXJsiKp1s+qFGRWLq3RxC2Rwz8bpu4qv
cozC57w2GaNHZOiy1OfO4GTTVfzdSuvgrCAi3rWt3e2ossujChCVJEXxVKCRK33RoC9uBO1sBYsZ
1b5n93/Z6jHd189lWBJ5W3MX5Tdn6sA2mvO2msDLxpHpoxVA2DVVZYADxsQUxe/RCXV5DFxmsNb0
ywPgC9FvX8C0/G1V4dGtkXzTvDu7aOCF8kCTXzqspkeOwm4vUVg84fmiz8XT9EsFB3M2ysNMhbvR
wdydg1DhmOnM60LMv441a0XtOBCHC+i8Q3X/lRjSOV24T6yQETDjtnvXEY8tcmnky01+H1QJ29WY
YWoPFpIzvTM/GouU9ighGEcva4qvNxk94Sl5G8K2vM+TuIQ7EzlbFyP16q8PGeTvm1ZOBJ/E95Oc
h6vbhu/hhMcLOprNgWrdYpc4Ltvr0VNVUblNyWHZ69qD/ha2a+iQmvNuTPCeg0BMcOwfW928Y9FO
7gK1vOYlkxuZmPKuSowX1cEBYw6Qb9vwt6md5RE5vbIO6ulRZ/SQErW0Yh3c4e/m14PKsSkTRK7p
fGpC5T/06AHsdDhF4ZRc3afBSZAQAb4gaaNDIOGBRatzc0nEgP1hZJTElmSWVGKaKTiMD0aWu1vX
h6r3P3yO/8LXqv40NGMYVPgZLWyDlsY8+EegWBf6INAB6xwcq8HEMzfWfd8KMoNb75GXa9cxmzol
0s7bFXObrQNqgqc4m/85x5RCKYWYPZ2iFEVL/Nov4NRiAadGSWQckK9k2dp1smQ1lPZ/W6HsNLTW
Ra1TSK3NwRmjGHxdRO2cpM5zm3oN3o/OPNsJOvzCtASDBDFvmSeFB6v0P75YSo1XxUersy8lTOz7
f7xxs7w5pEH3HJgVey1yBMoeBZyYtANMs2vKbSnMW6c9/z+8jPJPezAvo2ub7Lukdm1eyj/szQBk
THYMbQAMTX+WfWB+dHXcrxM7duF5Gw4Tjj56n9/LCYLSjBd6wxjfvqF2BF2QpsWxk6l9Y//aXDTx
HmgWMLDIDPsLw+4nblzMOJ1+FlNjHBMPWB8jueuYxM6G177ZFo7zE7ZZc0IcHD5a2BCRXITf0jpF
UzTOGWkxY74BisDgVIZ6jfzTf9Bmd3TJsTojCb22Fj492VTHlr0z9VljvrqS/fm/v9zsP83rvEAg
uigBLQebrP4zIy63O78I0QUcOsvfjLDDt47f7Muh4MeNrYlSUsWwBKv23AukrGG/i7kG9oMNsJbx
8IO/8B9DNhR6Am7+ZWCLVVsdVABCImPfuP5UZRZc3G01ztNLNkYPo8jgxCRoGQ0/+wAr1z8Zgzyj
4fn3Pxv/7j+bb/nhnOV/yIWJg/zf5tt8wsWa9zOydydNj8hLGZ/uhsKOvoVlgwUyKGBWSX4RbK/k
DsLpuCqNyPgB35FnV0ERXKflQcYq3eYuy1b2p2Depk681J4iv6HOGHVzWZGhDeOL0VVzCWyd/o/3
EhWCkbPbh6kj6sawkvZnzxHpiCl/c2BE7KD8LysJXLnmw1wAoQ0CoT/8Mjtmkm1cPopX0cYfkdVH
L1Q33T7FAXOQwD1vKULwFVokhJgDJM05MN6Y+jhPWCWSVRdHBBfRc6yLwgPLy97kMEFFB5XInWOe
rfBau7C9q8B0yU9qiNVlQzDAlL8rPZBtNLMcCD5eyjoefWDg+VvfOP2vnmUXOb3fim6a0LgjBbXU
re3RMSRaVcTtwMQlHZfxdDaC7KKhBmeOkTSrkPPprnfeq7G4mPWsfnG0Hph++mcH6iMPbN9ftR3s
g9iXsPNN5Txgs8NxYWQHTJeQtDEZxuGO53a9mw0sKsOumcvmA9sbwvHmyL2Lf3fw2jsrxuUiex5H
Q12+59rxVoSivKDFkqc4VNmhtetpr1qkmH1sEdlXtPY2pcwI/cL8+PdXof3PJ5HS2lTahlYgtPnn
HcaCJzJAj6QHj4HpQSBdthlt3uv+Le2ta7TQzGRQO1uGidY5BUTGyA+gLBJ6On53aImfWriJwvqR
Kea8RDsFey3Yk4tJsemdJqL7sHdYDU6BblHVz6270m2TAf9hBkm8zNYuPOb3fviBsA3RBtPRtczm
e9HyN1N3UAe44f/h5lvs9X8Y31FT4HqDLqFtU5h/hE8aqjLmztLhYdbFJUom62JNUbB2UiN6AB94
znKL8Jogfy6gJa5kL7pnOpqLMXQ0mHXTXRuJx7LXFtsfFdwbfuosw0obmQye5bJH/R1kPcrBRQg5
j99N3H8r28ABGMTxCzdRufHYiSV18+DY4ckq1IFxdLJLR5/9tK7UJrUytavUvmH/tZlZZ/2Hl8B0
/vlXD5FAKs/B78H08U9Ghe5FiSO4Cg+9VfaXKQ3c+6622ZdZ745u28cZ1OCpCqKfWqLdkFH5NkT+
ptbBuHO0YCCXeURZJZe2N5/SKUHFnFn2c6YDuargMro8RM6qqvs3L/rwkSlc+6H/UY1CHKxqwudm
SPFqxwTltA53WhPjV5mKS2v7yPdZY4dF+pqzeLuQqfxmBG20jvwkPsER7Z48TfxRXj53TIQ2VQYn
pOuKawry/lKzQr4bg+mbK5oemWm2a8oJdbhyXhtgzZcWANmF8/KdiByxcSyTy7SN2hv6IRs2YvNg
VZ2iNcywhwzGfYerCKiQJHlsmMtLw6pm007W/Ze2hDP72KS0/L2Ax6ymar6Vyry5XVmcu6q+2fbC
rkEQdctoBktvRnGMXnLPrvVsFCWekzaP9m6ncFPMLmBY79yKilXBICKOPPdRmV2yN5xWLEhauR0M
BKnYFINSokDXpXtnqcZAtIT8ZURatmP+8amhIm5xUycrLGA5sJ3UvxLRcWHikO7jHqhV6aIkbvKA
GCXa960wMzK4XI34zjSSXWQl+VVE3QHJKfK9iL7cnxl2KzNIVnM4xGc03c3KMRiaq9D1t2ZlWnvZ
JhwFrxRX1H9gjcjzwvjc/FAmYZ4AbpByzf2H0Hazn0NEKDgjqf06DI4l+GamJ/QN8Hd/E3F1Rbd5
byLZugwZw1GJw5R4MgwftF3XOu28raOVvR2h624jQKes1nO0gBq1xRSJZ3zmxWMajtF6cPjM0Heo
1Wf3FaXYytb0fShMnbusm1jwlL7x8u8PVGip/3y0aEtLx3SlKR3vz8zd0DQYDPXagLvOwHoxEV5S
TUoBim5rNc3ys6eJvuVl7G8ms0m35AXkpyE0v/W5DqAnMLgzADPfF543XhvDCo8kuY/rjOgr4pyj
Qw2yYNfDzD3YtvPW5kD6yym7V4UCGjsZSPeqvlnZYdo+eICcPeUWNHhXMMLhdVn3PVKQ4q0wLb2N
clS/Pst5EKLx3u3bdgXFjs8LGKeMOk95CtkJjFjED70aug3kGnWvYH2twsI02QwX31mbM6l2i/sO
Yhbqfq7HSJn6wUpbMkmdqNmFQx2TFIN1O5vat2yw9HVIoq2N22zx6e2y8JQZXfMT2t0xIpAJoeXV
sn4wvugPRsG2vIAvTRHxoKlweZIMwwF4CPoTB9Q2B/J26PlXAstR7KX8+WA7wbXNYyQ3tGCs5qYj
3AtyVRYfvNJn22GslwKnPWRMbMgHGbxXbLT3yVRBp5CP+YzmisLbPoXKww7YElyCfR7MXuDZW4kN
ezVDD7skOaU5wqQ7dJhr0ygXhl12qlOUMQPWpLOTB2KHjH0RtS1KCMTV6F3Uc4zzhskXtLjeR4sZ
J8V88NykeojQg8xgK8iPx4yHSjIO4uynlyAM8GKL/BnfOlvEbGy+rtj/j/n5z5ifpe/6T5ifzfek
aP+E/Cyf+N+QHw9cjwOOR1umJC2aO/7vkB9TyP8S0oF5BoFb83+QfP6W9u79lxACzIhkkieU0BQo
f0t7V/+F0AoYD59Gc0hn8P8C+TG1/b9jzaXraWlrDEh8h4ozyf6j1iEcHKkKOMs7e2UtlNuvN4jw
baoue+aY0tbeWqSSxkK47b8En//4+OsPW0FWUo9O9C/26lQjoSXg5tRnkkzd2TOSVVovZ9ww2Ssl
OwKskH27dIYL1LROlnVOaCDYItjj680wuIBfIrv3joylvraVQU0Zf/iCjX59rCz/bI8VvPQgC8gN
xNi6zm55zz51DrPXFEtTONk3MuzFISfIojRn5GoRUgPmu35/gVY4bvKYzThu/ZcmmJ8zMXR3w5Ad
jcHaegCH2Kkm5S6GCcTMCulrIN3HAeqH9EM0hTNYk4QneeVNLWigoqMukYfWNLNNMJF7V+BFYhFc
/bQ5pFit6Wtp00C4ya2piJAV7RuppXpjKSoIO423sBKCtc6wmRkRfEdH+XdV3mAgi7zfzghmLVu0
lMxf24hVf1629xBBNm423MtWGcQAqLcqmy6oph5NmkQFQI8o0wzqs97klg/MSNwcNAE7FwOrByvQ
lhbAi2AgvQ9My/IF27B5ox5BGIkaaczRlWTkBCTDYkQKvAkOUYm3RGFjA9MowZPfCjQGa/qOmp5t
JWOSi9v8W7noDdhiZ+vEAbdnm/M5jOqP0nWfccc/mVV9dRv9glnttXEBSQZDfPAyB86Tz+vOWaar
R4tgOwPpRCL79TyW54GnxCYMqs+qRXZT2Pkn3s+xQMyUzv4W0yijhuHnMCAZtn2WBos4PAEQnW9R
rJLIqTApRNAmy50tohEDKlEU2jnWgsFYY4YsQHPlbwtZ/bYsOq5JzPM+7NhbBo8eKfdpa/5SKb+t
tHzOemRKbT6hJw/Vb1bsa/SK57gNWNnoZTg/lDwD+KExI22IleG11B0XXh1+i4aKdZUupl1ttfZO
F/hfUr0eBu9HqVLcEkN9yfP3Qdio/dhVrE2uhxWwjCfzjalmhR4u81glODvR+3f26O2W66kUxaEQ
LptHwsjQUUAAn9NrlB7zwYARD6AxQymtnYvVg/+wZ/IPZYQ6i7kxS7Lpk4TlB3Kw8CW0MTNcIWDp
YKfoWAf0ZvZYjxN+W5G81qb/Zuckb3foHztIujSHitUqLAKjtD5lK65Gd9KtyfIrMTEDu/FB2RYE
VDcsuCAQCpQgxAbnswPPvUmWPJ2e2NywTp9cwaAKnN3Rm8eL7TLPLYai2gDDx0NIJlHlwNNp5JXs
a2Q0qf+gCG3KsB9VXj5AKjnUNjhdMdGgWNF97bbPQzIkKEmyrcy5kh2rnYF5UoK2ATOHdeagC0kL
KFVtGR/qp6F3+SVrhAE4X4aJMoan+KZLHDT6KnhsR/sMtPIMf54Eu4vIGb27ENtB706/+Qc+skhe
jbBqV0kd/cA7dwRJyU60fvKd+AfvR8w5nINrYDwbY77fYxn1yc7247uoCmjdN323H3pyYlgOw+1T
Ab8oCySuLXGGWRJlqlIQVybYIxiIL40JSyCofsetQWf4gE39ua1JGQvY+bYm93Qf29cuvE8ZjaK+
ax4dO3odJI6gBjVO1XbHwRjI3iiGqwX7UDOa4SnB5RV/620wIBgNfjdEK7AkTjBWGuPZScWTF3Mx
Wwo5FM3PL6Ee4GXinnYvTRr98s3RxPc63JhPhHyT7bNZ2N1KTiiysN6BSEIR6c48UghSeerD/mdj
FzdR9t/Gkm8S0P+DtJACt3jO+Mk3rpbX0MtJxGFQrrvsuzHWL+Zgb3pLvhQA20kudte4cCoTX1+f
ipvPQwDh72/QGc/DUBFcEf8eg/wMp35nWGWLh4enScvSZ41gGqDYRqddC+E3WZGpvLWKB2pzzBBq
sc3mL4Ivb7k63goffU1iYzjMSE72u301r72fTsxZ0VE0u+rnPMlxiy+KLxKxpWIJuiXRknptzt1V
O5OzwoYsSPPFBfrmR+KX9hfEhGQQNMsO6Iu+861+543DWU/gafpsvhISgT6w3spF1GWRRsTkcd1b
6XdSsoQIbmIpD7P2jsjdMcmuMvOxnGoEeV2ptnXnYfIniKI1UQvnj2mf/kJLghQDhZrXj99dexQb
dyyuPRFH0XJ3jXO1A2W12OvCX2RFbfuB+C9/IUjHXk1tj9rY+OY0zKCTxmNCj+QlGPoNAbfdmnrl
wc39nz2ZKVTopcsW8EdrBa/jCKDWZZDXxyiJ/g9759Edt5Ju2f/Sc9SCC5hBT9IbZtKIpEhNsCRK
F957/PreEVl1qVbXq15v/iZYQCaZTMJGfN85+4CdOsSUM1etq78VQYeRzIrwEnrzcaotQFYw9MBE
301a+jBHDCfGYM30FZ++FmwiZ9zrYnkymJzhwSUNJ6iR5U58bmpf9AIUQdJhLUucQzUaFEfcrzQZ
orU822kBGvvWQ1cSEmkaTuZ7OFLQgcfwI7eaR6wOeCsT2udvBfFf7jz98qduq6GQR/33guPnSzEh
UsAN/J4grdkTE3RqFwu/IBCBEvNvHRJHyq3h2PkHo/UQwk3lo1WaT/YSnSFyRSsjX1km7GO/cR6w
sCLW54e84tnHC0J757s9mqTax8lrtXAi6gilUSqcWzJeNq6ouN/hMmO+U+/JhkhX+cL8uhCcNySD
oROHLt4vC+mgWf0mxrxG9sLrNCjw7UO4umNIsR5LnacbZ4hlN/uwyA5OJbNP7NPg8IVReL74U35u
kK1zxN9jgwzlZHF+ksGzd1wqqsmo/fBpWawrQUxZ5B/H1Lp0GSKqts6+daDI92XFRLEl+iIdvbWu
QzgZsYyRpFCY51iYm77HFFDFxbNDlWGD0OW7ZSfPxSzJQ039y5opcnn1i5Xq/japRpguWXZHR8lc
BRjuJ916KQcu16jyXl24tJX3Eg8IVi03+JqCx9qKqHk3PRJOnLLahGXy5OTBr6JoSCXxGT65CSiX
meI1roXYJu5Rj7nfEGVh5dMPq6ow8Ib6tbJ+gABf2WP2bPgoEtz3HJItuo8Q5QBVde6Iud0+e7bN
vC3Xv2qazv1r4EwI0HMPLb+il95XMGUOgx93pYNjoag5nlCwEbPTjwhNUTLQ7/5ieNUHpS/L17+N
wvvZRlhK2na8S1vPXPk2/ciIxIayfMHThDws0h9aDFKrBNWUZ6HWNTuHJv1oY8eYYHZ74T1dWbo/
x16PGR+l4Xtmpegzwu91ulwjK3miNXPFcXMBk+ivsUyfrRZSBMFAzULbpAVdRuN3ep0LPGnkWX9Z
POsbmW7nUqB1MbLsS0/ENNmi+FSnoFwDMgT1+DCW4VdRToCA0oiqnsV9l5YBt7+NVtjPVCn0leZQ
0/fp1Bfx9CaSJeDmVT0EDKz5V3CazhARgBTyEIrC+1JQV5ryvW8SEI9gwYD/RCE5zOG/6N78keCe
1UOsKA1liB16B6KLxZkRuWbnHhWGEkzDvKvH4JkaVrcmHbVaBXjgdV82GyNh4RB5LC2kKEnLDW6O
sifZxV35XcgfkJwYXADf6W49Ox6CV60gtEnMkElgX35NDSmRqz8A+D8lGirELIu+T9745kbDT1rr
v8zFkerbH7GPa67S2VdRgMyHFiJdaooA/rAf7C45IEt9Msx8P4vxjvn72TFFsJ7D5huiX3DfiEFJ
DKWmXrUJWLzYfTOT/EyG0l9RxyN2Ngi9Mb2NMLwDKqYQfXP6aJDAuEaP+RF1Wkz46Xgx9PTeNwbM
6JHzo8swDRQu8UOpfOBNa57jZS/tomMjvZX50XPQYM16zeO//4Io7gcg5EgamPfccAGwoUrEMJHq
NuN/JL64FqYPbjhPVkQ0efA4oscgw3NddCgoSsS2YMnSDXmTj8h6MA1SpDtEeKhF8jLZxfMchjz+
1wEg1DXpfiGTDRo+kdTbaAnACZORci/EqhYTtVGUFyXgmCVy70dCw0wcUJu5btHgTUyCWodws3w3
mP1dXY5fTFS8OEbKQ7+YG0/3P+xwfmqtTByavn6YR+NVrzyaVcmdht6GS5cLzKMwj8FxlUH6WpYx
X4+aeRxirqkudVCOGI+pRlb61DMeWOK7qOAOVfuvpgFopYTqv7ViHDW6a983Fj2fznhN3WhLmjUI
DhnvNOaHxM0JHntORht6UCZHtTZ4GCfhARhTMdXiS4+mdQfapV9bJUrwmXuU79PsCN6D0eiOfU44
cRghIXzWdPhUBcX4VSvVc05+Z41oWILcfbHs6NWD/1GO7rViv4ZVL4Xnv3r6n0ZNOqP51TaHX3EU
/AyX8Q1+wY8+cl5Dm/G2752Yfz8AE/urTqvHwPOQQcYgpSmIrpH5rBBfI18RH5ASjoYx3TXxPQ3o
bguHZO+VdEQgrBlWf6ghiHMVZ1Duxrncxg79o7CsnknnPXUJBbm0YFLr6zjW6GJ/z6FGcXFOGjO+
6D1q7uHtiXVIxix2SChkcfpkLla79efoV+LZuz58Fjz3TGf70Y8GcaB27B4wQKyU+VotwFhRZlCr
CTScleMY8VZt5jlezopznYY2ORMFwadhMEtpbl2cBlmJ8MP7KK6R8RTw1vyq+ql+L5tCiutNHW4o
2P7rs0v55wuwLlvhNOHt76nXJmgPRGFMCJOwrp7UJ3iy6DEMBvIsFMS4TszmeyBfU4uRKw1SZQuG
10nKVV6PDkIK4nvWs4yC0WJ85SHUeP4rPfw2jEgv/TaiD6cs0F3afhlm0oGc1Lun+AlQ5VaMGeMU
H1O66nB7n2i+duiVUQS3f/+3hOeSTCZQGhOrkZ+6v0NWoaTzx9SLfj7ldF5MuFSctADh2Ukolck0
UatyUWphsUm1fU2dm4f3SIyH+reyVrOX7W+r6rfdGUYOVy1AkNsqnYStUzjxQf29qW1p2LZyWPcV
681J7bnbXooJaC2FVN9Lo73aK2nHM7/tDKou8jW1/9VvqDX12u10UNtqYcloTTAHhxpHYzf2T+rA
x5C/UsyjnAifZ4N6p5nQ4tB0IoVO7gr1Jc2hYf90YQmSU6YLzKL+0U3t1mszer7yQ+zCHRZsO9Yu
9wPBWUcJpOiOoRXtCvLiNx3UGG6w/KBc5Inj7pdwAZtRc1jR1RcHbLe9A8OwKP+fP/zbd1CrqEGK
lWFGUjHLV7wdvThCOEqGkrmZ5MlB3gHu3AbYgwP0anrKMmQ5aldNlPtSMAl/XzWe6QYkHsod+uce
tOroim/J02BvWVGBnCzxom9an+vbzz3MJXIyXQ/2ojyr1FcqsV8gRBvQz/NdBtzCmbPoRAkKWF9t
zoU+mtru9qPyulK/qT7xv3yNhJWFnkNECLW8PujoU0tApq++Mjgr9wBsgpbjvy4y+QNQ0/gBm2Fx
Fc50Ejh5p16M8I2kTb7eFi5lqUDFcP2Xf9cpCe6KCDnwCwsrvfzb6k+qb7skFyyw4C2s0sFKpq40
9R+rMufn2SVfK117K+9IwlzcbeDW4y5yswc31DgR1ZmnFp9X62+n6G1Vvb9QBoXsKvW17Ozbr3SR
2GuvXVvsbke1qMN2b4bN8fMKV/+e+hX1mtoM5VmoD4C7u5Td5MY79Z6tTnb1E5+//+cpqLbVUVNr
t99R27fVP95Xm3+8djttq9px/nnrKXNGUSKzoQoDqsrMg4ELdK0T1XrbP6Yv+lVowsadMZARO+qJ
ltmQPOIjDCF6gvfF0j2SBEO5ksZoxjAQ8103po+FZx3Gpj8L0ipO1BofsfKULQQK6GAdNSKskQdL
g9xWa/1Bm4EvqEWJov7UGA1QUrXtZp6JKVsnwNwt3Y7RGOZmrxgiqqA176if//erBaHxu9EjoiSr
FqQgz7OdROdRLoJ45CmgtgPTQdapVnsTCmPcSCnTBGcCv2Z4Vm+EIQ8KxwO1SxIokCAuH7Xw5an5
ufn52mRN7GL19m1VveWp0/7z5//D+5+fHE9uebAbM5nuxNQsu89f/+3jbquu/Dq/vXr707+98PkF
Pz/l3732+dfVu5NDunLQwN+wWgzr//mfNuXJ8cfHL00RglDqXm4f97lz/vi5377q58dAFp6QmTOX
Uj+t/nzCyWVk+ntU4D0GGkrd6rdVlY9m5rNP3LW4hQyq9osxNVi35UIFD6o19YbabKd010Ne2d+S
BlXyYP13GuGs4gdDWMHM0MIQVKF8jCjvFl+Gm//ndppXzppCFYNQdd9XyYNqcYsfVElrfoNkqbSM
R9WZEfnI876Tdy+dBxwSHSY1jbq3wa1jLOZCApY3OG+sk9N06+nUaggBoD082Km3Zb5MR4jg1Ejf
qoZOKJ9HOnlF5Kk4B2Vsy3Acsr8kouLT6KY2ETN/y+kdbA0VXygvWrXGSGJPznpDpTImUBrKNniY
npl5U+iY3pFRbgoJA/IkzaD6e+2P15pGhymXjMSh1XSwOgPusVqMCKBOt9cSfdqDuF7ri71S7w22
b+8jMqzU8cSQ/s/kO4Mdc/p8DaE054AAvTDPCeTfpmX0KwQu/QmEIGI02X5T205jvgZlGWxVe011
22h9s0PUYf7svs1Vk66ZXVMxluO6Wi7UmjrSf7yGm7KlMFh/JOrxfuvA3dbVgR4Kamqd56/V4VSH
+LMj56hH0W1bPrCchaFXgVZSNeNiZVdUq7MyHQ4tGZRpXP/C617h08avaGvgzX87ourFpCipzTJW
7TWdPUAAcLt3uMurIEhbHttggHfBZBCEH4BUWLV59iLauT5lQ1eO56pMuuPsvAe635xUUOHn4t+9
RgXmoMUt2aGG1Z5mhAW3RUcSH1VJi8yAv1+b67Cjy051GaqCvWnCqjst8Q8r9KsjNUixHdvhTRgL
LA51nEJ1iNQqTrSXAKMuJMWWc/3zSKgD83l0osZgkurCR1CH4HPhypvT5+btouyccpvO6S91GNQB
+neHqpfHZyzN6hBS7lIHpXL8nV3lzl5dabdDpK48LxnEGqAjLRHpuEFmtAZqNR/SoMj0NSHozUmO
zo9CQ/mn4C9xWn0EdBK2o9xPocFuzzwHb7/avq36oTus9Yj5s9qFutyPt/0t19SmYQMNAW26UldL
nJgebArv62d0pD+TCLZWF49aGKUTH52S+lnl0Zp2cm9aWxx9mCc4YiPNMMmXw5Ad6WZ6mIpxS/+S
QrN6d5F3iqDAreQs1esfIaOfm2pNBY8KTaPxwABCnWmR3A2a/Iz/kVYUiOHm/5+0whbOf0xQum9+
hWXxfyUn3X7ln6IKw3D+YTvIIyzwpsK0bPQW/0xOMkwbwYUQSAwNhxwd8ZuowvkHIh9H+Ba5SUjA
fL7Dv0QVxj+wSaIgR2xtI87S/f+WqOIWQMaAk299/Pm//5fQBWIPZGYm0nSLoCYl7v4tOSltCeQe
ez9+KAKUhjxw1GPGyZB8IVVCzIyRpOxfI7grp8XHyGU36Ys3xT/RtxJ0G9vFmlYv0+u/F7fAVzrs
jHGMTTZZD+oCVovGAsVel+j3VCKrkLfbCUTbzpi0Cw4GE3sXi9KV9ZU8MYF7NVt/aOqjY4Ah6SIU
X0nmOHtnWjyETBGI8XQYtyBO0kNvDefAsj+STAseavCMu87yX2VUC43pNTlK7oPjc3Mc54e+ruPH
1MuPkAmuxuQxzm6RnvVpc2Ty+SNGMIoCUDuHNr3HGnbX7jYyWOR0Rd3K1Jq6vTnm9FqNkixXOvfW
UFR7kYlrOujpWaOtj6Gw/RlMwYceWc5pyrwZJyJ9kTh3qLN7tCKRfTk0RvpdYYziXMkFjS8LK/z3
MQ+bcx2E5E3aAFNC/hstuYU3W/G/koWVl17duKFlPU9pl3LImCQSbK4dOpdqnnT+pgv4nwWvGdNr
anFywK3+B2S1zgE5H70pL1xuj1SdvwampMporXXxNiyz59FKAKnreHdnE6N3SdXfbFJX8hoFvDvz
PrabDcrvXSqz5ikZmSsdQNcmb2Xq/KAj5SP0AkKERrqDHKHEnXMMA6/dE4IOGMWQNRHRU9+cRrc5
BwslAIqx9I9CYg/ykDmeS0qe5Re3r612/R9H4vPolHFqbxHY/mXZxV6v5uDA7Z+GoTdVUKbgpqkF
+P9m65Xil47QIaP0x2MC4tK+lwMqR14Mau1zMUlcoJkxX7dnsbP48ye1UP/QH5vqcdEsAVZz0yD0
lqftP/O7b6uUiR5GGLeA7c13FeC9yGG0WvvcVAPqxW3sg5cj35DHvJQDaLX2uVAng9pc5qneGKId
pAKDwa08EW4By2pgrV5UZwc+1DcrJ/KplYNgtes+F5+vgRfWj8iVVX63eihnKtlbPa0Vp0G9kxH7
u/EqnNUqQVuNf9VC5S+r6zyPG8YfreQKCpndbcpBU2OREQrnmkfWb9vkMztz92jTYCKURxUrlBar
yb6HUKpO3VDam1jzJoh13XKyPCRTQi7UplqYNHCQSFREi4r3xMgPBt7BaijSA4MjIIoTlmHfBNO9
mua0O0kqHYPWgvTdYupoLQZfvRI7fInX1o3x03uW9TwTErMbVTFVfSl728VxBuGFfaxeQFJVnNTC
+ntNbfotbD6faTCyt+I0y18wgxYLOd5uHhDgngrjmFKaOzs5rnymHeFWs8qFuFQWOtGzJ78e491i
T29xTsxJjCz5ZC8v7NnUQO8F4400rkHyDnuMZTV37Ui8VW0XnhvXfvYSiX2VO7KWRzvKITZNjglg
Rt7Q1BtDnOT1m6v79XEea8e4GmPyPM/dwhWty9y1R+xnUuxiV9t+aK/JMv3oGs1eW9pIZ2+4i0Oy
rOWTDv5B8DP2jey41BXt7bzDhNt8yTw9PoRp/6rbNULR0WJA5H/PaVnjhM8f8dz5TXYCQn835nG2
K2p+oo47SopUHvsx8ekdZJfKc4u9N03vE8hBY0rfQwjHR1BMoHNyD2x5tWA5kKfChDynSWF99vp7
gFZhW+IIWE99fwV5SxckkQW/gmolRDPcd/x31EYrWn+zwwTMRHgXFXeUOWA/lEN8Z8M1W1zOpjC/
9HQVdNi1dIq1zYQP/jh35oUEvC9ktxnrUSDswjQvzd69uZ17nm8CFGwtRhA8Y3+qvJI28hSRrJ7O
r7T+YWElyHy8qPiZ4vagP9p/aHpon5bKcLeWl9GdIPprXQ80ObRoi5njhQCzdF8l872WeNRoZ+qU
uN2ksgXsuaNF95aVWGe3FfmxSD1gFNYqBPxCKxVxiAhIuBFVAifYBiBJbIHW+GCbinpYi6mt921P
ErHVElKDf9zchON9GZIpIOy6WyP1Icw5hoExLQmCauIpe6sHOpIgQBR9CYPdtqydZRGb5OXpr9lY
ICL6M0FK833WOOMzGh5zu1hAFkrLBS6HxEyXrVFHHza+YfYHM6HQVFd86NxmDx2e0RUHfsJrnmrX
aY745fBnNGd44zMt28BX6snWyF+mqpu2qZsYO6O0v5WYbncwM0+Yo+tV5HThw0wsHW4GnXYDjGit
0a5QfnFbjqQb9PmAiUJAERuTpt2h/5xxv/hr1+uNi1eJCj4dBTuDcdKPzCEvYzH4XrHVZztmtpCe
PesraoKoP5c+bdylMI9lNGx0Pf6ZhigxR1Tdq8jFjDGQFDJDyxh4ntMS5QIiaUhmSFQbfRndzQD/
6qgVsE8o/G9NxF0XvsxP156T1WAaGqDLNaqin0ZhPbh5IKWTlzRjn4Ll+tb57buHoTmY/MtY5ifb
5bqF5NlQ8iWHitn1wcwoNMtLNUq5OgGbuysR9HfgK8XL4gbabgbLT26XdnSK6iWdk2MvNArxMhDI
JksvI9LbxMuzGZnRY+WNXkvH/8jMhMeJDF33dKFdQYX2eZnsaeBzTRo5RvRRz1A+gL/p5/6BrDNt
i8CT6PJh/AglwzQlePuwZAJt2BFv6dex1c1Npdnvk8NM0fVRm04vXUxbA9P/X2njiseieW5maacj
b9kNu/TYIDTHP1qYp6IkIdFOggO59fEqEGmOZeTQaNC1zNT/whd9iOOwX7faWMuAO5CS4RGm4q9k
tt6WKjRJH9TvLD3wtraOyzm0qk0cgSYnXno3OCb4BFBiANp0YsaCEchqFp91q/6rAmCwagY92pUZ
ujyoW8WKFACGtGZNKLT7Ay7rfaL59W7S60scQP8hs9hZT6lx1/XTFXVJvO6L9NF006dGz/ASDN2z
3W8s0BgonptzBBukkRiAEDED8haQ66nRLpwqsYBtAyiAW3+4CqTHssYetRqm9is9LjBn93GJuAyq
N415ezborGR7K+01ICPWdyG+WXMcnJsAgpSIcMXrXPXgpIgXBqgyugxldDvsyIjYKbp4n2Y7d9HI
HsMg0RdvURgzEl9scrYji5/yv0Yegs0+bpk/EFtURWN/6CtYb1Pqbnzbd7epVv8sFr87siPI8knu
KwFWutKah0W65bV15CYkHDrxmkkxjyONtHMtralgouOgbBD6p2GKITcg5sKWb55nA5YoqjSIvGW4
rno8mHW/NoJY25iFyY6dFzw1SIFzPYaaggt8zvRhm04lfC/KN9EoKzmqyq621VqY8o7aHFuiDmaN
IZmcvqgFY1MITH9v8kgsgFEUr5NdMfzOC0TTeUHdVBJDFAtXLUZZe/pjs+wnAgmnE749+NY8TXDi
zV8sq4HrkRDt1IxtfHZ7svuqOq5v/UwqhkRhDlAoW6cnTcsOX6Yie7FKfQb/2s7bOmXkVRuUR/ss
+ghlQUkxbhdZGVGLZKLDu/IYBh0KjlJe52DAwZtuzBZJk6IMF0RgnjK5MMSAWSmK7xobAG0xD9/T
UJu3lpkf43EY9urlBs5+6BLiQVQPjaV6PjnhQrCnXMS66DbCAjaiyWqY55k/CX2nE1nYCBaMuBLH
QT/1sqT5uejkqNxEWCOndRdHDoXVopLj4ZxQ0rXv+AJCJuJ/S9oAOhvGFemgbPvQfHdp7t4TVlwx
SmRGQ9+FVZBp0CZksVttGrJ9GOxsObIf0y7W16Zc5d4VoZZgYNiP+2wqlyt+djoetvFFWOUroZnD
gacI0MRJDy/hUF8WO7ef7TBYJ5b3oOUlJ3dpaPeJG//syRXb1yPOmhlkM0pjOp5Bl0xXYjimaxB1
v5aMSPlMuDMwInqURsP8aIl6HxwWzfh9FOjf4oLhk+F8wMastjbJUes8JutTyFMkIm1iP4+5A8ly
PgRgp2CLOd973E93NVk4WRSHCHFJrRlyy1ylYE0Yt43trm3M7xNTLndsyyfs5nn1RcMfkGvNV6NL
QhRGGpTQCuYHs3FtZUP2fBmAlJ0cM15RJ/trxkN46Qz8YditYQfL+SLZ0PbWFgOXtGs095Gkm42O
YPxJxt2+ScSZM8/jvsot04mNgquyRJUUOyLc2Fo0XUx/fpyy9oKp48qB8A8kbSYPtvHLahuY1PUx
KRZYrRFxpRZuKRKMMlrfi5Pv8tYtd60P8bqu4vk+wfS3I6pjPaSgZttymmD/WfrKnKB4gKDDEIaO
VIxaB5bQrNe9i+RBJ/NYC/PmOJEQFBR2c8V6Ble0hMiHMprnOSiHS+sQNaCPzS8xUzTww2BPcFC9
YFQgR+swzfZDG3vlGRQGWacarhKF0xYW0BnCwhBGcy4zvkc/pS9n7grHdvD059nFviYyclfIhPlZ
o5XfJWZaHnBz77QhsrdQhGJICIilwXE/jL775npokfvJOM4LWvdRCCImIviV6fS98cNvWjFbD91c
D9eCXjDRHtoFe3Gw93v7Z9yRWVTatCBm5liPli4RywI/B6MW2Cb1dTCK7FyIgfGcB6+1K7cAJiCW
WSNhoil3KgjVZHHCKr7P16HjxveU4O7E3NtXkN1nnVDHgz3lHx1+v+3sZ6RbeElyRQUZros+mx7T
OgTmzUN6ZMGseb5z0VLojCi2A/H166UxjGOTvSHCZHpSclwzQf5S1NsYGkaipKMW1V7Hf7QCtAOz
il7KHtu6jziFb4NLEKHH0u7bZbbWeor+Zm4gkaW0bkyKDoe+Tr6WDhPZJe3uAO5Bjn5EZf9UU6U5
8LHFFu5HzVMepoTWuHvkrcBn6nFrpFN6b8btNsJef+cFk7Wdc/vkGu1jqk/jXUOLnohE1piiIDvT
Ehy7TlPsM2bUhEMkFfMe8Ioj/TVmfRctInJ7zp7IoQ1v1HH87fpGKwE98DDCcEr2s13G/cVPAEkZ
jkss2Ay1axxAw6KHxBlyQorvfEnTPnoywmn1tU7F3u/Kj8zL9H0q5zhaiInCv5+6Ub/oxvASTYH+
pBfvfcf1BWJ1Vw+5fh0cujvcXdN10fyASdKuQeZ0O4AULvYNck7HFqeHOeDnm0YjQ2Ef5vdeFaXX
rP0x4mpaE//UHKPODZ/Rd520rCYxqOEjsqT8ORp3pGQ4hECA58ibbthlYVNeoVRj8ZXGFcnEKLvu
u5sZ1h0+IgTtfWNvEgORZ477cUutoz+IUvvZVy5MR5u2sl44ryS/DQdhJ196kj6uRiQka8R4Vjda
csSfQkFdQwvFeDWSnOn9nO4nF7s2iHPoXPl8svWME6GPUL14xoMdj+GlF+bOIoTrIbL0K0+j9zYw
mlPhTY+Y5oxLXHIGdgA8e3K3VwLg+pZWt7TBp9oK/VS1c13/hRtNdjRm88gU+KMSTXaZQxndBbd3
F2Ds2B8Xv6i3Ca7oTTmaJxMGIKjWFimv7rkc2RhPVfmWgoJliNldYpSwOP99Y5+kg7WhakxQWK4Z
O81J842PaXVTmc39tCAaktXU6SCRaB/IcSV/dMs11aJ0p903lrE8h0sE1z/sEXd7Xw8HwnaN02T8
YIgxHkh9JHwSkWOeRMVxcbx4U/Sg3Yu0BsIVT/uiJkY9c38lDNtfbEb3fc0sMtI052KIU1TltQzl
+g5AWKwDYhggCM1AEto65rFiBi/pJffFMUF4fx3SUjwyvB7WY5MmmNbBA2r6VK490/+rXTCjFk7X
MdSN4jVgIncdagHKw5IBdm8UzzUql3mZtbUXYa4Rk+ntuhxd7xTDMW9NBrCLw2jekWOAemyIHWnM
qxqK6Zis0asjVcT789rRJ9pETWmgH7NecG6fbOi/GwGVhlJDSAo9Vo0Nj7K7IYxD4iMn2H8zxRgG
611H3VoEXrlxFnEBEymzAbRNCoJ4H/bZx9TMPkaZ4cntzNfMMbuzpdlnP+npQWUmzNYFrK+bEd4p
kuAZrhqpESPqe3T6Y1Zzf5qhfetpnN8PS7UxQvKF/RyGN7QjxpxRQ6xEuhC7fi70srkY7bUaIMCN
TjDshDfMX4Co7NM2GQ+UouyV6cOpJosslizc6JoJxt4webABMH2t8RjSAMRMVeV/NTqG3pXnj99F
Uz3RZsu3ok4HRLlBt/KQjBJcZlHWpBOXogy5+K5LwQGADQlvwVZ3QbotDH/WcewzazW/MJP6a1j0
6c5tSeZhxkjycwk2rjMpm5gW+bXFVp+1eBOmOZJJrzS2Vkeho8fgs63AJJz7HhlWg57RMrzipdF1
2vkWLGf7e5ck/Ve7T3iyLUQVdx62uzSLYPT63VUDAnfwCyHORTtjt7OHx7rRZwiNBQ4Nw5ak+Ubb
2FVD+bM1nsDiM7zM/btwiL7OUGBOYy0gsMJ3W7lBWZ9zndbsYKNn5jmjX4Y+5Xk4ZeU2MiOSpfpM
g7Klk3jgt80hN8ZDBZd/V8gT1mrMDZCcbeFUSIT9VtunRfWm115zV47Ia1y+/USU8Lp3chOfXGUc
8BN+BytXvaBN3MQDiZrK6A3LbL9UWkgqeXEYW8E5VtD/MBKs30vrlXuBISb2O1zwOXr8jKntNtdD
AbpEJy8yaDDvtORVpOOA3MgvhnPUpLl8zGuboLPMSyzt5C2V2xVSOh6kJYN5zwLTmicD1XVhPFsx
aRnO1I5rj2YN04e6J+j6qXQKf4vL3Aae2pqHCA6fkdbl1QuvU9aIc5MS+wNJUUKEskdDi8cd5HBt
4/qd2IyhRBv2tFrpthEDRff7GANyhXaXXShM7EcbkuRQm+3ZGsnSs1tavQMUblpBrnGkI/1hCgZF
xuCB/QXCSaA8JYmsNsIDo6KdNYbskaWNyRDyKB2bA+C60mO+VjaAmctl2Lgj1M6o0Iq92tGYMdck
TcyYsYgOsAL97FaMg5meDTyJlgJcd1KjeEftHMRu82joUsIH/SseBaWub4TM1ETwlM96liygnCzp
lMc0OZvdpcxhQ2aLwV02pHQx2coqSpwHY2UKpG36ZkN62ot8se6CPIfsP+c/OoKEVvrsuwd/0DPq
kQWdE6u4Qy0fwoLFGwXGPCF5qNzdfP4THctjik/jSKPw7JfJPc9kqLNdkF3QZW3xQ5fXTu92Fv/Z
vppiJoYifAqobV4KnT01vsUEad55Kb4RJ7Dqre11JKO6PpO0UnsSSeKe1cJrhoSPaxIMWHZ+L4C4
7uwRaYoXMoSsc6/Zx6PrXkyk1xf+ba+PtXs7cd6F6P1jILc6N3mHuNqcmdQPFPC5F4yAI3JXK651
r5fXxDKfiFFrzkmM2HqOTHBZ6bStzHl8KuRi8tttVvRP/sBMtZiS5r62XyvX789EV9V4rBsT0iNp
XktdEsGVJfV5iQ0iyX3i4IrMeIBsPn3RF7J303lJNrGM/jBsA18FB45M1co9an3i4dYhw0TQsBxk
gm7sMXb1uXet6z5IwH8v9xMM10NZTj+wzMUHk4N6hWK/1vIZU17YA/+NwFJkSf8xTsJ+TDgNSU3U
vxBOv4oywp7C0rgy5z0uOnl+tYNzdVgYnGdHuwSf4UM33TWVq6Nd6u8pENbnMYxn6tt2Cs+BYaOg
cJvNfn/xmg0sWh4GTE3xiKabIhXNscq5CeeZhnUb11pCxQnUICeRNTQSDnuH7ru+uJQOYzGam6yy
nkdhnhGbe3stCWNgjOC4zbqjeVL76X06D/cE7gwnfKx7aLfjygamdMzzgjrNMK+IAsO7h563NWZ7
RQMTXzM3z/WEdmKFDyjeGvAtkayXA/cPn+t6cP6Kk+YXMW3EJRbej2h2T2M75Neyg287JsT81kHd
b0WzXBurjABSWOM6oji9qugP7+dp6vZ2xqM+Ydq0A9AiC251tUOuTUika2wiM+xfc9Hc9ZpjHS2X
fvMyu9V+zpFF6dmIeyjrnnSvhxJcdnzXiXCgyuufq8D37ijgQuPjWZIFcOXi2AD20rtHfEAlnoKj
MwvryJybkwMuvTaLfp8LarvGUmNQN3ON2aOHl5fy1CggMRMbaW8wDsnERSpKtdH+ssKpPBe1uw0x
0B1kQJCl85Bp+/Zr4ZTv+lzCe5zH7z3kncmbkq36P3oPFJO1uFAmC07gmJjz0ehfIg/ALqxRjbbb
/RK8OpONP0yrF26BDgVin86tS+PpVHb2c5WegcBNb7bguTM2dr7TRH+69fKVmkpq4T77fmpN9QLD
oH+O6qLYUc2l2JvLWlIlu7F9W257wMSnMrLXi4cSleYTjiy/z7gT4NdXiiyj0PN15koNgtomtGRN
0yo8UjzUTzO50SsL2tvGGCOG71jYTknnZ9vYBm/g6eFj2PvkxUdJ/H/YO7PlxpEsTb9K29wjDfsy
NjMX3BeRoiiKYsQNTKEMYXHsO/D08zkzqzNKmR0xc99lVixJURIXONzP+c+/LP6iJVFD9RutChcw
FKEmqOlbakBKHYgU8KrHuIKqEEjm0J0zREYMmpUA3VJta/0uIOpmURq+Nrvbwd8fwiQmPRp7MAWo
ZleP0I/MgcWdMsXa+6KiU7b0J24WmTtdXq2p1+lZIsTS9DJkRydaMGfony5UtLnsqVpR7EfuEAfX
021itAMgtIxUl0QfR1Fhkk2cvPrkTTNw0BctRm2A20o9w1M1mfllzaCdHK05LYiPKpB3cn+4U88S
CfL99TPF0OMVoX8vn+bQvkGVJOhGrMFHSyrf+f2rvMiGH769/4NTjPGiMpgk0R5SBVe469+/cv/z
q/u3dxP9XNcvU1MewzI15mkxwDwOumQ5ytisXj54WUaLbyjWosPhZnd/sDi9thMRWS65zsQ60+/N
bPllQVbHHw/3byE1M/KKc2yv0+Ghc8W4xzpDpQ7gw5CvbeJ82IHnSxqGuJMUBLszqDpDY6YVFLyx
UdH3ueG6LtSbNhpooCVyqqg8iDteemfgeY51bT0s8+60O7LdIFszY94J+RUUWgtmevx4/xGDxGEb
OtdGvh30Zn8+NEUXLkgZNGCIgwj/wTS1CSvKRwJYlcIjmbXERwjQDI8pREsYd+3+euiM/KHVtUpa
48IasTrSe+6IMMNBjTAsEuSUzgZGBMkk6eNkukJb/TdB7P+JIObY9k+9d85h/vv3/8A87S37/d9o
Yn/84p80MUf7DVtN8FrD9mz9D4OdP2li/JPrmSYRCY5nuw7ed/9y3tF/4zdwkZSud6aK4vJHkhj2
tqpGS6rx4//zv96H/xl8z//0xa0/ff8fWUuAVgSA9r//B1yDTy5gLv+h8zF4Dbwu47OvYlkFbZV6
HqCjU2cziKJfR5nvBxei0deqn5+qWm1kLFnHMBMX394jkz3PYgyyNY1xg3PERCJIT27ZXdyciblu
3aj5MBGMHtwakYOlwQkRb6kvDk6OClsxAe8OYQoGmh8NK3oqM+fI9L9AtD6sO6Y2ngeYXOauS3bE
dI4G7hSteGp6cwVMLyjVe2xg/WATpMmRuQ4JkW4OJGYkKW4fZPTiYHVtp4NTuZBIhladl4q5EwYq
DSUmjEPF0gRr9Y+GQKJM+ZqLcJgloQob0z56GeYc4LozQmnY9nGfyWVAfaaTlj0O/Qy3mGORdHhP
DNqJdLNNYzq/d4R/V15Kg1wzJLZrc+MZ6UFiEEInaFPp12XVXhpgEFJCFp6Tfu/H8ayU1XIKg+8j
PtS0u4wvCW5s8Y2IlGeHY27m691B+Pk+AHxG768ssqx7YsB6iJrkkGck7mR48zO0NkuQrn48RZVz
VCJ1D+NcDqhPnq9eQ8Uiwmc8USshCFhVqXatFEbfooIXNK5BYg5VE31oBWwZJXolJ/gcUePokEta
ESzTXe3XSyd3SZQfcLHFY03Eb5o17ceetykIXta6c6j6Wz3YeoKuLGpXpi4OUH9PZjzuY2AorxK7
3ot2VaxgHxgfItJ/4Z4fCm1uwgRyunbVmJSaucPcusfKTTCQ8Y49zia5g1HRWK8cZTypk31oxlc1
QXLumeEH4yUxC+x8j1EQqSMEi5Tmps+C5UjNgPxaRUzvkiLBMwN7cH4OBIE2ACmNcRMdTCMreQj6
pQf6V4TWpmjCXYynnaYHO7USB3mFNb+/tjUjlEl8M0XyYQUY/zWkKvExFspEsDyL2pwuWrmuhPo+
qqjHtWSeQMsfM5u0ZviRGdG/ouVY789ehoFEBVd8sgn3C3TABMMDfetPw2Rv2jHapQZjXuuYT9ZR
D/kEi2GvheYmCEZS25IPNwC2IpJWZiCsVFMcDGu6yjU5ldZGRfBrWtHOt4Z3t9APrrskJeBih+O5
L8wbUyn8GslNLMShwsj9/hxjK+BHGUwvpPkRNtxtGXz4tWvPkmxYB0Py5qg4rpj1Et/EXeigqOzw
hGX9NeOpg6yJb8HNauOPihDj0WhWZNjtVGg8iimgbcUHGp6Nn4tFXsGDmYhyRNeMydOJAPmD6JtV
GbNWlepZ0EvFw7oqu7OZtJdKSRnZsB2434ZwunpTewabyYPhrHNJsPJ7q7sv2F3tmn66OuV0lVcQ
I6C9koiDGaZv8oOR6xEHmrMTEWCcT9hqttgIjYifoRnwlnxMGwcsLQ3HJKaeS0M9fIKRgGl0v4ZB
pBMbHhgVf69ikC12glk2NnmzvrduNbpKb7I2kel+Qyc+hewJYILPLdapcm0LMezlayP3uJn1DPcj
rBHjSV/HcXaICe3BQmHa21a7mDA2mbVpyzQr+RhMcxlFt76rl7iSXnQNFJ3F5JX1qoxQYjTBQk+v
zBHXRufchoJwXqFOMK62teI9o0hb4WK/U2Kpk2nZpqeTUw2n0BrwFLMWTbbETxhrpPHqxP2a9AR2
mTx6c/E8ZgDx9FAP1tGs1PewKjAxDRZ4mEVzg9RKwxnePct/yayeGLn4A9Opvd5iiMxiVoJo2Yy7
PLCPpLgUysnv8wcj7xY23idgHZtyEpKZf2RIeJlK9VTguzrILy1Mmaa98c2OxZOax7umMlBqJwfk
16t84PYYQ5YEn7SNBKD6WhvVY0u0hVc0F8hSqykhJcEf9hM3gvwvbmWrvNwpBssLpeXKCrR9abXv
tT+cBtZmZbaXEsBkFpvE+YXTEnrJRm5WUc1tNWmE2TdBIjU8F7lhg6VI445Hj5Otiacrc4S3pixf
dJ9EouFCX0CQljm86+H3OvKY6duMNcRB7gmq5xwpgVfyJqp17jFNi6J5F7i3ti2wd844aTzzVrbW
hjMxnHVqc7ZN7nk2qpnoTmETvzU8R5Kxu9HEh0QSSDCEWy19i4kCrVChV+FRPleqO8f7HYd3Fm4u
AEGK+bVRlKMGX2qpwhPrIqixNpEuM3zoXsCpo1lQ6GiilAanvdHYoCT3UWo2r25cvo1ew2Al1t7J
N5F2dhaGIX7xANcL+6fe3sVssQ8iHGm8Rsbv9kA0PPnHHHcvSTSNm7irFwCCNUaS4gZJ7+RBRyHr
L903Wv2VYt+cGb7bLAW+dzMfClTGOUuiVWYN1PIw+7aJehn6sNtpkkoX2Wb7x1f3n41TNK77FPMB
x34iiUZfTbFt7FJm9bv7V/cHxaz+/BaeGi8b+wlaIc+FDTGg2tp5TvDameOw6IzmwSEsYKdiQQoV
JfHnENcjg+TQiZGAfOjHUkMKbTYrf7JeNbBV0pL8ne/S5ubJaxjp9TJo6Jxcrwi2aSfmbUI076hG
V83Rwu3ImMhFDbbwWnVTNvZKc5XllHWLbhLLDOOlvq1nnAGY99zc+sMm/VIMdEmIf2P8/AADnHIx
OvykAb2CXsNsOQNSa5V6XwAC/PHQ0ozseXETRtH10QmrYUVRRA4S+aAhJsaJEp6y3MyX1F9Xd+Yl
1ttkeZuQU2BZhu4bKQ14y7edu4uy9mtENmiGCGWpEWjDNCmatfbAaZyYIAdOsygKkhZThbCcylKh
dsPnCTIW9hTr74kidljYHV2zILiqIxikcjd5Md4IsAGg5jaPKzYPbgEs4M+pN52Dapxzsy1Hn0IH
0OFLoqbNI1g1OJKnkRvjsv0NOiDsKJiAK/YR7d9Fr8aLMHP84vxZ6bvryYreIpPZOV7AUBZ+MNT8
s27+sU7W/l4me7rjoclwEQ5azmcP6ihmGcY9s/nWEXhRbJmEXhj6Xnx3OOLsNCnjvqSOGpxy+Ytn
/hwt4LqeDiVSNSxG85prf3Lf98y+zezRyTZ+oJ1GA/4HrMhtgmUR+wuFTgSSN6D2VzzChSmVfvH0
dDvFD/oRk6c3EI44vAKVEZH66enBbAd8V4p8ozcU8ew1WdislLJYe+pZkIVpG9FbnW+b4SmysGwy
2dUobMN4XP/ihXx2Qr+/EET+NkWbJ/+XF/qDkCUwMg/ZICMPefGtoTtbVCaJsncd9XEsKAxA6xzS
agHA5q1WLbOkPWcj6nmN0yehYPXII83MZeG8/vyVyR7t7x+Rh0+7NKjXnM9GygUuM1NMZu7Ga2mh
1GxvhMaTUkfpHOInRahlk7jSfrsvbwgg+ygZ36nELkF9yq34TfWGdyNkA7iXh641nYK1biuvRTJd
G44uI4bNN1KGUNthCbx2ymEtSxDb69citjYhN4Cs0tWGOyUZzmkY79xUPU0GBjNciz5w0Y6X8zDs
zjH5b5p5Y8awKjn8fBdWbTuuKxffsLHfJIQWCtOnhiXprvNXmV2t1KBelgZz5TTAmnp8F5P6CnwI
TQbrIhAUl7g8ghY+Sq/lz8dvVQ6zkCpRNx2ioVk1s0Qlijmh/0vzgUiFvrswcM1+EcHxT8vDZMJi
abamWvpnnZOeROSy6Wa2CfUa6oR6ar1klybf7pX1cNWaavvzy679LZJArkhsamXX7qKycuVL+mFF
ej1yE/4RUwwb8CmJn+OUtA/jGuf9uebgI1VWvI0Dm9oEOKe23YV2d1ea6c6grk86a6tNz2GdbbP8
MKXd2fPa+aBnj4YjF4OMR0668WT0BPe5+mONb1kDJ8DORj5Ejo4+e5jYD2E77uXf7V0cRfFY7+yN
SQEqu4KEleCF6U7Thz3jhTl8o2tHVwXqvQTQmo8pLnranGTGNf392oyTQwbZKKq/MVWnTCFK27NJ
ABgIudSdYhONONwMvcsIX4MYbyK+CEA+dQQDFVFLlesffFcGnPriXWtaMru6i46fIRGoj5kYrr2D
C1bUzjtaMCpw46YjnaUhWiaW8aWiHSU//U0WrU3Rr4kLOaZEZFXt+I6T0sXMIlr28FxWW1zbSaPd
dnzGgRUfhJoeQte86YQT9N0uNUds++IPjBY3emAt3KBdjUXyRsrVzkFxZpyGwtiEo7UZ2bW7xr3Z
HaMf2j0qlv24VLhd4Rvc+6Tc3ujtxLZLwED2NOgcWrwPDCuPni2p1jkMWFzxtG6PT9G775qkzwAT
/HylfTZqv68zGCaOBgEEh+ZPW/DkKHlpKkZGaBXW97R0MGtv2hX/0Vf5lpkob7Jf7Lb/tOtbKiWn
68JZsaSN9I9LuyJkwknMkc1W0JDVNKb5r4/Uf7hlHRuZJIwV3Ol199OTRGEpmkRVs43pdtDMLAI1
9WS6VAP0ScZtsAln0KvK8zRRG6AYHzR1T8z5h6yyK2/C6NZeRoa39CxNIi0bT9GPgran082bw0aI
IRs5JfxOXs3xLfvm2jxN2YkDpGkcbqQdKdtZOlzbQL92MVt1VQmyR6el9KmvMd8dnPZscP1bX7xB
U9w3DWQlXLlkX+YY0zX0zKMozM1gUJLX2cFyzlM/bCwaHfkiLeqQ0iaAxbAvKAJZMsvOLV4KEAY4
a1M0nIQRH7y+vWiOdQvSYe/a8SGrjAPDqaVSj3vZNmGPdFAnZ8Hc7oHlsZ+IAfKBPmrwAp0IJfja
CEq6/FUjAwJvuWzZopKYqXr0YXFcKCM9SSQO3YAcBko7NiI7N8ELAlxBPp1asdF0iMUyu72kdbUU
pXNTceuXTYkM8FJ4Lb6PpoMd3KRf+/niJsPk78cnS4z8AboizNqsT7bfGX6oQz6mGe4UHJ9kJ83z
Eppn1NA3oW0i5lCo+5xZ5VwLuUbKEK37utjizvWse/OE3IXuWNHmwVDbt6Z9bE13VzdXK0dOQ4cu
W7euO9XpcA6V4AE7wwcyvb54TLQLbANmscpgOXodXfEWkzbIkcVH2mft1oz8VQ7wl+HnAhVlG5dA
AB13PtWoLCpQS5wxyzjKXbWcuvecRBRFrfeR35NEQrHEZuYY+cEseKbR3SlkcxTOsNYAF0DvfGU4
e2531tp20VrDKs2/yibVQYtXKcPamppVAThSG3J0SLUD/gJ15FqGeBubXwdIFrBN17Ia8wUOvDRz
aAWOECMCjWTHqibKo38fW0hbFEFWLSEL4+bFuELLtHiCedu8v9oW7xiG0wGv6qcCiK5xvwlLOVO7
N4ufX+h/2MUo3OR/NEwkde3TZcZ900mavoOywrC7lmE1hQOu2UO4ZpEbzXAy7Z1fBL9YX3CC/r6+
XMpnTmhN02F5f9o+S9MYoSi32QYDomsKH0+eczBAuqRd9ioXI0kPft8g46FXibsFEmM8nEkfGQFe
QDhJ/dtg4kIKqg4dDsiKIlsAa1bIa2QtptnfbIAUM69msl5yAUqd4STRDWRZt86rV9KARG4ZfXRo
FWVdd/YaIpSDUmeWeFRh6fge+PYx1A0IHC1tXwWhOTlYqXqV+27Moouxtg1IXq5SC9Ldso7TA9P9
BVO3c0DRQz2Rl9O7Lg+jjKsZmw820squEYfMoB+Pp/OQjHuyR4hJ4h4ODPEm37MxqddJU68xbKYS
3lstvikOjEWTto/fFVGzDJ1qqRO7OSDek4WOM6j7hmVf07ni6N2WybFB2Wb5N/BAqYpxbxKhCDqV
WWzIcWti+5d+SDjE7YbHjMr897z01l06HBAFM839qJJ41fTpwTapOsZpeocUb/jsREKZY68J8xCt
EXelLOtQir1NMPERrz8GZKaw+zEXDkttNiW4htLuxiLZjbCcQ1c9FAlIbOwc20G8taNzlKi1Bl4n
0SYcIZjMm0sJwtF7vcs3zVT1ogvtVCrRTnVA0+L2LE/4iHuj76wjxnwn+T2cE/jOaGGTXdVGhww4
uRvsQ1gTCRhCQooEHDcfr70mMTdy95XIWk6/aDbdI+qVexM7thd37N+1PH6eAGfQMT4rO7nrtoDk
qh8fcMhda1P8ZsJA17KWZjN8M01elWKxQ4O+poRzjT6J94JMTsu6SaSNrMBVxd2bqdaNI5yRM8cH
1WURPscEh8iCSUvGq5mYtzgIl+R2Q2+e3ruQo45qosswseviHVHm+C9WKx1Vc+DgvRGsJNbWNAnw
YolknDQxsSuKcX9f8Aw9ZBkJYWsz9Hye7F4mqACG5ERt0YAVztFLmgUYIpzifisPn8xs6CAtMiRx
GAzeVQVcXy44ib7GHKrFQO9Qo2qDosIIAnihdrprghvmLJw4SUs2/wn/0hLUme1Y4oRT4X//+a6l
fUqlsGQDTLdpwV8kPsM01E9VfjIacambpJ3VzojRKh/k1G8N/wWcC8ADadxMNqNumz4AYzKjIfGR
G0liz3Jh1VArZnCmwlmDgAd1bXJOIGrLbfv+Bxz9WxlT4FbRR+7hJutiVmgNRw7vZ094C9V2gxne
hdUDeFC/hG6u6B2evhF+JIq+MzvOnAyR7lJN0F8M7bgxygJdZ9ueUocmPdBVDBMLSmZ3OmR5xJgb
FMmeuE0GO61Wml6+FZUXYkaNma8DqFHlYKFNDrapGkU/O2bS3cxG3Djo+RqiIkh4+xw349VDcNl1
H2plFPOcG1zuL+FkbPM4hgWnzuWubpvNfqmzOck95xmC3xGHzVlehW8q4ly366+oEM5DTFpFgTOU
RlR4tZRneIIjpG/UK0lOKXtKPXnutsnBY0XK+692vGfNeO6YaySxepJ/TZZJgS5bY4KdHqHvL3Nm
AnJVCMc8yj/igfdXwMsSGVAYJzDA38lOAybhRRM2JPPxfUx5AeD26YgiztNWm6qgCsrbs4o9PkJu
beyxlMb1JStQHtUfSdNeiBU/yRu6cf5V+v935s0vjFkMS9UpEP7rzJvr9yql0v5x5P7n7/w1cicx
z/Bsg9A8dGEGZee/Ru7GbyZxeqpjm+TJYczCM/1r6G79hlsLMBsdHoE2P87c9d8ccDiPf8FpAFsV
5/9r7v7vNQkegBa1EC4v7CgO0/9PrY+rUaxGuUuYHrJaF665ET1NWk8WfMBI54cP5h+wS0P+sX+D
8GwNnMImP4fCi8/j0w7mt5BmjTzwN2OliZXutuSa4D8y10ojWpIgUKm/17W6BVMo1fEA2+5WKsMW
P3E6pC79mjpYmCYQJpEm9ou+6RdiGNFuCbisbha9MM69FAnJW7ZtgG3BRy70sl+0FaGXpnAhzjnu
LLaihzxw4Sur+lLp8ODt0H/+/I06/x4gxFbNG7VslUaCKwXp/NOnGuLnPxjC9TZjwDEEF3xmYAKw
aCMLvi/mHJiGz61If0f68ZFEBidMdVJRDcGM5naOCmpnP92EavqRmulDknRkPwiwK7uylgLB5ny0
oxKzasyc8lrWYmShtCHiojVuUeZWd41tZ5vomAJTX6J5PzhU1kmMX6RqLDV08ztFV/OV58TX+1gD
tb7LUEbmchVITpiGh4uk0qaZ4uAGi1qtxiXXTeY9sOzMk/MSJ2huxH/VM7zzNsQBvWTRiLg9C8kj
9nDmdpGvSzyXX2GoH4/STfjU2VyAsDYAcWbaOH0vk/Ik1ODDFrhUTiJ6LtDB6/0AZod19GI0xZe8
zBEXe91bVxJcm9pJv/jFtfpb88+1ckyukzxYuUM/LUocaAojbVD7haHizrQSI2pDfEXAhFJ+gNcq
OKKqrKXqNQmv6UoVL9iqX0y2takV4mr8tllrSYjhhOHCfiMroUKF4Pe6vtCjfleEGZqE0r0NtY2X
vqlTKHbjLA7jFGVKsMZKcMBAvwmwbH/SXqFTWwuGnR8W1H0CCKDHlw7leZyz7stOWVYk4ywn0/uW
hPAOjaq8JbhHmHnuYraKjNaN2hlmtvtUL65tn53SnIXnAHeKEecMTXytrewEuwLqxS7v+i1I2kLX
kmPskzalo6Jz5skAMKjW5I50BaNPnclay1U0KeSoZb0nVevVGUYXXPyYqaQ3LhwzuQy1+IB8t+NC
MUxhxfziOv3D3uE6NoRiF6qd/RlWrU1KidHpvU1ENbCoVExU3MAaV5qJZan+3Jji9vMn1P7pJnZd
Oe6gV7O8z6iq1Wk14gee0SDpprBtROIg6eAGRDlm7SuRDUdDgTILTeVGHipe8TlX2Ml1sSSlcVtF
wUfNHLoMNl375eev7Z/WLPRFl9VissV8DijTCXvPUiXxNmSU4fgSrrG5SeecZDW2Iahz29yGHTGl
v7gG//C0RN3Tv5LB7eqG+amB9SodCWWvuBu86T8Gy72oBfsBFiMfNYTzZQBeRkrD5efvVVPln/10
bFg6P3ZwysTY7PMZFQeAdj037kbFyXoeBY9BP1SzsE8e/ELt5k5BoofZCdi6L37tXAiUQYM+6MA3
jvqhad4+7aZujgMAu39IcxeTUBazyfiqgHjEn0k0b42YAc5zjDadF5LMi8QWi8QmRKZmYE4A+yvV
7VMGMpB1fNSjg25S4D0Iitcsk4HAj4QIqrigla3Uk23kWN7acMNFkm6h29WzwJDqKBRzX4MR61tH
ZuEY4VDOMX2EY2ZALnWr90Z9EeTaL/y2f/R8Bo2WD1sVr/OvDY5HwuKV9cIRC1HWMdui8AiSMj+G
1tprPqFCdz0CzIol0qN2VjAsjRJiIFiWyTA9mAGHAdojPNa5bEWJcI+iHoaCBYIzXowuf2k1+f/l
aJ15MMOYtydw1mig28hDZM6N53t8uFZp3GxcVAS+33NrJNu0L4mG0r2V6oZiI2PZ8pbcerjdOTF3
6a+CeHXz71CdqmqcsY7ukAdOliBL5oeJh094G7SVakDQTBvSG6s46x6hek1rhdy5eecRp0xEW6gV
B8NAIYAo9DDhzzJLymA7Dlibd0vkoKRQqOjAfVfdaG6PiXIaQ3+JOYioVaAB9vO+TfFyV9vgIde1
lzZmSqGnqBCTVcuGvmiIAV+EZufNMubgM8V6B64umWdM2MlgAmS5fbBIk0ad5Y6F17szR6ZNWlCO
D2aYjtBXbEYBxOqalvctV7dVCDkr78tV1Gm4udfNWhdmdcgJQRUKzv++P14GMlhn7FnLnOVUCyCB
6RlG/kNiZWe3JDuE+G2ScnJhzQpNv9Gt9CtmYCsrzRwoiZ5YNrGysDCRwNSbEivQ0m0zEbHUarg4
ZFm7Cjvl1batGX5B49pNjRfy0L9gzofhR229ViPcEDDF55ikDwLHpeGdsoh958ElB2Zu18qxnNrt
ABVi0TXOE89bz33H20Dw3DapS1JR2D8bMUORLlqSahgtbNEfqjFuFy6fkJPwUZnXpk+YJ0PDykrr
YyyJ/UirYpUVJJBqhRcvbIfXjU3GU0hhDVmiMWc2dGOyagvacZ3fBfUYfJ3TaRoWfFaLZMzFXFUs
Pr1oamFdeehyKb4KsR2IZJhb/C52veMbpRkaDE/qUcZEVqfaytQIn/WJhp800sldHDrawO4e67qI
Vt0UZQB26FtiI98OjkdGT8mSwDgCXK0yo1UfG5SARlrMhYjhzQt9X2WWui3k4WxEKUrvsFlCVAgX
QktvI1yGmCDH6xQkz7FV7qO42MZ2qEMrHQNYKuEmbctNUhoLGDGr3sFB32QxjJm5wGGupcgdBMtu
UxLuwurO27k+ek9eYOPeoHTPQQ1kUWjVS8rtCgXVeAp7R9l2NXqLWp/eEErYgj/DUWKvC9+8WqV1
tNVSLMkFVNiGjHWGXQGbLBFIQg/g5+LO41ojctXohcHUPta6WoYrQZVLihcoE85i8hKYakNOUGur
rUm+rnA+5iwNRWoTZoEoWZrABCKilie0rx/DcN5NzmMeFfspNB7R6SwLRXljdvtE0TrjtHGkVSrV
05AyI/S7L52enQOV65+izNxb2APWaK/1jgrVolrJrSJdZa3ybPjszFPGFmviA1BHIYZSkdQ+cT+5
jEyVrp2j9ATnU/SHqarJytO4qxsN/xZEtfNyNnwxuG1mA3LFwseBUOmZ/sUxW3S6Lsv8C0qgeoah
CXSndESK40OzHBLjzWt2JGX+jsdjv8X6TQEqwSUAiWBSls8Z88ynVe+FhwKgeOYq2UEdKia58Fyc
8CrS7jsUnAiSlk9gTHGs0aPa5ZembC9erX8VcIvLaVeOeGRESOzwxSWWpqmyeD45/WtiYZ/Y+BTd
DWrT8jgNzcSH4FSzuANiGKVgKUxfqqRD+514b8ItA/IVhufEIywldYy5baT2zMlxwE/Y6jOFWXBT
4ZA0dqG+DARZIgJ1pKKbYqVKGQ85VV3mX3qF0BhpZdLVqHkLPfmCxTHXHUWc2qcPaYXlrWID1FDa
vkJ+kWnOqngqFFIeHERMoB8l7gi2ssrpDkQcbpShSRftOPfpG1FzjcSv6DbCFhOeEX/zxe3ruy7l
XIY6HDtu5iJn4FSazYvjZU9KUzwKo4kXGYmBULtwV4KiWtaIPevJeUHBgtwtQ/WHDpE9cpKKeCbJ
69ptt24TJpCRzIxMpvjNj5i2ec28H9k04VoQYKzSdLWMNtbNYIZrLYwvTslOGlc2tM0GD7jCbzYF
ENuyEeqy6UoyuxzTWXatYVBKYsDS9y+FN1oz+HpYnk6IljTcbshBFCMR2QPXSnjjNyX6yl0OdzTu
44XledCDvadB46zGc/mlLqq1ORBc1ZCLN3tSK8RLdp2uRRnh8haO+SIsiJgpYDyr+OCpZKbOqSMh
K7f1zJqMW+GZX4gT1Yu0pcDj3Iw64gDwxiqM4B3HzC4J3lOTAU5aQtalmnppipTksKSIF4XVS9PB
V1Xx3v00IlONTKDRV67CBjJ1tBynoTkBMpAwoMqatw4CVcr2Ap/IxbhmgP3oJChLvYXoaSNB0VvP
+YhjIETLraSxd/7ae1AMGOcu+4zIDSO8+cENYkICnjlTYWNhh+OttWJA1Rfqm/vv9mMULCCVrerJ
W45DYs0Mj9Kg1yzSPAi4KImVdIL+lVA9Hf92+LVdrAAdwLMhH2l6UXBfw3Uo3GQeuaQD/55hODQ2
4gOqA1MUcqw32qi95pDpF6VqLfXS1JaqifERexxYhMos0XX3Q+V9YH4zzCc351YLkmtYNHLQgpFA
GbwQUyKZTsio+y+NkqscnTc90KybUj3FkXpOe6bQiEeVma5M3hwxMnVrlaZfRK6ssZ4iljCO13bn
DkurwPoEx5bvYYyAqx3fssY+9b0SY3iKZZxSDDfMMh4aaIddRtYiBj7z3FJexlEzt4NUW/RFB96a
Crg6jFg4BpJF65gnUez1JtuaUuij0LnW5sqHlrSG5FnLBpCcY/lgTRJ5z9MO0wnriXJ1gg0MDRKN
VEo2n8yIG9KYATFWkHeO5V9sy/u394fAhneZxlBAIK6QgCa9MzriDMaMWKC7rcLdWskuqb8bcgLH
AS8CYkenXZxG8ZxkGk1+lu3ObXRmjcxhUBYz6ff2gUswWkLqeyjlaqLMrpWbRquMocUu8nVOjp5Z
T+iE5UzE2rpFkV5YOJhkBq62OvpYrBhjqbcX6QtLnGPXFAbMXTD2NqAaseCUlEoqFiqOC4gNV2VN
WGig4FZeRad+SiEAu9l3S0sOTsjQk95jGoOT7w8HyqRh7jkhKXL1S1aLZ4y19mmbf6/wfWC2sdBc
/c1t7a8mnla0nx1WLFjgfdeT4KQ36lzTcRrPYVTMY0SkVBlYBNic6+0LQV3fqaH2TC0oU8xwEasT
Rx9gmKsWs2ok9pBBPZtpw7NMEVO+wku/0veNOwszvV1vtNmyc2r+qq2lKWb93K56Zm47hIiMYdb3
CJtWxh/Y+uAvEcJe7+5Z95glwYUmwWofpNyiSpRHi3tM1/0h6xNlp0biSN3tr3ypOZwwGTOT3loD
0pS7ShWI8hGH4pRc5ZdYNO+1FHXer+79q/taiSbcoKPRp842gjZc39OR7hk0969cs0UbWdrpMgzR
V1bexdZxXELg/k3PUwgcdrglR+RLEIP+MCa+wiRaZxLQUGPxEXf+hYZpYyZEieLo8KA3wQt4frQe
ccKZWhUm/sDphoKUGNUWfsUIvhMwb55HXdPOuQm2cUoRF+VhMy8p3eam0WA4kllLkm5+N8d+e8cw
m9jFXCOfe0GNt0iu0bBF1mqq2htdG+UReXBYtx9sP6cetFYG++aylyQqn4+nauIPaMXsl5byfehw
NK0q3kCjQ8sqMIIOppTihhJz59BeVg6a/wG75WVpf5Dmpj9K6O/eJJIFNy9sNDlm2mzc3NRm95Z7
6vjbWmSPDP6a/8vemSw3jqxN9olwDWMA2BLgTIqi5tQGJlVmYp4Cczx9H6jvtb8Hs7bufW9kpVJK
okgQEeGf+/FjY5ZkKdZfl0bWK5wCoiw4o1YJ70fm0kr/pdWLz1Yp9rXAvkg1Z5jh8782gCpi8EeB
o2aTyQda7qxgiot5Y+p6sk17/SkzPTS2iX/kAiAdaan1a1ZXkVCpPHA/JM5L1UBqBM1MQdRQEZLu
DYCtglmSMB9pAU1ZntnCZWnzBW/g2ZHVIVtsNwARfqDt9qsU5KHT0Tyufb8XM70UA5iwknak0QPi
lwhzOrjoqT32Uk5Q6xUzK5pY21XHFMrclsluNFAPZF82WweQlS0XkHS65yAjIEdjkhmDrNKL4+zw
Hh9WWXGqE58/a773rvwdCRQBDOgguVeU4ohQIbLuPfIakJYoHI5evxmDAoiEv5hncMLeakZhAfgH
aA10LotNE5p7RSW6u1KfeFBC6x/n8Vh35wGz4vbn5Um400DT6wMRZZ89LwTYgOrN1FnKMpTByalv
mU9JJUkOgirR9KRsBkmRWiO5ufWgWd5dZ8ZIOS67aaaVT1rKeG72USV6nhU3Q8WAnvgrHdK7FqH1
/lx1+ZxsS0MfgUuwO5mwb/PZ33W4bicYM1chJJdcPMqK8eGjODJ/0KmH9F6KzO64LPgap7aWCwpA
DcQ3fhUVuRypVyXGLZ27lPY/RYM25EMtQEj6kzLgq+znZIR+uyT+7ucpTTMAWqTvV6ESbD37nArC
0frT6vyLvW3NxmdMLm656rjrDFh0erle4Nupz58JEDxkNer8WHOWK4nbbGhSAUmgCOnFpXEFaXCo
EBtwBFogZ7ngN3PP6/ojbleIcSjbNOfBXtNzFB5NwCSo88E8lKpkvzBlW3NGGK7hzByMvugRnXJk
o9I5Dv1EYH3JPmMbFcbQLqOBKCEzWutK+wnyZr5Dvmc5TtxzOxlA+DSMZtno0RiWdmFnV/3BjzB4
dilIP8WbFo4ux69qqMvQyep8V0ycFJQ/Uz+xHNehfszogVNBs22r6NTH+fcU5+Mxh1u2KTz1t9Rf
+/UCdhKENc3PaXGPlo2MOB5X/JIc3cyQ+n1q3H1poc5BT4B14aQZuhCSBRce+gUtG/n5ZyZTYJJE
XuFlnryXtDAfCuXcu4jLlg1UV5TgNZqB7Q4+rJ9rTNnVRHjL2hkR5fHpKM2tPrT3rsOjldT48hR3
2kFeLW6VGz0FYxMtDmqYYZ5N09ZCBHudZjHTTP1gHkHH09sTTFpzXHJG4zowQW4y3T9RFF1XFTfK
L327PCVj/K6XvKlnYWphQU7UH7tVR2MXHI/eUUROEi68n/kLuz9tk8tgSYE3GDjlG2Z8h8xGIPXB
IGncU3BBQx/RkDIxro6wu/wm2k7pUy4A6LXwtd0ujOzlyIH/4k+4lHXeKBhZ2SXOHHM6e4n2Zq/d
Yv9QQrio24PUzTaELJrb0x5YT31kUvCe2v1d76ZDjSJlmMCsELGxlnHs2BtVwuvxJvqSzVgM9W0S
v6RRMOgolleh3INRul+jp/0j+7VP2YDAbbKDa+FJGGwL0yxFiqI2VnK+IcWDTRxMTbrMn64zadCJ
8uNoFZe8NDjXVFQQ+sVIwEh0VKSbB6c3yTZV9DimjOILQLTpfaghvRRlelF+JjZRISEj6PGZtoNv
Yyg++pjDYuqtAFIiGVnB9ejqVRjpamQtcj6MSMFg7toHzbfbPZJtdi5V5ocauSa7H0Z2wjkppoVt
iujvqY2euUkHGgnKZYuZ60+kzJaG5qhVW3TmZBOtWPSfD7HeDuX/8Ln0kTVJnJ20rvbOsiURb2nx
k+QREBjFpuDa3EPGGVdvp6ioVnkbWtyXKBTXddAT1lKu3b46JUd87ifRzbAogc4Hr0RdhKMTMZBV
2NOY1blbHbEA1Cbmx2rS92Iivb9olnHq85wAMSumcWqcGHzh+l8/H7ArMTFl7d7+V3Y/AsjKGRd0
a7+G9//rCwq8Kpr/vI0zdEJZe7sstp7jgdg0fdHtBNLZhM5jriyMgS5R5pNIphyNu+PAcuScdZ9f
VLNqE6LKdEpl/vPB8aEUUYs5A/xoqzNZqP/fFvPn/wYGYDnW/xkG8JbKGB7S1//sSvj5pv+4Epx/
mbbg55iMtzzTM7Ae/NuV4Fn/Ei6SA0RkHAZ0wzAG+rcrwfL/heuAdIOuW0JwR8Zb+e++GEv8i59m
eeuUxjNNU4j/F1sCM6z/bdjE77cwJgiLh6Hr/6sp2wMHWddLDA9TtXfmgu3GzsEbuxenT9nKxhSe
+ENFCIX3unLJuBIYGY29KJ3/EF+W9dQ3wdM4khaq6U0hfsARfZbNqaYl7DDm5vYHElI22msn0+0y
aq/KGCRLOIEDzkeFVcwBaV4mQdgxDZzcaFXx4J1avXsW5qvyqL/oKsJPbn0tDDFs3eQhZ28j35to
/ojcRt9RusMMJp4/p+4xfWMbbuBfAPc0ol+YzSfFjN8/bU4lp5G4EU+pKeAVADn1hIU34bj8TTt4
Wq6IdnFX0RfmusB2cekHaW7CItLjOgAQw76xEjc2qOapq23r4GFOyp1IMBrDoAw01zsqm/URWiqt
7Q1dZf6iQuT+vy6J3KDkm1vpo1z5xhQuQ/uVrVmuMc/Agr8V/m/LYdeVjkSG/dcZY+3mhz9CK3R/
4uV7SqNR7mKLmjck2fZUgm7UMuwGDpY5WYLorQdkMbvXvKBOmMOYerXAPF47OrS1SWz2TwAlkxAP
OHZAjQZHlaX7fm01yVMev7miXCWX/WuUtB81UqZdVGdGT3/ZfjaXJhXnAoMtujgVGiYyk1Pb6aM5
dDJwIsKro6MxN2AJhycaH6wlTm+l3v8GADvsQbepEKCq/7aAKX9bWJebxQjNloWDc7RxWKYINVUB
y7FzYRy87E7SFFi1P+1aL7Fv4yKjo5cyr7Akvtzcp0ub2OigsVNUFsJJU702C8+UH88dHjaDh2LH
5zGdTZLLhAvl7MGbnTW+bwQg6Id2soxcNMbnEKHL/tBtys58owAh2aGUdeBVpH+cxSF1efkBrTJl
WjWRrPjjTP7LlECpi+vfytO+E2Dhu8nMp60eLWzJbZbOtdCnCXDyIeR71UUa8K9No6p3wJFPHjpb
qjoHYiSUPIpMnmpGcTg7RxzwZTmFGHsCHZLWkXqEcy7Zo4+yMIJalM+NyvDKGcv3PJvT9gce5A/j
hVFJvscHNZ6c2YZwZmak0dZm358PspxJn2ucan+qych2UQPR0k4yGhSm9OsHm+FaOZEx+6mVmYtf
qfR/2Tq8O8k4p1/ZO/0/OaCOuIeUm8mKHmfbczkPzasvUYdXz8gaPWg4/VyyacdAr0Z+sMGqFG75
LksdzaHYxkOLwxivCY4LZgdTRCU5QJLTz4dIK47poiBDrG17XeK2J4aDCp4/w646xHpHVBYIKakz
bz74jRta6xOjlUD/S/maZ/0hkwQZdOYeW5yEbC9+FssyJg67dhPVadyda727S7oi9iSIHwhGIGvl
zkPbOtpe+EWoNdmj20ocqU7CjAX/Nvz9CV2G/Yhps4HqC3Xsa3/Xx/raAzjckgz8X4P1ZDM2M0rs
ivouJrmVHXXH7qBJZnZ2G/xQjzg1WDs56reWE8kmFTHWcsqg//vjTJ1neIvTbqwHBZcZ5wXp+n3U
0iKXTMkXlSSIq/wjguvNSZb5cpjSNlC/0W3mE0UI8ylSEJOnJ4ALiOYD4yGjD356wCzXe2hil6cW
n3VeZ+WRcUnQzRTv/XT/tJrBPh3fymagNBw4X7x3NexjWkV1FZUzw2I8xlPKJp9bQSCr7nthrrpr
ancJu8GkbYMhgmNwp9FcXiWc0O6JasM6MM1seSro5RKDgphQamrfH0EIQGTCRvXAeBKJ0FVnI8Of
Pds7b5YuZSnxi0xmsMp+zbl2mlzuCKgd02IQq7NRJzpeDCf/DQww3gpBAbhD3fu574o0bIW+S5b8
+LMQzdK+MhZpwgVT/WWe8+cqj6J91OV3bEbyAWGkfpK+DxxMyrdFgs4t2+7Xz2cxFGrSPymNhv37
VJnG1TQ6+4FzlgzaQov3tZGDHWFvH1QR+ImcWHMY+zrlBLlhX4zW/NOPyamUtaSi7DLZNmgAr1df
ZlI/JDJfxx5Qy3myOYq0voXlBQvxsPTnRW/mS1X2pATz/jqQU6e22xzWQ0yDdGila7DDiM2NPWVt
EPt+6C0muLtsBLpHKfnBnYE6kDmfdjodaoeOyVKgauFiYhfdzu90Tjiqjh/j5Nsm7U6mAHzpIhtj
m8y0LCjlcctv6a0HYLNh0AcHZI6/mwgkIocsAMKGd3Sc2j2ZviZO4qdBwAfjI6c6rOb8vett/eJE
tYMHorIuBNRHYhUM0zEfpTA6MDJHBZ7+LibLanbZm6CfDk5XN4d07gyU0BUtcIHCO/lt8i4YcV/i
geBLk9JjkzeTAMXumae+7unTQZx9ZjYKWbO74e+7JX4NI9rVxT7vcankHARphKdHoCx+VxarSO/z
mra5d55SeziCoHlJJ0M/0Nq8zjuGGjHZcA6FhhhmVHFx1flZ4c8XeAqr9bC856bE0CXNHzk4PGZq
GJ8rqxL7uoufBg1gWcpo+0HAPbs2ks9SPXuCVpTuKAh9iWPrqGkWkI88wi5mTkiXeXOVRjCOWf48
WpxyXHs8Ucoz0Ixk9CfPTfsvuewLfdJOierKrdUV0T6zPZhFJYnMeWmjnQ4StB9XaO3YiPlpsrqj
62qP2VT7d3vCjME0TJ6pKrJiUE5MCxH7re6A8uHhVJBs4wz/MHn9S43JnZ4LRgLeUnxpg//ESb+8
5UIGgzO2l9hzl0vVXAYSQJvUiczT4M5Xtx9XwrJv7+rYhhLZTbs0vw2zFR89e4y3cuQfKcG+rImm
X4Py4kejp6XLbP2t08MhaLhk6V595iVipCMu7E77J22hKUQY2gdiVBkaflW+lrGN2TLbx3gCLgTk
koBVSJ11+YxlhZIRcyoe7CjRw4XakLPZ2c8kIFGES6ndEn1Jrprg1up9LlUcP7KJIA2UR/MBhz/Q
lmzZkPNmVqu5w+too4ANqxJkdOnwOni5wz0T9pNSrcITBXfeq9vX0vhQgyEPMbOfU21vQDa7V6OG
r61Bt6XQxLXnsLAyccgc9UzVGOUweZrve70231Nz71mDOPu9ouLKnZ1L06dnzTdZfIe+vGSZukbV
qJ2azkR8TXxUWJUTlmh5CJaWNHsULevC4IyA0exf9FmHReX0QK65vgLMPcs2EfGX5DByS7Op2lKv
7ByyGJRWB2B3Dy68Rpstvfs8ypufLfdR+fIFrN68xRs5XHNXi0/JLpNacYZER2FQk7mv0jI/ufVt
rLW7Op1By8Ycu8uEK45dWLlVcwz5GgT1xW3LfwD4aRSMUeyissH5yAFTxZ9mjqsoYYu4pYUjwVUA
HMpghbwtg/XkLz51twutWVrdrUPPROwoxuv37JvlXuuIQC74b0/x7KDv2708IO4CDcstMzC7xXhG
6evDvOqi+1z3732X1BQZus2rbs48sNFOfju0baRj471KBXalpNd4duVrlRkyQI7krt6q5le3NnFU
hhafceWZVC0I5K6x/nZLOdIPbI0bUVfOrupanBmB1xjJdzbJm4P2ly7c6O0aB2hELjk0Uoa/gydc
Vo+GAUDPQScTVHKWuX6MaKoJHQf+Arn7veBux21KmptI79Q1Hf50THCDZaJjq2UGaFGP5KWj4Org
edU0NNiqZJMcyfcFlD1WtJij3KCNsD+BnhIPJbbTM97PEnEmUptTh1UVHPBc7yMpI9zcDBCXZcQz
B6c6Z7Swyfyy2Ofk3h5qP/vip0RASgXSrVs7X0CEzJuVQC9K/QmKwTxtVTQbH/1qDVTxUzzH1kaN
VYUwlnT8EXp3NAye9ywGzNC7y2OxBmi0qosZwSdQMhsL20PiGnRu9n9nq05oPJiJPuKsqCT+7NJi
c6hHBOd4+x+Vsq6eQbamxHTATo2Q7ZRGj2MR3amxdHjnaH+rxsqOQjsOSHVxNqzA6lwe4DIqAEFw
hdNeM4MyJijmLc2hiTqNHNZyyVg+O272NxcaBgPEZAmrmisfB2gbYl3ZpTolXuy+bhQJcTLCQLYB
q3BkkWBYO6AVwiH/TiZl7LpMuBvkG2YSMS0W6Yg4rTFGvM4FTJuhf5l8RG22vwC8xsbnFBxfmpZp
QG+aNT9Z8ZZAf+wUP9ltrb9O5A77ljk32Zwqw6Y5sd9ojO5JZnODEJ+MQZn1Pv4Jost9lEXUpZHq
d2Oitho7jFBEALpLb3iIfiFBEGD6wZcjYmy6GX8Angzr2C/uPe20/jDPTGPiMcWMLhoNLnFeXAjV
KAeLDCuTuaX0Bh5b4n6Qmsc85havVaTfNHvkWkzKS6KgO5VU29mUnyQ+r1rWZPxtTDjoQ6AZwclp
iXeRVamqpbYuHnmrTyz5U5lffGUn5yFXPMmRi2ElH+6ay4WZGchjCNdWQ7sOdSHn0cx59JX4kkDl
mdaPLcHIXj9p+G82kzf5R2PMghiE+kZ2Yrjnc/PLSEx4vk0as+vDCETBXLHSjqftiNXmUOJcyPLM
OiyRQ79kM5Lz1r10A5j7MU1Gb9sAtad+xoM6qrx/+sWvz7TFoIhX5jlyVlNIm08XN5puTAa2k6uw
hkGAvo51/qKVT441JM84Q9Mr/oVHXYvVCZ7/kyZBnHqMIxkvavZ1LscLTskZH497qRPh3xKH+q3V
RlC2TEN72z5r7m8dPtvZzGM056wFRQ96V6+fIQ1ZRJj5Eo3g20EU8RE7c3r0zIljtxlDUNXEbums
6MX28LO7lKfMqvnsS2DRmfFYSTfB7bVBxaHZLDEfujECuF7LCnKVnkEKk+XOhy0YeuuK60aG4I5Z
zod+0euA5t/77FJyyIlSP8Reumdw0DHoc3HESDIwlW2ex9rr4XtboVHTB1J73cviLyOAJQgaovC7
UF9dT6bupNuKgQZVUQXBPB/LoJN9slQzFjSq5SSGKYSWPByTji4RToFHwxavcVINVKPgqxEr2lfq
ROjEKwVkMwH0SwWYfjf7Fopw5+KNy5M3IQu2NbCgQ5Pne8cSsGm+pzye77NyykCN428DkllSDzbt
HJAWp9bZLqn9BwfgH6eYKQA1yn/AAIDuJxGJYiuuHIahEIgV4SSF+WbZR3wQ/qvpV1/5FHkHUL9s
Xg2KDb0BSUW0176yJCftrmKmWDUwZIfmKzG6Z56JD7sjTVmnUHDS5F6pQ92x/CAlFB9J/9Ca1fIe
xcqhqHOwwgX0yBNjtqNfx8tRc7PLOA5vBtoHPhOf5SCpbw5v8bOmrVYcaVRbhUXrXmPJ63zzGENo
+IcPoWryIG8b9zmhlRM2706DNr11XckVP054d8wknNku3SjjMEN7hD8VIzsJrdvnNs/ogtOZFIb8
JVysDElux9vEwlroElOutPSZ0bkXLFKL9sPH0mUjx/eBAg+jCfl/2RahrQu0qtnp2o6557SLcwd9
sAd60Pep2iKbHxJz7IMScSWMSrVgyp+8kJcJJI9A8BuNr1aV9fbRdOf3cYLN4M71mmBlPDconVHM
tDwME11L3Pqdx6IUzDrQ7kMxNHeczt5Z6C7uTs1jR8bkuZVN+stMxiMHquITn8HWdtce5LRNrqVv
pezUOzr+Zly7qk0snluUmG4eupuho794/FmhSKLfTl4zsJOCvIMEbrhoZXYcs/5eeQpGo2ZRmOpp
lLpayB663w0HlfFHC+augAwXSlwrIzlILrmWMLrurgD95k8Zc+o3YlqDCTqGLQLrox2T1Z0K2bP6
EyPW/dS5+oyXtu7C5KPH5FIozAttfC2qNUHNgj7QKIpFFGelWdYPZh5d0kIHaO1VexAF5QtD3JUU
mO6GwX5OJ9wDbY/dNh22NEC+EE6ndO40g1EXMFzG9UMiqs/W7UucylygnPpE3DASnXvaI3zWxs64
+XRDDCcospjnW0adMaOucYmv5mqFXvJp0wMD2nS1RUg8501K40MgZeMGtcYVVjfptzZOgeO37wYl
VS1WrDk1P0He7mWEMWOW1U3irAnplPUoKAyTYrReeZbpgpyGm2M2v+bIPuQzWndJQI91kH0OTsDK
s64OE12kjG+HopiSvaLjPzZegqtlsjZkBFCfY9H9tVM8anQtYfNh7lWw49lUi3ljlgmyxNkP03BG
tpYbIsjAn/UeCnvyGk8LIdX2NSnsOKxT7bUqRp9t50AhUw4eXtH4pU3DL8AGMBqdq5uyaarTCcC/
JZzd6MOtnbPyHbeUh+hcvztoIxr7DWfCJ0sgaagSMlcz39XU6peZPiYJO4WmgBExfNqlPqM/WvGu
Ed2vPrHTvWlEb36U/UMNlr3PNf3cLMN0YI0PJhYAcgQbDcZvqEzo/mZmPDnLdCrRKDZCzMQFCxfF
iKfVTpBXtCfXaBseiuWeEd/e4kUw1kuqBoWAUh1Zmnt7AYkde9mrjffALAo8QM7MIbPWVAhGhImC
RnVzp7VBjWZZS14+vcp+DeiDm9wGh6VGK+gn/ti+VH8LzbvksQqpEWTDTkijuQiPzDsYxNpuhoPb
rcUxefs9ePO3qzXIxsgHecOtFsAhsQqNmAcDcSMWodt3ftCiJsu5/SPS6FOJToVyznmdioch88D1
z/aZPYOJt8312wMg57Npl1lA1c4F0Ey+cRbgKqXhPtY5Ks0obeYN/XTwJubYqu4+o9y7uwZ9O7ri
9G743ZluKY6A+cH2T+005hQde2hlyEZ+xoCQvkjZNP/ELhs5BQKTMXZ1NVyIT+pbL0otRE0hIpJh
JJ3S79ieumPu4WAprcdMX4yj0Xrupk2z0KaRofNc6yL4kiWMOIwSun7zpvsTtc50U2AkSyP+ZzLt
8YOdChZCF+ZN6u4noKwue26GlSAFdPpON7XFUyub2dlMzdB+5syLN4Pm5rd+QXJoNeXtPP62jd/D
7HdQvEkCcWWP1hia5NVnVZsbJ6P4DXwZHTS2+RCTwLlUzDs0a3hbET5iPLpMiD91C2tlqf3VMhPX
ruKKIwYaHx2cvZgu01DvSzAIFBfR2QLrZgHXtHFGShH8GVdi0z0S1EW0MYtLb2neCSjViMmFnVnR
cyEw3mhfHLa0s6GxclScZmu+xx5rTGsdlnXg/v2+stt3jmTyVyYazq3zqB0iDL2ho1FiMEcYOMAl
YkgY5+Gg5cre+GUPdMW5+FVDQgAD2fCoqcgPYT60e8NFhcEGk2xan+CGSNpjl3DwnMfqoWqWJzFT
qExlX7Bw9gyrzr6Lif6hunzRFV2wJUYw1jAbr+QEbNLUUNjbWnu0KFjsuPGaOMuGob5BnXhSet9s
IRvmQfZQShz9NDLZYSK85NxlyY0cnaCsUH1izPwezGbiyueQxDnmm9uN0Uf1Hj/ptLG673gyit2Y
XLEsr4v6uOzc2KkDOt6bbdG18baNLLnzReJi6Z6CrIiLC+4s8GfsD0Bz+hTGvCdLxMvXgXcAgnG0
MA8HNLZxuVfjxpTR3yhVf5fctu+OzjgHnM2dBC4ZwJxFYVWtbLHUILS5B+iKWIYjNYzgnzNmysBR
8UfixKjuzWZu57uxeIBUTPNLyNg5l6n2WOUdIEPQIIVu9KFdMb/D6/7gm803V0SJ+4p+luZqa4Qw
PMq3rpXPjoLBElZg1b9O4xr7GlR/sSj1mnqfsLSnkSZtVVjW8i3zobxiqwg8agY3JTB1JkHs0KEZ
VwWJRpT5t6UWSACqNUgtL+ZupKz84jZ9qHr3tWvhnkAE77e0QHcHmZpnS8/2rHUVRgj/26dU6KPQ
P+mkHncWesBhafFdt4tmHBQeK25NXXRoj4OYOObgOsjdd6stX1w0523kd/P7NGXBjLs5jdI9Xcaf
Ux1hplPJqzG2WPkMjZSZCxYlxRbxaUhvK+aypH8mPjCW3PBCkB6WOLXTj5Ft5RVXW7BoaLBKFADy
EM0iZARVksAx2OH5DZ4oIMzb1mJKOHmgWwzzSeMeyfnQeMmiiPWoqU6wcU4LhBdmuuQyGqyTrc1v
IrUssB/WfyrHhhcsfk8NHseywVxb5xpgmZmtf1vehpZnrKdpG7NGOi9sC5klHegRpmsR2o4+wmsp
o0ZjejM89ab+ufDg8K5RPGG70+9SJPKklfpyF6Sqxo77FgGcnS2xNjlizdJrk3woSFB5MGESc7gv
Zo1UJSkT5t/JnHLPRB1ssqlI6ioUk7mPmb1huCyXo9M1YJ5GGH3T8O7LzAOB+9Z1ONL62X0ZVf1q
9sOzyFzi6R1hZwH1fgJLPer5YzNq+WPGthCL8Ap/HvUzLttrnojxweG2WluCVqUDd6QrzYs02PUs
srqbHt2EBNlicpTGj1B9UHhFZI2bNynSR0I9j2y11+Zv6+hpsfEAfos24Ia1qkzfCCGZlxLVRDqR
/sh7mA1wy7rFQkNhecPugnQ8QIz1QL9gypM9t/OS4i0drdxpHjziP5Pi1M3CCrXzKIr2Plo6+0K7
/Rj+SUt9PFRKfDq+k5J2KpdAH4rnxaSSdkp1vAhzAz4AiDjA261XI1EAPgjxs+YTXoF28Tn9qLKi
wRAHv7OYd2mkpBSJIIBfYUpRjntP4+XpDiLy4cfOdCUxYijlQDVBFKE7FM3JyzVjOxD/TjM/IczE
2J8q9KJhPNIm9mvs421tCH+WuXXOXLZe+nJRa8CtzfA3spMLGUIW+97gVpc466HDz+V1AY7exfe+
X+/taaL2+txelW9KoCJEFhVTAMYH7OG5MJP+O2sMI3STChI2vkxlcIeujW56mPzvsYHJmanlhb4k
NsXWRL08h0o7N//Q+YS6qRhPJpp4g9Q9ZNYfoguXBlzCdi7wFnpxFfPHIOp5KSFRlYEYngz37sbu
ccFOVCoUWr99Q18rT73Vv7mNMZ5mx7mlnEqZtZTWjWa1LWDK3zmATyA/jnZsNdeiIBTMUgnLnTC6
YXAf7abo1VPe0xxJigtj3bw03nw0xWRzMsYCaMj6HzVkHB1UTmDb9Qy6Fvp9Q7R0itjudv7qRx7m
r9EQoTE25Dncr9klEkkjB524h9lr/RW5hCO11uE5D6SJqCFsNu5gWAG18E5Ya9kDdYmBb9KfLseb
p0d3nsGdiKJHJzFbeC79YRyiUE54SqHsVgHXLzHkpX/EKMjkyvEWNtVU/fk5BW0SfJGyHpaldveu
N/zR8ndCJCjAADilsB5UPqfbQdEK6WLHHq072u+HQcgpcjlcdtbWmykq9wvBb3UeK6JNH7OS01aM
uC37QjKo5lQPnV2PIXXOuz5tHrJZ/aYdlrfNMv3mD6Jq3BpoipZPtV49+Xel4umVgdfOEV5zFb3z
4DBCXHJnDDybA60TRU956XqInfV2He3BEIDRYebtnsvnKlrI6qbT0v9Hm2waQ0jUaEKw5iYgDHzq
AeCzhcUqm/rFcUhXj7S3Zc4B8GngBVLsSZi0+nvIBRQmV8znE6WI36l9KVyEjAIbItltDv6z2GQl
d9eaVKIhWm+7mkczF8No30osmpNi0222t7FOPhj5AXhMaejwNWw27q2InHtrQMHWrSeaR9lk0kTg
xNgYDBMtaCjjF1i6ZQm0vllMfBnkqA0oHoFYW0JgxVRhY/B+q1iOtCUYeqv5gGTunFdvE3vXgm1R
R8VuPUYEeBba1Lki4LzpQ2i1QxMm7mTQtQVqSQDdDV13GrH14ZnE8bxDNKHlWqT5Be7XR+fR8Ue0
4tyWw2mOexzavTjFKXZUg2OXPc9YUIr6bIi+2w2pnEDE2w9DCRdPMH8K5syvg6TqPoeEw1Pi01tU
MFyJxHGO8CXlCyuLN7Bqzv5Gb6qv9avpRLOkdG+t5p85eG2R9qiEest45CvzrxEoEpPY2TbmnGS6
z333pjPaVIn2UvfjdCka80U/4BNmJZdXw2JUQZdbdSR+HWSdePJTkPRRoW0pRsxCzE/Zrm2THXme
cRPHFOw18Yg+MMYos71BX0nGA3SX5qoGBgHrFth0f2Z5acjRfLmNImEoFn+1HK4Da6E7Q6RhMTje
rp/H59lgk0Tnqb4F10LQVBfFvugcGRh55m8bG0tTl8dys5Td+rLp9taYUm2LqKIe83i4uhOiaITv
PjTNZwfbB90ELGt1VF2jpEuYF5kE/Nh2lYa3IQoVVCMGKRDfN92FvDVzvMdcqS4m1LOc12QNle+8
GAXbqqavaWHs7NiIMZ0318fRo7RqoOHT8rZAiZqdrbVmYBnEXMmnra5vzcvdMPUV2KhfUT6/U4eW
b63M1tgT9T6IGWrbB8Eqd44r75os/szpKon267s2sEECbMaZguosi2595Xzp4PcMJ9U2aj00UPid
BdLZ1SN8AqIL4rjC8+TwIIxLIvUS/Jf8mo2cHABgg21u5/+NvfNqbhvb9vxXOXXfoUIOU3PngQCj
qCzLsl9Qsi0j54xPP78Nui21TofT4xfV1GVXwyBBUgC4w9pr/UN9rsrBVYeTGDyJ9FnH7nCjy+O3
EIx4z1JNi3tni3s1SFLYijemtCsBSe0KdfLXsZLuYoowfVF3blvkLuR7H/qDhq6dKYM6giKa99at
rBvbiIgLA28YYX1R9p5sKxGI9PYKMGO0V/2I4NuevLa+yhHNJiap7lRNpG7CfKe17Xmn2dsmpajQ
jyH9RC11r8hTYMiFsGQFIHsgvYcRalNtzepDN+eTJ0942EMAJdHbXMjN9MHJjA+xSrpwitstgAKv
t0gaIa0sBOWenEINd/2XdjIfJ6oPODoA3xki5RZRAhRkJvIiTmR+AekPuymq8LErKrTO8EMWxdt8
1LzUIGSvWI1YRfahGZlk4wvVXle2Qq0uaPBZdvA0iMx1TnmZSAuz1qckHhEaZpI4xFS81iGsVdJf
+UWGkg8rDcAtWpo/JvD6yzz+lhvZoR4C61wzqTo5BIEj01VDHhRtswSyST89TNVFU0/9ZyM0BpBO
MjDLPbGYw34/u6NRXFRyctTJyZNhvsud4kbr1AYeVYGLGxeAZkQC60lj8Qk5mkWyhWp/R3Mi7MIi
ZSqLp1rCJaYA9W8weu2lyIGb9x1DFP1cRhgP9qXcScbeKAFumpkaQhlLOwYBsFyJOm+CEP3asEoI
ZZTv0QhjksLnvSL7pA9MZKz1botXG547Uqdck51TVn1AYlijLExpb3Z9SnJb8usokQ/QNMYeDUTE
qil+wLVlyR3mTFKD8Qn7xuEqVW9G5zJqcxVf9Jjrjs0R1jpUT2PuyKnYMKct0FRJVAxrHRXYVJ62
ScHvWmKk5ylNx2rJYSADd4ZzEKLebf/Zp2R4Pst1irtkd0MryrZ9G3lW4x9TqSY4ha4UtxSamvI6
6mdzbddtj44QYNCkjj5apatILVTvMbtqyRNvcvh2OdPMOqSc5wZmi6NGfMFPUN2BjLqe/KmCRwnR
MUtvJ9O+6Kv8U2uhB2U6tZsYaC20yZivTRS2JdWkHDWBiG3LdKKAr3l+CeAq81EtseqvTZxSnZ5c
wvADWrDICijQ/KdZukEWmBCydCh2hxhdF9rGEPwm3Uwj5KDEykBv0m2O5AnNe1w3fmUxp3ppRZWH
UAhBA39GvRy4pox8FT2vomGj6dwIfW0L+/gsRJs+Vg2Syx1jag/g0G2t4kvPhI+/H1RQycFfIia9
q6v5R/S2YG46/hVolAK+XYikYb1p6myXYi25M4FVHhKTfIbpAJnHh0wpwL447ZXc0Ce0Oe+g8xqU
1vxsA/LqSxb21TZRNQu5rp5xmdut1aSbVBbqEPSlxitDMwRAjEqoQwBlz1DfE/BU3mSXJFhCuiDW
ARc5WhAFOsZe0JuMBIZ00VTZsx/H/YaV9Ch/qsOZ6hyaF3V9a3RTf15bdbuXUmWHUz3xfTabLmMb
itUpipqOre9SgDEIqfVxX3gFukeekUPQNmPjMmx7QIzk0ZhSWcDlwPJodjhY0SyzNl1TAmI11hK5
zNTNpjG+LXPUX7TG/6A2T4rgBy944DSdSnSmG8trIiqgoU6wMpWGvyqtCuyEwPzlUbSPdKRw5Vh5
nic4x4EmoMqxnx0m8lTVZA57qWyNfSYMZ1IKhAC4Y+iLcn2fOmq6SSVFRUOO9rIU1LA5dIPRTw5y
NeIW5VfMIC0GJGkV7g1I+5VeVjA24VhKFcm5MXzQoztLwfelK33UttNqs0A8MWvFNKCBs2Ij1zPq
Kjl5AbZkJrjSZyBkDqKPpqaiAOpE44EedkHqmeRKW943fVAc+qlVEHNrgE8MV3DWm63vkwBfNe0g
H2pjIo3uY3AjTsdHAomlHeC4JL4bahlMGBJyXmZNkMwW9PfimQmV9JZkNwo+pVmg5VZDqex92et7
RG5cPDGpplLJSDz8Um86v5y2BkEA+rNuVdmFKzuia2b8quaEq72pOKTEHQBoQa4aG5Q/r3QAARvo
OF9LG2PYgc5h4j3upiHkIWdqqrXjfOsb4S7TAxlXzN2AKMl+bJCaQLl402TZbcc8nK5a/TcDSsnK
nwo5U9eIxxoY66LBAyc6XqNk+0kgMSjTWPez3NmgDkFzukod6FsLx9kuzLJ1M0ufFTIQlFfym1bx
senucmtNt8UfDSkHNVQ/L+6s1IvkQ1rh3RlVFIjDovH0gBjGUWfIqzpMnMKwPVO9TeTSXsdwUmxh
6rlsqiQ80OHG7SzozkMSPZo5kFdFvjTb5HyYyGt3AWavkbIZDdx2LTAnAS/BKhyvajv8MFtPmh30
oDqADKeOvtUMmEylbuwTRf0eSL3DNDsB+XN8YTkX8zPbNv7IZaWvKyBOQruBQNJHUwr4IKxbA9h2
q6BOqiratmKQc6w+38fk3Q9+4tsHSByemmP2a+MP7pKTqubmEE7mlxSiGxDGHLeNiSYBKR33obZ8
Yon70R6xAJtw1mYCjFa63OGZlVLlR8hL31RtdQt0elhHmXXrsBwwWJFkQ7vNsFp205ys5jSl52Se
K+BO9D7kH5S7ZiweZjRo0HyRHs1mVFn7CgJt+rQghy2ijxPWeSKJir+Dc8PCgeAJrZ1EkAPaOdkW
enclOU5wmGVUWoJL0No5oMy2cmNi4SCYI4B5+ehSaNYPeQ6Vmt8N2OlGNugJHVM05S0FL19SmaVh
1JtaS++WXqX4ZEPg8jfrUg7hIfnXGt+9XnxRF9TzspnxejVT/yrA6GrVSjdIrVAVEGeO5G+GXOX0
gFBYvyHo+DhYCPMx9QSbSfjHSvgQK34nowefKYfOB3c3yUeGbYDJ4mzrAvRKJVqK7GPerE+41ssx
ufHRHMTsMH06Gb5WAV9hQHkpYROsUAYrDoNfXRlYWntV4T/mmnThm3EkxHVds89uU/gJWMvNDWNy
KHF9ffDs5APzXA3XbwLgDGo02yAG6eqxKu3aSrTuGKUYYZ0s53nJmhqNSozBXdmk+DPoKQmzwN9W
sw7yUkO9jHiKxNwIM66bV46PdvJuMY6tu/EbCXLmfSQAApMJfemAgcaQIKkDlUyJZHUU6G7Qi0FO
Te46pVuj25E2yWWnGJ3bTCPAsCi47RMKqg6iIsA/NhZgn5VTNnQ3vQB7hbe68rcSYm805XAYNWBE
KxpZOQXei2AfvRIQC/A6YGE+1iDU4+fZ0H0vNuwE3XSKSVNo6Iji0H5Rcdch6ZUqKRSqZpP55JDG
+xuLCz70byeja4ptqPDLWYqoBlys1yeThv2EekZT4JwIfNoy9HqTThmQo0S+UMvqjhWJF/o1cpyg
r0gFhTUFDw2RdMWewS0XwUNR3CV0raMVJflRIKFJNd+WYZJcmmTKcpzQYn0KyT6hyDCE6N5baihs
7/GIsRLS4lGkHVqIth7Egubo6xYgypZKpxK1tdva8XSwcwKnAXmjSNGT27ZVkT+YL0vfj75Tuf8i
97K9U9QyBJcL1Igpp6PDU4+Vs9x3W6nTP0zGBkpAgPpHJN9A2Wd0H3pjnyZUDYyC2F43iH+ClGkz
0Gsbb3VlQ3OUPhVgeLVqX4gsylBJl+pIsTALxwjwkxx9nB1CSzNF39vRYKiEwT427X7f6e3el0vz
So/KR7VGaSgIpeI80ljYTH5+K5W1fSANAa2g7pXL3Kadl3XEMClkdXpNzJizrV3Jor6Yj/7RiaXg
gSRKGlAzZ9WtbWwjvhwsiyxMQ1UCyK22TXHX9qwitveYpc9UtVNnqzKUrkn8QDuG1rIpJPkxNebs
VjLsW71K54uCZLTXlmi1VlHZY6EbNzjODiIXXX9J/Dw4H0H7HjQrz3AFTaUjmcNvTBXKIZk4TSTF
IL4qmX2u+9o2sobxaOUMgsXUjhcgBSU3040reagKPCzxFbFvmCXyJ4AG2NeE4Y6qpYEyFUwJWy0f
In9MjhJVSlBtOu0e9nOoz0z0pBaLTFXvVURxCB3jT9BOdlaZ2mtQbS0IQX3+mDkwz6My/a6VKqpg
GY0JPsoEfjqpHxyr/aykiM7XPamwYUrlC92ss73uZ9edeBab/UCyQ+zmNKgLTW3TjV0WqI3aaMXS
XqyZjCDVfnnsIOQFljqiA8Xbl89Ewha4m/Lw9EbZkizP7Kdp55tkJYCfJQe9hZLawWVbzVjLUDeJ
Oqo6hrYPDWe8bcYaUTIFmNvYkPKxHzCOHQ45hejQtnS3CKwZzGx6V0xFdVE4puzJSSzTK8mlzkRS
oEDg19In87tmOAc7lF3LmRXsSlNDq8Kejo4z4HuCNpYctiY06gpZe6l+riSk3RyraQ5SQRajTjAS
UItavyXeBFXtX6UVTb/rfHC/oapvgsKHDsWNvWoHpDucIbEvcGlCH7fVLciLw3wL/rxYZUjx7n29
oeDtw9rrUbNQyhjxK+N7FfToZIGkMZQ2WDewztcgMw2U5uRN6kN8SexWYToE4WuZMbnAyfpiB0W9
s9VeP/pBd9dIQXkx9iZ1TGXcRKU2bNqyhrbYzaTyijr1uGf1xtdnSrkkcpCWAkOD2aU/mnDBiYvD
XLuMTXk4aAXOSwjOncdaveSY0FzvsZYPilB323EYzi1cqDyK0/UGwGi0tcz5Cyne2gXsl27lCQ+A
1I48IyAt8zfqo29VYCGAGiaW1DZDPb5qbz3VklpRfbORix2IApfQt3Z1JcdaVs3iozGouOfGyXNN
O4YxkwIZsKMC/Dvye44hR0e1l66UioVSnkMiodbynWzi35zi4oH0Wh91OUXH1GHx6rb2bwrGdm2S
5AMDtUPwS1s3Qa24g00BD6yXei6nSPV0WRY/+wzlepKhY5eqRKeGJl338eAp8k2KhQPGVSPCmbPd
bvt6tC5MwGpCGBxVNk0h0U29ipxhuWoI6El1FurfzILKW1sWB7lszXYQQ9VlR3OMN7Z6pQSUXp7G
AthYXl3ogXENAW9lsvjAx9bIL5rsUBb9MWAMJIdVCSU0nYomgDxGnwF8e/lBr6PIc8Ynykmg5opK
Aq+bwQn76yahv/VxEWeqo4riqIqlOf92v6EhSn7h1yDh0WR01SqAbFjKGHTZA/4RFQyZZvg6BvVN
1dr1Y2t+RRIJd0+zqbdtDrHD9rNzU8tzb/R7aVtkzse8ss6zfBqPNiDudZ0w1Rt15RBgq+pq9JHX
QebfOCDpA7CRAuiqRI9v2w+16jlZtlVZU3z0zfG5n6+kyR5vyjIAA43jRxA5JmxZoP5yS3onsQBG
kNmPyCahF0Elb7k1/+MS8HcuAaajMnD8uUvAx6lAVCX4HR//9JkffHxF1s9kgyhQp0SuWpbQzv/B
x1cUhUMWovkayRjY8D/p+LowCdB00+E/WUcJmsDxBx1fl88wOCJ/LNuaLFOuVP8JHf8NF5/2DopF
p1MqmKQRRokA9lW0rCCnmtRONVxqFXBexFY7gFObfKTwwAz3N/1LEz391Xj2b3/tzUhQBRr0woG/
5l9M30fmnocCAVfkJW5YaICbMj4WyXlwoW2Lezq3/ogixXOwjfb6JoOCCB3aDY/Dg3IcPWuP5gaL
UoIzad0W6+JvPJ0UUyge/P5kESTnd1NRpnYMfrw3mtiooCupkerKhdXI1KTF+nshtDqDBj5EF4mA
PiBiKVtkKLX8Htz5uJeyqQdYSg4ZejPc62UvDhySPBBCvRBzSa/S83mldlGCvzWbHv8dJlP5c1Xm
I6J7A+LvyjwAhy8Ld3kt9wcTEMJUokML4zKJmgiFzKrfzDZwlFYosi0buwmZ9/OZ3AtLIwhSgogd
yUWIZgi43xMnu4eHclieIrFNbbgaIICzZDQN9E8LpaROJpJ7L5uO4OCA4Ki5CRDhw4aA2qvYwPpR
tuiT7F5eYgkFBHQGWrjiJjngY+ryIKckuzrCSe5LVyZrUCdQ4sSfNKxB3Ykk3LIeRoUEDQRz2S4v
LIvYWUfmK0wVEst27W81cEdAKqsDpeESmyDkepc9vCbhwIhNU0P6VFRgLzC5My1kAb0k+5YNEWZ1
UEYQmIMMw8GRkKKDGAmOMtc74q2fzyn7Oqh/+x+JTllby+q2F2x1QC7tYTaQCoxaf7O81C5qh4iq
Yw1gR59sGQ4/XPXvZMAqUFQ8W15aNi9PlSp+NAZynFLVgiYT+QBDbOI2GGd3ufLlV7Hr4Gg1WbR9
ucplD7ZiLrTRuQk405Qb9HDuXq5QTQgbTpdttQNpXUr530qRRvCrhrzYWNJIXy522VOwK9zRHdYQ
SghXZa0BHM4eBSnyn/q8J0caYCxhPCzHUszb902prXq1obAkoWW3iF2EoIr5bsTzANwVD6enmq3l
h4nZjJYAGbAEAMne0jpUbFrITTTu8vryEr+47bYObZ6VELeoAlZ7IE4mmw7xioxY01vuGEigBhwU
inSWIJ4UVlG20qgCHwaMKci3CU+6aEY9YxS520hBM3jQLRjoUBhwWy1PjbiPuh/NuZ+7m8zw282r
9grbkFa7nFSDD8Om8euL5WyK5ZR+bmAHFgdHZGyXo35DfjQqZqyuJhqNT7iGuyUtZ3m6bEZx4OXp
m7eAq0QGrJkwQIVtcZCFoXiQYWWJslltbU0HjSfi5sNylLRofXjzNBfSxY7TIIMQ94bXpFq+QsGM
UvzyEVOZrXWZdo8vX7/stU2U7/AWP72rDht63ThR99W5X0NDp5/EZtlbXgNfxfCd1xFiHn2InYZ4
I0Ir6AujIL8+HX71zlZ+lnop28dizEqmOT8se6MelzXiILwIW16Z18vusqls4wmnWIypAurbq5cD
y6erlxdfvm15j2RnyirNbWC74s4nP2+/qQMiJY1124XVsK+YZ0miDoxTAaKq/NhZBRWZqsSwXJqF
bMTpepeLVjXkLpxAPj8d1c2Z8S6cxKh3Oh5Slo1q7WMxibJZrB39yVob4ktO713etTwvFNRUXp4u
e8trp6979Zkc5t52Auih1Kq11aCkjLHoZH/0NS+vqYNmz65at9+spiiBprRuKJopIPBhraTW0/IM
7USyhaK9puEMiVo8HRT627L3snn7WjYyqaBCFG0l7kYmSaC6lvfkc/h9Ehf/h59dPvZypFg+9/J8
2Xv7p35/SgEMLNnhNkwQ7GHwfS8YzdaLKK0WKmtrLNOdlMuPuh8Z61jMestmELNehXqMlUrqWG57
FQlN4vtVMhfgdOaoBgzfwm8ZRFlj2diGfKvFOJgR0JeHlw1iJ6+fLgfyqHpuorKETszfkcsidlkW
jm4sprl8aNHlaAdkFJAtrb1FQnXZqGKCfnn66jUx60GBGxmvUtHsLV+muM9NJgUMcHcC+tEY8y4e
RP7a0fd22qEPV7efuR39XlLkIyuYdBuZgvPB3MIqjzG9v9Ov9CTBWFR0tZ7efrCWHlTpBZVZgCAk
SGDkRQa3B6fa9WRUFlhbLPPUFtHwRbqV9ftAyCamSmhlPzY1zpcryN7khqdiMw6Tvyv7r8u9YTma
FzsEFud9gwCguCPLXTrVWa0GZcoZSn3TGOtsMASasDrvBMx5tJ8qav6bgUSLkzTTDhnMTimCg46W
MtiyfSMirFGEJ47VZdjJUt2LCmpXy2uiOeDKmWLQFnPCDZrK+0E9DgpTSFMhwkewdEOF7KEl1p2m
IDlEw3mBfxU3JjO3RhDu0RNWD4pQX1s2M3UMlrfoS7XTTk8K+7LElCFU5/sq8/tNPGWHfihvIyEZ
WihWDTQfBSBgZTdUo0qqNKPiyQZIi2UjBtuDA3nx9PR0IBI1pBQ69yJru2xOLWDZjRDvJ8sqJGdD
ynWqJV1aIbqgghbg1aF+hCVBFV2F2dHODZChIbhqR0OBCpMQL6vErWZnXZkzjKtSNkBtKJnynaR8
hkQlQ+CyUZZZWhQNl6e5hvbWbNrbvNC/ITF7nadaf0goARyWvSrOIGiG4PfCgqg34woAI8z8Mq+e
49ZaHdDQFy8nDjTy5ZjN0NEbgB1eXlrecfqOrOsJyZChchDrKIBjirmlEps0tTW0+sVup8fdyqdq
6ln4rxLoDJDHSWVwqKQOeHr/sjeKmWvZezmwvO/0kXmMvqWx2oAW5LNWhX2oXesbs0SG2BYbAfbn
9oldGruyUhCS94jZ2sPymiXpHC7rYz8pxn55aTkYBkiVLXuFlARuX3F6aVejK2bLWD759j7vjOvR
N/UNLYUpXQ33ae3DnTODBOX85bW2fg7sAJPUksh8ecnIQL/JmgPlV7zj5cDL0+EKHpejwyoE2rTq
h7UteTQABU7ZVrH7y3Qb4ImqnSuIYJDp/Zg/20p2gREMov3qtvHM+/SSZcetBHAftWyPohTElHDc
tvGaHdU/r8wDElhTfdsMxxq1R1ZJsRcHh6l/6NQnoegbJljvrlFjCxNSrldKvBU8X+m8iK+seNuq
9JmtpZzbyGQiFuPkxzy+rMZjNx7h94A6QyCglfYooiESEAAtc7wg2icZ2pmFW48bmGH9BuOeI7nF
mRnbbb/O1NPW2fcKaY52C7zXkj5T/UMlaLhrrb2Bc6Q8XeF+myUfVUBH8Srwwg9odFRfFNxDwJCp
9yAgqCTo8GWguK0QdWiljSlMbRG62pgZIIJ1EG2gnlX6lY2VyIc6vm7kL+mFvClXR+OAGvEqvgQN
SRd1waIdQM+78efpSK3m+7TRUBtegQD1pGvw3PhRj5+dLdLpe/WbcpOvh33yKHvlQ+UhvbxzALte
abt+14Lriq6ttQmz+JpFJ+TLPVrGF8qu/BKxsGwvoYjAs0ETIAXmLe1xjzOPUJ1KwEhE2K0HJ9n3
vuBWcpXv0Zu+x3UVcNeNdBk8T9/Ch/J7cazQKVqRGFxnjznyWCyzP7QIHF2q982j7j23u/l83332
95wV7I1t5HLCxCGH4vqgjTtrC9sCt1tZ1GuZsjwwwMiQZcCHHtt4F4W3SCahZFrjfFHt/A2OYPjy
bDMsnxzLNe9mjLZbV/6mFzc4hEyfAhCvSGFrHpJ2Y7YCkTR0u5FlLQwSaxWTHMBcE+0e3PCUdalg
D1B/rs+P1o3DZeV7083vzPFg92tnHe3RvpP8jxr05WA7T2tGyJnG8aHbzP4x3Dk3cJwugs34GaBk
8009UhnKILtibRN55ehNd0CGTJS3IJo768Hfx5iOmLcCbfeklefyvPmEcUWs3uQJFhCXiB99LaV1
Oa/XITOp+B8xg+mL9c3CCB3soXGOxYkln/uEwoOrXVGZSB6qyT037nvMhs6VTenBqfyGiMkK6EVD
Szr6OKB41qc+x4/XTfGx8yRNHNTPdX3Xf57unfKIN658JPa6ST8rz3LrkpmQvzi5mx76J5lWWR2V
wiX6AW3loXIb7KH9xaYbghqwV0IzGV28jzkga9QdVtaD+aW/ya5xEtqPFxmCuJA58yPdX+r3tu8N
d+jGZf6q+xa49TMAajR9c9OFODwqm7QABbzlDPn6FKgD9MIL7YCRxgQVfu1k4EpW0TP1nSfpa3qN
0rXLIu1efQy+JffIPIC5w5jPXLWufwn4/WNxLt+QHQg24RqSYbkyL4sd2OP5Md3rlw/TrXEn7bTr
+Bl4pRW4GoUJT/6OGLJ5GDdwBdoVA039gQz4jboDTLjHjKZ+gEPeA2teJfvGG1f6WnpEQ8Da+B6S
+16HNNOKsVBxWRXEoMpSD8pUG7oJQzYLiJv+c7aHVov9CEgQPVoBS/UYUz/qFO9WwV1B4dl0i3W2
guunsvodVpSdN/Yuv3E+UUR4GNemN++Sz9nWWEvIwdhXiArKOOm4DJpecMBbaaBO7vqr4kh3izck
6aDnkCSjHR6hX0CJXZOSANcdQIndzpdx6NrjxtiON1/9He4PB3+X72Y6aoo8zHW7Q/WOkafe6KJI
tsrgPDor1avuuKf79nxEwMtTCxfAzhTs4PcGvZfKXky3vnYeKzRgxlWBJ5SGIwTycKtcXVWXFhxE
F7YlyCfSO9tgnbjVNv40XBT1B9ZeseSiYpiT7/6IiHdB20Pn5Wh7gKKO/iY7mA8657yFBbeDuA3N
y0XoGrrSTmNOcVHRsdyAdCQOVvH6ebpCneMJj4oPwUWwDb/kimtcjilQwpfpz84rEj7LFKkxbGR9
2u5IHh1k3aq3oeZfKjaBTStWOH7Bel0Xa6NugFAdodGxxh7q0YQ31uADAIsKXFkJMJ8M2KEXH1n2
ArEgWfYGuHWAiMXhwZFRrEe6+DzRmxhMMu9Jl9XNn39aw9THrRqVRQnSEl7RmS4Kag1CC99D5D5Z
UIUObNOfm7iWuwPQq/6w7C0Hmqb8jJUI1fHKhlIz1MgSzfMGfIC6b8hc2YOkoBmFoeRpF4D3jGpN
CYQUG1F93SBHSendR2nU7sdDCKkIcif60Yy75CDi5blvccjSUm9KUP4za4dwWs6z5uDAqQRrwl6L
Lh5pn5/Pa5KO2yiUz80e3EmZws1RlSw/yGJjRSD/lr2X18DfDEi5dNe+3HuRQuM3J35gliesdKsc
YYYpVqStj0egAKSA6iIGMXNlH4d1s+1ELL1sWqGoCB1xM4jswssmEEvBl6cqhB7c0OSrJcs2ilXb
slcv+JyXF3WTIpsV1eF6UbA0Vdh8GKbslnTwImC57C2wMFRb5Z0Qe1VM5S6VNX9jO6SmyrFP3Klk
mgDdW53XsoLpmMZ43D2MFaYQA/ISkjE625cEkmznnTvhQkhnjKC6RsL0BJEJ9E/amlEdY+w0VIk8
ux54o4HtxfJUHiLIOIRKDl4WCzIrzEbgiOGs3IOJqDCLoyFQBxiRuRu1rRbZu2AWv3itGx+zCdhc
n+Ln5MYiX4flCSL+WBV4dtGzUhG/3Mvm5bW+lydw9sccoMJB6WuLUKnD0GnSq3u5aS4tVj2a5Zu7
BUS5pOiEKLFr9EIES2SSdUBmdNolefySTFZVoOaGxcAqoWwmFaN2yFEoZO2LtYlZfcGfx6GPdG24
KRrtI7RJzL3FRsZ5JpeHbt3U2AgtadXlB142L09txM+5SBaGMjH58vMu8pYS7G0WRpUDL3UabABf
NumdBW522ogcslHWvBgEipcBo1ppVeu70oy6/2rJsC76qKfntoxQ7v8U4/4TdWxAXRRh/rwW50VN
W0df238V3//lFmmXffm9UPbp87/pZJtnjkx9zcbTWRMy2ZS+ftTlLOtMUSzbwZ9bQxVZl6lT/aaT
bVN90x3Hdqjo2bqFGPZvhTnNPrOpb6scNA3rH+tki8rbq1qZ7siU5kCPAR4T8tviyl9X5iYlT5Rw
GuUdgnyrEtZx8N2Yz9G928gNYCGmfVlngrVt5KufDQK3pr+DKQcp/ZsKpr6RfeLjAJuJGJjv9VDu
5OiqrR4V9A7a6PrVbb4+ndW/8i4DoJS3zX//1x8B3ahxmqZCJdPRVSL3359tYZhmabOex8FNPmCk
iEdeVl7LljoDzX2cCE0bVCVwp8F6cCdl8q1FVqucLye731VS+0UFFNLr6g7m9joYkrWe+heAFDaD
Zu4nnWwswxjGOlishCvnytKeG9YaCasCJPb5mipvoK37bpCX1+LrJvRtfPEa70jqYaNXxVfxHgi6
LJIAFfPnCoNEr+O78izx1TDCIIOVBCfoLYiXxFvEV1alshVnYENnF181GOUBv7i1XH7V+fbfToqi
HlgBRGw5weWEqasVWIWhPwTaAp6vQL3gaUEpD94E7xXLMYfwMSKTx37FPlRW18ftUs2STRMka2zP
r8R7wgyFbGNbYU0jDusAJYKSj4i3ohjix6DWcGm1W5J7UF9hA1dQb6saJ0w+rUfOTs78z0DZ4DTw
HVGRe1VYHnyJZS+frXRjFUxbSo3ekDkX4uvU+LzrkTpAGk+8I4mGm4p3I/lFfMefHVr5u2rX+F12
rqZfGc25XmwaPpHkfAF/Yzkv/nilWJvfLlX8vUYaV5ajbDF5qfJ+Jw7pWrj8C7tE/tLEaB5V8PXF
BfA9qKeQaoy24vaIaxd/fHlditdVnmzEvriFvtjnWFOwUCy8OLmXObVJyx90GfkYShlYHwKhUsHh
ZpB0ABWvAgQFTPb74jpW730TLUBcAWUswhyUwIx2LZ6KNzcKkW9j7yaZVbfEXAATnbrKBm4b2C3E
ynndJ6Lue2L++XPE3xDf2yRI9iENByZ8+QqVfcB4q7yLXHFWpqq4v33UVqEtxGjo4hYTRfrKZ18c
q8TXQkXkyvi2RAelHyntnYwiFtJThMXcJt46pBvT+aRo0jox/V1fCTJxLqCuxROqaisHmJpuWi61
DZr/UYX9KcMDf+pHxIy65HaU/HsngG6YauXnBAnNVAHJNWnXfpY+DKUZw0bRkCQySNNa581kXVQ1
YWUANy9OXCtULzqKf7gudgrUmO3QMg+qtn2f5I9qI5zqIr8CzIjOyCQPX8ljo7ArdJ4COoykhNep
ArqpD2hnoIiH9oYMJOZUKEKhmBgl2hWDWPD/GaDlBzLHe2qf1svceNM919Ptc9OlbfN//vfX8X8F
z4U4uozJ98X/25v++ov+9R95Vhh4UL6aLn6e03LCf/UV6VMbtd235//+L806w63CZK5l1hMPXKHT
Ig9+HJaw8j4zFSyhHZm5VzxeB0w//+If3IW/vsDT7fzr9/zuCr4WXd6KnyFgkHyN+SFy/s/uwZtv
eHUPnDMD6LoJD+h0icCOXt8DxwESBOSHyfV0nMiDUOhVO/mzlvDX1/eP78HTN+Ei9SPUen0PFFBE
/9lNePMVr26CfgZQELigQqMSD+KI390E9QywkmIABjg1FKKm93UTNEVX3gapyw/zT7qDRmiqEUcp
VJ/FA5zi67tgy9wlHSIz/WJ5vL+msJzz7yL1f3wT1DOia10FmPXHN8E8A0+qaSo94vR4b00B5N+v
tgRTP4PDAgrW+XETwAG+bgmsDs4YFRkWHNrI++oJeCWfeuebueqfdAT9DP8gVcCfTz/xmzFRAChp
I4ZjGiR9eJzGn3c0Jlr8OL84JurKGXbsClpyYBB/XOTrNmDRUTT7xwr2fTUByxQQ0F8bBsSC2zZY
Cqt/ePWKbJwZumWzRH5/HQAfkV+9fNC+tsD6Gm/mAEdhDlDw4yLnsDxO8cc7avo2zNRfvXpiHtm2
TBXezunx++HPMs4g+JmCY3c6/O7CAWZwjTH7l7qAap+hRQZCWyPsfd3zbaIhxDJ1mtmpb7y/LkCn
/Q8D4z+PCdUzU2d8s60fE/2bSQBXO1LWmkVA9F7vApK4vzoOLisg0Rd+u8q3SySDcRA7D5by724k
UHRL+dWBUNfP4BCRMISltzzerAwURT8zsTSEZ3vqb+9oJMTGQP7VKIDsMsGwIfgep+t/2wtkVsga
a0f5Zc3wvoIBKGy/fBcgv0BUUXTigT9sBbZDvEw+X7hbnh7vLiiAcPirEwJmnSIJQDbkx0W+nRfM
M8JBWzZhIi6PdzgiODYN+JemRV09Q1+eUouu/xz3X8+OjkZCBc1PsQxbHu9ulaySK/jVtqCbZ/CT
BIXrx+z3Zl5wWEGK9SGrqHfXFUxF/eUI0SYE0okMLOv0I7+9fJtpg7wZmbVTXzm1unc0OSBTYf9q
moD8KXM/VUxRNRQPfuvXXcE2GBC4Q8hhnO7CuxsQSHU5vxoiESJAPLcc5sjTVb4JEbgLFokSy3nH
GVRSWr86LBoMCCIp8qrFv24LpnOmAkCB8v4jp/L+2oLMquYX7wLhkiO6hPFmarTMM0smhCK7emoj
727JpCow3n716kkJEXJaP6OgN3eBMIkViUqo/COp8v6mRtkQ7PxfDRCoGWmGYZIWeN0FLLKGgCtI
Hv+YFE7B+TuaFGgEvxwZ0AX+L3Pnttu2EYThVzH6AILElSjxogGKBKjd1m7RQ4pebiTWWogmDVKO
4z59vz1Q5lJy4mR0sUSuIvnn7mp2Znbmn1mVU8k4JSFxyigURA8oR7fOst8K6QmBJeFIhWA5sb/z
rCA+4B6kaigL3HTPwYrVTvDcTHAvF8+f6HHG8XtJ5OCkFBQT4os2tJJqRi3DeRUnEooJqVUaHMAg
c8/ITZzNcjTigj4IC79ZvF+akkawnot0L6hJvlrYpo/hXDjaC+jFBXKSca48yEpaMYSMZofiVSCG
QJikoLfDYZZDjbAkkITlzKbBiyzSc5AUl0MKZUHNJ+SX1ZJLCf0qjGSBZueTGS1GaImT3F5AfMNp
9ttTixwW6P9ER75xYoV0Wp5zjVvO3N2TXE6BTZD730Qw/WyCDwyS9bQj6V9McAzxwDGZ7vHbLSlN
mM+k01cEyxXB4gVatZ9ltArEEWkLNlsSOXBPcsET+onYdmEyB3lJ5iRX7PAg6qNjAvqR/JpNwPeq
0L0wIVmAcrwSrwL6nvlDX+7DqfGO4LBEaAXPoEg1y5bN8ZGkssBPDa+KWGIIpI3sAbnGJSSTxSph
WThu1fW1pCNiyqgD1P8L/DM85QkuIpScaRCW1HYEshCoQN9uHKx2XClUQ3ATx3TMgkXw3ceIpbkn
vVXAzZXuCFh4agW9gBqQfpZDGzHLpsgCJLxAc0hILWYEd9i/MuNgSYZQcoMBPOLkUiSzUiuKZFAL
7kkviGL5g9JVIFSUrdD+IUYyJqTaIxOFQFNLQnOPX/aEZMESUqXJZ5zluSJmzOnQz3LkNFpHARPE
8ToseErzhzItDh8s4JoSIoFs5Oc/zizYJJyCwp7swZmUQCbNr5B2VtxigkJ4zqVFCtGyMblVyZW+
WeWTlBQgvUJdoGZ4w4p6wZ6WjYUZzh+GvoKPjEYMFI3kNKLCyZVqRJtrJIFCk9zTAdUlRJWCIBLR
BX908nY4JVlYrOZi54CjE5Z/iXY9HBCHsuCdA6QF1p4Tu1fN/xVfOtT+0K2t2riqH1N2p4qDXvpC
Xw5y/HkodbnaUOFJPUv0Rdsn17/7uSjoTcTZc9t98GG//d17wp+HCR6/OnpXP6v+Py9N2ep2vX1y
HzyFYd7oO0qHfqj0B32nozoUV3zwPJLvv4vGOdACXwDudiNcm5wV47bmv6aOgR1TXg6803Wnu36I
9mf0JTlS5Le6Mv82bR1XU/u6LzF2UzWt3jTDUXvauBy5rsv13qwf9hG4Y+RLwd+VlX7UbTlE9oRn
MfLrithfrpc/eP2fk27677RmE0uhpypLx/9j2bS3saSgDC0LWIp8yYob0+M48fbEWinw1UZvIwEM
hFUxblWZujHxjvQsSDF0vTF6pEU8s1CM3DzGYjF3VD0p7M/HusnTv8TAADysd0+RXHhOlRT6l4aL
ho+WuXBVHVLsa23qSHvA0juHebnW7VOl681wOSB62DC/fMhdp9fbh67kAvEezjkLnqwhxjfrrbnV
cV2t54XJobEFXbOPJDvQL+XYXWf4d38f6abA4zkHevPQjqEtO0QM3dT7kQ7h3gvLuJAi35QfWj3y
ngKZQQ79Ucd2K/AD5MCPF5f67r7bmtisg28z7+fA/6lsuzLSVCGhfQ7w6/KTWUdmDHCbJz4H+D9N
u+uR3Jb3OUgxNI2ethdvddtgKePNSbxp1r/x5CUdr/JzbtwL3mn6e4/hbfpMOv5ftyZecZ+JEcPu
KjyS+FQTAvtiaFrFjlsXuFi5FPi3kpuOnqqPenRMCLFoKfzv22ZTXlx1R7bNB3ml8H809Ak7KYih
oP88LzgWxBCelcL/yeqXXVdGLgVNo2zoU479KT5VKgZ9Bty/9nrbj87qlBCjlA73fdneYdkiZE8Y
ESMbTjYj8Q4hNSn03xq7U99ylX08bhepEoOX3f7i/anB+8I0Mb7p1k1Ni8Vo7D41L8Z++X6lzx6B
T0WaDhHp4/hT3wXl1J/FwTX7jXVV6vbN/wAAAP//</cx:binary>
              </cx:geoCache>
            </cx:geography>
          </cx:layoutPr>
        </cx:series>
      </cx:plotAreaRegion>
    </cx:plotArea>
    <cx:legend pos="r" align="ctr" overlay="0">
      <cx:txPr>
        <a:bodyPr spcFirstLastPara="1" vertOverflow="ellipsis" horzOverflow="overflow" wrap="square" lIns="0" tIns="0" rIns="0" bIns="0" anchor="ctr" anchorCtr="1"/>
        <a:lstStyle/>
        <a:p>
          <a:pPr algn="ctr" rtl="0">
            <a:defRPr sz="1400"/>
          </a:pPr>
          <a:endParaRPr lang="en-US" sz="1400" b="0" i="0" u="none" strike="noStrike" baseline="0">
            <a:solidFill>
              <a:srgbClr val="000000">
                <a:lumMod val="65000"/>
                <a:lumOff val="35000"/>
              </a:srgbClr>
            </a:solidFill>
            <a:latin typeface="Calibri"/>
            <a:cs typeface="Calibri"/>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microsoft.com/office/2014/relationships/chartEx" Target="../charts/chartEx2.xml"/><Relationship Id="rId2" Type="http://schemas.openxmlformats.org/officeDocument/2006/relationships/chart" Target="../charts/chart4.xml"/><Relationship Id="rId1" Type="http://schemas.openxmlformats.org/officeDocument/2006/relationships/image" Target="../media/image1.png"/><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3</xdr:col>
      <xdr:colOff>131195</xdr:colOff>
      <xdr:row>6</xdr:row>
      <xdr:rowOff>111319</xdr:rowOff>
    </xdr:from>
    <xdr:to>
      <xdr:col>9</xdr:col>
      <xdr:colOff>572494</xdr:colOff>
      <xdr:row>21</xdr:row>
      <xdr:rowOff>143124</xdr:rowOff>
    </xdr:to>
    <xdr:graphicFrame macro="">
      <xdr:nvGraphicFramePr>
        <xdr:cNvPr id="2" name="Chart 1">
          <a:extLst>
            <a:ext uri="{FF2B5EF4-FFF2-40B4-BE49-F238E27FC236}">
              <a16:creationId xmlns:a16="http://schemas.microsoft.com/office/drawing/2014/main" id="{C76E9F68-59DA-0F68-A932-BB43C7AD5E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1820848</xdr:colOff>
      <xdr:row>1</xdr:row>
      <xdr:rowOff>127221</xdr:rowOff>
    </xdr:from>
    <xdr:to>
      <xdr:col>8</xdr:col>
      <xdr:colOff>222636</xdr:colOff>
      <xdr:row>8</xdr:row>
      <xdr:rowOff>166978</xdr:rowOff>
    </xdr:to>
    <mc:AlternateContent xmlns:mc="http://schemas.openxmlformats.org/markup-compatibility/2006" xmlns:tsle="http://schemas.microsoft.com/office/drawing/2012/timeslicer">
      <mc:Choice Requires="tsle">
        <xdr:graphicFrame macro="">
          <xdr:nvGraphicFramePr>
            <xdr:cNvPr id="3" name="Invoice Date">
              <a:extLst>
                <a:ext uri="{FF2B5EF4-FFF2-40B4-BE49-F238E27FC236}">
                  <a16:creationId xmlns:a16="http://schemas.microsoft.com/office/drawing/2014/main" id="{92B3F679-CFD5-B55C-E792-5747349675B6}"/>
                </a:ext>
              </a:extLst>
            </xdr:cNvPr>
            <xdr:cNvGraphicFramePr/>
          </xdr:nvGraphicFramePr>
          <xdr:xfrm>
            <a:off x="0" y="0"/>
            <a:ext cx="0" cy="0"/>
          </xdr:xfrm>
          <a:graphic>
            <a:graphicData uri="http://schemas.microsoft.com/office/drawing/2012/timeslicer">
              <tsle:timeslicer name="Invoice Date"/>
            </a:graphicData>
          </a:graphic>
        </xdr:graphicFrame>
      </mc:Choice>
      <mc:Fallback xmlns="">
        <xdr:sp macro="" textlink="">
          <xdr:nvSpPr>
            <xdr:cNvPr id="0" name=""/>
            <xdr:cNvSpPr>
              <a:spLocks noTextEdit="1"/>
            </xdr:cNvSpPr>
          </xdr:nvSpPr>
          <xdr:spPr>
            <a:xfrm>
              <a:off x="5064980" y="318052"/>
              <a:ext cx="3331597" cy="1375576"/>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12</xdr:col>
      <xdr:colOff>0</xdr:colOff>
      <xdr:row>18</xdr:row>
      <xdr:rowOff>0</xdr:rowOff>
    </xdr:from>
    <xdr:to>
      <xdr:col>20</xdr:col>
      <xdr:colOff>568824</xdr:colOff>
      <xdr:row>41</xdr:row>
      <xdr:rowOff>106426</xdr:rowOff>
    </xdr:to>
    <xdr:graphicFrame macro="">
      <xdr:nvGraphicFramePr>
        <xdr:cNvPr id="5" name="Chart 4">
          <a:extLst>
            <a:ext uri="{FF2B5EF4-FFF2-40B4-BE49-F238E27FC236}">
              <a16:creationId xmlns:a16="http://schemas.microsoft.com/office/drawing/2014/main" id="{6B90CFC0-D35A-41A4-A18D-BF91AD1DC3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433346</xdr:colOff>
      <xdr:row>17</xdr:row>
      <xdr:rowOff>127220</xdr:rowOff>
    </xdr:from>
    <xdr:to>
      <xdr:col>8</xdr:col>
      <xdr:colOff>616226</xdr:colOff>
      <xdr:row>32</xdr:row>
      <xdr:rowOff>7950</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A97EE75A-99F4-AEED-0A34-5D213649083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709283" y="3371352"/>
              <a:ext cx="5112689"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23854</xdr:colOff>
      <xdr:row>81</xdr:row>
      <xdr:rowOff>127220</xdr:rowOff>
    </xdr:from>
    <xdr:to>
      <xdr:col>6</xdr:col>
      <xdr:colOff>302150</xdr:colOff>
      <xdr:row>96</xdr:row>
      <xdr:rowOff>7951</xdr:rowOff>
    </xdr:to>
    <xdr:graphicFrame macro="">
      <xdr:nvGraphicFramePr>
        <xdr:cNvPr id="7" name="Chart 6">
          <a:extLst>
            <a:ext uri="{FF2B5EF4-FFF2-40B4-BE49-F238E27FC236}">
              <a16:creationId xmlns:a16="http://schemas.microsoft.com/office/drawing/2014/main" id="{771FFA17-FE19-01AD-F240-0493E941ED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0</xdr:col>
      <xdr:colOff>247650</xdr:colOff>
      <xdr:row>1</xdr:row>
      <xdr:rowOff>114300</xdr:rowOff>
    </xdr:from>
    <xdr:ext cx="1647825" cy="552450"/>
    <xdr:pic>
      <xdr:nvPicPr>
        <xdr:cNvPr id="2" name="image2.pn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xfrm>
          <a:off x="247650" y="210264"/>
          <a:ext cx="1647825" cy="552450"/>
        </a:xfrm>
        <a:prstGeom prst="rect">
          <a:avLst/>
        </a:prstGeom>
        <a:noFill/>
      </xdr:spPr>
    </xdr:pic>
    <xdr:clientData fLocksWithSheet="0"/>
  </xdr:oneCellAnchor>
  <xdr:twoCellAnchor>
    <xdr:from>
      <xdr:col>0</xdr:col>
      <xdr:colOff>132521</xdr:colOff>
      <xdr:row>14</xdr:row>
      <xdr:rowOff>30581</xdr:rowOff>
    </xdr:from>
    <xdr:to>
      <xdr:col>10</xdr:col>
      <xdr:colOff>397565</xdr:colOff>
      <xdr:row>39</xdr:row>
      <xdr:rowOff>27418</xdr:rowOff>
    </xdr:to>
    <xdr:graphicFrame macro="">
      <xdr:nvGraphicFramePr>
        <xdr:cNvPr id="3" name="Chart 2">
          <a:extLst>
            <a:ext uri="{FF2B5EF4-FFF2-40B4-BE49-F238E27FC236}">
              <a16:creationId xmlns:a16="http://schemas.microsoft.com/office/drawing/2014/main" id="{122614FB-47A2-487C-92BE-6755ACC4BC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132523</xdr:colOff>
      <xdr:row>5</xdr:row>
      <xdr:rowOff>101933</xdr:rowOff>
    </xdr:from>
    <xdr:to>
      <xdr:col>10</xdr:col>
      <xdr:colOff>383856</xdr:colOff>
      <xdr:row>13</xdr:row>
      <xdr:rowOff>123383</xdr:rowOff>
    </xdr:to>
    <mc:AlternateContent xmlns:mc="http://schemas.openxmlformats.org/markup-compatibility/2006" xmlns:tsle="http://schemas.microsoft.com/office/drawing/2012/timeslicer">
      <mc:Choice Requires="tsle">
        <xdr:graphicFrame macro="">
          <xdr:nvGraphicFramePr>
            <xdr:cNvPr id="5" name="Invoice Date 1">
              <a:extLst>
                <a:ext uri="{FF2B5EF4-FFF2-40B4-BE49-F238E27FC236}">
                  <a16:creationId xmlns:a16="http://schemas.microsoft.com/office/drawing/2014/main" id="{56F26D0F-336F-44AD-A5E9-C9EB524A3D29}"/>
                </a:ext>
              </a:extLst>
            </xdr:cNvPr>
            <xdr:cNvGraphicFramePr/>
          </xdr:nvGraphicFramePr>
          <xdr:xfrm>
            <a:off x="0" y="0"/>
            <a:ext cx="0" cy="0"/>
          </xdr:xfrm>
          <a:graphic>
            <a:graphicData uri="http://schemas.microsoft.com/office/drawing/2012/timeslicer">
              <tsle:timeslicer name="Invoice Date 1"/>
            </a:graphicData>
          </a:graphic>
        </xdr:graphicFrame>
      </mc:Choice>
      <mc:Fallback xmlns="">
        <xdr:sp macro="" textlink="">
          <xdr:nvSpPr>
            <xdr:cNvPr id="0" name=""/>
            <xdr:cNvSpPr>
              <a:spLocks noTextEdit="1"/>
            </xdr:cNvSpPr>
          </xdr:nvSpPr>
          <xdr:spPr>
            <a:xfrm>
              <a:off x="132523" y="1198664"/>
              <a:ext cx="6365612" cy="1556874"/>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10</xdr:col>
      <xdr:colOff>493528</xdr:colOff>
      <xdr:row>5</xdr:row>
      <xdr:rowOff>61161</xdr:rowOff>
    </xdr:from>
    <xdr:to>
      <xdr:col>22</xdr:col>
      <xdr:colOff>285430</xdr:colOff>
      <xdr:row>27</xdr:row>
      <xdr:rowOff>27420</xdr:rowOff>
    </xdr:to>
    <mc:AlternateContent xmlns:mc="http://schemas.openxmlformats.org/markup-compatibility/2006">
      <mc:Choice xmlns:cx4="http://schemas.microsoft.com/office/drawing/2016/5/10/chartex" Requires="cx4">
        <xdr:graphicFrame macro="">
          <xdr:nvGraphicFramePr>
            <xdr:cNvPr id="8" name="Chart 7">
              <a:extLst>
                <a:ext uri="{FF2B5EF4-FFF2-40B4-BE49-F238E27FC236}">
                  <a16:creationId xmlns:a16="http://schemas.microsoft.com/office/drawing/2014/main" id="{B42A5FBA-A102-4E31-8CCA-0BD4561164E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6631935" y="1158441"/>
              <a:ext cx="8792778" cy="422020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520947</xdr:colOff>
      <xdr:row>27</xdr:row>
      <xdr:rowOff>150801</xdr:rowOff>
    </xdr:from>
    <xdr:to>
      <xdr:col>19</xdr:col>
      <xdr:colOff>407759</xdr:colOff>
      <xdr:row>47</xdr:row>
      <xdr:rowOff>137091</xdr:rowOff>
    </xdr:to>
    <xdr:graphicFrame macro="">
      <xdr:nvGraphicFramePr>
        <xdr:cNvPr id="9" name="Chart 8">
          <a:extLst>
            <a:ext uri="{FF2B5EF4-FFF2-40B4-BE49-F238E27FC236}">
              <a16:creationId xmlns:a16="http://schemas.microsoft.com/office/drawing/2014/main" id="{D7F4485A-4156-4DA8-AFC8-09734E3775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137091</xdr:colOff>
      <xdr:row>39</xdr:row>
      <xdr:rowOff>82253</xdr:rowOff>
    </xdr:from>
    <xdr:to>
      <xdr:col>10</xdr:col>
      <xdr:colOff>383856</xdr:colOff>
      <xdr:row>48</xdr:row>
      <xdr:rowOff>27418</xdr:rowOff>
    </xdr:to>
    <mc:AlternateContent xmlns:mc="http://schemas.openxmlformats.org/markup-compatibility/2006" xmlns:a14="http://schemas.microsoft.com/office/drawing/2010/main">
      <mc:Choice Requires="a14">
        <xdr:graphicFrame macro="">
          <xdr:nvGraphicFramePr>
            <xdr:cNvPr id="10" name="Retailer">
              <a:extLst>
                <a:ext uri="{FF2B5EF4-FFF2-40B4-BE49-F238E27FC236}">
                  <a16:creationId xmlns:a16="http://schemas.microsoft.com/office/drawing/2014/main" id="{F5E39D28-B80A-2A6B-2556-63DC34851722}"/>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137091" y="7965012"/>
              <a:ext cx="6361044" cy="17958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424984</xdr:colOff>
      <xdr:row>5</xdr:row>
      <xdr:rowOff>60812</xdr:rowOff>
    </xdr:from>
    <xdr:to>
      <xdr:col>25</xdr:col>
      <xdr:colOff>598284</xdr:colOff>
      <xdr:row>25</xdr:row>
      <xdr:rowOff>95965</xdr:rowOff>
    </xdr:to>
    <mc:AlternateContent xmlns:mc="http://schemas.openxmlformats.org/markup-compatibility/2006" xmlns:a14="http://schemas.microsoft.com/office/drawing/2010/main">
      <mc:Choice Requires="a14">
        <xdr:graphicFrame macro="">
          <xdr:nvGraphicFramePr>
            <xdr:cNvPr id="11" name="Beverage Brand">
              <a:extLst>
                <a:ext uri="{FF2B5EF4-FFF2-40B4-BE49-F238E27FC236}">
                  <a16:creationId xmlns:a16="http://schemas.microsoft.com/office/drawing/2014/main" id="{7FB0C8C1-9AB2-F08B-0773-F7B7943D2691}"/>
                </a:ext>
              </a:extLst>
            </xdr:cNvPr>
            <xdr:cNvGraphicFramePr/>
          </xdr:nvGraphicFramePr>
          <xdr:xfrm>
            <a:off x="0" y="0"/>
            <a:ext cx="0" cy="0"/>
          </xdr:xfrm>
          <a:graphic>
            <a:graphicData uri="http://schemas.microsoft.com/office/drawing/2010/slicer">
              <sle:slicer xmlns:sle="http://schemas.microsoft.com/office/drawing/2010/slicer" name="Beverage Brand"/>
            </a:graphicData>
          </a:graphic>
        </xdr:graphicFrame>
      </mc:Choice>
      <mc:Fallback xmlns="">
        <xdr:sp macro="" textlink="">
          <xdr:nvSpPr>
            <xdr:cNvPr id="0" name=""/>
            <xdr:cNvSpPr>
              <a:spLocks noTextEdit="1"/>
            </xdr:cNvSpPr>
          </xdr:nvSpPr>
          <xdr:spPr>
            <a:xfrm>
              <a:off x="15532462" y="1157543"/>
              <a:ext cx="3161893" cy="39422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570864</xdr:colOff>
      <xdr:row>27</xdr:row>
      <xdr:rowOff>164511</xdr:rowOff>
    </xdr:from>
    <xdr:to>
      <xdr:col>26</xdr:col>
      <xdr:colOff>50970</xdr:colOff>
      <xdr:row>47</xdr:row>
      <xdr:rowOff>81554</xdr:rowOff>
    </xdr:to>
    <xdr:graphicFrame macro="">
      <xdr:nvGraphicFramePr>
        <xdr:cNvPr id="12" name="Chart 11">
          <a:extLst>
            <a:ext uri="{FF2B5EF4-FFF2-40B4-BE49-F238E27FC236}">
              <a16:creationId xmlns:a16="http://schemas.microsoft.com/office/drawing/2014/main" id="{8E2E53CE-543B-4DA0-B9F4-3EA50AD38B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16.026775694445" backgroundQuery="1" createdVersion="8" refreshedVersion="8" minRefreshableVersion="3" recordCount="0" supportSubquery="1" supportAdvancedDrill="1" xr:uid="{58FB6EE8-B1D3-4ECC-A906-5E035CB17DCB}">
  <cacheSource type="external" connectionId="1"/>
  <cacheFields count="2">
    <cacheField name="[Table1].[State].[State]" caption="State" numFmtId="0" hierarchy="4" level="1">
      <sharedItems count="50">
        <s v="Alabama"/>
        <s v="Alaska"/>
        <s v="Arizona"/>
        <s v="Arkansas"/>
        <s v="California"/>
        <s v="Colorado"/>
        <s v="Connecticut"/>
        <s v="Delaware"/>
        <s v="Florida"/>
        <s v="Georgia"/>
        <s v="Hawaii"/>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Measures].[Sum of Total Sales]" caption="Sum of Total Sales" numFmtId="0" hierarchy="16" level="32767"/>
  </cacheFields>
  <cacheHierarchies count="21">
    <cacheHierarchy uniqueName="[Table1].[Retailer]" caption="Retailer" attribute="1" defaultMemberUniqueName="[Table1].[Retailer].[All]" allUniqueName="[Table1].[Retailer].[All]" dimensionUniqueName="[Table1]" displayFolder="" count="2" memberValueDatatype="130" unbalanced="0"/>
    <cacheHierarchy uniqueName="[Table1].[Retailer ID]" caption="Retailer ID" attribute="1" defaultMemberUniqueName="[Table1].[Retailer ID].[All]" allUniqueName="[Table1].[Retailer ID].[All]" dimensionUniqueName="[Table1]" displayFolder="" count="2" memberValueDatatype="20" unbalanced="0"/>
    <cacheHierarchy uniqueName="[Table1].[Invoice Date]" caption="Invoice Date" attribute="1" time="1" defaultMemberUniqueName="[Table1].[Invoice Date].[All]" allUniqueName="[Table1].[Invoice Date].[All]" dimensionUniqueName="[Table1]" displayFolder="" count="2" memberValueDatatype="7" unbalanced="0"/>
    <cacheHierarchy uniqueName="[Table1].[Region]" caption="Region" attribute="1" defaultMemberUniqueName="[Table1].[Region].[All]" allUniqueName="[Table1].[Region].[All]" dimensionUniqueName="[Table1]" displayFolder="" count="2" memberValueDatatype="130" unbalanced="0"/>
    <cacheHierarchy uniqueName="[Table1].[State]" caption="State" attribute="1" defaultMemberUniqueName="[Table1].[State].[All]" allUniqueName="[Table1].[State].[All]" dimensionUniqueName="[Table1]" displayFolder="" count="2" memberValueDatatype="130" unbalanced="0">
      <fieldsUsage count="2">
        <fieldUsage x="-1"/>
        <fieldUsage x="0"/>
      </fieldsUsage>
    </cacheHierarchy>
    <cacheHierarchy uniqueName="[Table1].[City]" caption="City" attribute="1" defaultMemberUniqueName="[Table1].[City].[All]" allUniqueName="[Table1].[City].[All]" dimensionUniqueName="[Table1]" displayFolder="" count="2" memberValueDatatype="130" unbalanced="0"/>
    <cacheHierarchy uniqueName="[Table1].[Beverage Brand]" caption="Beverage Brand" attribute="1" defaultMemberUniqueName="[Table1].[Beverage Brand].[All]" allUniqueName="[Table1].[Beverage Brand].[All]" dimensionUniqueName="[Table1]" displayFolder="" count="2" memberValueDatatype="130" unbalanced="0"/>
    <cacheHierarchy uniqueName="[Table1].[Price per Unit]" caption="Price per Unit" attribute="1" defaultMemberUniqueName="[Table1].[Price per Unit].[All]" allUniqueName="[Table1].[Price per Unit].[All]" dimensionUniqueName="[Table1]" displayFolder="" count="2" memberValueDatatype="5" unbalanced="0"/>
    <cacheHierarchy uniqueName="[Table1].[Units Sold]" caption="Units Sold" attribute="1" defaultMemberUniqueName="[Table1].[Units Sold].[All]" allUniqueName="[Table1].[Units Sold].[All]" dimensionUniqueName="[Table1]" displayFolder="" count="2" memberValueDatatype="20" unbalanced="0"/>
    <cacheHierarchy uniqueName="[Table1].[Total Sales]" caption="Total Sales" attribute="1" defaultMemberUniqueName="[Table1].[Total Sales].[All]" allUniqueName="[Table1].[Total Sales].[All]" dimensionUniqueName="[Table1]" displayFolder="" count="2" memberValueDatatype="5" unbalanced="0"/>
    <cacheHierarchy uniqueName="[Table1].[Operating Profit]" caption="Operating Profit" attribute="1" defaultMemberUniqueName="[Table1].[Operating Profit].[All]" allUniqueName="[Table1].[Operating Profit].[All]" dimensionUniqueName="[Table1]" displayFolder="" count="2" memberValueDatatype="5" unbalanced="0"/>
    <cacheHierarchy uniqueName="[Table1].[Operating Margin]" caption="Operating Margin" attribute="1" defaultMemberUniqueName="[Table1].[Operating Margin].[All]" allUniqueName="[Table1].[Operating Margin].[All]" dimensionUniqueName="[Table1]" displayFolder="" count="2" memberValueDatatype="5" unbalanced="0"/>
    <cacheHierarchy uniqueName="[Table1].[Invoice Date (Month)]" caption="Invoice Date (Month)" attribute="1" defaultMemberUniqueName="[Table1].[Invoice Date (Month)].[All]" allUniqueName="[Table1].[Invoice Date (Month)].[All]" dimensionUniqueName="[Table1]" displayFolder="" count="2" memberValueDatatype="130" unbalanced="0"/>
    <cacheHierarchy uniqueName="[Table1].[Invoice Date (Month Index)]" caption="Invoice Date (Month Index)" attribute="1" defaultMemberUniqueName="[Table1].[Invoice Date (Month Index)].[All]" allUniqueName="[Table1].[Invoice Date (Month Index)].[All]" dimensionUniqueName="[Table1]" displayFolder="" count="2"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oneField="1" hidden="1">
      <fieldsUsage count="1">
        <fieldUsage x="1"/>
      </fieldsUsage>
      <extLst>
        <ext xmlns:x15="http://schemas.microsoft.com/office/spreadsheetml/2010/11/main" uri="{B97F6D7D-B522-45F9-BDA1-12C45D357490}">
          <x15:cacheHierarchy aggregatedColumn="9"/>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8"/>
        </ext>
      </extLst>
    </cacheHierarchy>
    <cacheHierarchy uniqueName="[Measures].[Sum of Operating Profit]" caption="Sum of Operating Profit" measure="1" displayFolder="" measureGroup="Table1" count="0" hidden="1">
      <extLst>
        <ext xmlns:x15="http://schemas.microsoft.com/office/spreadsheetml/2010/11/main" uri="{B97F6D7D-B522-45F9-BDA1-12C45D357490}">
          <x15:cacheHierarchy aggregatedColumn="10"/>
        </ext>
      </extLst>
    </cacheHierarchy>
    <cacheHierarchy uniqueName="[Measures].[Sum of Operating Margin]" caption="Sum of Operating Margin" measure="1" displayFolder="" measureGroup="Table1" count="0" hidden="1">
      <extLst>
        <ext xmlns:x15="http://schemas.microsoft.com/office/spreadsheetml/2010/11/main" uri="{B97F6D7D-B522-45F9-BDA1-12C45D357490}">
          <x15:cacheHierarchy aggregatedColumn="11"/>
        </ext>
      </extLst>
    </cacheHierarchy>
    <cacheHierarchy uniqueName="[Measures].[Average of Operating Margin]" caption="Average of Operating Margin" measure="1" displayFolder="" measureGroup="Table1"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21.488222453707" backgroundQuery="1" createdVersion="8" refreshedVersion="8" minRefreshableVersion="3" recordCount="0" supportSubquery="1" supportAdvancedDrill="1" xr:uid="{DB38E933-89DF-4947-BE15-4C6D04187074}">
  <cacheSource type="external" connectionId="1"/>
  <cacheFields count="2">
    <cacheField name="[Table1].[Invoice Date (Month)].[Invoice Date (Month)]" caption="Invoice Date (Month)" numFmtId="0" hierarchy="12" level="1">
      <sharedItems count="12">
        <s v="Jan"/>
        <s v="Feb"/>
        <s v="Mar"/>
        <s v="Apr"/>
        <s v="May"/>
        <s v="Jun"/>
        <s v="Jul"/>
        <s v="Aug"/>
        <s v="Sep"/>
        <s v="Oct"/>
        <s v="Nov"/>
        <s v="Dec"/>
      </sharedItems>
    </cacheField>
    <cacheField name="[Measures].[Sum of Total Sales]" caption="Sum of Total Sales" numFmtId="0" hierarchy="16" level="32767"/>
  </cacheFields>
  <cacheHierarchies count="21">
    <cacheHierarchy uniqueName="[Table1].[Retailer]" caption="Retailer" attribute="1" defaultMemberUniqueName="[Table1].[Retailer].[All]" allUniqueName="[Table1].[Retailer].[All]" dimensionUniqueName="[Table1]" displayFolder="" count="2" memberValueDatatype="130" unbalanced="0"/>
    <cacheHierarchy uniqueName="[Table1].[Retailer ID]" caption="Retailer ID" attribute="1" defaultMemberUniqueName="[Table1].[Retailer ID].[All]" allUniqueName="[Table1].[Retailer ID].[All]" dimensionUniqueName="[Table1]" displayFolder="" count="2" memberValueDatatype="20" unbalanced="0"/>
    <cacheHierarchy uniqueName="[Table1].[Invoice Date]" caption="Invoice Date" attribute="1" time="1" defaultMemberUniqueName="[Table1].[Invoice Date].[All]" allUniqueName="[Table1].[Invoice Date].[All]" dimensionUniqueName="[Table1]" displayFolder="" count="2" memberValueDatatype="7" unbalanced="0"/>
    <cacheHierarchy uniqueName="[Table1].[Region]" caption="Region" attribute="1" defaultMemberUniqueName="[Table1].[Region].[All]" allUniqueName="[Table1].[Region].[All]" dimensionUniqueName="[Table1]" displayFolder="" count="2" memberValueDatatype="130" unbalanced="0"/>
    <cacheHierarchy uniqueName="[Table1].[State]" caption="State" attribute="1" defaultMemberUniqueName="[Table1].[State].[All]" allUniqueName="[Table1].[State].[All]" dimensionUniqueName="[Table1]" displayFolder="" count="2" memberValueDatatype="130" unbalanced="0"/>
    <cacheHierarchy uniqueName="[Table1].[City]" caption="City" attribute="1" defaultMemberUniqueName="[Table1].[City].[All]" allUniqueName="[Table1].[City].[All]" dimensionUniqueName="[Table1]" displayFolder="" count="2" memberValueDatatype="130" unbalanced="0"/>
    <cacheHierarchy uniqueName="[Table1].[Beverage Brand]" caption="Beverage Brand" attribute="1" defaultMemberUniqueName="[Table1].[Beverage Brand].[All]" allUniqueName="[Table1].[Beverage Brand].[All]" dimensionUniqueName="[Table1]" displayFolder="" count="2" memberValueDatatype="130" unbalanced="0"/>
    <cacheHierarchy uniqueName="[Table1].[Price per Unit]" caption="Price per Unit" attribute="1" defaultMemberUniqueName="[Table1].[Price per Unit].[All]" allUniqueName="[Table1].[Price per Unit].[All]" dimensionUniqueName="[Table1]" displayFolder="" count="2" memberValueDatatype="5" unbalanced="0"/>
    <cacheHierarchy uniqueName="[Table1].[Units Sold]" caption="Units Sold" attribute="1" defaultMemberUniqueName="[Table1].[Units Sold].[All]" allUniqueName="[Table1].[Units Sold].[All]" dimensionUniqueName="[Table1]" displayFolder="" count="2" memberValueDatatype="20" unbalanced="0"/>
    <cacheHierarchy uniqueName="[Table1].[Total Sales]" caption="Total Sales" attribute="1" defaultMemberUniqueName="[Table1].[Total Sales].[All]" allUniqueName="[Table1].[Total Sales].[All]" dimensionUniqueName="[Table1]" displayFolder="" count="2" memberValueDatatype="5" unbalanced="0"/>
    <cacheHierarchy uniqueName="[Table1].[Operating Profit]" caption="Operating Profit" attribute="1" defaultMemberUniqueName="[Table1].[Operating Profit].[All]" allUniqueName="[Table1].[Operating Profit].[All]" dimensionUniqueName="[Table1]" displayFolder="" count="2" memberValueDatatype="5" unbalanced="0"/>
    <cacheHierarchy uniqueName="[Table1].[Operating Margin]" caption="Operating Margin" attribute="1" defaultMemberUniqueName="[Table1].[Operating Margin].[All]" allUniqueName="[Table1].[Operating Margin].[All]" dimensionUniqueName="[Table1]" displayFolder="" count="2" memberValueDatatype="5" unbalanced="0"/>
    <cacheHierarchy uniqueName="[Table1].[Invoice Date (Month)]" caption="Invoice Date (Month)" attribute="1" defaultMemberUniqueName="[Table1].[Invoice Date (Month)].[All]" allUniqueName="[Table1].[Invoice Date (Month)].[All]" dimensionUniqueName="[Table1]" displayFolder="" count="2" memberValueDatatype="130" unbalanced="0">
      <fieldsUsage count="2">
        <fieldUsage x="-1"/>
        <fieldUsage x="0"/>
      </fieldsUsage>
    </cacheHierarchy>
    <cacheHierarchy uniqueName="[Table1].[Invoice Date (Month Index)]" caption="Invoice Date (Month Index)" attribute="1" defaultMemberUniqueName="[Table1].[Invoice Date (Month Index)].[All]" allUniqueName="[Table1].[Invoice Date (Month Index)].[All]" dimensionUniqueName="[Table1]" displayFolder="" count="2"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oneField="1" hidden="1">
      <fieldsUsage count="1">
        <fieldUsage x="1"/>
      </fieldsUsage>
      <extLst>
        <ext xmlns:x15="http://schemas.microsoft.com/office/spreadsheetml/2010/11/main" uri="{B97F6D7D-B522-45F9-BDA1-12C45D357490}">
          <x15:cacheHierarchy aggregatedColumn="9"/>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8"/>
        </ext>
      </extLst>
    </cacheHierarchy>
    <cacheHierarchy uniqueName="[Measures].[Sum of Operating Profit]" caption="Sum of Operating Profit" measure="1" displayFolder="" measureGroup="Table1" count="0" hidden="1">
      <extLst>
        <ext xmlns:x15="http://schemas.microsoft.com/office/spreadsheetml/2010/11/main" uri="{B97F6D7D-B522-45F9-BDA1-12C45D357490}">
          <x15:cacheHierarchy aggregatedColumn="10"/>
        </ext>
      </extLst>
    </cacheHierarchy>
    <cacheHierarchy uniqueName="[Measures].[Sum of Operating Margin]" caption="Sum of Operating Margin" measure="1" displayFolder="" measureGroup="Table1" count="0" hidden="1">
      <extLst>
        <ext xmlns:x15="http://schemas.microsoft.com/office/spreadsheetml/2010/11/main" uri="{B97F6D7D-B522-45F9-BDA1-12C45D357490}">
          <x15:cacheHierarchy aggregatedColumn="11"/>
        </ext>
      </extLst>
    </cacheHierarchy>
    <cacheHierarchy uniqueName="[Measures].[Average of Operating Margin]" caption="Average of Operating Margin" measure="1" displayFolder="" measureGroup="Table1"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21.488223032407" backgroundQuery="1" createdVersion="8" refreshedVersion="8" minRefreshableVersion="3" recordCount="0" supportSubquery="1" supportAdvancedDrill="1" xr:uid="{A79B9087-76D4-4D73-B7DA-A88AFFD10B3E}">
  <cacheSource type="external" connectionId="1"/>
  <cacheFields count="4">
    <cacheField name="[Measures].[Sum of Total Sales]" caption="Sum of Total Sales" numFmtId="0" hierarchy="16" level="32767"/>
    <cacheField name="[Measures].[Sum of Units Sold]" caption="Sum of Units Sold" numFmtId="0" hierarchy="17" level="32767"/>
    <cacheField name="[Measures].[Sum of Operating Profit]" caption="Sum of Operating Profit" numFmtId="0" hierarchy="18" level="32767"/>
    <cacheField name="[Measures].[Average of Operating Margin]" caption="Average of Operating Margin" numFmtId="0" hierarchy="20" level="32767"/>
  </cacheFields>
  <cacheHierarchies count="21">
    <cacheHierarchy uniqueName="[Table1].[Retailer]" caption="Retailer" attribute="1" defaultMemberUniqueName="[Table1].[Retailer].[All]" allUniqueName="[Table1].[Retailer].[All]" dimensionUniqueName="[Table1]" displayFolder="" count="2" memberValueDatatype="130" unbalanced="0"/>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2" memberValueDatatype="7" unbalanced="0"/>
    <cacheHierarchy uniqueName="[Table1].[Region]" caption="Region" attribute="1" defaultMemberUniqueName="[Table1].[Region].[All]" allUniqueName="[Table1].[Region].[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Beverage Brand]" caption="Beverage Brand" attribute="1" defaultMemberUniqueName="[Table1].[Beverage Brand].[All]" allUniqueName="[Table1].[Beverage Brand].[All]" dimensionUniqueName="[Table1]" displayFolder="" count="2" memberValueDatatype="130" unbalanced="0"/>
    <cacheHierarchy uniqueName="[Table1].[Price per Unit]" caption="Price per Unit" attribute="1" defaultMemberUniqueName="[Table1].[Price per Unit].[All]" allUniqueName="[Table1].[Price per Unit].[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20" unbalanced="0"/>
    <cacheHierarchy uniqueName="[Table1].[Total Sales]" caption="Total Sales" attribute="1" defaultMemberUniqueName="[Table1].[Total Sales].[All]" allUniqueName="[Table1].[Total Sales].[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Invoice Date (Month)]" caption="Invoice Date (Month)" attribute="1" defaultMemberUniqueName="[Table1].[Invoice Date (Month)].[All]" allUniqueName="[Table1].[Invoice Date (Month)].[All]" dimensionUniqueName="[Table1]" displayFolder="" count="0" memberValueDatatype="13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oneField="1" hidden="1">
      <fieldsUsage count="1">
        <fieldUsage x="0"/>
      </fieldsUsage>
      <extLst>
        <ext xmlns:x15="http://schemas.microsoft.com/office/spreadsheetml/2010/11/main" uri="{B97F6D7D-B522-45F9-BDA1-12C45D357490}">
          <x15:cacheHierarchy aggregatedColumn="9"/>
        </ext>
      </extLst>
    </cacheHierarchy>
    <cacheHierarchy uniqueName="[Measures].[Sum of Units Sold]" caption="Sum of Units Sold" measure="1" displayFolder="" measureGroup="Table1"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Operating Profit]" caption="Sum of Operating Profit" measure="1" displayFolder="" measureGroup="Table1" count="0" oneField="1" hidden="1">
      <fieldsUsage count="1">
        <fieldUsage x="2"/>
      </fieldsUsage>
      <extLst>
        <ext xmlns:x15="http://schemas.microsoft.com/office/spreadsheetml/2010/11/main" uri="{B97F6D7D-B522-45F9-BDA1-12C45D357490}">
          <x15:cacheHierarchy aggregatedColumn="10"/>
        </ext>
      </extLst>
    </cacheHierarchy>
    <cacheHierarchy uniqueName="[Measures].[Sum of Operating Margin]" caption="Sum of Operating Margin" measure="1" displayFolder="" measureGroup="Table1" count="0" hidden="1">
      <extLst>
        <ext xmlns:x15="http://schemas.microsoft.com/office/spreadsheetml/2010/11/main" uri="{B97F6D7D-B522-45F9-BDA1-12C45D357490}">
          <x15:cacheHierarchy aggregatedColumn="11"/>
        </ext>
      </extLst>
    </cacheHierarchy>
    <cacheHierarchy uniqueName="[Measures].[Average of Operating Margin]" caption="Average of Operating Margin" measure="1" displayFolder="" measureGroup="Table1" count="0" oneField="1" hidden="1">
      <fieldsUsage count="1">
        <fieldUsage x="3"/>
      </fieldsUsage>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21.488223379631" backgroundQuery="1" createdVersion="8" refreshedVersion="8" minRefreshableVersion="3" recordCount="0" supportSubquery="1" supportAdvancedDrill="1" xr:uid="{5A87CF55-0CF3-4642-9D66-F2F4F6AB5E76}">
  <cacheSource type="external" connectionId="1"/>
  <cacheFields count="2">
    <cacheField name="[Table1].[Region].[Region]" caption="Region" numFmtId="0" hierarchy="3" level="1">
      <sharedItems count="5">
        <s v="Midwest"/>
        <s v="Northeast"/>
        <s v="South"/>
        <s v="Southeast"/>
        <s v="West"/>
      </sharedItems>
    </cacheField>
    <cacheField name="[Measures].[Sum of Total Sales]" caption="Sum of Total Sales" numFmtId="0" hierarchy="16" level="32767"/>
  </cacheFields>
  <cacheHierarchies count="21">
    <cacheHierarchy uniqueName="[Table1].[Retailer]" caption="Retailer" attribute="1" defaultMemberUniqueName="[Table1].[Retailer].[All]" allUniqueName="[Table1].[Retailer].[All]" dimensionUniqueName="[Table1]" displayFolder="" count="2" memberValueDatatype="130" unbalanced="0"/>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2" memberValueDatatype="7" unbalanced="0"/>
    <cacheHierarchy uniqueName="[Table1].[Region]" caption="Region" attribute="1" defaultMemberUniqueName="[Table1].[Region].[All]" allUniqueName="[Table1].[Region].[All]" dimensionUniqueName="[Table1]" displayFolder="" count="2" memberValueDatatype="130" unbalanced="0">
      <fieldsUsage count="2">
        <fieldUsage x="-1"/>
        <fieldUsage x="0"/>
      </fieldsUsage>
    </cacheHierarchy>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Beverage Brand]" caption="Beverage Brand" attribute="1" defaultMemberUniqueName="[Table1].[Beverage Brand].[All]" allUniqueName="[Table1].[Beverage Brand].[All]" dimensionUniqueName="[Table1]" displayFolder="" count="2" memberValueDatatype="130" unbalanced="0"/>
    <cacheHierarchy uniqueName="[Table1].[Price per Unit]" caption="Price per Unit" attribute="1" defaultMemberUniqueName="[Table1].[Price per Unit].[All]" allUniqueName="[Table1].[Price per Unit].[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20" unbalanced="0"/>
    <cacheHierarchy uniqueName="[Table1].[Total Sales]" caption="Total Sales" attribute="1" defaultMemberUniqueName="[Table1].[Total Sales].[All]" allUniqueName="[Table1].[Total Sales].[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Invoice Date (Month)]" caption="Invoice Date (Month)" attribute="1" defaultMemberUniqueName="[Table1].[Invoice Date (Month)].[All]" allUniqueName="[Table1].[Invoice Date (Month)].[All]" dimensionUniqueName="[Table1]" displayFolder="" count="0" memberValueDatatype="13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oneField="1" hidden="1">
      <fieldsUsage count="1">
        <fieldUsage x="1"/>
      </fieldsUsage>
      <extLst>
        <ext xmlns:x15="http://schemas.microsoft.com/office/spreadsheetml/2010/11/main" uri="{B97F6D7D-B522-45F9-BDA1-12C45D357490}">
          <x15:cacheHierarchy aggregatedColumn="9"/>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8"/>
        </ext>
      </extLst>
    </cacheHierarchy>
    <cacheHierarchy uniqueName="[Measures].[Sum of Operating Profit]" caption="Sum of Operating Profit" measure="1" displayFolder="" measureGroup="Table1" count="0" hidden="1">
      <extLst>
        <ext xmlns:x15="http://schemas.microsoft.com/office/spreadsheetml/2010/11/main" uri="{B97F6D7D-B522-45F9-BDA1-12C45D357490}">
          <x15:cacheHierarchy aggregatedColumn="10"/>
        </ext>
      </extLst>
    </cacheHierarchy>
    <cacheHierarchy uniqueName="[Measures].[Sum of Operating Margin]" caption="Sum of Operating Margin" measure="1" displayFolder="" measureGroup="Table1" count="0" hidden="1">
      <extLst>
        <ext xmlns:x15="http://schemas.microsoft.com/office/spreadsheetml/2010/11/main" uri="{B97F6D7D-B522-45F9-BDA1-12C45D357490}">
          <x15:cacheHierarchy aggregatedColumn="11"/>
        </ext>
      </extLst>
    </cacheHierarchy>
    <cacheHierarchy uniqueName="[Measures].[Average of Operating Margin]" caption="Average of Operating Margin" measure="1" displayFolder="" measureGroup="Table1"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21.488224189816" backgroundQuery="1" createdVersion="8" refreshedVersion="8" minRefreshableVersion="3" recordCount="0" supportSubquery="1" supportAdvancedDrill="1" xr:uid="{49207354-897D-4D8D-94D0-CB842F69B2FD}">
  <cacheSource type="external" connectionId="1"/>
  <cacheFields count="2">
    <cacheField name="[Table1].[State].[State]" caption="State" numFmtId="0" hierarchy="4" level="1">
      <sharedItems count="50">
        <s v="Alabama"/>
        <s v="Alaska"/>
        <s v="Arizona"/>
        <s v="Arkansas"/>
        <s v="California"/>
        <s v="Colorado"/>
        <s v="Connecticut"/>
        <s v="Delaware"/>
        <s v="Florida"/>
        <s v="Georgia"/>
        <s v="Hawaii"/>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Measures].[Sum of Units Sold]" caption="Sum of Units Sold" numFmtId="0" hierarchy="17" level="32767"/>
  </cacheFields>
  <cacheHierarchies count="21">
    <cacheHierarchy uniqueName="[Table1].[Retailer]" caption="Retailer" attribute="1" defaultMemberUniqueName="[Table1].[Retailer].[All]" allUniqueName="[Table1].[Retailer].[All]" dimensionUniqueName="[Table1]" displayFolder="" count="2" memberValueDatatype="130" unbalanced="0"/>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2" memberValueDatatype="7" unbalanced="0"/>
    <cacheHierarchy uniqueName="[Table1].[Region]" caption="Region" attribute="1" defaultMemberUniqueName="[Table1].[Region].[All]" allUniqueName="[Table1].[Region].[All]" dimensionUniqueName="[Table1]" displayFolder="" count="0" memberValueDatatype="130" unbalanced="0"/>
    <cacheHierarchy uniqueName="[Table1].[State]" caption="State" attribute="1" defaultMemberUniqueName="[Table1].[State].[All]" allUniqueName="[Table1].[State].[All]" dimensionUniqueName="[Table1]" displayFolder="" count="2" memberValueDatatype="130" unbalanced="0">
      <fieldsUsage count="2">
        <fieldUsage x="-1"/>
        <fieldUsage x="0"/>
      </fieldsUsage>
    </cacheHierarchy>
    <cacheHierarchy uniqueName="[Table1].[City]" caption="City" attribute="1" defaultMemberUniqueName="[Table1].[City].[All]" allUniqueName="[Table1].[City].[All]" dimensionUniqueName="[Table1]" displayFolder="" count="0" memberValueDatatype="130" unbalanced="0"/>
    <cacheHierarchy uniqueName="[Table1].[Beverage Brand]" caption="Beverage Brand" attribute="1" defaultMemberUniqueName="[Table1].[Beverage Brand].[All]" allUniqueName="[Table1].[Beverage Brand].[All]" dimensionUniqueName="[Table1]" displayFolder="" count="2" memberValueDatatype="130" unbalanced="0"/>
    <cacheHierarchy uniqueName="[Table1].[Price per Unit]" caption="Price per Unit" attribute="1" defaultMemberUniqueName="[Table1].[Price per Unit].[All]" allUniqueName="[Table1].[Price per Unit].[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20" unbalanced="0"/>
    <cacheHierarchy uniqueName="[Table1].[Total Sales]" caption="Total Sales" attribute="1" defaultMemberUniqueName="[Table1].[Total Sales].[All]" allUniqueName="[Table1].[Total Sales].[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Invoice Date (Month)]" caption="Invoice Date (Month)" attribute="1" defaultMemberUniqueName="[Table1].[Invoice Date (Month)].[All]" allUniqueName="[Table1].[Invoice Date (Month)].[All]" dimensionUniqueName="[Table1]" displayFolder="" count="0" memberValueDatatype="13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hidden="1">
      <extLst>
        <ext xmlns:x15="http://schemas.microsoft.com/office/spreadsheetml/2010/11/main" uri="{B97F6D7D-B522-45F9-BDA1-12C45D357490}">
          <x15:cacheHierarchy aggregatedColumn="9"/>
        </ext>
      </extLst>
    </cacheHierarchy>
    <cacheHierarchy uniqueName="[Measures].[Sum of Units Sold]" caption="Sum of Units Sold" measure="1" displayFolder="" measureGroup="Table1"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Operating Profit]" caption="Sum of Operating Profit" measure="1" displayFolder="" measureGroup="Table1" count="0" hidden="1">
      <extLst>
        <ext xmlns:x15="http://schemas.microsoft.com/office/spreadsheetml/2010/11/main" uri="{B97F6D7D-B522-45F9-BDA1-12C45D357490}">
          <x15:cacheHierarchy aggregatedColumn="10"/>
        </ext>
      </extLst>
    </cacheHierarchy>
    <cacheHierarchy uniqueName="[Measures].[Sum of Operating Margin]" caption="Sum of Operating Margin" measure="1" displayFolder="" measureGroup="Table1" count="0" hidden="1">
      <extLst>
        <ext xmlns:x15="http://schemas.microsoft.com/office/spreadsheetml/2010/11/main" uri="{B97F6D7D-B522-45F9-BDA1-12C45D357490}">
          <x15:cacheHierarchy aggregatedColumn="11"/>
        </ext>
      </extLst>
    </cacheHierarchy>
    <cacheHierarchy uniqueName="[Measures].[Average of Operating Margin]" caption="Average of Operating Margin" measure="1" displayFolder="" measureGroup="Table1"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21.488224652778" backgroundQuery="1" createdVersion="8" refreshedVersion="8" minRefreshableVersion="3" recordCount="0" supportSubquery="1" supportAdvancedDrill="1" xr:uid="{05E89F28-C082-4FC5-8EA9-4335838575C2}">
  <cacheSource type="external" connectionId="1"/>
  <cacheFields count="2">
    <cacheField name="[Measures].[Sum of Total Sales]" caption="Sum of Total Sales" numFmtId="0" hierarchy="16" level="32767"/>
    <cacheField name="[Table1].[Retailer].[Retailer]" caption="Retailer" numFmtId="0" level="1">
      <sharedItems count="4">
        <s v="BevCo"/>
        <s v="DreamCo"/>
        <s v="FizzySip"/>
        <s v="Sodapop"/>
      </sharedItems>
    </cacheField>
  </cacheFields>
  <cacheHierarchies count="21">
    <cacheHierarchy uniqueName="[Table1].[Retailer]" caption="Retailer" attribute="1" defaultMemberUniqueName="[Table1].[Retailer].[All]" allUniqueName="[Table1].[Retailer].[All]" dimensionUniqueName="[Table1]" displayFolder="" count="2" memberValueDatatype="130" unbalanced="0">
      <fieldsUsage count="2">
        <fieldUsage x="-1"/>
        <fieldUsage x="1"/>
      </fieldsUsage>
    </cacheHierarchy>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2" memberValueDatatype="7" unbalanced="0"/>
    <cacheHierarchy uniqueName="[Table1].[Region]" caption="Region" attribute="1" defaultMemberUniqueName="[Table1].[Region].[All]" allUniqueName="[Table1].[Region].[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Beverage Brand]" caption="Beverage Brand" attribute="1" defaultMemberUniqueName="[Table1].[Beverage Brand].[All]" allUniqueName="[Table1].[Beverage Brand].[All]" dimensionUniqueName="[Table1]" displayFolder="" count="2" memberValueDatatype="130" unbalanced="0"/>
    <cacheHierarchy uniqueName="[Table1].[Price per Unit]" caption="Price per Unit" attribute="1" defaultMemberUniqueName="[Table1].[Price per Unit].[All]" allUniqueName="[Table1].[Price per Unit].[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20" unbalanced="0"/>
    <cacheHierarchy uniqueName="[Table1].[Total Sales]" caption="Total Sales" attribute="1" defaultMemberUniqueName="[Table1].[Total Sales].[All]" allUniqueName="[Table1].[Total Sales].[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Invoice Date (Month)]" caption="Invoice Date (Month)" attribute="1" defaultMemberUniqueName="[Table1].[Invoice Date (Month)].[All]" allUniqueName="[Table1].[Invoice Date (Month)].[All]" dimensionUniqueName="[Table1]" displayFolder="" count="0" memberValueDatatype="13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oneField="1" hidden="1">
      <fieldsUsage count="1">
        <fieldUsage x="0"/>
      </fieldsUsage>
      <extLst>
        <ext xmlns:x15="http://schemas.microsoft.com/office/spreadsheetml/2010/11/main" uri="{B97F6D7D-B522-45F9-BDA1-12C45D357490}">
          <x15:cacheHierarchy aggregatedColumn="9"/>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8"/>
        </ext>
      </extLst>
    </cacheHierarchy>
    <cacheHierarchy uniqueName="[Measures].[Sum of Operating Profit]" caption="Sum of Operating Profit" measure="1" displayFolder="" measureGroup="Table1" count="0" hidden="1">
      <extLst>
        <ext xmlns:x15="http://schemas.microsoft.com/office/spreadsheetml/2010/11/main" uri="{B97F6D7D-B522-45F9-BDA1-12C45D357490}">
          <x15:cacheHierarchy aggregatedColumn="10"/>
        </ext>
      </extLst>
    </cacheHierarchy>
    <cacheHierarchy uniqueName="[Measures].[Sum of Operating Margin]" caption="Sum of Operating Margin" measure="1" displayFolder="" measureGroup="Table1" count="0" hidden="1">
      <extLst>
        <ext xmlns:x15="http://schemas.microsoft.com/office/spreadsheetml/2010/11/main" uri="{B97F6D7D-B522-45F9-BDA1-12C45D357490}">
          <x15:cacheHierarchy aggregatedColumn="11"/>
        </ext>
      </extLst>
    </cacheHierarchy>
    <cacheHierarchy uniqueName="[Measures].[Average of Operating Margin]" caption="Average of Operating Margin" measure="1" displayFolder="" measureGroup="Table1"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21.488225231478" backgroundQuery="1" createdVersion="8" refreshedVersion="8" minRefreshableVersion="3" recordCount="0" supportSubquery="1" supportAdvancedDrill="1" xr:uid="{C0197F7B-34A7-477A-A756-EF2DD6852114}">
  <cacheSource type="external" connectionId="1"/>
  <cacheFields count="2">
    <cacheField name="[Table1].[State].[State]" caption="State" numFmtId="0" hierarchy="4" level="1">
      <sharedItems count="10">
        <s v="Alaska"/>
        <s v="California"/>
        <s v="Florida"/>
        <s v="Georgia"/>
        <s v="Hawaii"/>
        <s v="New York"/>
        <s v="Oregon"/>
        <s v="South Carolina"/>
        <s v="Texas"/>
        <s v="Washington"/>
      </sharedItems>
    </cacheField>
    <cacheField name="[Measures].[Sum of Total Sales]" caption="Sum of Total Sales" numFmtId="0" hierarchy="16" level="32767"/>
  </cacheFields>
  <cacheHierarchies count="21">
    <cacheHierarchy uniqueName="[Table1].[Retailer]" caption="Retailer" attribute="1" defaultMemberUniqueName="[Table1].[Retailer].[All]" allUniqueName="[Table1].[Retailer].[All]" dimensionUniqueName="[Table1]" displayFolder="" count="2" memberValueDatatype="130" unbalanced="0"/>
    <cacheHierarchy uniqueName="[Table1].[Retailer ID]" caption="Retailer ID" attribute="1" defaultMemberUniqueName="[Table1].[Retailer ID].[All]" allUniqueName="[Table1].[Retailer ID].[All]" dimensionUniqueName="[Table1]" displayFolder="" count="2" memberValueDatatype="20" unbalanced="0"/>
    <cacheHierarchy uniqueName="[Table1].[Invoice Date]" caption="Invoice Date" attribute="1" time="1" defaultMemberUniqueName="[Table1].[Invoice Date].[All]" allUniqueName="[Table1].[Invoice Date].[All]" dimensionUniqueName="[Table1]" displayFolder="" count="2" memberValueDatatype="7" unbalanced="0"/>
    <cacheHierarchy uniqueName="[Table1].[Region]" caption="Region" attribute="1" defaultMemberUniqueName="[Table1].[Region].[All]" allUniqueName="[Table1].[Region].[All]" dimensionUniqueName="[Table1]" displayFolder="" count="2" memberValueDatatype="130" unbalanced="0"/>
    <cacheHierarchy uniqueName="[Table1].[State]" caption="State" attribute="1" defaultMemberUniqueName="[Table1].[State].[All]" allUniqueName="[Table1].[State].[All]" dimensionUniqueName="[Table1]" displayFolder="" count="2" memberValueDatatype="130" unbalanced="0">
      <fieldsUsage count="2">
        <fieldUsage x="-1"/>
        <fieldUsage x="0"/>
      </fieldsUsage>
    </cacheHierarchy>
    <cacheHierarchy uniqueName="[Table1].[City]" caption="City" attribute="1" defaultMemberUniqueName="[Table1].[City].[All]" allUniqueName="[Table1].[City].[All]" dimensionUniqueName="[Table1]" displayFolder="" count="2" memberValueDatatype="130" unbalanced="0"/>
    <cacheHierarchy uniqueName="[Table1].[Beverage Brand]" caption="Beverage Brand" attribute="1" defaultMemberUniqueName="[Table1].[Beverage Brand].[All]" allUniqueName="[Table1].[Beverage Brand].[All]" dimensionUniqueName="[Table1]" displayFolder="" count="2" memberValueDatatype="130" unbalanced="0"/>
    <cacheHierarchy uniqueName="[Table1].[Price per Unit]" caption="Price per Unit" attribute="1" defaultMemberUniqueName="[Table1].[Price per Unit].[All]" allUniqueName="[Table1].[Price per Unit].[All]" dimensionUniqueName="[Table1]" displayFolder="" count="2" memberValueDatatype="5" unbalanced="0"/>
    <cacheHierarchy uniqueName="[Table1].[Units Sold]" caption="Units Sold" attribute="1" defaultMemberUniqueName="[Table1].[Units Sold].[All]" allUniqueName="[Table1].[Units Sold].[All]" dimensionUniqueName="[Table1]" displayFolder="" count="2" memberValueDatatype="20" unbalanced="0"/>
    <cacheHierarchy uniqueName="[Table1].[Total Sales]" caption="Total Sales" attribute="1" defaultMemberUniqueName="[Table1].[Total Sales].[All]" allUniqueName="[Table1].[Total Sales].[All]" dimensionUniqueName="[Table1]" displayFolder="" count="2" memberValueDatatype="5" unbalanced="0"/>
    <cacheHierarchy uniqueName="[Table1].[Operating Profit]" caption="Operating Profit" attribute="1" defaultMemberUniqueName="[Table1].[Operating Profit].[All]" allUniqueName="[Table1].[Operating Profit].[All]" dimensionUniqueName="[Table1]" displayFolder="" count="2" memberValueDatatype="5" unbalanced="0"/>
    <cacheHierarchy uniqueName="[Table1].[Operating Margin]" caption="Operating Margin" attribute="1" defaultMemberUniqueName="[Table1].[Operating Margin].[All]" allUniqueName="[Table1].[Operating Margin].[All]" dimensionUniqueName="[Table1]" displayFolder="" count="2" memberValueDatatype="5" unbalanced="0"/>
    <cacheHierarchy uniqueName="[Table1].[Invoice Date (Month)]" caption="Invoice Date (Month)" attribute="1" defaultMemberUniqueName="[Table1].[Invoice Date (Month)].[All]" allUniqueName="[Table1].[Invoice Date (Month)].[All]" dimensionUniqueName="[Table1]" displayFolder="" count="2" memberValueDatatype="130" unbalanced="0"/>
    <cacheHierarchy uniqueName="[Table1].[Invoice Date (Month Index)]" caption="Invoice Date (Month Index)" attribute="1" defaultMemberUniqueName="[Table1].[Invoice Date (Month Index)].[All]" allUniqueName="[Table1].[Invoice Date (Month Index)].[All]" dimensionUniqueName="[Table1]" displayFolder="" count="2"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oneField="1" hidden="1">
      <fieldsUsage count="1">
        <fieldUsage x="1"/>
      </fieldsUsage>
      <extLst>
        <ext xmlns:x15="http://schemas.microsoft.com/office/spreadsheetml/2010/11/main" uri="{B97F6D7D-B522-45F9-BDA1-12C45D357490}">
          <x15:cacheHierarchy aggregatedColumn="9"/>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8"/>
        </ext>
      </extLst>
    </cacheHierarchy>
    <cacheHierarchy uniqueName="[Measures].[Sum of Operating Profit]" caption="Sum of Operating Profit" measure="1" displayFolder="" measureGroup="Table1" count="0" hidden="1">
      <extLst>
        <ext xmlns:x15="http://schemas.microsoft.com/office/spreadsheetml/2010/11/main" uri="{B97F6D7D-B522-45F9-BDA1-12C45D357490}">
          <x15:cacheHierarchy aggregatedColumn="10"/>
        </ext>
      </extLst>
    </cacheHierarchy>
    <cacheHierarchy uniqueName="[Measures].[Sum of Operating Margin]" caption="Sum of Operating Margin" measure="1" displayFolder="" measureGroup="Table1" count="0" hidden="1">
      <extLst>
        <ext xmlns:x15="http://schemas.microsoft.com/office/spreadsheetml/2010/11/main" uri="{B97F6D7D-B522-45F9-BDA1-12C45D357490}">
          <x15:cacheHierarchy aggregatedColumn="11"/>
        </ext>
      </extLst>
    </cacheHierarchy>
    <cacheHierarchy uniqueName="[Measures].[Average of Operating Margin]" caption="Average of Operating Margin" measure="1" displayFolder="" measureGroup="Table1"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12.453833912034" backgroundQuery="1" createdVersion="3" refreshedVersion="8" minRefreshableVersion="3" recordCount="0" supportSubquery="1" supportAdvancedDrill="1" xr:uid="{039671AB-28E5-4D56-842A-E0A2EE05A285}">
  <cacheSource type="external" connectionId="1">
    <extLst>
      <ext xmlns:x14="http://schemas.microsoft.com/office/spreadsheetml/2009/9/main" uri="{F057638F-6D5F-4e77-A914-E7F072B9BCA8}">
        <x14:sourceConnection name="ThisWorkbookDataModel"/>
      </ext>
    </extLst>
  </cacheSource>
  <cacheFields count="0"/>
  <cacheHierarchies count="21">
    <cacheHierarchy uniqueName="[Table1].[Retailer]" caption="Retailer" attribute="1" defaultMemberUniqueName="[Table1].[Retailer].[All]" allUniqueName="[Table1].[Retailer].[All]" dimensionUniqueName="[Table1]" displayFolder="" count="2" memberValueDatatype="130" unbalanced="0"/>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Region]" caption="Region" attribute="1" defaultMemberUniqueName="[Table1].[Region].[All]" allUniqueName="[Table1].[Region].[All]" dimensionUniqueName="[Table1]" displayFolder="" count="0" memberValueDatatype="130" unbalanced="0"/>
    <cacheHierarchy uniqueName="[Table1].[State]" caption="State" attribute="1" defaultMemberUniqueName="[Table1].[State].[All]" allUniqueName="[Table1].[State].[All]" dimensionUniqueName="[Table1]" displayFolder="" count="2" memberValueDatatype="130" unbalanced="0"/>
    <cacheHierarchy uniqueName="[Table1].[City]" caption="City" attribute="1" defaultMemberUniqueName="[Table1].[City].[All]" allUniqueName="[Table1].[City].[All]" dimensionUniqueName="[Table1]" displayFolder="" count="0" memberValueDatatype="130" unbalanced="0"/>
    <cacheHierarchy uniqueName="[Table1].[Beverage Brand]" caption="Beverage Brand" attribute="1" defaultMemberUniqueName="[Table1].[Beverage Brand].[All]" allUniqueName="[Table1].[Beverage Brand].[All]" dimensionUniqueName="[Table1]" displayFolder="" count="2" memberValueDatatype="130" unbalanced="0"/>
    <cacheHierarchy uniqueName="[Table1].[Price per Unit]" caption="Price per Unit" attribute="1" defaultMemberUniqueName="[Table1].[Price per Unit].[All]" allUniqueName="[Table1].[Price per Unit].[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20" unbalanced="0"/>
    <cacheHierarchy uniqueName="[Table1].[Total Sales]" caption="Total Sales" attribute="1" defaultMemberUniqueName="[Table1].[Total Sales].[All]" allUniqueName="[Table1].[Total Sales].[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Invoice Date (Month)]" caption="Invoice Date (Month)" attribute="1" defaultMemberUniqueName="[Table1].[Invoice Date (Month)].[All]" allUniqueName="[Table1].[Invoice Date (Month)].[All]" dimensionUniqueName="[Table1]" displayFolder="" count="0" memberValueDatatype="13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hidden="1">
      <extLst>
        <ext xmlns:x15="http://schemas.microsoft.com/office/spreadsheetml/2010/11/main" uri="{B97F6D7D-B522-45F9-BDA1-12C45D357490}">
          <x15:cacheHierarchy aggregatedColumn="9"/>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8"/>
        </ext>
      </extLst>
    </cacheHierarchy>
    <cacheHierarchy uniqueName="[Measures].[Sum of Operating Profit]" caption="Sum of Operating Profit" measure="1" displayFolder="" measureGroup="Table1" count="0" hidden="1">
      <extLst>
        <ext xmlns:x15="http://schemas.microsoft.com/office/spreadsheetml/2010/11/main" uri="{B97F6D7D-B522-45F9-BDA1-12C45D357490}">
          <x15:cacheHierarchy aggregatedColumn="10"/>
        </ext>
      </extLst>
    </cacheHierarchy>
    <cacheHierarchy uniqueName="[Measures].[Sum of Operating Margin]" caption="Sum of Operating Margin" measure="1" displayFolder="" measureGroup="Table1" count="0" hidden="1">
      <extLst>
        <ext xmlns:x15="http://schemas.microsoft.com/office/spreadsheetml/2010/11/main" uri="{B97F6D7D-B522-45F9-BDA1-12C45D357490}">
          <x15:cacheHierarchy aggregatedColumn="11"/>
        </ext>
      </extLst>
    </cacheHierarchy>
    <cacheHierarchy uniqueName="[Measures].[Average of Operating Margin]" caption="Average of Operating Margin" measure="1" displayFolder="" measureGroup="Table1" count="0" hidden="1">
      <extLst>
        <ext xmlns:x15="http://schemas.microsoft.com/office/spreadsheetml/2010/11/main" uri="{B97F6D7D-B522-45F9-BDA1-12C45D357490}">
          <x15:cacheHierarchy aggregatedColumn="11"/>
        </ext>
      </extLst>
    </cacheHierarchy>
  </cacheHierarchies>
  <kpis count="0"/>
  <extLst>
    <ext xmlns:x14="http://schemas.microsoft.com/office/spreadsheetml/2009/9/main" uri="{725AE2AE-9491-48be-B2B4-4EB974FC3084}">
      <x14:pivotCacheDefinition slicerData="1" pivotCacheId="783706023"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12.405376967596" backgroundQuery="1" createdVersion="3" refreshedVersion="8" minRefreshableVersion="3" recordCount="0" supportSubquery="1" supportAdvancedDrill="1" xr:uid="{50C92124-DE3A-46CC-8F9D-0522EE4B90B9}">
  <cacheSource type="external" connectionId="1">
    <extLst>
      <ext xmlns:x14="http://schemas.microsoft.com/office/spreadsheetml/2009/9/main" uri="{F057638F-6D5F-4e77-A914-E7F072B9BCA8}">
        <x14:sourceConnection name="ThisWorkbookDataModel"/>
      </ext>
    </extLst>
  </cacheSource>
  <cacheFields count="0"/>
  <cacheHierarchies count="21">
    <cacheHierarchy uniqueName="[Table1].[Retailer]" caption="Retailer" attribute="1" defaultMemberUniqueName="[Table1].[Retailer].[All]" allUniqueName="[Table1].[Retailer].[All]" dimensionUniqueName="[Table1]" displayFolder="" count="0" memberValueDatatype="130" unbalanced="0"/>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2" memberValueDatatype="7" unbalanced="0"/>
    <cacheHierarchy uniqueName="[Table1].[Region]" caption="Region" attribute="1" defaultMemberUniqueName="[Table1].[Region].[All]" allUniqueName="[Table1].[Region].[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Beverage Brand]" caption="Beverage Brand" attribute="1" defaultMemberUniqueName="[Table1].[Beverage Brand].[All]" allUniqueName="[Table1].[Beverage Brand].[All]" dimensionUniqueName="[Table1]" displayFolder="" count="0" memberValueDatatype="130" unbalanced="0"/>
    <cacheHierarchy uniqueName="[Table1].[Price per Unit]" caption="Price per Unit" attribute="1" defaultMemberUniqueName="[Table1].[Price per Unit].[All]" allUniqueName="[Table1].[Price per Unit].[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20" unbalanced="0"/>
    <cacheHierarchy uniqueName="[Table1].[Total Sales]" caption="Total Sales" attribute="1" defaultMemberUniqueName="[Table1].[Total Sales].[All]" allUniqueName="[Table1].[Total Sales].[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Invoice Date (Month)]" caption="Invoice Date (Month)" attribute="1" defaultMemberUniqueName="[Table1].[Invoice Date (Month)].[All]" allUniqueName="[Table1].[Invoice Date (Month)].[All]" dimensionUniqueName="[Table1]" displayFolder="" count="0" memberValueDatatype="13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hidden="1">
      <extLst>
        <ext xmlns:x15="http://schemas.microsoft.com/office/spreadsheetml/2010/11/main" uri="{B97F6D7D-B522-45F9-BDA1-12C45D357490}">
          <x15:cacheHierarchy aggregatedColumn="9"/>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8"/>
        </ext>
      </extLst>
    </cacheHierarchy>
    <cacheHierarchy uniqueName="[Measures].[Sum of Operating Profit]" caption="Sum of Operating Profit" measure="1" displayFolder="" measureGroup="Table1" count="0" hidden="1">
      <extLst>
        <ext xmlns:x15="http://schemas.microsoft.com/office/spreadsheetml/2010/11/main" uri="{B97F6D7D-B522-45F9-BDA1-12C45D357490}">
          <x15:cacheHierarchy aggregatedColumn="10"/>
        </ext>
      </extLst>
    </cacheHierarchy>
    <cacheHierarchy uniqueName="[Measures].[Sum of Operating Margin]" caption="Sum of Operating Margin" measure="1" displayFolder="" measureGroup="Table1" count="0" hidden="1">
      <extLst>
        <ext xmlns:x15="http://schemas.microsoft.com/office/spreadsheetml/2010/11/main" uri="{B97F6D7D-B522-45F9-BDA1-12C45D357490}">
          <x15:cacheHierarchy aggregatedColumn="11"/>
        </ext>
      </extLst>
    </cacheHierarchy>
    <cacheHierarchy uniqueName="[Measures].[Average of Operating Margin]" caption="Average of Operating Margin" measure="1" displayFolder="" measureGroup="Table1" count="0" hidden="1">
      <extLst>
        <ext xmlns:x15="http://schemas.microsoft.com/office/spreadsheetml/2010/11/main" uri="{B97F6D7D-B522-45F9-BDA1-12C45D357490}">
          <x15:cacheHierarchy aggregatedColumn="11"/>
        </ext>
      </extLst>
    </cacheHierarchy>
  </cacheHierarchies>
  <kpis count="0"/>
  <extLst>
    <ext xmlns:x14="http://schemas.microsoft.com/office/spreadsheetml/2009/9/main" uri="{725AE2AE-9491-48be-B2B4-4EB974FC3084}">
      <x14:pivotCacheDefinition pivotCacheId="131805859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003C0C6-72A8-400C-B509-4DA6E4441D79}" name="PivotTable3" cacheId="6"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8">
  <location ref="B25:C31" firstHeaderRow="1" firstDataRow="1" firstDataCol="1"/>
  <pivotFields count="2">
    <pivotField axis="axisRow" allDrilled="1" subtotalTop="0" showAll="0" dataSourceSort="1" defaultSubtotal="0" defaultAttributeDrillState="1">
      <items count="5">
        <item x="0"/>
        <item x="1"/>
        <item x="2"/>
        <item x="3"/>
        <item x="4"/>
      </items>
    </pivotField>
    <pivotField dataField="1" subtotalTop="0" showAll="0" defaultSubtotal="0"/>
  </pivotFields>
  <rowFields count="1">
    <field x="0"/>
  </rowFields>
  <rowItems count="6">
    <i>
      <x/>
    </i>
    <i>
      <x v="1"/>
    </i>
    <i>
      <x v="2"/>
    </i>
    <i>
      <x v="3"/>
    </i>
    <i>
      <x v="4"/>
    </i>
    <i t="grand">
      <x/>
    </i>
  </rowItems>
  <colItems count="1">
    <i/>
  </colItems>
  <dataFields count="1">
    <dataField name="Sum of Total Sales" fld="1" baseField="0" baseItem="0"/>
  </dataFields>
  <chartFormats count="18">
    <chartFormat chart="4" format="13" series="1">
      <pivotArea type="data" outline="0" fieldPosition="0">
        <references count="1">
          <reference field="4294967294" count="1" selected="0">
            <x v="0"/>
          </reference>
        </references>
      </pivotArea>
    </chartFormat>
    <chartFormat chart="4" format="14">
      <pivotArea type="data" outline="0" fieldPosition="0">
        <references count="2">
          <reference field="4294967294" count="1" selected="0">
            <x v="0"/>
          </reference>
          <reference field="0" count="1" selected="0">
            <x v="0"/>
          </reference>
        </references>
      </pivotArea>
    </chartFormat>
    <chartFormat chart="4" format="15">
      <pivotArea type="data" outline="0" fieldPosition="0">
        <references count="2">
          <reference field="4294967294" count="1" selected="0">
            <x v="0"/>
          </reference>
          <reference field="0" count="1" selected="0">
            <x v="1"/>
          </reference>
        </references>
      </pivotArea>
    </chartFormat>
    <chartFormat chart="4" format="16">
      <pivotArea type="data" outline="0" fieldPosition="0">
        <references count="2">
          <reference field="4294967294" count="1" selected="0">
            <x v="0"/>
          </reference>
          <reference field="0" count="1" selected="0">
            <x v="2"/>
          </reference>
        </references>
      </pivotArea>
    </chartFormat>
    <chartFormat chart="4" format="17">
      <pivotArea type="data" outline="0" fieldPosition="0">
        <references count="2">
          <reference field="4294967294" count="1" selected="0">
            <x v="0"/>
          </reference>
          <reference field="0" count="1" selected="0">
            <x v="3"/>
          </reference>
        </references>
      </pivotArea>
    </chartFormat>
    <chartFormat chart="4" format="18">
      <pivotArea type="data" outline="0" fieldPosition="0">
        <references count="2">
          <reference field="4294967294" count="1" selected="0">
            <x v="0"/>
          </reference>
          <reference field="0" count="1" selected="0">
            <x v="4"/>
          </reference>
        </references>
      </pivotArea>
    </chartFormat>
    <chartFormat chart="5" format="19" series="1">
      <pivotArea type="data" outline="0" fieldPosition="0">
        <references count="1">
          <reference field="4294967294" count="1" selected="0">
            <x v="0"/>
          </reference>
        </references>
      </pivotArea>
    </chartFormat>
    <chartFormat chart="5" format="20">
      <pivotArea type="data" outline="0" fieldPosition="0">
        <references count="2">
          <reference field="4294967294" count="1" selected="0">
            <x v="0"/>
          </reference>
          <reference field="0" count="1" selected="0">
            <x v="0"/>
          </reference>
        </references>
      </pivotArea>
    </chartFormat>
    <chartFormat chart="5" format="21">
      <pivotArea type="data" outline="0" fieldPosition="0">
        <references count="2">
          <reference field="4294967294" count="1" selected="0">
            <x v="0"/>
          </reference>
          <reference field="0" count="1" selected="0">
            <x v="1"/>
          </reference>
        </references>
      </pivotArea>
    </chartFormat>
    <chartFormat chart="5" format="22">
      <pivotArea type="data" outline="0" fieldPosition="0">
        <references count="2">
          <reference field="4294967294" count="1" selected="0">
            <x v="0"/>
          </reference>
          <reference field="0" count="1" selected="0">
            <x v="2"/>
          </reference>
        </references>
      </pivotArea>
    </chartFormat>
    <chartFormat chart="5" format="23">
      <pivotArea type="data" outline="0" fieldPosition="0">
        <references count="2">
          <reference field="4294967294" count="1" selected="0">
            <x v="0"/>
          </reference>
          <reference field="0" count="1" selected="0">
            <x v="3"/>
          </reference>
        </references>
      </pivotArea>
    </chartFormat>
    <chartFormat chart="5" format="24">
      <pivotArea type="data" outline="0" fieldPosition="0">
        <references count="2">
          <reference field="4294967294" count="1" selected="0">
            <x v="0"/>
          </reference>
          <reference field="0" count="1" selected="0">
            <x v="4"/>
          </reference>
        </references>
      </pivotArea>
    </chartFormat>
    <chartFormat chart="7" format="31" series="1">
      <pivotArea type="data" outline="0" fieldPosition="0">
        <references count="1">
          <reference field="4294967294" count="1" selected="0">
            <x v="0"/>
          </reference>
        </references>
      </pivotArea>
    </chartFormat>
    <chartFormat chart="7" format="32">
      <pivotArea type="data" outline="0" fieldPosition="0">
        <references count="2">
          <reference field="4294967294" count="1" selected="0">
            <x v="0"/>
          </reference>
          <reference field="0" count="1" selected="0">
            <x v="0"/>
          </reference>
        </references>
      </pivotArea>
    </chartFormat>
    <chartFormat chart="7" format="33">
      <pivotArea type="data" outline="0" fieldPosition="0">
        <references count="2">
          <reference field="4294967294" count="1" selected="0">
            <x v="0"/>
          </reference>
          <reference field="0" count="1" selected="0">
            <x v="1"/>
          </reference>
        </references>
      </pivotArea>
    </chartFormat>
    <chartFormat chart="7" format="34">
      <pivotArea type="data" outline="0" fieldPosition="0">
        <references count="2">
          <reference field="4294967294" count="1" selected="0">
            <x v="0"/>
          </reference>
          <reference field="0" count="1" selected="0">
            <x v="2"/>
          </reference>
        </references>
      </pivotArea>
    </chartFormat>
    <chartFormat chart="7" format="35">
      <pivotArea type="data" outline="0" fieldPosition="0">
        <references count="2">
          <reference field="4294967294" count="1" selected="0">
            <x v="0"/>
          </reference>
          <reference field="0" count="1" selected="0">
            <x v="3"/>
          </reference>
        </references>
      </pivotArea>
    </chartFormat>
    <chartFormat chart="7" format="36">
      <pivotArea type="data" outline="0" fieldPosition="0">
        <references count="2">
          <reference field="4294967294" count="1" selected="0">
            <x v="0"/>
          </reference>
          <reference field="0" count="1" selected="0">
            <x v="4"/>
          </reference>
        </references>
      </pivotArea>
    </chartFormat>
  </chartFormats>
  <pivotHierarchies count="2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tart File Excel Dashboard_v2.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EF31DA0-AAF8-4D86-B363-3E14E5B4BF44}" name="PivotTable5" cacheId="8"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4">
  <location ref="A88:B93" firstHeaderRow="1" firstDataRow="1" firstDataCol="1"/>
  <pivotFields count="2">
    <pivotField dataField="1" subtotalTop="0" showAll="0" defaultSubtotal="0"/>
    <pivotField axis="axisRow" allDrilled="1" subtotalTop="0" showAll="0" dataSourceSort="1" defaultSubtotal="0" defaultAttributeDrillState="1">
      <items count="4">
        <item x="0"/>
        <item x="1"/>
        <item x="2"/>
        <item x="3"/>
      </items>
    </pivotField>
  </pivotFields>
  <rowFields count="1">
    <field x="1"/>
  </rowFields>
  <rowItems count="5">
    <i>
      <x/>
    </i>
    <i>
      <x v="1"/>
    </i>
    <i>
      <x v="2"/>
    </i>
    <i>
      <x v="3"/>
    </i>
    <i t="grand">
      <x/>
    </i>
  </rowItems>
  <colItems count="1">
    <i/>
  </colItems>
  <dataFields count="1">
    <dataField name="Sum of Total Sales" fld="0"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2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tart File Excel Dashboard_v2.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1507626-218A-42B4-9C3D-5564F9690D40}" name="PivotTable6" cacheId="9"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A98:B109"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5"/>
    </i>
    <i>
      <x v="1"/>
    </i>
    <i>
      <x v="2"/>
    </i>
    <i>
      <x v="8"/>
    </i>
    <i>
      <x v="3"/>
    </i>
    <i>
      <x v="4"/>
    </i>
    <i>
      <x v="9"/>
    </i>
    <i>
      <x v="7"/>
    </i>
    <i>
      <x v="6"/>
    </i>
    <i>
      <x/>
    </i>
    <i t="grand">
      <x/>
    </i>
  </rowItems>
  <colItems count="1">
    <i/>
  </colItems>
  <dataFields count="1">
    <dataField name="Sum of Total Sales" fld="1" baseField="0" baseItem="0" numFmtId="170"/>
  </dataFields>
  <pivotHierarchies count="2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6">
      <autoFilter ref="A1">
        <filterColumn colId="0">
          <top10 val="10" filterVal="10"/>
        </filterColumn>
      </autoFilter>
    </filter>
  </filter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tart File Excel Dashboard_v2.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6BA4DF0-2E07-4F4A-9C72-AE006BAE614F}" name="PivotTable2" cacheId="4"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3">
  <location ref="A7:B20" firstHeaderRow="1" firstDataRow="1" firstDataCol="1"/>
  <pivotFields count="2">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s>
  <rowFields count="1">
    <field x="0"/>
  </rowFields>
  <rowItems count="13">
    <i>
      <x/>
    </i>
    <i>
      <x v="1"/>
    </i>
    <i>
      <x v="2"/>
    </i>
    <i>
      <x v="3"/>
    </i>
    <i>
      <x v="4"/>
    </i>
    <i>
      <x v="5"/>
    </i>
    <i>
      <x v="6"/>
    </i>
    <i>
      <x v="7"/>
    </i>
    <i>
      <x v="8"/>
    </i>
    <i>
      <x v="9"/>
    </i>
    <i>
      <x v="10"/>
    </i>
    <i>
      <x v="11"/>
    </i>
    <i t="grand">
      <x/>
    </i>
  </rowItems>
  <colItems count="1">
    <i/>
  </colItems>
  <dataFields count="1">
    <dataField name="Sum of Total Sales" fld="1"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2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tart File Excel Dashboard_v2.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1CAFBDF-1F93-4327-BE04-D5B890677CA1}" name="PivotTable4" cacheId="7"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A34:B85" firstHeaderRow="1" firstDataRow="1" firstDataCol="1"/>
  <pivotFields count="2">
    <pivotField axis="axisRow" allDrilled="1" subtotalTop="0" showAll="0" dataSourceSort="1" defaultSubtotal="0" defaultAttributeDrillState="1">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s>
    </pivotField>
    <pivotField dataField="1" subtotalTop="0" showAll="0" defaultSubtotal="0"/>
  </pivotFields>
  <rowFields count="1">
    <field x="0"/>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Units Sold" fld="1" baseField="0" baseItem="0"/>
  </dataFields>
  <pivotHierarchies count="2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tart File Excel Dashboard_v2.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F44CAA5-4EC1-4CD1-8BE9-83362D516CEB}" name="PivotTable7"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D105:E156" firstHeaderRow="1" firstDataRow="1" firstDataCol="1"/>
  <pivotFields count="2">
    <pivotField axis="axisRow" allDrilled="1" subtotalTop="0" showAll="0" dataSourceSort="1" defaultSubtotal="0" defaultAttributeDrillState="1">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s>
    </pivotField>
    <pivotField dataField="1" subtotalTop="0" showAll="0" defaultSubtotal="0"/>
  </pivotFields>
  <rowFields count="1">
    <field x="0"/>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1" baseField="0" baseItem="0"/>
  </dataFields>
  <pivotHierarchies count="2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tart File Excel Dashboard_v2.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7522033-599E-4637-ADA0-583577203436}" name="PivotTable1" cacheId="5"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A3:D4" firstHeaderRow="0" firstDataRow="1" firstDataCol="0"/>
  <pivotFields count="4">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4">
    <i>
      <x/>
    </i>
    <i i="1">
      <x v="1"/>
    </i>
    <i i="2">
      <x v="2"/>
    </i>
    <i i="3">
      <x v="3"/>
    </i>
  </colItems>
  <dataFields count="4">
    <dataField name="Sum of Total Sales" fld="0" baseField="0" baseItem="0"/>
    <dataField name="Sum of Units Sold" fld="1" baseField="0" baseItem="0"/>
    <dataField name="Sum of Operating Profit" fld="2" baseField="0" baseItem="0"/>
    <dataField name="Average of Operating Margin" fld="3" subtotal="average" baseField="0" baseItem="0"/>
  </dataFields>
  <pivotHierarchies count="2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tart File Excel Dashboard_v2.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everage_Brand" xr10:uid="{8221A0E4-6D38-4128-A383-40E031EDA308}" sourceName="[Table1].[Beverage Brand]">
  <pivotTables>
    <pivotTable tabId="4" name="PivotTable2"/>
    <pivotTable tabId="4" name="PivotTable1"/>
    <pivotTable tabId="4" name="PivotTable3"/>
    <pivotTable tabId="4" name="PivotTable4"/>
    <pivotTable tabId="4" name="PivotTable5"/>
  </pivotTables>
  <data>
    <olap pivotCacheId="783706023">
      <levels count="2">
        <level uniqueName="[Table1].[Beverage Brand].[(All)]" sourceCaption="(All)" count="0"/>
        <level uniqueName="[Table1].[Beverage Brand].[Beverage Brand]" sourceCaption="Beverage Brand" count="6">
          <ranges>
            <range startItem="0">
              <i n="[Table1].[Beverage Brand].&amp;[Coca-Cola]" c="Coca-Cola"/>
              <i n="[Table1].[Beverage Brand].&amp;[Dasani Water]" c="Dasani Water"/>
              <i n="[Table1].[Beverage Brand].&amp;[Diet Coke]" c="Diet Coke"/>
              <i n="[Table1].[Beverage Brand].&amp;[Fanta]" c="Fanta"/>
              <i n="[Table1].[Beverage Brand].&amp;[Powerade]" c="Powerade"/>
              <i n="[Table1].[Beverage Brand].&amp;[Sprite]" c="Sprite"/>
            </range>
          </ranges>
        </level>
      </levels>
      <selections count="1">
        <selection n="[Table1].[Beverage Brand].[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7FA6964C-A279-4C5D-9DBC-DEC7667B050E}" sourceName="[Table1].[Retailer]">
  <pivotTables>
    <pivotTable tabId="4" name="PivotTable2"/>
    <pivotTable tabId="4" name="PivotTable1"/>
    <pivotTable tabId="4" name="PivotTable3"/>
    <pivotTable tabId="4" name="PivotTable4"/>
    <pivotTable tabId="4" name="PivotTable5"/>
    <pivotTable tabId="4" name="PivotTable6"/>
  </pivotTables>
  <data>
    <olap pivotCacheId="783706023">
      <levels count="2">
        <level uniqueName="[Table1].[Retailer].[(All)]" sourceCaption="(All)" count="0"/>
        <level uniqueName="[Table1].[Retailer].[Retailer]" sourceCaption="Retailer" count="4">
          <ranges>
            <range startItem="0">
              <i n="[Table1].[Retailer].&amp;[BevCo]" c="BevCo"/>
              <i n="[Table1].[Retailer].&amp;[DreamCo]" c="DreamCo"/>
              <i n="[Table1].[Retailer].&amp;[FizzySip]" c="FizzySip"/>
              <i n="[Table1].[Retailer].&amp;[Sodapop]" c="Sodapop"/>
            </range>
          </ranges>
        </level>
      </levels>
      <selections count="1">
        <selection n="[Table1].[Retaile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everage Brand" xr10:uid="{050C90DA-F827-430C-8BBD-A913AB2E00F9}" cache="Slicer_Beverage_Brand" caption="Beverage Brand" level="1" style="Slicer Style 2" rowHeight="540000"/>
  <slicer name="Retailer" xr10:uid="{D1CF23F5-88A4-4F90-98E6-04E9D93FDCDC}" cache="Slicer_Retailer" caption="Retailer" columnCount="2" level="1" style="Slicer Style 2" rowHeight="648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28863F4-F4B3-408B-9CA0-5364643FE1AF}" name="Table1" displayName="Table1" ref="B5:M3893" totalsRowShown="0" headerRowDxfId="25" dataDxfId="24">
  <autoFilter ref="B5:M3893" xr:uid="{D28863F4-F4B3-408B-9CA0-5364643FE1AF}"/>
  <tableColumns count="12">
    <tableColumn id="1" xr3:uid="{608B258E-8F7D-4E70-9A7D-F7C6CDD9C5FD}" name="Retailer" dataDxfId="23"/>
    <tableColumn id="2" xr3:uid="{7B760A11-4084-4987-BF51-2591B0C5EDC5}" name="Retailer ID" dataDxfId="22"/>
    <tableColumn id="3" xr3:uid="{F43AF5CA-5EE2-4144-B351-E761506922EE}" name="Invoice Date" dataDxfId="21"/>
    <tableColumn id="4" xr3:uid="{CEF8E453-FFB4-4C2A-858A-7EF87950D4DF}" name="Region" dataDxfId="20"/>
    <tableColumn id="5" xr3:uid="{11BDABC0-8656-445A-8AEF-FA530FB01E22}" name="State" dataDxfId="19"/>
    <tableColumn id="6" xr3:uid="{B03025E0-15A9-4694-B065-66653F20A134}" name="City" dataDxfId="18"/>
    <tableColumn id="7" xr3:uid="{255DACBB-58F7-4726-9264-ABD74FC7E42B}" name="Beverage Brand" dataDxfId="17"/>
    <tableColumn id="8" xr3:uid="{F9A4BBCA-F28D-4699-9A9F-0230B25A9C9A}" name="Price per Unit" dataDxfId="16"/>
    <tableColumn id="9" xr3:uid="{55BB29B0-BE5B-4ABB-8518-5BF817125469}" name="Units Sold" dataDxfId="15"/>
    <tableColumn id="10" xr3:uid="{47AD6D3C-ADC4-4986-AB8D-EAF11E68FD36}" name="Total Sales" dataDxfId="14">
      <calculatedColumnFormula>I6*J6</calculatedColumnFormula>
    </tableColumn>
    <tableColumn id="11" xr3:uid="{DEFD9709-7849-4AA6-AF75-334B7A128F70}" name="Operating Profit" dataDxfId="13">
      <calculatedColumnFormula>K6*M6</calculatedColumnFormula>
    </tableColumn>
    <tableColumn id="12" xr3:uid="{BBC35C44-0310-4CAA-BC35-4451F6CB7C10}" name="Operating Margin" dataDxfId="12"/>
  </tableColumns>
  <tableStyleInfo name="TableStyleMedium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3792592-A52D-4F72-A978-10DF6AA0ABC7}" name="Table2" displayName="Table2" ref="A1:N5061" totalsRowShown="0" headerRowDxfId="11">
  <autoFilter ref="A1:N5061" xr:uid="{73792592-A52D-4F72-A978-10DF6AA0ABC7}"/>
  <tableColumns count="14">
    <tableColumn id="1" xr3:uid="{C343888D-2DAF-4788-A0E0-F1F40E7DCACA}" name="Date" dataDxfId="10"/>
    <tableColumn id="2" xr3:uid="{03724148-A1C0-4BDC-813F-0F812D3D36C1}" name="Invoice Number" dataDxfId="9"/>
    <tableColumn id="3" xr3:uid="{3DCEA03F-E30E-459B-BD30-1EF0DD215D71}" name="Item Code"/>
    <tableColumn id="4" xr3:uid="{FD7EEC7D-5BAA-4441-97B0-53C44EDA4DC5}" name="Sales Person" dataDxfId="8"/>
    <tableColumn id="5" xr3:uid="{50408DF1-9A66-4A9F-941F-519908E303DD}" name="Manager On Duty" dataDxfId="7"/>
    <tableColumn id="6" xr3:uid="{CD0994FC-6818-4712-978F-6DDEC580808D}" name="Ticket Price Price Per Unit" dataDxfId="6"/>
    <tableColumn id="7" xr3:uid="{EF4597C7-CC31-42F4-85F2-006B4C0DC10C}" name="Discount Given" dataDxfId="5"/>
    <tableColumn id="8" xr3:uid="{6B4C7AAC-9146-4775-AE1D-F1479D4CFFB0}" name="Sales Price Per Unit" dataDxfId="4"/>
    <tableColumn id="9" xr3:uid="{7CDE38CF-5D06-4CF7-B5CC-5CF0B4DB5600}" name="Cost per Unit" dataDxfId="3"/>
    <tableColumn id="10" xr3:uid="{C18498D3-BAB9-4A65-955C-6251DE9564F7}" name="Quantity"/>
    <tableColumn id="11" xr3:uid="{2EADC564-812E-4FC1-995F-D6EE184DA6CF}" name="Postal Code"/>
    <tableColumn id="12" xr3:uid="{65B435F8-4EAE-422A-8189-A457B7AE458C}" name="Total Sales_x000a_per Invoice" dataDxfId="2">
      <calculatedColumnFormula>H2*J2</calculatedColumnFormula>
    </tableColumn>
    <tableColumn id="13" xr3:uid="{97885E5D-FD08-45ED-9938-A77AC343A5A2}" name="Discount Amount" dataDxfId="1">
      <calculatedColumnFormula>F2-H2</calculatedColumnFormula>
    </tableColumn>
    <tableColumn id="14" xr3:uid="{04E83191-04B8-4417-B23E-401C2147DA3D}" name="Total Profit" dataDxfId="0">
      <calculatedColumnFormula>(H2-I2)*J2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Invoice_Date" xr10:uid="{AC1A77CD-88C8-48AD-AB5C-DAAA24726EE0}" sourceName="[Table1].[Invoice Date]">
  <pivotTables>
    <pivotTable tabId="4" name="PivotTable2"/>
    <pivotTable tabId="4" name="PivotTable1"/>
    <pivotTable tabId="4" name="PivotTable3"/>
    <pivotTable tabId="4" name="PivotTable4"/>
    <pivotTable tabId="4" name="PivotTable5"/>
    <pivotTable tabId="4" name="PivotTable6"/>
  </pivotTables>
  <state minimalRefreshVersion="6" lastRefreshVersion="6" pivotCacheId="1318058597" filterType="unknown">
    <bounds startDate="2021-01-01T00:00:00" endDate="2022-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Invoice Date" xr10:uid="{9D43713D-70CC-4048-BC89-0DDF555F9BB6}" cache="Timeline_Invoice_Date" caption="Invoice Date" level="2" selectionLevel="2" scrollPosition="2021-06-07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Invoice Date 1" xr10:uid="{E2544935-5D6A-4186-8AD1-B4BA4FCD0BC4}" cache="Timeline_Invoice_Date" caption="Sales by Peroid" level="2" selectionLevel="2" scrollPosition="2021-01-01T00:00:00" style="Timeline Style 9"/>
</timelines>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11/relationships/timeline" Target="../timelines/timeline1.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microsoft.com/office/2011/relationships/timeline" Target="../timelines/timelin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C0D9E3-5C73-42ED-A463-46922DBDAAB9}">
  <dimension ref="A3:E156"/>
  <sheetViews>
    <sheetView topLeftCell="A2" workbookViewId="0">
      <selection activeCell="C4" sqref="C4"/>
    </sheetView>
  </sheetViews>
  <sheetFormatPr defaultRowHeight="15.05"/>
  <cols>
    <col min="1" max="1" width="12.88671875" bestFit="1" customWidth="1"/>
    <col min="2" max="3" width="16.44140625" bestFit="1" customWidth="1"/>
    <col min="4" max="4" width="25.77734375" bestFit="1" customWidth="1"/>
    <col min="5" max="5" width="16.44140625" bestFit="1" customWidth="1"/>
  </cols>
  <sheetData>
    <row r="3" spans="1:4">
      <c r="A3" t="s">
        <v>132</v>
      </c>
      <c r="B3" t="s">
        <v>133</v>
      </c>
      <c r="C3" t="s">
        <v>134</v>
      </c>
      <c r="D3" t="s">
        <v>135</v>
      </c>
    </row>
    <row r="4" spans="1:4">
      <c r="A4">
        <v>8684027.5</v>
      </c>
      <c r="B4">
        <v>17148250</v>
      </c>
      <c r="C4">
        <v>3173631.875</v>
      </c>
      <c r="D4">
        <v>0.36310442386831221</v>
      </c>
    </row>
    <row r="7" spans="1:4">
      <c r="A7" s="27" t="s">
        <v>138</v>
      </c>
      <c r="B7" t="s">
        <v>132</v>
      </c>
    </row>
    <row r="8" spans="1:4">
      <c r="A8" s="28" t="s">
        <v>140</v>
      </c>
      <c r="B8">
        <v>510750</v>
      </c>
    </row>
    <row r="9" spans="1:4">
      <c r="A9" s="28" t="s">
        <v>141</v>
      </c>
      <c r="B9">
        <v>484975</v>
      </c>
    </row>
    <row r="10" spans="1:4">
      <c r="A10" s="28" t="s">
        <v>142</v>
      </c>
      <c r="B10">
        <v>483530</v>
      </c>
    </row>
    <row r="11" spans="1:4">
      <c r="A11" s="28" t="s">
        <v>143</v>
      </c>
      <c r="B11">
        <v>494887.5</v>
      </c>
    </row>
    <row r="12" spans="1:4">
      <c r="A12" s="28" t="s">
        <v>144</v>
      </c>
      <c r="B12">
        <v>673572.5</v>
      </c>
    </row>
    <row r="13" spans="1:4">
      <c r="A13" s="28" t="s">
        <v>145</v>
      </c>
      <c r="B13">
        <v>903837.5</v>
      </c>
    </row>
    <row r="14" spans="1:4">
      <c r="A14" s="28" t="s">
        <v>146</v>
      </c>
      <c r="B14">
        <v>1041437.5</v>
      </c>
    </row>
    <row r="15" spans="1:4">
      <c r="A15" s="28" t="s">
        <v>147</v>
      </c>
      <c r="B15">
        <v>945275</v>
      </c>
    </row>
    <row r="16" spans="1:4">
      <c r="A16" s="28" t="s">
        <v>148</v>
      </c>
      <c r="B16">
        <v>681000</v>
      </c>
    </row>
    <row r="17" spans="1:3">
      <c r="A17" s="28" t="s">
        <v>149</v>
      </c>
      <c r="B17">
        <v>623375</v>
      </c>
    </row>
    <row r="18" spans="1:3">
      <c r="A18" s="28" t="s">
        <v>150</v>
      </c>
      <c r="B18">
        <v>795612.5</v>
      </c>
    </row>
    <row r="19" spans="1:3">
      <c r="A19" s="28" t="s">
        <v>151</v>
      </c>
      <c r="B19">
        <v>1045775</v>
      </c>
    </row>
    <row r="20" spans="1:3">
      <c r="A20" s="28" t="s">
        <v>139</v>
      </c>
      <c r="B20">
        <v>8684027.5</v>
      </c>
    </row>
    <row r="25" spans="1:3">
      <c r="B25" s="27" t="s">
        <v>138</v>
      </c>
      <c r="C25" t="s">
        <v>132</v>
      </c>
    </row>
    <row r="26" spans="1:3">
      <c r="B26" s="28" t="s">
        <v>33</v>
      </c>
      <c r="C26">
        <v>1150110</v>
      </c>
    </row>
    <row r="27" spans="1:3">
      <c r="B27" s="28" t="s">
        <v>15</v>
      </c>
      <c r="C27">
        <v>1788347.5</v>
      </c>
    </row>
    <row r="28" spans="1:3">
      <c r="B28" s="28" t="s">
        <v>24</v>
      </c>
      <c r="C28">
        <v>1291535</v>
      </c>
    </row>
    <row r="29" spans="1:3">
      <c r="B29" s="28" t="s">
        <v>46</v>
      </c>
      <c r="C29">
        <v>1618935</v>
      </c>
    </row>
    <row r="30" spans="1:3">
      <c r="B30" s="28" t="s">
        <v>28</v>
      </c>
      <c r="C30">
        <v>2835100</v>
      </c>
    </row>
    <row r="31" spans="1:3">
      <c r="B31" s="28" t="s">
        <v>139</v>
      </c>
      <c r="C31">
        <v>8684027.5</v>
      </c>
    </row>
    <row r="34" spans="1:5">
      <c r="A34" s="27" t="s">
        <v>138</v>
      </c>
      <c r="B34" t="s">
        <v>133</v>
      </c>
    </row>
    <row r="35" spans="1:5">
      <c r="A35" s="28" t="s">
        <v>57</v>
      </c>
      <c r="B35">
        <v>408500</v>
      </c>
      <c r="D35" t="str">
        <f>A35</f>
        <v>Alabama</v>
      </c>
      <c r="E35" s="29">
        <f>B35</f>
        <v>408500</v>
      </c>
    </row>
    <row r="36" spans="1:5">
      <c r="A36" s="28" t="s">
        <v>61</v>
      </c>
      <c r="B36">
        <v>312250</v>
      </c>
      <c r="D36" t="str">
        <f t="shared" ref="D36:D84" si="0">A36</f>
        <v>Alaska</v>
      </c>
      <c r="E36" s="29">
        <f t="shared" ref="E36:E84" si="1">B36</f>
        <v>312250</v>
      </c>
    </row>
    <row r="37" spans="1:5">
      <c r="A37" s="28" t="s">
        <v>82</v>
      </c>
      <c r="B37">
        <v>331500</v>
      </c>
      <c r="D37" t="str">
        <f t="shared" si="0"/>
        <v>Arizona</v>
      </c>
      <c r="E37" s="29">
        <f t="shared" si="1"/>
        <v>331500</v>
      </c>
    </row>
    <row r="38" spans="1:5">
      <c r="A38" s="28" t="s">
        <v>98</v>
      </c>
      <c r="B38">
        <v>255350</v>
      </c>
      <c r="D38" t="str">
        <f t="shared" si="0"/>
        <v>Arkansas</v>
      </c>
      <c r="E38" s="29">
        <f t="shared" si="1"/>
        <v>255350</v>
      </c>
    </row>
    <row r="39" spans="1:5">
      <c r="A39" s="28" t="s">
        <v>29</v>
      </c>
      <c r="B39">
        <v>1037250</v>
      </c>
      <c r="D39" t="str">
        <f t="shared" si="0"/>
        <v>California</v>
      </c>
      <c r="E39" s="29">
        <f t="shared" si="1"/>
        <v>1037250</v>
      </c>
    </row>
    <row r="40" spans="1:5">
      <c r="A40" s="28" t="s">
        <v>42</v>
      </c>
      <c r="B40">
        <v>324250</v>
      </c>
      <c r="D40" t="str">
        <f t="shared" si="0"/>
        <v>Colorado</v>
      </c>
      <c r="E40" s="29">
        <f t="shared" si="1"/>
        <v>324250</v>
      </c>
    </row>
    <row r="41" spans="1:5">
      <c r="A41" s="28" t="s">
        <v>121</v>
      </c>
      <c r="B41">
        <v>169600</v>
      </c>
      <c r="D41" t="str">
        <f t="shared" si="0"/>
        <v>Connecticut</v>
      </c>
      <c r="E41" s="29">
        <f t="shared" si="1"/>
        <v>169600</v>
      </c>
    </row>
    <row r="42" spans="1:5">
      <c r="A42" s="28" t="s">
        <v>117</v>
      </c>
      <c r="B42">
        <v>205600</v>
      </c>
      <c r="D42" t="str">
        <f t="shared" si="0"/>
        <v>Delaware</v>
      </c>
      <c r="E42" s="29">
        <f t="shared" si="1"/>
        <v>205600</v>
      </c>
    </row>
    <row r="43" spans="1:5">
      <c r="A43" s="28" t="s">
        <v>47</v>
      </c>
      <c r="B43">
        <v>1051700</v>
      </c>
      <c r="D43" t="str">
        <f t="shared" si="0"/>
        <v>Florida</v>
      </c>
      <c r="E43" s="29">
        <f t="shared" si="1"/>
        <v>1051700</v>
      </c>
    </row>
    <row r="44" spans="1:5">
      <c r="A44" s="28" t="s">
        <v>86</v>
      </c>
      <c r="B44">
        <v>579350</v>
      </c>
      <c r="D44" t="str">
        <f t="shared" si="0"/>
        <v>Georgia</v>
      </c>
      <c r="E44" s="29">
        <f t="shared" si="1"/>
        <v>579350</v>
      </c>
    </row>
    <row r="45" spans="1:5">
      <c r="A45" s="28" t="s">
        <v>63</v>
      </c>
      <c r="B45">
        <v>353500</v>
      </c>
      <c r="D45" t="str">
        <f t="shared" si="0"/>
        <v>Hawaii</v>
      </c>
      <c r="E45" s="29">
        <f t="shared" si="1"/>
        <v>353500</v>
      </c>
    </row>
    <row r="46" spans="1:5">
      <c r="A46" s="28" t="s">
        <v>80</v>
      </c>
      <c r="B46">
        <v>288250</v>
      </c>
      <c r="D46" t="str">
        <f t="shared" si="0"/>
        <v>Idaho</v>
      </c>
      <c r="E46" s="29">
        <f t="shared" si="1"/>
        <v>288250</v>
      </c>
    </row>
    <row r="47" spans="1:5">
      <c r="A47" s="28" t="s">
        <v>34</v>
      </c>
      <c r="B47">
        <v>185600</v>
      </c>
      <c r="D47" t="str">
        <f t="shared" si="0"/>
        <v>Illinois</v>
      </c>
      <c r="E47" s="29">
        <f t="shared" si="1"/>
        <v>185600</v>
      </c>
    </row>
    <row r="48" spans="1:5">
      <c r="A48" s="28" t="s">
        <v>112</v>
      </c>
      <c r="B48">
        <v>241600</v>
      </c>
      <c r="D48" t="str">
        <f t="shared" si="0"/>
        <v>Indiana</v>
      </c>
      <c r="E48" s="29">
        <f t="shared" si="1"/>
        <v>241600</v>
      </c>
    </row>
    <row r="49" spans="1:5">
      <c r="A49" s="28" t="s">
        <v>108</v>
      </c>
      <c r="B49">
        <v>183100</v>
      </c>
      <c r="D49" t="str">
        <f t="shared" si="0"/>
        <v>Iowa</v>
      </c>
      <c r="E49" s="29">
        <f t="shared" si="1"/>
        <v>183100</v>
      </c>
    </row>
    <row r="50" spans="1:5">
      <c r="A50" s="28" t="s">
        <v>102</v>
      </c>
      <c r="B50">
        <v>180600</v>
      </c>
      <c r="D50" t="str">
        <f t="shared" si="0"/>
        <v>Kansas</v>
      </c>
      <c r="E50" s="29">
        <f t="shared" si="1"/>
        <v>180600</v>
      </c>
    </row>
    <row r="51" spans="1:5">
      <c r="A51" s="28" t="s">
        <v>94</v>
      </c>
      <c r="B51">
        <v>363350</v>
      </c>
      <c r="D51" t="str">
        <f t="shared" si="0"/>
        <v>Kentucky</v>
      </c>
      <c r="E51" s="29">
        <f t="shared" si="1"/>
        <v>363350</v>
      </c>
    </row>
    <row r="52" spans="1:5">
      <c r="A52" s="28" t="s">
        <v>78</v>
      </c>
      <c r="B52">
        <v>412250</v>
      </c>
      <c r="D52" t="str">
        <f t="shared" si="0"/>
        <v>Louisiana</v>
      </c>
      <c r="E52" s="29">
        <f t="shared" si="1"/>
        <v>412250</v>
      </c>
    </row>
    <row r="53" spans="1:5">
      <c r="A53" s="28" t="s">
        <v>59</v>
      </c>
      <c r="B53">
        <v>172600</v>
      </c>
      <c r="D53" t="str">
        <f t="shared" si="0"/>
        <v>Maine</v>
      </c>
      <c r="E53" s="29">
        <f t="shared" si="1"/>
        <v>172600</v>
      </c>
    </row>
    <row r="54" spans="1:5">
      <c r="A54" s="28" t="s">
        <v>115</v>
      </c>
      <c r="B54">
        <v>241600</v>
      </c>
      <c r="D54" t="str">
        <f t="shared" si="0"/>
        <v>Maryland</v>
      </c>
      <c r="E54" s="29">
        <f t="shared" si="1"/>
        <v>241600</v>
      </c>
    </row>
    <row r="55" spans="1:5">
      <c r="A55" s="28" t="s">
        <v>125</v>
      </c>
      <c r="B55">
        <v>241600</v>
      </c>
      <c r="D55" t="str">
        <f t="shared" si="0"/>
        <v>Massachusetts</v>
      </c>
      <c r="E55" s="29">
        <f t="shared" si="1"/>
        <v>241600</v>
      </c>
    </row>
    <row r="56" spans="1:5">
      <c r="A56" s="28" t="s">
        <v>71</v>
      </c>
      <c r="B56">
        <v>280350</v>
      </c>
      <c r="D56" t="str">
        <f t="shared" si="0"/>
        <v>Michigan</v>
      </c>
      <c r="E56" s="29">
        <f t="shared" si="1"/>
        <v>280350</v>
      </c>
    </row>
    <row r="57" spans="1:5">
      <c r="A57" s="28" t="s">
        <v>49</v>
      </c>
      <c r="B57">
        <v>156850</v>
      </c>
      <c r="D57" t="str">
        <f t="shared" si="0"/>
        <v>Minnesota</v>
      </c>
      <c r="E57" s="29">
        <f t="shared" si="1"/>
        <v>156850</v>
      </c>
    </row>
    <row r="58" spans="1:5">
      <c r="A58" s="28" t="s">
        <v>96</v>
      </c>
      <c r="B58">
        <v>309350</v>
      </c>
      <c r="D58" t="str">
        <f t="shared" si="0"/>
        <v>Mississippi</v>
      </c>
      <c r="E58" s="29">
        <f t="shared" si="1"/>
        <v>309350</v>
      </c>
    </row>
    <row r="59" spans="1:5">
      <c r="A59" s="28" t="s">
        <v>73</v>
      </c>
      <c r="B59">
        <v>316350</v>
      </c>
      <c r="D59" t="str">
        <f t="shared" si="0"/>
        <v>Missouri</v>
      </c>
      <c r="E59" s="29">
        <f t="shared" si="1"/>
        <v>316350</v>
      </c>
    </row>
    <row r="60" spans="1:5">
      <c r="A60" s="28" t="s">
        <v>51</v>
      </c>
      <c r="B60">
        <v>328000</v>
      </c>
      <c r="D60" t="str">
        <f t="shared" si="0"/>
        <v>Montana</v>
      </c>
      <c r="E60" s="29">
        <f t="shared" si="1"/>
        <v>328000</v>
      </c>
    </row>
    <row r="61" spans="1:5">
      <c r="A61" s="28" t="s">
        <v>55</v>
      </c>
      <c r="B61">
        <v>136350</v>
      </c>
      <c r="D61" t="str">
        <f t="shared" si="0"/>
        <v>Nebraska</v>
      </c>
      <c r="E61" s="29">
        <f t="shared" si="1"/>
        <v>136350</v>
      </c>
    </row>
    <row r="62" spans="1:5">
      <c r="A62" s="28" t="s">
        <v>40</v>
      </c>
      <c r="B62">
        <v>324000</v>
      </c>
      <c r="D62" t="str">
        <f t="shared" si="0"/>
        <v>Nevada</v>
      </c>
      <c r="E62" s="29">
        <f t="shared" si="1"/>
        <v>324000</v>
      </c>
    </row>
    <row r="63" spans="1:5">
      <c r="A63" s="28" t="s">
        <v>129</v>
      </c>
      <c r="B63">
        <v>238850</v>
      </c>
      <c r="D63" t="str">
        <f t="shared" si="0"/>
        <v>New Hampshire</v>
      </c>
      <c r="E63" s="29">
        <f t="shared" si="1"/>
        <v>238850</v>
      </c>
    </row>
    <row r="64" spans="1:5">
      <c r="A64" s="28" t="s">
        <v>119</v>
      </c>
      <c r="B64">
        <v>223600</v>
      </c>
      <c r="D64" t="str">
        <f t="shared" si="0"/>
        <v>New Jersey</v>
      </c>
      <c r="E64" s="29">
        <f t="shared" si="1"/>
        <v>223600</v>
      </c>
    </row>
    <row r="65" spans="1:5">
      <c r="A65" s="28" t="s">
        <v>84</v>
      </c>
      <c r="B65">
        <v>313500</v>
      </c>
      <c r="D65" t="str">
        <f t="shared" si="0"/>
        <v>New Mexico</v>
      </c>
      <c r="E65" s="29">
        <f t="shared" si="1"/>
        <v>313500</v>
      </c>
    </row>
    <row r="66" spans="1:5">
      <c r="A66" s="28" t="s">
        <v>16</v>
      </c>
      <c r="B66">
        <v>1125200</v>
      </c>
      <c r="D66" t="str">
        <f t="shared" si="0"/>
        <v>New York</v>
      </c>
      <c r="E66" s="29">
        <f t="shared" si="1"/>
        <v>1125200</v>
      </c>
    </row>
    <row r="67" spans="1:5">
      <c r="A67" s="28" t="s">
        <v>90</v>
      </c>
      <c r="B67">
        <v>399350</v>
      </c>
      <c r="D67" t="str">
        <f t="shared" si="0"/>
        <v>North Carolina</v>
      </c>
      <c r="E67" s="29">
        <f t="shared" si="1"/>
        <v>399350</v>
      </c>
    </row>
    <row r="68" spans="1:5">
      <c r="A68" s="28" t="s">
        <v>106</v>
      </c>
      <c r="B68">
        <v>184100</v>
      </c>
      <c r="D68" t="str">
        <f t="shared" si="0"/>
        <v>North Dakota</v>
      </c>
      <c r="E68" s="29">
        <f t="shared" si="1"/>
        <v>184100</v>
      </c>
    </row>
    <row r="69" spans="1:5">
      <c r="A69" s="28" t="s">
        <v>92</v>
      </c>
      <c r="B69">
        <v>203600</v>
      </c>
      <c r="D69" t="str">
        <f t="shared" si="0"/>
        <v>Ohio</v>
      </c>
      <c r="E69" s="29">
        <f t="shared" si="1"/>
        <v>203600</v>
      </c>
    </row>
    <row r="70" spans="1:5">
      <c r="A70" s="28" t="s">
        <v>100</v>
      </c>
      <c r="B70">
        <v>237350</v>
      </c>
      <c r="D70" t="str">
        <f t="shared" si="0"/>
        <v>Oklahoma</v>
      </c>
      <c r="E70" s="29">
        <f t="shared" si="1"/>
        <v>237350</v>
      </c>
    </row>
    <row r="71" spans="1:5">
      <c r="A71" s="28" t="s">
        <v>77</v>
      </c>
      <c r="B71">
        <v>346750</v>
      </c>
      <c r="D71" t="str">
        <f t="shared" si="0"/>
        <v>Oregon</v>
      </c>
      <c r="E71" s="29">
        <f t="shared" si="1"/>
        <v>346750</v>
      </c>
    </row>
    <row r="72" spans="1:5">
      <c r="A72" s="28" t="s">
        <v>37</v>
      </c>
      <c r="B72">
        <v>165600</v>
      </c>
      <c r="D72" t="str">
        <f t="shared" si="0"/>
        <v>Pennsylvania</v>
      </c>
      <c r="E72" s="29">
        <f t="shared" si="1"/>
        <v>165600</v>
      </c>
    </row>
    <row r="73" spans="1:5">
      <c r="A73" s="28" t="s">
        <v>123</v>
      </c>
      <c r="B73">
        <v>198850</v>
      </c>
      <c r="D73" t="str">
        <f t="shared" si="0"/>
        <v>Rhode Island</v>
      </c>
      <c r="E73" s="29">
        <f t="shared" si="1"/>
        <v>198850</v>
      </c>
    </row>
    <row r="74" spans="1:5">
      <c r="A74" s="28" t="s">
        <v>88</v>
      </c>
      <c r="B74">
        <v>507350</v>
      </c>
      <c r="D74" t="str">
        <f t="shared" si="0"/>
        <v>South Carolina</v>
      </c>
      <c r="E74" s="29">
        <f t="shared" si="1"/>
        <v>507350</v>
      </c>
    </row>
    <row r="75" spans="1:5">
      <c r="A75" s="28" t="s">
        <v>104</v>
      </c>
      <c r="B75">
        <v>180600</v>
      </c>
      <c r="D75" t="str">
        <f t="shared" si="0"/>
        <v>South Dakota</v>
      </c>
      <c r="E75" s="29">
        <f t="shared" si="1"/>
        <v>180600</v>
      </c>
    </row>
    <row r="76" spans="1:5">
      <c r="A76" s="28" t="s">
        <v>53</v>
      </c>
      <c r="B76">
        <v>427750</v>
      </c>
      <c r="D76" t="str">
        <f t="shared" si="0"/>
        <v>Tennessee</v>
      </c>
      <c r="E76" s="29">
        <f t="shared" si="1"/>
        <v>427750</v>
      </c>
    </row>
    <row r="77" spans="1:5">
      <c r="A77" s="28" t="s">
        <v>25</v>
      </c>
      <c r="B77">
        <v>1014250</v>
      </c>
      <c r="D77" t="str">
        <f t="shared" si="0"/>
        <v>Texas</v>
      </c>
      <c r="E77" s="29">
        <f t="shared" si="1"/>
        <v>1014250</v>
      </c>
    </row>
    <row r="78" spans="1:5">
      <c r="A78" s="28" t="s">
        <v>75</v>
      </c>
      <c r="B78">
        <v>310750</v>
      </c>
      <c r="D78" t="str">
        <f t="shared" si="0"/>
        <v>Utah</v>
      </c>
      <c r="E78" s="29">
        <f t="shared" si="1"/>
        <v>310750</v>
      </c>
    </row>
    <row r="79" spans="1:5">
      <c r="A79" s="28" t="s">
        <v>127</v>
      </c>
      <c r="B79">
        <v>256850</v>
      </c>
      <c r="D79" t="str">
        <f t="shared" si="0"/>
        <v>Vermont</v>
      </c>
      <c r="E79" s="29">
        <f t="shared" si="1"/>
        <v>256850</v>
      </c>
    </row>
    <row r="80" spans="1:5">
      <c r="A80" s="28" t="s">
        <v>69</v>
      </c>
      <c r="B80">
        <v>403350</v>
      </c>
      <c r="D80" t="str">
        <f t="shared" si="0"/>
        <v>Virginia</v>
      </c>
      <c r="E80" s="29">
        <f t="shared" si="1"/>
        <v>403350</v>
      </c>
    </row>
    <row r="81" spans="1:5">
      <c r="A81" s="28" t="s">
        <v>44</v>
      </c>
      <c r="B81">
        <v>348750</v>
      </c>
      <c r="D81" t="str">
        <f t="shared" si="0"/>
        <v>Washington</v>
      </c>
      <c r="E81" s="29">
        <f t="shared" si="1"/>
        <v>348750</v>
      </c>
    </row>
    <row r="82" spans="1:5">
      <c r="A82" s="28" t="s">
        <v>114</v>
      </c>
      <c r="B82">
        <v>154600</v>
      </c>
      <c r="D82" t="str">
        <f t="shared" si="0"/>
        <v>West Virginia</v>
      </c>
      <c r="E82" s="29">
        <f t="shared" si="1"/>
        <v>154600</v>
      </c>
    </row>
    <row r="83" spans="1:5">
      <c r="A83" s="28" t="s">
        <v>110</v>
      </c>
      <c r="B83">
        <v>205850</v>
      </c>
      <c r="D83" t="str">
        <f t="shared" si="0"/>
        <v>Wisconsin</v>
      </c>
      <c r="E83" s="29">
        <f t="shared" si="1"/>
        <v>205850</v>
      </c>
    </row>
    <row r="84" spans="1:5">
      <c r="A84" s="28" t="s">
        <v>67</v>
      </c>
      <c r="B84">
        <v>310750</v>
      </c>
      <c r="D84" t="str">
        <f t="shared" si="0"/>
        <v>Wyoming</v>
      </c>
      <c r="E84" s="29">
        <f t="shared" si="1"/>
        <v>310750</v>
      </c>
    </row>
    <row r="85" spans="1:5">
      <c r="A85" s="28" t="s">
        <v>139</v>
      </c>
      <c r="B85">
        <v>17148250</v>
      </c>
    </row>
    <row r="88" spans="1:5">
      <c r="A88" s="27" t="s">
        <v>138</v>
      </c>
      <c r="B88" t="s">
        <v>132</v>
      </c>
    </row>
    <row r="89" spans="1:5">
      <c r="A89" s="28" t="s">
        <v>23</v>
      </c>
      <c r="B89">
        <v>1291535</v>
      </c>
    </row>
    <row r="90" spans="1:5">
      <c r="A90" s="28" t="s">
        <v>31</v>
      </c>
      <c r="B90">
        <v>404412.5</v>
      </c>
    </row>
    <row r="91" spans="1:5">
      <c r="A91" s="28" t="s">
        <v>27</v>
      </c>
      <c r="B91">
        <v>2584450</v>
      </c>
    </row>
    <row r="92" spans="1:5">
      <c r="A92" s="28" t="s">
        <v>14</v>
      </c>
      <c r="B92">
        <v>4403630</v>
      </c>
    </row>
    <row r="93" spans="1:5">
      <c r="A93" s="28" t="s">
        <v>139</v>
      </c>
      <c r="B93">
        <v>8684027.5</v>
      </c>
    </row>
    <row r="98" spans="1:5">
      <c r="A98" s="27" t="s">
        <v>138</v>
      </c>
      <c r="B98" t="s">
        <v>132</v>
      </c>
    </row>
    <row r="99" spans="1:5">
      <c r="A99" s="28" t="s">
        <v>16</v>
      </c>
      <c r="B99" s="30">
        <v>582675</v>
      </c>
    </row>
    <row r="100" spans="1:5">
      <c r="A100" s="28" t="s">
        <v>29</v>
      </c>
      <c r="B100" s="30">
        <v>582400</v>
      </c>
    </row>
    <row r="101" spans="1:5">
      <c r="A101" s="28" t="s">
        <v>47</v>
      </c>
      <c r="B101" s="30">
        <v>561850</v>
      </c>
    </row>
    <row r="102" spans="1:5">
      <c r="A102" s="28" t="s">
        <v>25</v>
      </c>
      <c r="B102" s="30">
        <v>440987.5</v>
      </c>
    </row>
    <row r="103" spans="1:5">
      <c r="A103" s="28" t="s">
        <v>86</v>
      </c>
      <c r="B103" s="30">
        <v>292210</v>
      </c>
    </row>
    <row r="104" spans="1:5">
      <c r="A104" s="28" t="s">
        <v>63</v>
      </c>
      <c r="B104" s="30">
        <v>255425</v>
      </c>
    </row>
    <row r="105" spans="1:5">
      <c r="A105" s="28" t="s">
        <v>44</v>
      </c>
      <c r="B105" s="30">
        <v>250237.5</v>
      </c>
      <c r="D105" s="27" t="s">
        <v>138</v>
      </c>
      <c r="E105" t="s">
        <v>132</v>
      </c>
    </row>
    <row r="106" spans="1:5">
      <c r="A106" s="28" t="s">
        <v>88</v>
      </c>
      <c r="B106" s="30">
        <v>238055</v>
      </c>
      <c r="D106" s="28" t="s">
        <v>57</v>
      </c>
      <c r="E106">
        <v>170562.5</v>
      </c>
    </row>
    <row r="107" spans="1:5">
      <c r="A107" s="28" t="s">
        <v>77</v>
      </c>
      <c r="B107" s="30">
        <v>226300</v>
      </c>
      <c r="D107" s="28" t="s">
        <v>61</v>
      </c>
      <c r="E107">
        <v>213437.5</v>
      </c>
    </row>
    <row r="108" spans="1:5">
      <c r="A108" s="28" t="s">
        <v>61</v>
      </c>
      <c r="B108" s="30">
        <v>213437.5</v>
      </c>
      <c r="D108" s="28" t="s">
        <v>82</v>
      </c>
      <c r="E108">
        <v>192137.5</v>
      </c>
    </row>
    <row r="109" spans="1:5">
      <c r="A109" s="28" t="s">
        <v>139</v>
      </c>
      <c r="B109" s="30">
        <v>3643577.5</v>
      </c>
      <c r="D109" s="28" t="s">
        <v>98</v>
      </c>
      <c r="E109">
        <v>101732.5</v>
      </c>
    </row>
    <row r="110" spans="1:5">
      <c r="D110" s="28" t="s">
        <v>29</v>
      </c>
      <c r="E110">
        <v>582400</v>
      </c>
    </row>
    <row r="111" spans="1:5">
      <c r="D111" s="28" t="s">
        <v>42</v>
      </c>
      <c r="E111">
        <v>202725</v>
      </c>
    </row>
    <row r="112" spans="1:5">
      <c r="D112" s="28" t="s">
        <v>121</v>
      </c>
      <c r="E112">
        <v>78595</v>
      </c>
    </row>
    <row r="113" spans="4:5">
      <c r="D113" s="28" t="s">
        <v>117</v>
      </c>
      <c r="E113">
        <v>94695</v>
      </c>
    </row>
    <row r="114" spans="4:5">
      <c r="D114" s="28" t="s">
        <v>47</v>
      </c>
      <c r="E114">
        <v>561850</v>
      </c>
    </row>
    <row r="115" spans="4:5">
      <c r="D115" s="28" t="s">
        <v>86</v>
      </c>
      <c r="E115">
        <v>292210</v>
      </c>
    </row>
    <row r="116" spans="4:5">
      <c r="D116" s="28" t="s">
        <v>63</v>
      </c>
      <c r="E116">
        <v>255425</v>
      </c>
    </row>
    <row r="117" spans="4:5">
      <c r="D117" s="28" t="s">
        <v>80</v>
      </c>
      <c r="E117">
        <v>146650</v>
      </c>
    </row>
    <row r="118" spans="4:5">
      <c r="D118" s="28" t="s">
        <v>34</v>
      </c>
      <c r="E118">
        <v>93282.5</v>
      </c>
    </row>
    <row r="119" spans="4:5">
      <c r="D119" s="28" t="s">
        <v>112</v>
      </c>
      <c r="E119">
        <v>106825</v>
      </c>
    </row>
    <row r="120" spans="4:5">
      <c r="D120" s="28" t="s">
        <v>108</v>
      </c>
      <c r="E120">
        <v>72667.5</v>
      </c>
    </row>
    <row r="121" spans="4:5">
      <c r="D121" s="28" t="s">
        <v>102</v>
      </c>
      <c r="E121">
        <v>84090</v>
      </c>
    </row>
    <row r="122" spans="4:5">
      <c r="D122" s="28" t="s">
        <v>94</v>
      </c>
      <c r="E122">
        <v>152552.5</v>
      </c>
    </row>
    <row r="123" spans="4:5">
      <c r="D123" s="28" t="s">
        <v>78</v>
      </c>
      <c r="E123">
        <v>185375</v>
      </c>
    </row>
    <row r="124" spans="4:5">
      <c r="D124" s="28" t="s">
        <v>59</v>
      </c>
      <c r="E124">
        <v>87825</v>
      </c>
    </row>
    <row r="125" spans="4:5">
      <c r="D125" s="28" t="s">
        <v>115</v>
      </c>
      <c r="E125">
        <v>122875</v>
      </c>
    </row>
    <row r="126" spans="4:5">
      <c r="D126" s="28" t="s">
        <v>125</v>
      </c>
      <c r="E126">
        <v>134955</v>
      </c>
    </row>
    <row r="127" spans="4:5">
      <c r="D127" s="28" t="s">
        <v>71</v>
      </c>
      <c r="E127">
        <v>95262.5</v>
      </c>
    </row>
    <row r="128" spans="4:5">
      <c r="D128" s="28" t="s">
        <v>49</v>
      </c>
      <c r="E128">
        <v>67910</v>
      </c>
    </row>
    <row r="129" spans="4:5">
      <c r="D129" s="28" t="s">
        <v>96</v>
      </c>
      <c r="E129">
        <v>121982.5</v>
      </c>
    </row>
    <row r="130" spans="4:5">
      <c r="D130" s="28" t="s">
        <v>73</v>
      </c>
      <c r="E130">
        <v>91370</v>
      </c>
    </row>
    <row r="131" spans="4:5">
      <c r="D131" s="28" t="s">
        <v>51</v>
      </c>
      <c r="E131">
        <v>153762.5</v>
      </c>
    </row>
    <row r="132" spans="4:5">
      <c r="D132" s="28" t="s">
        <v>55</v>
      </c>
      <c r="E132">
        <v>54380</v>
      </c>
    </row>
    <row r="133" spans="4:5">
      <c r="D133" s="28" t="s">
        <v>40</v>
      </c>
      <c r="E133">
        <v>199837.5</v>
      </c>
    </row>
    <row r="134" spans="4:5">
      <c r="D134" s="28" t="s">
        <v>129</v>
      </c>
      <c r="E134">
        <v>148470</v>
      </c>
    </row>
    <row r="135" spans="4:5">
      <c r="D135" s="28" t="s">
        <v>119</v>
      </c>
      <c r="E135">
        <v>113925</v>
      </c>
    </row>
    <row r="136" spans="4:5">
      <c r="D136" s="28" t="s">
        <v>84</v>
      </c>
      <c r="E136">
        <v>166075</v>
      </c>
    </row>
    <row r="137" spans="4:5">
      <c r="D137" s="28" t="s">
        <v>16</v>
      </c>
      <c r="E137">
        <v>582675</v>
      </c>
    </row>
    <row r="138" spans="4:5">
      <c r="D138" s="28" t="s">
        <v>90</v>
      </c>
      <c r="E138">
        <v>187045</v>
      </c>
    </row>
    <row r="139" spans="4:5">
      <c r="D139" s="28" t="s">
        <v>106</v>
      </c>
      <c r="E139">
        <v>72380</v>
      </c>
    </row>
    <row r="140" spans="4:5">
      <c r="D140" s="28" t="s">
        <v>92</v>
      </c>
      <c r="E140">
        <v>95142.5</v>
      </c>
    </row>
    <row r="141" spans="4:5">
      <c r="D141" s="28" t="s">
        <v>100</v>
      </c>
      <c r="E141">
        <v>94982.5</v>
      </c>
    </row>
    <row r="142" spans="4:5">
      <c r="D142" s="28" t="s">
        <v>77</v>
      </c>
      <c r="E142">
        <v>226300</v>
      </c>
    </row>
    <row r="143" spans="4:5">
      <c r="D143" s="28" t="s">
        <v>37</v>
      </c>
      <c r="E143">
        <v>95690</v>
      </c>
    </row>
    <row r="144" spans="4:5">
      <c r="D144" s="28" t="s">
        <v>123</v>
      </c>
      <c r="E144">
        <v>101462.5</v>
      </c>
    </row>
    <row r="145" spans="4:5">
      <c r="D145" s="28" t="s">
        <v>88</v>
      </c>
      <c r="E145">
        <v>238055</v>
      </c>
    </row>
    <row r="146" spans="4:5">
      <c r="D146" s="28" t="s">
        <v>104</v>
      </c>
      <c r="E146">
        <v>77285</v>
      </c>
    </row>
    <row r="147" spans="4:5">
      <c r="D147" s="28" t="s">
        <v>53</v>
      </c>
      <c r="E147">
        <v>175912.5</v>
      </c>
    </row>
    <row r="148" spans="4:5">
      <c r="D148" s="28" t="s">
        <v>25</v>
      </c>
      <c r="E148">
        <v>440987.5</v>
      </c>
    </row>
    <row r="149" spans="4:5">
      <c r="D149" s="28" t="s">
        <v>75</v>
      </c>
      <c r="E149">
        <v>199937.5</v>
      </c>
    </row>
    <row r="150" spans="4:5">
      <c r="D150" s="28" t="s">
        <v>127</v>
      </c>
      <c r="E150">
        <v>156035</v>
      </c>
    </row>
    <row r="151" spans="4:5">
      <c r="D151" s="28" t="s">
        <v>69</v>
      </c>
      <c r="E151">
        <v>187222.5</v>
      </c>
    </row>
    <row r="152" spans="4:5">
      <c r="D152" s="28" t="s">
        <v>44</v>
      </c>
      <c r="E152">
        <v>250237.5</v>
      </c>
    </row>
    <row r="153" spans="4:5">
      <c r="D153" s="28" t="s">
        <v>114</v>
      </c>
      <c r="E153">
        <v>71145</v>
      </c>
    </row>
    <row r="154" spans="4:5">
      <c r="D154" s="28" t="s">
        <v>110</v>
      </c>
      <c r="E154">
        <v>85752.5</v>
      </c>
    </row>
    <row r="155" spans="4:5">
      <c r="D155" s="28" t="s">
        <v>67</v>
      </c>
      <c r="E155">
        <v>199937.5</v>
      </c>
    </row>
    <row r="156" spans="4:5">
      <c r="D156" s="28" t="s">
        <v>139</v>
      </c>
      <c r="E156">
        <v>8684027.5</v>
      </c>
    </row>
  </sheetData>
  <pageMargins left="0.7" right="0.7" top="0.75" bottom="0.75" header="0.3" footer="0.3"/>
  <pageSetup orientation="portrait" r:id="rId8"/>
  <drawing r:id="rId9"/>
  <extLst>
    <ext xmlns:x15="http://schemas.microsoft.com/office/spreadsheetml/2010/11/main" uri="{7E03D99C-DC04-49d9-9315-930204A7B6E9}">
      <x15:timelineRefs>
        <x15:timelineRef r:id="rId10"/>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3893"/>
  <sheetViews>
    <sheetView showGridLines="0" topLeftCell="B6" workbookViewId="0">
      <selection activeCell="D9" sqref="D9"/>
    </sheetView>
  </sheetViews>
  <sheetFormatPr defaultColWidth="14.44140625" defaultRowHeight="15.05" customHeight="1"/>
  <cols>
    <col min="1" max="1" width="8.6640625" customWidth="1"/>
    <col min="2" max="2" width="9.33203125" customWidth="1"/>
    <col min="3" max="3" width="11.6640625" customWidth="1"/>
    <col min="4" max="4" width="13.44140625" customWidth="1"/>
    <col min="5" max="5" width="10.44140625" customWidth="1"/>
    <col min="6" max="6" width="14.33203125" customWidth="1"/>
    <col min="7" max="7" width="12.88671875" bestFit="1" customWidth="1"/>
    <col min="8" max="8" width="18.5546875" bestFit="1" customWidth="1"/>
    <col min="9" max="9" width="16.5546875" bestFit="1" customWidth="1"/>
    <col min="10" max="10" width="13.6640625" bestFit="1" customWidth="1"/>
    <col min="11" max="11" width="14.109375" bestFit="1" customWidth="1"/>
    <col min="12" max="12" width="18.77734375" bestFit="1" customWidth="1"/>
    <col min="13" max="13" width="20.109375" bestFit="1" customWidth="1"/>
    <col min="14" max="14" width="8.88671875" customWidth="1"/>
    <col min="15" max="15" width="10.88671875" customWidth="1"/>
    <col min="16" max="18" width="8.88671875" customWidth="1"/>
  </cols>
  <sheetData>
    <row r="1" spans="1:15">
      <c r="A1" s="1"/>
    </row>
    <row r="2" spans="1:15" ht="23.8">
      <c r="A2" s="1"/>
      <c r="B2" s="2" t="s">
        <v>0</v>
      </c>
      <c r="C2" s="3"/>
      <c r="D2" s="3"/>
      <c r="E2" s="3"/>
      <c r="F2" s="3"/>
      <c r="G2" s="3"/>
      <c r="H2" s="3"/>
      <c r="I2" s="3"/>
      <c r="J2" s="3"/>
      <c r="K2" s="3"/>
      <c r="L2" s="3"/>
      <c r="M2" s="3"/>
    </row>
    <row r="3" spans="1:15" ht="15.65">
      <c r="A3" s="1"/>
      <c r="B3" s="4" t="s">
        <v>1</v>
      </c>
    </row>
    <row r="4" spans="1:15">
      <c r="A4" s="1"/>
    </row>
    <row r="5" spans="1:15">
      <c r="A5" s="1"/>
      <c r="B5" s="5" t="s">
        <v>2</v>
      </c>
      <c r="C5" s="5" t="s">
        <v>3</v>
      </c>
      <c r="D5" s="5" t="s">
        <v>4</v>
      </c>
      <c r="E5" s="5" t="s">
        <v>5</v>
      </c>
      <c r="F5" s="5" t="s">
        <v>6</v>
      </c>
      <c r="G5" s="5" t="s">
        <v>7</v>
      </c>
      <c r="H5" s="5" t="s">
        <v>8</v>
      </c>
      <c r="I5" s="5" t="s">
        <v>9</v>
      </c>
      <c r="J5" s="5" t="s">
        <v>10</v>
      </c>
      <c r="K5" s="5" t="s">
        <v>11</v>
      </c>
      <c r="L5" s="5" t="s">
        <v>12</v>
      </c>
      <c r="M5" s="5" t="s">
        <v>13</v>
      </c>
    </row>
    <row r="6" spans="1:15">
      <c r="A6" s="1"/>
      <c r="B6" s="6" t="s">
        <v>14</v>
      </c>
      <c r="C6" s="6">
        <v>1185732</v>
      </c>
      <c r="D6" s="7">
        <v>44210</v>
      </c>
      <c r="E6" s="6" t="s">
        <v>15</v>
      </c>
      <c r="F6" s="6" t="s">
        <v>16</v>
      </c>
      <c r="G6" s="6" t="s">
        <v>16</v>
      </c>
      <c r="H6" s="6" t="s">
        <v>17</v>
      </c>
      <c r="I6" s="8">
        <v>0.5</v>
      </c>
      <c r="J6" s="9">
        <v>12000</v>
      </c>
      <c r="K6" s="10">
        <f>I6*J6</f>
        <v>6000</v>
      </c>
      <c r="L6" s="10">
        <f>K6*M6</f>
        <v>3000</v>
      </c>
      <c r="M6" s="11">
        <v>0.5</v>
      </c>
      <c r="O6" s="12"/>
    </row>
    <row r="7" spans="1:15">
      <c r="A7" s="1"/>
      <c r="B7" s="6" t="s">
        <v>14</v>
      </c>
      <c r="C7" s="6">
        <v>1185732</v>
      </c>
      <c r="D7" s="7">
        <v>44210</v>
      </c>
      <c r="E7" s="6" t="s">
        <v>15</v>
      </c>
      <c r="F7" s="6" t="s">
        <v>16</v>
      </c>
      <c r="G7" s="6" t="s">
        <v>16</v>
      </c>
      <c r="H7" s="6" t="s">
        <v>18</v>
      </c>
      <c r="I7" s="8">
        <v>0.5</v>
      </c>
      <c r="J7" s="9">
        <v>10000</v>
      </c>
      <c r="K7" s="10">
        <f t="shared" ref="K7:K260" si="0">I7*J7</f>
        <v>5000</v>
      </c>
      <c r="L7" s="10">
        <f t="shared" ref="L7:L260" si="1">K7*M7</f>
        <v>1500</v>
      </c>
      <c r="M7" s="11">
        <v>0.3</v>
      </c>
      <c r="O7" s="12"/>
    </row>
    <row r="8" spans="1:15">
      <c r="A8" s="1"/>
      <c r="B8" s="6" t="s">
        <v>14</v>
      </c>
      <c r="C8" s="6">
        <v>1185732</v>
      </c>
      <c r="D8" s="7">
        <v>44210</v>
      </c>
      <c r="E8" s="6" t="s">
        <v>15</v>
      </c>
      <c r="F8" s="6" t="s">
        <v>16</v>
      </c>
      <c r="G8" s="6" t="s">
        <v>16</v>
      </c>
      <c r="H8" s="6" t="s">
        <v>19</v>
      </c>
      <c r="I8" s="8">
        <v>0.4</v>
      </c>
      <c r="J8" s="9">
        <v>10000</v>
      </c>
      <c r="K8" s="10">
        <f t="shared" si="0"/>
        <v>4000</v>
      </c>
      <c r="L8" s="10">
        <f t="shared" si="1"/>
        <v>1400</v>
      </c>
      <c r="M8" s="11">
        <v>0.35</v>
      </c>
      <c r="O8" s="12"/>
    </row>
    <row r="9" spans="1:15">
      <c r="A9" s="1"/>
      <c r="B9" s="6" t="s">
        <v>14</v>
      </c>
      <c r="C9" s="6">
        <v>1185732</v>
      </c>
      <c r="D9" s="7">
        <v>44210</v>
      </c>
      <c r="E9" s="6" t="s">
        <v>15</v>
      </c>
      <c r="F9" s="6" t="s">
        <v>16</v>
      </c>
      <c r="G9" s="6" t="s">
        <v>16</v>
      </c>
      <c r="H9" s="6" t="s">
        <v>20</v>
      </c>
      <c r="I9" s="8">
        <v>0.45</v>
      </c>
      <c r="J9" s="9">
        <v>8500</v>
      </c>
      <c r="K9" s="10">
        <f t="shared" si="0"/>
        <v>3825</v>
      </c>
      <c r="L9" s="10">
        <f t="shared" si="1"/>
        <v>1338.75</v>
      </c>
      <c r="M9" s="11">
        <v>0.35</v>
      </c>
      <c r="O9" s="12"/>
    </row>
    <row r="10" spans="1:15">
      <c r="A10" s="1"/>
      <c r="B10" s="6" t="s">
        <v>14</v>
      </c>
      <c r="C10" s="6">
        <v>1185732</v>
      </c>
      <c r="D10" s="7">
        <v>44210</v>
      </c>
      <c r="E10" s="6" t="s">
        <v>15</v>
      </c>
      <c r="F10" s="6" t="s">
        <v>16</v>
      </c>
      <c r="G10" s="6" t="s">
        <v>16</v>
      </c>
      <c r="H10" s="6" t="s">
        <v>21</v>
      </c>
      <c r="I10" s="8">
        <v>0.6</v>
      </c>
      <c r="J10" s="9">
        <v>9000</v>
      </c>
      <c r="K10" s="10">
        <f t="shared" si="0"/>
        <v>5400</v>
      </c>
      <c r="L10" s="10">
        <f t="shared" si="1"/>
        <v>1620</v>
      </c>
      <c r="M10" s="11">
        <v>0.3</v>
      </c>
      <c r="O10" s="12"/>
    </row>
    <row r="11" spans="1:15">
      <c r="A11" s="1"/>
      <c r="B11" s="6" t="s">
        <v>14</v>
      </c>
      <c r="C11" s="6">
        <v>1185732</v>
      </c>
      <c r="D11" s="7">
        <v>44210</v>
      </c>
      <c r="E11" s="6" t="s">
        <v>15</v>
      </c>
      <c r="F11" s="6" t="s">
        <v>16</v>
      </c>
      <c r="G11" s="6" t="s">
        <v>16</v>
      </c>
      <c r="H11" s="6" t="s">
        <v>22</v>
      </c>
      <c r="I11" s="8">
        <v>0.5</v>
      </c>
      <c r="J11" s="9">
        <v>10000</v>
      </c>
      <c r="K11" s="10">
        <f t="shared" si="0"/>
        <v>5000</v>
      </c>
      <c r="L11" s="10">
        <f t="shared" si="1"/>
        <v>1250</v>
      </c>
      <c r="M11" s="11">
        <v>0.25</v>
      </c>
      <c r="O11" s="12"/>
    </row>
    <row r="12" spans="1:15">
      <c r="A12" s="1"/>
      <c r="B12" s="6" t="s">
        <v>14</v>
      </c>
      <c r="C12" s="6">
        <v>1185732</v>
      </c>
      <c r="D12" s="7">
        <v>44239</v>
      </c>
      <c r="E12" s="6" t="s">
        <v>15</v>
      </c>
      <c r="F12" s="6" t="s">
        <v>16</v>
      </c>
      <c r="G12" s="6" t="s">
        <v>16</v>
      </c>
      <c r="H12" s="6" t="s">
        <v>17</v>
      </c>
      <c r="I12" s="8">
        <v>0.5</v>
      </c>
      <c r="J12" s="9">
        <v>12500</v>
      </c>
      <c r="K12" s="10">
        <f t="shared" si="0"/>
        <v>6250</v>
      </c>
      <c r="L12" s="10">
        <f t="shared" si="1"/>
        <v>3125</v>
      </c>
      <c r="M12" s="11">
        <v>0.5</v>
      </c>
      <c r="O12" s="12"/>
    </row>
    <row r="13" spans="1:15">
      <c r="A13" s="1"/>
      <c r="B13" s="6" t="s">
        <v>14</v>
      </c>
      <c r="C13" s="6">
        <v>1185732</v>
      </c>
      <c r="D13" s="7">
        <v>44239</v>
      </c>
      <c r="E13" s="6" t="s">
        <v>15</v>
      </c>
      <c r="F13" s="6" t="s">
        <v>16</v>
      </c>
      <c r="G13" s="6" t="s">
        <v>16</v>
      </c>
      <c r="H13" s="6" t="s">
        <v>18</v>
      </c>
      <c r="I13" s="8">
        <v>0.5</v>
      </c>
      <c r="J13" s="9">
        <v>9000</v>
      </c>
      <c r="K13" s="10">
        <f t="shared" si="0"/>
        <v>4500</v>
      </c>
      <c r="L13" s="10">
        <f t="shared" si="1"/>
        <v>1350</v>
      </c>
      <c r="M13" s="11">
        <v>0.3</v>
      </c>
      <c r="O13" s="12"/>
    </row>
    <row r="14" spans="1:15">
      <c r="A14" s="1"/>
      <c r="B14" s="6" t="s">
        <v>14</v>
      </c>
      <c r="C14" s="6">
        <v>1185732</v>
      </c>
      <c r="D14" s="7">
        <v>44239</v>
      </c>
      <c r="E14" s="6" t="s">
        <v>15</v>
      </c>
      <c r="F14" s="6" t="s">
        <v>16</v>
      </c>
      <c r="G14" s="6" t="s">
        <v>16</v>
      </c>
      <c r="H14" s="6" t="s">
        <v>19</v>
      </c>
      <c r="I14" s="8">
        <v>0.4</v>
      </c>
      <c r="J14" s="9">
        <v>9500</v>
      </c>
      <c r="K14" s="10">
        <f t="shared" si="0"/>
        <v>3800</v>
      </c>
      <c r="L14" s="10">
        <f t="shared" si="1"/>
        <v>1330</v>
      </c>
      <c r="M14" s="11">
        <v>0.35</v>
      </c>
      <c r="O14" s="12"/>
    </row>
    <row r="15" spans="1:15">
      <c r="A15" s="1"/>
      <c r="B15" s="6" t="s">
        <v>14</v>
      </c>
      <c r="C15" s="6">
        <v>1185732</v>
      </c>
      <c r="D15" s="7">
        <v>44239</v>
      </c>
      <c r="E15" s="6" t="s">
        <v>15</v>
      </c>
      <c r="F15" s="6" t="s">
        <v>16</v>
      </c>
      <c r="G15" s="6" t="s">
        <v>16</v>
      </c>
      <c r="H15" s="6" t="s">
        <v>20</v>
      </c>
      <c r="I15" s="8">
        <v>0.45</v>
      </c>
      <c r="J15" s="9">
        <v>8250</v>
      </c>
      <c r="K15" s="10">
        <f t="shared" si="0"/>
        <v>3712.5</v>
      </c>
      <c r="L15" s="10">
        <f t="shared" si="1"/>
        <v>1299.375</v>
      </c>
      <c r="M15" s="11">
        <v>0.35</v>
      </c>
      <c r="O15" s="12"/>
    </row>
    <row r="16" spans="1:15">
      <c r="A16" s="1"/>
      <c r="B16" s="6" t="s">
        <v>14</v>
      </c>
      <c r="C16" s="6">
        <v>1185732</v>
      </c>
      <c r="D16" s="7">
        <v>44239</v>
      </c>
      <c r="E16" s="6" t="s">
        <v>15</v>
      </c>
      <c r="F16" s="6" t="s">
        <v>16</v>
      </c>
      <c r="G16" s="6" t="s">
        <v>16</v>
      </c>
      <c r="H16" s="6" t="s">
        <v>21</v>
      </c>
      <c r="I16" s="8">
        <v>0.6</v>
      </c>
      <c r="J16" s="9">
        <v>9000</v>
      </c>
      <c r="K16" s="10">
        <f t="shared" si="0"/>
        <v>5400</v>
      </c>
      <c r="L16" s="10">
        <f t="shared" si="1"/>
        <v>1620</v>
      </c>
      <c r="M16" s="11">
        <v>0.3</v>
      </c>
      <c r="O16" s="12"/>
    </row>
    <row r="17" spans="1:15">
      <c r="A17" s="1"/>
      <c r="B17" s="6" t="s">
        <v>14</v>
      </c>
      <c r="C17" s="6">
        <v>1185732</v>
      </c>
      <c r="D17" s="7">
        <v>44239</v>
      </c>
      <c r="E17" s="6" t="s">
        <v>15</v>
      </c>
      <c r="F17" s="6" t="s">
        <v>16</v>
      </c>
      <c r="G17" s="6" t="s">
        <v>16</v>
      </c>
      <c r="H17" s="6" t="s">
        <v>22</v>
      </c>
      <c r="I17" s="8">
        <v>0.5</v>
      </c>
      <c r="J17" s="9">
        <v>10000</v>
      </c>
      <c r="K17" s="10">
        <f t="shared" si="0"/>
        <v>5000</v>
      </c>
      <c r="L17" s="10">
        <f t="shared" si="1"/>
        <v>1250</v>
      </c>
      <c r="M17" s="11">
        <v>0.25</v>
      </c>
      <c r="O17" s="12"/>
    </row>
    <row r="18" spans="1:15">
      <c r="A18" s="1"/>
      <c r="B18" s="6" t="s">
        <v>14</v>
      </c>
      <c r="C18" s="6">
        <v>1185732</v>
      </c>
      <c r="D18" s="7">
        <v>44265</v>
      </c>
      <c r="E18" s="6" t="s">
        <v>15</v>
      </c>
      <c r="F18" s="6" t="s">
        <v>16</v>
      </c>
      <c r="G18" s="6" t="s">
        <v>16</v>
      </c>
      <c r="H18" s="6" t="s">
        <v>17</v>
      </c>
      <c r="I18" s="8">
        <v>0.5</v>
      </c>
      <c r="J18" s="9">
        <v>12200</v>
      </c>
      <c r="K18" s="10">
        <f t="shared" si="0"/>
        <v>6100</v>
      </c>
      <c r="L18" s="10">
        <f t="shared" si="1"/>
        <v>3050</v>
      </c>
      <c r="M18" s="11">
        <v>0.5</v>
      </c>
      <c r="O18" s="12"/>
    </row>
    <row r="19" spans="1:15">
      <c r="A19" s="1"/>
      <c r="B19" s="6" t="s">
        <v>14</v>
      </c>
      <c r="C19" s="6">
        <v>1185732</v>
      </c>
      <c r="D19" s="7">
        <v>44265</v>
      </c>
      <c r="E19" s="6" t="s">
        <v>15</v>
      </c>
      <c r="F19" s="6" t="s">
        <v>16</v>
      </c>
      <c r="G19" s="6" t="s">
        <v>16</v>
      </c>
      <c r="H19" s="6" t="s">
        <v>18</v>
      </c>
      <c r="I19" s="8">
        <v>0.5</v>
      </c>
      <c r="J19" s="9">
        <v>9250</v>
      </c>
      <c r="K19" s="10">
        <f t="shared" si="0"/>
        <v>4625</v>
      </c>
      <c r="L19" s="10">
        <f t="shared" si="1"/>
        <v>1387.5</v>
      </c>
      <c r="M19" s="11">
        <v>0.3</v>
      </c>
      <c r="O19" s="12"/>
    </row>
    <row r="20" spans="1:15">
      <c r="A20" s="1"/>
      <c r="B20" s="6" t="s">
        <v>14</v>
      </c>
      <c r="C20" s="6">
        <v>1185732</v>
      </c>
      <c r="D20" s="7">
        <v>44265</v>
      </c>
      <c r="E20" s="6" t="s">
        <v>15</v>
      </c>
      <c r="F20" s="6" t="s">
        <v>16</v>
      </c>
      <c r="G20" s="6" t="s">
        <v>16</v>
      </c>
      <c r="H20" s="6" t="s">
        <v>19</v>
      </c>
      <c r="I20" s="8">
        <v>0.4</v>
      </c>
      <c r="J20" s="9">
        <v>9500</v>
      </c>
      <c r="K20" s="10">
        <f t="shared" si="0"/>
        <v>3800</v>
      </c>
      <c r="L20" s="10">
        <f t="shared" si="1"/>
        <v>1330</v>
      </c>
      <c r="M20" s="11">
        <v>0.35</v>
      </c>
      <c r="O20" s="12"/>
    </row>
    <row r="21" spans="1:15" ht="15.85" customHeight="1">
      <c r="A21" s="1"/>
      <c r="B21" s="6" t="s">
        <v>14</v>
      </c>
      <c r="C21" s="6">
        <v>1185732</v>
      </c>
      <c r="D21" s="7">
        <v>44265</v>
      </c>
      <c r="E21" s="6" t="s">
        <v>15</v>
      </c>
      <c r="F21" s="6" t="s">
        <v>16</v>
      </c>
      <c r="G21" s="6" t="s">
        <v>16</v>
      </c>
      <c r="H21" s="6" t="s">
        <v>20</v>
      </c>
      <c r="I21" s="8">
        <v>0.45</v>
      </c>
      <c r="J21" s="9">
        <v>8000</v>
      </c>
      <c r="K21" s="10">
        <f t="shared" si="0"/>
        <v>3600</v>
      </c>
      <c r="L21" s="10">
        <f t="shared" si="1"/>
        <v>1260</v>
      </c>
      <c r="M21" s="11">
        <v>0.35</v>
      </c>
      <c r="O21" s="12"/>
    </row>
    <row r="22" spans="1:15" ht="15.85" customHeight="1">
      <c r="A22" s="1"/>
      <c r="B22" s="6" t="s">
        <v>14</v>
      </c>
      <c r="C22" s="6">
        <v>1185732</v>
      </c>
      <c r="D22" s="7">
        <v>44265</v>
      </c>
      <c r="E22" s="6" t="s">
        <v>15</v>
      </c>
      <c r="F22" s="6" t="s">
        <v>16</v>
      </c>
      <c r="G22" s="6" t="s">
        <v>16</v>
      </c>
      <c r="H22" s="6" t="s">
        <v>21</v>
      </c>
      <c r="I22" s="8">
        <v>0.6</v>
      </c>
      <c r="J22" s="9">
        <v>8500</v>
      </c>
      <c r="K22" s="10">
        <f t="shared" si="0"/>
        <v>5100</v>
      </c>
      <c r="L22" s="10">
        <f t="shared" si="1"/>
        <v>1530</v>
      </c>
      <c r="M22" s="11">
        <v>0.3</v>
      </c>
      <c r="O22" s="12"/>
    </row>
    <row r="23" spans="1:15" ht="15.85" customHeight="1">
      <c r="A23" s="1"/>
      <c r="B23" s="6" t="s">
        <v>14</v>
      </c>
      <c r="C23" s="6">
        <v>1185732</v>
      </c>
      <c r="D23" s="7">
        <v>44265</v>
      </c>
      <c r="E23" s="6" t="s">
        <v>15</v>
      </c>
      <c r="F23" s="6" t="s">
        <v>16</v>
      </c>
      <c r="G23" s="6" t="s">
        <v>16</v>
      </c>
      <c r="H23" s="6" t="s">
        <v>22</v>
      </c>
      <c r="I23" s="8">
        <v>0.5</v>
      </c>
      <c r="J23" s="9">
        <v>9500</v>
      </c>
      <c r="K23" s="10">
        <f t="shared" si="0"/>
        <v>4750</v>
      </c>
      <c r="L23" s="10">
        <f t="shared" si="1"/>
        <v>1187.5</v>
      </c>
      <c r="M23" s="11">
        <v>0.25</v>
      </c>
      <c r="O23" s="12"/>
    </row>
    <row r="24" spans="1:15" ht="15.85" customHeight="1">
      <c r="A24" s="1"/>
      <c r="B24" s="6" t="s">
        <v>14</v>
      </c>
      <c r="C24" s="6">
        <v>1185732</v>
      </c>
      <c r="D24" s="7">
        <v>44297</v>
      </c>
      <c r="E24" s="6" t="s">
        <v>15</v>
      </c>
      <c r="F24" s="6" t="s">
        <v>16</v>
      </c>
      <c r="G24" s="6" t="s">
        <v>16</v>
      </c>
      <c r="H24" s="6" t="s">
        <v>17</v>
      </c>
      <c r="I24" s="8">
        <v>0.5</v>
      </c>
      <c r="J24" s="9">
        <v>12000</v>
      </c>
      <c r="K24" s="10">
        <f t="shared" si="0"/>
        <v>6000</v>
      </c>
      <c r="L24" s="10">
        <f t="shared" si="1"/>
        <v>3000</v>
      </c>
      <c r="M24" s="11">
        <v>0.5</v>
      </c>
      <c r="O24" s="12"/>
    </row>
    <row r="25" spans="1:15" ht="15.85" customHeight="1">
      <c r="A25" s="1"/>
      <c r="B25" s="6" t="s">
        <v>14</v>
      </c>
      <c r="C25" s="6">
        <v>1185732</v>
      </c>
      <c r="D25" s="7">
        <v>44297</v>
      </c>
      <c r="E25" s="6" t="s">
        <v>15</v>
      </c>
      <c r="F25" s="6" t="s">
        <v>16</v>
      </c>
      <c r="G25" s="6" t="s">
        <v>16</v>
      </c>
      <c r="H25" s="6" t="s">
        <v>18</v>
      </c>
      <c r="I25" s="8">
        <v>0.5</v>
      </c>
      <c r="J25" s="9">
        <v>9000</v>
      </c>
      <c r="K25" s="10">
        <f t="shared" si="0"/>
        <v>4500</v>
      </c>
      <c r="L25" s="10">
        <f t="shared" si="1"/>
        <v>1350</v>
      </c>
      <c r="M25" s="11">
        <v>0.3</v>
      </c>
      <c r="O25" s="12"/>
    </row>
    <row r="26" spans="1:15" ht="15.85" customHeight="1">
      <c r="A26" s="1"/>
      <c r="B26" s="6" t="s">
        <v>14</v>
      </c>
      <c r="C26" s="6">
        <v>1185732</v>
      </c>
      <c r="D26" s="7">
        <v>44297</v>
      </c>
      <c r="E26" s="6" t="s">
        <v>15</v>
      </c>
      <c r="F26" s="6" t="s">
        <v>16</v>
      </c>
      <c r="G26" s="6" t="s">
        <v>16</v>
      </c>
      <c r="H26" s="6" t="s">
        <v>19</v>
      </c>
      <c r="I26" s="8">
        <v>0.4</v>
      </c>
      <c r="J26" s="9">
        <v>9000</v>
      </c>
      <c r="K26" s="10">
        <f t="shared" si="0"/>
        <v>3600</v>
      </c>
      <c r="L26" s="10">
        <f t="shared" si="1"/>
        <v>1260</v>
      </c>
      <c r="M26" s="11">
        <v>0.35</v>
      </c>
      <c r="O26" s="12"/>
    </row>
    <row r="27" spans="1:15" ht="15.85" customHeight="1">
      <c r="A27" s="1"/>
      <c r="B27" s="6" t="s">
        <v>14</v>
      </c>
      <c r="C27" s="6">
        <v>1185732</v>
      </c>
      <c r="D27" s="7">
        <v>44297</v>
      </c>
      <c r="E27" s="6" t="s">
        <v>15</v>
      </c>
      <c r="F27" s="6" t="s">
        <v>16</v>
      </c>
      <c r="G27" s="6" t="s">
        <v>16</v>
      </c>
      <c r="H27" s="6" t="s">
        <v>20</v>
      </c>
      <c r="I27" s="8">
        <v>0.45</v>
      </c>
      <c r="J27" s="9">
        <v>8250</v>
      </c>
      <c r="K27" s="10">
        <f t="shared" si="0"/>
        <v>3712.5</v>
      </c>
      <c r="L27" s="10">
        <f t="shared" si="1"/>
        <v>1299.375</v>
      </c>
      <c r="M27" s="11">
        <v>0.35</v>
      </c>
      <c r="O27" s="12"/>
    </row>
    <row r="28" spans="1:15" ht="15.85" customHeight="1">
      <c r="A28" s="1"/>
      <c r="B28" s="6" t="s">
        <v>14</v>
      </c>
      <c r="C28" s="6">
        <v>1185732</v>
      </c>
      <c r="D28" s="7">
        <v>44297</v>
      </c>
      <c r="E28" s="6" t="s">
        <v>15</v>
      </c>
      <c r="F28" s="6" t="s">
        <v>16</v>
      </c>
      <c r="G28" s="6" t="s">
        <v>16</v>
      </c>
      <c r="H28" s="6" t="s">
        <v>21</v>
      </c>
      <c r="I28" s="8">
        <v>0.6</v>
      </c>
      <c r="J28" s="9">
        <v>8250</v>
      </c>
      <c r="K28" s="10">
        <f t="shared" si="0"/>
        <v>4950</v>
      </c>
      <c r="L28" s="10">
        <f t="shared" si="1"/>
        <v>1485</v>
      </c>
      <c r="M28" s="11">
        <v>0.3</v>
      </c>
      <c r="O28" s="12"/>
    </row>
    <row r="29" spans="1:15" ht="15.85" customHeight="1">
      <c r="A29" s="1"/>
      <c r="B29" s="6" t="s">
        <v>14</v>
      </c>
      <c r="C29" s="6">
        <v>1185732</v>
      </c>
      <c r="D29" s="7">
        <v>44297</v>
      </c>
      <c r="E29" s="6" t="s">
        <v>15</v>
      </c>
      <c r="F29" s="6" t="s">
        <v>16</v>
      </c>
      <c r="G29" s="6" t="s">
        <v>16</v>
      </c>
      <c r="H29" s="6" t="s">
        <v>22</v>
      </c>
      <c r="I29" s="8">
        <v>0.5</v>
      </c>
      <c r="J29" s="9">
        <v>9500</v>
      </c>
      <c r="K29" s="10">
        <f t="shared" si="0"/>
        <v>4750</v>
      </c>
      <c r="L29" s="10">
        <f t="shared" si="1"/>
        <v>1187.5</v>
      </c>
      <c r="M29" s="11">
        <v>0.25</v>
      </c>
      <c r="O29" s="12"/>
    </row>
    <row r="30" spans="1:15" ht="15.85" customHeight="1">
      <c r="A30" s="1"/>
      <c r="B30" s="6" t="s">
        <v>14</v>
      </c>
      <c r="C30" s="6">
        <v>1185732</v>
      </c>
      <c r="D30" s="7">
        <v>44326</v>
      </c>
      <c r="E30" s="6" t="s">
        <v>15</v>
      </c>
      <c r="F30" s="6" t="s">
        <v>16</v>
      </c>
      <c r="G30" s="6" t="s">
        <v>16</v>
      </c>
      <c r="H30" s="6" t="s">
        <v>17</v>
      </c>
      <c r="I30" s="8">
        <v>0.6</v>
      </c>
      <c r="J30" s="9">
        <v>12200</v>
      </c>
      <c r="K30" s="10">
        <f t="shared" si="0"/>
        <v>7320</v>
      </c>
      <c r="L30" s="10">
        <f t="shared" si="1"/>
        <v>3660</v>
      </c>
      <c r="M30" s="11">
        <v>0.5</v>
      </c>
      <c r="O30" s="12"/>
    </row>
    <row r="31" spans="1:15" ht="15.85" customHeight="1">
      <c r="A31" s="1"/>
      <c r="B31" s="6" t="s">
        <v>14</v>
      </c>
      <c r="C31" s="6">
        <v>1185732</v>
      </c>
      <c r="D31" s="7">
        <v>44326</v>
      </c>
      <c r="E31" s="6" t="s">
        <v>15</v>
      </c>
      <c r="F31" s="6" t="s">
        <v>16</v>
      </c>
      <c r="G31" s="6" t="s">
        <v>16</v>
      </c>
      <c r="H31" s="6" t="s">
        <v>18</v>
      </c>
      <c r="I31" s="8">
        <v>0.55000000000000004</v>
      </c>
      <c r="J31" s="9">
        <v>9250</v>
      </c>
      <c r="K31" s="10">
        <f t="shared" si="0"/>
        <v>5087.5</v>
      </c>
      <c r="L31" s="10">
        <f t="shared" si="1"/>
        <v>1526.25</v>
      </c>
      <c r="M31" s="11">
        <v>0.3</v>
      </c>
      <c r="O31" s="12"/>
    </row>
    <row r="32" spans="1:15" ht="15.85" customHeight="1">
      <c r="A32" s="1"/>
      <c r="B32" s="6" t="s">
        <v>14</v>
      </c>
      <c r="C32" s="6">
        <v>1185732</v>
      </c>
      <c r="D32" s="7">
        <v>44326</v>
      </c>
      <c r="E32" s="6" t="s">
        <v>15</v>
      </c>
      <c r="F32" s="6" t="s">
        <v>16</v>
      </c>
      <c r="G32" s="6" t="s">
        <v>16</v>
      </c>
      <c r="H32" s="6" t="s">
        <v>19</v>
      </c>
      <c r="I32" s="8">
        <v>0.5</v>
      </c>
      <c r="J32" s="9">
        <v>9000</v>
      </c>
      <c r="K32" s="10">
        <f t="shared" si="0"/>
        <v>4500</v>
      </c>
      <c r="L32" s="10">
        <f t="shared" si="1"/>
        <v>1575</v>
      </c>
      <c r="M32" s="11">
        <v>0.35</v>
      </c>
      <c r="O32" s="12"/>
    </row>
    <row r="33" spans="1:15" ht="15.85" customHeight="1">
      <c r="A33" s="1"/>
      <c r="B33" s="6" t="s">
        <v>14</v>
      </c>
      <c r="C33" s="6">
        <v>1185732</v>
      </c>
      <c r="D33" s="7">
        <v>44326</v>
      </c>
      <c r="E33" s="6" t="s">
        <v>15</v>
      </c>
      <c r="F33" s="6" t="s">
        <v>16</v>
      </c>
      <c r="G33" s="6" t="s">
        <v>16</v>
      </c>
      <c r="H33" s="6" t="s">
        <v>20</v>
      </c>
      <c r="I33" s="8">
        <v>0.5</v>
      </c>
      <c r="J33" s="9">
        <v>8500</v>
      </c>
      <c r="K33" s="10">
        <f t="shared" si="0"/>
        <v>4250</v>
      </c>
      <c r="L33" s="10">
        <f t="shared" si="1"/>
        <v>1487.5</v>
      </c>
      <c r="M33" s="11">
        <v>0.35</v>
      </c>
      <c r="O33" s="12"/>
    </row>
    <row r="34" spans="1:15" ht="15.85" customHeight="1">
      <c r="A34" s="1"/>
      <c r="B34" s="6" t="s">
        <v>14</v>
      </c>
      <c r="C34" s="6">
        <v>1185732</v>
      </c>
      <c r="D34" s="7">
        <v>44326</v>
      </c>
      <c r="E34" s="6" t="s">
        <v>15</v>
      </c>
      <c r="F34" s="6" t="s">
        <v>16</v>
      </c>
      <c r="G34" s="6" t="s">
        <v>16</v>
      </c>
      <c r="H34" s="6" t="s">
        <v>21</v>
      </c>
      <c r="I34" s="8">
        <v>0.6</v>
      </c>
      <c r="J34" s="9">
        <v>8750</v>
      </c>
      <c r="K34" s="10">
        <f t="shared" si="0"/>
        <v>5250</v>
      </c>
      <c r="L34" s="10">
        <f t="shared" si="1"/>
        <v>1575</v>
      </c>
      <c r="M34" s="11">
        <v>0.3</v>
      </c>
      <c r="O34" s="12"/>
    </row>
    <row r="35" spans="1:15" ht="15.85" customHeight="1">
      <c r="A35" s="1"/>
      <c r="B35" s="6" t="s">
        <v>14</v>
      </c>
      <c r="C35" s="6">
        <v>1185732</v>
      </c>
      <c r="D35" s="7">
        <v>44326</v>
      </c>
      <c r="E35" s="6" t="s">
        <v>15</v>
      </c>
      <c r="F35" s="6" t="s">
        <v>16</v>
      </c>
      <c r="G35" s="6" t="s">
        <v>16</v>
      </c>
      <c r="H35" s="6" t="s">
        <v>22</v>
      </c>
      <c r="I35" s="8">
        <v>0.65</v>
      </c>
      <c r="J35" s="9">
        <v>10000</v>
      </c>
      <c r="K35" s="10">
        <f t="shared" si="0"/>
        <v>6500</v>
      </c>
      <c r="L35" s="10">
        <f t="shared" si="1"/>
        <v>1625</v>
      </c>
      <c r="M35" s="11">
        <v>0.25</v>
      </c>
      <c r="O35" s="12"/>
    </row>
    <row r="36" spans="1:15" ht="15.85" customHeight="1">
      <c r="A36" s="1"/>
      <c r="B36" s="6" t="s">
        <v>14</v>
      </c>
      <c r="C36" s="6">
        <v>1185732</v>
      </c>
      <c r="D36" s="7">
        <v>44359</v>
      </c>
      <c r="E36" s="6" t="s">
        <v>15</v>
      </c>
      <c r="F36" s="6" t="s">
        <v>16</v>
      </c>
      <c r="G36" s="6" t="s">
        <v>16</v>
      </c>
      <c r="H36" s="6" t="s">
        <v>17</v>
      </c>
      <c r="I36" s="8">
        <v>0.6</v>
      </c>
      <c r="J36" s="9">
        <v>12500</v>
      </c>
      <c r="K36" s="10">
        <f t="shared" si="0"/>
        <v>7500</v>
      </c>
      <c r="L36" s="10">
        <f t="shared" si="1"/>
        <v>3750</v>
      </c>
      <c r="M36" s="11">
        <v>0.5</v>
      </c>
      <c r="O36" s="12"/>
    </row>
    <row r="37" spans="1:15" ht="15.85" customHeight="1">
      <c r="A37" s="1"/>
      <c r="B37" s="6" t="s">
        <v>14</v>
      </c>
      <c r="C37" s="6">
        <v>1185732</v>
      </c>
      <c r="D37" s="7">
        <v>44359</v>
      </c>
      <c r="E37" s="6" t="s">
        <v>15</v>
      </c>
      <c r="F37" s="6" t="s">
        <v>16</v>
      </c>
      <c r="G37" s="6" t="s">
        <v>16</v>
      </c>
      <c r="H37" s="6" t="s">
        <v>18</v>
      </c>
      <c r="I37" s="8">
        <v>0.55000000000000004</v>
      </c>
      <c r="J37" s="9">
        <v>10000</v>
      </c>
      <c r="K37" s="10">
        <f t="shared" si="0"/>
        <v>5500</v>
      </c>
      <c r="L37" s="10">
        <f t="shared" si="1"/>
        <v>1650</v>
      </c>
      <c r="M37" s="11">
        <v>0.3</v>
      </c>
      <c r="O37" s="12"/>
    </row>
    <row r="38" spans="1:15" ht="15.85" customHeight="1">
      <c r="A38" s="1"/>
      <c r="B38" s="6" t="s">
        <v>14</v>
      </c>
      <c r="C38" s="6">
        <v>1185732</v>
      </c>
      <c r="D38" s="7">
        <v>44359</v>
      </c>
      <c r="E38" s="6" t="s">
        <v>15</v>
      </c>
      <c r="F38" s="6" t="s">
        <v>16</v>
      </c>
      <c r="G38" s="6" t="s">
        <v>16</v>
      </c>
      <c r="H38" s="6" t="s">
        <v>19</v>
      </c>
      <c r="I38" s="8">
        <v>0.5</v>
      </c>
      <c r="J38" s="9">
        <v>9250</v>
      </c>
      <c r="K38" s="10">
        <f t="shared" si="0"/>
        <v>4625</v>
      </c>
      <c r="L38" s="10">
        <f t="shared" si="1"/>
        <v>1618.75</v>
      </c>
      <c r="M38" s="11">
        <v>0.35</v>
      </c>
      <c r="O38" s="12"/>
    </row>
    <row r="39" spans="1:15" ht="15.85" customHeight="1">
      <c r="A39" s="1"/>
      <c r="B39" s="6" t="s">
        <v>14</v>
      </c>
      <c r="C39" s="6">
        <v>1185732</v>
      </c>
      <c r="D39" s="7">
        <v>44359</v>
      </c>
      <c r="E39" s="6" t="s">
        <v>15</v>
      </c>
      <c r="F39" s="6" t="s">
        <v>16</v>
      </c>
      <c r="G39" s="6" t="s">
        <v>16</v>
      </c>
      <c r="H39" s="6" t="s">
        <v>20</v>
      </c>
      <c r="I39" s="8">
        <v>0.5</v>
      </c>
      <c r="J39" s="9">
        <v>9000</v>
      </c>
      <c r="K39" s="10">
        <f t="shared" si="0"/>
        <v>4500</v>
      </c>
      <c r="L39" s="10">
        <f t="shared" si="1"/>
        <v>1575</v>
      </c>
      <c r="M39" s="11">
        <v>0.35</v>
      </c>
      <c r="O39" s="12"/>
    </row>
    <row r="40" spans="1:15" ht="15.85" customHeight="1">
      <c r="A40" s="1"/>
      <c r="B40" s="6" t="s">
        <v>14</v>
      </c>
      <c r="C40" s="6">
        <v>1185732</v>
      </c>
      <c r="D40" s="7">
        <v>44359</v>
      </c>
      <c r="E40" s="6" t="s">
        <v>15</v>
      </c>
      <c r="F40" s="6" t="s">
        <v>16</v>
      </c>
      <c r="G40" s="6" t="s">
        <v>16</v>
      </c>
      <c r="H40" s="6" t="s">
        <v>21</v>
      </c>
      <c r="I40" s="8">
        <v>0.6</v>
      </c>
      <c r="J40" s="9">
        <v>9000</v>
      </c>
      <c r="K40" s="10">
        <f t="shared" si="0"/>
        <v>5400</v>
      </c>
      <c r="L40" s="10">
        <f t="shared" si="1"/>
        <v>1620</v>
      </c>
      <c r="M40" s="11">
        <v>0.3</v>
      </c>
      <c r="O40" s="12"/>
    </row>
    <row r="41" spans="1:15" ht="15.85" customHeight="1">
      <c r="A41" s="1"/>
      <c r="B41" s="6" t="s">
        <v>14</v>
      </c>
      <c r="C41" s="6">
        <v>1185732</v>
      </c>
      <c r="D41" s="7">
        <v>44359</v>
      </c>
      <c r="E41" s="6" t="s">
        <v>15</v>
      </c>
      <c r="F41" s="6" t="s">
        <v>16</v>
      </c>
      <c r="G41" s="6" t="s">
        <v>16</v>
      </c>
      <c r="H41" s="6" t="s">
        <v>22</v>
      </c>
      <c r="I41" s="8">
        <v>0.65</v>
      </c>
      <c r="J41" s="9">
        <v>10500</v>
      </c>
      <c r="K41" s="10">
        <f t="shared" si="0"/>
        <v>6825</v>
      </c>
      <c r="L41" s="10">
        <f t="shared" si="1"/>
        <v>1706.25</v>
      </c>
      <c r="M41" s="11">
        <v>0.25</v>
      </c>
      <c r="O41" s="12"/>
    </row>
    <row r="42" spans="1:15" ht="15.85" customHeight="1">
      <c r="A42" s="1"/>
      <c r="B42" s="6" t="s">
        <v>14</v>
      </c>
      <c r="C42" s="6">
        <v>1185732</v>
      </c>
      <c r="D42" s="7">
        <v>44387</v>
      </c>
      <c r="E42" s="6" t="s">
        <v>15</v>
      </c>
      <c r="F42" s="6" t="s">
        <v>16</v>
      </c>
      <c r="G42" s="6" t="s">
        <v>16</v>
      </c>
      <c r="H42" s="6" t="s">
        <v>17</v>
      </c>
      <c r="I42" s="8">
        <v>0.6</v>
      </c>
      <c r="J42" s="9">
        <v>12750</v>
      </c>
      <c r="K42" s="10">
        <f t="shared" si="0"/>
        <v>7650</v>
      </c>
      <c r="L42" s="10">
        <f t="shared" si="1"/>
        <v>3825</v>
      </c>
      <c r="M42" s="11">
        <v>0.5</v>
      </c>
      <c r="O42" s="12"/>
    </row>
    <row r="43" spans="1:15" ht="15.85" customHeight="1">
      <c r="A43" s="1"/>
      <c r="B43" s="6" t="s">
        <v>14</v>
      </c>
      <c r="C43" s="6">
        <v>1185732</v>
      </c>
      <c r="D43" s="7">
        <v>44387</v>
      </c>
      <c r="E43" s="6" t="s">
        <v>15</v>
      </c>
      <c r="F43" s="6" t="s">
        <v>16</v>
      </c>
      <c r="G43" s="6" t="s">
        <v>16</v>
      </c>
      <c r="H43" s="6" t="s">
        <v>18</v>
      </c>
      <c r="I43" s="8">
        <v>0.55000000000000004</v>
      </c>
      <c r="J43" s="9">
        <v>10250</v>
      </c>
      <c r="K43" s="10">
        <f t="shared" si="0"/>
        <v>5637.5000000000009</v>
      </c>
      <c r="L43" s="10">
        <f t="shared" si="1"/>
        <v>1691.2500000000002</v>
      </c>
      <c r="M43" s="11">
        <v>0.3</v>
      </c>
      <c r="O43" s="12"/>
    </row>
    <row r="44" spans="1:15" ht="15.85" customHeight="1">
      <c r="A44" s="1"/>
      <c r="B44" s="6" t="s">
        <v>14</v>
      </c>
      <c r="C44" s="6">
        <v>1185732</v>
      </c>
      <c r="D44" s="7">
        <v>44387</v>
      </c>
      <c r="E44" s="6" t="s">
        <v>15</v>
      </c>
      <c r="F44" s="6" t="s">
        <v>16</v>
      </c>
      <c r="G44" s="6" t="s">
        <v>16</v>
      </c>
      <c r="H44" s="6" t="s">
        <v>19</v>
      </c>
      <c r="I44" s="8">
        <v>0.5</v>
      </c>
      <c r="J44" s="9">
        <v>9500</v>
      </c>
      <c r="K44" s="10">
        <f t="shared" si="0"/>
        <v>4750</v>
      </c>
      <c r="L44" s="10">
        <f t="shared" si="1"/>
        <v>1662.5</v>
      </c>
      <c r="M44" s="11">
        <v>0.35</v>
      </c>
      <c r="O44" s="12"/>
    </row>
    <row r="45" spans="1:15" ht="15.85" customHeight="1">
      <c r="A45" s="1"/>
      <c r="B45" s="6" t="s">
        <v>14</v>
      </c>
      <c r="C45" s="6">
        <v>1185732</v>
      </c>
      <c r="D45" s="7">
        <v>44387</v>
      </c>
      <c r="E45" s="6" t="s">
        <v>15</v>
      </c>
      <c r="F45" s="6" t="s">
        <v>16</v>
      </c>
      <c r="G45" s="6" t="s">
        <v>16</v>
      </c>
      <c r="H45" s="6" t="s">
        <v>20</v>
      </c>
      <c r="I45" s="8">
        <v>0.5</v>
      </c>
      <c r="J45" s="9">
        <v>9000</v>
      </c>
      <c r="K45" s="10">
        <f t="shared" si="0"/>
        <v>4500</v>
      </c>
      <c r="L45" s="10">
        <f t="shared" si="1"/>
        <v>1575</v>
      </c>
      <c r="M45" s="11">
        <v>0.35</v>
      </c>
      <c r="O45" s="12"/>
    </row>
    <row r="46" spans="1:15" ht="15.85" customHeight="1">
      <c r="A46" s="1"/>
      <c r="B46" s="6" t="s">
        <v>14</v>
      </c>
      <c r="C46" s="6">
        <v>1185732</v>
      </c>
      <c r="D46" s="7">
        <v>44387</v>
      </c>
      <c r="E46" s="6" t="s">
        <v>15</v>
      </c>
      <c r="F46" s="6" t="s">
        <v>16</v>
      </c>
      <c r="G46" s="6" t="s">
        <v>16</v>
      </c>
      <c r="H46" s="6" t="s">
        <v>21</v>
      </c>
      <c r="I46" s="8">
        <v>0.6</v>
      </c>
      <c r="J46" s="9">
        <v>9250</v>
      </c>
      <c r="K46" s="10">
        <f t="shared" si="0"/>
        <v>5550</v>
      </c>
      <c r="L46" s="10">
        <f t="shared" si="1"/>
        <v>1665</v>
      </c>
      <c r="M46" s="11">
        <v>0.3</v>
      </c>
      <c r="O46" s="12"/>
    </row>
    <row r="47" spans="1:15" ht="15.85" customHeight="1">
      <c r="A47" s="1"/>
      <c r="B47" s="6" t="s">
        <v>14</v>
      </c>
      <c r="C47" s="6">
        <v>1185732</v>
      </c>
      <c r="D47" s="7">
        <v>44387</v>
      </c>
      <c r="E47" s="6" t="s">
        <v>15</v>
      </c>
      <c r="F47" s="6" t="s">
        <v>16</v>
      </c>
      <c r="G47" s="6" t="s">
        <v>16</v>
      </c>
      <c r="H47" s="6" t="s">
        <v>22</v>
      </c>
      <c r="I47" s="8">
        <v>0.65</v>
      </c>
      <c r="J47" s="9">
        <v>11000</v>
      </c>
      <c r="K47" s="10">
        <f t="shared" si="0"/>
        <v>7150</v>
      </c>
      <c r="L47" s="10">
        <f t="shared" si="1"/>
        <v>1787.5</v>
      </c>
      <c r="M47" s="11">
        <v>0.25</v>
      </c>
      <c r="O47" s="12"/>
    </row>
    <row r="48" spans="1:15" ht="15.85" customHeight="1">
      <c r="A48" s="1"/>
      <c r="B48" s="6" t="s">
        <v>14</v>
      </c>
      <c r="C48" s="6">
        <v>1185732</v>
      </c>
      <c r="D48" s="7">
        <v>44419</v>
      </c>
      <c r="E48" s="6" t="s">
        <v>15</v>
      </c>
      <c r="F48" s="6" t="s">
        <v>16</v>
      </c>
      <c r="G48" s="6" t="s">
        <v>16</v>
      </c>
      <c r="H48" s="6" t="s">
        <v>17</v>
      </c>
      <c r="I48" s="8">
        <v>0.6</v>
      </c>
      <c r="J48" s="9">
        <v>12500</v>
      </c>
      <c r="K48" s="10">
        <f t="shared" si="0"/>
        <v>7500</v>
      </c>
      <c r="L48" s="10">
        <f t="shared" si="1"/>
        <v>3750</v>
      </c>
      <c r="M48" s="11">
        <v>0.5</v>
      </c>
      <c r="O48" s="12"/>
    </row>
    <row r="49" spans="1:15" ht="15.85" customHeight="1">
      <c r="A49" s="1"/>
      <c r="B49" s="6" t="s">
        <v>14</v>
      </c>
      <c r="C49" s="6">
        <v>1185732</v>
      </c>
      <c r="D49" s="7">
        <v>44419</v>
      </c>
      <c r="E49" s="6" t="s">
        <v>15</v>
      </c>
      <c r="F49" s="6" t="s">
        <v>16</v>
      </c>
      <c r="G49" s="6" t="s">
        <v>16</v>
      </c>
      <c r="H49" s="6" t="s">
        <v>18</v>
      </c>
      <c r="I49" s="8">
        <v>0.55000000000000004</v>
      </c>
      <c r="J49" s="9">
        <v>10250</v>
      </c>
      <c r="K49" s="10">
        <f t="shared" si="0"/>
        <v>5637.5000000000009</v>
      </c>
      <c r="L49" s="10">
        <f t="shared" si="1"/>
        <v>1691.2500000000002</v>
      </c>
      <c r="M49" s="11">
        <v>0.3</v>
      </c>
      <c r="O49" s="12"/>
    </row>
    <row r="50" spans="1:15" ht="15.85" customHeight="1">
      <c r="A50" s="1"/>
      <c r="B50" s="6" t="s">
        <v>14</v>
      </c>
      <c r="C50" s="6">
        <v>1185732</v>
      </c>
      <c r="D50" s="7">
        <v>44419</v>
      </c>
      <c r="E50" s="6" t="s">
        <v>15</v>
      </c>
      <c r="F50" s="6" t="s">
        <v>16</v>
      </c>
      <c r="G50" s="6" t="s">
        <v>16</v>
      </c>
      <c r="H50" s="6" t="s">
        <v>19</v>
      </c>
      <c r="I50" s="8">
        <v>0.5</v>
      </c>
      <c r="J50" s="9">
        <v>9500</v>
      </c>
      <c r="K50" s="10">
        <f t="shared" si="0"/>
        <v>4750</v>
      </c>
      <c r="L50" s="10">
        <f t="shared" si="1"/>
        <v>1662.5</v>
      </c>
      <c r="M50" s="11">
        <v>0.35</v>
      </c>
      <c r="O50" s="12"/>
    </row>
    <row r="51" spans="1:15" ht="15.85" customHeight="1">
      <c r="A51" s="1"/>
      <c r="B51" s="6" t="s">
        <v>14</v>
      </c>
      <c r="C51" s="6">
        <v>1185732</v>
      </c>
      <c r="D51" s="7">
        <v>44419</v>
      </c>
      <c r="E51" s="6" t="s">
        <v>15</v>
      </c>
      <c r="F51" s="6" t="s">
        <v>16</v>
      </c>
      <c r="G51" s="6" t="s">
        <v>16</v>
      </c>
      <c r="H51" s="6" t="s">
        <v>20</v>
      </c>
      <c r="I51" s="8">
        <v>0.5</v>
      </c>
      <c r="J51" s="9">
        <v>9250</v>
      </c>
      <c r="K51" s="10">
        <f t="shared" si="0"/>
        <v>4625</v>
      </c>
      <c r="L51" s="10">
        <f t="shared" si="1"/>
        <v>1618.75</v>
      </c>
      <c r="M51" s="11">
        <v>0.35</v>
      </c>
      <c r="O51" s="12"/>
    </row>
    <row r="52" spans="1:15" ht="15.85" customHeight="1">
      <c r="A52" s="1"/>
      <c r="B52" s="6" t="s">
        <v>14</v>
      </c>
      <c r="C52" s="6">
        <v>1185732</v>
      </c>
      <c r="D52" s="7">
        <v>44419</v>
      </c>
      <c r="E52" s="6" t="s">
        <v>15</v>
      </c>
      <c r="F52" s="6" t="s">
        <v>16</v>
      </c>
      <c r="G52" s="6" t="s">
        <v>16</v>
      </c>
      <c r="H52" s="6" t="s">
        <v>21</v>
      </c>
      <c r="I52" s="8">
        <v>0.6</v>
      </c>
      <c r="J52" s="9">
        <v>9000</v>
      </c>
      <c r="K52" s="10">
        <f t="shared" si="0"/>
        <v>5400</v>
      </c>
      <c r="L52" s="10">
        <f t="shared" si="1"/>
        <v>1620</v>
      </c>
      <c r="M52" s="11">
        <v>0.3</v>
      </c>
      <c r="O52" s="12"/>
    </row>
    <row r="53" spans="1:15" ht="15.85" customHeight="1">
      <c r="A53" s="1"/>
      <c r="B53" s="6" t="s">
        <v>14</v>
      </c>
      <c r="C53" s="6">
        <v>1185732</v>
      </c>
      <c r="D53" s="7">
        <v>44419</v>
      </c>
      <c r="E53" s="6" t="s">
        <v>15</v>
      </c>
      <c r="F53" s="6" t="s">
        <v>16</v>
      </c>
      <c r="G53" s="6" t="s">
        <v>16</v>
      </c>
      <c r="H53" s="6" t="s">
        <v>22</v>
      </c>
      <c r="I53" s="8">
        <v>0.65</v>
      </c>
      <c r="J53" s="9">
        <v>10750</v>
      </c>
      <c r="K53" s="10">
        <f t="shared" si="0"/>
        <v>6987.5</v>
      </c>
      <c r="L53" s="10">
        <f t="shared" si="1"/>
        <v>1746.875</v>
      </c>
      <c r="M53" s="11">
        <v>0.25</v>
      </c>
      <c r="O53" s="12"/>
    </row>
    <row r="54" spans="1:15" ht="15.85" customHeight="1">
      <c r="A54" s="1"/>
      <c r="B54" s="6" t="s">
        <v>14</v>
      </c>
      <c r="C54" s="6">
        <v>1185732</v>
      </c>
      <c r="D54" s="7">
        <v>44449</v>
      </c>
      <c r="E54" s="6" t="s">
        <v>15</v>
      </c>
      <c r="F54" s="6" t="s">
        <v>16</v>
      </c>
      <c r="G54" s="6" t="s">
        <v>16</v>
      </c>
      <c r="H54" s="6" t="s">
        <v>17</v>
      </c>
      <c r="I54" s="8">
        <v>0.6</v>
      </c>
      <c r="J54" s="9">
        <v>12000</v>
      </c>
      <c r="K54" s="10">
        <f t="shared" si="0"/>
        <v>7200</v>
      </c>
      <c r="L54" s="10">
        <f t="shared" si="1"/>
        <v>3600</v>
      </c>
      <c r="M54" s="11">
        <v>0.5</v>
      </c>
      <c r="O54" s="12"/>
    </row>
    <row r="55" spans="1:15" ht="15.85" customHeight="1">
      <c r="A55" s="1"/>
      <c r="B55" s="6" t="s">
        <v>14</v>
      </c>
      <c r="C55" s="6">
        <v>1185732</v>
      </c>
      <c r="D55" s="7">
        <v>44449</v>
      </c>
      <c r="E55" s="6" t="s">
        <v>15</v>
      </c>
      <c r="F55" s="6" t="s">
        <v>16</v>
      </c>
      <c r="G55" s="6" t="s">
        <v>16</v>
      </c>
      <c r="H55" s="6" t="s">
        <v>18</v>
      </c>
      <c r="I55" s="8">
        <v>0.55000000000000004</v>
      </c>
      <c r="J55" s="9">
        <v>10000</v>
      </c>
      <c r="K55" s="10">
        <f t="shared" si="0"/>
        <v>5500</v>
      </c>
      <c r="L55" s="10">
        <f t="shared" si="1"/>
        <v>1650</v>
      </c>
      <c r="M55" s="11">
        <v>0.3</v>
      </c>
      <c r="O55" s="12"/>
    </row>
    <row r="56" spans="1:15" ht="15.85" customHeight="1">
      <c r="A56" s="1"/>
      <c r="B56" s="6" t="s">
        <v>14</v>
      </c>
      <c r="C56" s="6">
        <v>1185732</v>
      </c>
      <c r="D56" s="7">
        <v>44449</v>
      </c>
      <c r="E56" s="6" t="s">
        <v>15</v>
      </c>
      <c r="F56" s="6" t="s">
        <v>16</v>
      </c>
      <c r="G56" s="6" t="s">
        <v>16</v>
      </c>
      <c r="H56" s="6" t="s">
        <v>19</v>
      </c>
      <c r="I56" s="8">
        <v>0.5</v>
      </c>
      <c r="J56" s="9">
        <v>9250</v>
      </c>
      <c r="K56" s="10">
        <f t="shared" si="0"/>
        <v>4625</v>
      </c>
      <c r="L56" s="10">
        <f t="shared" si="1"/>
        <v>1618.75</v>
      </c>
      <c r="M56" s="11">
        <v>0.35</v>
      </c>
      <c r="O56" s="12"/>
    </row>
    <row r="57" spans="1:15" ht="15.85" customHeight="1">
      <c r="A57" s="1"/>
      <c r="B57" s="6" t="s">
        <v>14</v>
      </c>
      <c r="C57" s="6">
        <v>1185732</v>
      </c>
      <c r="D57" s="7">
        <v>44449</v>
      </c>
      <c r="E57" s="6" t="s">
        <v>15</v>
      </c>
      <c r="F57" s="6" t="s">
        <v>16</v>
      </c>
      <c r="G57" s="6" t="s">
        <v>16</v>
      </c>
      <c r="H57" s="6" t="s">
        <v>20</v>
      </c>
      <c r="I57" s="8">
        <v>0.5</v>
      </c>
      <c r="J57" s="9">
        <v>9000</v>
      </c>
      <c r="K57" s="10">
        <f t="shared" si="0"/>
        <v>4500</v>
      </c>
      <c r="L57" s="10">
        <f t="shared" si="1"/>
        <v>1575</v>
      </c>
      <c r="M57" s="11">
        <v>0.35</v>
      </c>
      <c r="O57" s="12"/>
    </row>
    <row r="58" spans="1:15" ht="15.85" customHeight="1">
      <c r="A58" s="1"/>
      <c r="B58" s="6" t="s">
        <v>14</v>
      </c>
      <c r="C58" s="6">
        <v>1185732</v>
      </c>
      <c r="D58" s="7">
        <v>44449</v>
      </c>
      <c r="E58" s="6" t="s">
        <v>15</v>
      </c>
      <c r="F58" s="6" t="s">
        <v>16</v>
      </c>
      <c r="G58" s="6" t="s">
        <v>16</v>
      </c>
      <c r="H58" s="6" t="s">
        <v>21</v>
      </c>
      <c r="I58" s="8">
        <v>0.6</v>
      </c>
      <c r="J58" s="9">
        <v>9000</v>
      </c>
      <c r="K58" s="10">
        <f t="shared" si="0"/>
        <v>5400</v>
      </c>
      <c r="L58" s="10">
        <f t="shared" si="1"/>
        <v>1620</v>
      </c>
      <c r="M58" s="11">
        <v>0.3</v>
      </c>
      <c r="O58" s="12"/>
    </row>
    <row r="59" spans="1:15" ht="15.85" customHeight="1">
      <c r="A59" s="1"/>
      <c r="B59" s="6" t="s">
        <v>14</v>
      </c>
      <c r="C59" s="6">
        <v>1185732</v>
      </c>
      <c r="D59" s="7">
        <v>44449</v>
      </c>
      <c r="E59" s="6" t="s">
        <v>15</v>
      </c>
      <c r="F59" s="6" t="s">
        <v>16</v>
      </c>
      <c r="G59" s="6" t="s">
        <v>16</v>
      </c>
      <c r="H59" s="6" t="s">
        <v>22</v>
      </c>
      <c r="I59" s="8">
        <v>0.65</v>
      </c>
      <c r="J59" s="9">
        <v>10000</v>
      </c>
      <c r="K59" s="10">
        <f t="shared" si="0"/>
        <v>6500</v>
      </c>
      <c r="L59" s="10">
        <f t="shared" si="1"/>
        <v>1625</v>
      </c>
      <c r="M59" s="11">
        <v>0.25</v>
      </c>
      <c r="O59" s="12"/>
    </row>
    <row r="60" spans="1:15" ht="15.85" customHeight="1">
      <c r="A60" s="1"/>
      <c r="B60" s="6" t="s">
        <v>14</v>
      </c>
      <c r="C60" s="6">
        <v>1185732</v>
      </c>
      <c r="D60" s="7">
        <v>44481</v>
      </c>
      <c r="E60" s="6" t="s">
        <v>15</v>
      </c>
      <c r="F60" s="6" t="s">
        <v>16</v>
      </c>
      <c r="G60" s="6" t="s">
        <v>16</v>
      </c>
      <c r="H60" s="6" t="s">
        <v>17</v>
      </c>
      <c r="I60" s="8">
        <v>0.65</v>
      </c>
      <c r="J60" s="9">
        <v>11750</v>
      </c>
      <c r="K60" s="10">
        <f t="shared" si="0"/>
        <v>7637.5</v>
      </c>
      <c r="L60" s="10">
        <f t="shared" si="1"/>
        <v>3818.75</v>
      </c>
      <c r="M60" s="11">
        <v>0.5</v>
      </c>
      <c r="O60" s="12"/>
    </row>
    <row r="61" spans="1:15" ht="15.85" customHeight="1">
      <c r="A61" s="1"/>
      <c r="B61" s="6" t="s">
        <v>14</v>
      </c>
      <c r="C61" s="6">
        <v>1185732</v>
      </c>
      <c r="D61" s="7">
        <v>44481</v>
      </c>
      <c r="E61" s="6" t="s">
        <v>15</v>
      </c>
      <c r="F61" s="6" t="s">
        <v>16</v>
      </c>
      <c r="G61" s="6" t="s">
        <v>16</v>
      </c>
      <c r="H61" s="6" t="s">
        <v>18</v>
      </c>
      <c r="I61" s="8">
        <v>0.55000000000000004</v>
      </c>
      <c r="J61" s="9">
        <v>10000</v>
      </c>
      <c r="K61" s="10">
        <f t="shared" si="0"/>
        <v>5500</v>
      </c>
      <c r="L61" s="10">
        <f t="shared" si="1"/>
        <v>1650</v>
      </c>
      <c r="M61" s="11">
        <v>0.3</v>
      </c>
      <c r="O61" s="12"/>
    </row>
    <row r="62" spans="1:15" ht="15.85" customHeight="1">
      <c r="A62" s="1"/>
      <c r="B62" s="6" t="s">
        <v>14</v>
      </c>
      <c r="C62" s="6">
        <v>1185732</v>
      </c>
      <c r="D62" s="7">
        <v>44481</v>
      </c>
      <c r="E62" s="6" t="s">
        <v>15</v>
      </c>
      <c r="F62" s="6" t="s">
        <v>16</v>
      </c>
      <c r="G62" s="6" t="s">
        <v>16</v>
      </c>
      <c r="H62" s="6" t="s">
        <v>19</v>
      </c>
      <c r="I62" s="8">
        <v>0.55000000000000004</v>
      </c>
      <c r="J62" s="9">
        <v>9000</v>
      </c>
      <c r="K62" s="10">
        <f t="shared" si="0"/>
        <v>4950</v>
      </c>
      <c r="L62" s="10">
        <f t="shared" si="1"/>
        <v>1732.5</v>
      </c>
      <c r="M62" s="11">
        <v>0.35</v>
      </c>
      <c r="O62" s="12"/>
    </row>
    <row r="63" spans="1:15" ht="15.85" customHeight="1">
      <c r="A63" s="1"/>
      <c r="B63" s="6" t="s">
        <v>14</v>
      </c>
      <c r="C63" s="6">
        <v>1185732</v>
      </c>
      <c r="D63" s="7">
        <v>44481</v>
      </c>
      <c r="E63" s="6" t="s">
        <v>15</v>
      </c>
      <c r="F63" s="6" t="s">
        <v>16</v>
      </c>
      <c r="G63" s="6" t="s">
        <v>16</v>
      </c>
      <c r="H63" s="6" t="s">
        <v>20</v>
      </c>
      <c r="I63" s="8">
        <v>0.55000000000000004</v>
      </c>
      <c r="J63" s="9">
        <v>8750</v>
      </c>
      <c r="K63" s="10">
        <f t="shared" si="0"/>
        <v>4812.5</v>
      </c>
      <c r="L63" s="10">
        <f t="shared" si="1"/>
        <v>1684.375</v>
      </c>
      <c r="M63" s="11">
        <v>0.35</v>
      </c>
      <c r="O63" s="12"/>
    </row>
    <row r="64" spans="1:15" ht="15.85" customHeight="1">
      <c r="A64" s="1"/>
      <c r="B64" s="6" t="s">
        <v>14</v>
      </c>
      <c r="C64" s="6">
        <v>1185732</v>
      </c>
      <c r="D64" s="7">
        <v>44481</v>
      </c>
      <c r="E64" s="6" t="s">
        <v>15</v>
      </c>
      <c r="F64" s="6" t="s">
        <v>16</v>
      </c>
      <c r="G64" s="6" t="s">
        <v>16</v>
      </c>
      <c r="H64" s="6" t="s">
        <v>21</v>
      </c>
      <c r="I64" s="8">
        <v>0.65</v>
      </c>
      <c r="J64" s="9">
        <v>8750</v>
      </c>
      <c r="K64" s="10">
        <f t="shared" si="0"/>
        <v>5687.5</v>
      </c>
      <c r="L64" s="10">
        <f t="shared" si="1"/>
        <v>1706.25</v>
      </c>
      <c r="M64" s="11">
        <v>0.3</v>
      </c>
      <c r="O64" s="12"/>
    </row>
    <row r="65" spans="1:15" ht="15.85" customHeight="1">
      <c r="A65" s="1"/>
      <c r="B65" s="6" t="s">
        <v>14</v>
      </c>
      <c r="C65" s="6">
        <v>1185732</v>
      </c>
      <c r="D65" s="7">
        <v>44481</v>
      </c>
      <c r="E65" s="6" t="s">
        <v>15</v>
      </c>
      <c r="F65" s="6" t="s">
        <v>16</v>
      </c>
      <c r="G65" s="6" t="s">
        <v>16</v>
      </c>
      <c r="H65" s="6" t="s">
        <v>22</v>
      </c>
      <c r="I65" s="8">
        <v>0.7</v>
      </c>
      <c r="J65" s="9">
        <v>10000</v>
      </c>
      <c r="K65" s="10">
        <f t="shared" si="0"/>
        <v>7000</v>
      </c>
      <c r="L65" s="10">
        <f t="shared" si="1"/>
        <v>1750</v>
      </c>
      <c r="M65" s="11">
        <v>0.25</v>
      </c>
      <c r="O65" s="12"/>
    </row>
    <row r="66" spans="1:15" ht="15.85" customHeight="1">
      <c r="A66" s="1"/>
      <c r="B66" s="6" t="s">
        <v>14</v>
      </c>
      <c r="C66" s="6">
        <v>1185732</v>
      </c>
      <c r="D66" s="7">
        <v>44511</v>
      </c>
      <c r="E66" s="6" t="s">
        <v>15</v>
      </c>
      <c r="F66" s="6" t="s">
        <v>16</v>
      </c>
      <c r="G66" s="6" t="s">
        <v>16</v>
      </c>
      <c r="H66" s="6" t="s">
        <v>17</v>
      </c>
      <c r="I66" s="8">
        <v>0.65</v>
      </c>
      <c r="J66" s="9">
        <v>11500</v>
      </c>
      <c r="K66" s="10">
        <f t="shared" si="0"/>
        <v>7475</v>
      </c>
      <c r="L66" s="10">
        <f t="shared" si="1"/>
        <v>3737.5</v>
      </c>
      <c r="M66" s="11">
        <v>0.5</v>
      </c>
      <c r="O66" s="12"/>
    </row>
    <row r="67" spans="1:15" ht="15.85" customHeight="1">
      <c r="A67" s="1"/>
      <c r="B67" s="6" t="s">
        <v>14</v>
      </c>
      <c r="C67" s="6">
        <v>1185732</v>
      </c>
      <c r="D67" s="7">
        <v>44511</v>
      </c>
      <c r="E67" s="6" t="s">
        <v>15</v>
      </c>
      <c r="F67" s="6" t="s">
        <v>16</v>
      </c>
      <c r="G67" s="6" t="s">
        <v>16</v>
      </c>
      <c r="H67" s="6" t="s">
        <v>18</v>
      </c>
      <c r="I67" s="8">
        <v>0.55000000000000004</v>
      </c>
      <c r="J67" s="9">
        <v>9750</v>
      </c>
      <c r="K67" s="10">
        <f t="shared" si="0"/>
        <v>5362.5</v>
      </c>
      <c r="L67" s="10">
        <f t="shared" si="1"/>
        <v>1608.75</v>
      </c>
      <c r="M67" s="11">
        <v>0.3</v>
      </c>
      <c r="O67" s="12"/>
    </row>
    <row r="68" spans="1:15" ht="15.85" customHeight="1">
      <c r="A68" s="1"/>
      <c r="B68" s="6" t="s">
        <v>14</v>
      </c>
      <c r="C68" s="6">
        <v>1185732</v>
      </c>
      <c r="D68" s="7">
        <v>44511</v>
      </c>
      <c r="E68" s="6" t="s">
        <v>15</v>
      </c>
      <c r="F68" s="6" t="s">
        <v>16</v>
      </c>
      <c r="G68" s="6" t="s">
        <v>16</v>
      </c>
      <c r="H68" s="6" t="s">
        <v>19</v>
      </c>
      <c r="I68" s="8">
        <v>0.55000000000000004</v>
      </c>
      <c r="J68" s="9">
        <v>9200</v>
      </c>
      <c r="K68" s="10">
        <f t="shared" si="0"/>
        <v>5060</v>
      </c>
      <c r="L68" s="10">
        <f t="shared" si="1"/>
        <v>1771</v>
      </c>
      <c r="M68" s="11">
        <v>0.35</v>
      </c>
      <c r="O68" s="12"/>
    </row>
    <row r="69" spans="1:15" ht="15.85" customHeight="1">
      <c r="A69" s="1"/>
      <c r="B69" s="6" t="s">
        <v>14</v>
      </c>
      <c r="C69" s="6">
        <v>1185732</v>
      </c>
      <c r="D69" s="7">
        <v>44511</v>
      </c>
      <c r="E69" s="6" t="s">
        <v>15</v>
      </c>
      <c r="F69" s="6" t="s">
        <v>16</v>
      </c>
      <c r="G69" s="6" t="s">
        <v>16</v>
      </c>
      <c r="H69" s="6" t="s">
        <v>20</v>
      </c>
      <c r="I69" s="8">
        <v>0.55000000000000004</v>
      </c>
      <c r="J69" s="9">
        <v>9000</v>
      </c>
      <c r="K69" s="10">
        <f t="shared" si="0"/>
        <v>4950</v>
      </c>
      <c r="L69" s="10">
        <f t="shared" si="1"/>
        <v>1732.5</v>
      </c>
      <c r="M69" s="11">
        <v>0.35</v>
      </c>
      <c r="O69" s="12"/>
    </row>
    <row r="70" spans="1:15" ht="15.85" customHeight="1">
      <c r="A70" s="1"/>
      <c r="B70" s="6" t="s">
        <v>14</v>
      </c>
      <c r="C70" s="6">
        <v>1185732</v>
      </c>
      <c r="D70" s="7">
        <v>44511</v>
      </c>
      <c r="E70" s="6" t="s">
        <v>15</v>
      </c>
      <c r="F70" s="6" t="s">
        <v>16</v>
      </c>
      <c r="G70" s="6" t="s">
        <v>16</v>
      </c>
      <c r="H70" s="6" t="s">
        <v>21</v>
      </c>
      <c r="I70" s="8">
        <v>0.65</v>
      </c>
      <c r="J70" s="9">
        <v>8750</v>
      </c>
      <c r="K70" s="10">
        <f t="shared" si="0"/>
        <v>5687.5</v>
      </c>
      <c r="L70" s="10">
        <f t="shared" si="1"/>
        <v>1706.25</v>
      </c>
      <c r="M70" s="11">
        <v>0.3</v>
      </c>
      <c r="O70" s="12"/>
    </row>
    <row r="71" spans="1:15" ht="15.85" customHeight="1">
      <c r="A71" s="1"/>
      <c r="B71" s="6" t="s">
        <v>14</v>
      </c>
      <c r="C71" s="6">
        <v>1185732</v>
      </c>
      <c r="D71" s="7">
        <v>44511</v>
      </c>
      <c r="E71" s="6" t="s">
        <v>15</v>
      </c>
      <c r="F71" s="6" t="s">
        <v>16</v>
      </c>
      <c r="G71" s="6" t="s">
        <v>16</v>
      </c>
      <c r="H71" s="6" t="s">
        <v>22</v>
      </c>
      <c r="I71" s="8">
        <v>0.7</v>
      </c>
      <c r="J71" s="9">
        <v>9750</v>
      </c>
      <c r="K71" s="10">
        <f t="shared" si="0"/>
        <v>6825</v>
      </c>
      <c r="L71" s="10">
        <f t="shared" si="1"/>
        <v>1706.25</v>
      </c>
      <c r="M71" s="11">
        <v>0.25</v>
      </c>
      <c r="O71" s="12"/>
    </row>
    <row r="72" spans="1:15" ht="15.85" customHeight="1">
      <c r="A72" s="1"/>
      <c r="B72" s="6" t="s">
        <v>14</v>
      </c>
      <c r="C72" s="6">
        <v>1185732</v>
      </c>
      <c r="D72" s="7">
        <v>44540</v>
      </c>
      <c r="E72" s="6" t="s">
        <v>15</v>
      </c>
      <c r="F72" s="6" t="s">
        <v>16</v>
      </c>
      <c r="G72" s="6" t="s">
        <v>16</v>
      </c>
      <c r="H72" s="6" t="s">
        <v>17</v>
      </c>
      <c r="I72" s="8">
        <v>0.65</v>
      </c>
      <c r="J72" s="9">
        <v>12000</v>
      </c>
      <c r="K72" s="10">
        <f t="shared" si="0"/>
        <v>7800</v>
      </c>
      <c r="L72" s="10">
        <f t="shared" si="1"/>
        <v>3900</v>
      </c>
      <c r="M72" s="11">
        <v>0.5</v>
      </c>
      <c r="O72" s="12"/>
    </row>
    <row r="73" spans="1:15" ht="15.85" customHeight="1">
      <c r="A73" s="1"/>
      <c r="B73" s="6" t="s">
        <v>14</v>
      </c>
      <c r="C73" s="6">
        <v>1185732</v>
      </c>
      <c r="D73" s="7">
        <v>44540</v>
      </c>
      <c r="E73" s="6" t="s">
        <v>15</v>
      </c>
      <c r="F73" s="6" t="s">
        <v>16</v>
      </c>
      <c r="G73" s="6" t="s">
        <v>16</v>
      </c>
      <c r="H73" s="6" t="s">
        <v>18</v>
      </c>
      <c r="I73" s="8">
        <v>0.55000000000000004</v>
      </c>
      <c r="J73" s="9">
        <v>10000</v>
      </c>
      <c r="K73" s="10">
        <f t="shared" si="0"/>
        <v>5500</v>
      </c>
      <c r="L73" s="10">
        <f t="shared" si="1"/>
        <v>1650</v>
      </c>
      <c r="M73" s="11">
        <v>0.3</v>
      </c>
      <c r="O73" s="12"/>
    </row>
    <row r="74" spans="1:15" ht="15.85" customHeight="1">
      <c r="A74" s="1"/>
      <c r="B74" s="6" t="s">
        <v>14</v>
      </c>
      <c r="C74" s="6">
        <v>1185732</v>
      </c>
      <c r="D74" s="7">
        <v>44540</v>
      </c>
      <c r="E74" s="6" t="s">
        <v>15</v>
      </c>
      <c r="F74" s="6" t="s">
        <v>16</v>
      </c>
      <c r="G74" s="6" t="s">
        <v>16</v>
      </c>
      <c r="H74" s="6" t="s">
        <v>19</v>
      </c>
      <c r="I74" s="8">
        <v>0.55000000000000004</v>
      </c>
      <c r="J74" s="9">
        <v>9500</v>
      </c>
      <c r="K74" s="10">
        <f t="shared" si="0"/>
        <v>5225</v>
      </c>
      <c r="L74" s="10">
        <f t="shared" si="1"/>
        <v>1828.7499999999998</v>
      </c>
      <c r="M74" s="11">
        <v>0.35</v>
      </c>
      <c r="O74" s="12"/>
    </row>
    <row r="75" spans="1:15" ht="15.85" customHeight="1">
      <c r="A75" s="1"/>
      <c r="B75" s="6" t="s">
        <v>14</v>
      </c>
      <c r="C75" s="6">
        <v>1185732</v>
      </c>
      <c r="D75" s="7">
        <v>44540</v>
      </c>
      <c r="E75" s="6" t="s">
        <v>15</v>
      </c>
      <c r="F75" s="6" t="s">
        <v>16</v>
      </c>
      <c r="G75" s="6" t="s">
        <v>16</v>
      </c>
      <c r="H75" s="6" t="s">
        <v>20</v>
      </c>
      <c r="I75" s="8">
        <v>0.55000000000000004</v>
      </c>
      <c r="J75" s="9">
        <v>9000</v>
      </c>
      <c r="K75" s="10">
        <f t="shared" si="0"/>
        <v>4950</v>
      </c>
      <c r="L75" s="10">
        <f t="shared" si="1"/>
        <v>1732.5</v>
      </c>
      <c r="M75" s="11">
        <v>0.35</v>
      </c>
      <c r="O75" s="12"/>
    </row>
    <row r="76" spans="1:15" ht="15.85" customHeight="1">
      <c r="A76" s="1"/>
      <c r="B76" s="6" t="s">
        <v>14</v>
      </c>
      <c r="C76" s="6">
        <v>1185732</v>
      </c>
      <c r="D76" s="7">
        <v>44540</v>
      </c>
      <c r="E76" s="6" t="s">
        <v>15</v>
      </c>
      <c r="F76" s="6" t="s">
        <v>16</v>
      </c>
      <c r="G76" s="6" t="s">
        <v>16</v>
      </c>
      <c r="H76" s="6" t="s">
        <v>21</v>
      </c>
      <c r="I76" s="8">
        <v>0.65</v>
      </c>
      <c r="J76" s="9">
        <v>9000</v>
      </c>
      <c r="K76" s="10">
        <f t="shared" si="0"/>
        <v>5850</v>
      </c>
      <c r="L76" s="10">
        <f t="shared" si="1"/>
        <v>1755</v>
      </c>
      <c r="M76" s="11">
        <v>0.3</v>
      </c>
      <c r="O76" s="12"/>
    </row>
    <row r="77" spans="1:15" ht="15.85" customHeight="1">
      <c r="A77" s="1"/>
      <c r="B77" s="6" t="s">
        <v>14</v>
      </c>
      <c r="C77" s="6">
        <v>1185732</v>
      </c>
      <c r="D77" s="7">
        <v>44540</v>
      </c>
      <c r="E77" s="6" t="s">
        <v>15</v>
      </c>
      <c r="F77" s="6" t="s">
        <v>16</v>
      </c>
      <c r="G77" s="6" t="s">
        <v>16</v>
      </c>
      <c r="H77" s="6" t="s">
        <v>22</v>
      </c>
      <c r="I77" s="8">
        <v>0.7</v>
      </c>
      <c r="J77" s="9">
        <v>10000</v>
      </c>
      <c r="K77" s="10">
        <f t="shared" si="0"/>
        <v>7000</v>
      </c>
      <c r="L77" s="10">
        <f t="shared" si="1"/>
        <v>1750</v>
      </c>
      <c r="M77" s="11">
        <v>0.25</v>
      </c>
      <c r="O77" s="12"/>
    </row>
    <row r="78" spans="1:15" ht="15.85" customHeight="1">
      <c r="A78" s="1"/>
      <c r="B78" s="6" t="s">
        <v>23</v>
      </c>
      <c r="C78" s="6">
        <v>1197831</v>
      </c>
      <c r="D78" s="7">
        <v>44198</v>
      </c>
      <c r="E78" s="6" t="s">
        <v>24</v>
      </c>
      <c r="F78" s="6" t="s">
        <v>25</v>
      </c>
      <c r="G78" s="6" t="s">
        <v>26</v>
      </c>
      <c r="H78" s="6" t="s">
        <v>17</v>
      </c>
      <c r="I78" s="8">
        <v>0.25</v>
      </c>
      <c r="J78" s="9">
        <v>9000</v>
      </c>
      <c r="K78" s="10">
        <f t="shared" si="0"/>
        <v>2250</v>
      </c>
      <c r="L78" s="10">
        <f t="shared" si="1"/>
        <v>787.5</v>
      </c>
      <c r="M78" s="11">
        <v>0.35</v>
      </c>
      <c r="O78" s="12"/>
    </row>
    <row r="79" spans="1:15" ht="15.85" customHeight="1">
      <c r="A79" s="1"/>
      <c r="B79" s="6" t="s">
        <v>23</v>
      </c>
      <c r="C79" s="6">
        <v>1197831</v>
      </c>
      <c r="D79" s="7">
        <v>44198</v>
      </c>
      <c r="E79" s="6" t="s">
        <v>24</v>
      </c>
      <c r="F79" s="6" t="s">
        <v>25</v>
      </c>
      <c r="G79" s="6" t="s">
        <v>26</v>
      </c>
      <c r="H79" s="6" t="s">
        <v>18</v>
      </c>
      <c r="I79" s="8">
        <v>0.35</v>
      </c>
      <c r="J79" s="9">
        <v>9000</v>
      </c>
      <c r="K79" s="10">
        <f t="shared" si="0"/>
        <v>3150</v>
      </c>
      <c r="L79" s="10">
        <f t="shared" si="1"/>
        <v>1102.5</v>
      </c>
      <c r="M79" s="11">
        <v>0.35</v>
      </c>
      <c r="O79" s="12"/>
    </row>
    <row r="80" spans="1:15" ht="15.85" customHeight="1">
      <c r="A80" s="1"/>
      <c r="B80" s="6" t="s">
        <v>23</v>
      </c>
      <c r="C80" s="6">
        <v>1197831</v>
      </c>
      <c r="D80" s="7">
        <v>44198</v>
      </c>
      <c r="E80" s="6" t="s">
        <v>24</v>
      </c>
      <c r="F80" s="6" t="s">
        <v>25</v>
      </c>
      <c r="G80" s="6" t="s">
        <v>26</v>
      </c>
      <c r="H80" s="6" t="s">
        <v>19</v>
      </c>
      <c r="I80" s="8">
        <v>0.35</v>
      </c>
      <c r="J80" s="9">
        <v>7000</v>
      </c>
      <c r="K80" s="10">
        <f t="shared" si="0"/>
        <v>2450</v>
      </c>
      <c r="L80" s="10">
        <f t="shared" si="1"/>
        <v>857.5</v>
      </c>
      <c r="M80" s="11">
        <v>0.35</v>
      </c>
      <c r="O80" s="12"/>
    </row>
    <row r="81" spans="1:15" ht="15.85" customHeight="1">
      <c r="A81" s="1"/>
      <c r="B81" s="6" t="s">
        <v>23</v>
      </c>
      <c r="C81" s="6">
        <v>1197831</v>
      </c>
      <c r="D81" s="7">
        <v>44198</v>
      </c>
      <c r="E81" s="6" t="s">
        <v>24</v>
      </c>
      <c r="F81" s="6" t="s">
        <v>25</v>
      </c>
      <c r="G81" s="6" t="s">
        <v>26</v>
      </c>
      <c r="H81" s="6" t="s">
        <v>20</v>
      </c>
      <c r="I81" s="8">
        <v>0.35</v>
      </c>
      <c r="J81" s="9">
        <v>7000</v>
      </c>
      <c r="K81" s="10">
        <f t="shared" si="0"/>
        <v>2450</v>
      </c>
      <c r="L81" s="10">
        <f t="shared" si="1"/>
        <v>1102.5</v>
      </c>
      <c r="M81" s="11">
        <v>0.45</v>
      </c>
      <c r="O81" s="12"/>
    </row>
    <row r="82" spans="1:15" ht="15.85" customHeight="1">
      <c r="A82" s="1"/>
      <c r="B82" s="6" t="s">
        <v>23</v>
      </c>
      <c r="C82" s="6">
        <v>1197831</v>
      </c>
      <c r="D82" s="7">
        <v>44198</v>
      </c>
      <c r="E82" s="6" t="s">
        <v>24</v>
      </c>
      <c r="F82" s="6" t="s">
        <v>25</v>
      </c>
      <c r="G82" s="6" t="s">
        <v>26</v>
      </c>
      <c r="H82" s="6" t="s">
        <v>21</v>
      </c>
      <c r="I82" s="8">
        <v>0.4</v>
      </c>
      <c r="J82" s="9">
        <v>5500</v>
      </c>
      <c r="K82" s="10">
        <f t="shared" si="0"/>
        <v>2200</v>
      </c>
      <c r="L82" s="10">
        <f t="shared" si="1"/>
        <v>660</v>
      </c>
      <c r="M82" s="11">
        <v>0.3</v>
      </c>
      <c r="O82" s="12"/>
    </row>
    <row r="83" spans="1:15" ht="15.85" customHeight="1">
      <c r="A83" s="1"/>
      <c r="B83" s="6" t="s">
        <v>23</v>
      </c>
      <c r="C83" s="6">
        <v>1197831</v>
      </c>
      <c r="D83" s="7">
        <v>44198</v>
      </c>
      <c r="E83" s="6" t="s">
        <v>24</v>
      </c>
      <c r="F83" s="6" t="s">
        <v>25</v>
      </c>
      <c r="G83" s="6" t="s">
        <v>26</v>
      </c>
      <c r="H83" s="6" t="s">
        <v>22</v>
      </c>
      <c r="I83" s="8">
        <v>0.35</v>
      </c>
      <c r="J83" s="9">
        <v>7000</v>
      </c>
      <c r="K83" s="10">
        <f t="shared" si="0"/>
        <v>2450</v>
      </c>
      <c r="L83" s="10">
        <f t="shared" si="1"/>
        <v>1225</v>
      </c>
      <c r="M83" s="11">
        <v>0.5</v>
      </c>
      <c r="O83" s="12"/>
    </row>
    <row r="84" spans="1:15" ht="15.85" customHeight="1">
      <c r="A84" s="1"/>
      <c r="B84" s="6" t="s">
        <v>23</v>
      </c>
      <c r="C84" s="6">
        <v>1197831</v>
      </c>
      <c r="D84" s="7">
        <v>44228</v>
      </c>
      <c r="E84" s="6" t="s">
        <v>24</v>
      </c>
      <c r="F84" s="6" t="s">
        <v>25</v>
      </c>
      <c r="G84" s="6" t="s">
        <v>26</v>
      </c>
      <c r="H84" s="6" t="s">
        <v>17</v>
      </c>
      <c r="I84" s="8">
        <v>0.25</v>
      </c>
      <c r="J84" s="9">
        <v>8500</v>
      </c>
      <c r="K84" s="10">
        <f t="shared" si="0"/>
        <v>2125</v>
      </c>
      <c r="L84" s="10">
        <f t="shared" si="1"/>
        <v>743.75</v>
      </c>
      <c r="M84" s="11">
        <v>0.35</v>
      </c>
      <c r="O84" s="12"/>
    </row>
    <row r="85" spans="1:15" ht="15.85" customHeight="1">
      <c r="A85" s="1"/>
      <c r="B85" s="6" t="s">
        <v>23</v>
      </c>
      <c r="C85" s="6">
        <v>1197831</v>
      </c>
      <c r="D85" s="7">
        <v>44228</v>
      </c>
      <c r="E85" s="6" t="s">
        <v>24</v>
      </c>
      <c r="F85" s="6" t="s">
        <v>25</v>
      </c>
      <c r="G85" s="6" t="s">
        <v>26</v>
      </c>
      <c r="H85" s="6" t="s">
        <v>18</v>
      </c>
      <c r="I85" s="8">
        <v>0.35</v>
      </c>
      <c r="J85" s="9">
        <v>8500</v>
      </c>
      <c r="K85" s="10">
        <f t="shared" si="0"/>
        <v>2975</v>
      </c>
      <c r="L85" s="10">
        <f t="shared" si="1"/>
        <v>1041.25</v>
      </c>
      <c r="M85" s="11">
        <v>0.35</v>
      </c>
      <c r="O85" s="12"/>
    </row>
    <row r="86" spans="1:15" ht="15.85" customHeight="1">
      <c r="A86" s="1"/>
      <c r="B86" s="6" t="s">
        <v>23</v>
      </c>
      <c r="C86" s="6">
        <v>1197831</v>
      </c>
      <c r="D86" s="7">
        <v>44228</v>
      </c>
      <c r="E86" s="6" t="s">
        <v>24</v>
      </c>
      <c r="F86" s="6" t="s">
        <v>25</v>
      </c>
      <c r="G86" s="6" t="s">
        <v>26</v>
      </c>
      <c r="H86" s="6" t="s">
        <v>19</v>
      </c>
      <c r="I86" s="8">
        <v>0.35</v>
      </c>
      <c r="J86" s="9">
        <v>6750</v>
      </c>
      <c r="K86" s="10">
        <f t="shared" si="0"/>
        <v>2362.5</v>
      </c>
      <c r="L86" s="10">
        <f t="shared" si="1"/>
        <v>826.875</v>
      </c>
      <c r="M86" s="11">
        <v>0.35</v>
      </c>
      <c r="O86" s="12"/>
    </row>
    <row r="87" spans="1:15" ht="15.85" customHeight="1">
      <c r="A87" s="1"/>
      <c r="B87" s="6" t="s">
        <v>23</v>
      </c>
      <c r="C87" s="6">
        <v>1197831</v>
      </c>
      <c r="D87" s="7">
        <v>44228</v>
      </c>
      <c r="E87" s="6" t="s">
        <v>24</v>
      </c>
      <c r="F87" s="6" t="s">
        <v>25</v>
      </c>
      <c r="G87" s="6" t="s">
        <v>26</v>
      </c>
      <c r="H87" s="6" t="s">
        <v>20</v>
      </c>
      <c r="I87" s="8">
        <v>0.35</v>
      </c>
      <c r="J87" s="9">
        <v>6250</v>
      </c>
      <c r="K87" s="10">
        <f t="shared" si="0"/>
        <v>2187.5</v>
      </c>
      <c r="L87" s="10">
        <f t="shared" si="1"/>
        <v>984.375</v>
      </c>
      <c r="M87" s="11">
        <v>0.45</v>
      </c>
      <c r="O87" s="12"/>
    </row>
    <row r="88" spans="1:15" ht="15.85" customHeight="1">
      <c r="A88" s="1"/>
      <c r="B88" s="6" t="s">
        <v>23</v>
      </c>
      <c r="C88" s="6">
        <v>1197831</v>
      </c>
      <c r="D88" s="7">
        <v>44228</v>
      </c>
      <c r="E88" s="6" t="s">
        <v>24</v>
      </c>
      <c r="F88" s="6" t="s">
        <v>25</v>
      </c>
      <c r="G88" s="6" t="s">
        <v>26</v>
      </c>
      <c r="H88" s="6" t="s">
        <v>21</v>
      </c>
      <c r="I88" s="8">
        <v>0.4</v>
      </c>
      <c r="J88" s="9">
        <v>5000</v>
      </c>
      <c r="K88" s="10">
        <f t="shared" si="0"/>
        <v>2000</v>
      </c>
      <c r="L88" s="10">
        <f t="shared" si="1"/>
        <v>600</v>
      </c>
      <c r="M88" s="11">
        <v>0.3</v>
      </c>
      <c r="O88" s="12"/>
    </row>
    <row r="89" spans="1:15" ht="15.85" customHeight="1">
      <c r="A89" s="1"/>
      <c r="B89" s="6" t="s">
        <v>23</v>
      </c>
      <c r="C89" s="6">
        <v>1197831</v>
      </c>
      <c r="D89" s="7">
        <v>44228</v>
      </c>
      <c r="E89" s="6" t="s">
        <v>24</v>
      </c>
      <c r="F89" s="6" t="s">
        <v>25</v>
      </c>
      <c r="G89" s="6" t="s">
        <v>26</v>
      </c>
      <c r="H89" s="6" t="s">
        <v>22</v>
      </c>
      <c r="I89" s="8">
        <v>0.35</v>
      </c>
      <c r="J89" s="9">
        <v>7000</v>
      </c>
      <c r="K89" s="10">
        <f t="shared" si="0"/>
        <v>2450</v>
      </c>
      <c r="L89" s="10">
        <f t="shared" si="1"/>
        <v>1225</v>
      </c>
      <c r="M89" s="11">
        <v>0.5</v>
      </c>
      <c r="O89" s="12"/>
    </row>
    <row r="90" spans="1:15" ht="15.85" customHeight="1">
      <c r="A90" s="1"/>
      <c r="B90" s="6" t="s">
        <v>23</v>
      </c>
      <c r="C90" s="6">
        <v>1197831</v>
      </c>
      <c r="D90" s="7">
        <v>44258</v>
      </c>
      <c r="E90" s="6" t="s">
        <v>24</v>
      </c>
      <c r="F90" s="6" t="s">
        <v>25</v>
      </c>
      <c r="G90" s="6" t="s">
        <v>26</v>
      </c>
      <c r="H90" s="6" t="s">
        <v>17</v>
      </c>
      <c r="I90" s="8">
        <v>0.3</v>
      </c>
      <c r="J90" s="9">
        <v>8750</v>
      </c>
      <c r="K90" s="10">
        <f t="shared" si="0"/>
        <v>2625</v>
      </c>
      <c r="L90" s="10">
        <f t="shared" si="1"/>
        <v>918.74999999999989</v>
      </c>
      <c r="M90" s="11">
        <v>0.35</v>
      </c>
      <c r="O90" s="12"/>
    </row>
    <row r="91" spans="1:15" ht="15.85" customHeight="1">
      <c r="A91" s="1"/>
      <c r="B91" s="6" t="s">
        <v>23</v>
      </c>
      <c r="C91" s="6">
        <v>1197831</v>
      </c>
      <c r="D91" s="7">
        <v>44258</v>
      </c>
      <c r="E91" s="6" t="s">
        <v>24</v>
      </c>
      <c r="F91" s="6" t="s">
        <v>25</v>
      </c>
      <c r="G91" s="6" t="s">
        <v>26</v>
      </c>
      <c r="H91" s="6" t="s">
        <v>18</v>
      </c>
      <c r="I91" s="8">
        <v>0.4</v>
      </c>
      <c r="J91" s="9">
        <v>8750</v>
      </c>
      <c r="K91" s="10">
        <f t="shared" si="0"/>
        <v>3500</v>
      </c>
      <c r="L91" s="10">
        <f t="shared" si="1"/>
        <v>1225</v>
      </c>
      <c r="M91" s="11">
        <v>0.35</v>
      </c>
      <c r="O91" s="12"/>
    </row>
    <row r="92" spans="1:15" ht="15.85" customHeight="1">
      <c r="A92" s="1"/>
      <c r="B92" s="6" t="s">
        <v>23</v>
      </c>
      <c r="C92" s="6">
        <v>1197831</v>
      </c>
      <c r="D92" s="7">
        <v>44258</v>
      </c>
      <c r="E92" s="6" t="s">
        <v>24</v>
      </c>
      <c r="F92" s="6" t="s">
        <v>25</v>
      </c>
      <c r="G92" s="6" t="s">
        <v>26</v>
      </c>
      <c r="H92" s="6" t="s">
        <v>19</v>
      </c>
      <c r="I92" s="8">
        <v>0.35</v>
      </c>
      <c r="J92" s="9">
        <v>7000</v>
      </c>
      <c r="K92" s="10">
        <f t="shared" si="0"/>
        <v>2450</v>
      </c>
      <c r="L92" s="10">
        <f t="shared" si="1"/>
        <v>857.5</v>
      </c>
      <c r="M92" s="11">
        <v>0.35</v>
      </c>
      <c r="O92" s="12"/>
    </row>
    <row r="93" spans="1:15" ht="15.85" customHeight="1">
      <c r="A93" s="1"/>
      <c r="B93" s="6" t="s">
        <v>23</v>
      </c>
      <c r="C93" s="6">
        <v>1197831</v>
      </c>
      <c r="D93" s="7">
        <v>44258</v>
      </c>
      <c r="E93" s="6" t="s">
        <v>24</v>
      </c>
      <c r="F93" s="6" t="s">
        <v>25</v>
      </c>
      <c r="G93" s="6" t="s">
        <v>26</v>
      </c>
      <c r="H93" s="6" t="s">
        <v>20</v>
      </c>
      <c r="I93" s="8">
        <v>0.4</v>
      </c>
      <c r="J93" s="9">
        <v>6000</v>
      </c>
      <c r="K93" s="10">
        <f t="shared" si="0"/>
        <v>2400</v>
      </c>
      <c r="L93" s="10">
        <f t="shared" si="1"/>
        <v>1080</v>
      </c>
      <c r="M93" s="11">
        <v>0.45</v>
      </c>
      <c r="O93" s="12"/>
    </row>
    <row r="94" spans="1:15" ht="15.85" customHeight="1">
      <c r="A94" s="1"/>
      <c r="B94" s="6" t="s">
        <v>23</v>
      </c>
      <c r="C94" s="6">
        <v>1197831</v>
      </c>
      <c r="D94" s="7">
        <v>44258</v>
      </c>
      <c r="E94" s="6" t="s">
        <v>24</v>
      </c>
      <c r="F94" s="6" t="s">
        <v>25</v>
      </c>
      <c r="G94" s="6" t="s">
        <v>26</v>
      </c>
      <c r="H94" s="6" t="s">
        <v>21</v>
      </c>
      <c r="I94" s="8">
        <v>0.45</v>
      </c>
      <c r="J94" s="9">
        <v>5000</v>
      </c>
      <c r="K94" s="10">
        <f t="shared" si="0"/>
        <v>2250</v>
      </c>
      <c r="L94" s="10">
        <f t="shared" si="1"/>
        <v>675</v>
      </c>
      <c r="M94" s="11">
        <v>0.3</v>
      </c>
      <c r="O94" s="12"/>
    </row>
    <row r="95" spans="1:15" ht="15.85" customHeight="1">
      <c r="A95" s="1"/>
      <c r="B95" s="6" t="s">
        <v>23</v>
      </c>
      <c r="C95" s="6">
        <v>1197831</v>
      </c>
      <c r="D95" s="7">
        <v>44258</v>
      </c>
      <c r="E95" s="6" t="s">
        <v>24</v>
      </c>
      <c r="F95" s="6" t="s">
        <v>25</v>
      </c>
      <c r="G95" s="6" t="s">
        <v>26</v>
      </c>
      <c r="H95" s="6" t="s">
        <v>22</v>
      </c>
      <c r="I95" s="8">
        <v>0.4</v>
      </c>
      <c r="J95" s="9">
        <v>6500</v>
      </c>
      <c r="K95" s="10">
        <f t="shared" si="0"/>
        <v>2600</v>
      </c>
      <c r="L95" s="10">
        <f t="shared" si="1"/>
        <v>1300</v>
      </c>
      <c r="M95" s="11">
        <v>0.5</v>
      </c>
      <c r="O95" s="12"/>
    </row>
    <row r="96" spans="1:15" ht="15.85" customHeight="1">
      <c r="A96" s="1"/>
      <c r="B96" s="6" t="s">
        <v>23</v>
      </c>
      <c r="C96" s="6">
        <v>1197831</v>
      </c>
      <c r="D96" s="7">
        <v>44288</v>
      </c>
      <c r="E96" s="6" t="s">
        <v>24</v>
      </c>
      <c r="F96" s="6" t="s">
        <v>25</v>
      </c>
      <c r="G96" s="6" t="s">
        <v>26</v>
      </c>
      <c r="H96" s="6" t="s">
        <v>17</v>
      </c>
      <c r="I96" s="8">
        <v>0.3</v>
      </c>
      <c r="J96" s="9">
        <v>9000</v>
      </c>
      <c r="K96" s="10">
        <f t="shared" si="0"/>
        <v>2700</v>
      </c>
      <c r="L96" s="10">
        <f t="shared" si="1"/>
        <v>944.99999999999989</v>
      </c>
      <c r="M96" s="11">
        <v>0.35</v>
      </c>
      <c r="O96" s="12"/>
    </row>
    <row r="97" spans="1:15" ht="15.85" customHeight="1">
      <c r="A97" s="1"/>
      <c r="B97" s="6" t="s">
        <v>23</v>
      </c>
      <c r="C97" s="6">
        <v>1197831</v>
      </c>
      <c r="D97" s="7">
        <v>44288</v>
      </c>
      <c r="E97" s="6" t="s">
        <v>24</v>
      </c>
      <c r="F97" s="6" t="s">
        <v>25</v>
      </c>
      <c r="G97" s="6" t="s">
        <v>26</v>
      </c>
      <c r="H97" s="6" t="s">
        <v>18</v>
      </c>
      <c r="I97" s="8">
        <v>0.4</v>
      </c>
      <c r="J97" s="9">
        <v>9000</v>
      </c>
      <c r="K97" s="10">
        <f t="shared" si="0"/>
        <v>3600</v>
      </c>
      <c r="L97" s="10">
        <f t="shared" si="1"/>
        <v>1260</v>
      </c>
      <c r="M97" s="11">
        <v>0.35</v>
      </c>
      <c r="O97" s="12"/>
    </row>
    <row r="98" spans="1:15" ht="15.85" customHeight="1">
      <c r="A98" s="1"/>
      <c r="B98" s="6" t="s">
        <v>23</v>
      </c>
      <c r="C98" s="6">
        <v>1197831</v>
      </c>
      <c r="D98" s="7">
        <v>44288</v>
      </c>
      <c r="E98" s="6" t="s">
        <v>24</v>
      </c>
      <c r="F98" s="6" t="s">
        <v>25</v>
      </c>
      <c r="G98" s="6" t="s">
        <v>26</v>
      </c>
      <c r="H98" s="6" t="s">
        <v>19</v>
      </c>
      <c r="I98" s="8">
        <v>0.35</v>
      </c>
      <c r="J98" s="9">
        <v>7250</v>
      </c>
      <c r="K98" s="10">
        <f t="shared" si="0"/>
        <v>2537.5</v>
      </c>
      <c r="L98" s="10">
        <f t="shared" si="1"/>
        <v>888.125</v>
      </c>
      <c r="M98" s="11">
        <v>0.35</v>
      </c>
      <c r="O98" s="12"/>
    </row>
    <row r="99" spans="1:15" ht="15.85" customHeight="1">
      <c r="A99" s="1"/>
      <c r="B99" s="6" t="s">
        <v>23</v>
      </c>
      <c r="C99" s="6">
        <v>1197831</v>
      </c>
      <c r="D99" s="7">
        <v>44288</v>
      </c>
      <c r="E99" s="6" t="s">
        <v>24</v>
      </c>
      <c r="F99" s="6" t="s">
        <v>25</v>
      </c>
      <c r="G99" s="6" t="s">
        <v>26</v>
      </c>
      <c r="H99" s="6" t="s">
        <v>20</v>
      </c>
      <c r="I99" s="8">
        <v>0.4</v>
      </c>
      <c r="J99" s="9">
        <v>6250</v>
      </c>
      <c r="K99" s="10">
        <f t="shared" si="0"/>
        <v>2500</v>
      </c>
      <c r="L99" s="10">
        <f t="shared" si="1"/>
        <v>1125</v>
      </c>
      <c r="M99" s="11">
        <v>0.45</v>
      </c>
      <c r="O99" s="12"/>
    </row>
    <row r="100" spans="1:15" ht="15.85" customHeight="1">
      <c r="A100" s="1"/>
      <c r="B100" s="6" t="s">
        <v>23</v>
      </c>
      <c r="C100" s="6">
        <v>1197831</v>
      </c>
      <c r="D100" s="7">
        <v>44288</v>
      </c>
      <c r="E100" s="6" t="s">
        <v>24</v>
      </c>
      <c r="F100" s="6" t="s">
        <v>25</v>
      </c>
      <c r="G100" s="6" t="s">
        <v>26</v>
      </c>
      <c r="H100" s="6" t="s">
        <v>21</v>
      </c>
      <c r="I100" s="8">
        <v>0.45</v>
      </c>
      <c r="J100" s="9">
        <v>5250</v>
      </c>
      <c r="K100" s="10">
        <f t="shared" si="0"/>
        <v>2362.5</v>
      </c>
      <c r="L100" s="10">
        <f t="shared" si="1"/>
        <v>708.75</v>
      </c>
      <c r="M100" s="11">
        <v>0.3</v>
      </c>
      <c r="O100" s="12"/>
    </row>
    <row r="101" spans="1:15" ht="15.85" customHeight="1">
      <c r="A101" s="1"/>
      <c r="B101" s="6" t="s">
        <v>23</v>
      </c>
      <c r="C101" s="6">
        <v>1197831</v>
      </c>
      <c r="D101" s="7">
        <v>44288</v>
      </c>
      <c r="E101" s="6" t="s">
        <v>24</v>
      </c>
      <c r="F101" s="6" t="s">
        <v>25</v>
      </c>
      <c r="G101" s="6" t="s">
        <v>26</v>
      </c>
      <c r="H101" s="6" t="s">
        <v>22</v>
      </c>
      <c r="I101" s="8">
        <v>0.4</v>
      </c>
      <c r="J101" s="9">
        <v>8000</v>
      </c>
      <c r="K101" s="10">
        <f t="shared" si="0"/>
        <v>3200</v>
      </c>
      <c r="L101" s="10">
        <f t="shared" si="1"/>
        <v>1600</v>
      </c>
      <c r="M101" s="11">
        <v>0.5</v>
      </c>
      <c r="O101" s="12"/>
    </row>
    <row r="102" spans="1:15" ht="15.85" customHeight="1">
      <c r="A102" s="1"/>
      <c r="B102" s="6" t="s">
        <v>23</v>
      </c>
      <c r="C102" s="6">
        <v>1197831</v>
      </c>
      <c r="D102" s="7">
        <v>44318</v>
      </c>
      <c r="E102" s="6" t="s">
        <v>24</v>
      </c>
      <c r="F102" s="6" t="s">
        <v>25</v>
      </c>
      <c r="G102" s="6" t="s">
        <v>26</v>
      </c>
      <c r="H102" s="6" t="s">
        <v>17</v>
      </c>
      <c r="I102" s="8">
        <v>0.3</v>
      </c>
      <c r="J102" s="9">
        <v>9250</v>
      </c>
      <c r="K102" s="10">
        <f t="shared" si="0"/>
        <v>2775</v>
      </c>
      <c r="L102" s="10">
        <f t="shared" si="1"/>
        <v>971.24999999999989</v>
      </c>
      <c r="M102" s="11">
        <v>0.35</v>
      </c>
      <c r="O102" s="12"/>
    </row>
    <row r="103" spans="1:15" ht="15.85" customHeight="1">
      <c r="A103" s="1"/>
      <c r="B103" s="6" t="s">
        <v>23</v>
      </c>
      <c r="C103" s="6">
        <v>1197831</v>
      </c>
      <c r="D103" s="7">
        <v>44318</v>
      </c>
      <c r="E103" s="6" t="s">
        <v>24</v>
      </c>
      <c r="F103" s="6" t="s">
        <v>25</v>
      </c>
      <c r="G103" s="6" t="s">
        <v>26</v>
      </c>
      <c r="H103" s="6" t="s">
        <v>18</v>
      </c>
      <c r="I103" s="8">
        <v>0.4</v>
      </c>
      <c r="J103" s="9">
        <v>9250</v>
      </c>
      <c r="K103" s="10">
        <f t="shared" si="0"/>
        <v>3700</v>
      </c>
      <c r="L103" s="10">
        <f t="shared" si="1"/>
        <v>1295</v>
      </c>
      <c r="M103" s="11">
        <v>0.35</v>
      </c>
      <c r="O103" s="12"/>
    </row>
    <row r="104" spans="1:15" ht="15.85" customHeight="1">
      <c r="A104" s="1"/>
      <c r="B104" s="6" t="s">
        <v>23</v>
      </c>
      <c r="C104" s="6">
        <v>1197831</v>
      </c>
      <c r="D104" s="7">
        <v>44318</v>
      </c>
      <c r="E104" s="6" t="s">
        <v>24</v>
      </c>
      <c r="F104" s="6" t="s">
        <v>25</v>
      </c>
      <c r="G104" s="6" t="s">
        <v>26</v>
      </c>
      <c r="H104" s="6" t="s">
        <v>19</v>
      </c>
      <c r="I104" s="8">
        <v>0.35</v>
      </c>
      <c r="J104" s="9">
        <v>7750</v>
      </c>
      <c r="K104" s="10">
        <f t="shared" si="0"/>
        <v>2712.5</v>
      </c>
      <c r="L104" s="10">
        <f t="shared" si="1"/>
        <v>949.37499999999989</v>
      </c>
      <c r="M104" s="11">
        <v>0.35</v>
      </c>
      <c r="O104" s="12"/>
    </row>
    <row r="105" spans="1:15" ht="15.85" customHeight="1">
      <c r="A105" s="1"/>
      <c r="B105" s="6" t="s">
        <v>23</v>
      </c>
      <c r="C105" s="6">
        <v>1197831</v>
      </c>
      <c r="D105" s="7">
        <v>44318</v>
      </c>
      <c r="E105" s="6" t="s">
        <v>24</v>
      </c>
      <c r="F105" s="6" t="s">
        <v>25</v>
      </c>
      <c r="G105" s="6" t="s">
        <v>26</v>
      </c>
      <c r="H105" s="6" t="s">
        <v>20</v>
      </c>
      <c r="I105" s="8">
        <v>0.4</v>
      </c>
      <c r="J105" s="9">
        <v>7000</v>
      </c>
      <c r="K105" s="10">
        <f t="shared" si="0"/>
        <v>2800</v>
      </c>
      <c r="L105" s="10">
        <f t="shared" si="1"/>
        <v>1260</v>
      </c>
      <c r="M105" s="11">
        <v>0.45</v>
      </c>
      <c r="O105" s="12"/>
    </row>
    <row r="106" spans="1:15" ht="15.85" customHeight="1">
      <c r="A106" s="1"/>
      <c r="B106" s="6" t="s">
        <v>23</v>
      </c>
      <c r="C106" s="6">
        <v>1197831</v>
      </c>
      <c r="D106" s="7">
        <v>44318</v>
      </c>
      <c r="E106" s="6" t="s">
        <v>24</v>
      </c>
      <c r="F106" s="6" t="s">
        <v>25</v>
      </c>
      <c r="G106" s="6" t="s">
        <v>26</v>
      </c>
      <c r="H106" s="6" t="s">
        <v>21</v>
      </c>
      <c r="I106" s="8">
        <v>0.45</v>
      </c>
      <c r="J106" s="9">
        <v>6000</v>
      </c>
      <c r="K106" s="10">
        <f t="shared" si="0"/>
        <v>2700</v>
      </c>
      <c r="L106" s="10">
        <f t="shared" si="1"/>
        <v>810</v>
      </c>
      <c r="M106" s="11">
        <v>0.3</v>
      </c>
      <c r="O106" s="12"/>
    </row>
    <row r="107" spans="1:15" ht="15.85" customHeight="1">
      <c r="A107" s="1"/>
      <c r="B107" s="6" t="s">
        <v>23</v>
      </c>
      <c r="C107" s="6">
        <v>1197831</v>
      </c>
      <c r="D107" s="7">
        <v>44318</v>
      </c>
      <c r="E107" s="6" t="s">
        <v>24</v>
      </c>
      <c r="F107" s="6" t="s">
        <v>25</v>
      </c>
      <c r="G107" s="6" t="s">
        <v>26</v>
      </c>
      <c r="H107" s="6" t="s">
        <v>22</v>
      </c>
      <c r="I107" s="8">
        <v>0.4</v>
      </c>
      <c r="J107" s="9">
        <v>9500</v>
      </c>
      <c r="K107" s="10">
        <f t="shared" si="0"/>
        <v>3800</v>
      </c>
      <c r="L107" s="10">
        <f t="shared" si="1"/>
        <v>1900</v>
      </c>
      <c r="M107" s="11">
        <v>0.5</v>
      </c>
      <c r="O107" s="12"/>
    </row>
    <row r="108" spans="1:15" ht="15.85" customHeight="1">
      <c r="A108" s="1"/>
      <c r="B108" s="6" t="s">
        <v>23</v>
      </c>
      <c r="C108" s="6">
        <v>1197831</v>
      </c>
      <c r="D108" s="7">
        <v>44348</v>
      </c>
      <c r="E108" s="6" t="s">
        <v>24</v>
      </c>
      <c r="F108" s="6" t="s">
        <v>25</v>
      </c>
      <c r="G108" s="6" t="s">
        <v>26</v>
      </c>
      <c r="H108" s="6" t="s">
        <v>17</v>
      </c>
      <c r="I108" s="8">
        <v>0.4</v>
      </c>
      <c r="J108" s="9">
        <v>9500</v>
      </c>
      <c r="K108" s="10">
        <f t="shared" si="0"/>
        <v>3800</v>
      </c>
      <c r="L108" s="10">
        <f t="shared" si="1"/>
        <v>1330</v>
      </c>
      <c r="M108" s="11">
        <v>0.35</v>
      </c>
      <c r="O108" s="12"/>
    </row>
    <row r="109" spans="1:15" ht="15.85" customHeight="1">
      <c r="A109" s="1"/>
      <c r="B109" s="6" t="s">
        <v>23</v>
      </c>
      <c r="C109" s="6">
        <v>1197831</v>
      </c>
      <c r="D109" s="7">
        <v>44348</v>
      </c>
      <c r="E109" s="6" t="s">
        <v>24</v>
      </c>
      <c r="F109" s="6" t="s">
        <v>25</v>
      </c>
      <c r="G109" s="6" t="s">
        <v>26</v>
      </c>
      <c r="H109" s="6" t="s">
        <v>18</v>
      </c>
      <c r="I109" s="8">
        <v>0.45</v>
      </c>
      <c r="J109" s="9">
        <v>9500</v>
      </c>
      <c r="K109" s="10">
        <f t="shared" si="0"/>
        <v>4275</v>
      </c>
      <c r="L109" s="10">
        <f t="shared" si="1"/>
        <v>1496.25</v>
      </c>
      <c r="M109" s="11">
        <v>0.35</v>
      </c>
      <c r="O109" s="12"/>
    </row>
    <row r="110" spans="1:15" ht="15.85" customHeight="1">
      <c r="A110" s="1"/>
      <c r="B110" s="6" t="s">
        <v>23</v>
      </c>
      <c r="C110" s="6">
        <v>1197831</v>
      </c>
      <c r="D110" s="7">
        <v>44348</v>
      </c>
      <c r="E110" s="6" t="s">
        <v>24</v>
      </c>
      <c r="F110" s="6" t="s">
        <v>25</v>
      </c>
      <c r="G110" s="6" t="s">
        <v>26</v>
      </c>
      <c r="H110" s="6" t="s">
        <v>19</v>
      </c>
      <c r="I110" s="8">
        <v>0.4</v>
      </c>
      <c r="J110" s="9">
        <v>8000</v>
      </c>
      <c r="K110" s="10">
        <f t="shared" si="0"/>
        <v>3200</v>
      </c>
      <c r="L110" s="10">
        <f t="shared" si="1"/>
        <v>1120</v>
      </c>
      <c r="M110" s="11">
        <v>0.35</v>
      </c>
      <c r="O110" s="12"/>
    </row>
    <row r="111" spans="1:15" ht="15.85" customHeight="1">
      <c r="A111" s="1"/>
      <c r="B111" s="6" t="s">
        <v>23</v>
      </c>
      <c r="C111" s="6">
        <v>1197831</v>
      </c>
      <c r="D111" s="7">
        <v>44348</v>
      </c>
      <c r="E111" s="6" t="s">
        <v>24</v>
      </c>
      <c r="F111" s="6" t="s">
        <v>25</v>
      </c>
      <c r="G111" s="6" t="s">
        <v>26</v>
      </c>
      <c r="H111" s="6" t="s">
        <v>20</v>
      </c>
      <c r="I111" s="8">
        <v>0.4</v>
      </c>
      <c r="J111" s="9">
        <v>7500</v>
      </c>
      <c r="K111" s="10">
        <f t="shared" si="0"/>
        <v>3000</v>
      </c>
      <c r="L111" s="10">
        <f t="shared" si="1"/>
        <v>1350</v>
      </c>
      <c r="M111" s="11">
        <v>0.45</v>
      </c>
      <c r="O111" s="12"/>
    </row>
    <row r="112" spans="1:15" ht="15.85" customHeight="1">
      <c r="A112" s="1"/>
      <c r="B112" s="6" t="s">
        <v>23</v>
      </c>
      <c r="C112" s="6">
        <v>1197831</v>
      </c>
      <c r="D112" s="7">
        <v>44348</v>
      </c>
      <c r="E112" s="6" t="s">
        <v>24</v>
      </c>
      <c r="F112" s="6" t="s">
        <v>25</v>
      </c>
      <c r="G112" s="6" t="s">
        <v>26</v>
      </c>
      <c r="H112" s="6" t="s">
        <v>21</v>
      </c>
      <c r="I112" s="8">
        <v>0.45</v>
      </c>
      <c r="J112" s="9">
        <v>6500</v>
      </c>
      <c r="K112" s="10">
        <f t="shared" si="0"/>
        <v>2925</v>
      </c>
      <c r="L112" s="10">
        <f t="shared" si="1"/>
        <v>877.5</v>
      </c>
      <c r="M112" s="11">
        <v>0.3</v>
      </c>
      <c r="O112" s="12"/>
    </row>
    <row r="113" spans="1:15" ht="15.85" customHeight="1">
      <c r="A113" s="1"/>
      <c r="B113" s="6" t="s">
        <v>23</v>
      </c>
      <c r="C113" s="6">
        <v>1197831</v>
      </c>
      <c r="D113" s="7">
        <v>44348</v>
      </c>
      <c r="E113" s="6" t="s">
        <v>24</v>
      </c>
      <c r="F113" s="6" t="s">
        <v>25</v>
      </c>
      <c r="G113" s="6" t="s">
        <v>26</v>
      </c>
      <c r="H113" s="6" t="s">
        <v>22</v>
      </c>
      <c r="I113" s="8">
        <v>0.5</v>
      </c>
      <c r="J113" s="9">
        <v>10000</v>
      </c>
      <c r="K113" s="10">
        <f t="shared" si="0"/>
        <v>5000</v>
      </c>
      <c r="L113" s="10">
        <f t="shared" si="1"/>
        <v>2500</v>
      </c>
      <c r="M113" s="11">
        <v>0.5</v>
      </c>
      <c r="O113" s="12"/>
    </row>
    <row r="114" spans="1:15" ht="15.85" customHeight="1">
      <c r="A114" s="1"/>
      <c r="B114" s="6" t="s">
        <v>23</v>
      </c>
      <c r="C114" s="6">
        <v>1197831</v>
      </c>
      <c r="D114" s="7">
        <v>44380</v>
      </c>
      <c r="E114" s="6" t="s">
        <v>24</v>
      </c>
      <c r="F114" s="6" t="s">
        <v>25</v>
      </c>
      <c r="G114" s="6" t="s">
        <v>26</v>
      </c>
      <c r="H114" s="6" t="s">
        <v>17</v>
      </c>
      <c r="I114" s="8">
        <v>0.4</v>
      </c>
      <c r="J114" s="9">
        <v>9500</v>
      </c>
      <c r="K114" s="10">
        <f t="shared" si="0"/>
        <v>3800</v>
      </c>
      <c r="L114" s="10">
        <f t="shared" si="1"/>
        <v>1330</v>
      </c>
      <c r="M114" s="11">
        <v>0.35</v>
      </c>
      <c r="O114" s="12"/>
    </row>
    <row r="115" spans="1:15" ht="15.85" customHeight="1">
      <c r="A115" s="1"/>
      <c r="B115" s="6" t="s">
        <v>23</v>
      </c>
      <c r="C115" s="6">
        <v>1197831</v>
      </c>
      <c r="D115" s="7">
        <v>44380</v>
      </c>
      <c r="E115" s="6" t="s">
        <v>24</v>
      </c>
      <c r="F115" s="6" t="s">
        <v>25</v>
      </c>
      <c r="G115" s="6" t="s">
        <v>26</v>
      </c>
      <c r="H115" s="6" t="s">
        <v>18</v>
      </c>
      <c r="I115" s="8">
        <v>0.45</v>
      </c>
      <c r="J115" s="9">
        <v>9500</v>
      </c>
      <c r="K115" s="10">
        <f t="shared" si="0"/>
        <v>4275</v>
      </c>
      <c r="L115" s="10">
        <f t="shared" si="1"/>
        <v>1496.25</v>
      </c>
      <c r="M115" s="11">
        <v>0.35</v>
      </c>
      <c r="O115" s="12"/>
    </row>
    <row r="116" spans="1:15" ht="15.85" customHeight="1">
      <c r="A116" s="1"/>
      <c r="B116" s="6" t="s">
        <v>23</v>
      </c>
      <c r="C116" s="6">
        <v>1197831</v>
      </c>
      <c r="D116" s="7">
        <v>44380</v>
      </c>
      <c r="E116" s="6" t="s">
        <v>24</v>
      </c>
      <c r="F116" s="6" t="s">
        <v>25</v>
      </c>
      <c r="G116" s="6" t="s">
        <v>26</v>
      </c>
      <c r="H116" s="6" t="s">
        <v>19</v>
      </c>
      <c r="I116" s="8">
        <v>0.4</v>
      </c>
      <c r="J116" s="9">
        <v>11000</v>
      </c>
      <c r="K116" s="10">
        <f t="shared" si="0"/>
        <v>4400</v>
      </c>
      <c r="L116" s="10">
        <f t="shared" si="1"/>
        <v>1540</v>
      </c>
      <c r="M116" s="11">
        <v>0.35</v>
      </c>
      <c r="O116" s="12"/>
    </row>
    <row r="117" spans="1:15" ht="15.85" customHeight="1">
      <c r="A117" s="1"/>
      <c r="B117" s="6" t="s">
        <v>23</v>
      </c>
      <c r="C117" s="6">
        <v>1197831</v>
      </c>
      <c r="D117" s="7">
        <v>44380</v>
      </c>
      <c r="E117" s="6" t="s">
        <v>24</v>
      </c>
      <c r="F117" s="6" t="s">
        <v>25</v>
      </c>
      <c r="G117" s="6" t="s">
        <v>26</v>
      </c>
      <c r="H117" s="6" t="s">
        <v>20</v>
      </c>
      <c r="I117" s="8">
        <v>0.4</v>
      </c>
      <c r="J117" s="9">
        <v>7000</v>
      </c>
      <c r="K117" s="10">
        <f t="shared" si="0"/>
        <v>2800</v>
      </c>
      <c r="L117" s="10">
        <f t="shared" si="1"/>
        <v>1260</v>
      </c>
      <c r="M117" s="11">
        <v>0.45</v>
      </c>
      <c r="O117" s="12"/>
    </row>
    <row r="118" spans="1:15" ht="15.85" customHeight="1">
      <c r="A118" s="1"/>
      <c r="B118" s="6" t="s">
        <v>23</v>
      </c>
      <c r="C118" s="6">
        <v>1197831</v>
      </c>
      <c r="D118" s="7">
        <v>44380</v>
      </c>
      <c r="E118" s="6" t="s">
        <v>24</v>
      </c>
      <c r="F118" s="6" t="s">
        <v>25</v>
      </c>
      <c r="G118" s="6" t="s">
        <v>26</v>
      </c>
      <c r="H118" s="6" t="s">
        <v>21</v>
      </c>
      <c r="I118" s="8">
        <v>0.45</v>
      </c>
      <c r="J118" s="9">
        <v>7000</v>
      </c>
      <c r="K118" s="10">
        <f t="shared" si="0"/>
        <v>3150</v>
      </c>
      <c r="L118" s="10">
        <f t="shared" si="1"/>
        <v>945</v>
      </c>
      <c r="M118" s="11">
        <v>0.3</v>
      </c>
      <c r="O118" s="12"/>
    </row>
    <row r="119" spans="1:15" ht="15.85" customHeight="1">
      <c r="A119" s="1"/>
      <c r="B119" s="6" t="s">
        <v>23</v>
      </c>
      <c r="C119" s="6">
        <v>1197831</v>
      </c>
      <c r="D119" s="7">
        <v>44380</v>
      </c>
      <c r="E119" s="6" t="s">
        <v>24</v>
      </c>
      <c r="F119" s="6" t="s">
        <v>25</v>
      </c>
      <c r="G119" s="6" t="s">
        <v>26</v>
      </c>
      <c r="H119" s="6" t="s">
        <v>22</v>
      </c>
      <c r="I119" s="8">
        <v>0.5</v>
      </c>
      <c r="J119" s="9">
        <v>9750</v>
      </c>
      <c r="K119" s="10">
        <f t="shared" si="0"/>
        <v>4875</v>
      </c>
      <c r="L119" s="10">
        <f t="shared" si="1"/>
        <v>2437.5</v>
      </c>
      <c r="M119" s="11">
        <v>0.5</v>
      </c>
      <c r="O119" s="12"/>
    </row>
    <row r="120" spans="1:15" ht="15.85" customHeight="1">
      <c r="A120" s="1"/>
      <c r="B120" s="6" t="s">
        <v>23</v>
      </c>
      <c r="C120" s="6">
        <v>1197831</v>
      </c>
      <c r="D120" s="7">
        <v>44413</v>
      </c>
      <c r="E120" s="6" t="s">
        <v>24</v>
      </c>
      <c r="F120" s="6" t="s">
        <v>25</v>
      </c>
      <c r="G120" s="6" t="s">
        <v>26</v>
      </c>
      <c r="H120" s="6" t="s">
        <v>17</v>
      </c>
      <c r="I120" s="8">
        <v>0.4</v>
      </c>
      <c r="J120" s="9">
        <v>9250</v>
      </c>
      <c r="K120" s="10">
        <f t="shared" si="0"/>
        <v>3700</v>
      </c>
      <c r="L120" s="10">
        <f t="shared" si="1"/>
        <v>1295</v>
      </c>
      <c r="M120" s="11">
        <v>0.35</v>
      </c>
      <c r="O120" s="12"/>
    </row>
    <row r="121" spans="1:15" ht="15.85" customHeight="1">
      <c r="A121" s="1"/>
      <c r="B121" s="6" t="s">
        <v>23</v>
      </c>
      <c r="C121" s="6">
        <v>1197831</v>
      </c>
      <c r="D121" s="7">
        <v>44413</v>
      </c>
      <c r="E121" s="6" t="s">
        <v>24</v>
      </c>
      <c r="F121" s="6" t="s">
        <v>25</v>
      </c>
      <c r="G121" s="6" t="s">
        <v>26</v>
      </c>
      <c r="H121" s="6" t="s">
        <v>18</v>
      </c>
      <c r="I121" s="8">
        <v>0.45</v>
      </c>
      <c r="J121" s="9">
        <v>9250</v>
      </c>
      <c r="K121" s="10">
        <f t="shared" si="0"/>
        <v>4162.5</v>
      </c>
      <c r="L121" s="10">
        <f t="shared" si="1"/>
        <v>1456.875</v>
      </c>
      <c r="M121" s="11">
        <v>0.35</v>
      </c>
      <c r="O121" s="12"/>
    </row>
    <row r="122" spans="1:15" ht="15.85" customHeight="1">
      <c r="A122" s="1"/>
      <c r="B122" s="6" t="s">
        <v>23</v>
      </c>
      <c r="C122" s="6">
        <v>1197831</v>
      </c>
      <c r="D122" s="7">
        <v>44413</v>
      </c>
      <c r="E122" s="6" t="s">
        <v>24</v>
      </c>
      <c r="F122" s="6" t="s">
        <v>25</v>
      </c>
      <c r="G122" s="6" t="s">
        <v>26</v>
      </c>
      <c r="H122" s="6" t="s">
        <v>19</v>
      </c>
      <c r="I122" s="8">
        <v>0.4</v>
      </c>
      <c r="J122" s="9">
        <v>11000</v>
      </c>
      <c r="K122" s="10">
        <f t="shared" si="0"/>
        <v>4400</v>
      </c>
      <c r="L122" s="10">
        <f t="shared" si="1"/>
        <v>1540</v>
      </c>
      <c r="M122" s="11">
        <v>0.35</v>
      </c>
      <c r="O122" s="12"/>
    </row>
    <row r="123" spans="1:15" ht="15.85" customHeight="1">
      <c r="A123" s="1"/>
      <c r="B123" s="6" t="s">
        <v>23</v>
      </c>
      <c r="C123" s="6">
        <v>1197831</v>
      </c>
      <c r="D123" s="7">
        <v>44413</v>
      </c>
      <c r="E123" s="6" t="s">
        <v>24</v>
      </c>
      <c r="F123" s="6" t="s">
        <v>25</v>
      </c>
      <c r="G123" s="6" t="s">
        <v>26</v>
      </c>
      <c r="H123" s="6" t="s">
        <v>20</v>
      </c>
      <c r="I123" s="8">
        <v>0.4</v>
      </c>
      <c r="J123" s="9">
        <v>6500</v>
      </c>
      <c r="K123" s="10">
        <f t="shared" si="0"/>
        <v>2600</v>
      </c>
      <c r="L123" s="10">
        <f t="shared" si="1"/>
        <v>1170</v>
      </c>
      <c r="M123" s="11">
        <v>0.45</v>
      </c>
      <c r="O123" s="12"/>
    </row>
    <row r="124" spans="1:15" ht="15.85" customHeight="1">
      <c r="A124" s="1"/>
      <c r="B124" s="6" t="s">
        <v>23</v>
      </c>
      <c r="C124" s="6">
        <v>1197831</v>
      </c>
      <c r="D124" s="7">
        <v>44413</v>
      </c>
      <c r="E124" s="6" t="s">
        <v>24</v>
      </c>
      <c r="F124" s="6" t="s">
        <v>25</v>
      </c>
      <c r="G124" s="6" t="s">
        <v>26</v>
      </c>
      <c r="H124" s="6" t="s">
        <v>21</v>
      </c>
      <c r="I124" s="8">
        <v>0.45</v>
      </c>
      <c r="J124" s="9">
        <v>6500</v>
      </c>
      <c r="K124" s="10">
        <f t="shared" si="0"/>
        <v>2925</v>
      </c>
      <c r="L124" s="10">
        <f t="shared" si="1"/>
        <v>877.5</v>
      </c>
      <c r="M124" s="11">
        <v>0.3</v>
      </c>
      <c r="O124" s="12"/>
    </row>
    <row r="125" spans="1:15" ht="15.85" customHeight="1">
      <c r="A125" s="1"/>
      <c r="B125" s="6" t="s">
        <v>23</v>
      </c>
      <c r="C125" s="6">
        <v>1197831</v>
      </c>
      <c r="D125" s="7">
        <v>44413</v>
      </c>
      <c r="E125" s="6" t="s">
        <v>24</v>
      </c>
      <c r="F125" s="6" t="s">
        <v>25</v>
      </c>
      <c r="G125" s="6" t="s">
        <v>26</v>
      </c>
      <c r="H125" s="6" t="s">
        <v>22</v>
      </c>
      <c r="I125" s="8">
        <v>0.5</v>
      </c>
      <c r="J125" s="9">
        <v>9000</v>
      </c>
      <c r="K125" s="10">
        <f t="shared" si="0"/>
        <v>4500</v>
      </c>
      <c r="L125" s="10">
        <f t="shared" si="1"/>
        <v>2250</v>
      </c>
      <c r="M125" s="11">
        <v>0.5</v>
      </c>
      <c r="O125" s="12"/>
    </row>
    <row r="126" spans="1:15" ht="15.85" customHeight="1">
      <c r="A126" s="1"/>
      <c r="B126" s="6" t="s">
        <v>23</v>
      </c>
      <c r="C126" s="6">
        <v>1197831</v>
      </c>
      <c r="D126" s="7">
        <v>44441</v>
      </c>
      <c r="E126" s="6" t="s">
        <v>24</v>
      </c>
      <c r="F126" s="6" t="s">
        <v>25</v>
      </c>
      <c r="G126" s="6" t="s">
        <v>26</v>
      </c>
      <c r="H126" s="6" t="s">
        <v>17</v>
      </c>
      <c r="I126" s="8">
        <v>0.45</v>
      </c>
      <c r="J126" s="9">
        <v>8500</v>
      </c>
      <c r="K126" s="10">
        <f t="shared" si="0"/>
        <v>3825</v>
      </c>
      <c r="L126" s="10">
        <f t="shared" si="1"/>
        <v>1338.75</v>
      </c>
      <c r="M126" s="11">
        <v>0.35</v>
      </c>
      <c r="O126" s="12"/>
    </row>
    <row r="127" spans="1:15" ht="15.85" customHeight="1">
      <c r="A127" s="1"/>
      <c r="B127" s="6" t="s">
        <v>23</v>
      </c>
      <c r="C127" s="6">
        <v>1197831</v>
      </c>
      <c r="D127" s="7">
        <v>44441</v>
      </c>
      <c r="E127" s="6" t="s">
        <v>24</v>
      </c>
      <c r="F127" s="6" t="s">
        <v>25</v>
      </c>
      <c r="G127" s="6" t="s">
        <v>26</v>
      </c>
      <c r="H127" s="6" t="s">
        <v>18</v>
      </c>
      <c r="I127" s="8">
        <v>0.45</v>
      </c>
      <c r="J127" s="9">
        <v>8500</v>
      </c>
      <c r="K127" s="10">
        <f t="shared" si="0"/>
        <v>3825</v>
      </c>
      <c r="L127" s="10">
        <f t="shared" si="1"/>
        <v>1338.75</v>
      </c>
      <c r="M127" s="11">
        <v>0.35</v>
      </c>
      <c r="O127" s="12"/>
    </row>
    <row r="128" spans="1:15" ht="15.85" customHeight="1">
      <c r="A128" s="1"/>
      <c r="B128" s="6" t="s">
        <v>23</v>
      </c>
      <c r="C128" s="6">
        <v>1197831</v>
      </c>
      <c r="D128" s="7">
        <v>44441</v>
      </c>
      <c r="E128" s="6" t="s">
        <v>24</v>
      </c>
      <c r="F128" s="6" t="s">
        <v>25</v>
      </c>
      <c r="G128" s="6" t="s">
        <v>26</v>
      </c>
      <c r="H128" s="6" t="s">
        <v>19</v>
      </c>
      <c r="I128" s="8">
        <v>0.5</v>
      </c>
      <c r="J128" s="9">
        <v>9000</v>
      </c>
      <c r="K128" s="10">
        <f t="shared" si="0"/>
        <v>4500</v>
      </c>
      <c r="L128" s="10">
        <f t="shared" si="1"/>
        <v>1575</v>
      </c>
      <c r="M128" s="11">
        <v>0.35</v>
      </c>
      <c r="O128" s="12"/>
    </row>
    <row r="129" spans="1:15" ht="15.85" customHeight="1">
      <c r="A129" s="1"/>
      <c r="B129" s="6" t="s">
        <v>23</v>
      </c>
      <c r="C129" s="6">
        <v>1197831</v>
      </c>
      <c r="D129" s="7">
        <v>44441</v>
      </c>
      <c r="E129" s="6" t="s">
        <v>24</v>
      </c>
      <c r="F129" s="6" t="s">
        <v>25</v>
      </c>
      <c r="G129" s="6" t="s">
        <v>26</v>
      </c>
      <c r="H129" s="6" t="s">
        <v>20</v>
      </c>
      <c r="I129" s="8">
        <v>0.5</v>
      </c>
      <c r="J129" s="9">
        <v>6250</v>
      </c>
      <c r="K129" s="10">
        <f t="shared" si="0"/>
        <v>3125</v>
      </c>
      <c r="L129" s="10">
        <f t="shared" si="1"/>
        <v>1406.25</v>
      </c>
      <c r="M129" s="11">
        <v>0.45</v>
      </c>
      <c r="O129" s="12"/>
    </row>
    <row r="130" spans="1:15" ht="15.85" customHeight="1">
      <c r="A130" s="1"/>
      <c r="B130" s="6" t="s">
        <v>23</v>
      </c>
      <c r="C130" s="6">
        <v>1197831</v>
      </c>
      <c r="D130" s="7">
        <v>44441</v>
      </c>
      <c r="E130" s="6" t="s">
        <v>24</v>
      </c>
      <c r="F130" s="6" t="s">
        <v>25</v>
      </c>
      <c r="G130" s="6" t="s">
        <v>26</v>
      </c>
      <c r="H130" s="6" t="s">
        <v>21</v>
      </c>
      <c r="I130" s="8">
        <v>0.45</v>
      </c>
      <c r="J130" s="9">
        <v>6250</v>
      </c>
      <c r="K130" s="10">
        <f t="shared" si="0"/>
        <v>2812.5</v>
      </c>
      <c r="L130" s="10">
        <f t="shared" si="1"/>
        <v>843.75</v>
      </c>
      <c r="M130" s="11">
        <v>0.3</v>
      </c>
      <c r="O130" s="12"/>
    </row>
    <row r="131" spans="1:15" ht="15.85" customHeight="1">
      <c r="A131" s="1"/>
      <c r="B131" s="6" t="s">
        <v>23</v>
      </c>
      <c r="C131" s="6">
        <v>1197831</v>
      </c>
      <c r="D131" s="7">
        <v>44441</v>
      </c>
      <c r="E131" s="6" t="s">
        <v>24</v>
      </c>
      <c r="F131" s="6" t="s">
        <v>25</v>
      </c>
      <c r="G131" s="6" t="s">
        <v>26</v>
      </c>
      <c r="H131" s="6" t="s">
        <v>22</v>
      </c>
      <c r="I131" s="8">
        <v>0.55000000000000004</v>
      </c>
      <c r="J131" s="9">
        <v>8500</v>
      </c>
      <c r="K131" s="10">
        <f t="shared" si="0"/>
        <v>4675</v>
      </c>
      <c r="L131" s="10">
        <f t="shared" si="1"/>
        <v>2337.5</v>
      </c>
      <c r="M131" s="11">
        <v>0.5</v>
      </c>
      <c r="O131" s="12"/>
    </row>
    <row r="132" spans="1:15" ht="15.85" customHeight="1">
      <c r="A132" s="1"/>
      <c r="B132" s="6" t="s">
        <v>23</v>
      </c>
      <c r="C132" s="6">
        <v>1197831</v>
      </c>
      <c r="D132" s="7">
        <v>44470</v>
      </c>
      <c r="E132" s="6" t="s">
        <v>24</v>
      </c>
      <c r="F132" s="6" t="s">
        <v>25</v>
      </c>
      <c r="G132" s="6" t="s">
        <v>26</v>
      </c>
      <c r="H132" s="6" t="s">
        <v>17</v>
      </c>
      <c r="I132" s="8">
        <v>0.45</v>
      </c>
      <c r="J132" s="9">
        <v>8000</v>
      </c>
      <c r="K132" s="10">
        <f t="shared" si="0"/>
        <v>3600</v>
      </c>
      <c r="L132" s="10">
        <f t="shared" si="1"/>
        <v>1260</v>
      </c>
      <c r="M132" s="11">
        <v>0.35</v>
      </c>
      <c r="O132" s="12"/>
    </row>
    <row r="133" spans="1:15" ht="15.85" customHeight="1">
      <c r="A133" s="1"/>
      <c r="B133" s="6" t="s">
        <v>23</v>
      </c>
      <c r="C133" s="6">
        <v>1197831</v>
      </c>
      <c r="D133" s="7">
        <v>44470</v>
      </c>
      <c r="E133" s="6" t="s">
        <v>24</v>
      </c>
      <c r="F133" s="6" t="s">
        <v>25</v>
      </c>
      <c r="G133" s="6" t="s">
        <v>26</v>
      </c>
      <c r="H133" s="6" t="s">
        <v>18</v>
      </c>
      <c r="I133" s="8">
        <v>0.45</v>
      </c>
      <c r="J133" s="9">
        <v>8000</v>
      </c>
      <c r="K133" s="10">
        <f t="shared" si="0"/>
        <v>3600</v>
      </c>
      <c r="L133" s="10">
        <f t="shared" si="1"/>
        <v>1260</v>
      </c>
      <c r="M133" s="11">
        <v>0.35</v>
      </c>
      <c r="O133" s="12"/>
    </row>
    <row r="134" spans="1:15" ht="15.85" customHeight="1">
      <c r="A134" s="1"/>
      <c r="B134" s="6" t="s">
        <v>23</v>
      </c>
      <c r="C134" s="6">
        <v>1197831</v>
      </c>
      <c r="D134" s="7">
        <v>44470</v>
      </c>
      <c r="E134" s="6" t="s">
        <v>24</v>
      </c>
      <c r="F134" s="6" t="s">
        <v>25</v>
      </c>
      <c r="G134" s="6" t="s">
        <v>26</v>
      </c>
      <c r="H134" s="6" t="s">
        <v>19</v>
      </c>
      <c r="I134" s="8">
        <v>0.5</v>
      </c>
      <c r="J134" s="9">
        <v>7500</v>
      </c>
      <c r="K134" s="10">
        <f t="shared" si="0"/>
        <v>3750</v>
      </c>
      <c r="L134" s="10">
        <f t="shared" si="1"/>
        <v>1312.5</v>
      </c>
      <c r="M134" s="11">
        <v>0.35</v>
      </c>
      <c r="O134" s="12"/>
    </row>
    <row r="135" spans="1:15" ht="15.85" customHeight="1">
      <c r="A135" s="1"/>
      <c r="B135" s="6" t="s">
        <v>23</v>
      </c>
      <c r="C135" s="6">
        <v>1197831</v>
      </c>
      <c r="D135" s="7">
        <v>44470</v>
      </c>
      <c r="E135" s="6" t="s">
        <v>24</v>
      </c>
      <c r="F135" s="6" t="s">
        <v>25</v>
      </c>
      <c r="G135" s="6" t="s">
        <v>26</v>
      </c>
      <c r="H135" s="6" t="s">
        <v>20</v>
      </c>
      <c r="I135" s="8">
        <v>0.5</v>
      </c>
      <c r="J135" s="9">
        <v>6000</v>
      </c>
      <c r="K135" s="10">
        <f t="shared" si="0"/>
        <v>3000</v>
      </c>
      <c r="L135" s="10">
        <f t="shared" si="1"/>
        <v>1350</v>
      </c>
      <c r="M135" s="11">
        <v>0.45</v>
      </c>
      <c r="O135" s="12"/>
    </row>
    <row r="136" spans="1:15" ht="15.85" customHeight="1">
      <c r="A136" s="1"/>
      <c r="B136" s="6" t="s">
        <v>23</v>
      </c>
      <c r="C136" s="6">
        <v>1197831</v>
      </c>
      <c r="D136" s="7">
        <v>44470</v>
      </c>
      <c r="E136" s="6" t="s">
        <v>24</v>
      </c>
      <c r="F136" s="6" t="s">
        <v>25</v>
      </c>
      <c r="G136" s="6" t="s">
        <v>26</v>
      </c>
      <c r="H136" s="6" t="s">
        <v>21</v>
      </c>
      <c r="I136" s="8">
        <v>0.45</v>
      </c>
      <c r="J136" s="9">
        <v>5750</v>
      </c>
      <c r="K136" s="10">
        <f t="shared" si="0"/>
        <v>2587.5</v>
      </c>
      <c r="L136" s="10">
        <f t="shared" si="1"/>
        <v>776.25</v>
      </c>
      <c r="M136" s="11">
        <v>0.3</v>
      </c>
      <c r="O136" s="12"/>
    </row>
    <row r="137" spans="1:15" ht="15.85" customHeight="1">
      <c r="A137" s="1"/>
      <c r="B137" s="6" t="s">
        <v>23</v>
      </c>
      <c r="C137" s="6">
        <v>1197831</v>
      </c>
      <c r="D137" s="7">
        <v>44470</v>
      </c>
      <c r="E137" s="6" t="s">
        <v>24</v>
      </c>
      <c r="F137" s="6" t="s">
        <v>25</v>
      </c>
      <c r="G137" s="6" t="s">
        <v>26</v>
      </c>
      <c r="H137" s="6" t="s">
        <v>22</v>
      </c>
      <c r="I137" s="8">
        <v>0.55000000000000004</v>
      </c>
      <c r="J137" s="9">
        <v>7500</v>
      </c>
      <c r="K137" s="10">
        <f t="shared" si="0"/>
        <v>4125</v>
      </c>
      <c r="L137" s="10">
        <f t="shared" si="1"/>
        <v>2062.5</v>
      </c>
      <c r="M137" s="11">
        <v>0.5</v>
      </c>
      <c r="O137" s="12"/>
    </row>
    <row r="138" spans="1:15" ht="15.85" customHeight="1">
      <c r="A138" s="1"/>
      <c r="B138" s="6" t="s">
        <v>23</v>
      </c>
      <c r="C138" s="6">
        <v>1197831</v>
      </c>
      <c r="D138" s="7">
        <v>44502</v>
      </c>
      <c r="E138" s="6" t="s">
        <v>24</v>
      </c>
      <c r="F138" s="6" t="s">
        <v>25</v>
      </c>
      <c r="G138" s="6" t="s">
        <v>26</v>
      </c>
      <c r="H138" s="6" t="s">
        <v>17</v>
      </c>
      <c r="I138" s="8">
        <v>0.45</v>
      </c>
      <c r="J138" s="9">
        <v>9000</v>
      </c>
      <c r="K138" s="10">
        <f t="shared" si="0"/>
        <v>4050</v>
      </c>
      <c r="L138" s="10">
        <f t="shared" si="1"/>
        <v>1417.5</v>
      </c>
      <c r="M138" s="11">
        <v>0.35</v>
      </c>
      <c r="O138" s="12"/>
    </row>
    <row r="139" spans="1:15" ht="15.85" customHeight="1">
      <c r="A139" s="1"/>
      <c r="B139" s="6" t="s">
        <v>23</v>
      </c>
      <c r="C139" s="6">
        <v>1197831</v>
      </c>
      <c r="D139" s="7">
        <v>44502</v>
      </c>
      <c r="E139" s="6" t="s">
        <v>24</v>
      </c>
      <c r="F139" s="6" t="s">
        <v>25</v>
      </c>
      <c r="G139" s="6" t="s">
        <v>26</v>
      </c>
      <c r="H139" s="6" t="s">
        <v>18</v>
      </c>
      <c r="I139" s="8">
        <v>0.45</v>
      </c>
      <c r="J139" s="9">
        <v>9000</v>
      </c>
      <c r="K139" s="10">
        <f t="shared" si="0"/>
        <v>4050</v>
      </c>
      <c r="L139" s="10">
        <f t="shared" si="1"/>
        <v>1417.5</v>
      </c>
      <c r="M139" s="11">
        <v>0.35</v>
      </c>
      <c r="O139" s="12"/>
    </row>
    <row r="140" spans="1:15" ht="15.85" customHeight="1">
      <c r="A140" s="1"/>
      <c r="B140" s="6" t="s">
        <v>23</v>
      </c>
      <c r="C140" s="6">
        <v>1197831</v>
      </c>
      <c r="D140" s="7">
        <v>44502</v>
      </c>
      <c r="E140" s="6" t="s">
        <v>24</v>
      </c>
      <c r="F140" s="6" t="s">
        <v>25</v>
      </c>
      <c r="G140" s="6" t="s">
        <v>26</v>
      </c>
      <c r="H140" s="6" t="s">
        <v>19</v>
      </c>
      <c r="I140" s="8">
        <v>0.5</v>
      </c>
      <c r="J140" s="9">
        <v>8250</v>
      </c>
      <c r="K140" s="10">
        <f t="shared" si="0"/>
        <v>4125</v>
      </c>
      <c r="L140" s="10">
        <f t="shared" si="1"/>
        <v>1443.75</v>
      </c>
      <c r="M140" s="11">
        <v>0.35</v>
      </c>
      <c r="O140" s="12"/>
    </row>
    <row r="141" spans="1:15" ht="15.85" customHeight="1">
      <c r="A141" s="1"/>
      <c r="B141" s="6" t="s">
        <v>23</v>
      </c>
      <c r="C141" s="6">
        <v>1197831</v>
      </c>
      <c r="D141" s="7">
        <v>44502</v>
      </c>
      <c r="E141" s="6" t="s">
        <v>24</v>
      </c>
      <c r="F141" s="6" t="s">
        <v>25</v>
      </c>
      <c r="G141" s="6" t="s">
        <v>26</v>
      </c>
      <c r="H141" s="6" t="s">
        <v>20</v>
      </c>
      <c r="I141" s="8">
        <v>0.5</v>
      </c>
      <c r="J141" s="9">
        <v>6750</v>
      </c>
      <c r="K141" s="10">
        <f t="shared" si="0"/>
        <v>3375</v>
      </c>
      <c r="L141" s="10">
        <f t="shared" si="1"/>
        <v>1518.75</v>
      </c>
      <c r="M141" s="11">
        <v>0.45</v>
      </c>
      <c r="O141" s="12"/>
    </row>
    <row r="142" spans="1:15" ht="15.85" customHeight="1">
      <c r="A142" s="1"/>
      <c r="B142" s="6" t="s">
        <v>23</v>
      </c>
      <c r="C142" s="6">
        <v>1197831</v>
      </c>
      <c r="D142" s="7">
        <v>44502</v>
      </c>
      <c r="E142" s="6" t="s">
        <v>24</v>
      </c>
      <c r="F142" s="6" t="s">
        <v>25</v>
      </c>
      <c r="G142" s="6" t="s">
        <v>26</v>
      </c>
      <c r="H142" s="6" t="s">
        <v>21</v>
      </c>
      <c r="I142" s="8">
        <v>0.45</v>
      </c>
      <c r="J142" s="9">
        <v>6500</v>
      </c>
      <c r="K142" s="10">
        <f t="shared" si="0"/>
        <v>2925</v>
      </c>
      <c r="L142" s="10">
        <f t="shared" si="1"/>
        <v>877.5</v>
      </c>
      <c r="M142" s="11">
        <v>0.3</v>
      </c>
      <c r="O142" s="12"/>
    </row>
    <row r="143" spans="1:15" ht="15.85" customHeight="1">
      <c r="A143" s="1"/>
      <c r="B143" s="6" t="s">
        <v>23</v>
      </c>
      <c r="C143" s="6">
        <v>1197831</v>
      </c>
      <c r="D143" s="7">
        <v>44502</v>
      </c>
      <c r="E143" s="6" t="s">
        <v>24</v>
      </c>
      <c r="F143" s="6" t="s">
        <v>25</v>
      </c>
      <c r="G143" s="6" t="s">
        <v>26</v>
      </c>
      <c r="H143" s="6" t="s">
        <v>22</v>
      </c>
      <c r="I143" s="8">
        <v>0.55000000000000004</v>
      </c>
      <c r="J143" s="9">
        <v>8500</v>
      </c>
      <c r="K143" s="10">
        <f t="shared" si="0"/>
        <v>4675</v>
      </c>
      <c r="L143" s="10">
        <f t="shared" si="1"/>
        <v>2337.5</v>
      </c>
      <c r="M143" s="11">
        <v>0.5</v>
      </c>
      <c r="O143" s="12"/>
    </row>
    <row r="144" spans="1:15" ht="15.85" customHeight="1">
      <c r="A144" s="1"/>
      <c r="B144" s="6" t="s">
        <v>23</v>
      </c>
      <c r="C144" s="6">
        <v>1197831</v>
      </c>
      <c r="D144" s="7">
        <v>44531</v>
      </c>
      <c r="E144" s="6" t="s">
        <v>24</v>
      </c>
      <c r="F144" s="6" t="s">
        <v>25</v>
      </c>
      <c r="G144" s="6" t="s">
        <v>26</v>
      </c>
      <c r="H144" s="6" t="s">
        <v>17</v>
      </c>
      <c r="I144" s="8">
        <v>0.45</v>
      </c>
      <c r="J144" s="9">
        <v>9500</v>
      </c>
      <c r="K144" s="10">
        <f t="shared" si="0"/>
        <v>4275</v>
      </c>
      <c r="L144" s="10">
        <f t="shared" si="1"/>
        <v>1496.25</v>
      </c>
      <c r="M144" s="11">
        <v>0.35</v>
      </c>
      <c r="O144" s="12"/>
    </row>
    <row r="145" spans="1:15" ht="15.85" customHeight="1">
      <c r="A145" s="1"/>
      <c r="B145" s="6" t="s">
        <v>23</v>
      </c>
      <c r="C145" s="6">
        <v>1197831</v>
      </c>
      <c r="D145" s="7">
        <v>44531</v>
      </c>
      <c r="E145" s="6" t="s">
        <v>24</v>
      </c>
      <c r="F145" s="6" t="s">
        <v>25</v>
      </c>
      <c r="G145" s="6" t="s">
        <v>26</v>
      </c>
      <c r="H145" s="6" t="s">
        <v>18</v>
      </c>
      <c r="I145" s="8">
        <v>0.45</v>
      </c>
      <c r="J145" s="9">
        <v>9500</v>
      </c>
      <c r="K145" s="10">
        <f t="shared" si="0"/>
        <v>4275</v>
      </c>
      <c r="L145" s="10">
        <f t="shared" si="1"/>
        <v>1496.25</v>
      </c>
      <c r="M145" s="11">
        <v>0.35</v>
      </c>
      <c r="O145" s="12"/>
    </row>
    <row r="146" spans="1:15" ht="15.85" customHeight="1">
      <c r="A146" s="1"/>
      <c r="B146" s="6" t="s">
        <v>23</v>
      </c>
      <c r="C146" s="6">
        <v>1197831</v>
      </c>
      <c r="D146" s="7">
        <v>44531</v>
      </c>
      <c r="E146" s="6" t="s">
        <v>24</v>
      </c>
      <c r="F146" s="6" t="s">
        <v>25</v>
      </c>
      <c r="G146" s="6" t="s">
        <v>26</v>
      </c>
      <c r="H146" s="6" t="s">
        <v>19</v>
      </c>
      <c r="I146" s="8">
        <v>0.5</v>
      </c>
      <c r="J146" s="9">
        <v>8500</v>
      </c>
      <c r="K146" s="10">
        <f t="shared" si="0"/>
        <v>4250</v>
      </c>
      <c r="L146" s="10">
        <f t="shared" si="1"/>
        <v>1487.5</v>
      </c>
      <c r="M146" s="11">
        <v>0.35</v>
      </c>
      <c r="O146" s="12"/>
    </row>
    <row r="147" spans="1:15" ht="15.85" customHeight="1">
      <c r="A147" s="1"/>
      <c r="B147" s="6" t="s">
        <v>23</v>
      </c>
      <c r="C147" s="6">
        <v>1197831</v>
      </c>
      <c r="D147" s="7">
        <v>44531</v>
      </c>
      <c r="E147" s="6" t="s">
        <v>24</v>
      </c>
      <c r="F147" s="6" t="s">
        <v>25</v>
      </c>
      <c r="G147" s="6" t="s">
        <v>26</v>
      </c>
      <c r="H147" s="6" t="s">
        <v>20</v>
      </c>
      <c r="I147" s="8">
        <v>0.5</v>
      </c>
      <c r="J147" s="9">
        <v>7000</v>
      </c>
      <c r="K147" s="10">
        <f t="shared" si="0"/>
        <v>3500</v>
      </c>
      <c r="L147" s="10">
        <f t="shared" si="1"/>
        <v>1575</v>
      </c>
      <c r="M147" s="11">
        <v>0.45</v>
      </c>
      <c r="O147" s="12"/>
    </row>
    <row r="148" spans="1:15" ht="15.85" customHeight="1">
      <c r="A148" s="1"/>
      <c r="B148" s="6" t="s">
        <v>23</v>
      </c>
      <c r="C148" s="6">
        <v>1197831</v>
      </c>
      <c r="D148" s="7">
        <v>44531</v>
      </c>
      <c r="E148" s="6" t="s">
        <v>24</v>
      </c>
      <c r="F148" s="6" t="s">
        <v>25</v>
      </c>
      <c r="G148" s="6" t="s">
        <v>26</v>
      </c>
      <c r="H148" s="6" t="s">
        <v>21</v>
      </c>
      <c r="I148" s="8">
        <v>0.45</v>
      </c>
      <c r="J148" s="9">
        <v>6500</v>
      </c>
      <c r="K148" s="10">
        <f t="shared" si="0"/>
        <v>2925</v>
      </c>
      <c r="L148" s="10">
        <f t="shared" si="1"/>
        <v>877.5</v>
      </c>
      <c r="M148" s="11">
        <v>0.3</v>
      </c>
      <c r="O148" s="12"/>
    </row>
    <row r="149" spans="1:15" ht="15.85" customHeight="1">
      <c r="A149" s="1"/>
      <c r="B149" s="6" t="s">
        <v>23</v>
      </c>
      <c r="C149" s="6">
        <v>1197831</v>
      </c>
      <c r="D149" s="7">
        <v>44531</v>
      </c>
      <c r="E149" s="6" t="s">
        <v>24</v>
      </c>
      <c r="F149" s="6" t="s">
        <v>25</v>
      </c>
      <c r="G149" s="6" t="s">
        <v>26</v>
      </c>
      <c r="H149" s="6" t="s">
        <v>22</v>
      </c>
      <c r="I149" s="8">
        <v>0.55000000000000004</v>
      </c>
      <c r="J149" s="9">
        <v>9000</v>
      </c>
      <c r="K149" s="10">
        <f t="shared" si="0"/>
        <v>4950</v>
      </c>
      <c r="L149" s="10">
        <f t="shared" si="1"/>
        <v>2475</v>
      </c>
      <c r="M149" s="11">
        <v>0.5</v>
      </c>
      <c r="O149" s="12"/>
    </row>
    <row r="150" spans="1:15" ht="15.85" customHeight="1">
      <c r="A150" s="1"/>
      <c r="B150" s="6" t="s">
        <v>27</v>
      </c>
      <c r="C150" s="6">
        <v>1128299</v>
      </c>
      <c r="D150" s="7">
        <v>44216</v>
      </c>
      <c r="E150" s="6" t="s">
        <v>28</v>
      </c>
      <c r="F150" s="6" t="s">
        <v>29</v>
      </c>
      <c r="G150" s="6" t="s">
        <v>30</v>
      </c>
      <c r="H150" s="6" t="s">
        <v>17</v>
      </c>
      <c r="I150" s="8">
        <v>0.39999999999999997</v>
      </c>
      <c r="J150" s="9">
        <v>7750</v>
      </c>
      <c r="K150" s="10">
        <f t="shared" si="0"/>
        <v>3099.9999999999995</v>
      </c>
      <c r="L150" s="10">
        <f t="shared" si="1"/>
        <v>1085</v>
      </c>
      <c r="M150" s="11">
        <v>0.35000000000000003</v>
      </c>
      <c r="O150" s="1"/>
    </row>
    <row r="151" spans="1:15" ht="15.85" customHeight="1">
      <c r="A151" s="1"/>
      <c r="B151" s="6" t="s">
        <v>27</v>
      </c>
      <c r="C151" s="6">
        <v>1128299</v>
      </c>
      <c r="D151" s="7">
        <v>44216</v>
      </c>
      <c r="E151" s="6" t="s">
        <v>28</v>
      </c>
      <c r="F151" s="6" t="s">
        <v>29</v>
      </c>
      <c r="G151" s="6" t="s">
        <v>30</v>
      </c>
      <c r="H151" s="6" t="s">
        <v>18</v>
      </c>
      <c r="I151" s="8">
        <v>0.5</v>
      </c>
      <c r="J151" s="9">
        <v>7750</v>
      </c>
      <c r="K151" s="10">
        <f t="shared" si="0"/>
        <v>3875</v>
      </c>
      <c r="L151" s="10">
        <f t="shared" si="1"/>
        <v>775</v>
      </c>
      <c r="M151" s="11">
        <v>0.2</v>
      </c>
      <c r="O151" s="1"/>
    </row>
    <row r="152" spans="1:15" ht="15.85" customHeight="1">
      <c r="A152" s="1"/>
      <c r="B152" s="6" t="s">
        <v>27</v>
      </c>
      <c r="C152" s="6">
        <v>1128299</v>
      </c>
      <c r="D152" s="7">
        <v>44216</v>
      </c>
      <c r="E152" s="6" t="s">
        <v>28</v>
      </c>
      <c r="F152" s="6" t="s">
        <v>29</v>
      </c>
      <c r="G152" s="6" t="s">
        <v>30</v>
      </c>
      <c r="H152" s="6" t="s">
        <v>19</v>
      </c>
      <c r="I152" s="8">
        <v>0.5</v>
      </c>
      <c r="J152" s="9">
        <v>7750</v>
      </c>
      <c r="K152" s="10">
        <f t="shared" si="0"/>
        <v>3875</v>
      </c>
      <c r="L152" s="10">
        <f t="shared" si="1"/>
        <v>1356.2500000000002</v>
      </c>
      <c r="M152" s="11">
        <v>0.35000000000000003</v>
      </c>
      <c r="O152" s="1"/>
    </row>
    <row r="153" spans="1:15" ht="15.85" customHeight="1">
      <c r="A153" s="1"/>
      <c r="B153" s="6" t="s">
        <v>27</v>
      </c>
      <c r="C153" s="6">
        <v>1128299</v>
      </c>
      <c r="D153" s="7">
        <v>44216</v>
      </c>
      <c r="E153" s="6" t="s">
        <v>28</v>
      </c>
      <c r="F153" s="6" t="s">
        <v>29</v>
      </c>
      <c r="G153" s="6" t="s">
        <v>30</v>
      </c>
      <c r="H153" s="6" t="s">
        <v>20</v>
      </c>
      <c r="I153" s="8">
        <v>0.5</v>
      </c>
      <c r="J153" s="9">
        <v>6250</v>
      </c>
      <c r="K153" s="10">
        <f t="shared" si="0"/>
        <v>3125</v>
      </c>
      <c r="L153" s="10">
        <f t="shared" si="1"/>
        <v>937.5</v>
      </c>
      <c r="M153" s="11">
        <v>0.3</v>
      </c>
      <c r="O153" s="1"/>
    </row>
    <row r="154" spans="1:15" ht="15.85" customHeight="1">
      <c r="A154" s="1"/>
      <c r="B154" s="6" t="s">
        <v>27</v>
      </c>
      <c r="C154" s="6">
        <v>1128299</v>
      </c>
      <c r="D154" s="7">
        <v>44216</v>
      </c>
      <c r="E154" s="6" t="s">
        <v>28</v>
      </c>
      <c r="F154" s="6" t="s">
        <v>29</v>
      </c>
      <c r="G154" s="6" t="s">
        <v>30</v>
      </c>
      <c r="H154" s="6" t="s">
        <v>21</v>
      </c>
      <c r="I154" s="8">
        <v>0.55000000000000004</v>
      </c>
      <c r="J154" s="9">
        <v>5750</v>
      </c>
      <c r="K154" s="10">
        <f t="shared" si="0"/>
        <v>3162.5000000000005</v>
      </c>
      <c r="L154" s="10">
        <f t="shared" si="1"/>
        <v>1581.2500000000002</v>
      </c>
      <c r="M154" s="11">
        <v>0.5</v>
      </c>
      <c r="O154" s="1"/>
    </row>
    <row r="155" spans="1:15" ht="15.85" customHeight="1">
      <c r="A155" s="1"/>
      <c r="B155" s="6" t="s">
        <v>27</v>
      </c>
      <c r="C155" s="6">
        <v>1128299</v>
      </c>
      <c r="D155" s="7">
        <v>44216</v>
      </c>
      <c r="E155" s="6" t="s">
        <v>28</v>
      </c>
      <c r="F155" s="6" t="s">
        <v>29</v>
      </c>
      <c r="G155" s="6" t="s">
        <v>30</v>
      </c>
      <c r="H155" s="6" t="s">
        <v>22</v>
      </c>
      <c r="I155" s="8">
        <v>0.5</v>
      </c>
      <c r="J155" s="9">
        <v>7750</v>
      </c>
      <c r="K155" s="10">
        <f t="shared" si="0"/>
        <v>3875</v>
      </c>
      <c r="L155" s="10">
        <f t="shared" si="1"/>
        <v>581.25000000000011</v>
      </c>
      <c r="M155" s="11">
        <v>0.15000000000000002</v>
      </c>
      <c r="O155" s="1"/>
    </row>
    <row r="156" spans="1:15" ht="15.85" customHeight="1">
      <c r="A156" s="1"/>
      <c r="B156" s="6" t="s">
        <v>27</v>
      </c>
      <c r="C156" s="6">
        <v>1128299</v>
      </c>
      <c r="D156" s="7">
        <v>44247</v>
      </c>
      <c r="E156" s="6" t="s">
        <v>28</v>
      </c>
      <c r="F156" s="6" t="s">
        <v>29</v>
      </c>
      <c r="G156" s="6" t="s">
        <v>30</v>
      </c>
      <c r="H156" s="6" t="s">
        <v>17</v>
      </c>
      <c r="I156" s="8">
        <v>0.39999999999999997</v>
      </c>
      <c r="J156" s="9">
        <v>8250</v>
      </c>
      <c r="K156" s="10">
        <f t="shared" si="0"/>
        <v>3299.9999999999995</v>
      </c>
      <c r="L156" s="10">
        <f t="shared" si="1"/>
        <v>1155</v>
      </c>
      <c r="M156" s="11">
        <v>0.35000000000000003</v>
      </c>
      <c r="O156" s="1"/>
    </row>
    <row r="157" spans="1:15" ht="15.85" customHeight="1">
      <c r="A157" s="1"/>
      <c r="B157" s="6" t="s">
        <v>27</v>
      </c>
      <c r="C157" s="6">
        <v>1128299</v>
      </c>
      <c r="D157" s="7">
        <v>44247</v>
      </c>
      <c r="E157" s="6" t="s">
        <v>28</v>
      </c>
      <c r="F157" s="6" t="s">
        <v>29</v>
      </c>
      <c r="G157" s="6" t="s">
        <v>30</v>
      </c>
      <c r="H157" s="6" t="s">
        <v>18</v>
      </c>
      <c r="I157" s="8">
        <v>0.5</v>
      </c>
      <c r="J157" s="9">
        <v>7250</v>
      </c>
      <c r="K157" s="10">
        <f t="shared" si="0"/>
        <v>3625</v>
      </c>
      <c r="L157" s="10">
        <f t="shared" si="1"/>
        <v>725</v>
      </c>
      <c r="M157" s="11">
        <v>0.2</v>
      </c>
      <c r="O157" s="1"/>
    </row>
    <row r="158" spans="1:15" ht="15.85" customHeight="1">
      <c r="A158" s="1"/>
      <c r="B158" s="6" t="s">
        <v>27</v>
      </c>
      <c r="C158" s="6">
        <v>1128299</v>
      </c>
      <c r="D158" s="7">
        <v>44247</v>
      </c>
      <c r="E158" s="6" t="s">
        <v>28</v>
      </c>
      <c r="F158" s="6" t="s">
        <v>29</v>
      </c>
      <c r="G158" s="6" t="s">
        <v>30</v>
      </c>
      <c r="H158" s="6" t="s">
        <v>19</v>
      </c>
      <c r="I158" s="8">
        <v>0.5</v>
      </c>
      <c r="J158" s="9">
        <v>7250</v>
      </c>
      <c r="K158" s="10">
        <f t="shared" si="0"/>
        <v>3625</v>
      </c>
      <c r="L158" s="10">
        <f t="shared" si="1"/>
        <v>1268.7500000000002</v>
      </c>
      <c r="M158" s="11">
        <v>0.35000000000000003</v>
      </c>
      <c r="O158" s="1"/>
    </row>
    <row r="159" spans="1:15" ht="15.85" customHeight="1">
      <c r="A159" s="1"/>
      <c r="B159" s="6" t="s">
        <v>27</v>
      </c>
      <c r="C159" s="6">
        <v>1128299</v>
      </c>
      <c r="D159" s="7">
        <v>44247</v>
      </c>
      <c r="E159" s="6" t="s">
        <v>28</v>
      </c>
      <c r="F159" s="6" t="s">
        <v>29</v>
      </c>
      <c r="G159" s="6" t="s">
        <v>30</v>
      </c>
      <c r="H159" s="6" t="s">
        <v>20</v>
      </c>
      <c r="I159" s="8">
        <v>0.5</v>
      </c>
      <c r="J159" s="9">
        <v>5750</v>
      </c>
      <c r="K159" s="10">
        <f t="shared" si="0"/>
        <v>2875</v>
      </c>
      <c r="L159" s="10">
        <f t="shared" si="1"/>
        <v>862.5</v>
      </c>
      <c r="M159" s="11">
        <v>0.3</v>
      </c>
      <c r="O159" s="1"/>
    </row>
    <row r="160" spans="1:15" ht="15.85" customHeight="1">
      <c r="A160" s="1"/>
      <c r="B160" s="6" t="s">
        <v>27</v>
      </c>
      <c r="C160" s="6">
        <v>1128299</v>
      </c>
      <c r="D160" s="7">
        <v>44247</v>
      </c>
      <c r="E160" s="6" t="s">
        <v>28</v>
      </c>
      <c r="F160" s="6" t="s">
        <v>29</v>
      </c>
      <c r="G160" s="6" t="s">
        <v>30</v>
      </c>
      <c r="H160" s="6" t="s">
        <v>21</v>
      </c>
      <c r="I160" s="8">
        <v>0.55000000000000004</v>
      </c>
      <c r="J160" s="9">
        <v>5000</v>
      </c>
      <c r="K160" s="10">
        <f t="shared" si="0"/>
        <v>2750</v>
      </c>
      <c r="L160" s="10">
        <f t="shared" si="1"/>
        <v>1375</v>
      </c>
      <c r="M160" s="11">
        <v>0.5</v>
      </c>
      <c r="O160" s="1"/>
    </row>
    <row r="161" spans="1:15" ht="15.85" customHeight="1">
      <c r="A161" s="1"/>
      <c r="B161" s="6" t="s">
        <v>27</v>
      </c>
      <c r="C161" s="6">
        <v>1128299</v>
      </c>
      <c r="D161" s="7">
        <v>44247</v>
      </c>
      <c r="E161" s="6" t="s">
        <v>28</v>
      </c>
      <c r="F161" s="6" t="s">
        <v>29</v>
      </c>
      <c r="G161" s="6" t="s">
        <v>30</v>
      </c>
      <c r="H161" s="6" t="s">
        <v>22</v>
      </c>
      <c r="I161" s="8">
        <v>0.5</v>
      </c>
      <c r="J161" s="9">
        <v>7000</v>
      </c>
      <c r="K161" s="10">
        <f t="shared" si="0"/>
        <v>3500</v>
      </c>
      <c r="L161" s="10">
        <f t="shared" si="1"/>
        <v>525.00000000000011</v>
      </c>
      <c r="M161" s="11">
        <v>0.15000000000000002</v>
      </c>
      <c r="O161" s="1"/>
    </row>
    <row r="162" spans="1:15" ht="15.85" customHeight="1">
      <c r="A162" s="1"/>
      <c r="B162" s="6" t="s">
        <v>27</v>
      </c>
      <c r="C162" s="6">
        <v>1128299</v>
      </c>
      <c r="D162" s="7">
        <v>44274</v>
      </c>
      <c r="E162" s="6" t="s">
        <v>28</v>
      </c>
      <c r="F162" s="6" t="s">
        <v>29</v>
      </c>
      <c r="G162" s="6" t="s">
        <v>30</v>
      </c>
      <c r="H162" s="6" t="s">
        <v>17</v>
      </c>
      <c r="I162" s="8">
        <v>0.5</v>
      </c>
      <c r="J162" s="9">
        <v>8500</v>
      </c>
      <c r="K162" s="10">
        <f t="shared" si="0"/>
        <v>4250</v>
      </c>
      <c r="L162" s="10">
        <f t="shared" si="1"/>
        <v>1487.5000000000002</v>
      </c>
      <c r="M162" s="11">
        <v>0.35000000000000003</v>
      </c>
      <c r="O162" s="1"/>
    </row>
    <row r="163" spans="1:15" ht="15.85" customHeight="1">
      <c r="A163" s="1"/>
      <c r="B163" s="6" t="s">
        <v>27</v>
      </c>
      <c r="C163" s="6">
        <v>1128299</v>
      </c>
      <c r="D163" s="7">
        <v>44274</v>
      </c>
      <c r="E163" s="6" t="s">
        <v>28</v>
      </c>
      <c r="F163" s="6" t="s">
        <v>29</v>
      </c>
      <c r="G163" s="6" t="s">
        <v>30</v>
      </c>
      <c r="H163" s="6" t="s">
        <v>18</v>
      </c>
      <c r="I163" s="8">
        <v>0.6</v>
      </c>
      <c r="J163" s="9">
        <v>7000</v>
      </c>
      <c r="K163" s="10">
        <f t="shared" si="0"/>
        <v>4200</v>
      </c>
      <c r="L163" s="10">
        <f t="shared" si="1"/>
        <v>840</v>
      </c>
      <c r="M163" s="11">
        <v>0.2</v>
      </c>
      <c r="O163" s="1"/>
    </row>
    <row r="164" spans="1:15" ht="15.85" customHeight="1">
      <c r="A164" s="1"/>
      <c r="B164" s="6" t="s">
        <v>27</v>
      </c>
      <c r="C164" s="6">
        <v>1128299</v>
      </c>
      <c r="D164" s="7">
        <v>44274</v>
      </c>
      <c r="E164" s="6" t="s">
        <v>28</v>
      </c>
      <c r="F164" s="6" t="s">
        <v>29</v>
      </c>
      <c r="G164" s="6" t="s">
        <v>30</v>
      </c>
      <c r="H164" s="6" t="s">
        <v>19</v>
      </c>
      <c r="I164" s="8">
        <v>0.6</v>
      </c>
      <c r="J164" s="9">
        <v>7000</v>
      </c>
      <c r="K164" s="10">
        <f t="shared" si="0"/>
        <v>4200</v>
      </c>
      <c r="L164" s="10">
        <f t="shared" si="1"/>
        <v>1470.0000000000002</v>
      </c>
      <c r="M164" s="11">
        <v>0.35000000000000003</v>
      </c>
      <c r="O164" s="1"/>
    </row>
    <row r="165" spans="1:15" ht="15.85" customHeight="1">
      <c r="A165" s="1"/>
      <c r="B165" s="6" t="s">
        <v>27</v>
      </c>
      <c r="C165" s="6">
        <v>1128299</v>
      </c>
      <c r="D165" s="7">
        <v>44274</v>
      </c>
      <c r="E165" s="6" t="s">
        <v>28</v>
      </c>
      <c r="F165" s="6" t="s">
        <v>29</v>
      </c>
      <c r="G165" s="6" t="s">
        <v>30</v>
      </c>
      <c r="H165" s="6" t="s">
        <v>20</v>
      </c>
      <c r="I165" s="8">
        <v>0.6</v>
      </c>
      <c r="J165" s="9">
        <v>6000</v>
      </c>
      <c r="K165" s="10">
        <f t="shared" si="0"/>
        <v>3600</v>
      </c>
      <c r="L165" s="10">
        <f t="shared" si="1"/>
        <v>1080</v>
      </c>
      <c r="M165" s="11">
        <v>0.3</v>
      </c>
      <c r="O165" s="1"/>
    </row>
    <row r="166" spans="1:15" ht="15.85" customHeight="1">
      <c r="A166" s="1"/>
      <c r="B166" s="6" t="s">
        <v>27</v>
      </c>
      <c r="C166" s="6">
        <v>1128299</v>
      </c>
      <c r="D166" s="7">
        <v>44274</v>
      </c>
      <c r="E166" s="6" t="s">
        <v>28</v>
      </c>
      <c r="F166" s="6" t="s">
        <v>29</v>
      </c>
      <c r="G166" s="6" t="s">
        <v>30</v>
      </c>
      <c r="H166" s="6" t="s">
        <v>21</v>
      </c>
      <c r="I166" s="8">
        <v>0.65</v>
      </c>
      <c r="J166" s="9">
        <v>5000</v>
      </c>
      <c r="K166" s="10">
        <f t="shared" si="0"/>
        <v>3250</v>
      </c>
      <c r="L166" s="10">
        <f t="shared" si="1"/>
        <v>1625</v>
      </c>
      <c r="M166" s="11">
        <v>0.5</v>
      </c>
      <c r="O166" s="1"/>
    </row>
    <row r="167" spans="1:15" ht="15.85" customHeight="1">
      <c r="A167" s="1"/>
      <c r="B167" s="6" t="s">
        <v>27</v>
      </c>
      <c r="C167" s="6">
        <v>1128299</v>
      </c>
      <c r="D167" s="7">
        <v>44274</v>
      </c>
      <c r="E167" s="6" t="s">
        <v>28</v>
      </c>
      <c r="F167" s="6" t="s">
        <v>29</v>
      </c>
      <c r="G167" s="6" t="s">
        <v>30</v>
      </c>
      <c r="H167" s="6" t="s">
        <v>22</v>
      </c>
      <c r="I167" s="8">
        <v>0.6</v>
      </c>
      <c r="J167" s="9">
        <v>7000</v>
      </c>
      <c r="K167" s="10">
        <f t="shared" si="0"/>
        <v>4200</v>
      </c>
      <c r="L167" s="10">
        <f t="shared" si="1"/>
        <v>630.00000000000011</v>
      </c>
      <c r="M167" s="11">
        <v>0.15000000000000002</v>
      </c>
      <c r="O167" s="1"/>
    </row>
    <row r="168" spans="1:15" ht="15.85" customHeight="1">
      <c r="A168" s="1"/>
      <c r="B168" s="6" t="s">
        <v>27</v>
      </c>
      <c r="C168" s="6">
        <v>1128299</v>
      </c>
      <c r="D168" s="7">
        <v>44306</v>
      </c>
      <c r="E168" s="6" t="s">
        <v>28</v>
      </c>
      <c r="F168" s="6" t="s">
        <v>29</v>
      </c>
      <c r="G168" s="6" t="s">
        <v>30</v>
      </c>
      <c r="H168" s="6" t="s">
        <v>17</v>
      </c>
      <c r="I168" s="8">
        <v>0.6</v>
      </c>
      <c r="J168" s="9">
        <v>8750</v>
      </c>
      <c r="K168" s="10">
        <f t="shared" si="0"/>
        <v>5250</v>
      </c>
      <c r="L168" s="10">
        <f t="shared" si="1"/>
        <v>1837.5000000000002</v>
      </c>
      <c r="M168" s="11">
        <v>0.35000000000000003</v>
      </c>
      <c r="O168" s="1"/>
    </row>
    <row r="169" spans="1:15" ht="15.85" customHeight="1">
      <c r="A169" s="1"/>
      <c r="B169" s="6" t="s">
        <v>27</v>
      </c>
      <c r="C169" s="6">
        <v>1128299</v>
      </c>
      <c r="D169" s="7">
        <v>44306</v>
      </c>
      <c r="E169" s="6" t="s">
        <v>28</v>
      </c>
      <c r="F169" s="6" t="s">
        <v>29</v>
      </c>
      <c r="G169" s="6" t="s">
        <v>30</v>
      </c>
      <c r="H169" s="6" t="s">
        <v>18</v>
      </c>
      <c r="I169" s="8">
        <v>0.65</v>
      </c>
      <c r="J169" s="9">
        <v>6750</v>
      </c>
      <c r="K169" s="10">
        <f t="shared" si="0"/>
        <v>4387.5</v>
      </c>
      <c r="L169" s="10">
        <f t="shared" si="1"/>
        <v>877.5</v>
      </c>
      <c r="M169" s="11">
        <v>0.2</v>
      </c>
      <c r="O169" s="1"/>
    </row>
    <row r="170" spans="1:15" ht="15.85" customHeight="1">
      <c r="A170" s="1"/>
      <c r="B170" s="6" t="s">
        <v>27</v>
      </c>
      <c r="C170" s="6">
        <v>1128299</v>
      </c>
      <c r="D170" s="7">
        <v>44306</v>
      </c>
      <c r="E170" s="6" t="s">
        <v>28</v>
      </c>
      <c r="F170" s="6" t="s">
        <v>29</v>
      </c>
      <c r="G170" s="6" t="s">
        <v>30</v>
      </c>
      <c r="H170" s="6" t="s">
        <v>19</v>
      </c>
      <c r="I170" s="8">
        <v>0.65</v>
      </c>
      <c r="J170" s="9">
        <v>7250</v>
      </c>
      <c r="K170" s="10">
        <f t="shared" si="0"/>
        <v>4712.5</v>
      </c>
      <c r="L170" s="10">
        <f t="shared" si="1"/>
        <v>1649.3750000000002</v>
      </c>
      <c r="M170" s="11">
        <v>0.35000000000000003</v>
      </c>
      <c r="O170" s="1"/>
    </row>
    <row r="171" spans="1:15" ht="15.85" customHeight="1">
      <c r="A171" s="1"/>
      <c r="B171" s="6" t="s">
        <v>27</v>
      </c>
      <c r="C171" s="6">
        <v>1128299</v>
      </c>
      <c r="D171" s="7">
        <v>44306</v>
      </c>
      <c r="E171" s="6" t="s">
        <v>28</v>
      </c>
      <c r="F171" s="6" t="s">
        <v>29</v>
      </c>
      <c r="G171" s="6" t="s">
        <v>30</v>
      </c>
      <c r="H171" s="6" t="s">
        <v>20</v>
      </c>
      <c r="I171" s="8">
        <v>0.6</v>
      </c>
      <c r="J171" s="9">
        <v>6250</v>
      </c>
      <c r="K171" s="10">
        <f t="shared" si="0"/>
        <v>3750</v>
      </c>
      <c r="L171" s="10">
        <f t="shared" si="1"/>
        <v>1125</v>
      </c>
      <c r="M171" s="11">
        <v>0.3</v>
      </c>
      <c r="O171" s="1"/>
    </row>
    <row r="172" spans="1:15" ht="15.85" customHeight="1">
      <c r="A172" s="1"/>
      <c r="B172" s="6" t="s">
        <v>27</v>
      </c>
      <c r="C172" s="6">
        <v>1128299</v>
      </c>
      <c r="D172" s="7">
        <v>44306</v>
      </c>
      <c r="E172" s="6" t="s">
        <v>28</v>
      </c>
      <c r="F172" s="6" t="s">
        <v>29</v>
      </c>
      <c r="G172" s="6" t="s">
        <v>30</v>
      </c>
      <c r="H172" s="6" t="s">
        <v>21</v>
      </c>
      <c r="I172" s="8">
        <v>0.65</v>
      </c>
      <c r="J172" s="9">
        <v>5250</v>
      </c>
      <c r="K172" s="10">
        <f t="shared" si="0"/>
        <v>3412.5</v>
      </c>
      <c r="L172" s="10">
        <f t="shared" si="1"/>
        <v>1706.25</v>
      </c>
      <c r="M172" s="11">
        <v>0.5</v>
      </c>
      <c r="O172" s="1"/>
    </row>
    <row r="173" spans="1:15" ht="15.85" customHeight="1">
      <c r="A173" s="1"/>
      <c r="B173" s="6" t="s">
        <v>27</v>
      </c>
      <c r="C173" s="6">
        <v>1128299</v>
      </c>
      <c r="D173" s="7">
        <v>44306</v>
      </c>
      <c r="E173" s="6" t="s">
        <v>28</v>
      </c>
      <c r="F173" s="6" t="s">
        <v>29</v>
      </c>
      <c r="G173" s="6" t="s">
        <v>30</v>
      </c>
      <c r="H173" s="6" t="s">
        <v>22</v>
      </c>
      <c r="I173" s="8">
        <v>0.8</v>
      </c>
      <c r="J173" s="9">
        <v>7000</v>
      </c>
      <c r="K173" s="10">
        <f t="shared" si="0"/>
        <v>5600</v>
      </c>
      <c r="L173" s="10">
        <f t="shared" si="1"/>
        <v>840.00000000000011</v>
      </c>
      <c r="M173" s="11">
        <v>0.15000000000000002</v>
      </c>
      <c r="O173" s="1"/>
    </row>
    <row r="174" spans="1:15" ht="15.85" customHeight="1">
      <c r="A174" s="1"/>
      <c r="B174" s="6" t="s">
        <v>27</v>
      </c>
      <c r="C174" s="6">
        <v>1128299</v>
      </c>
      <c r="D174" s="7">
        <v>44337</v>
      </c>
      <c r="E174" s="6" t="s">
        <v>28</v>
      </c>
      <c r="F174" s="6" t="s">
        <v>29</v>
      </c>
      <c r="G174" s="6" t="s">
        <v>30</v>
      </c>
      <c r="H174" s="6" t="s">
        <v>17</v>
      </c>
      <c r="I174" s="8">
        <v>0.6</v>
      </c>
      <c r="J174" s="9">
        <v>9000</v>
      </c>
      <c r="K174" s="10">
        <f t="shared" si="0"/>
        <v>5400</v>
      </c>
      <c r="L174" s="10">
        <f t="shared" si="1"/>
        <v>2160</v>
      </c>
      <c r="M174" s="11">
        <v>0.4</v>
      </c>
      <c r="O174" s="1"/>
    </row>
    <row r="175" spans="1:15" ht="15.85" customHeight="1">
      <c r="A175" s="1"/>
      <c r="B175" s="6" t="s">
        <v>27</v>
      </c>
      <c r="C175" s="6">
        <v>1128299</v>
      </c>
      <c r="D175" s="7">
        <v>44337</v>
      </c>
      <c r="E175" s="6" t="s">
        <v>28</v>
      </c>
      <c r="F175" s="6" t="s">
        <v>29</v>
      </c>
      <c r="G175" s="6" t="s">
        <v>30</v>
      </c>
      <c r="H175" s="6" t="s">
        <v>18</v>
      </c>
      <c r="I175" s="8">
        <v>0.65</v>
      </c>
      <c r="J175" s="9">
        <v>7500</v>
      </c>
      <c r="K175" s="10">
        <f t="shared" si="0"/>
        <v>4875</v>
      </c>
      <c r="L175" s="10">
        <f t="shared" si="1"/>
        <v>1218.75</v>
      </c>
      <c r="M175" s="11">
        <v>0.25</v>
      </c>
      <c r="O175" s="1"/>
    </row>
    <row r="176" spans="1:15" ht="15.85" customHeight="1">
      <c r="A176" s="1"/>
      <c r="B176" s="6" t="s">
        <v>27</v>
      </c>
      <c r="C176" s="6">
        <v>1128299</v>
      </c>
      <c r="D176" s="7">
        <v>44337</v>
      </c>
      <c r="E176" s="6" t="s">
        <v>28</v>
      </c>
      <c r="F176" s="6" t="s">
        <v>29</v>
      </c>
      <c r="G176" s="6" t="s">
        <v>30</v>
      </c>
      <c r="H176" s="6" t="s">
        <v>19</v>
      </c>
      <c r="I176" s="8">
        <v>0.65</v>
      </c>
      <c r="J176" s="9">
        <v>7500</v>
      </c>
      <c r="K176" s="10">
        <f t="shared" si="0"/>
        <v>4875</v>
      </c>
      <c r="L176" s="10">
        <f t="shared" si="1"/>
        <v>1950</v>
      </c>
      <c r="M176" s="11">
        <v>0.4</v>
      </c>
      <c r="O176" s="1"/>
    </row>
    <row r="177" spans="1:15" ht="15.85" customHeight="1">
      <c r="A177" s="1"/>
      <c r="B177" s="6" t="s">
        <v>27</v>
      </c>
      <c r="C177" s="6">
        <v>1128299</v>
      </c>
      <c r="D177" s="7">
        <v>44337</v>
      </c>
      <c r="E177" s="6" t="s">
        <v>28</v>
      </c>
      <c r="F177" s="6" t="s">
        <v>29</v>
      </c>
      <c r="G177" s="6" t="s">
        <v>30</v>
      </c>
      <c r="H177" s="6" t="s">
        <v>20</v>
      </c>
      <c r="I177" s="8">
        <v>0.6</v>
      </c>
      <c r="J177" s="9">
        <v>6500</v>
      </c>
      <c r="K177" s="10">
        <f t="shared" si="0"/>
        <v>3900</v>
      </c>
      <c r="L177" s="10">
        <f t="shared" si="1"/>
        <v>1365</v>
      </c>
      <c r="M177" s="11">
        <v>0.35</v>
      </c>
      <c r="O177" s="1"/>
    </row>
    <row r="178" spans="1:15" ht="15.85" customHeight="1">
      <c r="A178" s="1"/>
      <c r="B178" s="6" t="s">
        <v>27</v>
      </c>
      <c r="C178" s="6">
        <v>1128299</v>
      </c>
      <c r="D178" s="7">
        <v>44337</v>
      </c>
      <c r="E178" s="6" t="s">
        <v>28</v>
      </c>
      <c r="F178" s="6" t="s">
        <v>29</v>
      </c>
      <c r="G178" s="6" t="s">
        <v>30</v>
      </c>
      <c r="H178" s="6" t="s">
        <v>21</v>
      </c>
      <c r="I178" s="8">
        <v>0.65</v>
      </c>
      <c r="J178" s="9">
        <v>5500</v>
      </c>
      <c r="K178" s="10">
        <f t="shared" si="0"/>
        <v>3575</v>
      </c>
      <c r="L178" s="10">
        <f t="shared" si="1"/>
        <v>1966.2500000000002</v>
      </c>
      <c r="M178" s="11">
        <v>0.55000000000000004</v>
      </c>
      <c r="O178" s="1"/>
    </row>
    <row r="179" spans="1:15" ht="15.85" customHeight="1">
      <c r="A179" s="1"/>
      <c r="B179" s="6" t="s">
        <v>27</v>
      </c>
      <c r="C179" s="6">
        <v>1128299</v>
      </c>
      <c r="D179" s="7">
        <v>44337</v>
      </c>
      <c r="E179" s="6" t="s">
        <v>28</v>
      </c>
      <c r="F179" s="6" t="s">
        <v>29</v>
      </c>
      <c r="G179" s="6" t="s">
        <v>30</v>
      </c>
      <c r="H179" s="6" t="s">
        <v>22</v>
      </c>
      <c r="I179" s="8">
        <v>0.8</v>
      </c>
      <c r="J179" s="9">
        <v>7250</v>
      </c>
      <c r="K179" s="10">
        <f t="shared" si="0"/>
        <v>5800</v>
      </c>
      <c r="L179" s="10">
        <f t="shared" si="1"/>
        <v>1160</v>
      </c>
      <c r="M179" s="11">
        <v>0.2</v>
      </c>
      <c r="O179" s="1"/>
    </row>
    <row r="180" spans="1:15" ht="15.85" customHeight="1">
      <c r="A180" s="1"/>
      <c r="B180" s="6" t="s">
        <v>27</v>
      </c>
      <c r="C180" s="6">
        <v>1128299</v>
      </c>
      <c r="D180" s="7">
        <v>44367</v>
      </c>
      <c r="E180" s="6" t="s">
        <v>28</v>
      </c>
      <c r="F180" s="6" t="s">
        <v>29</v>
      </c>
      <c r="G180" s="6" t="s">
        <v>30</v>
      </c>
      <c r="H180" s="6" t="s">
        <v>17</v>
      </c>
      <c r="I180" s="8">
        <v>0.6</v>
      </c>
      <c r="J180" s="9">
        <v>9750</v>
      </c>
      <c r="K180" s="10">
        <f t="shared" si="0"/>
        <v>5850</v>
      </c>
      <c r="L180" s="10">
        <f t="shared" si="1"/>
        <v>2340</v>
      </c>
      <c r="M180" s="11">
        <v>0.4</v>
      </c>
      <c r="O180" s="1"/>
    </row>
    <row r="181" spans="1:15" ht="15.85" customHeight="1">
      <c r="A181" s="1"/>
      <c r="B181" s="6" t="s">
        <v>27</v>
      </c>
      <c r="C181" s="6">
        <v>1128299</v>
      </c>
      <c r="D181" s="7">
        <v>44367</v>
      </c>
      <c r="E181" s="6" t="s">
        <v>28</v>
      </c>
      <c r="F181" s="6" t="s">
        <v>29</v>
      </c>
      <c r="G181" s="6" t="s">
        <v>30</v>
      </c>
      <c r="H181" s="6" t="s">
        <v>18</v>
      </c>
      <c r="I181" s="8">
        <v>0.65</v>
      </c>
      <c r="J181" s="9">
        <v>8250</v>
      </c>
      <c r="K181" s="10">
        <f t="shared" si="0"/>
        <v>5362.5</v>
      </c>
      <c r="L181" s="10">
        <f t="shared" si="1"/>
        <v>1340.625</v>
      </c>
      <c r="M181" s="11">
        <v>0.25</v>
      </c>
      <c r="O181" s="1"/>
    </row>
    <row r="182" spans="1:15" ht="15.85" customHeight="1">
      <c r="A182" s="1"/>
      <c r="B182" s="6" t="s">
        <v>27</v>
      </c>
      <c r="C182" s="6">
        <v>1128299</v>
      </c>
      <c r="D182" s="7">
        <v>44367</v>
      </c>
      <c r="E182" s="6" t="s">
        <v>28</v>
      </c>
      <c r="F182" s="6" t="s">
        <v>29</v>
      </c>
      <c r="G182" s="6" t="s">
        <v>30</v>
      </c>
      <c r="H182" s="6" t="s">
        <v>19</v>
      </c>
      <c r="I182" s="8">
        <v>0.65</v>
      </c>
      <c r="J182" s="9">
        <v>8250</v>
      </c>
      <c r="K182" s="10">
        <f t="shared" si="0"/>
        <v>5362.5</v>
      </c>
      <c r="L182" s="10">
        <f t="shared" si="1"/>
        <v>2145</v>
      </c>
      <c r="M182" s="11">
        <v>0.4</v>
      </c>
      <c r="O182" s="1"/>
    </row>
    <row r="183" spans="1:15" ht="15.85" customHeight="1">
      <c r="A183" s="1"/>
      <c r="B183" s="6" t="s">
        <v>27</v>
      </c>
      <c r="C183" s="6">
        <v>1128299</v>
      </c>
      <c r="D183" s="7">
        <v>44367</v>
      </c>
      <c r="E183" s="6" t="s">
        <v>28</v>
      </c>
      <c r="F183" s="6" t="s">
        <v>29</v>
      </c>
      <c r="G183" s="6" t="s">
        <v>30</v>
      </c>
      <c r="H183" s="6" t="s">
        <v>20</v>
      </c>
      <c r="I183" s="8">
        <v>0.6</v>
      </c>
      <c r="J183" s="9">
        <v>7000</v>
      </c>
      <c r="K183" s="10">
        <f t="shared" si="0"/>
        <v>4200</v>
      </c>
      <c r="L183" s="10">
        <f t="shared" si="1"/>
        <v>1470</v>
      </c>
      <c r="M183" s="11">
        <v>0.35</v>
      </c>
      <c r="O183" s="1"/>
    </row>
    <row r="184" spans="1:15" ht="15.85" customHeight="1">
      <c r="A184" s="1"/>
      <c r="B184" s="6" t="s">
        <v>27</v>
      </c>
      <c r="C184" s="6">
        <v>1128299</v>
      </c>
      <c r="D184" s="7">
        <v>44367</v>
      </c>
      <c r="E184" s="6" t="s">
        <v>28</v>
      </c>
      <c r="F184" s="6" t="s">
        <v>29</v>
      </c>
      <c r="G184" s="6" t="s">
        <v>30</v>
      </c>
      <c r="H184" s="6" t="s">
        <v>21</v>
      </c>
      <c r="I184" s="8">
        <v>0.65</v>
      </c>
      <c r="J184" s="9">
        <v>5750</v>
      </c>
      <c r="K184" s="10">
        <f t="shared" si="0"/>
        <v>3737.5</v>
      </c>
      <c r="L184" s="10">
        <f t="shared" si="1"/>
        <v>2055.625</v>
      </c>
      <c r="M184" s="11">
        <v>0.55000000000000004</v>
      </c>
      <c r="O184" s="1"/>
    </row>
    <row r="185" spans="1:15" ht="15.85" customHeight="1">
      <c r="A185" s="1"/>
      <c r="B185" s="6" t="s">
        <v>27</v>
      </c>
      <c r="C185" s="6">
        <v>1128299</v>
      </c>
      <c r="D185" s="7">
        <v>44367</v>
      </c>
      <c r="E185" s="6" t="s">
        <v>28</v>
      </c>
      <c r="F185" s="6" t="s">
        <v>29</v>
      </c>
      <c r="G185" s="6" t="s">
        <v>30</v>
      </c>
      <c r="H185" s="6" t="s">
        <v>22</v>
      </c>
      <c r="I185" s="8">
        <v>0.8</v>
      </c>
      <c r="J185" s="9">
        <v>8750</v>
      </c>
      <c r="K185" s="10">
        <f t="shared" si="0"/>
        <v>7000</v>
      </c>
      <c r="L185" s="10">
        <f t="shared" si="1"/>
        <v>1400</v>
      </c>
      <c r="M185" s="11">
        <v>0.2</v>
      </c>
      <c r="O185" s="1"/>
    </row>
    <row r="186" spans="1:15" ht="15.85" customHeight="1">
      <c r="A186" s="1"/>
      <c r="B186" s="6" t="s">
        <v>27</v>
      </c>
      <c r="C186" s="6">
        <v>1128299</v>
      </c>
      <c r="D186" s="7">
        <v>44396</v>
      </c>
      <c r="E186" s="6" t="s">
        <v>28</v>
      </c>
      <c r="F186" s="6" t="s">
        <v>29</v>
      </c>
      <c r="G186" s="6" t="s">
        <v>30</v>
      </c>
      <c r="H186" s="6" t="s">
        <v>17</v>
      </c>
      <c r="I186" s="8">
        <v>0.6</v>
      </c>
      <c r="J186" s="9">
        <v>10250</v>
      </c>
      <c r="K186" s="10">
        <f t="shared" si="0"/>
        <v>6150</v>
      </c>
      <c r="L186" s="10">
        <f t="shared" si="1"/>
        <v>2152.5</v>
      </c>
      <c r="M186" s="11">
        <v>0.35000000000000003</v>
      </c>
      <c r="O186" s="1"/>
    </row>
    <row r="187" spans="1:15" ht="15.85" customHeight="1">
      <c r="A187" s="1"/>
      <c r="B187" s="6" t="s">
        <v>27</v>
      </c>
      <c r="C187" s="6">
        <v>1128299</v>
      </c>
      <c r="D187" s="7">
        <v>44396</v>
      </c>
      <c r="E187" s="6" t="s">
        <v>28</v>
      </c>
      <c r="F187" s="6" t="s">
        <v>29</v>
      </c>
      <c r="G187" s="6" t="s">
        <v>30</v>
      </c>
      <c r="H187" s="6" t="s">
        <v>18</v>
      </c>
      <c r="I187" s="8">
        <v>0.65</v>
      </c>
      <c r="J187" s="9">
        <v>8750</v>
      </c>
      <c r="K187" s="10">
        <f t="shared" si="0"/>
        <v>5687.5</v>
      </c>
      <c r="L187" s="10">
        <f t="shared" si="1"/>
        <v>1137.5</v>
      </c>
      <c r="M187" s="11">
        <v>0.2</v>
      </c>
      <c r="O187" s="1"/>
    </row>
    <row r="188" spans="1:15" ht="15.85" customHeight="1">
      <c r="A188" s="1"/>
      <c r="B188" s="6" t="s">
        <v>27</v>
      </c>
      <c r="C188" s="6">
        <v>1128299</v>
      </c>
      <c r="D188" s="7">
        <v>44396</v>
      </c>
      <c r="E188" s="6" t="s">
        <v>28</v>
      </c>
      <c r="F188" s="6" t="s">
        <v>29</v>
      </c>
      <c r="G188" s="6" t="s">
        <v>30</v>
      </c>
      <c r="H188" s="6" t="s">
        <v>19</v>
      </c>
      <c r="I188" s="8">
        <v>0.65</v>
      </c>
      <c r="J188" s="9">
        <v>8250</v>
      </c>
      <c r="K188" s="10">
        <f t="shared" si="0"/>
        <v>5362.5</v>
      </c>
      <c r="L188" s="10">
        <f t="shared" si="1"/>
        <v>1876.8750000000002</v>
      </c>
      <c r="M188" s="11">
        <v>0.35000000000000003</v>
      </c>
      <c r="O188" s="1"/>
    </row>
    <row r="189" spans="1:15" ht="15.85" customHeight="1">
      <c r="A189" s="1"/>
      <c r="B189" s="6" t="s">
        <v>27</v>
      </c>
      <c r="C189" s="6">
        <v>1128299</v>
      </c>
      <c r="D189" s="7">
        <v>44396</v>
      </c>
      <c r="E189" s="6" t="s">
        <v>28</v>
      </c>
      <c r="F189" s="6" t="s">
        <v>29</v>
      </c>
      <c r="G189" s="6" t="s">
        <v>30</v>
      </c>
      <c r="H189" s="6" t="s">
        <v>20</v>
      </c>
      <c r="I189" s="8">
        <v>0.6</v>
      </c>
      <c r="J189" s="9">
        <v>7250</v>
      </c>
      <c r="K189" s="10">
        <f t="shared" si="0"/>
        <v>4350</v>
      </c>
      <c r="L189" s="10">
        <f t="shared" si="1"/>
        <v>1305</v>
      </c>
      <c r="M189" s="11">
        <v>0.3</v>
      </c>
      <c r="O189" s="1"/>
    </row>
    <row r="190" spans="1:15" ht="15.85" customHeight="1">
      <c r="A190" s="1"/>
      <c r="B190" s="6" t="s">
        <v>27</v>
      </c>
      <c r="C190" s="6">
        <v>1128299</v>
      </c>
      <c r="D190" s="7">
        <v>44396</v>
      </c>
      <c r="E190" s="6" t="s">
        <v>28</v>
      </c>
      <c r="F190" s="6" t="s">
        <v>29</v>
      </c>
      <c r="G190" s="6" t="s">
        <v>30</v>
      </c>
      <c r="H190" s="6" t="s">
        <v>21</v>
      </c>
      <c r="I190" s="8">
        <v>0.65</v>
      </c>
      <c r="J190" s="9">
        <v>7750</v>
      </c>
      <c r="K190" s="10">
        <f t="shared" si="0"/>
        <v>5037.5</v>
      </c>
      <c r="L190" s="10">
        <f t="shared" si="1"/>
        <v>2518.75</v>
      </c>
      <c r="M190" s="11">
        <v>0.5</v>
      </c>
      <c r="O190" s="1"/>
    </row>
    <row r="191" spans="1:15" ht="15.85" customHeight="1">
      <c r="A191" s="1"/>
      <c r="B191" s="6" t="s">
        <v>27</v>
      </c>
      <c r="C191" s="6">
        <v>1128299</v>
      </c>
      <c r="D191" s="7">
        <v>44396</v>
      </c>
      <c r="E191" s="6" t="s">
        <v>28</v>
      </c>
      <c r="F191" s="6" t="s">
        <v>29</v>
      </c>
      <c r="G191" s="6" t="s">
        <v>30</v>
      </c>
      <c r="H191" s="6" t="s">
        <v>22</v>
      </c>
      <c r="I191" s="8">
        <v>0.8</v>
      </c>
      <c r="J191" s="9">
        <v>7750</v>
      </c>
      <c r="K191" s="10">
        <f t="shared" si="0"/>
        <v>6200</v>
      </c>
      <c r="L191" s="10">
        <f t="shared" si="1"/>
        <v>930.00000000000011</v>
      </c>
      <c r="M191" s="11">
        <v>0.15000000000000002</v>
      </c>
      <c r="O191" s="1"/>
    </row>
    <row r="192" spans="1:15" ht="15.85" customHeight="1">
      <c r="A192" s="1"/>
      <c r="B192" s="6" t="s">
        <v>27</v>
      </c>
      <c r="C192" s="6">
        <v>1128299</v>
      </c>
      <c r="D192" s="7">
        <v>44428</v>
      </c>
      <c r="E192" s="6" t="s">
        <v>28</v>
      </c>
      <c r="F192" s="6" t="s">
        <v>29</v>
      </c>
      <c r="G192" s="6" t="s">
        <v>30</v>
      </c>
      <c r="H192" s="6" t="s">
        <v>17</v>
      </c>
      <c r="I192" s="8">
        <v>0.65</v>
      </c>
      <c r="J192" s="9">
        <v>9750</v>
      </c>
      <c r="K192" s="10">
        <f t="shared" si="0"/>
        <v>6337.5</v>
      </c>
      <c r="L192" s="10">
        <f t="shared" si="1"/>
        <v>2218.125</v>
      </c>
      <c r="M192" s="11">
        <v>0.35000000000000003</v>
      </c>
      <c r="O192" s="1"/>
    </row>
    <row r="193" spans="1:15" ht="15.85" customHeight="1">
      <c r="A193" s="1"/>
      <c r="B193" s="6" t="s">
        <v>27</v>
      </c>
      <c r="C193" s="6">
        <v>1128299</v>
      </c>
      <c r="D193" s="7">
        <v>44428</v>
      </c>
      <c r="E193" s="6" t="s">
        <v>28</v>
      </c>
      <c r="F193" s="6" t="s">
        <v>29</v>
      </c>
      <c r="G193" s="6" t="s">
        <v>30</v>
      </c>
      <c r="H193" s="6" t="s">
        <v>18</v>
      </c>
      <c r="I193" s="8">
        <v>0.70000000000000007</v>
      </c>
      <c r="J193" s="9">
        <v>9250</v>
      </c>
      <c r="K193" s="10">
        <f t="shared" si="0"/>
        <v>6475.0000000000009</v>
      </c>
      <c r="L193" s="10">
        <f t="shared" si="1"/>
        <v>1295.0000000000002</v>
      </c>
      <c r="M193" s="11">
        <v>0.2</v>
      </c>
      <c r="O193" s="1"/>
    </row>
    <row r="194" spans="1:15" ht="15.85" customHeight="1">
      <c r="A194" s="1"/>
      <c r="B194" s="6" t="s">
        <v>27</v>
      </c>
      <c r="C194" s="6">
        <v>1128299</v>
      </c>
      <c r="D194" s="7">
        <v>44428</v>
      </c>
      <c r="E194" s="6" t="s">
        <v>28</v>
      </c>
      <c r="F194" s="6" t="s">
        <v>29</v>
      </c>
      <c r="G194" s="6" t="s">
        <v>30</v>
      </c>
      <c r="H194" s="6" t="s">
        <v>19</v>
      </c>
      <c r="I194" s="8">
        <v>0.65</v>
      </c>
      <c r="J194" s="9">
        <v>8000</v>
      </c>
      <c r="K194" s="10">
        <f t="shared" si="0"/>
        <v>5200</v>
      </c>
      <c r="L194" s="10">
        <f t="shared" si="1"/>
        <v>1820.0000000000002</v>
      </c>
      <c r="M194" s="11">
        <v>0.35000000000000003</v>
      </c>
      <c r="O194" s="1"/>
    </row>
    <row r="195" spans="1:15" ht="15.85" customHeight="1">
      <c r="A195" s="1"/>
      <c r="B195" s="6" t="s">
        <v>27</v>
      </c>
      <c r="C195" s="6">
        <v>1128299</v>
      </c>
      <c r="D195" s="7">
        <v>44428</v>
      </c>
      <c r="E195" s="6" t="s">
        <v>28</v>
      </c>
      <c r="F195" s="6" t="s">
        <v>29</v>
      </c>
      <c r="G195" s="6" t="s">
        <v>30</v>
      </c>
      <c r="H195" s="6" t="s">
        <v>20</v>
      </c>
      <c r="I195" s="8">
        <v>0.65</v>
      </c>
      <c r="J195" s="9">
        <v>7500</v>
      </c>
      <c r="K195" s="10">
        <f t="shared" si="0"/>
        <v>4875</v>
      </c>
      <c r="L195" s="10">
        <f t="shared" si="1"/>
        <v>1462.5</v>
      </c>
      <c r="M195" s="11">
        <v>0.3</v>
      </c>
      <c r="O195" s="1"/>
    </row>
    <row r="196" spans="1:15" ht="15.85" customHeight="1">
      <c r="A196" s="1"/>
      <c r="B196" s="6" t="s">
        <v>27</v>
      </c>
      <c r="C196" s="6">
        <v>1128299</v>
      </c>
      <c r="D196" s="7">
        <v>44428</v>
      </c>
      <c r="E196" s="6" t="s">
        <v>28</v>
      </c>
      <c r="F196" s="6" t="s">
        <v>29</v>
      </c>
      <c r="G196" s="6" t="s">
        <v>30</v>
      </c>
      <c r="H196" s="6" t="s">
        <v>21</v>
      </c>
      <c r="I196" s="8">
        <v>0.75</v>
      </c>
      <c r="J196" s="9">
        <v>7500</v>
      </c>
      <c r="K196" s="10">
        <f t="shared" si="0"/>
        <v>5625</v>
      </c>
      <c r="L196" s="10">
        <f t="shared" si="1"/>
        <v>2812.5</v>
      </c>
      <c r="M196" s="11">
        <v>0.5</v>
      </c>
      <c r="O196" s="1"/>
    </row>
    <row r="197" spans="1:15" ht="15.85" customHeight="1">
      <c r="A197" s="1"/>
      <c r="B197" s="6" t="s">
        <v>27</v>
      </c>
      <c r="C197" s="6">
        <v>1128299</v>
      </c>
      <c r="D197" s="7">
        <v>44428</v>
      </c>
      <c r="E197" s="6" t="s">
        <v>28</v>
      </c>
      <c r="F197" s="6" t="s">
        <v>29</v>
      </c>
      <c r="G197" s="6" t="s">
        <v>30</v>
      </c>
      <c r="H197" s="6" t="s">
        <v>22</v>
      </c>
      <c r="I197" s="8">
        <v>0.8</v>
      </c>
      <c r="J197" s="9">
        <v>7250</v>
      </c>
      <c r="K197" s="10">
        <f t="shared" si="0"/>
        <v>5800</v>
      </c>
      <c r="L197" s="10">
        <f t="shared" si="1"/>
        <v>870.00000000000011</v>
      </c>
      <c r="M197" s="11">
        <v>0.15000000000000002</v>
      </c>
      <c r="O197" s="1"/>
    </row>
    <row r="198" spans="1:15" ht="15.85" customHeight="1">
      <c r="A198" s="1"/>
      <c r="B198" s="6" t="s">
        <v>27</v>
      </c>
      <c r="C198" s="6">
        <v>1128299</v>
      </c>
      <c r="D198" s="7">
        <v>44460</v>
      </c>
      <c r="E198" s="6" t="s">
        <v>28</v>
      </c>
      <c r="F198" s="6" t="s">
        <v>29</v>
      </c>
      <c r="G198" s="6" t="s">
        <v>30</v>
      </c>
      <c r="H198" s="6" t="s">
        <v>17</v>
      </c>
      <c r="I198" s="8">
        <v>0.55000000000000004</v>
      </c>
      <c r="J198" s="9">
        <v>9250</v>
      </c>
      <c r="K198" s="10">
        <f t="shared" si="0"/>
        <v>5087.5</v>
      </c>
      <c r="L198" s="10">
        <f t="shared" si="1"/>
        <v>1526.2500000000002</v>
      </c>
      <c r="M198" s="11">
        <v>0.30000000000000004</v>
      </c>
      <c r="O198" s="1"/>
    </row>
    <row r="199" spans="1:15" ht="15.85" customHeight="1">
      <c r="A199" s="1"/>
      <c r="B199" s="6" t="s">
        <v>27</v>
      </c>
      <c r="C199" s="6">
        <v>1128299</v>
      </c>
      <c r="D199" s="7">
        <v>44460</v>
      </c>
      <c r="E199" s="6" t="s">
        <v>28</v>
      </c>
      <c r="F199" s="6" t="s">
        <v>29</v>
      </c>
      <c r="G199" s="6" t="s">
        <v>30</v>
      </c>
      <c r="H199" s="6" t="s">
        <v>18</v>
      </c>
      <c r="I199" s="8">
        <v>0.60000000000000009</v>
      </c>
      <c r="J199" s="9">
        <v>9250</v>
      </c>
      <c r="K199" s="10">
        <f t="shared" si="0"/>
        <v>5550.0000000000009</v>
      </c>
      <c r="L199" s="10">
        <f t="shared" si="1"/>
        <v>832.50000000000011</v>
      </c>
      <c r="M199" s="11">
        <v>0.15</v>
      </c>
      <c r="O199" s="1"/>
    </row>
    <row r="200" spans="1:15" ht="15.85" customHeight="1">
      <c r="A200" s="1"/>
      <c r="B200" s="6" t="s">
        <v>27</v>
      </c>
      <c r="C200" s="6">
        <v>1128299</v>
      </c>
      <c r="D200" s="7">
        <v>44460</v>
      </c>
      <c r="E200" s="6" t="s">
        <v>28</v>
      </c>
      <c r="F200" s="6" t="s">
        <v>29</v>
      </c>
      <c r="G200" s="6" t="s">
        <v>30</v>
      </c>
      <c r="H200" s="6" t="s">
        <v>19</v>
      </c>
      <c r="I200" s="8">
        <v>0.55000000000000004</v>
      </c>
      <c r="J200" s="9">
        <v>7750</v>
      </c>
      <c r="K200" s="10">
        <f t="shared" si="0"/>
        <v>4262.5</v>
      </c>
      <c r="L200" s="10">
        <f t="shared" si="1"/>
        <v>1278.7500000000002</v>
      </c>
      <c r="M200" s="11">
        <v>0.30000000000000004</v>
      </c>
      <c r="O200" s="1"/>
    </row>
    <row r="201" spans="1:15" ht="15.85" customHeight="1">
      <c r="A201" s="1"/>
      <c r="B201" s="6" t="s">
        <v>27</v>
      </c>
      <c r="C201" s="6">
        <v>1128299</v>
      </c>
      <c r="D201" s="7">
        <v>44460</v>
      </c>
      <c r="E201" s="6" t="s">
        <v>28</v>
      </c>
      <c r="F201" s="6" t="s">
        <v>29</v>
      </c>
      <c r="G201" s="6" t="s">
        <v>30</v>
      </c>
      <c r="H201" s="6" t="s">
        <v>20</v>
      </c>
      <c r="I201" s="8">
        <v>0.55000000000000004</v>
      </c>
      <c r="J201" s="9">
        <v>7250</v>
      </c>
      <c r="K201" s="10">
        <f t="shared" si="0"/>
        <v>3987.5000000000005</v>
      </c>
      <c r="L201" s="10">
        <f t="shared" si="1"/>
        <v>996.875</v>
      </c>
      <c r="M201" s="11">
        <v>0.24999999999999997</v>
      </c>
      <c r="O201" s="1"/>
    </row>
    <row r="202" spans="1:15" ht="15.85" customHeight="1">
      <c r="A202" s="1"/>
      <c r="B202" s="6" t="s">
        <v>27</v>
      </c>
      <c r="C202" s="6">
        <v>1128299</v>
      </c>
      <c r="D202" s="7">
        <v>44460</v>
      </c>
      <c r="E202" s="6" t="s">
        <v>28</v>
      </c>
      <c r="F202" s="6" t="s">
        <v>29</v>
      </c>
      <c r="G202" s="6" t="s">
        <v>30</v>
      </c>
      <c r="H202" s="6" t="s">
        <v>21</v>
      </c>
      <c r="I202" s="8">
        <v>0.65</v>
      </c>
      <c r="J202" s="9">
        <v>7250</v>
      </c>
      <c r="K202" s="10">
        <f t="shared" si="0"/>
        <v>4712.5</v>
      </c>
      <c r="L202" s="10">
        <f t="shared" si="1"/>
        <v>2120.6250000000005</v>
      </c>
      <c r="M202" s="11">
        <v>0.45000000000000007</v>
      </c>
      <c r="O202" s="1"/>
    </row>
    <row r="203" spans="1:15" ht="15.85" customHeight="1">
      <c r="A203" s="1"/>
      <c r="B203" s="6" t="s">
        <v>27</v>
      </c>
      <c r="C203" s="6">
        <v>1128299</v>
      </c>
      <c r="D203" s="7">
        <v>44460</v>
      </c>
      <c r="E203" s="6" t="s">
        <v>28</v>
      </c>
      <c r="F203" s="6" t="s">
        <v>29</v>
      </c>
      <c r="G203" s="6" t="s">
        <v>30</v>
      </c>
      <c r="H203" s="6" t="s">
        <v>22</v>
      </c>
      <c r="I203" s="8">
        <v>0.70000000000000007</v>
      </c>
      <c r="J203" s="9">
        <v>7750</v>
      </c>
      <c r="K203" s="10">
        <f t="shared" si="0"/>
        <v>5425.0000000000009</v>
      </c>
      <c r="L203" s="10">
        <f t="shared" si="1"/>
        <v>542.50000000000011</v>
      </c>
      <c r="M203" s="11">
        <v>0.1</v>
      </c>
      <c r="O203" s="1"/>
    </row>
    <row r="204" spans="1:15" ht="15.85" customHeight="1">
      <c r="A204" s="1"/>
      <c r="B204" s="6" t="s">
        <v>27</v>
      </c>
      <c r="C204" s="6">
        <v>1128299</v>
      </c>
      <c r="D204" s="7">
        <v>44489</v>
      </c>
      <c r="E204" s="6" t="s">
        <v>28</v>
      </c>
      <c r="F204" s="6" t="s">
        <v>29</v>
      </c>
      <c r="G204" s="6" t="s">
        <v>30</v>
      </c>
      <c r="H204" s="6" t="s">
        <v>17</v>
      </c>
      <c r="I204" s="8">
        <v>0.55000000000000004</v>
      </c>
      <c r="J204" s="9">
        <v>8750</v>
      </c>
      <c r="K204" s="10">
        <f t="shared" si="0"/>
        <v>4812.5</v>
      </c>
      <c r="L204" s="10">
        <f t="shared" si="1"/>
        <v>1443.7500000000002</v>
      </c>
      <c r="M204" s="11">
        <v>0.30000000000000004</v>
      </c>
      <c r="O204" s="1"/>
    </row>
    <row r="205" spans="1:15" ht="15.85" customHeight="1">
      <c r="A205" s="1"/>
      <c r="B205" s="6" t="s">
        <v>27</v>
      </c>
      <c r="C205" s="6">
        <v>1128299</v>
      </c>
      <c r="D205" s="7">
        <v>44489</v>
      </c>
      <c r="E205" s="6" t="s">
        <v>28</v>
      </c>
      <c r="F205" s="6" t="s">
        <v>29</v>
      </c>
      <c r="G205" s="6" t="s">
        <v>30</v>
      </c>
      <c r="H205" s="6" t="s">
        <v>18</v>
      </c>
      <c r="I205" s="8">
        <v>0.60000000000000009</v>
      </c>
      <c r="J205" s="9">
        <v>8750</v>
      </c>
      <c r="K205" s="10">
        <f t="shared" si="0"/>
        <v>5250.0000000000009</v>
      </c>
      <c r="L205" s="10">
        <f t="shared" si="1"/>
        <v>787.50000000000011</v>
      </c>
      <c r="M205" s="11">
        <v>0.15</v>
      </c>
      <c r="O205" s="1"/>
    </row>
    <row r="206" spans="1:15" ht="15.85" customHeight="1">
      <c r="A206" s="1"/>
      <c r="B206" s="6" t="s">
        <v>27</v>
      </c>
      <c r="C206" s="6">
        <v>1128299</v>
      </c>
      <c r="D206" s="7">
        <v>44489</v>
      </c>
      <c r="E206" s="6" t="s">
        <v>28</v>
      </c>
      <c r="F206" s="6" t="s">
        <v>29</v>
      </c>
      <c r="G206" s="6" t="s">
        <v>30</v>
      </c>
      <c r="H206" s="6" t="s">
        <v>19</v>
      </c>
      <c r="I206" s="8">
        <v>0.55000000000000004</v>
      </c>
      <c r="J206" s="9">
        <v>7000</v>
      </c>
      <c r="K206" s="10">
        <f t="shared" si="0"/>
        <v>3850.0000000000005</v>
      </c>
      <c r="L206" s="10">
        <f t="shared" si="1"/>
        <v>1155.0000000000002</v>
      </c>
      <c r="M206" s="11">
        <v>0.30000000000000004</v>
      </c>
      <c r="O206" s="1"/>
    </row>
    <row r="207" spans="1:15" ht="15.85" customHeight="1">
      <c r="A207" s="1"/>
      <c r="B207" s="6" t="s">
        <v>27</v>
      </c>
      <c r="C207" s="6">
        <v>1128299</v>
      </c>
      <c r="D207" s="7">
        <v>44489</v>
      </c>
      <c r="E207" s="6" t="s">
        <v>28</v>
      </c>
      <c r="F207" s="6" t="s">
        <v>29</v>
      </c>
      <c r="G207" s="6" t="s">
        <v>30</v>
      </c>
      <c r="H207" s="6" t="s">
        <v>20</v>
      </c>
      <c r="I207" s="8">
        <v>0.55000000000000004</v>
      </c>
      <c r="J207" s="9">
        <v>6750</v>
      </c>
      <c r="K207" s="10">
        <f t="shared" si="0"/>
        <v>3712.5000000000005</v>
      </c>
      <c r="L207" s="10">
        <f t="shared" si="1"/>
        <v>928.125</v>
      </c>
      <c r="M207" s="11">
        <v>0.24999999999999997</v>
      </c>
      <c r="O207" s="1"/>
    </row>
    <row r="208" spans="1:15" ht="15.85" customHeight="1">
      <c r="A208" s="1"/>
      <c r="B208" s="6" t="s">
        <v>27</v>
      </c>
      <c r="C208" s="6">
        <v>1128299</v>
      </c>
      <c r="D208" s="7">
        <v>44489</v>
      </c>
      <c r="E208" s="6" t="s">
        <v>28</v>
      </c>
      <c r="F208" s="6" t="s">
        <v>29</v>
      </c>
      <c r="G208" s="6" t="s">
        <v>30</v>
      </c>
      <c r="H208" s="6" t="s">
        <v>21</v>
      </c>
      <c r="I208" s="8">
        <v>0.65</v>
      </c>
      <c r="J208" s="9">
        <v>6500</v>
      </c>
      <c r="K208" s="10">
        <f t="shared" si="0"/>
        <v>4225</v>
      </c>
      <c r="L208" s="10">
        <f t="shared" si="1"/>
        <v>1901.2500000000002</v>
      </c>
      <c r="M208" s="11">
        <v>0.45000000000000007</v>
      </c>
      <c r="O208" s="1"/>
    </row>
    <row r="209" spans="1:15" ht="15.85" customHeight="1">
      <c r="A209" s="1"/>
      <c r="B209" s="6" t="s">
        <v>27</v>
      </c>
      <c r="C209" s="6">
        <v>1128299</v>
      </c>
      <c r="D209" s="7">
        <v>44489</v>
      </c>
      <c r="E209" s="6" t="s">
        <v>28</v>
      </c>
      <c r="F209" s="6" t="s">
        <v>29</v>
      </c>
      <c r="G209" s="6" t="s">
        <v>30</v>
      </c>
      <c r="H209" s="6" t="s">
        <v>22</v>
      </c>
      <c r="I209" s="8">
        <v>0.70000000000000007</v>
      </c>
      <c r="J209" s="9">
        <v>7000</v>
      </c>
      <c r="K209" s="10">
        <f t="shared" si="0"/>
        <v>4900.0000000000009</v>
      </c>
      <c r="L209" s="10">
        <f t="shared" si="1"/>
        <v>490.00000000000011</v>
      </c>
      <c r="M209" s="11">
        <v>0.1</v>
      </c>
      <c r="O209" s="1"/>
    </row>
    <row r="210" spans="1:15" ht="15.85" customHeight="1">
      <c r="A210" s="1"/>
      <c r="B210" s="6" t="s">
        <v>27</v>
      </c>
      <c r="C210" s="6">
        <v>1128299</v>
      </c>
      <c r="D210" s="7">
        <v>44520</v>
      </c>
      <c r="E210" s="6" t="s">
        <v>28</v>
      </c>
      <c r="F210" s="6" t="s">
        <v>29</v>
      </c>
      <c r="G210" s="6" t="s">
        <v>30</v>
      </c>
      <c r="H210" s="6" t="s">
        <v>17</v>
      </c>
      <c r="I210" s="8">
        <v>0.55000000000000004</v>
      </c>
      <c r="J210" s="9">
        <v>8750</v>
      </c>
      <c r="K210" s="10">
        <f t="shared" si="0"/>
        <v>4812.5</v>
      </c>
      <c r="L210" s="10">
        <f t="shared" si="1"/>
        <v>1443.7500000000002</v>
      </c>
      <c r="M210" s="11">
        <v>0.30000000000000004</v>
      </c>
      <c r="O210" s="1"/>
    </row>
    <row r="211" spans="1:15" ht="15.85" customHeight="1">
      <c r="A211" s="1"/>
      <c r="B211" s="6" t="s">
        <v>27</v>
      </c>
      <c r="C211" s="6">
        <v>1128299</v>
      </c>
      <c r="D211" s="7">
        <v>44520</v>
      </c>
      <c r="E211" s="6" t="s">
        <v>28</v>
      </c>
      <c r="F211" s="6" t="s">
        <v>29</v>
      </c>
      <c r="G211" s="6" t="s">
        <v>30</v>
      </c>
      <c r="H211" s="6" t="s">
        <v>18</v>
      </c>
      <c r="I211" s="8">
        <v>0.60000000000000009</v>
      </c>
      <c r="J211" s="9">
        <v>8750</v>
      </c>
      <c r="K211" s="10">
        <f t="shared" si="0"/>
        <v>5250.0000000000009</v>
      </c>
      <c r="L211" s="10">
        <f t="shared" si="1"/>
        <v>787.50000000000011</v>
      </c>
      <c r="M211" s="11">
        <v>0.15</v>
      </c>
      <c r="O211" s="1"/>
    </row>
    <row r="212" spans="1:15" ht="15.85" customHeight="1">
      <c r="A212" s="1"/>
      <c r="B212" s="6" t="s">
        <v>27</v>
      </c>
      <c r="C212" s="6">
        <v>1128299</v>
      </c>
      <c r="D212" s="7">
        <v>44520</v>
      </c>
      <c r="E212" s="6" t="s">
        <v>28</v>
      </c>
      <c r="F212" s="6" t="s">
        <v>29</v>
      </c>
      <c r="G212" s="6" t="s">
        <v>30</v>
      </c>
      <c r="H212" s="6" t="s">
        <v>19</v>
      </c>
      <c r="I212" s="8">
        <v>0.55000000000000004</v>
      </c>
      <c r="J212" s="9">
        <v>7250</v>
      </c>
      <c r="K212" s="10">
        <f t="shared" si="0"/>
        <v>3987.5000000000005</v>
      </c>
      <c r="L212" s="10">
        <f t="shared" si="1"/>
        <v>1196.2500000000002</v>
      </c>
      <c r="M212" s="11">
        <v>0.30000000000000004</v>
      </c>
      <c r="O212" s="1"/>
    </row>
    <row r="213" spans="1:15" ht="15.85" customHeight="1">
      <c r="A213" s="1"/>
      <c r="B213" s="6" t="s">
        <v>27</v>
      </c>
      <c r="C213" s="6">
        <v>1128299</v>
      </c>
      <c r="D213" s="7">
        <v>44520</v>
      </c>
      <c r="E213" s="6" t="s">
        <v>28</v>
      </c>
      <c r="F213" s="6" t="s">
        <v>29</v>
      </c>
      <c r="G213" s="6" t="s">
        <v>30</v>
      </c>
      <c r="H213" s="6" t="s">
        <v>20</v>
      </c>
      <c r="I213" s="8">
        <v>0.55000000000000004</v>
      </c>
      <c r="J213" s="9">
        <v>7000</v>
      </c>
      <c r="K213" s="10">
        <f t="shared" si="0"/>
        <v>3850.0000000000005</v>
      </c>
      <c r="L213" s="10">
        <f t="shared" si="1"/>
        <v>962.5</v>
      </c>
      <c r="M213" s="11">
        <v>0.24999999999999997</v>
      </c>
      <c r="O213" s="1"/>
    </row>
    <row r="214" spans="1:15" ht="15.85" customHeight="1">
      <c r="A214" s="1"/>
      <c r="B214" s="6" t="s">
        <v>27</v>
      </c>
      <c r="C214" s="6">
        <v>1128299</v>
      </c>
      <c r="D214" s="7">
        <v>44520</v>
      </c>
      <c r="E214" s="6" t="s">
        <v>28</v>
      </c>
      <c r="F214" s="6" t="s">
        <v>29</v>
      </c>
      <c r="G214" s="6" t="s">
        <v>30</v>
      </c>
      <c r="H214" s="6" t="s">
        <v>21</v>
      </c>
      <c r="I214" s="8">
        <v>0.65</v>
      </c>
      <c r="J214" s="9">
        <v>6500</v>
      </c>
      <c r="K214" s="10">
        <f t="shared" si="0"/>
        <v>4225</v>
      </c>
      <c r="L214" s="10">
        <f t="shared" si="1"/>
        <v>1901.2500000000002</v>
      </c>
      <c r="M214" s="11">
        <v>0.45000000000000007</v>
      </c>
      <c r="O214" s="1"/>
    </row>
    <row r="215" spans="1:15" ht="15.85" customHeight="1">
      <c r="A215" s="1"/>
      <c r="B215" s="6" t="s">
        <v>27</v>
      </c>
      <c r="C215" s="6">
        <v>1128299</v>
      </c>
      <c r="D215" s="7">
        <v>44520</v>
      </c>
      <c r="E215" s="6" t="s">
        <v>28</v>
      </c>
      <c r="F215" s="6" t="s">
        <v>29</v>
      </c>
      <c r="G215" s="6" t="s">
        <v>30</v>
      </c>
      <c r="H215" s="6" t="s">
        <v>22</v>
      </c>
      <c r="I215" s="8">
        <v>0.70000000000000007</v>
      </c>
      <c r="J215" s="9">
        <v>7750</v>
      </c>
      <c r="K215" s="10">
        <f t="shared" si="0"/>
        <v>5425.0000000000009</v>
      </c>
      <c r="L215" s="10">
        <f t="shared" si="1"/>
        <v>542.50000000000011</v>
      </c>
      <c r="M215" s="11">
        <v>0.1</v>
      </c>
      <c r="O215" s="1"/>
    </row>
    <row r="216" spans="1:15" ht="15.85" customHeight="1">
      <c r="A216" s="1"/>
      <c r="B216" s="6" t="s">
        <v>27</v>
      </c>
      <c r="C216" s="6">
        <v>1128299</v>
      </c>
      <c r="D216" s="7">
        <v>44549</v>
      </c>
      <c r="E216" s="6" t="s">
        <v>28</v>
      </c>
      <c r="F216" s="6" t="s">
        <v>29</v>
      </c>
      <c r="G216" s="6" t="s">
        <v>30</v>
      </c>
      <c r="H216" s="6" t="s">
        <v>17</v>
      </c>
      <c r="I216" s="8">
        <v>0.55000000000000004</v>
      </c>
      <c r="J216" s="9">
        <v>9750</v>
      </c>
      <c r="K216" s="10">
        <f t="shared" si="0"/>
        <v>5362.5</v>
      </c>
      <c r="L216" s="10">
        <f t="shared" si="1"/>
        <v>1608.7500000000002</v>
      </c>
      <c r="M216" s="11">
        <v>0.30000000000000004</v>
      </c>
      <c r="O216" s="1"/>
    </row>
    <row r="217" spans="1:15" ht="15.85" customHeight="1">
      <c r="A217" s="1"/>
      <c r="B217" s="6" t="s">
        <v>27</v>
      </c>
      <c r="C217" s="6">
        <v>1128299</v>
      </c>
      <c r="D217" s="7">
        <v>44549</v>
      </c>
      <c r="E217" s="6" t="s">
        <v>28</v>
      </c>
      <c r="F217" s="6" t="s">
        <v>29</v>
      </c>
      <c r="G217" s="6" t="s">
        <v>30</v>
      </c>
      <c r="H217" s="6" t="s">
        <v>18</v>
      </c>
      <c r="I217" s="8">
        <v>0.60000000000000009</v>
      </c>
      <c r="J217" s="9">
        <v>9750</v>
      </c>
      <c r="K217" s="10">
        <f t="shared" si="0"/>
        <v>5850.0000000000009</v>
      </c>
      <c r="L217" s="10">
        <f t="shared" si="1"/>
        <v>877.50000000000011</v>
      </c>
      <c r="M217" s="11">
        <v>0.15</v>
      </c>
      <c r="O217" s="1"/>
    </row>
    <row r="218" spans="1:15" ht="15.85" customHeight="1">
      <c r="A218" s="1"/>
      <c r="B218" s="6" t="s">
        <v>27</v>
      </c>
      <c r="C218" s="6">
        <v>1128299</v>
      </c>
      <c r="D218" s="7">
        <v>44549</v>
      </c>
      <c r="E218" s="6" t="s">
        <v>28</v>
      </c>
      <c r="F218" s="6" t="s">
        <v>29</v>
      </c>
      <c r="G218" s="6" t="s">
        <v>30</v>
      </c>
      <c r="H218" s="6" t="s">
        <v>19</v>
      </c>
      <c r="I218" s="8">
        <v>0.55000000000000004</v>
      </c>
      <c r="J218" s="9">
        <v>7750</v>
      </c>
      <c r="K218" s="10">
        <f t="shared" si="0"/>
        <v>4262.5</v>
      </c>
      <c r="L218" s="10">
        <f t="shared" si="1"/>
        <v>1278.7500000000002</v>
      </c>
      <c r="M218" s="11">
        <v>0.30000000000000004</v>
      </c>
      <c r="O218" s="1"/>
    </row>
    <row r="219" spans="1:15" ht="15.85" customHeight="1">
      <c r="A219" s="1"/>
      <c r="B219" s="6" t="s">
        <v>27</v>
      </c>
      <c r="C219" s="6">
        <v>1128299</v>
      </c>
      <c r="D219" s="7">
        <v>44549</v>
      </c>
      <c r="E219" s="6" t="s">
        <v>28</v>
      </c>
      <c r="F219" s="6" t="s">
        <v>29</v>
      </c>
      <c r="G219" s="6" t="s">
        <v>30</v>
      </c>
      <c r="H219" s="6" t="s">
        <v>20</v>
      </c>
      <c r="I219" s="8">
        <v>0.55000000000000004</v>
      </c>
      <c r="J219" s="9">
        <v>7750</v>
      </c>
      <c r="K219" s="10">
        <f t="shared" si="0"/>
        <v>4262.5</v>
      </c>
      <c r="L219" s="10">
        <f t="shared" si="1"/>
        <v>1065.6249999999998</v>
      </c>
      <c r="M219" s="11">
        <v>0.24999999999999997</v>
      </c>
      <c r="O219" s="1"/>
    </row>
    <row r="220" spans="1:15" ht="15.85" customHeight="1">
      <c r="A220" s="1"/>
      <c r="B220" s="6" t="s">
        <v>27</v>
      </c>
      <c r="C220" s="6">
        <v>1128299</v>
      </c>
      <c r="D220" s="7">
        <v>44549</v>
      </c>
      <c r="E220" s="6" t="s">
        <v>28</v>
      </c>
      <c r="F220" s="6" t="s">
        <v>29</v>
      </c>
      <c r="G220" s="6" t="s">
        <v>30</v>
      </c>
      <c r="H220" s="6" t="s">
        <v>21</v>
      </c>
      <c r="I220" s="8">
        <v>0.65</v>
      </c>
      <c r="J220" s="9">
        <v>7000</v>
      </c>
      <c r="K220" s="10">
        <f t="shared" si="0"/>
        <v>4550</v>
      </c>
      <c r="L220" s="10">
        <f t="shared" si="1"/>
        <v>2047.5000000000002</v>
      </c>
      <c r="M220" s="11">
        <v>0.45000000000000007</v>
      </c>
      <c r="O220" s="1"/>
    </row>
    <row r="221" spans="1:15" ht="15.85" customHeight="1">
      <c r="A221" s="1"/>
      <c r="B221" s="6" t="s">
        <v>27</v>
      </c>
      <c r="C221" s="6">
        <v>1128299</v>
      </c>
      <c r="D221" s="7">
        <v>44549</v>
      </c>
      <c r="E221" s="6" t="s">
        <v>28</v>
      </c>
      <c r="F221" s="6" t="s">
        <v>29</v>
      </c>
      <c r="G221" s="6" t="s">
        <v>30</v>
      </c>
      <c r="H221" s="6" t="s">
        <v>22</v>
      </c>
      <c r="I221" s="8">
        <v>0.70000000000000007</v>
      </c>
      <c r="J221" s="9">
        <v>8000</v>
      </c>
      <c r="K221" s="10">
        <f t="shared" si="0"/>
        <v>5600.0000000000009</v>
      </c>
      <c r="L221" s="10">
        <f t="shared" si="1"/>
        <v>560.00000000000011</v>
      </c>
      <c r="M221" s="11">
        <v>0.1</v>
      </c>
      <c r="O221" s="1"/>
    </row>
    <row r="222" spans="1:15" ht="15.85" customHeight="1">
      <c r="A222" s="1"/>
      <c r="B222" s="6" t="s">
        <v>31</v>
      </c>
      <c r="C222" s="6">
        <v>1189833</v>
      </c>
      <c r="D222" s="7">
        <v>44211</v>
      </c>
      <c r="E222" s="6" t="s">
        <v>28</v>
      </c>
      <c r="F222" s="6" t="s">
        <v>29</v>
      </c>
      <c r="G222" s="6" t="s">
        <v>32</v>
      </c>
      <c r="H222" s="6" t="s">
        <v>17</v>
      </c>
      <c r="I222" s="8">
        <v>0.35</v>
      </c>
      <c r="J222" s="9">
        <v>7000</v>
      </c>
      <c r="K222" s="10">
        <f t="shared" si="0"/>
        <v>2450</v>
      </c>
      <c r="L222" s="10">
        <f t="shared" si="1"/>
        <v>980</v>
      </c>
      <c r="M222" s="11">
        <v>0.4</v>
      </c>
      <c r="O222" s="1"/>
    </row>
    <row r="223" spans="1:15" ht="15.85" customHeight="1">
      <c r="A223" s="1"/>
      <c r="B223" s="6" t="s">
        <v>31</v>
      </c>
      <c r="C223" s="6">
        <v>1189833</v>
      </c>
      <c r="D223" s="7">
        <v>44211</v>
      </c>
      <c r="E223" s="6" t="s">
        <v>28</v>
      </c>
      <c r="F223" s="6" t="s">
        <v>29</v>
      </c>
      <c r="G223" s="6" t="s">
        <v>32</v>
      </c>
      <c r="H223" s="6" t="s">
        <v>18</v>
      </c>
      <c r="I223" s="8">
        <v>0.45</v>
      </c>
      <c r="J223" s="9">
        <v>7000</v>
      </c>
      <c r="K223" s="10">
        <f t="shared" si="0"/>
        <v>3150</v>
      </c>
      <c r="L223" s="10">
        <f t="shared" si="1"/>
        <v>787.5</v>
      </c>
      <c r="M223" s="11">
        <v>0.25</v>
      </c>
      <c r="O223" s="1"/>
    </row>
    <row r="224" spans="1:15" ht="15.85" customHeight="1">
      <c r="A224" s="1"/>
      <c r="B224" s="6" t="s">
        <v>31</v>
      </c>
      <c r="C224" s="6">
        <v>1189833</v>
      </c>
      <c r="D224" s="7">
        <v>44211</v>
      </c>
      <c r="E224" s="6" t="s">
        <v>28</v>
      </c>
      <c r="F224" s="6" t="s">
        <v>29</v>
      </c>
      <c r="G224" s="6" t="s">
        <v>32</v>
      </c>
      <c r="H224" s="6" t="s">
        <v>19</v>
      </c>
      <c r="I224" s="8">
        <v>0.45</v>
      </c>
      <c r="J224" s="9">
        <v>7000</v>
      </c>
      <c r="K224" s="10">
        <f t="shared" si="0"/>
        <v>3150</v>
      </c>
      <c r="L224" s="10">
        <f t="shared" si="1"/>
        <v>1260</v>
      </c>
      <c r="M224" s="11">
        <v>0.4</v>
      </c>
      <c r="O224" s="1"/>
    </row>
    <row r="225" spans="1:15" ht="15.85" customHeight="1">
      <c r="A225" s="1"/>
      <c r="B225" s="6" t="s">
        <v>31</v>
      </c>
      <c r="C225" s="6">
        <v>1189833</v>
      </c>
      <c r="D225" s="7">
        <v>44211</v>
      </c>
      <c r="E225" s="6" t="s">
        <v>28</v>
      </c>
      <c r="F225" s="6" t="s">
        <v>29</v>
      </c>
      <c r="G225" s="6" t="s">
        <v>32</v>
      </c>
      <c r="H225" s="6" t="s">
        <v>20</v>
      </c>
      <c r="I225" s="8">
        <v>0.45</v>
      </c>
      <c r="J225" s="9">
        <v>5500</v>
      </c>
      <c r="K225" s="10">
        <f t="shared" si="0"/>
        <v>2475</v>
      </c>
      <c r="L225" s="10">
        <f t="shared" si="1"/>
        <v>866.25</v>
      </c>
      <c r="M225" s="11">
        <v>0.35</v>
      </c>
      <c r="O225" s="1"/>
    </row>
    <row r="226" spans="1:15" ht="15.85" customHeight="1">
      <c r="A226" s="1"/>
      <c r="B226" s="6" t="s">
        <v>31</v>
      </c>
      <c r="C226" s="6">
        <v>1189833</v>
      </c>
      <c r="D226" s="7">
        <v>44211</v>
      </c>
      <c r="E226" s="6" t="s">
        <v>28</v>
      </c>
      <c r="F226" s="6" t="s">
        <v>29</v>
      </c>
      <c r="G226" s="6" t="s">
        <v>32</v>
      </c>
      <c r="H226" s="6" t="s">
        <v>21</v>
      </c>
      <c r="I226" s="8">
        <v>0.5</v>
      </c>
      <c r="J226" s="9">
        <v>5000</v>
      </c>
      <c r="K226" s="10">
        <f t="shared" si="0"/>
        <v>2500</v>
      </c>
      <c r="L226" s="10">
        <f t="shared" si="1"/>
        <v>1375</v>
      </c>
      <c r="M226" s="11">
        <v>0.55000000000000004</v>
      </c>
      <c r="O226" s="1"/>
    </row>
    <row r="227" spans="1:15" ht="15.85" customHeight="1">
      <c r="A227" s="1"/>
      <c r="B227" s="6" t="s">
        <v>31</v>
      </c>
      <c r="C227" s="6">
        <v>1189833</v>
      </c>
      <c r="D227" s="7">
        <v>44211</v>
      </c>
      <c r="E227" s="6" t="s">
        <v>28</v>
      </c>
      <c r="F227" s="6" t="s">
        <v>29</v>
      </c>
      <c r="G227" s="6" t="s">
        <v>32</v>
      </c>
      <c r="H227" s="6" t="s">
        <v>22</v>
      </c>
      <c r="I227" s="8">
        <v>0.45</v>
      </c>
      <c r="J227" s="9">
        <v>7000</v>
      </c>
      <c r="K227" s="10">
        <f t="shared" si="0"/>
        <v>3150</v>
      </c>
      <c r="L227" s="10">
        <f t="shared" si="1"/>
        <v>630</v>
      </c>
      <c r="M227" s="11">
        <v>0.2</v>
      </c>
      <c r="O227" s="1"/>
    </row>
    <row r="228" spans="1:15" ht="15.85" customHeight="1">
      <c r="A228" s="1"/>
      <c r="B228" s="6" t="s">
        <v>31</v>
      </c>
      <c r="C228" s="6">
        <v>1189833</v>
      </c>
      <c r="D228" s="7">
        <v>44242</v>
      </c>
      <c r="E228" s="6" t="s">
        <v>28</v>
      </c>
      <c r="F228" s="6" t="s">
        <v>29</v>
      </c>
      <c r="G228" s="6" t="s">
        <v>32</v>
      </c>
      <c r="H228" s="6" t="s">
        <v>17</v>
      </c>
      <c r="I228" s="8">
        <v>0.35</v>
      </c>
      <c r="J228" s="9">
        <v>7500</v>
      </c>
      <c r="K228" s="10">
        <f t="shared" si="0"/>
        <v>2625</v>
      </c>
      <c r="L228" s="10">
        <f t="shared" si="1"/>
        <v>1050</v>
      </c>
      <c r="M228" s="11">
        <v>0.4</v>
      </c>
      <c r="O228" s="1"/>
    </row>
    <row r="229" spans="1:15" ht="15.85" customHeight="1">
      <c r="A229" s="1"/>
      <c r="B229" s="6" t="s">
        <v>31</v>
      </c>
      <c r="C229" s="6">
        <v>1189833</v>
      </c>
      <c r="D229" s="7">
        <v>44242</v>
      </c>
      <c r="E229" s="6" t="s">
        <v>28</v>
      </c>
      <c r="F229" s="6" t="s">
        <v>29</v>
      </c>
      <c r="G229" s="6" t="s">
        <v>32</v>
      </c>
      <c r="H229" s="6" t="s">
        <v>18</v>
      </c>
      <c r="I229" s="8">
        <v>0.45</v>
      </c>
      <c r="J229" s="9">
        <v>6500</v>
      </c>
      <c r="K229" s="10">
        <f t="shared" si="0"/>
        <v>2925</v>
      </c>
      <c r="L229" s="10">
        <f t="shared" si="1"/>
        <v>731.25</v>
      </c>
      <c r="M229" s="11">
        <v>0.25</v>
      </c>
      <c r="O229" s="1"/>
    </row>
    <row r="230" spans="1:15" ht="15.85" customHeight="1">
      <c r="A230" s="1"/>
      <c r="B230" s="6" t="s">
        <v>31</v>
      </c>
      <c r="C230" s="6">
        <v>1189833</v>
      </c>
      <c r="D230" s="7">
        <v>44242</v>
      </c>
      <c r="E230" s="6" t="s">
        <v>28</v>
      </c>
      <c r="F230" s="6" t="s">
        <v>29</v>
      </c>
      <c r="G230" s="6" t="s">
        <v>32</v>
      </c>
      <c r="H230" s="6" t="s">
        <v>19</v>
      </c>
      <c r="I230" s="8">
        <v>0.45</v>
      </c>
      <c r="J230" s="9">
        <v>6750</v>
      </c>
      <c r="K230" s="10">
        <f t="shared" si="0"/>
        <v>3037.5</v>
      </c>
      <c r="L230" s="10">
        <f t="shared" si="1"/>
        <v>1215</v>
      </c>
      <c r="M230" s="11">
        <v>0.4</v>
      </c>
      <c r="O230" s="1"/>
    </row>
    <row r="231" spans="1:15" ht="15.85" customHeight="1">
      <c r="A231" s="1"/>
      <c r="B231" s="6" t="s">
        <v>31</v>
      </c>
      <c r="C231" s="6">
        <v>1189833</v>
      </c>
      <c r="D231" s="7">
        <v>44242</v>
      </c>
      <c r="E231" s="6" t="s">
        <v>28</v>
      </c>
      <c r="F231" s="6" t="s">
        <v>29</v>
      </c>
      <c r="G231" s="6" t="s">
        <v>32</v>
      </c>
      <c r="H231" s="6" t="s">
        <v>20</v>
      </c>
      <c r="I231" s="8">
        <v>0.45</v>
      </c>
      <c r="J231" s="9">
        <v>5250</v>
      </c>
      <c r="K231" s="10">
        <f t="shared" si="0"/>
        <v>2362.5</v>
      </c>
      <c r="L231" s="10">
        <f t="shared" si="1"/>
        <v>826.875</v>
      </c>
      <c r="M231" s="11">
        <v>0.35</v>
      </c>
      <c r="O231" s="1"/>
    </row>
    <row r="232" spans="1:15" ht="15.85" customHeight="1">
      <c r="A232" s="1"/>
      <c r="B232" s="6" t="s">
        <v>31</v>
      </c>
      <c r="C232" s="6">
        <v>1189833</v>
      </c>
      <c r="D232" s="7">
        <v>44242</v>
      </c>
      <c r="E232" s="6" t="s">
        <v>28</v>
      </c>
      <c r="F232" s="6" t="s">
        <v>29</v>
      </c>
      <c r="G232" s="6" t="s">
        <v>32</v>
      </c>
      <c r="H232" s="6" t="s">
        <v>21</v>
      </c>
      <c r="I232" s="8">
        <v>0.5</v>
      </c>
      <c r="J232" s="9">
        <v>4500</v>
      </c>
      <c r="K232" s="10">
        <f t="shared" si="0"/>
        <v>2250</v>
      </c>
      <c r="L232" s="10">
        <f t="shared" si="1"/>
        <v>1237.5</v>
      </c>
      <c r="M232" s="11">
        <v>0.55000000000000004</v>
      </c>
      <c r="O232" s="1"/>
    </row>
    <row r="233" spans="1:15" ht="15.85" customHeight="1">
      <c r="A233" s="1"/>
      <c r="B233" s="6" t="s">
        <v>31</v>
      </c>
      <c r="C233" s="6">
        <v>1189833</v>
      </c>
      <c r="D233" s="7">
        <v>44242</v>
      </c>
      <c r="E233" s="6" t="s">
        <v>28</v>
      </c>
      <c r="F233" s="6" t="s">
        <v>29</v>
      </c>
      <c r="G233" s="6" t="s">
        <v>32</v>
      </c>
      <c r="H233" s="6" t="s">
        <v>22</v>
      </c>
      <c r="I233" s="8">
        <v>0.45</v>
      </c>
      <c r="J233" s="9">
        <v>6500</v>
      </c>
      <c r="K233" s="10">
        <f t="shared" si="0"/>
        <v>2925</v>
      </c>
      <c r="L233" s="10">
        <f t="shared" si="1"/>
        <v>585</v>
      </c>
      <c r="M233" s="11">
        <v>0.2</v>
      </c>
      <c r="O233" s="1"/>
    </row>
    <row r="234" spans="1:15" ht="15.85" customHeight="1">
      <c r="A234" s="1"/>
      <c r="B234" s="6" t="s">
        <v>31</v>
      </c>
      <c r="C234" s="6">
        <v>1189833</v>
      </c>
      <c r="D234" s="7">
        <v>44269</v>
      </c>
      <c r="E234" s="6" t="s">
        <v>28</v>
      </c>
      <c r="F234" s="6" t="s">
        <v>29</v>
      </c>
      <c r="G234" s="6" t="s">
        <v>32</v>
      </c>
      <c r="H234" s="6" t="s">
        <v>17</v>
      </c>
      <c r="I234" s="8">
        <v>0.35</v>
      </c>
      <c r="J234" s="9">
        <v>8000</v>
      </c>
      <c r="K234" s="10">
        <f t="shared" si="0"/>
        <v>2800</v>
      </c>
      <c r="L234" s="10">
        <f t="shared" si="1"/>
        <v>1120</v>
      </c>
      <c r="M234" s="11">
        <v>0.4</v>
      </c>
      <c r="O234" s="1"/>
    </row>
    <row r="235" spans="1:15" ht="15.85" customHeight="1">
      <c r="A235" s="1"/>
      <c r="B235" s="6" t="s">
        <v>31</v>
      </c>
      <c r="C235" s="6">
        <v>1189833</v>
      </c>
      <c r="D235" s="7">
        <v>44269</v>
      </c>
      <c r="E235" s="6" t="s">
        <v>28</v>
      </c>
      <c r="F235" s="6" t="s">
        <v>29</v>
      </c>
      <c r="G235" s="6" t="s">
        <v>32</v>
      </c>
      <c r="H235" s="6" t="s">
        <v>18</v>
      </c>
      <c r="I235" s="8">
        <v>0.45</v>
      </c>
      <c r="J235" s="9">
        <v>6500</v>
      </c>
      <c r="K235" s="10">
        <f t="shared" si="0"/>
        <v>2925</v>
      </c>
      <c r="L235" s="10">
        <f t="shared" si="1"/>
        <v>731.25</v>
      </c>
      <c r="M235" s="11">
        <v>0.25</v>
      </c>
      <c r="O235" s="1"/>
    </row>
    <row r="236" spans="1:15" ht="15.85" customHeight="1">
      <c r="A236" s="1"/>
      <c r="B236" s="6" t="s">
        <v>31</v>
      </c>
      <c r="C236" s="6">
        <v>1189833</v>
      </c>
      <c r="D236" s="7">
        <v>44269</v>
      </c>
      <c r="E236" s="6" t="s">
        <v>28</v>
      </c>
      <c r="F236" s="6" t="s">
        <v>29</v>
      </c>
      <c r="G236" s="6" t="s">
        <v>32</v>
      </c>
      <c r="H236" s="6" t="s">
        <v>19</v>
      </c>
      <c r="I236" s="8">
        <v>0.45</v>
      </c>
      <c r="J236" s="9">
        <v>6500</v>
      </c>
      <c r="K236" s="10">
        <f t="shared" si="0"/>
        <v>2925</v>
      </c>
      <c r="L236" s="10">
        <f t="shared" si="1"/>
        <v>1170</v>
      </c>
      <c r="M236" s="11">
        <v>0.4</v>
      </c>
      <c r="O236" s="1"/>
    </row>
    <row r="237" spans="1:15" ht="15.85" customHeight="1">
      <c r="A237" s="1"/>
      <c r="B237" s="6" t="s">
        <v>31</v>
      </c>
      <c r="C237" s="6">
        <v>1189833</v>
      </c>
      <c r="D237" s="7">
        <v>44269</v>
      </c>
      <c r="E237" s="6" t="s">
        <v>28</v>
      </c>
      <c r="F237" s="6" t="s">
        <v>29</v>
      </c>
      <c r="G237" s="6" t="s">
        <v>32</v>
      </c>
      <c r="H237" s="6" t="s">
        <v>20</v>
      </c>
      <c r="I237" s="8">
        <v>0.45</v>
      </c>
      <c r="J237" s="9">
        <v>5500</v>
      </c>
      <c r="K237" s="10">
        <f t="shared" si="0"/>
        <v>2475</v>
      </c>
      <c r="L237" s="10">
        <f t="shared" si="1"/>
        <v>866.25</v>
      </c>
      <c r="M237" s="11">
        <v>0.35</v>
      </c>
      <c r="O237" s="1"/>
    </row>
    <row r="238" spans="1:15" ht="15.85" customHeight="1">
      <c r="A238" s="1"/>
      <c r="B238" s="6" t="s">
        <v>31</v>
      </c>
      <c r="C238" s="6">
        <v>1189833</v>
      </c>
      <c r="D238" s="7">
        <v>44269</v>
      </c>
      <c r="E238" s="6" t="s">
        <v>28</v>
      </c>
      <c r="F238" s="6" t="s">
        <v>29</v>
      </c>
      <c r="G238" s="6" t="s">
        <v>32</v>
      </c>
      <c r="H238" s="6" t="s">
        <v>21</v>
      </c>
      <c r="I238" s="8">
        <v>0.5</v>
      </c>
      <c r="J238" s="9">
        <v>4250</v>
      </c>
      <c r="K238" s="10">
        <f t="shared" si="0"/>
        <v>2125</v>
      </c>
      <c r="L238" s="10">
        <f t="shared" si="1"/>
        <v>1168.75</v>
      </c>
      <c r="M238" s="11">
        <v>0.55000000000000004</v>
      </c>
      <c r="O238" s="1"/>
    </row>
    <row r="239" spans="1:15" ht="15.85" customHeight="1">
      <c r="A239" s="1"/>
      <c r="B239" s="6" t="s">
        <v>31</v>
      </c>
      <c r="C239" s="6">
        <v>1189833</v>
      </c>
      <c r="D239" s="7">
        <v>44269</v>
      </c>
      <c r="E239" s="6" t="s">
        <v>28</v>
      </c>
      <c r="F239" s="6" t="s">
        <v>29</v>
      </c>
      <c r="G239" s="6" t="s">
        <v>32</v>
      </c>
      <c r="H239" s="6" t="s">
        <v>22</v>
      </c>
      <c r="I239" s="8">
        <v>0.45</v>
      </c>
      <c r="J239" s="9">
        <v>6250</v>
      </c>
      <c r="K239" s="10">
        <f t="shared" si="0"/>
        <v>2812.5</v>
      </c>
      <c r="L239" s="10">
        <f t="shared" si="1"/>
        <v>562.5</v>
      </c>
      <c r="M239" s="11">
        <v>0.2</v>
      </c>
      <c r="O239" s="1"/>
    </row>
    <row r="240" spans="1:15" ht="15.85" customHeight="1">
      <c r="A240" s="1"/>
      <c r="B240" s="6" t="s">
        <v>31</v>
      </c>
      <c r="C240" s="6">
        <v>1189833</v>
      </c>
      <c r="D240" s="7">
        <v>44301</v>
      </c>
      <c r="E240" s="6" t="s">
        <v>28</v>
      </c>
      <c r="F240" s="6" t="s">
        <v>29</v>
      </c>
      <c r="G240" s="6" t="s">
        <v>32</v>
      </c>
      <c r="H240" s="6" t="s">
        <v>17</v>
      </c>
      <c r="I240" s="8">
        <v>0.45</v>
      </c>
      <c r="J240" s="9">
        <v>8000</v>
      </c>
      <c r="K240" s="10">
        <f t="shared" si="0"/>
        <v>3600</v>
      </c>
      <c r="L240" s="10">
        <f t="shared" si="1"/>
        <v>1440</v>
      </c>
      <c r="M240" s="11">
        <v>0.4</v>
      </c>
      <c r="O240" s="1"/>
    </row>
    <row r="241" spans="1:15" ht="15.85" customHeight="1">
      <c r="A241" s="1"/>
      <c r="B241" s="6" t="s">
        <v>31</v>
      </c>
      <c r="C241" s="6">
        <v>1189833</v>
      </c>
      <c r="D241" s="7">
        <v>44301</v>
      </c>
      <c r="E241" s="6" t="s">
        <v>28</v>
      </c>
      <c r="F241" s="6" t="s">
        <v>29</v>
      </c>
      <c r="G241" s="6" t="s">
        <v>32</v>
      </c>
      <c r="H241" s="6" t="s">
        <v>18</v>
      </c>
      <c r="I241" s="8">
        <v>0.5</v>
      </c>
      <c r="J241" s="9">
        <v>6000</v>
      </c>
      <c r="K241" s="10">
        <f t="shared" si="0"/>
        <v>3000</v>
      </c>
      <c r="L241" s="10">
        <f t="shared" si="1"/>
        <v>750</v>
      </c>
      <c r="M241" s="11">
        <v>0.25</v>
      </c>
      <c r="O241" s="1"/>
    </row>
    <row r="242" spans="1:15" ht="15.85" customHeight="1">
      <c r="A242" s="1"/>
      <c r="B242" s="6" t="s">
        <v>31</v>
      </c>
      <c r="C242" s="6">
        <v>1189833</v>
      </c>
      <c r="D242" s="7">
        <v>44301</v>
      </c>
      <c r="E242" s="6" t="s">
        <v>28</v>
      </c>
      <c r="F242" s="6" t="s">
        <v>29</v>
      </c>
      <c r="G242" s="6" t="s">
        <v>32</v>
      </c>
      <c r="H242" s="6" t="s">
        <v>19</v>
      </c>
      <c r="I242" s="8">
        <v>0.5</v>
      </c>
      <c r="J242" s="9">
        <v>6250</v>
      </c>
      <c r="K242" s="10">
        <f t="shared" si="0"/>
        <v>3125</v>
      </c>
      <c r="L242" s="10">
        <f t="shared" si="1"/>
        <v>1250</v>
      </c>
      <c r="M242" s="11">
        <v>0.4</v>
      </c>
      <c r="O242" s="1"/>
    </row>
    <row r="243" spans="1:15" ht="15.85" customHeight="1">
      <c r="A243" s="1"/>
      <c r="B243" s="6" t="s">
        <v>31</v>
      </c>
      <c r="C243" s="6">
        <v>1189833</v>
      </c>
      <c r="D243" s="7">
        <v>44301</v>
      </c>
      <c r="E243" s="6" t="s">
        <v>28</v>
      </c>
      <c r="F243" s="6" t="s">
        <v>29</v>
      </c>
      <c r="G243" s="6" t="s">
        <v>32</v>
      </c>
      <c r="H243" s="6" t="s">
        <v>20</v>
      </c>
      <c r="I243" s="8">
        <v>0.45</v>
      </c>
      <c r="J243" s="9">
        <v>5250</v>
      </c>
      <c r="K243" s="10">
        <f t="shared" si="0"/>
        <v>2362.5</v>
      </c>
      <c r="L243" s="10">
        <f t="shared" si="1"/>
        <v>826.875</v>
      </c>
      <c r="M243" s="11">
        <v>0.35</v>
      </c>
      <c r="O243" s="1"/>
    </row>
    <row r="244" spans="1:15" ht="15.85" customHeight="1">
      <c r="A244" s="1"/>
      <c r="B244" s="6" t="s">
        <v>31</v>
      </c>
      <c r="C244" s="6">
        <v>1189833</v>
      </c>
      <c r="D244" s="7">
        <v>44301</v>
      </c>
      <c r="E244" s="6" t="s">
        <v>28</v>
      </c>
      <c r="F244" s="6" t="s">
        <v>29</v>
      </c>
      <c r="G244" s="6" t="s">
        <v>32</v>
      </c>
      <c r="H244" s="6" t="s">
        <v>21</v>
      </c>
      <c r="I244" s="8">
        <v>0.5</v>
      </c>
      <c r="J244" s="9">
        <v>4250</v>
      </c>
      <c r="K244" s="10">
        <f t="shared" si="0"/>
        <v>2125</v>
      </c>
      <c r="L244" s="10">
        <f t="shared" si="1"/>
        <v>1168.75</v>
      </c>
      <c r="M244" s="11">
        <v>0.55000000000000004</v>
      </c>
      <c r="O244" s="1"/>
    </row>
    <row r="245" spans="1:15" ht="15.85" customHeight="1">
      <c r="A245" s="1"/>
      <c r="B245" s="6" t="s">
        <v>31</v>
      </c>
      <c r="C245" s="6">
        <v>1189833</v>
      </c>
      <c r="D245" s="7">
        <v>44301</v>
      </c>
      <c r="E245" s="6" t="s">
        <v>28</v>
      </c>
      <c r="F245" s="6" t="s">
        <v>29</v>
      </c>
      <c r="G245" s="6" t="s">
        <v>32</v>
      </c>
      <c r="H245" s="6" t="s">
        <v>22</v>
      </c>
      <c r="I245" s="8">
        <v>0.65</v>
      </c>
      <c r="J245" s="9">
        <v>6000</v>
      </c>
      <c r="K245" s="10">
        <f t="shared" si="0"/>
        <v>3900</v>
      </c>
      <c r="L245" s="10">
        <f t="shared" si="1"/>
        <v>780</v>
      </c>
      <c r="M245" s="11">
        <v>0.2</v>
      </c>
      <c r="O245" s="1"/>
    </row>
    <row r="246" spans="1:15" ht="15.85" customHeight="1">
      <c r="A246" s="1"/>
      <c r="B246" s="6" t="s">
        <v>31</v>
      </c>
      <c r="C246" s="6">
        <v>1189833</v>
      </c>
      <c r="D246" s="7">
        <v>44332</v>
      </c>
      <c r="E246" s="6" t="s">
        <v>28</v>
      </c>
      <c r="F246" s="6" t="s">
        <v>29</v>
      </c>
      <c r="G246" s="6" t="s">
        <v>32</v>
      </c>
      <c r="H246" s="6" t="s">
        <v>17</v>
      </c>
      <c r="I246" s="8">
        <v>0.45</v>
      </c>
      <c r="J246" s="9">
        <v>8000</v>
      </c>
      <c r="K246" s="10">
        <f t="shared" si="0"/>
        <v>3600</v>
      </c>
      <c r="L246" s="10">
        <f t="shared" si="1"/>
        <v>1440</v>
      </c>
      <c r="M246" s="11">
        <v>0.4</v>
      </c>
      <c r="O246" s="1"/>
    </row>
    <row r="247" spans="1:15" ht="15.85" customHeight="1">
      <c r="A247" s="1"/>
      <c r="B247" s="6" t="s">
        <v>31</v>
      </c>
      <c r="C247" s="6">
        <v>1189833</v>
      </c>
      <c r="D247" s="7">
        <v>44332</v>
      </c>
      <c r="E247" s="6" t="s">
        <v>28</v>
      </c>
      <c r="F247" s="6" t="s">
        <v>29</v>
      </c>
      <c r="G247" s="6" t="s">
        <v>32</v>
      </c>
      <c r="H247" s="6" t="s">
        <v>18</v>
      </c>
      <c r="I247" s="8">
        <v>0.5</v>
      </c>
      <c r="J247" s="9">
        <v>6500</v>
      </c>
      <c r="K247" s="10">
        <f t="shared" si="0"/>
        <v>3250</v>
      </c>
      <c r="L247" s="10">
        <f t="shared" si="1"/>
        <v>812.5</v>
      </c>
      <c r="M247" s="11">
        <v>0.25</v>
      </c>
      <c r="O247" s="1"/>
    </row>
    <row r="248" spans="1:15" ht="15.85" customHeight="1">
      <c r="A248" s="1"/>
      <c r="B248" s="6" t="s">
        <v>31</v>
      </c>
      <c r="C248" s="6">
        <v>1189833</v>
      </c>
      <c r="D248" s="7">
        <v>44332</v>
      </c>
      <c r="E248" s="6" t="s">
        <v>28</v>
      </c>
      <c r="F248" s="6" t="s">
        <v>29</v>
      </c>
      <c r="G248" s="6" t="s">
        <v>32</v>
      </c>
      <c r="H248" s="6" t="s">
        <v>19</v>
      </c>
      <c r="I248" s="8">
        <v>0.5</v>
      </c>
      <c r="J248" s="9">
        <v>6500</v>
      </c>
      <c r="K248" s="10">
        <f t="shared" si="0"/>
        <v>3250</v>
      </c>
      <c r="L248" s="10">
        <f t="shared" si="1"/>
        <v>1300</v>
      </c>
      <c r="M248" s="11">
        <v>0.4</v>
      </c>
      <c r="O248" s="1"/>
    </row>
    <row r="249" spans="1:15" ht="15.85" customHeight="1">
      <c r="A249" s="1"/>
      <c r="B249" s="6" t="s">
        <v>31</v>
      </c>
      <c r="C249" s="6">
        <v>1189833</v>
      </c>
      <c r="D249" s="7">
        <v>44332</v>
      </c>
      <c r="E249" s="6" t="s">
        <v>28</v>
      </c>
      <c r="F249" s="6" t="s">
        <v>29</v>
      </c>
      <c r="G249" s="6" t="s">
        <v>32</v>
      </c>
      <c r="H249" s="6" t="s">
        <v>20</v>
      </c>
      <c r="I249" s="8">
        <v>0.45</v>
      </c>
      <c r="J249" s="9">
        <v>5500</v>
      </c>
      <c r="K249" s="10">
        <f t="shared" si="0"/>
        <v>2475</v>
      </c>
      <c r="L249" s="10">
        <f t="shared" si="1"/>
        <v>866.25</v>
      </c>
      <c r="M249" s="11">
        <v>0.35</v>
      </c>
      <c r="O249" s="1"/>
    </row>
    <row r="250" spans="1:15" ht="15.85" customHeight="1">
      <c r="A250" s="1"/>
      <c r="B250" s="6" t="s">
        <v>31</v>
      </c>
      <c r="C250" s="6">
        <v>1189833</v>
      </c>
      <c r="D250" s="7">
        <v>44332</v>
      </c>
      <c r="E250" s="6" t="s">
        <v>28</v>
      </c>
      <c r="F250" s="6" t="s">
        <v>29</v>
      </c>
      <c r="G250" s="6" t="s">
        <v>32</v>
      </c>
      <c r="H250" s="6" t="s">
        <v>21</v>
      </c>
      <c r="I250" s="8">
        <v>0.5</v>
      </c>
      <c r="J250" s="9">
        <v>4500</v>
      </c>
      <c r="K250" s="10">
        <f t="shared" si="0"/>
        <v>2250</v>
      </c>
      <c r="L250" s="10">
        <f t="shared" si="1"/>
        <v>1237.5</v>
      </c>
      <c r="M250" s="11">
        <v>0.55000000000000004</v>
      </c>
      <c r="O250" s="1"/>
    </row>
    <row r="251" spans="1:15" ht="15.85" customHeight="1">
      <c r="A251" s="1"/>
      <c r="B251" s="6" t="s">
        <v>31</v>
      </c>
      <c r="C251" s="6">
        <v>1189833</v>
      </c>
      <c r="D251" s="7">
        <v>44332</v>
      </c>
      <c r="E251" s="6" t="s">
        <v>28</v>
      </c>
      <c r="F251" s="6" t="s">
        <v>29</v>
      </c>
      <c r="G251" s="6" t="s">
        <v>32</v>
      </c>
      <c r="H251" s="6" t="s">
        <v>22</v>
      </c>
      <c r="I251" s="8">
        <v>0.65</v>
      </c>
      <c r="J251" s="9">
        <v>6250</v>
      </c>
      <c r="K251" s="10">
        <f t="shared" si="0"/>
        <v>4062.5</v>
      </c>
      <c r="L251" s="10">
        <f t="shared" si="1"/>
        <v>812.5</v>
      </c>
      <c r="M251" s="11">
        <v>0.2</v>
      </c>
      <c r="O251" s="1"/>
    </row>
    <row r="252" spans="1:15" ht="15.85" customHeight="1">
      <c r="A252" s="1"/>
      <c r="B252" s="6" t="s">
        <v>31</v>
      </c>
      <c r="C252" s="6">
        <v>1189833</v>
      </c>
      <c r="D252" s="7">
        <v>44362</v>
      </c>
      <c r="E252" s="6" t="s">
        <v>28</v>
      </c>
      <c r="F252" s="6" t="s">
        <v>29</v>
      </c>
      <c r="G252" s="6" t="s">
        <v>32</v>
      </c>
      <c r="H252" s="6" t="s">
        <v>17</v>
      </c>
      <c r="I252" s="8">
        <v>0.45</v>
      </c>
      <c r="J252" s="9">
        <v>9000</v>
      </c>
      <c r="K252" s="10">
        <f t="shared" si="0"/>
        <v>4050</v>
      </c>
      <c r="L252" s="10">
        <f t="shared" si="1"/>
        <v>1620</v>
      </c>
      <c r="M252" s="11">
        <v>0.4</v>
      </c>
      <c r="O252" s="1"/>
    </row>
    <row r="253" spans="1:15" ht="15.85" customHeight="1">
      <c r="A253" s="1"/>
      <c r="B253" s="6" t="s">
        <v>31</v>
      </c>
      <c r="C253" s="6">
        <v>1189833</v>
      </c>
      <c r="D253" s="7">
        <v>44362</v>
      </c>
      <c r="E253" s="6" t="s">
        <v>28</v>
      </c>
      <c r="F253" s="6" t="s">
        <v>29</v>
      </c>
      <c r="G253" s="6" t="s">
        <v>32</v>
      </c>
      <c r="H253" s="6" t="s">
        <v>18</v>
      </c>
      <c r="I253" s="8">
        <v>0.5</v>
      </c>
      <c r="J253" s="9">
        <v>7500</v>
      </c>
      <c r="K253" s="10">
        <f t="shared" si="0"/>
        <v>3750</v>
      </c>
      <c r="L253" s="10">
        <f t="shared" si="1"/>
        <v>937.5</v>
      </c>
      <c r="M253" s="11">
        <v>0.25</v>
      </c>
      <c r="O253" s="1"/>
    </row>
    <row r="254" spans="1:15" ht="15.85" customHeight="1">
      <c r="A254" s="1"/>
      <c r="B254" s="6" t="s">
        <v>31</v>
      </c>
      <c r="C254" s="6">
        <v>1189833</v>
      </c>
      <c r="D254" s="7">
        <v>44362</v>
      </c>
      <c r="E254" s="6" t="s">
        <v>28</v>
      </c>
      <c r="F254" s="6" t="s">
        <v>29</v>
      </c>
      <c r="G254" s="6" t="s">
        <v>32</v>
      </c>
      <c r="H254" s="6" t="s">
        <v>19</v>
      </c>
      <c r="I254" s="8">
        <v>0.5</v>
      </c>
      <c r="J254" s="9">
        <v>7500</v>
      </c>
      <c r="K254" s="10">
        <f t="shared" si="0"/>
        <v>3750</v>
      </c>
      <c r="L254" s="10">
        <f t="shared" si="1"/>
        <v>1500</v>
      </c>
      <c r="M254" s="11">
        <v>0.4</v>
      </c>
      <c r="O254" s="1"/>
    </row>
    <row r="255" spans="1:15" ht="15.85" customHeight="1">
      <c r="A255" s="1"/>
      <c r="B255" s="6" t="s">
        <v>31</v>
      </c>
      <c r="C255" s="6">
        <v>1189833</v>
      </c>
      <c r="D255" s="7">
        <v>44362</v>
      </c>
      <c r="E255" s="6" t="s">
        <v>28</v>
      </c>
      <c r="F255" s="6" t="s">
        <v>29</v>
      </c>
      <c r="G255" s="6" t="s">
        <v>32</v>
      </c>
      <c r="H255" s="6" t="s">
        <v>20</v>
      </c>
      <c r="I255" s="8">
        <v>0.45</v>
      </c>
      <c r="J255" s="9">
        <v>6250</v>
      </c>
      <c r="K255" s="10">
        <f t="shared" si="0"/>
        <v>2812.5</v>
      </c>
      <c r="L255" s="10">
        <f t="shared" si="1"/>
        <v>984.37499999999989</v>
      </c>
      <c r="M255" s="11">
        <v>0.35</v>
      </c>
      <c r="O255" s="1"/>
    </row>
    <row r="256" spans="1:15" ht="15.85" customHeight="1">
      <c r="A256" s="1"/>
      <c r="B256" s="6" t="s">
        <v>31</v>
      </c>
      <c r="C256" s="6">
        <v>1189833</v>
      </c>
      <c r="D256" s="7">
        <v>44362</v>
      </c>
      <c r="E256" s="6" t="s">
        <v>28</v>
      </c>
      <c r="F256" s="6" t="s">
        <v>29</v>
      </c>
      <c r="G256" s="6" t="s">
        <v>32</v>
      </c>
      <c r="H256" s="6" t="s">
        <v>21</v>
      </c>
      <c r="I256" s="8">
        <v>0.5</v>
      </c>
      <c r="J256" s="9">
        <v>5000</v>
      </c>
      <c r="K256" s="10">
        <f t="shared" si="0"/>
        <v>2500</v>
      </c>
      <c r="L256" s="10">
        <f t="shared" si="1"/>
        <v>1375</v>
      </c>
      <c r="M256" s="11">
        <v>0.55000000000000004</v>
      </c>
      <c r="O256" s="1"/>
    </row>
    <row r="257" spans="1:15" ht="15.85" customHeight="1">
      <c r="A257" s="1"/>
      <c r="B257" s="6" t="s">
        <v>31</v>
      </c>
      <c r="C257" s="6">
        <v>1189833</v>
      </c>
      <c r="D257" s="7">
        <v>44362</v>
      </c>
      <c r="E257" s="6" t="s">
        <v>28</v>
      </c>
      <c r="F257" s="6" t="s">
        <v>29</v>
      </c>
      <c r="G257" s="6" t="s">
        <v>32</v>
      </c>
      <c r="H257" s="6" t="s">
        <v>22</v>
      </c>
      <c r="I257" s="8">
        <v>0.65</v>
      </c>
      <c r="J257" s="9">
        <v>8000</v>
      </c>
      <c r="K257" s="10">
        <f t="shared" si="0"/>
        <v>5200</v>
      </c>
      <c r="L257" s="10">
        <f t="shared" si="1"/>
        <v>1040</v>
      </c>
      <c r="M257" s="11">
        <v>0.2</v>
      </c>
      <c r="O257" s="1"/>
    </row>
    <row r="258" spans="1:15" ht="15.85" customHeight="1">
      <c r="A258" s="1"/>
      <c r="B258" s="6" t="s">
        <v>31</v>
      </c>
      <c r="C258" s="6">
        <v>1189833</v>
      </c>
      <c r="D258" s="7">
        <v>44391</v>
      </c>
      <c r="E258" s="6" t="s">
        <v>28</v>
      </c>
      <c r="F258" s="6" t="s">
        <v>29</v>
      </c>
      <c r="G258" s="6" t="s">
        <v>32</v>
      </c>
      <c r="H258" s="6" t="s">
        <v>17</v>
      </c>
      <c r="I258" s="8">
        <v>0.45</v>
      </c>
      <c r="J258" s="9">
        <v>9500</v>
      </c>
      <c r="K258" s="10">
        <f t="shared" si="0"/>
        <v>4275</v>
      </c>
      <c r="L258" s="10">
        <f t="shared" si="1"/>
        <v>1710</v>
      </c>
      <c r="M258" s="11">
        <v>0.4</v>
      </c>
      <c r="O258" s="1"/>
    </row>
    <row r="259" spans="1:15" ht="15.85" customHeight="1">
      <c r="A259" s="1"/>
      <c r="B259" s="6" t="s">
        <v>31</v>
      </c>
      <c r="C259" s="6">
        <v>1189833</v>
      </c>
      <c r="D259" s="7">
        <v>44391</v>
      </c>
      <c r="E259" s="6" t="s">
        <v>28</v>
      </c>
      <c r="F259" s="6" t="s">
        <v>29</v>
      </c>
      <c r="G259" s="6" t="s">
        <v>32</v>
      </c>
      <c r="H259" s="6" t="s">
        <v>18</v>
      </c>
      <c r="I259" s="8">
        <v>0.5</v>
      </c>
      <c r="J259" s="9">
        <v>8000</v>
      </c>
      <c r="K259" s="10">
        <f t="shared" si="0"/>
        <v>4000</v>
      </c>
      <c r="L259" s="10">
        <f t="shared" si="1"/>
        <v>1000</v>
      </c>
      <c r="M259" s="11">
        <v>0.25</v>
      </c>
      <c r="O259" s="1"/>
    </row>
    <row r="260" spans="1:15" ht="15.85" customHeight="1">
      <c r="A260" s="1"/>
      <c r="B260" s="6" t="s">
        <v>31</v>
      </c>
      <c r="C260" s="6">
        <v>1189833</v>
      </c>
      <c r="D260" s="7">
        <v>44391</v>
      </c>
      <c r="E260" s="6" t="s">
        <v>28</v>
      </c>
      <c r="F260" s="6" t="s">
        <v>29</v>
      </c>
      <c r="G260" s="6" t="s">
        <v>32</v>
      </c>
      <c r="H260" s="6" t="s">
        <v>19</v>
      </c>
      <c r="I260" s="8">
        <v>0.5</v>
      </c>
      <c r="J260" s="9">
        <v>7500</v>
      </c>
      <c r="K260" s="10">
        <f t="shared" si="0"/>
        <v>3750</v>
      </c>
      <c r="L260" s="10">
        <f t="shared" si="1"/>
        <v>1500</v>
      </c>
      <c r="M260" s="11">
        <v>0.4</v>
      </c>
      <c r="O260" s="1"/>
    </row>
    <row r="261" spans="1:15" ht="15.85" customHeight="1">
      <c r="A261" s="1"/>
      <c r="B261" s="6" t="s">
        <v>31</v>
      </c>
      <c r="C261" s="6">
        <v>1189833</v>
      </c>
      <c r="D261" s="7">
        <v>44391</v>
      </c>
      <c r="E261" s="6" t="s">
        <v>28</v>
      </c>
      <c r="F261" s="6" t="s">
        <v>29</v>
      </c>
      <c r="G261" s="6" t="s">
        <v>32</v>
      </c>
      <c r="H261" s="6" t="s">
        <v>20</v>
      </c>
      <c r="I261" s="8">
        <v>0.45</v>
      </c>
      <c r="J261" s="9">
        <v>6500</v>
      </c>
      <c r="K261" s="10">
        <f t="shared" ref="K261:K515" si="2">I261*J261</f>
        <v>2925</v>
      </c>
      <c r="L261" s="10">
        <f t="shared" ref="L261:L515" si="3">K261*M261</f>
        <v>1023.7499999999999</v>
      </c>
      <c r="M261" s="11">
        <v>0.35</v>
      </c>
      <c r="O261" s="1"/>
    </row>
    <row r="262" spans="1:15" ht="15.85" customHeight="1">
      <c r="A262" s="1"/>
      <c r="B262" s="6" t="s">
        <v>31</v>
      </c>
      <c r="C262" s="6">
        <v>1189833</v>
      </c>
      <c r="D262" s="7">
        <v>44391</v>
      </c>
      <c r="E262" s="6" t="s">
        <v>28</v>
      </c>
      <c r="F262" s="6" t="s">
        <v>29</v>
      </c>
      <c r="G262" s="6" t="s">
        <v>32</v>
      </c>
      <c r="H262" s="6" t="s">
        <v>21</v>
      </c>
      <c r="I262" s="8">
        <v>0.5</v>
      </c>
      <c r="J262" s="9">
        <v>7000</v>
      </c>
      <c r="K262" s="10">
        <f t="shared" si="2"/>
        <v>3500</v>
      </c>
      <c r="L262" s="10">
        <f t="shared" si="3"/>
        <v>1925.0000000000002</v>
      </c>
      <c r="M262" s="11">
        <v>0.55000000000000004</v>
      </c>
      <c r="O262" s="1"/>
    </row>
    <row r="263" spans="1:15" ht="15.85" customHeight="1">
      <c r="A263" s="1"/>
      <c r="B263" s="6" t="s">
        <v>31</v>
      </c>
      <c r="C263" s="6">
        <v>1189833</v>
      </c>
      <c r="D263" s="7">
        <v>44391</v>
      </c>
      <c r="E263" s="6" t="s">
        <v>28</v>
      </c>
      <c r="F263" s="6" t="s">
        <v>29</v>
      </c>
      <c r="G263" s="6" t="s">
        <v>32</v>
      </c>
      <c r="H263" s="6" t="s">
        <v>22</v>
      </c>
      <c r="I263" s="8">
        <v>0.65</v>
      </c>
      <c r="J263" s="9">
        <v>7000</v>
      </c>
      <c r="K263" s="10">
        <f t="shared" si="2"/>
        <v>4550</v>
      </c>
      <c r="L263" s="10">
        <f t="shared" si="3"/>
        <v>910</v>
      </c>
      <c r="M263" s="11">
        <v>0.2</v>
      </c>
      <c r="O263" s="1"/>
    </row>
    <row r="264" spans="1:15" ht="15.85" customHeight="1">
      <c r="A264" s="1"/>
      <c r="B264" s="6" t="s">
        <v>31</v>
      </c>
      <c r="C264" s="6">
        <v>1189833</v>
      </c>
      <c r="D264" s="7">
        <v>44423</v>
      </c>
      <c r="E264" s="6" t="s">
        <v>28</v>
      </c>
      <c r="F264" s="6" t="s">
        <v>29</v>
      </c>
      <c r="G264" s="6" t="s">
        <v>32</v>
      </c>
      <c r="H264" s="6" t="s">
        <v>17</v>
      </c>
      <c r="I264" s="8">
        <v>0.5</v>
      </c>
      <c r="J264" s="9">
        <v>9000</v>
      </c>
      <c r="K264" s="10">
        <f t="shared" si="2"/>
        <v>4500</v>
      </c>
      <c r="L264" s="10">
        <f t="shared" si="3"/>
        <v>1800</v>
      </c>
      <c r="M264" s="11">
        <v>0.4</v>
      </c>
      <c r="O264" s="1"/>
    </row>
    <row r="265" spans="1:15" ht="15.85" customHeight="1">
      <c r="A265" s="1"/>
      <c r="B265" s="6" t="s">
        <v>31</v>
      </c>
      <c r="C265" s="6">
        <v>1189833</v>
      </c>
      <c r="D265" s="7">
        <v>44423</v>
      </c>
      <c r="E265" s="6" t="s">
        <v>28</v>
      </c>
      <c r="F265" s="6" t="s">
        <v>29</v>
      </c>
      <c r="G265" s="6" t="s">
        <v>32</v>
      </c>
      <c r="H265" s="6" t="s">
        <v>18</v>
      </c>
      <c r="I265" s="8">
        <v>0.55000000000000004</v>
      </c>
      <c r="J265" s="9">
        <v>8500</v>
      </c>
      <c r="K265" s="10">
        <f t="shared" si="2"/>
        <v>4675</v>
      </c>
      <c r="L265" s="10">
        <f t="shared" si="3"/>
        <v>1168.75</v>
      </c>
      <c r="M265" s="11">
        <v>0.25</v>
      </c>
      <c r="O265" s="1"/>
    </row>
    <row r="266" spans="1:15" ht="15.85" customHeight="1">
      <c r="A266" s="1"/>
      <c r="B266" s="6" t="s">
        <v>31</v>
      </c>
      <c r="C266" s="6">
        <v>1189833</v>
      </c>
      <c r="D266" s="7">
        <v>44423</v>
      </c>
      <c r="E266" s="6" t="s">
        <v>28</v>
      </c>
      <c r="F266" s="6" t="s">
        <v>29</v>
      </c>
      <c r="G266" s="6" t="s">
        <v>32</v>
      </c>
      <c r="H266" s="6" t="s">
        <v>19</v>
      </c>
      <c r="I266" s="8">
        <v>0.5</v>
      </c>
      <c r="J266" s="9">
        <v>7250</v>
      </c>
      <c r="K266" s="10">
        <f t="shared" si="2"/>
        <v>3625</v>
      </c>
      <c r="L266" s="10">
        <f t="shared" si="3"/>
        <v>1450</v>
      </c>
      <c r="M266" s="11">
        <v>0.4</v>
      </c>
      <c r="O266" s="1"/>
    </row>
    <row r="267" spans="1:15" ht="15.85" customHeight="1">
      <c r="A267" s="1"/>
      <c r="B267" s="6" t="s">
        <v>31</v>
      </c>
      <c r="C267" s="6">
        <v>1189833</v>
      </c>
      <c r="D267" s="7">
        <v>44423</v>
      </c>
      <c r="E267" s="6" t="s">
        <v>28</v>
      </c>
      <c r="F267" s="6" t="s">
        <v>29</v>
      </c>
      <c r="G267" s="6" t="s">
        <v>32</v>
      </c>
      <c r="H267" s="6" t="s">
        <v>20</v>
      </c>
      <c r="I267" s="8">
        <v>0.5</v>
      </c>
      <c r="J267" s="9">
        <v>6750</v>
      </c>
      <c r="K267" s="10">
        <f t="shared" si="2"/>
        <v>3375</v>
      </c>
      <c r="L267" s="10">
        <f t="shared" si="3"/>
        <v>1181.25</v>
      </c>
      <c r="M267" s="11">
        <v>0.35</v>
      </c>
      <c r="O267" s="1"/>
    </row>
    <row r="268" spans="1:15" ht="15.85" customHeight="1">
      <c r="A268" s="1"/>
      <c r="B268" s="6" t="s">
        <v>31</v>
      </c>
      <c r="C268" s="6">
        <v>1189833</v>
      </c>
      <c r="D268" s="7">
        <v>44423</v>
      </c>
      <c r="E268" s="6" t="s">
        <v>28</v>
      </c>
      <c r="F268" s="6" t="s">
        <v>29</v>
      </c>
      <c r="G268" s="6" t="s">
        <v>32</v>
      </c>
      <c r="H268" s="6" t="s">
        <v>21</v>
      </c>
      <c r="I268" s="8">
        <v>0.6</v>
      </c>
      <c r="J268" s="9">
        <v>6750</v>
      </c>
      <c r="K268" s="10">
        <f t="shared" si="2"/>
        <v>4050</v>
      </c>
      <c r="L268" s="10">
        <f t="shared" si="3"/>
        <v>2227.5</v>
      </c>
      <c r="M268" s="11">
        <v>0.55000000000000004</v>
      </c>
      <c r="O268" s="1"/>
    </row>
    <row r="269" spans="1:15" ht="15.85" customHeight="1">
      <c r="A269" s="1"/>
      <c r="B269" s="6" t="s">
        <v>31</v>
      </c>
      <c r="C269" s="6">
        <v>1189833</v>
      </c>
      <c r="D269" s="7">
        <v>44423</v>
      </c>
      <c r="E269" s="6" t="s">
        <v>28</v>
      </c>
      <c r="F269" s="6" t="s">
        <v>29</v>
      </c>
      <c r="G269" s="6" t="s">
        <v>32</v>
      </c>
      <c r="H269" s="6" t="s">
        <v>22</v>
      </c>
      <c r="I269" s="8">
        <v>0.65</v>
      </c>
      <c r="J269" s="9">
        <v>6500</v>
      </c>
      <c r="K269" s="10">
        <f t="shared" si="2"/>
        <v>4225</v>
      </c>
      <c r="L269" s="10">
        <f t="shared" si="3"/>
        <v>845</v>
      </c>
      <c r="M269" s="11">
        <v>0.2</v>
      </c>
      <c r="O269" s="1"/>
    </row>
    <row r="270" spans="1:15" ht="15.85" customHeight="1">
      <c r="A270" s="1"/>
      <c r="B270" s="6" t="s">
        <v>31</v>
      </c>
      <c r="C270" s="6">
        <v>1189833</v>
      </c>
      <c r="D270" s="7">
        <v>44455</v>
      </c>
      <c r="E270" s="6" t="s">
        <v>28</v>
      </c>
      <c r="F270" s="6" t="s">
        <v>29</v>
      </c>
      <c r="G270" s="6" t="s">
        <v>32</v>
      </c>
      <c r="H270" s="6" t="s">
        <v>17</v>
      </c>
      <c r="I270" s="8">
        <v>0.5</v>
      </c>
      <c r="J270" s="9">
        <v>8500</v>
      </c>
      <c r="K270" s="10">
        <f t="shared" si="2"/>
        <v>4250</v>
      </c>
      <c r="L270" s="10">
        <f t="shared" si="3"/>
        <v>1700</v>
      </c>
      <c r="M270" s="11">
        <v>0.4</v>
      </c>
      <c r="O270" s="1"/>
    </row>
    <row r="271" spans="1:15" ht="15.85" customHeight="1">
      <c r="A271" s="1"/>
      <c r="B271" s="6" t="s">
        <v>31</v>
      </c>
      <c r="C271" s="6">
        <v>1189833</v>
      </c>
      <c r="D271" s="7">
        <v>44455</v>
      </c>
      <c r="E271" s="6" t="s">
        <v>28</v>
      </c>
      <c r="F271" s="6" t="s">
        <v>29</v>
      </c>
      <c r="G271" s="6" t="s">
        <v>32</v>
      </c>
      <c r="H271" s="6" t="s">
        <v>18</v>
      </c>
      <c r="I271" s="8">
        <v>0.55000000000000004</v>
      </c>
      <c r="J271" s="9">
        <v>8500</v>
      </c>
      <c r="K271" s="10">
        <f t="shared" si="2"/>
        <v>4675</v>
      </c>
      <c r="L271" s="10">
        <f t="shared" si="3"/>
        <v>1168.75</v>
      </c>
      <c r="M271" s="11">
        <v>0.25</v>
      </c>
      <c r="O271" s="1"/>
    </row>
    <row r="272" spans="1:15" ht="15.85" customHeight="1">
      <c r="A272" s="1"/>
      <c r="B272" s="6" t="s">
        <v>31</v>
      </c>
      <c r="C272" s="6">
        <v>1189833</v>
      </c>
      <c r="D272" s="7">
        <v>44455</v>
      </c>
      <c r="E272" s="6" t="s">
        <v>28</v>
      </c>
      <c r="F272" s="6" t="s">
        <v>29</v>
      </c>
      <c r="G272" s="6" t="s">
        <v>32</v>
      </c>
      <c r="H272" s="6" t="s">
        <v>19</v>
      </c>
      <c r="I272" s="8">
        <v>0.5</v>
      </c>
      <c r="J272" s="9">
        <v>7000</v>
      </c>
      <c r="K272" s="10">
        <f t="shared" si="2"/>
        <v>3500</v>
      </c>
      <c r="L272" s="10">
        <f t="shared" si="3"/>
        <v>1400</v>
      </c>
      <c r="M272" s="11">
        <v>0.4</v>
      </c>
      <c r="O272" s="1"/>
    </row>
    <row r="273" spans="1:15" ht="15.85" customHeight="1">
      <c r="A273" s="1"/>
      <c r="B273" s="6" t="s">
        <v>31</v>
      </c>
      <c r="C273" s="6">
        <v>1189833</v>
      </c>
      <c r="D273" s="7">
        <v>44455</v>
      </c>
      <c r="E273" s="6" t="s">
        <v>28</v>
      </c>
      <c r="F273" s="6" t="s">
        <v>29</v>
      </c>
      <c r="G273" s="6" t="s">
        <v>32</v>
      </c>
      <c r="H273" s="6" t="s">
        <v>20</v>
      </c>
      <c r="I273" s="8">
        <v>0.5</v>
      </c>
      <c r="J273" s="9">
        <v>6500</v>
      </c>
      <c r="K273" s="10">
        <f t="shared" si="2"/>
        <v>3250</v>
      </c>
      <c r="L273" s="10">
        <f t="shared" si="3"/>
        <v>1137.5</v>
      </c>
      <c r="M273" s="11">
        <v>0.35</v>
      </c>
      <c r="O273" s="1"/>
    </row>
    <row r="274" spans="1:15" ht="15.85" customHeight="1">
      <c r="A274" s="1"/>
      <c r="B274" s="6" t="s">
        <v>31</v>
      </c>
      <c r="C274" s="6">
        <v>1189833</v>
      </c>
      <c r="D274" s="7">
        <v>44455</v>
      </c>
      <c r="E274" s="6" t="s">
        <v>28</v>
      </c>
      <c r="F274" s="6" t="s">
        <v>29</v>
      </c>
      <c r="G274" s="6" t="s">
        <v>32</v>
      </c>
      <c r="H274" s="6" t="s">
        <v>21</v>
      </c>
      <c r="I274" s="8">
        <v>0.6</v>
      </c>
      <c r="J274" s="9">
        <v>6500</v>
      </c>
      <c r="K274" s="10">
        <f t="shared" si="2"/>
        <v>3900</v>
      </c>
      <c r="L274" s="10">
        <f t="shared" si="3"/>
        <v>2145</v>
      </c>
      <c r="M274" s="11">
        <v>0.55000000000000004</v>
      </c>
      <c r="O274" s="1"/>
    </row>
    <row r="275" spans="1:15" ht="15.85" customHeight="1">
      <c r="A275" s="1"/>
      <c r="B275" s="6" t="s">
        <v>31</v>
      </c>
      <c r="C275" s="6">
        <v>1189833</v>
      </c>
      <c r="D275" s="7">
        <v>44455</v>
      </c>
      <c r="E275" s="6" t="s">
        <v>28</v>
      </c>
      <c r="F275" s="6" t="s">
        <v>29</v>
      </c>
      <c r="G275" s="6" t="s">
        <v>32</v>
      </c>
      <c r="H275" s="6" t="s">
        <v>22</v>
      </c>
      <c r="I275" s="8">
        <v>0.65</v>
      </c>
      <c r="J275" s="9">
        <v>7000</v>
      </c>
      <c r="K275" s="10">
        <f t="shared" si="2"/>
        <v>4550</v>
      </c>
      <c r="L275" s="10">
        <f t="shared" si="3"/>
        <v>910</v>
      </c>
      <c r="M275" s="11">
        <v>0.2</v>
      </c>
      <c r="O275" s="1"/>
    </row>
    <row r="276" spans="1:15" ht="15.85" customHeight="1">
      <c r="A276" s="1"/>
      <c r="B276" s="6" t="s">
        <v>31</v>
      </c>
      <c r="C276" s="6">
        <v>1189833</v>
      </c>
      <c r="D276" s="7">
        <v>44484</v>
      </c>
      <c r="E276" s="6" t="s">
        <v>28</v>
      </c>
      <c r="F276" s="6" t="s">
        <v>29</v>
      </c>
      <c r="G276" s="6" t="s">
        <v>32</v>
      </c>
      <c r="H276" s="6" t="s">
        <v>17</v>
      </c>
      <c r="I276" s="8">
        <v>0.5</v>
      </c>
      <c r="J276" s="9">
        <v>8000</v>
      </c>
      <c r="K276" s="10">
        <f t="shared" si="2"/>
        <v>4000</v>
      </c>
      <c r="L276" s="10">
        <f t="shared" si="3"/>
        <v>1600</v>
      </c>
      <c r="M276" s="11">
        <v>0.4</v>
      </c>
      <c r="O276" s="1"/>
    </row>
    <row r="277" spans="1:15" ht="15.85" customHeight="1">
      <c r="A277" s="1"/>
      <c r="B277" s="6" t="s">
        <v>31</v>
      </c>
      <c r="C277" s="6">
        <v>1189833</v>
      </c>
      <c r="D277" s="7">
        <v>44484</v>
      </c>
      <c r="E277" s="6" t="s">
        <v>28</v>
      </c>
      <c r="F277" s="6" t="s">
        <v>29</v>
      </c>
      <c r="G277" s="6" t="s">
        <v>32</v>
      </c>
      <c r="H277" s="6" t="s">
        <v>18</v>
      </c>
      <c r="I277" s="8">
        <v>0.55000000000000004</v>
      </c>
      <c r="J277" s="9">
        <v>8000</v>
      </c>
      <c r="K277" s="10">
        <f t="shared" si="2"/>
        <v>4400</v>
      </c>
      <c r="L277" s="10">
        <f t="shared" si="3"/>
        <v>1100</v>
      </c>
      <c r="M277" s="11">
        <v>0.25</v>
      </c>
      <c r="O277" s="1"/>
    </row>
    <row r="278" spans="1:15" ht="15.85" customHeight="1">
      <c r="A278" s="1"/>
      <c r="B278" s="6" t="s">
        <v>31</v>
      </c>
      <c r="C278" s="6">
        <v>1189833</v>
      </c>
      <c r="D278" s="7">
        <v>44484</v>
      </c>
      <c r="E278" s="6" t="s">
        <v>28</v>
      </c>
      <c r="F278" s="6" t="s">
        <v>29</v>
      </c>
      <c r="G278" s="6" t="s">
        <v>32</v>
      </c>
      <c r="H278" s="6" t="s">
        <v>19</v>
      </c>
      <c r="I278" s="8">
        <v>0.5</v>
      </c>
      <c r="J278" s="9">
        <v>6500</v>
      </c>
      <c r="K278" s="10">
        <f t="shared" si="2"/>
        <v>3250</v>
      </c>
      <c r="L278" s="10">
        <f t="shared" si="3"/>
        <v>1300</v>
      </c>
      <c r="M278" s="11">
        <v>0.4</v>
      </c>
      <c r="O278" s="1"/>
    </row>
    <row r="279" spans="1:15" ht="15.85" customHeight="1">
      <c r="A279" s="1"/>
      <c r="B279" s="6" t="s">
        <v>31</v>
      </c>
      <c r="C279" s="6">
        <v>1189833</v>
      </c>
      <c r="D279" s="7">
        <v>44484</v>
      </c>
      <c r="E279" s="6" t="s">
        <v>28</v>
      </c>
      <c r="F279" s="6" t="s">
        <v>29</v>
      </c>
      <c r="G279" s="6" t="s">
        <v>32</v>
      </c>
      <c r="H279" s="6" t="s">
        <v>20</v>
      </c>
      <c r="I279" s="8">
        <v>0.5</v>
      </c>
      <c r="J279" s="9">
        <v>6250</v>
      </c>
      <c r="K279" s="10">
        <f t="shared" si="2"/>
        <v>3125</v>
      </c>
      <c r="L279" s="10">
        <f t="shared" si="3"/>
        <v>1093.75</v>
      </c>
      <c r="M279" s="11">
        <v>0.35</v>
      </c>
      <c r="O279" s="1"/>
    </row>
    <row r="280" spans="1:15" ht="15.85" customHeight="1">
      <c r="A280" s="1"/>
      <c r="B280" s="6" t="s">
        <v>31</v>
      </c>
      <c r="C280" s="6">
        <v>1189833</v>
      </c>
      <c r="D280" s="7">
        <v>44484</v>
      </c>
      <c r="E280" s="6" t="s">
        <v>28</v>
      </c>
      <c r="F280" s="6" t="s">
        <v>29</v>
      </c>
      <c r="G280" s="6" t="s">
        <v>32</v>
      </c>
      <c r="H280" s="6" t="s">
        <v>21</v>
      </c>
      <c r="I280" s="8">
        <v>0.6</v>
      </c>
      <c r="J280" s="9">
        <v>6000</v>
      </c>
      <c r="K280" s="10">
        <f t="shared" si="2"/>
        <v>3600</v>
      </c>
      <c r="L280" s="10">
        <f t="shared" si="3"/>
        <v>1980.0000000000002</v>
      </c>
      <c r="M280" s="11">
        <v>0.55000000000000004</v>
      </c>
      <c r="O280" s="1"/>
    </row>
    <row r="281" spans="1:15" ht="15.85" customHeight="1">
      <c r="A281" s="1"/>
      <c r="B281" s="6" t="s">
        <v>31</v>
      </c>
      <c r="C281" s="6">
        <v>1189833</v>
      </c>
      <c r="D281" s="7">
        <v>44484</v>
      </c>
      <c r="E281" s="6" t="s">
        <v>28</v>
      </c>
      <c r="F281" s="6" t="s">
        <v>29</v>
      </c>
      <c r="G281" s="6" t="s">
        <v>32</v>
      </c>
      <c r="H281" s="6" t="s">
        <v>22</v>
      </c>
      <c r="I281" s="8">
        <v>0.65</v>
      </c>
      <c r="J281" s="9">
        <v>6500</v>
      </c>
      <c r="K281" s="10">
        <f t="shared" si="2"/>
        <v>4225</v>
      </c>
      <c r="L281" s="10">
        <f t="shared" si="3"/>
        <v>845</v>
      </c>
      <c r="M281" s="11">
        <v>0.2</v>
      </c>
      <c r="O281" s="1"/>
    </row>
    <row r="282" spans="1:15" ht="15.85" customHeight="1">
      <c r="A282" s="1"/>
      <c r="B282" s="6" t="s">
        <v>31</v>
      </c>
      <c r="C282" s="6">
        <v>1189833</v>
      </c>
      <c r="D282" s="7">
        <v>44515</v>
      </c>
      <c r="E282" s="6" t="s">
        <v>28</v>
      </c>
      <c r="F282" s="6" t="s">
        <v>29</v>
      </c>
      <c r="G282" s="6" t="s">
        <v>32</v>
      </c>
      <c r="H282" s="6" t="s">
        <v>17</v>
      </c>
      <c r="I282" s="8">
        <v>0.5</v>
      </c>
      <c r="J282" s="9">
        <v>8250</v>
      </c>
      <c r="K282" s="10">
        <f t="shared" si="2"/>
        <v>4125</v>
      </c>
      <c r="L282" s="10">
        <f t="shared" si="3"/>
        <v>1650</v>
      </c>
      <c r="M282" s="11">
        <v>0.4</v>
      </c>
      <c r="O282" s="1"/>
    </row>
    <row r="283" spans="1:15" ht="15.85" customHeight="1">
      <c r="A283" s="1"/>
      <c r="B283" s="6" t="s">
        <v>31</v>
      </c>
      <c r="C283" s="6">
        <v>1189833</v>
      </c>
      <c r="D283" s="7">
        <v>44515</v>
      </c>
      <c r="E283" s="6" t="s">
        <v>28</v>
      </c>
      <c r="F283" s="6" t="s">
        <v>29</v>
      </c>
      <c r="G283" s="6" t="s">
        <v>32</v>
      </c>
      <c r="H283" s="6" t="s">
        <v>18</v>
      </c>
      <c r="I283" s="8">
        <v>0.55000000000000004</v>
      </c>
      <c r="J283" s="9">
        <v>8250</v>
      </c>
      <c r="K283" s="10">
        <f t="shared" si="2"/>
        <v>4537.5</v>
      </c>
      <c r="L283" s="10">
        <f t="shared" si="3"/>
        <v>1134.375</v>
      </c>
      <c r="M283" s="11">
        <v>0.25</v>
      </c>
      <c r="O283" s="1"/>
    </row>
    <row r="284" spans="1:15" ht="15.85" customHeight="1">
      <c r="A284" s="1"/>
      <c r="B284" s="6" t="s">
        <v>31</v>
      </c>
      <c r="C284" s="6">
        <v>1189833</v>
      </c>
      <c r="D284" s="7">
        <v>44515</v>
      </c>
      <c r="E284" s="6" t="s">
        <v>28</v>
      </c>
      <c r="F284" s="6" t="s">
        <v>29</v>
      </c>
      <c r="G284" s="6" t="s">
        <v>32</v>
      </c>
      <c r="H284" s="6" t="s">
        <v>19</v>
      </c>
      <c r="I284" s="8">
        <v>0.5</v>
      </c>
      <c r="J284" s="9">
        <v>6750</v>
      </c>
      <c r="K284" s="10">
        <f t="shared" si="2"/>
        <v>3375</v>
      </c>
      <c r="L284" s="10">
        <f t="shared" si="3"/>
        <v>1350</v>
      </c>
      <c r="M284" s="11">
        <v>0.4</v>
      </c>
      <c r="O284" s="1"/>
    </row>
    <row r="285" spans="1:15" ht="15.85" customHeight="1">
      <c r="A285" s="1"/>
      <c r="B285" s="6" t="s">
        <v>31</v>
      </c>
      <c r="C285" s="6">
        <v>1189833</v>
      </c>
      <c r="D285" s="7">
        <v>44515</v>
      </c>
      <c r="E285" s="6" t="s">
        <v>28</v>
      </c>
      <c r="F285" s="6" t="s">
        <v>29</v>
      </c>
      <c r="G285" s="6" t="s">
        <v>32</v>
      </c>
      <c r="H285" s="6" t="s">
        <v>20</v>
      </c>
      <c r="I285" s="8">
        <v>0.5</v>
      </c>
      <c r="J285" s="9">
        <v>6500</v>
      </c>
      <c r="K285" s="10">
        <f t="shared" si="2"/>
        <v>3250</v>
      </c>
      <c r="L285" s="10">
        <f t="shared" si="3"/>
        <v>1137.5</v>
      </c>
      <c r="M285" s="11">
        <v>0.35</v>
      </c>
      <c r="O285" s="1"/>
    </row>
    <row r="286" spans="1:15" ht="15.85" customHeight="1">
      <c r="A286" s="1"/>
      <c r="B286" s="6" t="s">
        <v>31</v>
      </c>
      <c r="C286" s="6">
        <v>1189833</v>
      </c>
      <c r="D286" s="7">
        <v>44515</v>
      </c>
      <c r="E286" s="6" t="s">
        <v>28</v>
      </c>
      <c r="F286" s="6" t="s">
        <v>29</v>
      </c>
      <c r="G286" s="6" t="s">
        <v>32</v>
      </c>
      <c r="H286" s="6" t="s">
        <v>21</v>
      </c>
      <c r="I286" s="8">
        <v>0.6</v>
      </c>
      <c r="J286" s="9">
        <v>6000</v>
      </c>
      <c r="K286" s="10">
        <f t="shared" si="2"/>
        <v>3600</v>
      </c>
      <c r="L286" s="10">
        <f t="shared" si="3"/>
        <v>1980.0000000000002</v>
      </c>
      <c r="M286" s="11">
        <v>0.55000000000000004</v>
      </c>
      <c r="O286" s="1"/>
    </row>
    <row r="287" spans="1:15" ht="15.85" customHeight="1">
      <c r="A287" s="1"/>
      <c r="B287" s="6" t="s">
        <v>31</v>
      </c>
      <c r="C287" s="6">
        <v>1189833</v>
      </c>
      <c r="D287" s="7">
        <v>44515</v>
      </c>
      <c r="E287" s="6" t="s">
        <v>28</v>
      </c>
      <c r="F287" s="6" t="s">
        <v>29</v>
      </c>
      <c r="G287" s="6" t="s">
        <v>32</v>
      </c>
      <c r="H287" s="6" t="s">
        <v>22</v>
      </c>
      <c r="I287" s="8">
        <v>0.65</v>
      </c>
      <c r="J287" s="9">
        <v>7000</v>
      </c>
      <c r="K287" s="10">
        <f t="shared" si="2"/>
        <v>4550</v>
      </c>
      <c r="L287" s="10">
        <f t="shared" si="3"/>
        <v>910</v>
      </c>
      <c r="M287" s="11">
        <v>0.2</v>
      </c>
      <c r="O287" s="1"/>
    </row>
    <row r="288" spans="1:15" ht="15.85" customHeight="1">
      <c r="A288" s="1"/>
      <c r="B288" s="6" t="s">
        <v>31</v>
      </c>
      <c r="C288" s="6">
        <v>1189833</v>
      </c>
      <c r="D288" s="7">
        <v>44544</v>
      </c>
      <c r="E288" s="6" t="s">
        <v>28</v>
      </c>
      <c r="F288" s="6" t="s">
        <v>29</v>
      </c>
      <c r="G288" s="6" t="s">
        <v>32</v>
      </c>
      <c r="H288" s="6" t="s">
        <v>17</v>
      </c>
      <c r="I288" s="8">
        <v>0.5</v>
      </c>
      <c r="J288" s="9">
        <v>9000</v>
      </c>
      <c r="K288" s="10">
        <f t="shared" si="2"/>
        <v>4500</v>
      </c>
      <c r="L288" s="10">
        <f t="shared" si="3"/>
        <v>1800</v>
      </c>
      <c r="M288" s="11">
        <v>0.4</v>
      </c>
      <c r="O288" s="1"/>
    </row>
    <row r="289" spans="1:16" ht="15.85" customHeight="1">
      <c r="A289" s="1"/>
      <c r="B289" s="6" t="s">
        <v>31</v>
      </c>
      <c r="C289" s="6">
        <v>1189833</v>
      </c>
      <c r="D289" s="7">
        <v>44544</v>
      </c>
      <c r="E289" s="6" t="s">
        <v>28</v>
      </c>
      <c r="F289" s="6" t="s">
        <v>29</v>
      </c>
      <c r="G289" s="6" t="s">
        <v>32</v>
      </c>
      <c r="H289" s="6" t="s">
        <v>18</v>
      </c>
      <c r="I289" s="8">
        <v>0.55000000000000004</v>
      </c>
      <c r="J289" s="9">
        <v>9000</v>
      </c>
      <c r="K289" s="10">
        <f t="shared" si="2"/>
        <v>4950</v>
      </c>
      <c r="L289" s="10">
        <f t="shared" si="3"/>
        <v>1237.5</v>
      </c>
      <c r="M289" s="11">
        <v>0.25</v>
      </c>
      <c r="O289" s="1"/>
    </row>
    <row r="290" spans="1:16" ht="15.85" customHeight="1">
      <c r="A290" s="1"/>
      <c r="B290" s="6" t="s">
        <v>31</v>
      </c>
      <c r="C290" s="6">
        <v>1189833</v>
      </c>
      <c r="D290" s="7">
        <v>44544</v>
      </c>
      <c r="E290" s="6" t="s">
        <v>28</v>
      </c>
      <c r="F290" s="6" t="s">
        <v>29</v>
      </c>
      <c r="G290" s="6" t="s">
        <v>32</v>
      </c>
      <c r="H290" s="6" t="s">
        <v>19</v>
      </c>
      <c r="I290" s="8">
        <v>0.5</v>
      </c>
      <c r="J290" s="9">
        <v>7000</v>
      </c>
      <c r="K290" s="10">
        <f t="shared" si="2"/>
        <v>3500</v>
      </c>
      <c r="L290" s="10">
        <f t="shared" si="3"/>
        <v>1400</v>
      </c>
      <c r="M290" s="11">
        <v>0.4</v>
      </c>
      <c r="O290" s="1"/>
    </row>
    <row r="291" spans="1:16" ht="15.85" customHeight="1">
      <c r="A291" s="1"/>
      <c r="B291" s="6" t="s">
        <v>31</v>
      </c>
      <c r="C291" s="6">
        <v>1189833</v>
      </c>
      <c r="D291" s="7">
        <v>44544</v>
      </c>
      <c r="E291" s="6" t="s">
        <v>28</v>
      </c>
      <c r="F291" s="6" t="s">
        <v>29</v>
      </c>
      <c r="G291" s="6" t="s">
        <v>32</v>
      </c>
      <c r="H291" s="6" t="s">
        <v>20</v>
      </c>
      <c r="I291" s="8">
        <v>0.5</v>
      </c>
      <c r="J291" s="9">
        <v>7000</v>
      </c>
      <c r="K291" s="10">
        <f t="shared" si="2"/>
        <v>3500</v>
      </c>
      <c r="L291" s="10">
        <f t="shared" si="3"/>
        <v>1225</v>
      </c>
      <c r="M291" s="11">
        <v>0.35</v>
      </c>
      <c r="O291" s="1"/>
    </row>
    <row r="292" spans="1:16" ht="15.85" customHeight="1">
      <c r="A292" s="1"/>
      <c r="B292" s="6" t="s">
        <v>31</v>
      </c>
      <c r="C292" s="6">
        <v>1189833</v>
      </c>
      <c r="D292" s="7">
        <v>44544</v>
      </c>
      <c r="E292" s="6" t="s">
        <v>28</v>
      </c>
      <c r="F292" s="6" t="s">
        <v>29</v>
      </c>
      <c r="G292" s="6" t="s">
        <v>32</v>
      </c>
      <c r="H292" s="6" t="s">
        <v>21</v>
      </c>
      <c r="I292" s="8">
        <v>0.6</v>
      </c>
      <c r="J292" s="9">
        <v>6250</v>
      </c>
      <c r="K292" s="10">
        <f t="shared" si="2"/>
        <v>3750</v>
      </c>
      <c r="L292" s="10">
        <f t="shared" si="3"/>
        <v>2062.5</v>
      </c>
      <c r="M292" s="11">
        <v>0.55000000000000004</v>
      </c>
      <c r="O292" s="1"/>
    </row>
    <row r="293" spans="1:16" ht="15.85" customHeight="1">
      <c r="A293" s="1"/>
      <c r="B293" s="6" t="s">
        <v>31</v>
      </c>
      <c r="C293" s="6">
        <v>1189833</v>
      </c>
      <c r="D293" s="7">
        <v>44544</v>
      </c>
      <c r="E293" s="6" t="s">
        <v>28</v>
      </c>
      <c r="F293" s="6" t="s">
        <v>29</v>
      </c>
      <c r="G293" s="6" t="s">
        <v>32</v>
      </c>
      <c r="H293" s="6" t="s">
        <v>22</v>
      </c>
      <c r="I293" s="8">
        <v>0.65</v>
      </c>
      <c r="J293" s="9">
        <v>7250</v>
      </c>
      <c r="K293" s="10">
        <f t="shared" si="2"/>
        <v>4712.5</v>
      </c>
      <c r="L293" s="10">
        <f t="shared" si="3"/>
        <v>942.5</v>
      </c>
      <c r="M293" s="11">
        <v>0.2</v>
      </c>
      <c r="O293" s="1"/>
    </row>
    <row r="294" spans="1:16" ht="15.85" customHeight="1">
      <c r="A294" s="1"/>
      <c r="B294" s="6" t="s">
        <v>14</v>
      </c>
      <c r="C294" s="6">
        <v>1185732</v>
      </c>
      <c r="D294" s="7">
        <v>44211</v>
      </c>
      <c r="E294" s="6" t="s">
        <v>33</v>
      </c>
      <c r="F294" s="6" t="s">
        <v>34</v>
      </c>
      <c r="G294" s="6" t="s">
        <v>35</v>
      </c>
      <c r="H294" s="6" t="s">
        <v>17</v>
      </c>
      <c r="I294" s="8">
        <v>0.45</v>
      </c>
      <c r="J294" s="9">
        <v>4750</v>
      </c>
      <c r="K294" s="10">
        <f t="shared" si="2"/>
        <v>2137.5</v>
      </c>
      <c r="L294" s="10">
        <f t="shared" si="3"/>
        <v>855</v>
      </c>
      <c r="M294" s="11">
        <v>0.4</v>
      </c>
      <c r="O294" s="13"/>
      <c r="P294" s="12"/>
    </row>
    <row r="295" spans="1:16" ht="15.85" customHeight="1">
      <c r="A295" s="1"/>
      <c r="B295" s="6" t="s">
        <v>14</v>
      </c>
      <c r="C295" s="6">
        <v>1185732</v>
      </c>
      <c r="D295" s="7">
        <v>44211</v>
      </c>
      <c r="E295" s="6" t="s">
        <v>33</v>
      </c>
      <c r="F295" s="6" t="s">
        <v>34</v>
      </c>
      <c r="G295" s="6" t="s">
        <v>35</v>
      </c>
      <c r="H295" s="6" t="s">
        <v>18</v>
      </c>
      <c r="I295" s="8">
        <v>0.45</v>
      </c>
      <c r="J295" s="9">
        <v>2750</v>
      </c>
      <c r="K295" s="10">
        <f t="shared" si="2"/>
        <v>1237.5</v>
      </c>
      <c r="L295" s="10">
        <f t="shared" si="3"/>
        <v>433.125</v>
      </c>
      <c r="M295" s="11">
        <v>0.35</v>
      </c>
      <c r="O295" s="13"/>
      <c r="P295" s="12"/>
    </row>
    <row r="296" spans="1:16" ht="15.85" customHeight="1">
      <c r="A296" s="1"/>
      <c r="B296" s="6" t="s">
        <v>14</v>
      </c>
      <c r="C296" s="6">
        <v>1185732</v>
      </c>
      <c r="D296" s="7">
        <v>44211</v>
      </c>
      <c r="E296" s="6" t="s">
        <v>33</v>
      </c>
      <c r="F296" s="6" t="s">
        <v>34</v>
      </c>
      <c r="G296" s="6" t="s">
        <v>35</v>
      </c>
      <c r="H296" s="6" t="s">
        <v>19</v>
      </c>
      <c r="I296" s="8">
        <v>0.35000000000000003</v>
      </c>
      <c r="J296" s="9">
        <v>2750</v>
      </c>
      <c r="K296" s="10">
        <f t="shared" si="2"/>
        <v>962.50000000000011</v>
      </c>
      <c r="L296" s="10">
        <f t="shared" si="3"/>
        <v>336.875</v>
      </c>
      <c r="M296" s="11">
        <v>0.35</v>
      </c>
      <c r="O296" s="13"/>
      <c r="P296" s="12"/>
    </row>
    <row r="297" spans="1:16" ht="15.85" customHeight="1">
      <c r="A297" s="1"/>
      <c r="B297" s="6" t="s">
        <v>14</v>
      </c>
      <c r="C297" s="6">
        <v>1185732</v>
      </c>
      <c r="D297" s="7">
        <v>44211</v>
      </c>
      <c r="E297" s="6" t="s">
        <v>33</v>
      </c>
      <c r="F297" s="6" t="s">
        <v>34</v>
      </c>
      <c r="G297" s="6" t="s">
        <v>35</v>
      </c>
      <c r="H297" s="6" t="s">
        <v>20</v>
      </c>
      <c r="I297" s="8">
        <v>0.4</v>
      </c>
      <c r="J297" s="9">
        <v>1250</v>
      </c>
      <c r="K297" s="10">
        <f t="shared" si="2"/>
        <v>500</v>
      </c>
      <c r="L297" s="10">
        <f t="shared" si="3"/>
        <v>200</v>
      </c>
      <c r="M297" s="11">
        <v>0.4</v>
      </c>
      <c r="O297" s="14"/>
      <c r="P297" s="12"/>
    </row>
    <row r="298" spans="1:16" ht="15.85" customHeight="1">
      <c r="A298" s="1"/>
      <c r="B298" s="6" t="s">
        <v>14</v>
      </c>
      <c r="C298" s="6">
        <v>1185732</v>
      </c>
      <c r="D298" s="7">
        <v>44211</v>
      </c>
      <c r="E298" s="6" t="s">
        <v>33</v>
      </c>
      <c r="F298" s="6" t="s">
        <v>34</v>
      </c>
      <c r="G298" s="6" t="s">
        <v>35</v>
      </c>
      <c r="H298" s="6" t="s">
        <v>21</v>
      </c>
      <c r="I298" s="8">
        <v>0.54999999999999993</v>
      </c>
      <c r="J298" s="9">
        <v>1750</v>
      </c>
      <c r="K298" s="10">
        <f t="shared" si="2"/>
        <v>962.49999999999989</v>
      </c>
      <c r="L298" s="10">
        <f t="shared" si="3"/>
        <v>336.87499999999994</v>
      </c>
      <c r="M298" s="11">
        <v>0.35</v>
      </c>
      <c r="O298" s="14"/>
      <c r="P298" s="12"/>
    </row>
    <row r="299" spans="1:16" ht="15.85" customHeight="1">
      <c r="A299" s="1"/>
      <c r="B299" s="6" t="s">
        <v>14</v>
      </c>
      <c r="C299" s="6">
        <v>1185732</v>
      </c>
      <c r="D299" s="7">
        <v>44211</v>
      </c>
      <c r="E299" s="6" t="s">
        <v>33</v>
      </c>
      <c r="F299" s="6" t="s">
        <v>34</v>
      </c>
      <c r="G299" s="6" t="s">
        <v>35</v>
      </c>
      <c r="H299" s="6" t="s">
        <v>22</v>
      </c>
      <c r="I299" s="8">
        <v>0.45</v>
      </c>
      <c r="J299" s="9">
        <v>2750</v>
      </c>
      <c r="K299" s="10">
        <f t="shared" si="2"/>
        <v>1237.5</v>
      </c>
      <c r="L299" s="10">
        <f t="shared" si="3"/>
        <v>618.75</v>
      </c>
      <c r="M299" s="11">
        <v>0.5</v>
      </c>
      <c r="O299" s="14"/>
      <c r="P299" s="12"/>
    </row>
    <row r="300" spans="1:16" ht="15.85" customHeight="1">
      <c r="A300" s="1"/>
      <c r="B300" s="6" t="s">
        <v>14</v>
      </c>
      <c r="C300" s="6">
        <v>1185732</v>
      </c>
      <c r="D300" s="7">
        <v>44242</v>
      </c>
      <c r="E300" s="6" t="s">
        <v>33</v>
      </c>
      <c r="F300" s="6" t="s">
        <v>34</v>
      </c>
      <c r="G300" s="6" t="s">
        <v>35</v>
      </c>
      <c r="H300" s="6" t="s">
        <v>17</v>
      </c>
      <c r="I300" s="8">
        <v>0.45</v>
      </c>
      <c r="J300" s="9">
        <v>5250</v>
      </c>
      <c r="K300" s="10">
        <f t="shared" si="2"/>
        <v>2362.5</v>
      </c>
      <c r="L300" s="10">
        <f t="shared" si="3"/>
        <v>945</v>
      </c>
      <c r="M300" s="11">
        <v>0.4</v>
      </c>
      <c r="O300" s="14"/>
      <c r="P300" s="12"/>
    </row>
    <row r="301" spans="1:16" ht="15.85" customHeight="1">
      <c r="A301" s="1"/>
      <c r="B301" s="6" t="s">
        <v>14</v>
      </c>
      <c r="C301" s="6">
        <v>1185732</v>
      </c>
      <c r="D301" s="7">
        <v>44242</v>
      </c>
      <c r="E301" s="6" t="s">
        <v>33</v>
      </c>
      <c r="F301" s="6" t="s">
        <v>34</v>
      </c>
      <c r="G301" s="6" t="s">
        <v>35</v>
      </c>
      <c r="H301" s="6" t="s">
        <v>18</v>
      </c>
      <c r="I301" s="8">
        <v>0.45</v>
      </c>
      <c r="J301" s="9">
        <v>1750</v>
      </c>
      <c r="K301" s="10">
        <f t="shared" si="2"/>
        <v>787.5</v>
      </c>
      <c r="L301" s="10">
        <f t="shared" si="3"/>
        <v>275.625</v>
      </c>
      <c r="M301" s="11">
        <v>0.35</v>
      </c>
      <c r="O301" s="14"/>
      <c r="P301" s="12"/>
    </row>
    <row r="302" spans="1:16" ht="15.85" customHeight="1">
      <c r="A302" s="1"/>
      <c r="B302" s="6" t="s">
        <v>14</v>
      </c>
      <c r="C302" s="6">
        <v>1185732</v>
      </c>
      <c r="D302" s="7">
        <v>44242</v>
      </c>
      <c r="E302" s="6" t="s">
        <v>33</v>
      </c>
      <c r="F302" s="6" t="s">
        <v>34</v>
      </c>
      <c r="G302" s="6" t="s">
        <v>35</v>
      </c>
      <c r="H302" s="6" t="s">
        <v>19</v>
      </c>
      <c r="I302" s="8">
        <v>0.35000000000000003</v>
      </c>
      <c r="J302" s="9">
        <v>2250</v>
      </c>
      <c r="K302" s="10">
        <f t="shared" si="2"/>
        <v>787.50000000000011</v>
      </c>
      <c r="L302" s="10">
        <f t="shared" si="3"/>
        <v>275.625</v>
      </c>
      <c r="M302" s="11">
        <v>0.35</v>
      </c>
      <c r="O302" s="14"/>
      <c r="P302" s="12"/>
    </row>
    <row r="303" spans="1:16" ht="15.85" customHeight="1">
      <c r="A303" s="1"/>
      <c r="B303" s="6" t="s">
        <v>14</v>
      </c>
      <c r="C303" s="6">
        <v>1185732</v>
      </c>
      <c r="D303" s="7">
        <v>44242</v>
      </c>
      <c r="E303" s="6" t="s">
        <v>33</v>
      </c>
      <c r="F303" s="6" t="s">
        <v>34</v>
      </c>
      <c r="G303" s="6" t="s">
        <v>35</v>
      </c>
      <c r="H303" s="6" t="s">
        <v>20</v>
      </c>
      <c r="I303" s="8">
        <v>0.4</v>
      </c>
      <c r="J303" s="9">
        <v>1000</v>
      </c>
      <c r="K303" s="10">
        <f t="shared" si="2"/>
        <v>400</v>
      </c>
      <c r="L303" s="10">
        <f t="shared" si="3"/>
        <v>160</v>
      </c>
      <c r="M303" s="11">
        <v>0.4</v>
      </c>
      <c r="O303" s="14"/>
      <c r="P303" s="12"/>
    </row>
    <row r="304" spans="1:16" ht="15.85" customHeight="1">
      <c r="A304" s="1"/>
      <c r="B304" s="6" t="s">
        <v>14</v>
      </c>
      <c r="C304" s="6">
        <v>1185732</v>
      </c>
      <c r="D304" s="7">
        <v>44242</v>
      </c>
      <c r="E304" s="6" t="s">
        <v>33</v>
      </c>
      <c r="F304" s="6" t="s">
        <v>34</v>
      </c>
      <c r="G304" s="6" t="s">
        <v>35</v>
      </c>
      <c r="H304" s="6" t="s">
        <v>21</v>
      </c>
      <c r="I304" s="8">
        <v>0.54999999999999993</v>
      </c>
      <c r="J304" s="9">
        <v>1750</v>
      </c>
      <c r="K304" s="10">
        <f t="shared" si="2"/>
        <v>962.49999999999989</v>
      </c>
      <c r="L304" s="10">
        <f t="shared" si="3"/>
        <v>336.87499999999994</v>
      </c>
      <c r="M304" s="11">
        <v>0.35</v>
      </c>
      <c r="O304" s="14"/>
      <c r="P304" s="12"/>
    </row>
    <row r="305" spans="1:16" ht="15.85" customHeight="1">
      <c r="A305" s="1"/>
      <c r="B305" s="6" t="s">
        <v>14</v>
      </c>
      <c r="C305" s="6">
        <v>1185732</v>
      </c>
      <c r="D305" s="7">
        <v>44242</v>
      </c>
      <c r="E305" s="6" t="s">
        <v>33</v>
      </c>
      <c r="F305" s="6" t="s">
        <v>34</v>
      </c>
      <c r="G305" s="6" t="s">
        <v>35</v>
      </c>
      <c r="H305" s="6" t="s">
        <v>22</v>
      </c>
      <c r="I305" s="8">
        <v>0.45</v>
      </c>
      <c r="J305" s="9">
        <v>2750</v>
      </c>
      <c r="K305" s="10">
        <f t="shared" si="2"/>
        <v>1237.5</v>
      </c>
      <c r="L305" s="10">
        <f t="shared" si="3"/>
        <v>618.75</v>
      </c>
      <c r="M305" s="11">
        <v>0.5</v>
      </c>
      <c r="O305" s="14"/>
      <c r="P305" s="12"/>
    </row>
    <row r="306" spans="1:16" ht="15.85" customHeight="1">
      <c r="A306" s="1"/>
      <c r="B306" s="6" t="s">
        <v>14</v>
      </c>
      <c r="C306" s="6">
        <v>1185732</v>
      </c>
      <c r="D306" s="7">
        <v>44269</v>
      </c>
      <c r="E306" s="6" t="s">
        <v>33</v>
      </c>
      <c r="F306" s="6" t="s">
        <v>34</v>
      </c>
      <c r="G306" s="6" t="s">
        <v>35</v>
      </c>
      <c r="H306" s="6" t="s">
        <v>17</v>
      </c>
      <c r="I306" s="8">
        <v>0.5</v>
      </c>
      <c r="J306" s="9">
        <v>4950</v>
      </c>
      <c r="K306" s="10">
        <f t="shared" si="2"/>
        <v>2475</v>
      </c>
      <c r="L306" s="10">
        <f t="shared" si="3"/>
        <v>990</v>
      </c>
      <c r="M306" s="11">
        <v>0.4</v>
      </c>
      <c r="O306" s="14"/>
      <c r="P306" s="12"/>
    </row>
    <row r="307" spans="1:16" ht="15.85" customHeight="1">
      <c r="A307" s="1"/>
      <c r="B307" s="6" t="s">
        <v>14</v>
      </c>
      <c r="C307" s="6">
        <v>1185732</v>
      </c>
      <c r="D307" s="7">
        <v>44269</v>
      </c>
      <c r="E307" s="6" t="s">
        <v>33</v>
      </c>
      <c r="F307" s="6" t="s">
        <v>34</v>
      </c>
      <c r="G307" s="6" t="s">
        <v>35</v>
      </c>
      <c r="H307" s="6" t="s">
        <v>18</v>
      </c>
      <c r="I307" s="8">
        <v>0.5</v>
      </c>
      <c r="J307" s="9">
        <v>2000</v>
      </c>
      <c r="K307" s="10">
        <f t="shared" si="2"/>
        <v>1000</v>
      </c>
      <c r="L307" s="10">
        <f t="shared" si="3"/>
        <v>350</v>
      </c>
      <c r="M307" s="11">
        <v>0.35</v>
      </c>
      <c r="O307" s="14"/>
      <c r="P307" s="12"/>
    </row>
    <row r="308" spans="1:16" ht="15.85" customHeight="1">
      <c r="A308" s="1"/>
      <c r="B308" s="6" t="s">
        <v>14</v>
      </c>
      <c r="C308" s="6">
        <v>1185732</v>
      </c>
      <c r="D308" s="7">
        <v>44269</v>
      </c>
      <c r="E308" s="6" t="s">
        <v>33</v>
      </c>
      <c r="F308" s="6" t="s">
        <v>34</v>
      </c>
      <c r="G308" s="6" t="s">
        <v>35</v>
      </c>
      <c r="H308" s="6" t="s">
        <v>19</v>
      </c>
      <c r="I308" s="8">
        <v>0.4</v>
      </c>
      <c r="J308" s="9">
        <v>2250</v>
      </c>
      <c r="K308" s="10">
        <f t="shared" si="2"/>
        <v>900</v>
      </c>
      <c r="L308" s="10">
        <f t="shared" si="3"/>
        <v>315</v>
      </c>
      <c r="M308" s="11">
        <v>0.35</v>
      </c>
      <c r="O308" s="14"/>
      <c r="P308" s="12"/>
    </row>
    <row r="309" spans="1:16" ht="15.85" customHeight="1">
      <c r="A309" s="1"/>
      <c r="B309" s="6" t="s">
        <v>14</v>
      </c>
      <c r="C309" s="6">
        <v>1185732</v>
      </c>
      <c r="D309" s="7">
        <v>44269</v>
      </c>
      <c r="E309" s="6" t="s">
        <v>33</v>
      </c>
      <c r="F309" s="6" t="s">
        <v>34</v>
      </c>
      <c r="G309" s="6" t="s">
        <v>35</v>
      </c>
      <c r="H309" s="6" t="s">
        <v>20</v>
      </c>
      <c r="I309" s="8">
        <v>0.45</v>
      </c>
      <c r="J309" s="9">
        <v>750</v>
      </c>
      <c r="K309" s="10">
        <f t="shared" si="2"/>
        <v>337.5</v>
      </c>
      <c r="L309" s="10">
        <f t="shared" si="3"/>
        <v>135</v>
      </c>
      <c r="M309" s="11">
        <v>0.4</v>
      </c>
      <c r="O309" s="14"/>
      <c r="P309" s="12"/>
    </row>
    <row r="310" spans="1:16" ht="15.85" customHeight="1">
      <c r="A310" s="1"/>
      <c r="B310" s="6" t="s">
        <v>14</v>
      </c>
      <c r="C310" s="6">
        <v>1185732</v>
      </c>
      <c r="D310" s="7">
        <v>44269</v>
      </c>
      <c r="E310" s="6" t="s">
        <v>33</v>
      </c>
      <c r="F310" s="6" t="s">
        <v>34</v>
      </c>
      <c r="G310" s="6" t="s">
        <v>35</v>
      </c>
      <c r="H310" s="6" t="s">
        <v>21</v>
      </c>
      <c r="I310" s="8">
        <v>0.6</v>
      </c>
      <c r="J310" s="9">
        <v>1250</v>
      </c>
      <c r="K310" s="10">
        <f t="shared" si="2"/>
        <v>750</v>
      </c>
      <c r="L310" s="10">
        <f t="shared" si="3"/>
        <v>262.5</v>
      </c>
      <c r="M310" s="11">
        <v>0.35</v>
      </c>
      <c r="O310" s="14"/>
      <c r="P310" s="12"/>
    </row>
    <row r="311" spans="1:16" ht="15.85" customHeight="1">
      <c r="A311" s="1"/>
      <c r="B311" s="6" t="s">
        <v>14</v>
      </c>
      <c r="C311" s="6">
        <v>1185732</v>
      </c>
      <c r="D311" s="7">
        <v>44269</v>
      </c>
      <c r="E311" s="6" t="s">
        <v>33</v>
      </c>
      <c r="F311" s="6" t="s">
        <v>34</v>
      </c>
      <c r="G311" s="6" t="s">
        <v>35</v>
      </c>
      <c r="H311" s="6" t="s">
        <v>22</v>
      </c>
      <c r="I311" s="8">
        <v>0.5</v>
      </c>
      <c r="J311" s="9">
        <v>2250</v>
      </c>
      <c r="K311" s="10">
        <f t="shared" si="2"/>
        <v>1125</v>
      </c>
      <c r="L311" s="10">
        <f t="shared" si="3"/>
        <v>562.5</v>
      </c>
      <c r="M311" s="11">
        <v>0.5</v>
      </c>
      <c r="O311" s="14"/>
      <c r="P311" s="12"/>
    </row>
    <row r="312" spans="1:16" ht="15.85" customHeight="1">
      <c r="A312" s="1"/>
      <c r="B312" s="6" t="s">
        <v>14</v>
      </c>
      <c r="C312" s="6">
        <v>1185732</v>
      </c>
      <c r="D312" s="7">
        <v>44301</v>
      </c>
      <c r="E312" s="6" t="s">
        <v>33</v>
      </c>
      <c r="F312" s="6" t="s">
        <v>34</v>
      </c>
      <c r="G312" s="6" t="s">
        <v>35</v>
      </c>
      <c r="H312" s="6" t="s">
        <v>17</v>
      </c>
      <c r="I312" s="8">
        <v>0.5</v>
      </c>
      <c r="J312" s="9">
        <v>4500</v>
      </c>
      <c r="K312" s="10">
        <f t="shared" si="2"/>
        <v>2250</v>
      </c>
      <c r="L312" s="10">
        <f t="shared" si="3"/>
        <v>900</v>
      </c>
      <c r="M312" s="11">
        <v>0.4</v>
      </c>
      <c r="O312" s="14"/>
      <c r="P312" s="12"/>
    </row>
    <row r="313" spans="1:16" ht="15.85" customHeight="1">
      <c r="A313" s="1"/>
      <c r="B313" s="6" t="s">
        <v>14</v>
      </c>
      <c r="C313" s="6">
        <v>1185732</v>
      </c>
      <c r="D313" s="7">
        <v>44301</v>
      </c>
      <c r="E313" s="6" t="s">
        <v>33</v>
      </c>
      <c r="F313" s="6" t="s">
        <v>34</v>
      </c>
      <c r="G313" s="6" t="s">
        <v>35</v>
      </c>
      <c r="H313" s="6" t="s">
        <v>18</v>
      </c>
      <c r="I313" s="8">
        <v>0.5</v>
      </c>
      <c r="J313" s="9">
        <v>1500</v>
      </c>
      <c r="K313" s="10">
        <f t="shared" si="2"/>
        <v>750</v>
      </c>
      <c r="L313" s="10">
        <f t="shared" si="3"/>
        <v>262.5</v>
      </c>
      <c r="M313" s="11">
        <v>0.35</v>
      </c>
      <c r="O313" s="14"/>
      <c r="P313" s="12"/>
    </row>
    <row r="314" spans="1:16" ht="15.85" customHeight="1">
      <c r="A314" s="1"/>
      <c r="B314" s="6" t="s">
        <v>14</v>
      </c>
      <c r="C314" s="6">
        <v>1185732</v>
      </c>
      <c r="D314" s="7">
        <v>44301</v>
      </c>
      <c r="E314" s="6" t="s">
        <v>33</v>
      </c>
      <c r="F314" s="6" t="s">
        <v>34</v>
      </c>
      <c r="G314" s="6" t="s">
        <v>35</v>
      </c>
      <c r="H314" s="6" t="s">
        <v>19</v>
      </c>
      <c r="I314" s="8">
        <v>0.4</v>
      </c>
      <c r="J314" s="9">
        <v>1500</v>
      </c>
      <c r="K314" s="10">
        <f t="shared" si="2"/>
        <v>600</v>
      </c>
      <c r="L314" s="10">
        <f t="shared" si="3"/>
        <v>210</v>
      </c>
      <c r="M314" s="11">
        <v>0.35</v>
      </c>
      <c r="O314" s="14"/>
      <c r="P314" s="12"/>
    </row>
    <row r="315" spans="1:16" ht="15.85" customHeight="1">
      <c r="A315" s="1"/>
      <c r="B315" s="6" t="s">
        <v>14</v>
      </c>
      <c r="C315" s="6">
        <v>1185732</v>
      </c>
      <c r="D315" s="7">
        <v>44301</v>
      </c>
      <c r="E315" s="6" t="s">
        <v>33</v>
      </c>
      <c r="F315" s="6" t="s">
        <v>34</v>
      </c>
      <c r="G315" s="6" t="s">
        <v>35</v>
      </c>
      <c r="H315" s="6" t="s">
        <v>20</v>
      </c>
      <c r="I315" s="8">
        <v>0.45</v>
      </c>
      <c r="J315" s="9">
        <v>750</v>
      </c>
      <c r="K315" s="10">
        <f t="shared" si="2"/>
        <v>337.5</v>
      </c>
      <c r="L315" s="10">
        <f t="shared" si="3"/>
        <v>135</v>
      </c>
      <c r="M315" s="11">
        <v>0.4</v>
      </c>
      <c r="O315" s="14"/>
      <c r="P315" s="12"/>
    </row>
    <row r="316" spans="1:16" ht="15.85" customHeight="1">
      <c r="A316" s="1"/>
      <c r="B316" s="6" t="s">
        <v>14</v>
      </c>
      <c r="C316" s="6">
        <v>1185732</v>
      </c>
      <c r="D316" s="7">
        <v>44301</v>
      </c>
      <c r="E316" s="6" t="s">
        <v>33</v>
      </c>
      <c r="F316" s="6" t="s">
        <v>34</v>
      </c>
      <c r="G316" s="6" t="s">
        <v>35</v>
      </c>
      <c r="H316" s="6" t="s">
        <v>21</v>
      </c>
      <c r="I316" s="8">
        <v>0.6</v>
      </c>
      <c r="J316" s="9">
        <v>1000</v>
      </c>
      <c r="K316" s="10">
        <f t="shared" si="2"/>
        <v>600</v>
      </c>
      <c r="L316" s="10">
        <f t="shared" si="3"/>
        <v>210</v>
      </c>
      <c r="M316" s="11">
        <v>0.35</v>
      </c>
      <c r="O316" s="14"/>
      <c r="P316" s="12"/>
    </row>
    <row r="317" spans="1:16" ht="15.85" customHeight="1">
      <c r="A317" s="1"/>
      <c r="B317" s="6" t="s">
        <v>14</v>
      </c>
      <c r="C317" s="6">
        <v>1185732</v>
      </c>
      <c r="D317" s="7">
        <v>44301</v>
      </c>
      <c r="E317" s="6" t="s">
        <v>33</v>
      </c>
      <c r="F317" s="6" t="s">
        <v>34</v>
      </c>
      <c r="G317" s="6" t="s">
        <v>35</v>
      </c>
      <c r="H317" s="6" t="s">
        <v>22</v>
      </c>
      <c r="I317" s="8">
        <v>0.5</v>
      </c>
      <c r="J317" s="9">
        <v>2250</v>
      </c>
      <c r="K317" s="10">
        <f t="shared" si="2"/>
        <v>1125</v>
      </c>
      <c r="L317" s="10">
        <f t="shared" si="3"/>
        <v>562.5</v>
      </c>
      <c r="M317" s="11">
        <v>0.5</v>
      </c>
      <c r="O317" s="14"/>
      <c r="P317" s="12"/>
    </row>
    <row r="318" spans="1:16" ht="15.85" customHeight="1">
      <c r="A318" s="1"/>
      <c r="B318" s="6" t="s">
        <v>14</v>
      </c>
      <c r="C318" s="6">
        <v>1185732</v>
      </c>
      <c r="D318" s="7">
        <v>44332</v>
      </c>
      <c r="E318" s="6" t="s">
        <v>33</v>
      </c>
      <c r="F318" s="6" t="s">
        <v>34</v>
      </c>
      <c r="G318" s="6" t="s">
        <v>35</v>
      </c>
      <c r="H318" s="6" t="s">
        <v>17</v>
      </c>
      <c r="I318" s="8">
        <v>0.6</v>
      </c>
      <c r="J318" s="9">
        <v>4950</v>
      </c>
      <c r="K318" s="10">
        <f t="shared" si="2"/>
        <v>2970</v>
      </c>
      <c r="L318" s="10">
        <f t="shared" si="3"/>
        <v>1188</v>
      </c>
      <c r="M318" s="11">
        <v>0.4</v>
      </c>
      <c r="O318" s="14"/>
      <c r="P318" s="12"/>
    </row>
    <row r="319" spans="1:16" ht="15.85" customHeight="1">
      <c r="A319" s="1"/>
      <c r="B319" s="6" t="s">
        <v>14</v>
      </c>
      <c r="C319" s="6">
        <v>1185732</v>
      </c>
      <c r="D319" s="7">
        <v>44332</v>
      </c>
      <c r="E319" s="6" t="s">
        <v>33</v>
      </c>
      <c r="F319" s="6" t="s">
        <v>34</v>
      </c>
      <c r="G319" s="6" t="s">
        <v>35</v>
      </c>
      <c r="H319" s="6" t="s">
        <v>18</v>
      </c>
      <c r="I319" s="8">
        <v>0.55000000000000004</v>
      </c>
      <c r="J319" s="9">
        <v>2000</v>
      </c>
      <c r="K319" s="10">
        <f t="shared" si="2"/>
        <v>1100</v>
      </c>
      <c r="L319" s="10">
        <f t="shared" si="3"/>
        <v>385</v>
      </c>
      <c r="M319" s="11">
        <v>0.35</v>
      </c>
      <c r="O319" s="14"/>
      <c r="P319" s="12"/>
    </row>
    <row r="320" spans="1:16" ht="15.85" customHeight="1">
      <c r="A320" s="1"/>
      <c r="B320" s="6" t="s">
        <v>14</v>
      </c>
      <c r="C320" s="6">
        <v>1185732</v>
      </c>
      <c r="D320" s="7">
        <v>44332</v>
      </c>
      <c r="E320" s="6" t="s">
        <v>33</v>
      </c>
      <c r="F320" s="6" t="s">
        <v>34</v>
      </c>
      <c r="G320" s="6" t="s">
        <v>35</v>
      </c>
      <c r="H320" s="6" t="s">
        <v>19</v>
      </c>
      <c r="I320" s="8">
        <v>0.5</v>
      </c>
      <c r="J320" s="9">
        <v>1750</v>
      </c>
      <c r="K320" s="10">
        <f t="shared" si="2"/>
        <v>875</v>
      </c>
      <c r="L320" s="10">
        <f t="shared" si="3"/>
        <v>306.25</v>
      </c>
      <c r="M320" s="11">
        <v>0.35</v>
      </c>
      <c r="O320" s="14"/>
      <c r="P320" s="12"/>
    </row>
    <row r="321" spans="1:16" ht="15.85" customHeight="1">
      <c r="A321" s="1"/>
      <c r="B321" s="6" t="s">
        <v>14</v>
      </c>
      <c r="C321" s="6">
        <v>1185732</v>
      </c>
      <c r="D321" s="7">
        <v>44332</v>
      </c>
      <c r="E321" s="6" t="s">
        <v>33</v>
      </c>
      <c r="F321" s="6" t="s">
        <v>34</v>
      </c>
      <c r="G321" s="6" t="s">
        <v>35</v>
      </c>
      <c r="H321" s="6" t="s">
        <v>20</v>
      </c>
      <c r="I321" s="8">
        <v>0.5</v>
      </c>
      <c r="J321" s="9">
        <v>1000</v>
      </c>
      <c r="K321" s="10">
        <f t="shared" si="2"/>
        <v>500</v>
      </c>
      <c r="L321" s="10">
        <f t="shared" si="3"/>
        <v>200</v>
      </c>
      <c r="M321" s="11">
        <v>0.4</v>
      </c>
      <c r="O321" s="14"/>
      <c r="P321" s="12"/>
    </row>
    <row r="322" spans="1:16" ht="15.85" customHeight="1">
      <c r="A322" s="1"/>
      <c r="B322" s="6" t="s">
        <v>14</v>
      </c>
      <c r="C322" s="6">
        <v>1185732</v>
      </c>
      <c r="D322" s="7">
        <v>44332</v>
      </c>
      <c r="E322" s="6" t="s">
        <v>33</v>
      </c>
      <c r="F322" s="6" t="s">
        <v>34</v>
      </c>
      <c r="G322" s="6" t="s">
        <v>35</v>
      </c>
      <c r="H322" s="6" t="s">
        <v>21</v>
      </c>
      <c r="I322" s="8">
        <v>0.6</v>
      </c>
      <c r="J322" s="9">
        <v>1250</v>
      </c>
      <c r="K322" s="10">
        <f t="shared" si="2"/>
        <v>750</v>
      </c>
      <c r="L322" s="10">
        <f t="shared" si="3"/>
        <v>262.5</v>
      </c>
      <c r="M322" s="11">
        <v>0.35</v>
      </c>
      <c r="O322" s="14"/>
      <c r="P322" s="12"/>
    </row>
    <row r="323" spans="1:16" ht="15.85" customHeight="1">
      <c r="A323" s="1"/>
      <c r="B323" s="6" t="s">
        <v>14</v>
      </c>
      <c r="C323" s="6">
        <v>1185732</v>
      </c>
      <c r="D323" s="7">
        <v>44332</v>
      </c>
      <c r="E323" s="6" t="s">
        <v>33</v>
      </c>
      <c r="F323" s="6" t="s">
        <v>34</v>
      </c>
      <c r="G323" s="6" t="s">
        <v>35</v>
      </c>
      <c r="H323" s="6" t="s">
        <v>22</v>
      </c>
      <c r="I323" s="8">
        <v>0.65</v>
      </c>
      <c r="J323" s="9">
        <v>2500</v>
      </c>
      <c r="K323" s="10">
        <f t="shared" si="2"/>
        <v>1625</v>
      </c>
      <c r="L323" s="10">
        <f t="shared" si="3"/>
        <v>812.5</v>
      </c>
      <c r="M323" s="11">
        <v>0.5</v>
      </c>
      <c r="O323" s="14"/>
      <c r="P323" s="12"/>
    </row>
    <row r="324" spans="1:16" ht="15.85" customHeight="1">
      <c r="A324" s="1"/>
      <c r="B324" s="6" t="s">
        <v>14</v>
      </c>
      <c r="C324" s="6">
        <v>1185732</v>
      </c>
      <c r="D324" s="7">
        <v>44362</v>
      </c>
      <c r="E324" s="6" t="s">
        <v>33</v>
      </c>
      <c r="F324" s="6" t="s">
        <v>34</v>
      </c>
      <c r="G324" s="6" t="s">
        <v>35</v>
      </c>
      <c r="H324" s="6" t="s">
        <v>17</v>
      </c>
      <c r="I324" s="8">
        <v>0.5</v>
      </c>
      <c r="J324" s="9">
        <v>5000</v>
      </c>
      <c r="K324" s="10">
        <f t="shared" si="2"/>
        <v>2500</v>
      </c>
      <c r="L324" s="10">
        <f t="shared" si="3"/>
        <v>1000</v>
      </c>
      <c r="M324" s="11">
        <v>0.4</v>
      </c>
      <c r="O324" s="14"/>
      <c r="P324" s="12"/>
    </row>
    <row r="325" spans="1:16" ht="15.85" customHeight="1">
      <c r="A325" s="1"/>
      <c r="B325" s="6" t="s">
        <v>14</v>
      </c>
      <c r="C325" s="6">
        <v>1185732</v>
      </c>
      <c r="D325" s="7">
        <v>44362</v>
      </c>
      <c r="E325" s="6" t="s">
        <v>33</v>
      </c>
      <c r="F325" s="6" t="s">
        <v>34</v>
      </c>
      <c r="G325" s="6" t="s">
        <v>35</v>
      </c>
      <c r="H325" s="6" t="s">
        <v>18</v>
      </c>
      <c r="I325" s="8">
        <v>0.45000000000000007</v>
      </c>
      <c r="J325" s="9">
        <v>2500</v>
      </c>
      <c r="K325" s="10">
        <f t="shared" si="2"/>
        <v>1125.0000000000002</v>
      </c>
      <c r="L325" s="10">
        <f t="shared" si="3"/>
        <v>393.75000000000006</v>
      </c>
      <c r="M325" s="11">
        <v>0.35</v>
      </c>
      <c r="O325" s="14"/>
      <c r="P325" s="12"/>
    </row>
    <row r="326" spans="1:16" ht="15.85" customHeight="1">
      <c r="A326" s="1"/>
      <c r="B326" s="6" t="s">
        <v>14</v>
      </c>
      <c r="C326" s="6">
        <v>1185732</v>
      </c>
      <c r="D326" s="7">
        <v>44362</v>
      </c>
      <c r="E326" s="6" t="s">
        <v>33</v>
      </c>
      <c r="F326" s="6" t="s">
        <v>34</v>
      </c>
      <c r="G326" s="6" t="s">
        <v>35</v>
      </c>
      <c r="H326" s="6" t="s">
        <v>19</v>
      </c>
      <c r="I326" s="8">
        <v>0.4</v>
      </c>
      <c r="J326" s="9">
        <v>2000</v>
      </c>
      <c r="K326" s="10">
        <f t="shared" si="2"/>
        <v>800</v>
      </c>
      <c r="L326" s="10">
        <f t="shared" si="3"/>
        <v>280</v>
      </c>
      <c r="M326" s="11">
        <v>0.35</v>
      </c>
      <c r="O326" s="14"/>
      <c r="P326" s="12"/>
    </row>
    <row r="327" spans="1:16" ht="15.85" customHeight="1">
      <c r="A327" s="1"/>
      <c r="B327" s="6" t="s">
        <v>14</v>
      </c>
      <c r="C327" s="6">
        <v>1185732</v>
      </c>
      <c r="D327" s="7">
        <v>44362</v>
      </c>
      <c r="E327" s="6" t="s">
        <v>33</v>
      </c>
      <c r="F327" s="6" t="s">
        <v>34</v>
      </c>
      <c r="G327" s="6" t="s">
        <v>35</v>
      </c>
      <c r="H327" s="6" t="s">
        <v>20</v>
      </c>
      <c r="I327" s="8">
        <v>0.4</v>
      </c>
      <c r="J327" s="9">
        <v>1750</v>
      </c>
      <c r="K327" s="10">
        <f t="shared" si="2"/>
        <v>700</v>
      </c>
      <c r="L327" s="10">
        <f t="shared" si="3"/>
        <v>280</v>
      </c>
      <c r="M327" s="11">
        <v>0.4</v>
      </c>
      <c r="O327" s="14"/>
      <c r="P327" s="12"/>
    </row>
    <row r="328" spans="1:16" ht="15.85" customHeight="1">
      <c r="A328" s="1"/>
      <c r="B328" s="6" t="s">
        <v>14</v>
      </c>
      <c r="C328" s="6">
        <v>1185732</v>
      </c>
      <c r="D328" s="7">
        <v>44362</v>
      </c>
      <c r="E328" s="6" t="s">
        <v>33</v>
      </c>
      <c r="F328" s="6" t="s">
        <v>34</v>
      </c>
      <c r="G328" s="6" t="s">
        <v>35</v>
      </c>
      <c r="H328" s="6" t="s">
        <v>21</v>
      </c>
      <c r="I328" s="8">
        <v>0.5</v>
      </c>
      <c r="J328" s="9">
        <v>1750</v>
      </c>
      <c r="K328" s="10">
        <f t="shared" si="2"/>
        <v>875</v>
      </c>
      <c r="L328" s="10">
        <f t="shared" si="3"/>
        <v>306.25</v>
      </c>
      <c r="M328" s="11">
        <v>0.35</v>
      </c>
      <c r="O328" s="14"/>
      <c r="P328" s="12"/>
    </row>
    <row r="329" spans="1:16" ht="15.85" customHeight="1">
      <c r="A329" s="1"/>
      <c r="B329" s="6" t="s">
        <v>14</v>
      </c>
      <c r="C329" s="6">
        <v>1185732</v>
      </c>
      <c r="D329" s="7">
        <v>44362</v>
      </c>
      <c r="E329" s="6" t="s">
        <v>33</v>
      </c>
      <c r="F329" s="6" t="s">
        <v>34</v>
      </c>
      <c r="G329" s="6" t="s">
        <v>35</v>
      </c>
      <c r="H329" s="6" t="s">
        <v>22</v>
      </c>
      <c r="I329" s="8">
        <v>0.55000000000000004</v>
      </c>
      <c r="J329" s="9">
        <v>3500</v>
      </c>
      <c r="K329" s="10">
        <f t="shared" si="2"/>
        <v>1925.0000000000002</v>
      </c>
      <c r="L329" s="10">
        <f t="shared" si="3"/>
        <v>962.50000000000011</v>
      </c>
      <c r="M329" s="11">
        <v>0.5</v>
      </c>
      <c r="O329" s="14"/>
      <c r="P329" s="12"/>
    </row>
    <row r="330" spans="1:16" ht="15.85" customHeight="1">
      <c r="A330" s="1"/>
      <c r="B330" s="6" t="s">
        <v>14</v>
      </c>
      <c r="C330" s="6">
        <v>1185732</v>
      </c>
      <c r="D330" s="7">
        <v>44391</v>
      </c>
      <c r="E330" s="6" t="s">
        <v>33</v>
      </c>
      <c r="F330" s="6" t="s">
        <v>34</v>
      </c>
      <c r="G330" s="6" t="s">
        <v>35</v>
      </c>
      <c r="H330" s="6" t="s">
        <v>17</v>
      </c>
      <c r="I330" s="8">
        <v>0.5</v>
      </c>
      <c r="J330" s="9">
        <v>5750</v>
      </c>
      <c r="K330" s="10">
        <f t="shared" si="2"/>
        <v>2875</v>
      </c>
      <c r="L330" s="10">
        <f t="shared" si="3"/>
        <v>1150</v>
      </c>
      <c r="M330" s="11">
        <v>0.4</v>
      </c>
      <c r="O330" s="14"/>
      <c r="P330" s="12"/>
    </row>
    <row r="331" spans="1:16" ht="15.85" customHeight="1">
      <c r="A331" s="1"/>
      <c r="B331" s="6" t="s">
        <v>14</v>
      </c>
      <c r="C331" s="6">
        <v>1185732</v>
      </c>
      <c r="D331" s="7">
        <v>44391</v>
      </c>
      <c r="E331" s="6" t="s">
        <v>33</v>
      </c>
      <c r="F331" s="6" t="s">
        <v>34</v>
      </c>
      <c r="G331" s="6" t="s">
        <v>35</v>
      </c>
      <c r="H331" s="6" t="s">
        <v>18</v>
      </c>
      <c r="I331" s="8">
        <v>0.45000000000000007</v>
      </c>
      <c r="J331" s="9">
        <v>3250</v>
      </c>
      <c r="K331" s="10">
        <f t="shared" si="2"/>
        <v>1462.5000000000002</v>
      </c>
      <c r="L331" s="10">
        <f t="shared" si="3"/>
        <v>511.87500000000006</v>
      </c>
      <c r="M331" s="11">
        <v>0.35</v>
      </c>
      <c r="O331" s="14"/>
      <c r="P331" s="12"/>
    </row>
    <row r="332" spans="1:16" ht="15.85" customHeight="1">
      <c r="A332" s="1"/>
      <c r="B332" s="6" t="s">
        <v>14</v>
      </c>
      <c r="C332" s="6">
        <v>1185732</v>
      </c>
      <c r="D332" s="7">
        <v>44391</v>
      </c>
      <c r="E332" s="6" t="s">
        <v>33</v>
      </c>
      <c r="F332" s="6" t="s">
        <v>34</v>
      </c>
      <c r="G332" s="6" t="s">
        <v>35</v>
      </c>
      <c r="H332" s="6" t="s">
        <v>19</v>
      </c>
      <c r="I332" s="8">
        <v>0.4</v>
      </c>
      <c r="J332" s="9">
        <v>2500</v>
      </c>
      <c r="K332" s="10">
        <f t="shared" si="2"/>
        <v>1000</v>
      </c>
      <c r="L332" s="10">
        <f t="shared" si="3"/>
        <v>350</v>
      </c>
      <c r="M332" s="11">
        <v>0.35</v>
      </c>
      <c r="O332" s="14"/>
      <c r="P332" s="12"/>
    </row>
    <row r="333" spans="1:16" ht="15.85" customHeight="1">
      <c r="A333" s="1"/>
      <c r="B333" s="6" t="s">
        <v>14</v>
      </c>
      <c r="C333" s="6">
        <v>1185732</v>
      </c>
      <c r="D333" s="7">
        <v>44391</v>
      </c>
      <c r="E333" s="6" t="s">
        <v>33</v>
      </c>
      <c r="F333" s="6" t="s">
        <v>34</v>
      </c>
      <c r="G333" s="6" t="s">
        <v>35</v>
      </c>
      <c r="H333" s="6" t="s">
        <v>20</v>
      </c>
      <c r="I333" s="8">
        <v>0.4</v>
      </c>
      <c r="J333" s="9">
        <v>2000</v>
      </c>
      <c r="K333" s="10">
        <f t="shared" si="2"/>
        <v>800</v>
      </c>
      <c r="L333" s="10">
        <f t="shared" si="3"/>
        <v>320</v>
      </c>
      <c r="M333" s="11">
        <v>0.4</v>
      </c>
      <c r="O333" s="14"/>
      <c r="P333" s="12"/>
    </row>
    <row r="334" spans="1:16" ht="15.85" customHeight="1">
      <c r="A334" s="1"/>
      <c r="B334" s="6" t="s">
        <v>14</v>
      </c>
      <c r="C334" s="6">
        <v>1185732</v>
      </c>
      <c r="D334" s="7">
        <v>44391</v>
      </c>
      <c r="E334" s="6" t="s">
        <v>33</v>
      </c>
      <c r="F334" s="6" t="s">
        <v>34</v>
      </c>
      <c r="G334" s="6" t="s">
        <v>35</v>
      </c>
      <c r="H334" s="6" t="s">
        <v>21</v>
      </c>
      <c r="I334" s="8">
        <v>0.5</v>
      </c>
      <c r="J334" s="9">
        <v>2250</v>
      </c>
      <c r="K334" s="10">
        <f t="shared" si="2"/>
        <v>1125</v>
      </c>
      <c r="L334" s="10">
        <f t="shared" si="3"/>
        <v>393.75</v>
      </c>
      <c r="M334" s="11">
        <v>0.35</v>
      </c>
      <c r="O334" s="14"/>
      <c r="P334" s="12"/>
    </row>
    <row r="335" spans="1:16" ht="15.85" customHeight="1">
      <c r="A335" s="1"/>
      <c r="B335" s="6" t="s">
        <v>14</v>
      </c>
      <c r="C335" s="6">
        <v>1185732</v>
      </c>
      <c r="D335" s="7">
        <v>44391</v>
      </c>
      <c r="E335" s="6" t="s">
        <v>33</v>
      </c>
      <c r="F335" s="6" t="s">
        <v>34</v>
      </c>
      <c r="G335" s="6" t="s">
        <v>35</v>
      </c>
      <c r="H335" s="6" t="s">
        <v>22</v>
      </c>
      <c r="I335" s="8">
        <v>0.55000000000000004</v>
      </c>
      <c r="J335" s="9">
        <v>4000</v>
      </c>
      <c r="K335" s="10">
        <f t="shared" si="2"/>
        <v>2200</v>
      </c>
      <c r="L335" s="10">
        <f t="shared" si="3"/>
        <v>1100</v>
      </c>
      <c r="M335" s="11">
        <v>0.5</v>
      </c>
      <c r="O335" s="14"/>
      <c r="P335" s="12"/>
    </row>
    <row r="336" spans="1:16" ht="15.85" customHeight="1">
      <c r="A336" s="1"/>
      <c r="B336" s="6" t="s">
        <v>14</v>
      </c>
      <c r="C336" s="6">
        <v>1185732</v>
      </c>
      <c r="D336" s="7">
        <v>44423</v>
      </c>
      <c r="E336" s="6" t="s">
        <v>33</v>
      </c>
      <c r="F336" s="6" t="s">
        <v>34</v>
      </c>
      <c r="G336" s="6" t="s">
        <v>35</v>
      </c>
      <c r="H336" s="6" t="s">
        <v>17</v>
      </c>
      <c r="I336" s="8">
        <v>0.5</v>
      </c>
      <c r="J336" s="9">
        <v>5500</v>
      </c>
      <c r="K336" s="10">
        <f t="shared" si="2"/>
        <v>2750</v>
      </c>
      <c r="L336" s="10">
        <f t="shared" si="3"/>
        <v>1100</v>
      </c>
      <c r="M336" s="11">
        <v>0.4</v>
      </c>
      <c r="O336" s="14"/>
      <c r="P336" s="12"/>
    </row>
    <row r="337" spans="1:16" ht="15.85" customHeight="1">
      <c r="A337" s="1"/>
      <c r="B337" s="6" t="s">
        <v>14</v>
      </c>
      <c r="C337" s="6">
        <v>1185732</v>
      </c>
      <c r="D337" s="7">
        <v>44423</v>
      </c>
      <c r="E337" s="6" t="s">
        <v>33</v>
      </c>
      <c r="F337" s="6" t="s">
        <v>34</v>
      </c>
      <c r="G337" s="6" t="s">
        <v>35</v>
      </c>
      <c r="H337" s="6" t="s">
        <v>18</v>
      </c>
      <c r="I337" s="8">
        <v>0.45000000000000007</v>
      </c>
      <c r="J337" s="9">
        <v>3250</v>
      </c>
      <c r="K337" s="10">
        <f t="shared" si="2"/>
        <v>1462.5000000000002</v>
      </c>
      <c r="L337" s="10">
        <f t="shared" si="3"/>
        <v>511.87500000000006</v>
      </c>
      <c r="M337" s="11">
        <v>0.35</v>
      </c>
      <c r="O337" s="14"/>
      <c r="P337" s="12"/>
    </row>
    <row r="338" spans="1:16" ht="15.85" customHeight="1">
      <c r="A338" s="1"/>
      <c r="B338" s="6" t="s">
        <v>14</v>
      </c>
      <c r="C338" s="6">
        <v>1185732</v>
      </c>
      <c r="D338" s="7">
        <v>44423</v>
      </c>
      <c r="E338" s="6" t="s">
        <v>33</v>
      </c>
      <c r="F338" s="6" t="s">
        <v>34</v>
      </c>
      <c r="G338" s="6" t="s">
        <v>35</v>
      </c>
      <c r="H338" s="6" t="s">
        <v>19</v>
      </c>
      <c r="I338" s="8">
        <v>0.4</v>
      </c>
      <c r="J338" s="9">
        <v>2500</v>
      </c>
      <c r="K338" s="10">
        <f t="shared" si="2"/>
        <v>1000</v>
      </c>
      <c r="L338" s="10">
        <f t="shared" si="3"/>
        <v>350</v>
      </c>
      <c r="M338" s="11">
        <v>0.35</v>
      </c>
      <c r="O338" s="14"/>
      <c r="P338" s="12"/>
    </row>
    <row r="339" spans="1:16" ht="15.85" customHeight="1">
      <c r="A339" s="1"/>
      <c r="B339" s="6" t="s">
        <v>14</v>
      </c>
      <c r="C339" s="6">
        <v>1185732</v>
      </c>
      <c r="D339" s="7">
        <v>44423</v>
      </c>
      <c r="E339" s="6" t="s">
        <v>33</v>
      </c>
      <c r="F339" s="6" t="s">
        <v>34</v>
      </c>
      <c r="G339" s="6" t="s">
        <v>35</v>
      </c>
      <c r="H339" s="6" t="s">
        <v>20</v>
      </c>
      <c r="I339" s="8">
        <v>0.4</v>
      </c>
      <c r="J339" s="9">
        <v>2250</v>
      </c>
      <c r="K339" s="10">
        <f t="shared" si="2"/>
        <v>900</v>
      </c>
      <c r="L339" s="10">
        <f t="shared" si="3"/>
        <v>360</v>
      </c>
      <c r="M339" s="11">
        <v>0.4</v>
      </c>
      <c r="O339" s="14"/>
      <c r="P339" s="12"/>
    </row>
    <row r="340" spans="1:16" ht="15.85" customHeight="1">
      <c r="A340" s="1"/>
      <c r="B340" s="6" t="s">
        <v>14</v>
      </c>
      <c r="C340" s="6">
        <v>1185732</v>
      </c>
      <c r="D340" s="7">
        <v>44423</v>
      </c>
      <c r="E340" s="6" t="s">
        <v>33</v>
      </c>
      <c r="F340" s="6" t="s">
        <v>34</v>
      </c>
      <c r="G340" s="6" t="s">
        <v>35</v>
      </c>
      <c r="H340" s="6" t="s">
        <v>21</v>
      </c>
      <c r="I340" s="8">
        <v>0.5</v>
      </c>
      <c r="J340" s="9">
        <v>2000</v>
      </c>
      <c r="K340" s="10">
        <f t="shared" si="2"/>
        <v>1000</v>
      </c>
      <c r="L340" s="10">
        <f t="shared" si="3"/>
        <v>350</v>
      </c>
      <c r="M340" s="11">
        <v>0.35</v>
      </c>
      <c r="O340" s="14"/>
      <c r="P340" s="12"/>
    </row>
    <row r="341" spans="1:16" ht="15.85" customHeight="1">
      <c r="A341" s="1"/>
      <c r="B341" s="6" t="s">
        <v>14</v>
      </c>
      <c r="C341" s="6">
        <v>1185732</v>
      </c>
      <c r="D341" s="7">
        <v>44423</v>
      </c>
      <c r="E341" s="6" t="s">
        <v>33</v>
      </c>
      <c r="F341" s="6" t="s">
        <v>34</v>
      </c>
      <c r="G341" s="6" t="s">
        <v>35</v>
      </c>
      <c r="H341" s="6" t="s">
        <v>22</v>
      </c>
      <c r="I341" s="8">
        <v>0.55000000000000004</v>
      </c>
      <c r="J341" s="9">
        <v>3750</v>
      </c>
      <c r="K341" s="10">
        <f t="shared" si="2"/>
        <v>2062.5</v>
      </c>
      <c r="L341" s="10">
        <f t="shared" si="3"/>
        <v>1031.25</v>
      </c>
      <c r="M341" s="11">
        <v>0.5</v>
      </c>
      <c r="O341" s="14"/>
      <c r="P341" s="12"/>
    </row>
    <row r="342" spans="1:16" ht="15.85" customHeight="1">
      <c r="A342" s="1"/>
      <c r="B342" s="6" t="s">
        <v>14</v>
      </c>
      <c r="C342" s="6">
        <v>1185732</v>
      </c>
      <c r="D342" s="7">
        <v>44455</v>
      </c>
      <c r="E342" s="6" t="s">
        <v>33</v>
      </c>
      <c r="F342" s="6" t="s">
        <v>34</v>
      </c>
      <c r="G342" s="6" t="s">
        <v>35</v>
      </c>
      <c r="H342" s="6" t="s">
        <v>17</v>
      </c>
      <c r="I342" s="8">
        <v>0.5</v>
      </c>
      <c r="J342" s="9">
        <v>5000</v>
      </c>
      <c r="K342" s="10">
        <f t="shared" si="2"/>
        <v>2500</v>
      </c>
      <c r="L342" s="10">
        <f t="shared" si="3"/>
        <v>1000</v>
      </c>
      <c r="M342" s="11">
        <v>0.4</v>
      </c>
      <c r="O342" s="14"/>
      <c r="P342" s="12"/>
    </row>
    <row r="343" spans="1:16" ht="15.85" customHeight="1">
      <c r="A343" s="1"/>
      <c r="B343" s="6" t="s">
        <v>14</v>
      </c>
      <c r="C343" s="6">
        <v>1185732</v>
      </c>
      <c r="D343" s="7">
        <v>44455</v>
      </c>
      <c r="E343" s="6" t="s">
        <v>33</v>
      </c>
      <c r="F343" s="6" t="s">
        <v>34</v>
      </c>
      <c r="G343" s="6" t="s">
        <v>35</v>
      </c>
      <c r="H343" s="6" t="s">
        <v>18</v>
      </c>
      <c r="I343" s="8">
        <v>0.45000000000000007</v>
      </c>
      <c r="J343" s="9">
        <v>3000</v>
      </c>
      <c r="K343" s="10">
        <f t="shared" si="2"/>
        <v>1350.0000000000002</v>
      </c>
      <c r="L343" s="10">
        <f t="shared" si="3"/>
        <v>472.50000000000006</v>
      </c>
      <c r="M343" s="11">
        <v>0.35</v>
      </c>
      <c r="O343" s="14"/>
      <c r="P343" s="12"/>
    </row>
    <row r="344" spans="1:16" ht="15.85" customHeight="1">
      <c r="A344" s="1"/>
      <c r="B344" s="6" t="s">
        <v>14</v>
      </c>
      <c r="C344" s="6">
        <v>1185732</v>
      </c>
      <c r="D344" s="7">
        <v>44455</v>
      </c>
      <c r="E344" s="6" t="s">
        <v>33</v>
      </c>
      <c r="F344" s="6" t="s">
        <v>34</v>
      </c>
      <c r="G344" s="6" t="s">
        <v>35</v>
      </c>
      <c r="H344" s="6" t="s">
        <v>19</v>
      </c>
      <c r="I344" s="8">
        <v>0.4</v>
      </c>
      <c r="J344" s="9">
        <v>2000</v>
      </c>
      <c r="K344" s="10">
        <f t="shared" si="2"/>
        <v>800</v>
      </c>
      <c r="L344" s="10">
        <f t="shared" si="3"/>
        <v>280</v>
      </c>
      <c r="M344" s="11">
        <v>0.35</v>
      </c>
      <c r="O344" s="14"/>
      <c r="P344" s="12"/>
    </row>
    <row r="345" spans="1:16" ht="15.85" customHeight="1">
      <c r="A345" s="1"/>
      <c r="B345" s="6" t="s">
        <v>14</v>
      </c>
      <c r="C345" s="6">
        <v>1185732</v>
      </c>
      <c r="D345" s="7">
        <v>44455</v>
      </c>
      <c r="E345" s="6" t="s">
        <v>33</v>
      </c>
      <c r="F345" s="6" t="s">
        <v>34</v>
      </c>
      <c r="G345" s="6" t="s">
        <v>35</v>
      </c>
      <c r="H345" s="6" t="s">
        <v>20</v>
      </c>
      <c r="I345" s="8">
        <v>0.4</v>
      </c>
      <c r="J345" s="9">
        <v>1750</v>
      </c>
      <c r="K345" s="10">
        <f t="shared" si="2"/>
        <v>700</v>
      </c>
      <c r="L345" s="10">
        <f t="shared" si="3"/>
        <v>280</v>
      </c>
      <c r="M345" s="11">
        <v>0.4</v>
      </c>
      <c r="O345" s="14"/>
      <c r="P345" s="12"/>
    </row>
    <row r="346" spans="1:16" ht="15.85" customHeight="1">
      <c r="A346" s="1"/>
      <c r="B346" s="6" t="s">
        <v>14</v>
      </c>
      <c r="C346" s="6">
        <v>1185732</v>
      </c>
      <c r="D346" s="7">
        <v>44455</v>
      </c>
      <c r="E346" s="6" t="s">
        <v>33</v>
      </c>
      <c r="F346" s="6" t="s">
        <v>34</v>
      </c>
      <c r="G346" s="6" t="s">
        <v>35</v>
      </c>
      <c r="H346" s="6" t="s">
        <v>21</v>
      </c>
      <c r="I346" s="8">
        <v>0.5</v>
      </c>
      <c r="J346" s="9">
        <v>1750</v>
      </c>
      <c r="K346" s="10">
        <f t="shared" si="2"/>
        <v>875</v>
      </c>
      <c r="L346" s="10">
        <f t="shared" si="3"/>
        <v>306.25</v>
      </c>
      <c r="M346" s="11">
        <v>0.35</v>
      </c>
      <c r="O346" s="14"/>
      <c r="P346" s="12"/>
    </row>
    <row r="347" spans="1:16" ht="15.85" customHeight="1">
      <c r="A347" s="1"/>
      <c r="B347" s="6" t="s">
        <v>14</v>
      </c>
      <c r="C347" s="6">
        <v>1185732</v>
      </c>
      <c r="D347" s="7">
        <v>44455</v>
      </c>
      <c r="E347" s="6" t="s">
        <v>33</v>
      </c>
      <c r="F347" s="6" t="s">
        <v>34</v>
      </c>
      <c r="G347" s="6" t="s">
        <v>35</v>
      </c>
      <c r="H347" s="6" t="s">
        <v>22</v>
      </c>
      <c r="I347" s="8">
        <v>0.55000000000000004</v>
      </c>
      <c r="J347" s="9">
        <v>2500</v>
      </c>
      <c r="K347" s="10">
        <f t="shared" si="2"/>
        <v>1375</v>
      </c>
      <c r="L347" s="10">
        <f t="shared" si="3"/>
        <v>687.5</v>
      </c>
      <c r="M347" s="11">
        <v>0.5</v>
      </c>
      <c r="O347" s="14"/>
      <c r="P347" s="12"/>
    </row>
    <row r="348" spans="1:16" ht="15.85" customHeight="1">
      <c r="A348" s="1"/>
      <c r="B348" s="6" t="s">
        <v>14</v>
      </c>
      <c r="C348" s="6">
        <v>1185732</v>
      </c>
      <c r="D348" s="7">
        <v>44484</v>
      </c>
      <c r="E348" s="6" t="s">
        <v>33</v>
      </c>
      <c r="F348" s="6" t="s">
        <v>34</v>
      </c>
      <c r="G348" s="6" t="s">
        <v>35</v>
      </c>
      <c r="H348" s="6" t="s">
        <v>17</v>
      </c>
      <c r="I348" s="8">
        <v>0.6</v>
      </c>
      <c r="J348" s="9">
        <v>4250</v>
      </c>
      <c r="K348" s="10">
        <f t="shared" si="2"/>
        <v>2550</v>
      </c>
      <c r="L348" s="10">
        <f t="shared" si="3"/>
        <v>1020</v>
      </c>
      <c r="M348" s="11">
        <v>0.4</v>
      </c>
      <c r="O348" s="14"/>
      <c r="P348" s="12"/>
    </row>
    <row r="349" spans="1:16" ht="15.85" customHeight="1">
      <c r="A349" s="1"/>
      <c r="B349" s="6" t="s">
        <v>14</v>
      </c>
      <c r="C349" s="6">
        <v>1185732</v>
      </c>
      <c r="D349" s="7">
        <v>44484</v>
      </c>
      <c r="E349" s="6" t="s">
        <v>33</v>
      </c>
      <c r="F349" s="6" t="s">
        <v>34</v>
      </c>
      <c r="G349" s="6" t="s">
        <v>35</v>
      </c>
      <c r="H349" s="6" t="s">
        <v>18</v>
      </c>
      <c r="I349" s="8">
        <v>0.5</v>
      </c>
      <c r="J349" s="9">
        <v>2500</v>
      </c>
      <c r="K349" s="10">
        <f t="shared" si="2"/>
        <v>1250</v>
      </c>
      <c r="L349" s="10">
        <f t="shared" si="3"/>
        <v>437.5</v>
      </c>
      <c r="M349" s="11">
        <v>0.35</v>
      </c>
      <c r="O349" s="14"/>
      <c r="P349" s="12"/>
    </row>
    <row r="350" spans="1:16" ht="15.85" customHeight="1">
      <c r="A350" s="1"/>
      <c r="B350" s="6" t="s">
        <v>14</v>
      </c>
      <c r="C350" s="6">
        <v>1185732</v>
      </c>
      <c r="D350" s="7">
        <v>44484</v>
      </c>
      <c r="E350" s="6" t="s">
        <v>33</v>
      </c>
      <c r="F350" s="6" t="s">
        <v>34</v>
      </c>
      <c r="G350" s="6" t="s">
        <v>35</v>
      </c>
      <c r="H350" s="6" t="s">
        <v>19</v>
      </c>
      <c r="I350" s="8">
        <v>0.5</v>
      </c>
      <c r="J350" s="9">
        <v>1500</v>
      </c>
      <c r="K350" s="10">
        <f t="shared" si="2"/>
        <v>750</v>
      </c>
      <c r="L350" s="10">
        <f t="shared" si="3"/>
        <v>262.5</v>
      </c>
      <c r="M350" s="11">
        <v>0.35</v>
      </c>
      <c r="O350" s="14"/>
      <c r="P350" s="12"/>
    </row>
    <row r="351" spans="1:16" ht="15.85" customHeight="1">
      <c r="A351" s="1"/>
      <c r="B351" s="6" t="s">
        <v>14</v>
      </c>
      <c r="C351" s="6">
        <v>1185732</v>
      </c>
      <c r="D351" s="7">
        <v>44484</v>
      </c>
      <c r="E351" s="6" t="s">
        <v>33</v>
      </c>
      <c r="F351" s="6" t="s">
        <v>34</v>
      </c>
      <c r="G351" s="6" t="s">
        <v>35</v>
      </c>
      <c r="H351" s="6" t="s">
        <v>20</v>
      </c>
      <c r="I351" s="8">
        <v>0.5</v>
      </c>
      <c r="J351" s="9">
        <v>1250</v>
      </c>
      <c r="K351" s="10">
        <f t="shared" si="2"/>
        <v>625</v>
      </c>
      <c r="L351" s="10">
        <f t="shared" si="3"/>
        <v>250</v>
      </c>
      <c r="M351" s="11">
        <v>0.4</v>
      </c>
      <c r="O351" s="14"/>
      <c r="P351" s="12"/>
    </row>
    <row r="352" spans="1:16" ht="15.85" customHeight="1">
      <c r="A352" s="1"/>
      <c r="B352" s="6" t="s">
        <v>14</v>
      </c>
      <c r="C352" s="6">
        <v>1185732</v>
      </c>
      <c r="D352" s="7">
        <v>44484</v>
      </c>
      <c r="E352" s="6" t="s">
        <v>33</v>
      </c>
      <c r="F352" s="6" t="s">
        <v>34</v>
      </c>
      <c r="G352" s="6" t="s">
        <v>35</v>
      </c>
      <c r="H352" s="6" t="s">
        <v>21</v>
      </c>
      <c r="I352" s="8">
        <v>0.6</v>
      </c>
      <c r="J352" s="9">
        <v>1250</v>
      </c>
      <c r="K352" s="10">
        <f t="shared" si="2"/>
        <v>750</v>
      </c>
      <c r="L352" s="10">
        <f t="shared" si="3"/>
        <v>262.5</v>
      </c>
      <c r="M352" s="11">
        <v>0.35</v>
      </c>
      <c r="O352" s="14"/>
      <c r="P352" s="12"/>
    </row>
    <row r="353" spans="1:16" ht="15.85" customHeight="1">
      <c r="A353" s="1"/>
      <c r="B353" s="6" t="s">
        <v>14</v>
      </c>
      <c r="C353" s="6">
        <v>1185732</v>
      </c>
      <c r="D353" s="7">
        <v>44484</v>
      </c>
      <c r="E353" s="6" t="s">
        <v>33</v>
      </c>
      <c r="F353" s="6" t="s">
        <v>34</v>
      </c>
      <c r="G353" s="6" t="s">
        <v>35</v>
      </c>
      <c r="H353" s="6" t="s">
        <v>22</v>
      </c>
      <c r="I353" s="8">
        <v>0.64999999999999991</v>
      </c>
      <c r="J353" s="9">
        <v>2500</v>
      </c>
      <c r="K353" s="10">
        <f t="shared" si="2"/>
        <v>1624.9999999999998</v>
      </c>
      <c r="L353" s="10">
        <f t="shared" si="3"/>
        <v>812.49999999999989</v>
      </c>
      <c r="M353" s="11">
        <v>0.5</v>
      </c>
      <c r="O353" s="14"/>
      <c r="P353" s="12"/>
    </row>
    <row r="354" spans="1:16" ht="15.85" customHeight="1">
      <c r="A354" s="1"/>
      <c r="B354" s="6" t="s">
        <v>14</v>
      </c>
      <c r="C354" s="6">
        <v>1185732</v>
      </c>
      <c r="D354" s="7">
        <v>44515</v>
      </c>
      <c r="E354" s="6" t="s">
        <v>33</v>
      </c>
      <c r="F354" s="6" t="s">
        <v>34</v>
      </c>
      <c r="G354" s="6" t="s">
        <v>35</v>
      </c>
      <c r="H354" s="6" t="s">
        <v>17</v>
      </c>
      <c r="I354" s="8">
        <v>0.6</v>
      </c>
      <c r="J354" s="9">
        <v>4000</v>
      </c>
      <c r="K354" s="10">
        <f t="shared" si="2"/>
        <v>2400</v>
      </c>
      <c r="L354" s="10">
        <f t="shared" si="3"/>
        <v>960</v>
      </c>
      <c r="M354" s="11">
        <v>0.4</v>
      </c>
      <c r="O354" s="14"/>
      <c r="P354" s="12"/>
    </row>
    <row r="355" spans="1:16" ht="15.85" customHeight="1">
      <c r="A355" s="1"/>
      <c r="B355" s="6" t="s">
        <v>14</v>
      </c>
      <c r="C355" s="6">
        <v>1185732</v>
      </c>
      <c r="D355" s="7">
        <v>44515</v>
      </c>
      <c r="E355" s="6" t="s">
        <v>33</v>
      </c>
      <c r="F355" s="6" t="s">
        <v>34</v>
      </c>
      <c r="G355" s="6" t="s">
        <v>35</v>
      </c>
      <c r="H355" s="6" t="s">
        <v>18</v>
      </c>
      <c r="I355" s="8">
        <v>0.5</v>
      </c>
      <c r="J355" s="9">
        <v>2500</v>
      </c>
      <c r="K355" s="10">
        <f t="shared" si="2"/>
        <v>1250</v>
      </c>
      <c r="L355" s="10">
        <f t="shared" si="3"/>
        <v>437.5</v>
      </c>
      <c r="M355" s="11">
        <v>0.35</v>
      </c>
      <c r="O355" s="14"/>
      <c r="P355" s="12"/>
    </row>
    <row r="356" spans="1:16" ht="15.85" customHeight="1">
      <c r="A356" s="1"/>
      <c r="B356" s="6" t="s">
        <v>14</v>
      </c>
      <c r="C356" s="6">
        <v>1185732</v>
      </c>
      <c r="D356" s="7">
        <v>44515</v>
      </c>
      <c r="E356" s="6" t="s">
        <v>33</v>
      </c>
      <c r="F356" s="6" t="s">
        <v>34</v>
      </c>
      <c r="G356" s="6" t="s">
        <v>35</v>
      </c>
      <c r="H356" s="6" t="s">
        <v>19</v>
      </c>
      <c r="I356" s="8">
        <v>0.5</v>
      </c>
      <c r="J356" s="9">
        <v>1950</v>
      </c>
      <c r="K356" s="10">
        <f t="shared" si="2"/>
        <v>975</v>
      </c>
      <c r="L356" s="10">
        <f t="shared" si="3"/>
        <v>341.25</v>
      </c>
      <c r="M356" s="11">
        <v>0.35</v>
      </c>
      <c r="O356" s="14"/>
      <c r="P356" s="12"/>
    </row>
    <row r="357" spans="1:16" ht="15.85" customHeight="1">
      <c r="A357" s="1"/>
      <c r="B357" s="6" t="s">
        <v>14</v>
      </c>
      <c r="C357" s="6">
        <v>1185732</v>
      </c>
      <c r="D357" s="7">
        <v>44515</v>
      </c>
      <c r="E357" s="6" t="s">
        <v>33</v>
      </c>
      <c r="F357" s="6" t="s">
        <v>34</v>
      </c>
      <c r="G357" s="6" t="s">
        <v>35</v>
      </c>
      <c r="H357" s="6" t="s">
        <v>20</v>
      </c>
      <c r="I357" s="8">
        <v>0.5</v>
      </c>
      <c r="J357" s="9">
        <v>1750</v>
      </c>
      <c r="K357" s="10">
        <f t="shared" si="2"/>
        <v>875</v>
      </c>
      <c r="L357" s="10">
        <f t="shared" si="3"/>
        <v>350</v>
      </c>
      <c r="M357" s="11">
        <v>0.4</v>
      </c>
      <c r="O357" s="14"/>
      <c r="P357" s="12"/>
    </row>
    <row r="358" spans="1:16" ht="15.85" customHeight="1">
      <c r="A358" s="1"/>
      <c r="B358" s="6" t="s">
        <v>14</v>
      </c>
      <c r="C358" s="6">
        <v>1185732</v>
      </c>
      <c r="D358" s="7">
        <v>44515</v>
      </c>
      <c r="E358" s="6" t="s">
        <v>33</v>
      </c>
      <c r="F358" s="6" t="s">
        <v>34</v>
      </c>
      <c r="G358" s="6" t="s">
        <v>35</v>
      </c>
      <c r="H358" s="6" t="s">
        <v>21</v>
      </c>
      <c r="I358" s="8">
        <v>0.6</v>
      </c>
      <c r="J358" s="9">
        <v>1500</v>
      </c>
      <c r="K358" s="10">
        <f t="shared" si="2"/>
        <v>900</v>
      </c>
      <c r="L358" s="10">
        <f t="shared" si="3"/>
        <v>315</v>
      </c>
      <c r="M358" s="11">
        <v>0.35</v>
      </c>
      <c r="O358" s="14"/>
      <c r="P358" s="12"/>
    </row>
    <row r="359" spans="1:16" ht="15.85" customHeight="1">
      <c r="A359" s="1"/>
      <c r="B359" s="6" t="s">
        <v>14</v>
      </c>
      <c r="C359" s="6">
        <v>1185732</v>
      </c>
      <c r="D359" s="7">
        <v>44515</v>
      </c>
      <c r="E359" s="6" t="s">
        <v>33</v>
      </c>
      <c r="F359" s="6" t="s">
        <v>34</v>
      </c>
      <c r="G359" s="6" t="s">
        <v>35</v>
      </c>
      <c r="H359" s="6" t="s">
        <v>22</v>
      </c>
      <c r="I359" s="8">
        <v>0.64999999999999991</v>
      </c>
      <c r="J359" s="9">
        <v>2500</v>
      </c>
      <c r="K359" s="10">
        <f t="shared" si="2"/>
        <v>1624.9999999999998</v>
      </c>
      <c r="L359" s="10">
        <f t="shared" si="3"/>
        <v>812.49999999999989</v>
      </c>
      <c r="M359" s="11">
        <v>0.5</v>
      </c>
      <c r="O359" s="14"/>
      <c r="P359" s="12"/>
    </row>
    <row r="360" spans="1:16" ht="15.85" customHeight="1">
      <c r="A360" s="1"/>
      <c r="B360" s="6" t="s">
        <v>14</v>
      </c>
      <c r="C360" s="6">
        <v>1185732</v>
      </c>
      <c r="D360" s="7">
        <v>44544</v>
      </c>
      <c r="E360" s="6" t="s">
        <v>33</v>
      </c>
      <c r="F360" s="6" t="s">
        <v>34</v>
      </c>
      <c r="G360" s="6" t="s">
        <v>35</v>
      </c>
      <c r="H360" s="6" t="s">
        <v>17</v>
      </c>
      <c r="I360" s="8">
        <v>0.6</v>
      </c>
      <c r="J360" s="9">
        <v>5000</v>
      </c>
      <c r="K360" s="10">
        <f t="shared" si="2"/>
        <v>3000</v>
      </c>
      <c r="L360" s="10">
        <f t="shared" si="3"/>
        <v>1200</v>
      </c>
      <c r="M360" s="11">
        <v>0.4</v>
      </c>
      <c r="O360" s="14"/>
      <c r="P360" s="12"/>
    </row>
    <row r="361" spans="1:16" ht="15.85" customHeight="1">
      <c r="A361" s="1"/>
      <c r="B361" s="6" t="s">
        <v>14</v>
      </c>
      <c r="C361" s="6">
        <v>1185732</v>
      </c>
      <c r="D361" s="7">
        <v>44544</v>
      </c>
      <c r="E361" s="6" t="s">
        <v>33</v>
      </c>
      <c r="F361" s="6" t="s">
        <v>34</v>
      </c>
      <c r="G361" s="6" t="s">
        <v>35</v>
      </c>
      <c r="H361" s="6" t="s">
        <v>18</v>
      </c>
      <c r="I361" s="8">
        <v>0.5</v>
      </c>
      <c r="J361" s="9">
        <v>3000</v>
      </c>
      <c r="K361" s="10">
        <f t="shared" si="2"/>
        <v>1500</v>
      </c>
      <c r="L361" s="10">
        <f t="shared" si="3"/>
        <v>525</v>
      </c>
      <c r="M361" s="11">
        <v>0.35</v>
      </c>
      <c r="O361" s="14"/>
      <c r="P361" s="12"/>
    </row>
    <row r="362" spans="1:16" ht="15.85" customHeight="1">
      <c r="A362" s="1"/>
      <c r="B362" s="6" t="s">
        <v>14</v>
      </c>
      <c r="C362" s="6">
        <v>1185732</v>
      </c>
      <c r="D362" s="7">
        <v>44544</v>
      </c>
      <c r="E362" s="6" t="s">
        <v>33</v>
      </c>
      <c r="F362" s="6" t="s">
        <v>34</v>
      </c>
      <c r="G362" s="6" t="s">
        <v>35</v>
      </c>
      <c r="H362" s="6" t="s">
        <v>19</v>
      </c>
      <c r="I362" s="8">
        <v>0.5</v>
      </c>
      <c r="J362" s="9">
        <v>2500</v>
      </c>
      <c r="K362" s="10">
        <f t="shared" si="2"/>
        <v>1250</v>
      </c>
      <c r="L362" s="10">
        <f t="shared" si="3"/>
        <v>437.5</v>
      </c>
      <c r="M362" s="11">
        <v>0.35</v>
      </c>
      <c r="O362" s="14"/>
      <c r="P362" s="12"/>
    </row>
    <row r="363" spans="1:16" ht="15.85" customHeight="1">
      <c r="A363" s="1"/>
      <c r="B363" s="6" t="s">
        <v>14</v>
      </c>
      <c r="C363" s="6">
        <v>1185732</v>
      </c>
      <c r="D363" s="7">
        <v>44544</v>
      </c>
      <c r="E363" s="6" t="s">
        <v>33</v>
      </c>
      <c r="F363" s="6" t="s">
        <v>34</v>
      </c>
      <c r="G363" s="6" t="s">
        <v>35</v>
      </c>
      <c r="H363" s="6" t="s">
        <v>20</v>
      </c>
      <c r="I363" s="8">
        <v>0.5</v>
      </c>
      <c r="J363" s="9">
        <v>2000</v>
      </c>
      <c r="K363" s="10">
        <f t="shared" si="2"/>
        <v>1000</v>
      </c>
      <c r="L363" s="10">
        <f t="shared" si="3"/>
        <v>400</v>
      </c>
      <c r="M363" s="11">
        <v>0.4</v>
      </c>
      <c r="O363" s="14"/>
      <c r="P363" s="12"/>
    </row>
    <row r="364" spans="1:16" ht="15.85" customHeight="1">
      <c r="A364" s="1"/>
      <c r="B364" s="6" t="s">
        <v>14</v>
      </c>
      <c r="C364" s="6">
        <v>1185732</v>
      </c>
      <c r="D364" s="7">
        <v>44544</v>
      </c>
      <c r="E364" s="6" t="s">
        <v>33</v>
      </c>
      <c r="F364" s="6" t="s">
        <v>34</v>
      </c>
      <c r="G364" s="6" t="s">
        <v>35</v>
      </c>
      <c r="H364" s="6" t="s">
        <v>21</v>
      </c>
      <c r="I364" s="8">
        <v>0.6</v>
      </c>
      <c r="J364" s="9">
        <v>2000</v>
      </c>
      <c r="K364" s="10">
        <f t="shared" si="2"/>
        <v>1200</v>
      </c>
      <c r="L364" s="10">
        <f t="shared" si="3"/>
        <v>420</v>
      </c>
      <c r="M364" s="11">
        <v>0.35</v>
      </c>
      <c r="O364" s="14"/>
      <c r="P364" s="12"/>
    </row>
    <row r="365" spans="1:16" ht="15.85" customHeight="1">
      <c r="A365" s="1"/>
      <c r="B365" s="6" t="s">
        <v>14</v>
      </c>
      <c r="C365" s="6">
        <v>1185732</v>
      </c>
      <c r="D365" s="7">
        <v>44544</v>
      </c>
      <c r="E365" s="6" t="s">
        <v>33</v>
      </c>
      <c r="F365" s="6" t="s">
        <v>34</v>
      </c>
      <c r="G365" s="6" t="s">
        <v>35</v>
      </c>
      <c r="H365" s="6" t="s">
        <v>22</v>
      </c>
      <c r="I365" s="8">
        <v>0.64999999999999991</v>
      </c>
      <c r="J365" s="9">
        <v>3000</v>
      </c>
      <c r="K365" s="10">
        <f t="shared" si="2"/>
        <v>1949.9999999999998</v>
      </c>
      <c r="L365" s="10">
        <f t="shared" si="3"/>
        <v>974.99999999999989</v>
      </c>
      <c r="M365" s="11">
        <v>0.5</v>
      </c>
      <c r="O365" s="14"/>
      <c r="P365" s="12"/>
    </row>
    <row r="366" spans="1:16" ht="15.85" customHeight="1">
      <c r="A366" s="1"/>
      <c r="B366" s="6" t="s">
        <v>23</v>
      </c>
      <c r="C366" s="6">
        <v>1197831</v>
      </c>
      <c r="D366" s="7">
        <v>44198</v>
      </c>
      <c r="E366" s="6" t="s">
        <v>24</v>
      </c>
      <c r="F366" s="6" t="s">
        <v>25</v>
      </c>
      <c r="G366" s="6" t="s">
        <v>36</v>
      </c>
      <c r="H366" s="6" t="s">
        <v>17</v>
      </c>
      <c r="I366" s="8">
        <v>0.2</v>
      </c>
      <c r="J366" s="9">
        <v>7250</v>
      </c>
      <c r="K366" s="10">
        <f t="shared" si="2"/>
        <v>1450</v>
      </c>
      <c r="L366" s="10">
        <f t="shared" si="3"/>
        <v>435</v>
      </c>
      <c r="M366" s="11">
        <v>0.3</v>
      </c>
      <c r="O366" s="13"/>
      <c r="P366" s="12"/>
    </row>
    <row r="367" spans="1:16" ht="15.85" customHeight="1">
      <c r="A367" s="1"/>
      <c r="B367" s="6" t="s">
        <v>23</v>
      </c>
      <c r="C367" s="6">
        <v>1197831</v>
      </c>
      <c r="D367" s="7">
        <v>44198</v>
      </c>
      <c r="E367" s="6" t="s">
        <v>24</v>
      </c>
      <c r="F367" s="6" t="s">
        <v>25</v>
      </c>
      <c r="G367" s="6" t="s">
        <v>36</v>
      </c>
      <c r="H367" s="6" t="s">
        <v>18</v>
      </c>
      <c r="I367" s="8">
        <v>0.3</v>
      </c>
      <c r="J367" s="9">
        <v>7250</v>
      </c>
      <c r="K367" s="10">
        <f t="shared" si="2"/>
        <v>2175</v>
      </c>
      <c r="L367" s="10">
        <f t="shared" si="3"/>
        <v>652.5</v>
      </c>
      <c r="M367" s="11">
        <v>0.3</v>
      </c>
      <c r="O367" s="13"/>
      <c r="P367" s="12"/>
    </row>
    <row r="368" spans="1:16" ht="15.85" customHeight="1">
      <c r="A368" s="1"/>
      <c r="B368" s="6" t="s">
        <v>23</v>
      </c>
      <c r="C368" s="6">
        <v>1197831</v>
      </c>
      <c r="D368" s="7">
        <v>44198</v>
      </c>
      <c r="E368" s="6" t="s">
        <v>24</v>
      </c>
      <c r="F368" s="6" t="s">
        <v>25</v>
      </c>
      <c r="G368" s="6" t="s">
        <v>36</v>
      </c>
      <c r="H368" s="6" t="s">
        <v>19</v>
      </c>
      <c r="I368" s="8">
        <v>0.3</v>
      </c>
      <c r="J368" s="9">
        <v>5250</v>
      </c>
      <c r="K368" s="10">
        <f t="shared" si="2"/>
        <v>1575</v>
      </c>
      <c r="L368" s="10">
        <f t="shared" si="3"/>
        <v>472.5</v>
      </c>
      <c r="M368" s="11">
        <v>0.3</v>
      </c>
      <c r="O368" s="13"/>
      <c r="P368" s="12"/>
    </row>
    <row r="369" spans="1:16" ht="15.85" customHeight="1">
      <c r="A369" s="1"/>
      <c r="B369" s="6" t="s">
        <v>23</v>
      </c>
      <c r="C369" s="6">
        <v>1197831</v>
      </c>
      <c r="D369" s="7">
        <v>44198</v>
      </c>
      <c r="E369" s="6" t="s">
        <v>24</v>
      </c>
      <c r="F369" s="6" t="s">
        <v>25</v>
      </c>
      <c r="G369" s="6" t="s">
        <v>36</v>
      </c>
      <c r="H369" s="6" t="s">
        <v>20</v>
      </c>
      <c r="I369" s="8">
        <v>0.35</v>
      </c>
      <c r="J369" s="9">
        <v>5250</v>
      </c>
      <c r="K369" s="10">
        <f t="shared" si="2"/>
        <v>1837.4999999999998</v>
      </c>
      <c r="L369" s="10">
        <f t="shared" si="3"/>
        <v>735</v>
      </c>
      <c r="M369" s="11">
        <v>0.4</v>
      </c>
      <c r="O369" s="13"/>
      <c r="P369" s="12"/>
    </row>
    <row r="370" spans="1:16" ht="15.85" customHeight="1">
      <c r="A370" s="1"/>
      <c r="B370" s="6" t="s">
        <v>23</v>
      </c>
      <c r="C370" s="6">
        <v>1197831</v>
      </c>
      <c r="D370" s="7">
        <v>44198</v>
      </c>
      <c r="E370" s="6" t="s">
        <v>24</v>
      </c>
      <c r="F370" s="6" t="s">
        <v>25</v>
      </c>
      <c r="G370" s="6" t="s">
        <v>36</v>
      </c>
      <c r="H370" s="6" t="s">
        <v>21</v>
      </c>
      <c r="I370" s="8">
        <v>0.4</v>
      </c>
      <c r="J370" s="9">
        <v>3750</v>
      </c>
      <c r="K370" s="10">
        <f t="shared" si="2"/>
        <v>1500</v>
      </c>
      <c r="L370" s="10">
        <f t="shared" si="3"/>
        <v>375</v>
      </c>
      <c r="M370" s="11">
        <v>0.25</v>
      </c>
      <c r="O370" s="13"/>
      <c r="P370" s="12"/>
    </row>
    <row r="371" spans="1:16" ht="15.85" customHeight="1">
      <c r="A371" s="1"/>
      <c r="B371" s="6" t="s">
        <v>23</v>
      </c>
      <c r="C371" s="6">
        <v>1197831</v>
      </c>
      <c r="D371" s="7">
        <v>44198</v>
      </c>
      <c r="E371" s="6" t="s">
        <v>24</v>
      </c>
      <c r="F371" s="6" t="s">
        <v>25</v>
      </c>
      <c r="G371" s="6" t="s">
        <v>36</v>
      </c>
      <c r="H371" s="6" t="s">
        <v>22</v>
      </c>
      <c r="I371" s="8">
        <v>0.35</v>
      </c>
      <c r="J371" s="9">
        <v>5250</v>
      </c>
      <c r="K371" s="10">
        <f t="shared" si="2"/>
        <v>1837.4999999999998</v>
      </c>
      <c r="L371" s="10">
        <f t="shared" si="3"/>
        <v>826.87499999999989</v>
      </c>
      <c r="M371" s="11">
        <v>0.45</v>
      </c>
      <c r="O371" s="13"/>
      <c r="P371" s="12"/>
    </row>
    <row r="372" spans="1:16" ht="15.85" customHeight="1">
      <c r="A372" s="1"/>
      <c r="B372" s="6" t="s">
        <v>23</v>
      </c>
      <c r="C372" s="6">
        <v>1197831</v>
      </c>
      <c r="D372" s="7">
        <v>44228</v>
      </c>
      <c r="E372" s="6" t="s">
        <v>24</v>
      </c>
      <c r="F372" s="6" t="s">
        <v>25</v>
      </c>
      <c r="G372" s="6" t="s">
        <v>36</v>
      </c>
      <c r="H372" s="6" t="s">
        <v>17</v>
      </c>
      <c r="I372" s="8">
        <v>0.25</v>
      </c>
      <c r="J372" s="9">
        <v>6750</v>
      </c>
      <c r="K372" s="10">
        <f t="shared" si="2"/>
        <v>1687.5</v>
      </c>
      <c r="L372" s="10">
        <f t="shared" si="3"/>
        <v>506.25</v>
      </c>
      <c r="M372" s="11">
        <v>0.3</v>
      </c>
      <c r="O372" s="13"/>
      <c r="P372" s="12"/>
    </row>
    <row r="373" spans="1:16" ht="15.85" customHeight="1">
      <c r="A373" s="1"/>
      <c r="B373" s="6" t="s">
        <v>23</v>
      </c>
      <c r="C373" s="6">
        <v>1197831</v>
      </c>
      <c r="D373" s="7">
        <v>44228</v>
      </c>
      <c r="E373" s="6" t="s">
        <v>24</v>
      </c>
      <c r="F373" s="6" t="s">
        <v>25</v>
      </c>
      <c r="G373" s="6" t="s">
        <v>36</v>
      </c>
      <c r="H373" s="6" t="s">
        <v>18</v>
      </c>
      <c r="I373" s="8">
        <v>0.35</v>
      </c>
      <c r="J373" s="9">
        <v>6500</v>
      </c>
      <c r="K373" s="10">
        <f t="shared" si="2"/>
        <v>2275</v>
      </c>
      <c r="L373" s="10">
        <f t="shared" si="3"/>
        <v>682.5</v>
      </c>
      <c r="M373" s="11">
        <v>0.3</v>
      </c>
      <c r="O373" s="13"/>
      <c r="P373" s="12"/>
    </row>
    <row r="374" spans="1:16" ht="15.85" customHeight="1">
      <c r="A374" s="1"/>
      <c r="B374" s="6" t="s">
        <v>23</v>
      </c>
      <c r="C374" s="6">
        <v>1197831</v>
      </c>
      <c r="D374" s="7">
        <v>44228</v>
      </c>
      <c r="E374" s="6" t="s">
        <v>24</v>
      </c>
      <c r="F374" s="6" t="s">
        <v>25</v>
      </c>
      <c r="G374" s="6" t="s">
        <v>36</v>
      </c>
      <c r="H374" s="6" t="s">
        <v>19</v>
      </c>
      <c r="I374" s="8">
        <v>0.35</v>
      </c>
      <c r="J374" s="9">
        <v>4750</v>
      </c>
      <c r="K374" s="10">
        <f t="shared" si="2"/>
        <v>1662.5</v>
      </c>
      <c r="L374" s="10">
        <f t="shared" si="3"/>
        <v>498.75</v>
      </c>
      <c r="M374" s="11">
        <v>0.3</v>
      </c>
      <c r="O374" s="13"/>
      <c r="P374" s="12"/>
    </row>
    <row r="375" spans="1:16" ht="15.85" customHeight="1">
      <c r="A375" s="1"/>
      <c r="B375" s="6" t="s">
        <v>23</v>
      </c>
      <c r="C375" s="6">
        <v>1197831</v>
      </c>
      <c r="D375" s="7">
        <v>44228</v>
      </c>
      <c r="E375" s="6" t="s">
        <v>24</v>
      </c>
      <c r="F375" s="6" t="s">
        <v>25</v>
      </c>
      <c r="G375" s="6" t="s">
        <v>36</v>
      </c>
      <c r="H375" s="6" t="s">
        <v>20</v>
      </c>
      <c r="I375" s="8">
        <v>0.35</v>
      </c>
      <c r="J375" s="9">
        <v>4250</v>
      </c>
      <c r="K375" s="10">
        <f t="shared" si="2"/>
        <v>1487.5</v>
      </c>
      <c r="L375" s="10">
        <f t="shared" si="3"/>
        <v>595</v>
      </c>
      <c r="M375" s="11">
        <v>0.4</v>
      </c>
      <c r="O375" s="13"/>
      <c r="P375" s="12"/>
    </row>
    <row r="376" spans="1:16" ht="15.85" customHeight="1">
      <c r="A376" s="1"/>
      <c r="B376" s="6" t="s">
        <v>23</v>
      </c>
      <c r="C376" s="6">
        <v>1197831</v>
      </c>
      <c r="D376" s="7">
        <v>44228</v>
      </c>
      <c r="E376" s="6" t="s">
        <v>24</v>
      </c>
      <c r="F376" s="6" t="s">
        <v>25</v>
      </c>
      <c r="G376" s="6" t="s">
        <v>36</v>
      </c>
      <c r="H376" s="6" t="s">
        <v>21</v>
      </c>
      <c r="I376" s="8">
        <v>0.4</v>
      </c>
      <c r="J376" s="9">
        <v>3000</v>
      </c>
      <c r="K376" s="10">
        <f t="shared" si="2"/>
        <v>1200</v>
      </c>
      <c r="L376" s="10">
        <f t="shared" si="3"/>
        <v>300</v>
      </c>
      <c r="M376" s="11">
        <v>0.25</v>
      </c>
      <c r="O376" s="13"/>
      <c r="P376" s="12"/>
    </row>
    <row r="377" spans="1:16" ht="15.85" customHeight="1">
      <c r="A377" s="1"/>
      <c r="B377" s="6" t="s">
        <v>23</v>
      </c>
      <c r="C377" s="6">
        <v>1197831</v>
      </c>
      <c r="D377" s="7">
        <v>44228</v>
      </c>
      <c r="E377" s="6" t="s">
        <v>24</v>
      </c>
      <c r="F377" s="6" t="s">
        <v>25</v>
      </c>
      <c r="G377" s="6" t="s">
        <v>36</v>
      </c>
      <c r="H377" s="6" t="s">
        <v>22</v>
      </c>
      <c r="I377" s="8">
        <v>0.35</v>
      </c>
      <c r="J377" s="9">
        <v>5000</v>
      </c>
      <c r="K377" s="10">
        <f t="shared" si="2"/>
        <v>1750</v>
      </c>
      <c r="L377" s="10">
        <f t="shared" si="3"/>
        <v>787.5</v>
      </c>
      <c r="M377" s="11">
        <v>0.45</v>
      </c>
      <c r="O377" s="13"/>
      <c r="P377" s="12"/>
    </row>
    <row r="378" spans="1:16" ht="15.85" customHeight="1">
      <c r="A378" s="1"/>
      <c r="B378" s="6" t="s">
        <v>23</v>
      </c>
      <c r="C378" s="6">
        <v>1197831</v>
      </c>
      <c r="D378" s="7">
        <v>44258</v>
      </c>
      <c r="E378" s="6" t="s">
        <v>24</v>
      </c>
      <c r="F378" s="6" t="s">
        <v>25</v>
      </c>
      <c r="G378" s="6" t="s">
        <v>36</v>
      </c>
      <c r="H378" s="6" t="s">
        <v>17</v>
      </c>
      <c r="I378" s="8">
        <v>0.3</v>
      </c>
      <c r="J378" s="9">
        <v>6750</v>
      </c>
      <c r="K378" s="10">
        <f t="shared" si="2"/>
        <v>2025</v>
      </c>
      <c r="L378" s="10">
        <f t="shared" si="3"/>
        <v>708.75</v>
      </c>
      <c r="M378" s="11">
        <v>0.35</v>
      </c>
      <c r="O378" s="13"/>
      <c r="P378" s="12"/>
    </row>
    <row r="379" spans="1:16" ht="15.85" customHeight="1">
      <c r="A379" s="1"/>
      <c r="B379" s="6" t="s">
        <v>23</v>
      </c>
      <c r="C379" s="6">
        <v>1197831</v>
      </c>
      <c r="D379" s="7">
        <v>44258</v>
      </c>
      <c r="E379" s="6" t="s">
        <v>24</v>
      </c>
      <c r="F379" s="6" t="s">
        <v>25</v>
      </c>
      <c r="G379" s="6" t="s">
        <v>36</v>
      </c>
      <c r="H379" s="6" t="s">
        <v>18</v>
      </c>
      <c r="I379" s="8">
        <v>0.4</v>
      </c>
      <c r="J379" s="9">
        <v>6750</v>
      </c>
      <c r="K379" s="10">
        <f t="shared" si="2"/>
        <v>2700</v>
      </c>
      <c r="L379" s="10">
        <f t="shared" si="3"/>
        <v>944.99999999999989</v>
      </c>
      <c r="M379" s="11">
        <v>0.35</v>
      </c>
      <c r="O379" s="13"/>
      <c r="P379" s="12"/>
    </row>
    <row r="380" spans="1:16" ht="15.85" customHeight="1">
      <c r="A380" s="1"/>
      <c r="B380" s="6" t="s">
        <v>23</v>
      </c>
      <c r="C380" s="6">
        <v>1197831</v>
      </c>
      <c r="D380" s="7">
        <v>44258</v>
      </c>
      <c r="E380" s="6" t="s">
        <v>24</v>
      </c>
      <c r="F380" s="6" t="s">
        <v>25</v>
      </c>
      <c r="G380" s="6" t="s">
        <v>36</v>
      </c>
      <c r="H380" s="6" t="s">
        <v>19</v>
      </c>
      <c r="I380" s="8">
        <v>0.3</v>
      </c>
      <c r="J380" s="9">
        <v>5000</v>
      </c>
      <c r="K380" s="10">
        <f t="shared" si="2"/>
        <v>1500</v>
      </c>
      <c r="L380" s="10">
        <f t="shared" si="3"/>
        <v>525</v>
      </c>
      <c r="M380" s="11">
        <v>0.35</v>
      </c>
      <c r="O380" s="13"/>
      <c r="P380" s="12"/>
    </row>
    <row r="381" spans="1:16" ht="15.85" customHeight="1">
      <c r="A381" s="1"/>
      <c r="B381" s="6" t="s">
        <v>23</v>
      </c>
      <c r="C381" s="6">
        <v>1197831</v>
      </c>
      <c r="D381" s="7">
        <v>44258</v>
      </c>
      <c r="E381" s="6" t="s">
        <v>24</v>
      </c>
      <c r="F381" s="6" t="s">
        <v>25</v>
      </c>
      <c r="G381" s="6" t="s">
        <v>36</v>
      </c>
      <c r="H381" s="6" t="s">
        <v>20</v>
      </c>
      <c r="I381" s="8">
        <v>0.35000000000000003</v>
      </c>
      <c r="J381" s="9">
        <v>4000</v>
      </c>
      <c r="K381" s="10">
        <f t="shared" si="2"/>
        <v>1400.0000000000002</v>
      </c>
      <c r="L381" s="10">
        <f t="shared" si="3"/>
        <v>630.00000000000011</v>
      </c>
      <c r="M381" s="11">
        <v>0.45</v>
      </c>
      <c r="O381" s="13"/>
      <c r="P381" s="12"/>
    </row>
    <row r="382" spans="1:16" ht="15.85" customHeight="1">
      <c r="A382" s="1"/>
      <c r="B382" s="6" t="s">
        <v>23</v>
      </c>
      <c r="C382" s="6">
        <v>1197831</v>
      </c>
      <c r="D382" s="7">
        <v>44258</v>
      </c>
      <c r="E382" s="6" t="s">
        <v>24</v>
      </c>
      <c r="F382" s="6" t="s">
        <v>25</v>
      </c>
      <c r="G382" s="6" t="s">
        <v>36</v>
      </c>
      <c r="H382" s="6" t="s">
        <v>21</v>
      </c>
      <c r="I382" s="8">
        <v>0.4</v>
      </c>
      <c r="J382" s="9">
        <v>3000</v>
      </c>
      <c r="K382" s="10">
        <f t="shared" si="2"/>
        <v>1200</v>
      </c>
      <c r="L382" s="10">
        <f t="shared" si="3"/>
        <v>360</v>
      </c>
      <c r="M382" s="11">
        <v>0.3</v>
      </c>
      <c r="O382" s="13"/>
      <c r="P382" s="12"/>
    </row>
    <row r="383" spans="1:16" ht="15.85" customHeight="1">
      <c r="A383" s="1"/>
      <c r="B383" s="6" t="s">
        <v>23</v>
      </c>
      <c r="C383" s="6">
        <v>1197831</v>
      </c>
      <c r="D383" s="7">
        <v>44258</v>
      </c>
      <c r="E383" s="6" t="s">
        <v>24</v>
      </c>
      <c r="F383" s="6" t="s">
        <v>25</v>
      </c>
      <c r="G383" s="6" t="s">
        <v>36</v>
      </c>
      <c r="H383" s="6" t="s">
        <v>22</v>
      </c>
      <c r="I383" s="8">
        <v>0.35000000000000003</v>
      </c>
      <c r="J383" s="9">
        <v>4500</v>
      </c>
      <c r="K383" s="10">
        <f t="shared" si="2"/>
        <v>1575.0000000000002</v>
      </c>
      <c r="L383" s="10">
        <f t="shared" si="3"/>
        <v>787.50000000000011</v>
      </c>
      <c r="M383" s="11">
        <v>0.5</v>
      </c>
      <c r="O383" s="13"/>
      <c r="P383" s="12"/>
    </row>
    <row r="384" spans="1:16" ht="15.85" customHeight="1">
      <c r="A384" s="1"/>
      <c r="B384" s="6" t="s">
        <v>23</v>
      </c>
      <c r="C384" s="6">
        <v>1197831</v>
      </c>
      <c r="D384" s="7">
        <v>44288</v>
      </c>
      <c r="E384" s="6" t="s">
        <v>24</v>
      </c>
      <c r="F384" s="6" t="s">
        <v>25</v>
      </c>
      <c r="G384" s="6" t="s">
        <v>36</v>
      </c>
      <c r="H384" s="6" t="s">
        <v>17</v>
      </c>
      <c r="I384" s="8">
        <v>0.19999999999999998</v>
      </c>
      <c r="J384" s="9">
        <v>7000</v>
      </c>
      <c r="K384" s="10">
        <f t="shared" si="2"/>
        <v>1399.9999999999998</v>
      </c>
      <c r="L384" s="10">
        <f t="shared" si="3"/>
        <v>489.99999999999989</v>
      </c>
      <c r="M384" s="11">
        <v>0.35</v>
      </c>
      <c r="O384" s="13"/>
      <c r="P384" s="12"/>
    </row>
    <row r="385" spans="1:16" ht="15.85" customHeight="1">
      <c r="A385" s="1"/>
      <c r="B385" s="6" t="s">
        <v>23</v>
      </c>
      <c r="C385" s="6">
        <v>1197831</v>
      </c>
      <c r="D385" s="7">
        <v>44288</v>
      </c>
      <c r="E385" s="6" t="s">
        <v>24</v>
      </c>
      <c r="F385" s="6" t="s">
        <v>25</v>
      </c>
      <c r="G385" s="6" t="s">
        <v>36</v>
      </c>
      <c r="H385" s="6" t="s">
        <v>18</v>
      </c>
      <c r="I385" s="8">
        <v>0.30000000000000004</v>
      </c>
      <c r="J385" s="9">
        <v>7000</v>
      </c>
      <c r="K385" s="10">
        <f t="shared" si="2"/>
        <v>2100.0000000000005</v>
      </c>
      <c r="L385" s="10">
        <f t="shared" si="3"/>
        <v>735.00000000000011</v>
      </c>
      <c r="M385" s="11">
        <v>0.35</v>
      </c>
      <c r="O385" s="13"/>
      <c r="P385" s="12"/>
    </row>
    <row r="386" spans="1:16" ht="15.85" customHeight="1">
      <c r="A386" s="1"/>
      <c r="B386" s="6" t="s">
        <v>23</v>
      </c>
      <c r="C386" s="6">
        <v>1197831</v>
      </c>
      <c r="D386" s="7">
        <v>44288</v>
      </c>
      <c r="E386" s="6" t="s">
        <v>24</v>
      </c>
      <c r="F386" s="6" t="s">
        <v>25</v>
      </c>
      <c r="G386" s="6" t="s">
        <v>36</v>
      </c>
      <c r="H386" s="6" t="s">
        <v>19</v>
      </c>
      <c r="I386" s="8">
        <v>0.24999999999999997</v>
      </c>
      <c r="J386" s="9">
        <v>5250</v>
      </c>
      <c r="K386" s="10">
        <f t="shared" si="2"/>
        <v>1312.4999999999998</v>
      </c>
      <c r="L386" s="10">
        <f t="shared" si="3"/>
        <v>459.37499999999989</v>
      </c>
      <c r="M386" s="11">
        <v>0.35</v>
      </c>
      <c r="O386" s="13"/>
      <c r="P386" s="12"/>
    </row>
    <row r="387" spans="1:16" ht="15.85" customHeight="1">
      <c r="A387" s="1"/>
      <c r="B387" s="6" t="s">
        <v>23</v>
      </c>
      <c r="C387" s="6">
        <v>1197831</v>
      </c>
      <c r="D387" s="7">
        <v>44288</v>
      </c>
      <c r="E387" s="6" t="s">
        <v>24</v>
      </c>
      <c r="F387" s="6" t="s">
        <v>25</v>
      </c>
      <c r="G387" s="6" t="s">
        <v>36</v>
      </c>
      <c r="H387" s="6" t="s">
        <v>20</v>
      </c>
      <c r="I387" s="8">
        <v>0.30000000000000004</v>
      </c>
      <c r="J387" s="9">
        <v>4250</v>
      </c>
      <c r="K387" s="10">
        <f t="shared" si="2"/>
        <v>1275.0000000000002</v>
      </c>
      <c r="L387" s="10">
        <f t="shared" si="3"/>
        <v>573.75000000000011</v>
      </c>
      <c r="M387" s="11">
        <v>0.45</v>
      </c>
      <c r="O387" s="13"/>
      <c r="P387" s="12"/>
    </row>
    <row r="388" spans="1:16" ht="15.85" customHeight="1">
      <c r="A388" s="1"/>
      <c r="B388" s="6" t="s">
        <v>23</v>
      </c>
      <c r="C388" s="6">
        <v>1197831</v>
      </c>
      <c r="D388" s="7">
        <v>44288</v>
      </c>
      <c r="E388" s="6" t="s">
        <v>24</v>
      </c>
      <c r="F388" s="6" t="s">
        <v>25</v>
      </c>
      <c r="G388" s="6" t="s">
        <v>36</v>
      </c>
      <c r="H388" s="6" t="s">
        <v>21</v>
      </c>
      <c r="I388" s="8">
        <v>0.35</v>
      </c>
      <c r="J388" s="9">
        <v>3250</v>
      </c>
      <c r="K388" s="10">
        <f t="shared" si="2"/>
        <v>1137.5</v>
      </c>
      <c r="L388" s="10">
        <f t="shared" si="3"/>
        <v>341.25</v>
      </c>
      <c r="M388" s="11">
        <v>0.3</v>
      </c>
      <c r="O388" s="13"/>
      <c r="P388" s="12"/>
    </row>
    <row r="389" spans="1:16" ht="15.85" customHeight="1">
      <c r="A389" s="1"/>
      <c r="B389" s="6" t="s">
        <v>23</v>
      </c>
      <c r="C389" s="6">
        <v>1197831</v>
      </c>
      <c r="D389" s="7">
        <v>44288</v>
      </c>
      <c r="E389" s="6" t="s">
        <v>24</v>
      </c>
      <c r="F389" s="6" t="s">
        <v>25</v>
      </c>
      <c r="G389" s="6" t="s">
        <v>36</v>
      </c>
      <c r="H389" s="6" t="s">
        <v>22</v>
      </c>
      <c r="I389" s="8">
        <v>0.30000000000000004</v>
      </c>
      <c r="J389" s="9">
        <v>6000</v>
      </c>
      <c r="K389" s="10">
        <f t="shared" si="2"/>
        <v>1800.0000000000002</v>
      </c>
      <c r="L389" s="10">
        <f t="shared" si="3"/>
        <v>900.00000000000011</v>
      </c>
      <c r="M389" s="11">
        <v>0.5</v>
      </c>
      <c r="O389" s="13"/>
      <c r="P389" s="12"/>
    </row>
    <row r="390" spans="1:16" ht="15.85" customHeight="1">
      <c r="A390" s="1"/>
      <c r="B390" s="6" t="s">
        <v>23</v>
      </c>
      <c r="C390" s="6">
        <v>1197831</v>
      </c>
      <c r="D390" s="7">
        <v>44318</v>
      </c>
      <c r="E390" s="6" t="s">
        <v>24</v>
      </c>
      <c r="F390" s="6" t="s">
        <v>25</v>
      </c>
      <c r="G390" s="6" t="s">
        <v>36</v>
      </c>
      <c r="H390" s="6" t="s">
        <v>17</v>
      </c>
      <c r="I390" s="8">
        <v>0.19999999999999998</v>
      </c>
      <c r="J390" s="9">
        <v>7500</v>
      </c>
      <c r="K390" s="10">
        <f t="shared" si="2"/>
        <v>1499.9999999999998</v>
      </c>
      <c r="L390" s="10">
        <f t="shared" si="3"/>
        <v>524.99999999999989</v>
      </c>
      <c r="M390" s="11">
        <v>0.35</v>
      </c>
      <c r="O390" s="13"/>
      <c r="P390" s="12"/>
    </row>
    <row r="391" spans="1:16" ht="15.85" customHeight="1">
      <c r="A391" s="1"/>
      <c r="B391" s="6" t="s">
        <v>23</v>
      </c>
      <c r="C391" s="6">
        <v>1197831</v>
      </c>
      <c r="D391" s="7">
        <v>44318</v>
      </c>
      <c r="E391" s="6" t="s">
        <v>24</v>
      </c>
      <c r="F391" s="6" t="s">
        <v>25</v>
      </c>
      <c r="G391" s="6" t="s">
        <v>36</v>
      </c>
      <c r="H391" s="6" t="s">
        <v>18</v>
      </c>
      <c r="I391" s="8">
        <v>0.30000000000000004</v>
      </c>
      <c r="J391" s="9">
        <v>7750</v>
      </c>
      <c r="K391" s="10">
        <f t="shared" si="2"/>
        <v>2325.0000000000005</v>
      </c>
      <c r="L391" s="10">
        <f t="shared" si="3"/>
        <v>813.75000000000011</v>
      </c>
      <c r="M391" s="11">
        <v>0.35</v>
      </c>
      <c r="O391" s="13"/>
      <c r="P391" s="12"/>
    </row>
    <row r="392" spans="1:16" ht="15.85" customHeight="1">
      <c r="A392" s="1"/>
      <c r="B392" s="6" t="s">
        <v>23</v>
      </c>
      <c r="C392" s="6">
        <v>1197831</v>
      </c>
      <c r="D392" s="7">
        <v>44318</v>
      </c>
      <c r="E392" s="6" t="s">
        <v>24</v>
      </c>
      <c r="F392" s="6" t="s">
        <v>25</v>
      </c>
      <c r="G392" s="6" t="s">
        <v>36</v>
      </c>
      <c r="H392" s="6" t="s">
        <v>19</v>
      </c>
      <c r="I392" s="8">
        <v>0.24999999999999997</v>
      </c>
      <c r="J392" s="9">
        <v>6250</v>
      </c>
      <c r="K392" s="10">
        <f t="shared" si="2"/>
        <v>1562.4999999999998</v>
      </c>
      <c r="L392" s="10">
        <f t="shared" si="3"/>
        <v>546.87499999999989</v>
      </c>
      <c r="M392" s="11">
        <v>0.35</v>
      </c>
      <c r="O392" s="13"/>
      <c r="P392" s="12"/>
    </row>
    <row r="393" spans="1:16" ht="15.85" customHeight="1">
      <c r="A393" s="1"/>
      <c r="B393" s="6" t="s">
        <v>23</v>
      </c>
      <c r="C393" s="6">
        <v>1197831</v>
      </c>
      <c r="D393" s="7">
        <v>44318</v>
      </c>
      <c r="E393" s="6" t="s">
        <v>24</v>
      </c>
      <c r="F393" s="6" t="s">
        <v>25</v>
      </c>
      <c r="G393" s="6" t="s">
        <v>36</v>
      </c>
      <c r="H393" s="6" t="s">
        <v>20</v>
      </c>
      <c r="I393" s="8">
        <v>0.35000000000000003</v>
      </c>
      <c r="J393" s="9">
        <v>5500</v>
      </c>
      <c r="K393" s="10">
        <f t="shared" si="2"/>
        <v>1925.0000000000002</v>
      </c>
      <c r="L393" s="10">
        <f t="shared" si="3"/>
        <v>866.25000000000011</v>
      </c>
      <c r="M393" s="11">
        <v>0.45</v>
      </c>
      <c r="O393" s="13"/>
      <c r="P393" s="12"/>
    </row>
    <row r="394" spans="1:16" ht="15.85" customHeight="1">
      <c r="A394" s="1"/>
      <c r="B394" s="6" t="s">
        <v>23</v>
      </c>
      <c r="C394" s="6">
        <v>1197831</v>
      </c>
      <c r="D394" s="7">
        <v>44318</v>
      </c>
      <c r="E394" s="6" t="s">
        <v>24</v>
      </c>
      <c r="F394" s="6" t="s">
        <v>25</v>
      </c>
      <c r="G394" s="6" t="s">
        <v>36</v>
      </c>
      <c r="H394" s="6" t="s">
        <v>21</v>
      </c>
      <c r="I394" s="8">
        <v>0.5</v>
      </c>
      <c r="J394" s="9">
        <v>4500</v>
      </c>
      <c r="K394" s="10">
        <f t="shared" si="2"/>
        <v>2250</v>
      </c>
      <c r="L394" s="10">
        <f t="shared" si="3"/>
        <v>675</v>
      </c>
      <c r="M394" s="11">
        <v>0.3</v>
      </c>
      <c r="O394" s="13"/>
      <c r="P394" s="12"/>
    </row>
    <row r="395" spans="1:16" ht="15.85" customHeight="1">
      <c r="A395" s="1"/>
      <c r="B395" s="6" t="s">
        <v>23</v>
      </c>
      <c r="C395" s="6">
        <v>1197831</v>
      </c>
      <c r="D395" s="7">
        <v>44318</v>
      </c>
      <c r="E395" s="6" t="s">
        <v>24</v>
      </c>
      <c r="F395" s="6" t="s">
        <v>25</v>
      </c>
      <c r="G395" s="6" t="s">
        <v>36</v>
      </c>
      <c r="H395" s="6" t="s">
        <v>22</v>
      </c>
      <c r="I395" s="8">
        <v>0.45</v>
      </c>
      <c r="J395" s="9">
        <v>8000</v>
      </c>
      <c r="K395" s="10">
        <f t="shared" si="2"/>
        <v>3600</v>
      </c>
      <c r="L395" s="10">
        <f t="shared" si="3"/>
        <v>1800</v>
      </c>
      <c r="M395" s="11">
        <v>0.5</v>
      </c>
      <c r="O395" s="13"/>
      <c r="P395" s="12"/>
    </row>
    <row r="396" spans="1:16" ht="15.85" customHeight="1">
      <c r="A396" s="1"/>
      <c r="B396" s="6" t="s">
        <v>23</v>
      </c>
      <c r="C396" s="6">
        <v>1197831</v>
      </c>
      <c r="D396" s="7">
        <v>44348</v>
      </c>
      <c r="E396" s="6" t="s">
        <v>24</v>
      </c>
      <c r="F396" s="6" t="s">
        <v>25</v>
      </c>
      <c r="G396" s="6" t="s">
        <v>36</v>
      </c>
      <c r="H396" s="6" t="s">
        <v>17</v>
      </c>
      <c r="I396" s="8">
        <v>0.45</v>
      </c>
      <c r="J396" s="9">
        <v>8000</v>
      </c>
      <c r="K396" s="10">
        <f t="shared" si="2"/>
        <v>3600</v>
      </c>
      <c r="L396" s="10">
        <f t="shared" si="3"/>
        <v>1260</v>
      </c>
      <c r="M396" s="11">
        <v>0.35</v>
      </c>
      <c r="O396" s="13"/>
      <c r="P396" s="12"/>
    </row>
    <row r="397" spans="1:16" ht="15.85" customHeight="1">
      <c r="A397" s="1"/>
      <c r="B397" s="6" t="s">
        <v>23</v>
      </c>
      <c r="C397" s="6">
        <v>1197831</v>
      </c>
      <c r="D397" s="7">
        <v>44348</v>
      </c>
      <c r="E397" s="6" t="s">
        <v>24</v>
      </c>
      <c r="F397" s="6" t="s">
        <v>25</v>
      </c>
      <c r="G397" s="6" t="s">
        <v>36</v>
      </c>
      <c r="H397" s="6" t="s">
        <v>18</v>
      </c>
      <c r="I397" s="8">
        <v>0.5</v>
      </c>
      <c r="J397" s="9">
        <v>8000</v>
      </c>
      <c r="K397" s="10">
        <f t="shared" si="2"/>
        <v>4000</v>
      </c>
      <c r="L397" s="10">
        <f t="shared" si="3"/>
        <v>1400</v>
      </c>
      <c r="M397" s="11">
        <v>0.35</v>
      </c>
      <c r="O397" s="13"/>
      <c r="P397" s="12"/>
    </row>
    <row r="398" spans="1:16" ht="15.85" customHeight="1">
      <c r="A398" s="1"/>
      <c r="B398" s="6" t="s">
        <v>23</v>
      </c>
      <c r="C398" s="6">
        <v>1197831</v>
      </c>
      <c r="D398" s="7">
        <v>44348</v>
      </c>
      <c r="E398" s="6" t="s">
        <v>24</v>
      </c>
      <c r="F398" s="6" t="s">
        <v>25</v>
      </c>
      <c r="G398" s="6" t="s">
        <v>36</v>
      </c>
      <c r="H398" s="6" t="s">
        <v>19</v>
      </c>
      <c r="I398" s="8">
        <v>0.45</v>
      </c>
      <c r="J398" s="9">
        <v>6500</v>
      </c>
      <c r="K398" s="10">
        <f t="shared" si="2"/>
        <v>2925</v>
      </c>
      <c r="L398" s="10">
        <f t="shared" si="3"/>
        <v>1023.7499999999999</v>
      </c>
      <c r="M398" s="11">
        <v>0.35</v>
      </c>
      <c r="O398" s="13"/>
      <c r="P398" s="12"/>
    </row>
    <row r="399" spans="1:16" ht="15.85" customHeight="1">
      <c r="A399" s="1"/>
      <c r="B399" s="6" t="s">
        <v>23</v>
      </c>
      <c r="C399" s="6">
        <v>1197831</v>
      </c>
      <c r="D399" s="7">
        <v>44348</v>
      </c>
      <c r="E399" s="6" t="s">
        <v>24</v>
      </c>
      <c r="F399" s="6" t="s">
        <v>25</v>
      </c>
      <c r="G399" s="6" t="s">
        <v>36</v>
      </c>
      <c r="H399" s="6" t="s">
        <v>20</v>
      </c>
      <c r="I399" s="8">
        <v>0.45</v>
      </c>
      <c r="J399" s="9">
        <v>6000</v>
      </c>
      <c r="K399" s="10">
        <f t="shared" si="2"/>
        <v>2700</v>
      </c>
      <c r="L399" s="10">
        <f t="shared" si="3"/>
        <v>1215</v>
      </c>
      <c r="M399" s="11">
        <v>0.45</v>
      </c>
      <c r="O399" s="13"/>
      <c r="P399" s="12"/>
    </row>
    <row r="400" spans="1:16" ht="15.85" customHeight="1">
      <c r="A400" s="1"/>
      <c r="B400" s="6" t="s">
        <v>23</v>
      </c>
      <c r="C400" s="6">
        <v>1197831</v>
      </c>
      <c r="D400" s="7">
        <v>44348</v>
      </c>
      <c r="E400" s="6" t="s">
        <v>24</v>
      </c>
      <c r="F400" s="6" t="s">
        <v>25</v>
      </c>
      <c r="G400" s="6" t="s">
        <v>36</v>
      </c>
      <c r="H400" s="6" t="s">
        <v>21</v>
      </c>
      <c r="I400" s="8">
        <v>0.5</v>
      </c>
      <c r="J400" s="9">
        <v>5000</v>
      </c>
      <c r="K400" s="10">
        <f t="shared" si="2"/>
        <v>2500</v>
      </c>
      <c r="L400" s="10">
        <f t="shared" si="3"/>
        <v>750</v>
      </c>
      <c r="M400" s="11">
        <v>0.3</v>
      </c>
      <c r="O400" s="13"/>
      <c r="P400" s="12"/>
    </row>
    <row r="401" spans="1:16" ht="15.85" customHeight="1">
      <c r="A401" s="1"/>
      <c r="B401" s="6" t="s">
        <v>23</v>
      </c>
      <c r="C401" s="6">
        <v>1197831</v>
      </c>
      <c r="D401" s="7">
        <v>44348</v>
      </c>
      <c r="E401" s="6" t="s">
        <v>24</v>
      </c>
      <c r="F401" s="6" t="s">
        <v>25</v>
      </c>
      <c r="G401" s="6" t="s">
        <v>36</v>
      </c>
      <c r="H401" s="6" t="s">
        <v>22</v>
      </c>
      <c r="I401" s="8">
        <v>0.55000000000000004</v>
      </c>
      <c r="J401" s="9">
        <v>8750</v>
      </c>
      <c r="K401" s="10">
        <f t="shared" si="2"/>
        <v>4812.5</v>
      </c>
      <c r="L401" s="10">
        <f t="shared" si="3"/>
        <v>2406.25</v>
      </c>
      <c r="M401" s="11">
        <v>0.5</v>
      </c>
      <c r="O401" s="13"/>
      <c r="P401" s="12"/>
    </row>
    <row r="402" spans="1:16" ht="15.85" customHeight="1">
      <c r="A402" s="1"/>
      <c r="B402" s="6" t="s">
        <v>23</v>
      </c>
      <c r="C402" s="6">
        <v>1197831</v>
      </c>
      <c r="D402" s="7">
        <v>44380</v>
      </c>
      <c r="E402" s="6" t="s">
        <v>24</v>
      </c>
      <c r="F402" s="6" t="s">
        <v>25</v>
      </c>
      <c r="G402" s="6" t="s">
        <v>36</v>
      </c>
      <c r="H402" s="6" t="s">
        <v>17</v>
      </c>
      <c r="I402" s="8">
        <v>0.45</v>
      </c>
      <c r="J402" s="9">
        <v>8250</v>
      </c>
      <c r="K402" s="10">
        <f t="shared" si="2"/>
        <v>3712.5</v>
      </c>
      <c r="L402" s="10">
        <f t="shared" si="3"/>
        <v>1484.9999999999998</v>
      </c>
      <c r="M402" s="11">
        <v>0.39999999999999997</v>
      </c>
      <c r="O402" s="13"/>
      <c r="P402" s="12"/>
    </row>
    <row r="403" spans="1:16" ht="15.85" customHeight="1">
      <c r="A403" s="1"/>
      <c r="B403" s="6" t="s">
        <v>23</v>
      </c>
      <c r="C403" s="6">
        <v>1197831</v>
      </c>
      <c r="D403" s="7">
        <v>44380</v>
      </c>
      <c r="E403" s="6" t="s">
        <v>24</v>
      </c>
      <c r="F403" s="6" t="s">
        <v>25</v>
      </c>
      <c r="G403" s="6" t="s">
        <v>36</v>
      </c>
      <c r="H403" s="6" t="s">
        <v>18</v>
      </c>
      <c r="I403" s="8">
        <v>0.5</v>
      </c>
      <c r="J403" s="9">
        <v>8250</v>
      </c>
      <c r="K403" s="10">
        <f t="shared" si="2"/>
        <v>4125</v>
      </c>
      <c r="L403" s="10">
        <f t="shared" si="3"/>
        <v>1649.9999999999998</v>
      </c>
      <c r="M403" s="11">
        <v>0.39999999999999997</v>
      </c>
      <c r="O403" s="13"/>
      <c r="P403" s="12"/>
    </row>
    <row r="404" spans="1:16" ht="15.85" customHeight="1">
      <c r="A404" s="1"/>
      <c r="B404" s="6" t="s">
        <v>23</v>
      </c>
      <c r="C404" s="6">
        <v>1197831</v>
      </c>
      <c r="D404" s="7">
        <v>44380</v>
      </c>
      <c r="E404" s="6" t="s">
        <v>24</v>
      </c>
      <c r="F404" s="6" t="s">
        <v>25</v>
      </c>
      <c r="G404" s="6" t="s">
        <v>36</v>
      </c>
      <c r="H404" s="6" t="s">
        <v>19</v>
      </c>
      <c r="I404" s="8">
        <v>0.45</v>
      </c>
      <c r="J404" s="9">
        <v>9750</v>
      </c>
      <c r="K404" s="10">
        <f t="shared" si="2"/>
        <v>4387.5</v>
      </c>
      <c r="L404" s="10">
        <f t="shared" si="3"/>
        <v>1754.9999999999998</v>
      </c>
      <c r="M404" s="11">
        <v>0.39999999999999997</v>
      </c>
      <c r="O404" s="13"/>
      <c r="P404" s="12"/>
    </row>
    <row r="405" spans="1:16" ht="15.85" customHeight="1">
      <c r="A405" s="1"/>
      <c r="B405" s="6" t="s">
        <v>23</v>
      </c>
      <c r="C405" s="6">
        <v>1197831</v>
      </c>
      <c r="D405" s="7">
        <v>44380</v>
      </c>
      <c r="E405" s="6" t="s">
        <v>24</v>
      </c>
      <c r="F405" s="6" t="s">
        <v>25</v>
      </c>
      <c r="G405" s="6" t="s">
        <v>36</v>
      </c>
      <c r="H405" s="6" t="s">
        <v>20</v>
      </c>
      <c r="I405" s="8">
        <v>0.45</v>
      </c>
      <c r="J405" s="9">
        <v>5750</v>
      </c>
      <c r="K405" s="10">
        <f t="shared" si="2"/>
        <v>2587.5</v>
      </c>
      <c r="L405" s="10">
        <f t="shared" si="3"/>
        <v>1293.75</v>
      </c>
      <c r="M405" s="11">
        <v>0.5</v>
      </c>
      <c r="O405" s="13"/>
      <c r="P405" s="12"/>
    </row>
    <row r="406" spans="1:16" ht="15.85" customHeight="1">
      <c r="A406" s="1"/>
      <c r="B406" s="6" t="s">
        <v>23</v>
      </c>
      <c r="C406" s="6">
        <v>1197831</v>
      </c>
      <c r="D406" s="7">
        <v>44380</v>
      </c>
      <c r="E406" s="6" t="s">
        <v>24</v>
      </c>
      <c r="F406" s="6" t="s">
        <v>25</v>
      </c>
      <c r="G406" s="6" t="s">
        <v>36</v>
      </c>
      <c r="H406" s="6" t="s">
        <v>21</v>
      </c>
      <c r="I406" s="8">
        <v>0.5</v>
      </c>
      <c r="J406" s="9">
        <v>5750</v>
      </c>
      <c r="K406" s="10">
        <f t="shared" si="2"/>
        <v>2875</v>
      </c>
      <c r="L406" s="10">
        <f t="shared" si="3"/>
        <v>1006.2499999999999</v>
      </c>
      <c r="M406" s="11">
        <v>0.35</v>
      </c>
      <c r="O406" s="13"/>
      <c r="P406" s="12"/>
    </row>
    <row r="407" spans="1:16" ht="15.85" customHeight="1">
      <c r="A407" s="1"/>
      <c r="B407" s="6" t="s">
        <v>23</v>
      </c>
      <c r="C407" s="6">
        <v>1197831</v>
      </c>
      <c r="D407" s="7">
        <v>44380</v>
      </c>
      <c r="E407" s="6" t="s">
        <v>24</v>
      </c>
      <c r="F407" s="6" t="s">
        <v>25</v>
      </c>
      <c r="G407" s="6" t="s">
        <v>36</v>
      </c>
      <c r="H407" s="6" t="s">
        <v>22</v>
      </c>
      <c r="I407" s="8">
        <v>0.6</v>
      </c>
      <c r="J407" s="9">
        <v>8500</v>
      </c>
      <c r="K407" s="10">
        <f t="shared" si="2"/>
        <v>5100</v>
      </c>
      <c r="L407" s="10">
        <f t="shared" si="3"/>
        <v>2805</v>
      </c>
      <c r="M407" s="11">
        <v>0.55000000000000004</v>
      </c>
      <c r="O407" s="13"/>
      <c r="P407" s="12"/>
    </row>
    <row r="408" spans="1:16" ht="15.85" customHeight="1">
      <c r="A408" s="1"/>
      <c r="B408" s="6" t="s">
        <v>23</v>
      </c>
      <c r="C408" s="6">
        <v>1197831</v>
      </c>
      <c r="D408" s="7">
        <v>44413</v>
      </c>
      <c r="E408" s="6" t="s">
        <v>24</v>
      </c>
      <c r="F408" s="6" t="s">
        <v>25</v>
      </c>
      <c r="G408" s="6" t="s">
        <v>36</v>
      </c>
      <c r="H408" s="6" t="s">
        <v>17</v>
      </c>
      <c r="I408" s="8">
        <v>0.5</v>
      </c>
      <c r="J408" s="9">
        <v>8000</v>
      </c>
      <c r="K408" s="10">
        <f t="shared" si="2"/>
        <v>4000</v>
      </c>
      <c r="L408" s="10">
        <f t="shared" si="3"/>
        <v>1599.9999999999998</v>
      </c>
      <c r="M408" s="11">
        <v>0.39999999999999997</v>
      </c>
      <c r="O408" s="13"/>
      <c r="P408" s="12"/>
    </row>
    <row r="409" spans="1:16" ht="15.85" customHeight="1">
      <c r="A409" s="1"/>
      <c r="B409" s="6" t="s">
        <v>23</v>
      </c>
      <c r="C409" s="6">
        <v>1197831</v>
      </c>
      <c r="D409" s="7">
        <v>44413</v>
      </c>
      <c r="E409" s="6" t="s">
        <v>24</v>
      </c>
      <c r="F409" s="6" t="s">
        <v>25</v>
      </c>
      <c r="G409" s="6" t="s">
        <v>36</v>
      </c>
      <c r="H409" s="6" t="s">
        <v>18</v>
      </c>
      <c r="I409" s="8">
        <v>0.55000000000000004</v>
      </c>
      <c r="J409" s="9">
        <v>8000</v>
      </c>
      <c r="K409" s="10">
        <f t="shared" si="2"/>
        <v>4400</v>
      </c>
      <c r="L409" s="10">
        <f t="shared" si="3"/>
        <v>1759.9999999999998</v>
      </c>
      <c r="M409" s="11">
        <v>0.39999999999999997</v>
      </c>
      <c r="O409" s="13"/>
      <c r="P409" s="12"/>
    </row>
    <row r="410" spans="1:16" ht="15.85" customHeight="1">
      <c r="A410" s="1"/>
      <c r="B410" s="6" t="s">
        <v>23</v>
      </c>
      <c r="C410" s="6">
        <v>1197831</v>
      </c>
      <c r="D410" s="7">
        <v>44413</v>
      </c>
      <c r="E410" s="6" t="s">
        <v>24</v>
      </c>
      <c r="F410" s="6" t="s">
        <v>25</v>
      </c>
      <c r="G410" s="6" t="s">
        <v>36</v>
      </c>
      <c r="H410" s="6" t="s">
        <v>19</v>
      </c>
      <c r="I410" s="8">
        <v>0.5</v>
      </c>
      <c r="J410" s="9">
        <v>9750</v>
      </c>
      <c r="K410" s="10">
        <f t="shared" si="2"/>
        <v>4875</v>
      </c>
      <c r="L410" s="10">
        <f t="shared" si="3"/>
        <v>1949.9999999999998</v>
      </c>
      <c r="M410" s="11">
        <v>0.39999999999999997</v>
      </c>
      <c r="O410" s="13"/>
      <c r="P410" s="12"/>
    </row>
    <row r="411" spans="1:16" ht="15.85" customHeight="1">
      <c r="A411" s="1"/>
      <c r="B411" s="6" t="s">
        <v>23</v>
      </c>
      <c r="C411" s="6">
        <v>1197831</v>
      </c>
      <c r="D411" s="7">
        <v>44413</v>
      </c>
      <c r="E411" s="6" t="s">
        <v>24</v>
      </c>
      <c r="F411" s="6" t="s">
        <v>25</v>
      </c>
      <c r="G411" s="6" t="s">
        <v>36</v>
      </c>
      <c r="H411" s="6" t="s">
        <v>20</v>
      </c>
      <c r="I411" s="8">
        <v>0.5</v>
      </c>
      <c r="J411" s="9">
        <v>5250</v>
      </c>
      <c r="K411" s="10">
        <f t="shared" si="2"/>
        <v>2625</v>
      </c>
      <c r="L411" s="10">
        <f t="shared" si="3"/>
        <v>1312.5</v>
      </c>
      <c r="M411" s="11">
        <v>0.5</v>
      </c>
      <c r="O411" s="13"/>
      <c r="P411" s="12"/>
    </row>
    <row r="412" spans="1:16" ht="15.85" customHeight="1">
      <c r="A412" s="1"/>
      <c r="B412" s="6" t="s">
        <v>23</v>
      </c>
      <c r="C412" s="6">
        <v>1197831</v>
      </c>
      <c r="D412" s="7">
        <v>44413</v>
      </c>
      <c r="E412" s="6" t="s">
        <v>24</v>
      </c>
      <c r="F412" s="6" t="s">
        <v>25</v>
      </c>
      <c r="G412" s="6" t="s">
        <v>36</v>
      </c>
      <c r="H412" s="6" t="s">
        <v>21</v>
      </c>
      <c r="I412" s="8">
        <v>0.55000000000000004</v>
      </c>
      <c r="J412" s="9">
        <v>5250</v>
      </c>
      <c r="K412" s="10">
        <f t="shared" si="2"/>
        <v>2887.5000000000005</v>
      </c>
      <c r="L412" s="10">
        <f t="shared" si="3"/>
        <v>1010.6250000000001</v>
      </c>
      <c r="M412" s="11">
        <v>0.35</v>
      </c>
      <c r="O412" s="13"/>
      <c r="P412" s="12"/>
    </row>
    <row r="413" spans="1:16" ht="15.85" customHeight="1">
      <c r="A413" s="1"/>
      <c r="B413" s="6" t="s">
        <v>23</v>
      </c>
      <c r="C413" s="6">
        <v>1197831</v>
      </c>
      <c r="D413" s="7">
        <v>44413</v>
      </c>
      <c r="E413" s="6" t="s">
        <v>24</v>
      </c>
      <c r="F413" s="6" t="s">
        <v>25</v>
      </c>
      <c r="G413" s="6" t="s">
        <v>36</v>
      </c>
      <c r="H413" s="6" t="s">
        <v>22</v>
      </c>
      <c r="I413" s="8">
        <v>0.6</v>
      </c>
      <c r="J413" s="9">
        <v>7750</v>
      </c>
      <c r="K413" s="10">
        <f t="shared" si="2"/>
        <v>4650</v>
      </c>
      <c r="L413" s="10">
        <f t="shared" si="3"/>
        <v>2557.5</v>
      </c>
      <c r="M413" s="11">
        <v>0.55000000000000004</v>
      </c>
      <c r="O413" s="13"/>
      <c r="P413" s="12"/>
    </row>
    <row r="414" spans="1:16" ht="15.85" customHeight="1">
      <c r="A414" s="1"/>
      <c r="B414" s="6" t="s">
        <v>23</v>
      </c>
      <c r="C414" s="6">
        <v>1197831</v>
      </c>
      <c r="D414" s="7">
        <v>44441</v>
      </c>
      <c r="E414" s="6" t="s">
        <v>24</v>
      </c>
      <c r="F414" s="6" t="s">
        <v>25</v>
      </c>
      <c r="G414" s="6" t="s">
        <v>36</v>
      </c>
      <c r="H414" s="6" t="s">
        <v>17</v>
      </c>
      <c r="I414" s="8">
        <v>0.55000000000000004</v>
      </c>
      <c r="J414" s="9">
        <v>7250</v>
      </c>
      <c r="K414" s="10">
        <f t="shared" si="2"/>
        <v>3987.5000000000005</v>
      </c>
      <c r="L414" s="10">
        <f t="shared" si="3"/>
        <v>1595</v>
      </c>
      <c r="M414" s="11">
        <v>0.39999999999999997</v>
      </c>
      <c r="O414" s="13"/>
      <c r="P414" s="12"/>
    </row>
    <row r="415" spans="1:16" ht="15.85" customHeight="1">
      <c r="A415" s="1"/>
      <c r="B415" s="6" t="s">
        <v>23</v>
      </c>
      <c r="C415" s="6">
        <v>1197831</v>
      </c>
      <c r="D415" s="7">
        <v>44441</v>
      </c>
      <c r="E415" s="6" t="s">
        <v>24</v>
      </c>
      <c r="F415" s="6" t="s">
        <v>25</v>
      </c>
      <c r="G415" s="6" t="s">
        <v>36</v>
      </c>
      <c r="H415" s="6" t="s">
        <v>18</v>
      </c>
      <c r="I415" s="8">
        <v>0.55000000000000004</v>
      </c>
      <c r="J415" s="9">
        <v>6750</v>
      </c>
      <c r="K415" s="10">
        <f t="shared" si="2"/>
        <v>3712.5000000000005</v>
      </c>
      <c r="L415" s="10">
        <f t="shared" si="3"/>
        <v>1485</v>
      </c>
      <c r="M415" s="11">
        <v>0.39999999999999997</v>
      </c>
      <c r="O415" s="13"/>
      <c r="P415" s="12"/>
    </row>
    <row r="416" spans="1:16" ht="15.85" customHeight="1">
      <c r="A416" s="1"/>
      <c r="B416" s="6" t="s">
        <v>23</v>
      </c>
      <c r="C416" s="6">
        <v>1197831</v>
      </c>
      <c r="D416" s="7">
        <v>44441</v>
      </c>
      <c r="E416" s="6" t="s">
        <v>24</v>
      </c>
      <c r="F416" s="6" t="s">
        <v>25</v>
      </c>
      <c r="G416" s="6" t="s">
        <v>36</v>
      </c>
      <c r="H416" s="6" t="s">
        <v>19</v>
      </c>
      <c r="I416" s="8">
        <v>0.6</v>
      </c>
      <c r="J416" s="9">
        <v>7250</v>
      </c>
      <c r="K416" s="10">
        <f t="shared" si="2"/>
        <v>4350</v>
      </c>
      <c r="L416" s="10">
        <f t="shared" si="3"/>
        <v>1739.9999999999998</v>
      </c>
      <c r="M416" s="11">
        <v>0.39999999999999997</v>
      </c>
      <c r="O416" s="13"/>
      <c r="P416" s="12"/>
    </row>
    <row r="417" spans="1:16" ht="15.85" customHeight="1">
      <c r="A417" s="1"/>
      <c r="B417" s="6" t="s">
        <v>23</v>
      </c>
      <c r="C417" s="6">
        <v>1197831</v>
      </c>
      <c r="D417" s="7">
        <v>44441</v>
      </c>
      <c r="E417" s="6" t="s">
        <v>24</v>
      </c>
      <c r="F417" s="6" t="s">
        <v>25</v>
      </c>
      <c r="G417" s="6" t="s">
        <v>36</v>
      </c>
      <c r="H417" s="6" t="s">
        <v>20</v>
      </c>
      <c r="I417" s="8">
        <v>0.6</v>
      </c>
      <c r="J417" s="9">
        <v>4500</v>
      </c>
      <c r="K417" s="10">
        <f t="shared" si="2"/>
        <v>2700</v>
      </c>
      <c r="L417" s="10">
        <f t="shared" si="3"/>
        <v>1350</v>
      </c>
      <c r="M417" s="11">
        <v>0.5</v>
      </c>
      <c r="O417" s="13"/>
      <c r="P417" s="12"/>
    </row>
    <row r="418" spans="1:16" ht="15.85" customHeight="1">
      <c r="A418" s="1"/>
      <c r="B418" s="6" t="s">
        <v>23</v>
      </c>
      <c r="C418" s="6">
        <v>1197831</v>
      </c>
      <c r="D418" s="7">
        <v>44441</v>
      </c>
      <c r="E418" s="6" t="s">
        <v>24</v>
      </c>
      <c r="F418" s="6" t="s">
        <v>25</v>
      </c>
      <c r="G418" s="6" t="s">
        <v>36</v>
      </c>
      <c r="H418" s="6" t="s">
        <v>21</v>
      </c>
      <c r="I418" s="8">
        <v>0.55000000000000004</v>
      </c>
      <c r="J418" s="9">
        <v>4500</v>
      </c>
      <c r="K418" s="10">
        <f t="shared" si="2"/>
        <v>2475</v>
      </c>
      <c r="L418" s="10">
        <f t="shared" si="3"/>
        <v>866.25</v>
      </c>
      <c r="M418" s="11">
        <v>0.35</v>
      </c>
      <c r="O418" s="13"/>
      <c r="P418" s="12"/>
    </row>
    <row r="419" spans="1:16" ht="15.85" customHeight="1">
      <c r="A419" s="1"/>
      <c r="B419" s="6" t="s">
        <v>23</v>
      </c>
      <c r="C419" s="6">
        <v>1197831</v>
      </c>
      <c r="D419" s="7">
        <v>44441</v>
      </c>
      <c r="E419" s="6" t="s">
        <v>24</v>
      </c>
      <c r="F419" s="6" t="s">
        <v>25</v>
      </c>
      <c r="G419" s="6" t="s">
        <v>36</v>
      </c>
      <c r="H419" s="6" t="s">
        <v>22</v>
      </c>
      <c r="I419" s="8">
        <v>0.5</v>
      </c>
      <c r="J419" s="9">
        <v>6750</v>
      </c>
      <c r="K419" s="10">
        <f t="shared" si="2"/>
        <v>3375</v>
      </c>
      <c r="L419" s="10">
        <f t="shared" si="3"/>
        <v>1856.2500000000002</v>
      </c>
      <c r="M419" s="11">
        <v>0.55000000000000004</v>
      </c>
      <c r="O419" s="13"/>
      <c r="P419" s="12"/>
    </row>
    <row r="420" spans="1:16" ht="15.85" customHeight="1">
      <c r="A420" s="1"/>
      <c r="B420" s="6" t="s">
        <v>23</v>
      </c>
      <c r="C420" s="6">
        <v>1197831</v>
      </c>
      <c r="D420" s="7">
        <v>44470</v>
      </c>
      <c r="E420" s="6" t="s">
        <v>24</v>
      </c>
      <c r="F420" s="6" t="s">
        <v>25</v>
      </c>
      <c r="G420" s="6" t="s">
        <v>36</v>
      </c>
      <c r="H420" s="6" t="s">
        <v>17</v>
      </c>
      <c r="I420" s="8">
        <v>0.4</v>
      </c>
      <c r="J420" s="9">
        <v>6250</v>
      </c>
      <c r="K420" s="10">
        <f t="shared" si="2"/>
        <v>2500</v>
      </c>
      <c r="L420" s="10">
        <f t="shared" si="3"/>
        <v>999.99999999999989</v>
      </c>
      <c r="M420" s="11">
        <v>0.39999999999999997</v>
      </c>
      <c r="O420" s="13"/>
      <c r="P420" s="12"/>
    </row>
    <row r="421" spans="1:16" ht="15.85" customHeight="1">
      <c r="A421" s="1"/>
      <c r="B421" s="6" t="s">
        <v>23</v>
      </c>
      <c r="C421" s="6">
        <v>1197831</v>
      </c>
      <c r="D421" s="7">
        <v>44470</v>
      </c>
      <c r="E421" s="6" t="s">
        <v>24</v>
      </c>
      <c r="F421" s="6" t="s">
        <v>25</v>
      </c>
      <c r="G421" s="6" t="s">
        <v>36</v>
      </c>
      <c r="H421" s="6" t="s">
        <v>18</v>
      </c>
      <c r="I421" s="8">
        <v>0.4</v>
      </c>
      <c r="J421" s="9">
        <v>6250</v>
      </c>
      <c r="K421" s="10">
        <f t="shared" si="2"/>
        <v>2500</v>
      </c>
      <c r="L421" s="10">
        <f t="shared" si="3"/>
        <v>999.99999999999989</v>
      </c>
      <c r="M421" s="11">
        <v>0.39999999999999997</v>
      </c>
      <c r="O421" s="13"/>
      <c r="P421" s="12"/>
    </row>
    <row r="422" spans="1:16" ht="15.85" customHeight="1">
      <c r="A422" s="1"/>
      <c r="B422" s="6" t="s">
        <v>23</v>
      </c>
      <c r="C422" s="6">
        <v>1197831</v>
      </c>
      <c r="D422" s="7">
        <v>44470</v>
      </c>
      <c r="E422" s="6" t="s">
        <v>24</v>
      </c>
      <c r="F422" s="6" t="s">
        <v>25</v>
      </c>
      <c r="G422" s="6" t="s">
        <v>36</v>
      </c>
      <c r="H422" s="6" t="s">
        <v>19</v>
      </c>
      <c r="I422" s="8">
        <v>0.45</v>
      </c>
      <c r="J422" s="9">
        <v>5750</v>
      </c>
      <c r="K422" s="10">
        <f t="shared" si="2"/>
        <v>2587.5</v>
      </c>
      <c r="L422" s="10">
        <f t="shared" si="3"/>
        <v>1035</v>
      </c>
      <c r="M422" s="11">
        <v>0.39999999999999997</v>
      </c>
      <c r="O422" s="13"/>
      <c r="P422" s="12"/>
    </row>
    <row r="423" spans="1:16" ht="15.85" customHeight="1">
      <c r="A423" s="1"/>
      <c r="B423" s="6" t="s">
        <v>23</v>
      </c>
      <c r="C423" s="6">
        <v>1197831</v>
      </c>
      <c r="D423" s="7">
        <v>44470</v>
      </c>
      <c r="E423" s="6" t="s">
        <v>24</v>
      </c>
      <c r="F423" s="6" t="s">
        <v>25</v>
      </c>
      <c r="G423" s="6" t="s">
        <v>36</v>
      </c>
      <c r="H423" s="6" t="s">
        <v>20</v>
      </c>
      <c r="I423" s="8">
        <v>0.45</v>
      </c>
      <c r="J423" s="9">
        <v>4250</v>
      </c>
      <c r="K423" s="10">
        <f t="shared" si="2"/>
        <v>1912.5</v>
      </c>
      <c r="L423" s="10">
        <f t="shared" si="3"/>
        <v>956.25</v>
      </c>
      <c r="M423" s="11">
        <v>0.5</v>
      </c>
      <c r="O423" s="13"/>
      <c r="P423" s="12"/>
    </row>
    <row r="424" spans="1:16" ht="15.85" customHeight="1">
      <c r="A424" s="1"/>
      <c r="B424" s="6" t="s">
        <v>23</v>
      </c>
      <c r="C424" s="6">
        <v>1197831</v>
      </c>
      <c r="D424" s="7">
        <v>44470</v>
      </c>
      <c r="E424" s="6" t="s">
        <v>24</v>
      </c>
      <c r="F424" s="6" t="s">
        <v>25</v>
      </c>
      <c r="G424" s="6" t="s">
        <v>36</v>
      </c>
      <c r="H424" s="6" t="s">
        <v>21</v>
      </c>
      <c r="I424" s="8">
        <v>0.4</v>
      </c>
      <c r="J424" s="9">
        <v>4000</v>
      </c>
      <c r="K424" s="10">
        <f t="shared" si="2"/>
        <v>1600</v>
      </c>
      <c r="L424" s="10">
        <f t="shared" si="3"/>
        <v>560</v>
      </c>
      <c r="M424" s="11">
        <v>0.35</v>
      </c>
      <c r="O424" s="13"/>
      <c r="P424" s="12"/>
    </row>
    <row r="425" spans="1:16" ht="15.85" customHeight="1">
      <c r="A425" s="1"/>
      <c r="B425" s="6" t="s">
        <v>23</v>
      </c>
      <c r="C425" s="6">
        <v>1197831</v>
      </c>
      <c r="D425" s="7">
        <v>44470</v>
      </c>
      <c r="E425" s="6" t="s">
        <v>24</v>
      </c>
      <c r="F425" s="6" t="s">
        <v>25</v>
      </c>
      <c r="G425" s="6" t="s">
        <v>36</v>
      </c>
      <c r="H425" s="6" t="s">
        <v>22</v>
      </c>
      <c r="I425" s="8">
        <v>0.5</v>
      </c>
      <c r="J425" s="9">
        <v>5750</v>
      </c>
      <c r="K425" s="10">
        <f t="shared" si="2"/>
        <v>2875</v>
      </c>
      <c r="L425" s="10">
        <f t="shared" si="3"/>
        <v>1581.2500000000002</v>
      </c>
      <c r="M425" s="11">
        <v>0.55000000000000004</v>
      </c>
      <c r="O425" s="13"/>
      <c r="P425" s="12"/>
    </row>
    <row r="426" spans="1:16" ht="15.85" customHeight="1">
      <c r="A426" s="1"/>
      <c r="B426" s="6" t="s">
        <v>23</v>
      </c>
      <c r="C426" s="6">
        <v>1197831</v>
      </c>
      <c r="D426" s="7">
        <v>44502</v>
      </c>
      <c r="E426" s="6" t="s">
        <v>24</v>
      </c>
      <c r="F426" s="6" t="s">
        <v>25</v>
      </c>
      <c r="G426" s="6" t="s">
        <v>36</v>
      </c>
      <c r="H426" s="6" t="s">
        <v>17</v>
      </c>
      <c r="I426" s="8">
        <v>0.4</v>
      </c>
      <c r="J426" s="9">
        <v>7250</v>
      </c>
      <c r="K426" s="10">
        <f t="shared" si="2"/>
        <v>2900</v>
      </c>
      <c r="L426" s="10">
        <f t="shared" si="3"/>
        <v>1160</v>
      </c>
      <c r="M426" s="11">
        <v>0.39999999999999997</v>
      </c>
      <c r="O426" s="13"/>
      <c r="P426" s="12"/>
    </row>
    <row r="427" spans="1:16" ht="15.85" customHeight="1">
      <c r="A427" s="1"/>
      <c r="B427" s="6" t="s">
        <v>23</v>
      </c>
      <c r="C427" s="6">
        <v>1197831</v>
      </c>
      <c r="D427" s="7">
        <v>44502</v>
      </c>
      <c r="E427" s="6" t="s">
        <v>24</v>
      </c>
      <c r="F427" s="6" t="s">
        <v>25</v>
      </c>
      <c r="G427" s="6" t="s">
        <v>36</v>
      </c>
      <c r="H427" s="6" t="s">
        <v>18</v>
      </c>
      <c r="I427" s="8">
        <v>0.4</v>
      </c>
      <c r="J427" s="9">
        <v>7250</v>
      </c>
      <c r="K427" s="10">
        <f t="shared" si="2"/>
        <v>2900</v>
      </c>
      <c r="L427" s="10">
        <f t="shared" si="3"/>
        <v>1160</v>
      </c>
      <c r="M427" s="11">
        <v>0.39999999999999997</v>
      </c>
      <c r="O427" s="13"/>
      <c r="P427" s="12"/>
    </row>
    <row r="428" spans="1:16" ht="15.85" customHeight="1">
      <c r="A428" s="1"/>
      <c r="B428" s="6" t="s">
        <v>23</v>
      </c>
      <c r="C428" s="6">
        <v>1197831</v>
      </c>
      <c r="D428" s="7">
        <v>44502</v>
      </c>
      <c r="E428" s="6" t="s">
        <v>24</v>
      </c>
      <c r="F428" s="6" t="s">
        <v>25</v>
      </c>
      <c r="G428" s="6" t="s">
        <v>36</v>
      </c>
      <c r="H428" s="6" t="s">
        <v>19</v>
      </c>
      <c r="I428" s="8">
        <v>0.65</v>
      </c>
      <c r="J428" s="9">
        <v>6500</v>
      </c>
      <c r="K428" s="10">
        <f t="shared" si="2"/>
        <v>4225</v>
      </c>
      <c r="L428" s="10">
        <f t="shared" si="3"/>
        <v>1689.9999999999998</v>
      </c>
      <c r="M428" s="11">
        <v>0.39999999999999997</v>
      </c>
      <c r="O428" s="13"/>
      <c r="P428" s="12"/>
    </row>
    <row r="429" spans="1:16" ht="15.85" customHeight="1">
      <c r="A429" s="1"/>
      <c r="B429" s="6" t="s">
        <v>23</v>
      </c>
      <c r="C429" s="6">
        <v>1197831</v>
      </c>
      <c r="D429" s="7">
        <v>44502</v>
      </c>
      <c r="E429" s="6" t="s">
        <v>24</v>
      </c>
      <c r="F429" s="6" t="s">
        <v>25</v>
      </c>
      <c r="G429" s="6" t="s">
        <v>36</v>
      </c>
      <c r="H429" s="6" t="s">
        <v>20</v>
      </c>
      <c r="I429" s="8">
        <v>0.65</v>
      </c>
      <c r="J429" s="9">
        <v>5000</v>
      </c>
      <c r="K429" s="10">
        <f t="shared" si="2"/>
        <v>3250</v>
      </c>
      <c r="L429" s="10">
        <f t="shared" si="3"/>
        <v>1625</v>
      </c>
      <c r="M429" s="11">
        <v>0.5</v>
      </c>
      <c r="O429" s="13"/>
      <c r="P429" s="12"/>
    </row>
    <row r="430" spans="1:16" ht="15.85" customHeight="1">
      <c r="A430" s="1"/>
      <c r="B430" s="6" t="s">
        <v>23</v>
      </c>
      <c r="C430" s="6">
        <v>1197831</v>
      </c>
      <c r="D430" s="7">
        <v>44502</v>
      </c>
      <c r="E430" s="6" t="s">
        <v>24</v>
      </c>
      <c r="F430" s="6" t="s">
        <v>25</v>
      </c>
      <c r="G430" s="6" t="s">
        <v>36</v>
      </c>
      <c r="H430" s="6" t="s">
        <v>21</v>
      </c>
      <c r="I430" s="8">
        <v>0.6</v>
      </c>
      <c r="J430" s="9">
        <v>4750</v>
      </c>
      <c r="K430" s="10">
        <f t="shared" si="2"/>
        <v>2850</v>
      </c>
      <c r="L430" s="10">
        <f t="shared" si="3"/>
        <v>997.49999999999989</v>
      </c>
      <c r="M430" s="11">
        <v>0.35</v>
      </c>
      <c r="O430" s="13"/>
      <c r="P430" s="12"/>
    </row>
    <row r="431" spans="1:16" ht="15.85" customHeight="1">
      <c r="A431" s="1"/>
      <c r="B431" s="6" t="s">
        <v>23</v>
      </c>
      <c r="C431" s="6">
        <v>1197831</v>
      </c>
      <c r="D431" s="7">
        <v>44502</v>
      </c>
      <c r="E431" s="6" t="s">
        <v>24</v>
      </c>
      <c r="F431" s="6" t="s">
        <v>25</v>
      </c>
      <c r="G431" s="6" t="s">
        <v>36</v>
      </c>
      <c r="H431" s="6" t="s">
        <v>22</v>
      </c>
      <c r="I431" s="8">
        <v>0.70000000000000007</v>
      </c>
      <c r="J431" s="9">
        <v>6750</v>
      </c>
      <c r="K431" s="10">
        <f t="shared" si="2"/>
        <v>4725</v>
      </c>
      <c r="L431" s="10">
        <f t="shared" si="3"/>
        <v>2598.75</v>
      </c>
      <c r="M431" s="11">
        <v>0.55000000000000004</v>
      </c>
      <c r="O431" s="13"/>
      <c r="P431" s="12"/>
    </row>
    <row r="432" spans="1:16" ht="15.85" customHeight="1">
      <c r="A432" s="1"/>
      <c r="B432" s="6" t="s">
        <v>23</v>
      </c>
      <c r="C432" s="6">
        <v>1197831</v>
      </c>
      <c r="D432" s="7">
        <v>44531</v>
      </c>
      <c r="E432" s="6" t="s">
        <v>24</v>
      </c>
      <c r="F432" s="6" t="s">
        <v>25</v>
      </c>
      <c r="G432" s="6" t="s">
        <v>36</v>
      </c>
      <c r="H432" s="6" t="s">
        <v>17</v>
      </c>
      <c r="I432" s="8">
        <v>0.6</v>
      </c>
      <c r="J432" s="9">
        <v>8250</v>
      </c>
      <c r="K432" s="10">
        <f t="shared" si="2"/>
        <v>4950</v>
      </c>
      <c r="L432" s="10">
        <f t="shared" si="3"/>
        <v>1979.9999999999998</v>
      </c>
      <c r="M432" s="11">
        <v>0.39999999999999997</v>
      </c>
      <c r="O432" s="13"/>
      <c r="P432" s="12"/>
    </row>
    <row r="433" spans="1:17" ht="15.85" customHeight="1">
      <c r="A433" s="1"/>
      <c r="B433" s="6" t="s">
        <v>23</v>
      </c>
      <c r="C433" s="6">
        <v>1197831</v>
      </c>
      <c r="D433" s="7">
        <v>44531</v>
      </c>
      <c r="E433" s="6" t="s">
        <v>24</v>
      </c>
      <c r="F433" s="6" t="s">
        <v>25</v>
      </c>
      <c r="G433" s="6" t="s">
        <v>36</v>
      </c>
      <c r="H433" s="6" t="s">
        <v>18</v>
      </c>
      <c r="I433" s="8">
        <v>0.6</v>
      </c>
      <c r="J433" s="9">
        <v>8250</v>
      </c>
      <c r="K433" s="10">
        <f t="shared" si="2"/>
        <v>4950</v>
      </c>
      <c r="L433" s="10">
        <f t="shared" si="3"/>
        <v>1979.9999999999998</v>
      </c>
      <c r="M433" s="11">
        <v>0.39999999999999997</v>
      </c>
      <c r="O433" s="13"/>
      <c r="P433" s="12"/>
    </row>
    <row r="434" spans="1:17" ht="15.85" customHeight="1">
      <c r="A434" s="1"/>
      <c r="B434" s="6" t="s">
        <v>23</v>
      </c>
      <c r="C434" s="6">
        <v>1197831</v>
      </c>
      <c r="D434" s="7">
        <v>44531</v>
      </c>
      <c r="E434" s="6" t="s">
        <v>24</v>
      </c>
      <c r="F434" s="6" t="s">
        <v>25</v>
      </c>
      <c r="G434" s="6" t="s">
        <v>36</v>
      </c>
      <c r="H434" s="6" t="s">
        <v>19</v>
      </c>
      <c r="I434" s="8">
        <v>0.65</v>
      </c>
      <c r="J434" s="9">
        <v>7250</v>
      </c>
      <c r="K434" s="10">
        <f t="shared" si="2"/>
        <v>4712.5</v>
      </c>
      <c r="L434" s="10">
        <f t="shared" si="3"/>
        <v>1884.9999999999998</v>
      </c>
      <c r="M434" s="11">
        <v>0.39999999999999997</v>
      </c>
      <c r="O434" s="13"/>
      <c r="P434" s="12"/>
    </row>
    <row r="435" spans="1:17" ht="15.85" customHeight="1">
      <c r="A435" s="1"/>
      <c r="B435" s="6" t="s">
        <v>23</v>
      </c>
      <c r="C435" s="6">
        <v>1197831</v>
      </c>
      <c r="D435" s="7">
        <v>44531</v>
      </c>
      <c r="E435" s="6" t="s">
        <v>24</v>
      </c>
      <c r="F435" s="6" t="s">
        <v>25</v>
      </c>
      <c r="G435" s="6" t="s">
        <v>36</v>
      </c>
      <c r="H435" s="6" t="s">
        <v>20</v>
      </c>
      <c r="I435" s="8">
        <v>0.65</v>
      </c>
      <c r="J435" s="9">
        <v>5750</v>
      </c>
      <c r="K435" s="10">
        <f t="shared" si="2"/>
        <v>3737.5</v>
      </c>
      <c r="L435" s="10">
        <f t="shared" si="3"/>
        <v>1868.75</v>
      </c>
      <c r="M435" s="11">
        <v>0.5</v>
      </c>
      <c r="O435" s="13"/>
      <c r="P435" s="12"/>
    </row>
    <row r="436" spans="1:17" ht="15.85" customHeight="1">
      <c r="A436" s="1"/>
      <c r="B436" s="6" t="s">
        <v>23</v>
      </c>
      <c r="C436" s="6">
        <v>1197831</v>
      </c>
      <c r="D436" s="7">
        <v>44531</v>
      </c>
      <c r="E436" s="6" t="s">
        <v>24</v>
      </c>
      <c r="F436" s="6" t="s">
        <v>25</v>
      </c>
      <c r="G436" s="6" t="s">
        <v>36</v>
      </c>
      <c r="H436" s="6" t="s">
        <v>21</v>
      </c>
      <c r="I436" s="8">
        <v>0.6</v>
      </c>
      <c r="J436" s="9">
        <v>5250</v>
      </c>
      <c r="K436" s="10">
        <f t="shared" si="2"/>
        <v>3150</v>
      </c>
      <c r="L436" s="10">
        <f t="shared" si="3"/>
        <v>1102.5</v>
      </c>
      <c r="M436" s="11">
        <v>0.35</v>
      </c>
      <c r="O436" s="13"/>
      <c r="P436" s="12"/>
    </row>
    <row r="437" spans="1:17" ht="15.85" customHeight="1">
      <c r="A437" s="1"/>
      <c r="B437" s="6" t="s">
        <v>23</v>
      </c>
      <c r="C437" s="6">
        <v>1197831</v>
      </c>
      <c r="D437" s="7">
        <v>44531</v>
      </c>
      <c r="E437" s="6" t="s">
        <v>24</v>
      </c>
      <c r="F437" s="6" t="s">
        <v>25</v>
      </c>
      <c r="G437" s="6" t="s">
        <v>36</v>
      </c>
      <c r="H437" s="6" t="s">
        <v>22</v>
      </c>
      <c r="I437" s="8">
        <v>0.70000000000000007</v>
      </c>
      <c r="J437" s="9">
        <v>7750</v>
      </c>
      <c r="K437" s="10">
        <f t="shared" si="2"/>
        <v>5425.0000000000009</v>
      </c>
      <c r="L437" s="10">
        <f t="shared" si="3"/>
        <v>2983.7500000000009</v>
      </c>
      <c r="M437" s="11">
        <v>0.55000000000000004</v>
      </c>
      <c r="O437" s="13"/>
      <c r="P437" s="12"/>
    </row>
    <row r="438" spans="1:17" ht="15.85" customHeight="1">
      <c r="A438" s="1"/>
      <c r="B438" s="6" t="s">
        <v>14</v>
      </c>
      <c r="C438" s="6">
        <v>1185732</v>
      </c>
      <c r="D438" s="7">
        <v>44203</v>
      </c>
      <c r="E438" s="6" t="s">
        <v>15</v>
      </c>
      <c r="F438" s="6" t="s">
        <v>37</v>
      </c>
      <c r="G438" s="6" t="s">
        <v>38</v>
      </c>
      <c r="H438" s="6" t="s">
        <v>17</v>
      </c>
      <c r="I438" s="8">
        <v>0.45</v>
      </c>
      <c r="J438" s="9">
        <v>4250</v>
      </c>
      <c r="K438" s="10">
        <f t="shared" si="2"/>
        <v>1912.5</v>
      </c>
      <c r="L438" s="10">
        <f t="shared" si="3"/>
        <v>1051.875</v>
      </c>
      <c r="M438" s="11">
        <v>0.55000000000000004</v>
      </c>
      <c r="O438" s="14"/>
      <c r="P438" s="12"/>
      <c r="Q438" s="15"/>
    </row>
    <row r="439" spans="1:17" ht="15.85" customHeight="1">
      <c r="A439" s="1"/>
      <c r="B439" s="6" t="s">
        <v>14</v>
      </c>
      <c r="C439" s="6">
        <v>1185732</v>
      </c>
      <c r="D439" s="7">
        <v>44203</v>
      </c>
      <c r="E439" s="6" t="s">
        <v>15</v>
      </c>
      <c r="F439" s="6" t="s">
        <v>37</v>
      </c>
      <c r="G439" s="6" t="s">
        <v>38</v>
      </c>
      <c r="H439" s="6" t="s">
        <v>18</v>
      </c>
      <c r="I439" s="8">
        <v>0.45</v>
      </c>
      <c r="J439" s="9">
        <v>2250</v>
      </c>
      <c r="K439" s="10">
        <f t="shared" si="2"/>
        <v>1012.5</v>
      </c>
      <c r="L439" s="10">
        <f t="shared" si="3"/>
        <v>354.375</v>
      </c>
      <c r="M439" s="11">
        <v>0.35</v>
      </c>
      <c r="O439" s="14"/>
      <c r="P439" s="12"/>
      <c r="Q439" s="15"/>
    </row>
    <row r="440" spans="1:17" ht="15.85" customHeight="1">
      <c r="A440" s="1"/>
      <c r="B440" s="6" t="s">
        <v>14</v>
      </c>
      <c r="C440" s="6">
        <v>1185732</v>
      </c>
      <c r="D440" s="7">
        <v>44203</v>
      </c>
      <c r="E440" s="6" t="s">
        <v>15</v>
      </c>
      <c r="F440" s="6" t="s">
        <v>37</v>
      </c>
      <c r="G440" s="6" t="s">
        <v>38</v>
      </c>
      <c r="H440" s="6" t="s">
        <v>19</v>
      </c>
      <c r="I440" s="8">
        <v>0.35000000000000003</v>
      </c>
      <c r="J440" s="9">
        <v>2250</v>
      </c>
      <c r="K440" s="10">
        <f t="shared" si="2"/>
        <v>787.50000000000011</v>
      </c>
      <c r="L440" s="10">
        <f t="shared" si="3"/>
        <v>315</v>
      </c>
      <c r="M440" s="11">
        <v>0.39999999999999997</v>
      </c>
      <c r="O440" s="14"/>
      <c r="P440" s="12"/>
      <c r="Q440" s="15"/>
    </row>
    <row r="441" spans="1:17" ht="15.85" customHeight="1">
      <c r="A441" s="1"/>
      <c r="B441" s="6" t="s">
        <v>14</v>
      </c>
      <c r="C441" s="6">
        <v>1185732</v>
      </c>
      <c r="D441" s="7">
        <v>44203</v>
      </c>
      <c r="E441" s="6" t="s">
        <v>15</v>
      </c>
      <c r="F441" s="6" t="s">
        <v>37</v>
      </c>
      <c r="G441" s="6" t="s">
        <v>38</v>
      </c>
      <c r="H441" s="6" t="s">
        <v>20</v>
      </c>
      <c r="I441" s="8">
        <v>0.4</v>
      </c>
      <c r="J441" s="9">
        <v>750</v>
      </c>
      <c r="K441" s="10">
        <f t="shared" si="2"/>
        <v>300</v>
      </c>
      <c r="L441" s="10">
        <f t="shared" si="3"/>
        <v>119.99999999999999</v>
      </c>
      <c r="M441" s="11">
        <v>0.39999999999999997</v>
      </c>
      <c r="O441" s="14"/>
      <c r="P441" s="12"/>
      <c r="Q441" s="15"/>
    </row>
    <row r="442" spans="1:17" ht="15.85" customHeight="1">
      <c r="A442" s="1"/>
      <c r="B442" s="6" t="s">
        <v>14</v>
      </c>
      <c r="C442" s="6">
        <v>1185732</v>
      </c>
      <c r="D442" s="7">
        <v>44203</v>
      </c>
      <c r="E442" s="6" t="s">
        <v>15</v>
      </c>
      <c r="F442" s="6" t="s">
        <v>37</v>
      </c>
      <c r="G442" s="6" t="s">
        <v>38</v>
      </c>
      <c r="H442" s="6" t="s">
        <v>21</v>
      </c>
      <c r="I442" s="8">
        <v>0.54999999999999993</v>
      </c>
      <c r="J442" s="9">
        <v>1250</v>
      </c>
      <c r="K442" s="10">
        <f t="shared" si="2"/>
        <v>687.49999999999989</v>
      </c>
      <c r="L442" s="10">
        <f t="shared" si="3"/>
        <v>240.62499999999994</v>
      </c>
      <c r="M442" s="11">
        <v>0.35</v>
      </c>
      <c r="O442" s="14"/>
      <c r="P442" s="12"/>
      <c r="Q442" s="15"/>
    </row>
    <row r="443" spans="1:17" ht="15.85" customHeight="1">
      <c r="A443" s="1"/>
      <c r="B443" s="6" t="s">
        <v>14</v>
      </c>
      <c r="C443" s="6">
        <v>1185732</v>
      </c>
      <c r="D443" s="7">
        <v>44203</v>
      </c>
      <c r="E443" s="6" t="s">
        <v>15</v>
      </c>
      <c r="F443" s="6" t="s">
        <v>37</v>
      </c>
      <c r="G443" s="6" t="s">
        <v>38</v>
      </c>
      <c r="H443" s="6" t="s">
        <v>22</v>
      </c>
      <c r="I443" s="8">
        <v>0.45</v>
      </c>
      <c r="J443" s="9">
        <v>2250</v>
      </c>
      <c r="K443" s="10">
        <f t="shared" si="2"/>
        <v>1012.5</v>
      </c>
      <c r="L443" s="10">
        <f t="shared" si="3"/>
        <v>303.75</v>
      </c>
      <c r="M443" s="11">
        <v>0.3</v>
      </c>
      <c r="O443" s="14"/>
      <c r="P443" s="12"/>
      <c r="Q443" s="15"/>
    </row>
    <row r="444" spans="1:17" ht="15.85" customHeight="1">
      <c r="A444" s="1"/>
      <c r="B444" s="6" t="s">
        <v>14</v>
      </c>
      <c r="C444" s="6">
        <v>1185732</v>
      </c>
      <c r="D444" s="7">
        <v>44232</v>
      </c>
      <c r="E444" s="6" t="s">
        <v>15</v>
      </c>
      <c r="F444" s="6" t="s">
        <v>37</v>
      </c>
      <c r="G444" s="6" t="s">
        <v>38</v>
      </c>
      <c r="H444" s="6" t="s">
        <v>17</v>
      </c>
      <c r="I444" s="8">
        <v>0.45</v>
      </c>
      <c r="J444" s="9">
        <v>4750</v>
      </c>
      <c r="K444" s="10">
        <f t="shared" si="2"/>
        <v>2137.5</v>
      </c>
      <c r="L444" s="10">
        <f t="shared" si="3"/>
        <v>1175.625</v>
      </c>
      <c r="M444" s="11">
        <v>0.55000000000000004</v>
      </c>
      <c r="O444" s="14"/>
      <c r="P444" s="12"/>
      <c r="Q444" s="15"/>
    </row>
    <row r="445" spans="1:17" ht="15.85" customHeight="1">
      <c r="A445" s="1"/>
      <c r="B445" s="6" t="s">
        <v>14</v>
      </c>
      <c r="C445" s="6">
        <v>1185732</v>
      </c>
      <c r="D445" s="7">
        <v>44232</v>
      </c>
      <c r="E445" s="6" t="s">
        <v>15</v>
      </c>
      <c r="F445" s="6" t="s">
        <v>37</v>
      </c>
      <c r="G445" s="6" t="s">
        <v>38</v>
      </c>
      <c r="H445" s="6" t="s">
        <v>18</v>
      </c>
      <c r="I445" s="8">
        <v>0.45</v>
      </c>
      <c r="J445" s="9">
        <v>1250</v>
      </c>
      <c r="K445" s="10">
        <f t="shared" si="2"/>
        <v>562.5</v>
      </c>
      <c r="L445" s="10">
        <f t="shared" si="3"/>
        <v>196.875</v>
      </c>
      <c r="M445" s="11">
        <v>0.35</v>
      </c>
      <c r="O445" s="14"/>
      <c r="P445" s="12"/>
      <c r="Q445" s="15"/>
    </row>
    <row r="446" spans="1:17" ht="15.85" customHeight="1">
      <c r="A446" s="1"/>
      <c r="B446" s="6" t="s">
        <v>14</v>
      </c>
      <c r="C446" s="6">
        <v>1185732</v>
      </c>
      <c r="D446" s="7">
        <v>44232</v>
      </c>
      <c r="E446" s="6" t="s">
        <v>15</v>
      </c>
      <c r="F446" s="6" t="s">
        <v>37</v>
      </c>
      <c r="G446" s="6" t="s">
        <v>38</v>
      </c>
      <c r="H446" s="6" t="s">
        <v>19</v>
      </c>
      <c r="I446" s="8">
        <v>0.35000000000000003</v>
      </c>
      <c r="J446" s="9">
        <v>1750</v>
      </c>
      <c r="K446" s="10">
        <f t="shared" si="2"/>
        <v>612.50000000000011</v>
      </c>
      <c r="L446" s="10">
        <f t="shared" si="3"/>
        <v>245.00000000000003</v>
      </c>
      <c r="M446" s="11">
        <v>0.39999999999999997</v>
      </c>
      <c r="O446" s="14"/>
      <c r="P446" s="12"/>
      <c r="Q446" s="15"/>
    </row>
    <row r="447" spans="1:17" ht="15.85" customHeight="1">
      <c r="A447" s="1"/>
      <c r="B447" s="6" t="s">
        <v>14</v>
      </c>
      <c r="C447" s="6">
        <v>1185732</v>
      </c>
      <c r="D447" s="7">
        <v>44232</v>
      </c>
      <c r="E447" s="6" t="s">
        <v>15</v>
      </c>
      <c r="F447" s="6" t="s">
        <v>37</v>
      </c>
      <c r="G447" s="6" t="s">
        <v>38</v>
      </c>
      <c r="H447" s="6" t="s">
        <v>20</v>
      </c>
      <c r="I447" s="8">
        <v>0.4</v>
      </c>
      <c r="J447" s="9">
        <v>500</v>
      </c>
      <c r="K447" s="10">
        <f t="shared" si="2"/>
        <v>200</v>
      </c>
      <c r="L447" s="10">
        <f t="shared" si="3"/>
        <v>80</v>
      </c>
      <c r="M447" s="11">
        <v>0.39999999999999997</v>
      </c>
      <c r="O447" s="14"/>
      <c r="P447" s="12"/>
      <c r="Q447" s="15"/>
    </row>
    <row r="448" spans="1:17" ht="15.85" customHeight="1">
      <c r="A448" s="1"/>
      <c r="B448" s="6" t="s">
        <v>14</v>
      </c>
      <c r="C448" s="6">
        <v>1185732</v>
      </c>
      <c r="D448" s="7">
        <v>44232</v>
      </c>
      <c r="E448" s="6" t="s">
        <v>15</v>
      </c>
      <c r="F448" s="6" t="s">
        <v>37</v>
      </c>
      <c r="G448" s="6" t="s">
        <v>38</v>
      </c>
      <c r="H448" s="6" t="s">
        <v>21</v>
      </c>
      <c r="I448" s="8">
        <v>0.54999999999999993</v>
      </c>
      <c r="J448" s="9">
        <v>1250</v>
      </c>
      <c r="K448" s="10">
        <f t="shared" si="2"/>
        <v>687.49999999999989</v>
      </c>
      <c r="L448" s="10">
        <f t="shared" si="3"/>
        <v>240.62499999999994</v>
      </c>
      <c r="M448" s="11">
        <v>0.35</v>
      </c>
      <c r="O448" s="14"/>
      <c r="P448" s="12"/>
      <c r="Q448" s="15"/>
    </row>
    <row r="449" spans="1:17" ht="15.85" customHeight="1">
      <c r="A449" s="1"/>
      <c r="B449" s="6" t="s">
        <v>14</v>
      </c>
      <c r="C449" s="6">
        <v>1185732</v>
      </c>
      <c r="D449" s="7">
        <v>44232</v>
      </c>
      <c r="E449" s="6" t="s">
        <v>15</v>
      </c>
      <c r="F449" s="6" t="s">
        <v>37</v>
      </c>
      <c r="G449" s="6" t="s">
        <v>38</v>
      </c>
      <c r="H449" s="6" t="s">
        <v>22</v>
      </c>
      <c r="I449" s="8">
        <v>0.45</v>
      </c>
      <c r="J449" s="9">
        <v>2250</v>
      </c>
      <c r="K449" s="10">
        <f t="shared" si="2"/>
        <v>1012.5</v>
      </c>
      <c r="L449" s="10">
        <f t="shared" si="3"/>
        <v>303.75</v>
      </c>
      <c r="M449" s="11">
        <v>0.3</v>
      </c>
      <c r="O449" s="14"/>
      <c r="P449" s="12"/>
      <c r="Q449" s="15"/>
    </row>
    <row r="450" spans="1:17" ht="15.85" customHeight="1">
      <c r="A450" s="1"/>
      <c r="B450" s="6" t="s">
        <v>14</v>
      </c>
      <c r="C450" s="6">
        <v>1185732</v>
      </c>
      <c r="D450" s="7">
        <v>44258</v>
      </c>
      <c r="E450" s="6" t="s">
        <v>15</v>
      </c>
      <c r="F450" s="6" t="s">
        <v>37</v>
      </c>
      <c r="G450" s="6" t="s">
        <v>38</v>
      </c>
      <c r="H450" s="6" t="s">
        <v>17</v>
      </c>
      <c r="I450" s="8">
        <v>0.5</v>
      </c>
      <c r="J450" s="9">
        <v>4450</v>
      </c>
      <c r="K450" s="10">
        <f t="shared" si="2"/>
        <v>2225</v>
      </c>
      <c r="L450" s="10">
        <f t="shared" si="3"/>
        <v>1223.75</v>
      </c>
      <c r="M450" s="11">
        <v>0.55000000000000004</v>
      </c>
      <c r="O450" s="14"/>
      <c r="P450" s="12"/>
      <c r="Q450" s="15"/>
    </row>
    <row r="451" spans="1:17" ht="15.85" customHeight="1">
      <c r="A451" s="1"/>
      <c r="B451" s="6" t="s">
        <v>14</v>
      </c>
      <c r="C451" s="6">
        <v>1185732</v>
      </c>
      <c r="D451" s="7">
        <v>44258</v>
      </c>
      <c r="E451" s="6" t="s">
        <v>15</v>
      </c>
      <c r="F451" s="6" t="s">
        <v>37</v>
      </c>
      <c r="G451" s="6" t="s">
        <v>38</v>
      </c>
      <c r="H451" s="6" t="s">
        <v>18</v>
      </c>
      <c r="I451" s="8">
        <v>0.5</v>
      </c>
      <c r="J451" s="9">
        <v>1500</v>
      </c>
      <c r="K451" s="10">
        <f t="shared" si="2"/>
        <v>750</v>
      </c>
      <c r="L451" s="10">
        <f t="shared" si="3"/>
        <v>262.5</v>
      </c>
      <c r="M451" s="11">
        <v>0.35</v>
      </c>
      <c r="O451" s="14"/>
      <c r="P451" s="12"/>
      <c r="Q451" s="15"/>
    </row>
    <row r="452" spans="1:17" ht="15.85" customHeight="1">
      <c r="A452" s="1"/>
      <c r="B452" s="6" t="s">
        <v>14</v>
      </c>
      <c r="C452" s="6">
        <v>1185732</v>
      </c>
      <c r="D452" s="7">
        <v>44258</v>
      </c>
      <c r="E452" s="6" t="s">
        <v>15</v>
      </c>
      <c r="F452" s="6" t="s">
        <v>37</v>
      </c>
      <c r="G452" s="6" t="s">
        <v>38</v>
      </c>
      <c r="H452" s="6" t="s">
        <v>19</v>
      </c>
      <c r="I452" s="8">
        <v>0.4</v>
      </c>
      <c r="J452" s="9">
        <v>1750</v>
      </c>
      <c r="K452" s="10">
        <f t="shared" si="2"/>
        <v>700</v>
      </c>
      <c r="L452" s="10">
        <f t="shared" si="3"/>
        <v>280</v>
      </c>
      <c r="M452" s="11">
        <v>0.39999999999999997</v>
      </c>
      <c r="O452" s="14"/>
      <c r="P452" s="12"/>
      <c r="Q452" s="15"/>
    </row>
    <row r="453" spans="1:17" ht="15.85" customHeight="1">
      <c r="A453" s="1"/>
      <c r="B453" s="6" t="s">
        <v>14</v>
      </c>
      <c r="C453" s="6">
        <v>1185732</v>
      </c>
      <c r="D453" s="7">
        <v>44258</v>
      </c>
      <c r="E453" s="6" t="s">
        <v>15</v>
      </c>
      <c r="F453" s="6" t="s">
        <v>37</v>
      </c>
      <c r="G453" s="6" t="s">
        <v>38</v>
      </c>
      <c r="H453" s="6" t="s">
        <v>20</v>
      </c>
      <c r="I453" s="8">
        <v>0.45</v>
      </c>
      <c r="J453" s="9">
        <v>250</v>
      </c>
      <c r="K453" s="10">
        <f t="shared" si="2"/>
        <v>112.5</v>
      </c>
      <c r="L453" s="10">
        <f t="shared" si="3"/>
        <v>44.999999999999993</v>
      </c>
      <c r="M453" s="11">
        <v>0.39999999999999997</v>
      </c>
      <c r="O453" s="14"/>
      <c r="P453" s="12"/>
      <c r="Q453" s="15"/>
    </row>
    <row r="454" spans="1:17" ht="15.85" customHeight="1">
      <c r="A454" s="1"/>
      <c r="B454" s="6" t="s">
        <v>14</v>
      </c>
      <c r="C454" s="6">
        <v>1185732</v>
      </c>
      <c r="D454" s="7">
        <v>44258</v>
      </c>
      <c r="E454" s="6" t="s">
        <v>15</v>
      </c>
      <c r="F454" s="6" t="s">
        <v>37</v>
      </c>
      <c r="G454" s="6" t="s">
        <v>38</v>
      </c>
      <c r="H454" s="6" t="s">
        <v>21</v>
      </c>
      <c r="I454" s="8">
        <v>0.6</v>
      </c>
      <c r="J454" s="9">
        <v>750</v>
      </c>
      <c r="K454" s="10">
        <f t="shared" si="2"/>
        <v>450</v>
      </c>
      <c r="L454" s="10">
        <f t="shared" si="3"/>
        <v>135</v>
      </c>
      <c r="M454" s="11">
        <v>0.3</v>
      </c>
      <c r="O454" s="14"/>
      <c r="P454" s="12"/>
      <c r="Q454" s="15"/>
    </row>
    <row r="455" spans="1:17" ht="15.85" customHeight="1">
      <c r="A455" s="1"/>
      <c r="B455" s="6" t="s">
        <v>14</v>
      </c>
      <c r="C455" s="6">
        <v>1185732</v>
      </c>
      <c r="D455" s="7">
        <v>44258</v>
      </c>
      <c r="E455" s="6" t="s">
        <v>15</v>
      </c>
      <c r="F455" s="6" t="s">
        <v>37</v>
      </c>
      <c r="G455" s="6" t="s">
        <v>38</v>
      </c>
      <c r="H455" s="6" t="s">
        <v>22</v>
      </c>
      <c r="I455" s="8">
        <v>0.5</v>
      </c>
      <c r="J455" s="9">
        <v>1750</v>
      </c>
      <c r="K455" s="10">
        <f t="shared" si="2"/>
        <v>875</v>
      </c>
      <c r="L455" s="10">
        <f t="shared" si="3"/>
        <v>218.75</v>
      </c>
      <c r="M455" s="11">
        <v>0.25</v>
      </c>
      <c r="O455" s="14"/>
      <c r="P455" s="12"/>
      <c r="Q455" s="15"/>
    </row>
    <row r="456" spans="1:17" ht="15.85" customHeight="1">
      <c r="A456" s="1"/>
      <c r="B456" s="6" t="s">
        <v>14</v>
      </c>
      <c r="C456" s="6">
        <v>1185732</v>
      </c>
      <c r="D456" s="7">
        <v>44290</v>
      </c>
      <c r="E456" s="6" t="s">
        <v>15</v>
      </c>
      <c r="F456" s="6" t="s">
        <v>37</v>
      </c>
      <c r="G456" s="6" t="s">
        <v>38</v>
      </c>
      <c r="H456" s="6" t="s">
        <v>17</v>
      </c>
      <c r="I456" s="8">
        <v>0.5</v>
      </c>
      <c r="J456" s="9">
        <v>4500</v>
      </c>
      <c r="K456" s="10">
        <f t="shared" si="2"/>
        <v>2250</v>
      </c>
      <c r="L456" s="10">
        <f t="shared" si="3"/>
        <v>1125</v>
      </c>
      <c r="M456" s="11">
        <v>0.5</v>
      </c>
      <c r="O456" s="14"/>
      <c r="P456" s="12"/>
      <c r="Q456" s="15"/>
    </row>
    <row r="457" spans="1:17" ht="15.85" customHeight="1">
      <c r="A457" s="1"/>
      <c r="B457" s="6" t="s">
        <v>14</v>
      </c>
      <c r="C457" s="6">
        <v>1185732</v>
      </c>
      <c r="D457" s="7">
        <v>44290</v>
      </c>
      <c r="E457" s="6" t="s">
        <v>15</v>
      </c>
      <c r="F457" s="6" t="s">
        <v>37</v>
      </c>
      <c r="G457" s="6" t="s">
        <v>38</v>
      </c>
      <c r="H457" s="6" t="s">
        <v>18</v>
      </c>
      <c r="I457" s="8">
        <v>0.5</v>
      </c>
      <c r="J457" s="9">
        <v>1500</v>
      </c>
      <c r="K457" s="10">
        <f t="shared" si="2"/>
        <v>750</v>
      </c>
      <c r="L457" s="10">
        <f t="shared" si="3"/>
        <v>225</v>
      </c>
      <c r="M457" s="11">
        <v>0.3</v>
      </c>
      <c r="O457" s="14"/>
      <c r="P457" s="12"/>
      <c r="Q457" s="15"/>
    </row>
    <row r="458" spans="1:17" ht="15.85" customHeight="1">
      <c r="A458" s="1"/>
      <c r="B458" s="6" t="s">
        <v>14</v>
      </c>
      <c r="C458" s="6">
        <v>1185732</v>
      </c>
      <c r="D458" s="7">
        <v>44290</v>
      </c>
      <c r="E458" s="6" t="s">
        <v>15</v>
      </c>
      <c r="F458" s="6" t="s">
        <v>37</v>
      </c>
      <c r="G458" s="6" t="s">
        <v>38</v>
      </c>
      <c r="H458" s="6" t="s">
        <v>19</v>
      </c>
      <c r="I458" s="8">
        <v>0.4</v>
      </c>
      <c r="J458" s="9">
        <v>1500</v>
      </c>
      <c r="K458" s="10">
        <f t="shared" si="2"/>
        <v>600</v>
      </c>
      <c r="L458" s="10">
        <f t="shared" si="3"/>
        <v>210</v>
      </c>
      <c r="M458" s="11">
        <v>0.35</v>
      </c>
      <c r="O458" s="14"/>
      <c r="P458" s="12"/>
      <c r="Q458" s="15"/>
    </row>
    <row r="459" spans="1:17" ht="15.85" customHeight="1">
      <c r="A459" s="1"/>
      <c r="B459" s="6" t="s">
        <v>14</v>
      </c>
      <c r="C459" s="6">
        <v>1185732</v>
      </c>
      <c r="D459" s="7">
        <v>44290</v>
      </c>
      <c r="E459" s="6" t="s">
        <v>15</v>
      </c>
      <c r="F459" s="6" t="s">
        <v>37</v>
      </c>
      <c r="G459" s="6" t="s">
        <v>38</v>
      </c>
      <c r="H459" s="6" t="s">
        <v>20</v>
      </c>
      <c r="I459" s="8">
        <v>0.45</v>
      </c>
      <c r="J459" s="9">
        <v>750</v>
      </c>
      <c r="K459" s="10">
        <f t="shared" si="2"/>
        <v>337.5</v>
      </c>
      <c r="L459" s="10">
        <f t="shared" si="3"/>
        <v>118.12499999999999</v>
      </c>
      <c r="M459" s="11">
        <v>0.35</v>
      </c>
      <c r="O459" s="14"/>
      <c r="P459" s="12"/>
      <c r="Q459" s="15"/>
    </row>
    <row r="460" spans="1:17" ht="15.85" customHeight="1">
      <c r="A460" s="1"/>
      <c r="B460" s="6" t="s">
        <v>14</v>
      </c>
      <c r="C460" s="6">
        <v>1185732</v>
      </c>
      <c r="D460" s="7">
        <v>44290</v>
      </c>
      <c r="E460" s="6" t="s">
        <v>15</v>
      </c>
      <c r="F460" s="6" t="s">
        <v>37</v>
      </c>
      <c r="G460" s="6" t="s">
        <v>38</v>
      </c>
      <c r="H460" s="6" t="s">
        <v>21</v>
      </c>
      <c r="I460" s="8">
        <v>0.6</v>
      </c>
      <c r="J460" s="9">
        <v>750</v>
      </c>
      <c r="K460" s="10">
        <f t="shared" si="2"/>
        <v>450</v>
      </c>
      <c r="L460" s="10">
        <f t="shared" si="3"/>
        <v>135</v>
      </c>
      <c r="M460" s="11">
        <v>0.3</v>
      </c>
      <c r="O460" s="14"/>
      <c r="P460" s="12"/>
      <c r="Q460" s="15"/>
    </row>
    <row r="461" spans="1:17" ht="15.85" customHeight="1">
      <c r="A461" s="1"/>
      <c r="B461" s="6" t="s">
        <v>14</v>
      </c>
      <c r="C461" s="6">
        <v>1185732</v>
      </c>
      <c r="D461" s="7">
        <v>44290</v>
      </c>
      <c r="E461" s="6" t="s">
        <v>15</v>
      </c>
      <c r="F461" s="6" t="s">
        <v>37</v>
      </c>
      <c r="G461" s="6" t="s">
        <v>38</v>
      </c>
      <c r="H461" s="6" t="s">
        <v>22</v>
      </c>
      <c r="I461" s="8">
        <v>0.5</v>
      </c>
      <c r="J461" s="9">
        <v>2000</v>
      </c>
      <c r="K461" s="10">
        <f t="shared" si="2"/>
        <v>1000</v>
      </c>
      <c r="L461" s="10">
        <f t="shared" si="3"/>
        <v>250</v>
      </c>
      <c r="M461" s="11">
        <v>0.25</v>
      </c>
      <c r="O461" s="14"/>
      <c r="P461" s="12"/>
      <c r="Q461" s="15"/>
    </row>
    <row r="462" spans="1:17" ht="15.85" customHeight="1">
      <c r="A462" s="1"/>
      <c r="B462" s="6" t="s">
        <v>14</v>
      </c>
      <c r="C462" s="6">
        <v>1185732</v>
      </c>
      <c r="D462" s="7">
        <v>44319</v>
      </c>
      <c r="E462" s="6" t="s">
        <v>15</v>
      </c>
      <c r="F462" s="6" t="s">
        <v>37</v>
      </c>
      <c r="G462" s="6" t="s">
        <v>38</v>
      </c>
      <c r="H462" s="6" t="s">
        <v>17</v>
      </c>
      <c r="I462" s="8">
        <v>0.6</v>
      </c>
      <c r="J462" s="9">
        <v>4700</v>
      </c>
      <c r="K462" s="10">
        <f t="shared" si="2"/>
        <v>2820</v>
      </c>
      <c r="L462" s="10">
        <f t="shared" si="3"/>
        <v>1410</v>
      </c>
      <c r="M462" s="11">
        <v>0.5</v>
      </c>
      <c r="O462" s="14"/>
      <c r="P462" s="12"/>
      <c r="Q462" s="15"/>
    </row>
    <row r="463" spans="1:17" ht="15.85" customHeight="1">
      <c r="A463" s="1"/>
      <c r="B463" s="6" t="s">
        <v>14</v>
      </c>
      <c r="C463" s="6">
        <v>1185732</v>
      </c>
      <c r="D463" s="7">
        <v>44319</v>
      </c>
      <c r="E463" s="6" t="s">
        <v>15</v>
      </c>
      <c r="F463" s="6" t="s">
        <v>37</v>
      </c>
      <c r="G463" s="6" t="s">
        <v>38</v>
      </c>
      <c r="H463" s="6" t="s">
        <v>18</v>
      </c>
      <c r="I463" s="8">
        <v>0.60000000000000009</v>
      </c>
      <c r="J463" s="9">
        <v>1750</v>
      </c>
      <c r="K463" s="10">
        <f t="shared" si="2"/>
        <v>1050.0000000000002</v>
      </c>
      <c r="L463" s="10">
        <f t="shared" si="3"/>
        <v>315.00000000000006</v>
      </c>
      <c r="M463" s="11">
        <v>0.3</v>
      </c>
      <c r="O463" s="14"/>
      <c r="P463" s="12"/>
      <c r="Q463" s="15"/>
    </row>
    <row r="464" spans="1:17" ht="15.85" customHeight="1">
      <c r="A464" s="1"/>
      <c r="B464" s="6" t="s">
        <v>14</v>
      </c>
      <c r="C464" s="6">
        <v>1185732</v>
      </c>
      <c r="D464" s="7">
        <v>44319</v>
      </c>
      <c r="E464" s="6" t="s">
        <v>15</v>
      </c>
      <c r="F464" s="6" t="s">
        <v>37</v>
      </c>
      <c r="G464" s="6" t="s">
        <v>38</v>
      </c>
      <c r="H464" s="6" t="s">
        <v>19</v>
      </c>
      <c r="I464" s="8">
        <v>0.55000000000000004</v>
      </c>
      <c r="J464" s="9">
        <v>1500</v>
      </c>
      <c r="K464" s="10">
        <f t="shared" si="2"/>
        <v>825.00000000000011</v>
      </c>
      <c r="L464" s="10">
        <f t="shared" si="3"/>
        <v>288.75</v>
      </c>
      <c r="M464" s="11">
        <v>0.35</v>
      </c>
      <c r="O464" s="14"/>
      <c r="P464" s="12"/>
      <c r="Q464" s="15"/>
    </row>
    <row r="465" spans="1:17" ht="15.85" customHeight="1">
      <c r="A465" s="1"/>
      <c r="B465" s="6" t="s">
        <v>14</v>
      </c>
      <c r="C465" s="6">
        <v>1185732</v>
      </c>
      <c r="D465" s="7">
        <v>44319</v>
      </c>
      <c r="E465" s="6" t="s">
        <v>15</v>
      </c>
      <c r="F465" s="6" t="s">
        <v>37</v>
      </c>
      <c r="G465" s="6" t="s">
        <v>38</v>
      </c>
      <c r="H465" s="6" t="s">
        <v>20</v>
      </c>
      <c r="I465" s="8">
        <v>0.55000000000000004</v>
      </c>
      <c r="J465" s="9">
        <v>1000</v>
      </c>
      <c r="K465" s="10">
        <f t="shared" si="2"/>
        <v>550</v>
      </c>
      <c r="L465" s="10">
        <f t="shared" si="3"/>
        <v>192.5</v>
      </c>
      <c r="M465" s="11">
        <v>0.35</v>
      </c>
      <c r="O465" s="14"/>
      <c r="P465" s="12"/>
      <c r="Q465" s="15"/>
    </row>
    <row r="466" spans="1:17" ht="15.85" customHeight="1">
      <c r="A466" s="1"/>
      <c r="B466" s="6" t="s">
        <v>14</v>
      </c>
      <c r="C466" s="6">
        <v>1185732</v>
      </c>
      <c r="D466" s="7">
        <v>44319</v>
      </c>
      <c r="E466" s="6" t="s">
        <v>15</v>
      </c>
      <c r="F466" s="6" t="s">
        <v>37</v>
      </c>
      <c r="G466" s="6" t="s">
        <v>38</v>
      </c>
      <c r="H466" s="6" t="s">
        <v>21</v>
      </c>
      <c r="I466" s="8">
        <v>0.65</v>
      </c>
      <c r="J466" s="9">
        <v>1250</v>
      </c>
      <c r="K466" s="10">
        <f t="shared" si="2"/>
        <v>812.5</v>
      </c>
      <c r="L466" s="10">
        <f t="shared" si="3"/>
        <v>243.75</v>
      </c>
      <c r="M466" s="11">
        <v>0.3</v>
      </c>
      <c r="O466" s="14"/>
      <c r="P466" s="12"/>
      <c r="Q466" s="15"/>
    </row>
    <row r="467" spans="1:17" ht="15.85" customHeight="1">
      <c r="A467" s="1"/>
      <c r="B467" s="6" t="s">
        <v>14</v>
      </c>
      <c r="C467" s="6">
        <v>1185732</v>
      </c>
      <c r="D467" s="7">
        <v>44319</v>
      </c>
      <c r="E467" s="6" t="s">
        <v>15</v>
      </c>
      <c r="F467" s="6" t="s">
        <v>37</v>
      </c>
      <c r="G467" s="6" t="s">
        <v>38</v>
      </c>
      <c r="H467" s="6" t="s">
        <v>22</v>
      </c>
      <c r="I467" s="8">
        <v>0.70000000000000007</v>
      </c>
      <c r="J467" s="9">
        <v>2500</v>
      </c>
      <c r="K467" s="10">
        <f t="shared" si="2"/>
        <v>1750.0000000000002</v>
      </c>
      <c r="L467" s="10">
        <f t="shared" si="3"/>
        <v>525</v>
      </c>
      <c r="M467" s="11">
        <v>0.3</v>
      </c>
      <c r="O467" s="14"/>
      <c r="P467" s="12"/>
      <c r="Q467" s="15"/>
    </row>
    <row r="468" spans="1:17" ht="15.85" customHeight="1">
      <c r="A468" s="1"/>
      <c r="B468" s="6" t="s">
        <v>14</v>
      </c>
      <c r="C468" s="6">
        <v>1185732</v>
      </c>
      <c r="D468" s="7">
        <v>44352</v>
      </c>
      <c r="E468" s="6" t="s">
        <v>15</v>
      </c>
      <c r="F468" s="6" t="s">
        <v>37</v>
      </c>
      <c r="G468" s="6" t="s">
        <v>38</v>
      </c>
      <c r="H468" s="6" t="s">
        <v>17</v>
      </c>
      <c r="I468" s="8">
        <v>0.65</v>
      </c>
      <c r="J468" s="9">
        <v>5000</v>
      </c>
      <c r="K468" s="10">
        <f t="shared" si="2"/>
        <v>3250</v>
      </c>
      <c r="L468" s="10">
        <f t="shared" si="3"/>
        <v>1787.5000000000002</v>
      </c>
      <c r="M468" s="11">
        <v>0.55000000000000004</v>
      </c>
      <c r="O468" s="14"/>
      <c r="P468" s="12"/>
      <c r="Q468" s="15"/>
    </row>
    <row r="469" spans="1:17" ht="15.85" customHeight="1">
      <c r="A469" s="1"/>
      <c r="B469" s="6" t="s">
        <v>14</v>
      </c>
      <c r="C469" s="6">
        <v>1185732</v>
      </c>
      <c r="D469" s="7">
        <v>44352</v>
      </c>
      <c r="E469" s="6" t="s">
        <v>15</v>
      </c>
      <c r="F469" s="6" t="s">
        <v>37</v>
      </c>
      <c r="G469" s="6" t="s">
        <v>38</v>
      </c>
      <c r="H469" s="6" t="s">
        <v>18</v>
      </c>
      <c r="I469" s="8">
        <v>0.60000000000000009</v>
      </c>
      <c r="J469" s="9">
        <v>2500</v>
      </c>
      <c r="K469" s="10">
        <f t="shared" si="2"/>
        <v>1500.0000000000002</v>
      </c>
      <c r="L469" s="10">
        <f t="shared" si="3"/>
        <v>525</v>
      </c>
      <c r="M469" s="11">
        <v>0.35</v>
      </c>
      <c r="O469" s="14"/>
      <c r="P469" s="12"/>
      <c r="Q469" s="15"/>
    </row>
    <row r="470" spans="1:17" ht="15.85" customHeight="1">
      <c r="A470" s="1"/>
      <c r="B470" s="6" t="s">
        <v>14</v>
      </c>
      <c r="C470" s="6">
        <v>1185732</v>
      </c>
      <c r="D470" s="7">
        <v>44352</v>
      </c>
      <c r="E470" s="6" t="s">
        <v>15</v>
      </c>
      <c r="F470" s="6" t="s">
        <v>37</v>
      </c>
      <c r="G470" s="6" t="s">
        <v>38</v>
      </c>
      <c r="H470" s="6" t="s">
        <v>19</v>
      </c>
      <c r="I470" s="8">
        <v>0.55000000000000004</v>
      </c>
      <c r="J470" s="9">
        <v>1750</v>
      </c>
      <c r="K470" s="10">
        <f t="shared" si="2"/>
        <v>962.50000000000011</v>
      </c>
      <c r="L470" s="10">
        <f t="shared" si="3"/>
        <v>385</v>
      </c>
      <c r="M470" s="11">
        <v>0.39999999999999997</v>
      </c>
      <c r="O470" s="14"/>
      <c r="P470" s="12"/>
      <c r="Q470" s="15"/>
    </row>
    <row r="471" spans="1:17" ht="15.85" customHeight="1">
      <c r="A471" s="1"/>
      <c r="B471" s="6" t="s">
        <v>14</v>
      </c>
      <c r="C471" s="6">
        <v>1185732</v>
      </c>
      <c r="D471" s="7">
        <v>44352</v>
      </c>
      <c r="E471" s="6" t="s">
        <v>15</v>
      </c>
      <c r="F471" s="6" t="s">
        <v>37</v>
      </c>
      <c r="G471" s="6" t="s">
        <v>38</v>
      </c>
      <c r="H471" s="6" t="s">
        <v>20</v>
      </c>
      <c r="I471" s="8">
        <v>0.55000000000000004</v>
      </c>
      <c r="J471" s="9">
        <v>1500</v>
      </c>
      <c r="K471" s="10">
        <f t="shared" si="2"/>
        <v>825.00000000000011</v>
      </c>
      <c r="L471" s="10">
        <f t="shared" si="3"/>
        <v>330</v>
      </c>
      <c r="M471" s="11">
        <v>0.39999999999999997</v>
      </c>
      <c r="O471" s="14"/>
      <c r="P471" s="12"/>
      <c r="Q471" s="15"/>
    </row>
    <row r="472" spans="1:17" ht="15.85" customHeight="1">
      <c r="A472" s="1"/>
      <c r="B472" s="6" t="s">
        <v>14</v>
      </c>
      <c r="C472" s="6">
        <v>1185732</v>
      </c>
      <c r="D472" s="7">
        <v>44352</v>
      </c>
      <c r="E472" s="6" t="s">
        <v>15</v>
      </c>
      <c r="F472" s="6" t="s">
        <v>37</v>
      </c>
      <c r="G472" s="6" t="s">
        <v>38</v>
      </c>
      <c r="H472" s="6" t="s">
        <v>21</v>
      </c>
      <c r="I472" s="8">
        <v>0.65</v>
      </c>
      <c r="J472" s="9">
        <v>1500</v>
      </c>
      <c r="K472" s="10">
        <f t="shared" si="2"/>
        <v>975</v>
      </c>
      <c r="L472" s="10">
        <f t="shared" si="3"/>
        <v>341.25</v>
      </c>
      <c r="M472" s="11">
        <v>0.35</v>
      </c>
      <c r="O472" s="14"/>
      <c r="P472" s="12"/>
      <c r="Q472" s="15"/>
    </row>
    <row r="473" spans="1:17" ht="15.85" customHeight="1">
      <c r="A473" s="1"/>
      <c r="B473" s="6" t="s">
        <v>14</v>
      </c>
      <c r="C473" s="6">
        <v>1185732</v>
      </c>
      <c r="D473" s="7">
        <v>44352</v>
      </c>
      <c r="E473" s="6" t="s">
        <v>15</v>
      </c>
      <c r="F473" s="6" t="s">
        <v>37</v>
      </c>
      <c r="G473" s="6" t="s">
        <v>38</v>
      </c>
      <c r="H473" s="6" t="s">
        <v>22</v>
      </c>
      <c r="I473" s="8">
        <v>0.70000000000000007</v>
      </c>
      <c r="J473" s="9">
        <v>3000</v>
      </c>
      <c r="K473" s="10">
        <f t="shared" si="2"/>
        <v>2100</v>
      </c>
      <c r="L473" s="10">
        <f t="shared" si="3"/>
        <v>630</v>
      </c>
      <c r="M473" s="11">
        <v>0.3</v>
      </c>
      <c r="O473" s="14"/>
      <c r="P473" s="12"/>
      <c r="Q473" s="15"/>
    </row>
    <row r="474" spans="1:17" ht="15.85" customHeight="1">
      <c r="A474" s="1"/>
      <c r="B474" s="6" t="s">
        <v>14</v>
      </c>
      <c r="C474" s="6">
        <v>1185732</v>
      </c>
      <c r="D474" s="7">
        <v>44380</v>
      </c>
      <c r="E474" s="6" t="s">
        <v>15</v>
      </c>
      <c r="F474" s="6" t="s">
        <v>37</v>
      </c>
      <c r="G474" s="6" t="s">
        <v>38</v>
      </c>
      <c r="H474" s="6" t="s">
        <v>17</v>
      </c>
      <c r="I474" s="8">
        <v>0.65</v>
      </c>
      <c r="J474" s="9">
        <v>5000</v>
      </c>
      <c r="K474" s="10">
        <f t="shared" si="2"/>
        <v>3250</v>
      </c>
      <c r="L474" s="10">
        <f t="shared" si="3"/>
        <v>1787.5000000000002</v>
      </c>
      <c r="M474" s="11">
        <v>0.55000000000000004</v>
      </c>
      <c r="O474" s="14"/>
      <c r="P474" s="12"/>
      <c r="Q474" s="15"/>
    </row>
    <row r="475" spans="1:17" ht="15.85" customHeight="1">
      <c r="A475" s="1"/>
      <c r="B475" s="6" t="s">
        <v>14</v>
      </c>
      <c r="C475" s="6">
        <v>1185732</v>
      </c>
      <c r="D475" s="7">
        <v>44380</v>
      </c>
      <c r="E475" s="6" t="s">
        <v>15</v>
      </c>
      <c r="F475" s="6" t="s">
        <v>37</v>
      </c>
      <c r="G475" s="6" t="s">
        <v>38</v>
      </c>
      <c r="H475" s="6" t="s">
        <v>18</v>
      </c>
      <c r="I475" s="8">
        <v>0.60000000000000009</v>
      </c>
      <c r="J475" s="9">
        <v>3000</v>
      </c>
      <c r="K475" s="10">
        <f t="shared" si="2"/>
        <v>1800.0000000000002</v>
      </c>
      <c r="L475" s="10">
        <f t="shared" si="3"/>
        <v>630</v>
      </c>
      <c r="M475" s="11">
        <v>0.35</v>
      </c>
      <c r="O475" s="14"/>
      <c r="P475" s="12"/>
      <c r="Q475" s="15"/>
    </row>
    <row r="476" spans="1:17" ht="15.85" customHeight="1">
      <c r="A476" s="1"/>
      <c r="B476" s="6" t="s">
        <v>14</v>
      </c>
      <c r="C476" s="6">
        <v>1185732</v>
      </c>
      <c r="D476" s="7">
        <v>44380</v>
      </c>
      <c r="E476" s="6" t="s">
        <v>15</v>
      </c>
      <c r="F476" s="6" t="s">
        <v>37</v>
      </c>
      <c r="G476" s="6" t="s">
        <v>38</v>
      </c>
      <c r="H476" s="6" t="s">
        <v>19</v>
      </c>
      <c r="I476" s="8">
        <v>0.55000000000000004</v>
      </c>
      <c r="J476" s="9">
        <v>2250</v>
      </c>
      <c r="K476" s="10">
        <f t="shared" si="2"/>
        <v>1237.5</v>
      </c>
      <c r="L476" s="10">
        <f t="shared" si="3"/>
        <v>494.99999999999994</v>
      </c>
      <c r="M476" s="11">
        <v>0.39999999999999997</v>
      </c>
      <c r="O476" s="14"/>
      <c r="P476" s="12"/>
      <c r="Q476" s="15"/>
    </row>
    <row r="477" spans="1:17" ht="15.85" customHeight="1">
      <c r="A477" s="1"/>
      <c r="B477" s="6" t="s">
        <v>14</v>
      </c>
      <c r="C477" s="6">
        <v>1185732</v>
      </c>
      <c r="D477" s="7">
        <v>44380</v>
      </c>
      <c r="E477" s="6" t="s">
        <v>15</v>
      </c>
      <c r="F477" s="6" t="s">
        <v>37</v>
      </c>
      <c r="G477" s="6" t="s">
        <v>38</v>
      </c>
      <c r="H477" s="6" t="s">
        <v>20</v>
      </c>
      <c r="I477" s="8">
        <v>0.55000000000000004</v>
      </c>
      <c r="J477" s="9">
        <v>1750</v>
      </c>
      <c r="K477" s="10">
        <f t="shared" si="2"/>
        <v>962.50000000000011</v>
      </c>
      <c r="L477" s="10">
        <f t="shared" si="3"/>
        <v>385</v>
      </c>
      <c r="M477" s="11">
        <v>0.39999999999999997</v>
      </c>
      <c r="O477" s="14"/>
      <c r="P477" s="12"/>
      <c r="Q477" s="15"/>
    </row>
    <row r="478" spans="1:17" ht="15.85" customHeight="1">
      <c r="A478" s="1"/>
      <c r="B478" s="6" t="s">
        <v>14</v>
      </c>
      <c r="C478" s="6">
        <v>1185732</v>
      </c>
      <c r="D478" s="7">
        <v>44380</v>
      </c>
      <c r="E478" s="6" t="s">
        <v>15</v>
      </c>
      <c r="F478" s="6" t="s">
        <v>37</v>
      </c>
      <c r="G478" s="6" t="s">
        <v>38</v>
      </c>
      <c r="H478" s="6" t="s">
        <v>21</v>
      </c>
      <c r="I478" s="8">
        <v>0.65</v>
      </c>
      <c r="J478" s="9">
        <v>2000</v>
      </c>
      <c r="K478" s="10">
        <f t="shared" si="2"/>
        <v>1300</v>
      </c>
      <c r="L478" s="10">
        <f t="shared" si="3"/>
        <v>454.99999999999994</v>
      </c>
      <c r="M478" s="11">
        <v>0.35</v>
      </c>
      <c r="O478" s="14"/>
      <c r="P478" s="12"/>
      <c r="Q478" s="15"/>
    </row>
    <row r="479" spans="1:17" ht="15.85" customHeight="1">
      <c r="A479" s="1"/>
      <c r="B479" s="6" t="s">
        <v>14</v>
      </c>
      <c r="C479" s="6">
        <v>1185732</v>
      </c>
      <c r="D479" s="7">
        <v>44380</v>
      </c>
      <c r="E479" s="6" t="s">
        <v>15</v>
      </c>
      <c r="F479" s="6" t="s">
        <v>37</v>
      </c>
      <c r="G479" s="6" t="s">
        <v>38</v>
      </c>
      <c r="H479" s="6" t="s">
        <v>22</v>
      </c>
      <c r="I479" s="8">
        <v>0.70000000000000007</v>
      </c>
      <c r="J479" s="9">
        <v>3750</v>
      </c>
      <c r="K479" s="10">
        <f t="shared" si="2"/>
        <v>2625.0000000000005</v>
      </c>
      <c r="L479" s="10">
        <f t="shared" si="3"/>
        <v>787.50000000000011</v>
      </c>
      <c r="M479" s="11">
        <v>0.3</v>
      </c>
      <c r="O479" s="14"/>
      <c r="P479" s="12"/>
      <c r="Q479" s="15"/>
    </row>
    <row r="480" spans="1:17" ht="15.85" customHeight="1">
      <c r="A480" s="1"/>
      <c r="B480" s="6" t="s">
        <v>14</v>
      </c>
      <c r="C480" s="6">
        <v>1185732</v>
      </c>
      <c r="D480" s="7">
        <v>44412</v>
      </c>
      <c r="E480" s="6" t="s">
        <v>15</v>
      </c>
      <c r="F480" s="6" t="s">
        <v>37</v>
      </c>
      <c r="G480" s="6" t="s">
        <v>38</v>
      </c>
      <c r="H480" s="6" t="s">
        <v>17</v>
      </c>
      <c r="I480" s="8">
        <v>0.65</v>
      </c>
      <c r="J480" s="9">
        <v>5250</v>
      </c>
      <c r="K480" s="10">
        <f t="shared" si="2"/>
        <v>3412.5</v>
      </c>
      <c r="L480" s="10">
        <f t="shared" si="3"/>
        <v>1876.8750000000002</v>
      </c>
      <c r="M480" s="11">
        <v>0.55000000000000004</v>
      </c>
      <c r="O480" s="14"/>
      <c r="P480" s="12"/>
      <c r="Q480" s="15"/>
    </row>
    <row r="481" spans="1:17" ht="15.85" customHeight="1">
      <c r="A481" s="1"/>
      <c r="B481" s="6" t="s">
        <v>14</v>
      </c>
      <c r="C481" s="6">
        <v>1185732</v>
      </c>
      <c r="D481" s="7">
        <v>44412</v>
      </c>
      <c r="E481" s="6" t="s">
        <v>15</v>
      </c>
      <c r="F481" s="6" t="s">
        <v>37</v>
      </c>
      <c r="G481" s="6" t="s">
        <v>38</v>
      </c>
      <c r="H481" s="6" t="s">
        <v>18</v>
      </c>
      <c r="I481" s="8">
        <v>0.60000000000000009</v>
      </c>
      <c r="J481" s="9">
        <v>3000</v>
      </c>
      <c r="K481" s="10">
        <f t="shared" si="2"/>
        <v>1800.0000000000002</v>
      </c>
      <c r="L481" s="10">
        <f t="shared" si="3"/>
        <v>630</v>
      </c>
      <c r="M481" s="11">
        <v>0.35</v>
      </c>
      <c r="O481" s="14"/>
      <c r="P481" s="12"/>
      <c r="Q481" s="15"/>
    </row>
    <row r="482" spans="1:17" ht="15.85" customHeight="1">
      <c r="A482" s="1"/>
      <c r="B482" s="6" t="s">
        <v>14</v>
      </c>
      <c r="C482" s="6">
        <v>1185732</v>
      </c>
      <c r="D482" s="7">
        <v>44412</v>
      </c>
      <c r="E482" s="6" t="s">
        <v>15</v>
      </c>
      <c r="F482" s="6" t="s">
        <v>37</v>
      </c>
      <c r="G482" s="6" t="s">
        <v>38</v>
      </c>
      <c r="H482" s="6" t="s">
        <v>19</v>
      </c>
      <c r="I482" s="8">
        <v>0.55000000000000004</v>
      </c>
      <c r="J482" s="9">
        <v>2250</v>
      </c>
      <c r="K482" s="10">
        <f t="shared" si="2"/>
        <v>1237.5</v>
      </c>
      <c r="L482" s="10">
        <f t="shared" si="3"/>
        <v>494.99999999999994</v>
      </c>
      <c r="M482" s="11">
        <v>0.39999999999999997</v>
      </c>
      <c r="O482" s="14"/>
      <c r="P482" s="12"/>
      <c r="Q482" s="15"/>
    </row>
    <row r="483" spans="1:17" ht="15.85" customHeight="1">
      <c r="A483" s="1"/>
      <c r="B483" s="6" t="s">
        <v>14</v>
      </c>
      <c r="C483" s="6">
        <v>1185732</v>
      </c>
      <c r="D483" s="7">
        <v>44412</v>
      </c>
      <c r="E483" s="6" t="s">
        <v>15</v>
      </c>
      <c r="F483" s="6" t="s">
        <v>37</v>
      </c>
      <c r="G483" s="6" t="s">
        <v>38</v>
      </c>
      <c r="H483" s="6" t="s">
        <v>20</v>
      </c>
      <c r="I483" s="8">
        <v>0.55000000000000004</v>
      </c>
      <c r="J483" s="9">
        <v>2000</v>
      </c>
      <c r="K483" s="10">
        <f t="shared" si="2"/>
        <v>1100</v>
      </c>
      <c r="L483" s="10">
        <f t="shared" si="3"/>
        <v>439.99999999999994</v>
      </c>
      <c r="M483" s="11">
        <v>0.39999999999999997</v>
      </c>
      <c r="O483" s="14"/>
      <c r="P483" s="12"/>
      <c r="Q483" s="15"/>
    </row>
    <row r="484" spans="1:17" ht="15.85" customHeight="1">
      <c r="A484" s="1"/>
      <c r="B484" s="6" t="s">
        <v>14</v>
      </c>
      <c r="C484" s="6">
        <v>1185732</v>
      </c>
      <c r="D484" s="7">
        <v>44412</v>
      </c>
      <c r="E484" s="6" t="s">
        <v>15</v>
      </c>
      <c r="F484" s="6" t="s">
        <v>37</v>
      </c>
      <c r="G484" s="6" t="s">
        <v>38</v>
      </c>
      <c r="H484" s="6" t="s">
        <v>21</v>
      </c>
      <c r="I484" s="8">
        <v>0.65</v>
      </c>
      <c r="J484" s="9">
        <v>1750</v>
      </c>
      <c r="K484" s="10">
        <f t="shared" si="2"/>
        <v>1137.5</v>
      </c>
      <c r="L484" s="10">
        <f t="shared" si="3"/>
        <v>398.125</v>
      </c>
      <c r="M484" s="11">
        <v>0.35</v>
      </c>
      <c r="O484" s="14"/>
      <c r="P484" s="12"/>
      <c r="Q484" s="15"/>
    </row>
    <row r="485" spans="1:17" ht="15.85" customHeight="1">
      <c r="A485" s="1"/>
      <c r="B485" s="6" t="s">
        <v>14</v>
      </c>
      <c r="C485" s="6">
        <v>1185732</v>
      </c>
      <c r="D485" s="7">
        <v>44412</v>
      </c>
      <c r="E485" s="6" t="s">
        <v>15</v>
      </c>
      <c r="F485" s="6" t="s">
        <v>37</v>
      </c>
      <c r="G485" s="6" t="s">
        <v>38</v>
      </c>
      <c r="H485" s="6" t="s">
        <v>22</v>
      </c>
      <c r="I485" s="8">
        <v>0.70000000000000007</v>
      </c>
      <c r="J485" s="9">
        <v>3500</v>
      </c>
      <c r="K485" s="10">
        <f t="shared" si="2"/>
        <v>2450.0000000000005</v>
      </c>
      <c r="L485" s="10">
        <f t="shared" si="3"/>
        <v>735.00000000000011</v>
      </c>
      <c r="M485" s="11">
        <v>0.3</v>
      </c>
      <c r="O485" s="14"/>
      <c r="P485" s="12"/>
      <c r="Q485" s="15"/>
    </row>
    <row r="486" spans="1:17" ht="15.85" customHeight="1">
      <c r="A486" s="1"/>
      <c r="B486" s="6" t="s">
        <v>14</v>
      </c>
      <c r="C486" s="6">
        <v>1185732</v>
      </c>
      <c r="D486" s="7">
        <v>44442</v>
      </c>
      <c r="E486" s="6" t="s">
        <v>15</v>
      </c>
      <c r="F486" s="6" t="s">
        <v>37</v>
      </c>
      <c r="G486" s="6" t="s">
        <v>38</v>
      </c>
      <c r="H486" s="6" t="s">
        <v>17</v>
      </c>
      <c r="I486" s="8">
        <v>0.65</v>
      </c>
      <c r="J486" s="9">
        <v>4750</v>
      </c>
      <c r="K486" s="10">
        <f t="shared" si="2"/>
        <v>3087.5</v>
      </c>
      <c r="L486" s="10">
        <f t="shared" si="3"/>
        <v>1543.75</v>
      </c>
      <c r="M486" s="11">
        <v>0.5</v>
      </c>
      <c r="O486" s="14"/>
      <c r="P486" s="12"/>
      <c r="Q486" s="15"/>
    </row>
    <row r="487" spans="1:17" ht="15.85" customHeight="1">
      <c r="A487" s="1"/>
      <c r="B487" s="6" t="s">
        <v>14</v>
      </c>
      <c r="C487" s="6">
        <v>1185732</v>
      </c>
      <c r="D487" s="7">
        <v>44442</v>
      </c>
      <c r="E487" s="6" t="s">
        <v>15</v>
      </c>
      <c r="F487" s="6" t="s">
        <v>37</v>
      </c>
      <c r="G487" s="6" t="s">
        <v>38</v>
      </c>
      <c r="H487" s="6" t="s">
        <v>18</v>
      </c>
      <c r="I487" s="8">
        <v>0.5</v>
      </c>
      <c r="J487" s="9">
        <v>2750</v>
      </c>
      <c r="K487" s="10">
        <f t="shared" si="2"/>
        <v>1375</v>
      </c>
      <c r="L487" s="10">
        <f t="shared" si="3"/>
        <v>412.5</v>
      </c>
      <c r="M487" s="11">
        <v>0.3</v>
      </c>
      <c r="O487" s="14"/>
      <c r="P487" s="12"/>
      <c r="Q487" s="15"/>
    </row>
    <row r="488" spans="1:17" ht="15.85" customHeight="1">
      <c r="A488" s="1"/>
      <c r="B488" s="6" t="s">
        <v>14</v>
      </c>
      <c r="C488" s="6">
        <v>1185732</v>
      </c>
      <c r="D488" s="7">
        <v>44442</v>
      </c>
      <c r="E488" s="6" t="s">
        <v>15</v>
      </c>
      <c r="F488" s="6" t="s">
        <v>37</v>
      </c>
      <c r="G488" s="6" t="s">
        <v>38</v>
      </c>
      <c r="H488" s="6" t="s">
        <v>19</v>
      </c>
      <c r="I488" s="8">
        <v>0.45</v>
      </c>
      <c r="J488" s="9">
        <v>2000</v>
      </c>
      <c r="K488" s="10">
        <f t="shared" si="2"/>
        <v>900</v>
      </c>
      <c r="L488" s="10">
        <f t="shared" si="3"/>
        <v>315</v>
      </c>
      <c r="M488" s="11">
        <v>0.35</v>
      </c>
      <c r="O488" s="14"/>
      <c r="P488" s="12"/>
      <c r="Q488" s="15"/>
    </row>
    <row r="489" spans="1:17" ht="15.85" customHeight="1">
      <c r="A489" s="1"/>
      <c r="B489" s="6" t="s">
        <v>14</v>
      </c>
      <c r="C489" s="6">
        <v>1185732</v>
      </c>
      <c r="D489" s="7">
        <v>44442</v>
      </c>
      <c r="E489" s="6" t="s">
        <v>15</v>
      </c>
      <c r="F489" s="6" t="s">
        <v>37</v>
      </c>
      <c r="G489" s="6" t="s">
        <v>38</v>
      </c>
      <c r="H489" s="6" t="s">
        <v>20</v>
      </c>
      <c r="I489" s="8">
        <v>0.45</v>
      </c>
      <c r="J489" s="9">
        <v>1750</v>
      </c>
      <c r="K489" s="10">
        <f t="shared" si="2"/>
        <v>787.5</v>
      </c>
      <c r="L489" s="10">
        <f t="shared" si="3"/>
        <v>275.625</v>
      </c>
      <c r="M489" s="11">
        <v>0.35</v>
      </c>
      <c r="O489" s="14"/>
      <c r="P489" s="12"/>
      <c r="Q489" s="15"/>
    </row>
    <row r="490" spans="1:17" ht="15.85" customHeight="1">
      <c r="A490" s="1"/>
      <c r="B490" s="6" t="s">
        <v>14</v>
      </c>
      <c r="C490" s="6">
        <v>1185732</v>
      </c>
      <c r="D490" s="7">
        <v>44442</v>
      </c>
      <c r="E490" s="6" t="s">
        <v>15</v>
      </c>
      <c r="F490" s="6" t="s">
        <v>37</v>
      </c>
      <c r="G490" s="6" t="s">
        <v>38</v>
      </c>
      <c r="H490" s="6" t="s">
        <v>21</v>
      </c>
      <c r="I490" s="8">
        <v>0.54999999999999993</v>
      </c>
      <c r="J490" s="9">
        <v>1250</v>
      </c>
      <c r="K490" s="10">
        <f t="shared" si="2"/>
        <v>687.49999999999989</v>
      </c>
      <c r="L490" s="10">
        <f t="shared" si="3"/>
        <v>206.24999999999997</v>
      </c>
      <c r="M490" s="11">
        <v>0.3</v>
      </c>
      <c r="O490" s="14"/>
      <c r="P490" s="12"/>
      <c r="Q490" s="15"/>
    </row>
    <row r="491" spans="1:17" ht="15.85" customHeight="1">
      <c r="A491" s="1"/>
      <c r="B491" s="6" t="s">
        <v>14</v>
      </c>
      <c r="C491" s="6">
        <v>1185732</v>
      </c>
      <c r="D491" s="7">
        <v>44442</v>
      </c>
      <c r="E491" s="6" t="s">
        <v>15</v>
      </c>
      <c r="F491" s="6" t="s">
        <v>37</v>
      </c>
      <c r="G491" s="6" t="s">
        <v>38</v>
      </c>
      <c r="H491" s="6" t="s">
        <v>22</v>
      </c>
      <c r="I491" s="8">
        <v>0.6</v>
      </c>
      <c r="J491" s="9">
        <v>2250</v>
      </c>
      <c r="K491" s="10">
        <f t="shared" si="2"/>
        <v>1350</v>
      </c>
      <c r="L491" s="10">
        <f t="shared" si="3"/>
        <v>337.5</v>
      </c>
      <c r="M491" s="11">
        <v>0.25</v>
      </c>
      <c r="O491" s="14"/>
      <c r="P491" s="12"/>
      <c r="Q491" s="15"/>
    </row>
    <row r="492" spans="1:17" ht="15.85" customHeight="1">
      <c r="A492" s="1"/>
      <c r="B492" s="6" t="s">
        <v>14</v>
      </c>
      <c r="C492" s="6">
        <v>1185732</v>
      </c>
      <c r="D492" s="7">
        <v>44474</v>
      </c>
      <c r="E492" s="6" t="s">
        <v>15</v>
      </c>
      <c r="F492" s="6" t="s">
        <v>37</v>
      </c>
      <c r="G492" s="6" t="s">
        <v>38</v>
      </c>
      <c r="H492" s="6" t="s">
        <v>17</v>
      </c>
      <c r="I492" s="8">
        <v>0.6</v>
      </c>
      <c r="J492" s="9">
        <v>4000</v>
      </c>
      <c r="K492" s="10">
        <f t="shared" si="2"/>
        <v>2400</v>
      </c>
      <c r="L492" s="10">
        <f t="shared" si="3"/>
        <v>1200</v>
      </c>
      <c r="M492" s="11">
        <v>0.5</v>
      </c>
      <c r="O492" s="14"/>
      <c r="P492" s="12"/>
      <c r="Q492" s="15"/>
    </row>
    <row r="493" spans="1:17" ht="15.85" customHeight="1">
      <c r="A493" s="1"/>
      <c r="B493" s="6" t="s">
        <v>14</v>
      </c>
      <c r="C493" s="6">
        <v>1185732</v>
      </c>
      <c r="D493" s="7">
        <v>44474</v>
      </c>
      <c r="E493" s="6" t="s">
        <v>15</v>
      </c>
      <c r="F493" s="6" t="s">
        <v>37</v>
      </c>
      <c r="G493" s="6" t="s">
        <v>38</v>
      </c>
      <c r="H493" s="6" t="s">
        <v>18</v>
      </c>
      <c r="I493" s="8">
        <v>0.5</v>
      </c>
      <c r="J493" s="9">
        <v>2250</v>
      </c>
      <c r="K493" s="10">
        <f t="shared" si="2"/>
        <v>1125</v>
      </c>
      <c r="L493" s="10">
        <f t="shared" si="3"/>
        <v>337.5</v>
      </c>
      <c r="M493" s="11">
        <v>0.3</v>
      </c>
      <c r="O493" s="14"/>
      <c r="P493" s="12"/>
      <c r="Q493" s="15"/>
    </row>
    <row r="494" spans="1:17" ht="15.85" customHeight="1">
      <c r="A494" s="1"/>
      <c r="B494" s="6" t="s">
        <v>14</v>
      </c>
      <c r="C494" s="6">
        <v>1185732</v>
      </c>
      <c r="D494" s="7">
        <v>44474</v>
      </c>
      <c r="E494" s="6" t="s">
        <v>15</v>
      </c>
      <c r="F494" s="6" t="s">
        <v>37</v>
      </c>
      <c r="G494" s="6" t="s">
        <v>38</v>
      </c>
      <c r="H494" s="6" t="s">
        <v>19</v>
      </c>
      <c r="I494" s="8">
        <v>0.5</v>
      </c>
      <c r="J494" s="9">
        <v>1250</v>
      </c>
      <c r="K494" s="10">
        <f t="shared" si="2"/>
        <v>625</v>
      </c>
      <c r="L494" s="10">
        <f t="shared" si="3"/>
        <v>218.75</v>
      </c>
      <c r="M494" s="11">
        <v>0.35</v>
      </c>
      <c r="O494" s="14"/>
      <c r="P494" s="12"/>
      <c r="Q494" s="15"/>
    </row>
    <row r="495" spans="1:17" ht="15.85" customHeight="1">
      <c r="A495" s="1"/>
      <c r="B495" s="6" t="s">
        <v>14</v>
      </c>
      <c r="C495" s="6">
        <v>1185732</v>
      </c>
      <c r="D495" s="7">
        <v>44474</v>
      </c>
      <c r="E495" s="6" t="s">
        <v>15</v>
      </c>
      <c r="F495" s="6" t="s">
        <v>37</v>
      </c>
      <c r="G495" s="6" t="s">
        <v>38</v>
      </c>
      <c r="H495" s="6" t="s">
        <v>20</v>
      </c>
      <c r="I495" s="8">
        <v>0.5</v>
      </c>
      <c r="J495" s="9">
        <v>1000</v>
      </c>
      <c r="K495" s="10">
        <f t="shared" si="2"/>
        <v>500</v>
      </c>
      <c r="L495" s="10">
        <f t="shared" si="3"/>
        <v>175</v>
      </c>
      <c r="M495" s="11">
        <v>0.35</v>
      </c>
      <c r="O495" s="14"/>
      <c r="P495" s="12"/>
      <c r="Q495" s="15"/>
    </row>
    <row r="496" spans="1:17" ht="15.85" customHeight="1">
      <c r="A496" s="1"/>
      <c r="B496" s="6" t="s">
        <v>14</v>
      </c>
      <c r="C496" s="6">
        <v>1185732</v>
      </c>
      <c r="D496" s="7">
        <v>44474</v>
      </c>
      <c r="E496" s="6" t="s">
        <v>15</v>
      </c>
      <c r="F496" s="6" t="s">
        <v>37</v>
      </c>
      <c r="G496" s="6" t="s">
        <v>38</v>
      </c>
      <c r="H496" s="6" t="s">
        <v>21</v>
      </c>
      <c r="I496" s="8">
        <v>0.6</v>
      </c>
      <c r="J496" s="9">
        <v>1000</v>
      </c>
      <c r="K496" s="10">
        <f t="shared" si="2"/>
        <v>600</v>
      </c>
      <c r="L496" s="10">
        <f t="shared" si="3"/>
        <v>180</v>
      </c>
      <c r="M496" s="11">
        <v>0.3</v>
      </c>
      <c r="O496" s="14"/>
      <c r="P496" s="12"/>
      <c r="Q496" s="15"/>
    </row>
    <row r="497" spans="1:18" ht="15.85" customHeight="1">
      <c r="A497" s="1"/>
      <c r="B497" s="6" t="s">
        <v>14</v>
      </c>
      <c r="C497" s="6">
        <v>1185732</v>
      </c>
      <c r="D497" s="7">
        <v>44474</v>
      </c>
      <c r="E497" s="6" t="s">
        <v>15</v>
      </c>
      <c r="F497" s="6" t="s">
        <v>37</v>
      </c>
      <c r="G497" s="6" t="s">
        <v>38</v>
      </c>
      <c r="H497" s="6" t="s">
        <v>22</v>
      </c>
      <c r="I497" s="8">
        <v>0.64999999999999991</v>
      </c>
      <c r="J497" s="9">
        <v>2250</v>
      </c>
      <c r="K497" s="10">
        <f t="shared" si="2"/>
        <v>1462.4999999999998</v>
      </c>
      <c r="L497" s="10">
        <f t="shared" si="3"/>
        <v>365.62499999999994</v>
      </c>
      <c r="M497" s="11">
        <v>0.25</v>
      </c>
      <c r="O497" s="14"/>
      <c r="P497" s="12"/>
      <c r="Q497" s="15"/>
    </row>
    <row r="498" spans="1:18" ht="15.85" customHeight="1">
      <c r="A498" s="1"/>
      <c r="B498" s="6" t="s">
        <v>14</v>
      </c>
      <c r="C498" s="6">
        <v>1185732</v>
      </c>
      <c r="D498" s="7">
        <v>44504</v>
      </c>
      <c r="E498" s="6" t="s">
        <v>15</v>
      </c>
      <c r="F498" s="6" t="s">
        <v>37</v>
      </c>
      <c r="G498" s="6" t="s">
        <v>38</v>
      </c>
      <c r="H498" s="6" t="s">
        <v>17</v>
      </c>
      <c r="I498" s="8">
        <v>0.70000000000000007</v>
      </c>
      <c r="J498" s="9">
        <v>3750</v>
      </c>
      <c r="K498" s="10">
        <f t="shared" si="2"/>
        <v>2625.0000000000005</v>
      </c>
      <c r="L498" s="10">
        <f t="shared" si="3"/>
        <v>1443.7500000000005</v>
      </c>
      <c r="M498" s="11">
        <v>0.55000000000000004</v>
      </c>
      <c r="O498" s="14"/>
      <c r="P498" s="12"/>
      <c r="Q498" s="15"/>
    </row>
    <row r="499" spans="1:18" ht="15.85" customHeight="1">
      <c r="A499" s="1"/>
      <c r="B499" s="6" t="s">
        <v>14</v>
      </c>
      <c r="C499" s="6">
        <v>1185732</v>
      </c>
      <c r="D499" s="7">
        <v>44504</v>
      </c>
      <c r="E499" s="6" t="s">
        <v>15</v>
      </c>
      <c r="F499" s="6" t="s">
        <v>37</v>
      </c>
      <c r="G499" s="6" t="s">
        <v>38</v>
      </c>
      <c r="H499" s="6" t="s">
        <v>18</v>
      </c>
      <c r="I499" s="8">
        <v>0.60000000000000009</v>
      </c>
      <c r="J499" s="9">
        <v>2000</v>
      </c>
      <c r="K499" s="10">
        <f t="shared" si="2"/>
        <v>1200.0000000000002</v>
      </c>
      <c r="L499" s="10">
        <f t="shared" si="3"/>
        <v>420.00000000000006</v>
      </c>
      <c r="M499" s="11">
        <v>0.35</v>
      </c>
      <c r="O499" s="14"/>
      <c r="P499" s="12"/>
      <c r="Q499" s="15"/>
    </row>
    <row r="500" spans="1:18" ht="15.85" customHeight="1">
      <c r="A500" s="1"/>
      <c r="B500" s="6" t="s">
        <v>14</v>
      </c>
      <c r="C500" s="6">
        <v>1185732</v>
      </c>
      <c r="D500" s="7">
        <v>44504</v>
      </c>
      <c r="E500" s="6" t="s">
        <v>15</v>
      </c>
      <c r="F500" s="6" t="s">
        <v>37</v>
      </c>
      <c r="G500" s="6" t="s">
        <v>38</v>
      </c>
      <c r="H500" s="6" t="s">
        <v>19</v>
      </c>
      <c r="I500" s="8">
        <v>0.60000000000000009</v>
      </c>
      <c r="J500" s="9">
        <v>1950</v>
      </c>
      <c r="K500" s="10">
        <f t="shared" si="2"/>
        <v>1170.0000000000002</v>
      </c>
      <c r="L500" s="10">
        <f t="shared" si="3"/>
        <v>468.00000000000006</v>
      </c>
      <c r="M500" s="11">
        <v>0.39999999999999997</v>
      </c>
      <c r="O500" s="14"/>
      <c r="P500" s="12"/>
      <c r="Q500" s="15"/>
    </row>
    <row r="501" spans="1:18" ht="15.85" customHeight="1">
      <c r="A501" s="1"/>
      <c r="B501" s="6" t="s">
        <v>14</v>
      </c>
      <c r="C501" s="6">
        <v>1185732</v>
      </c>
      <c r="D501" s="7">
        <v>44504</v>
      </c>
      <c r="E501" s="6" t="s">
        <v>15</v>
      </c>
      <c r="F501" s="6" t="s">
        <v>37</v>
      </c>
      <c r="G501" s="6" t="s">
        <v>38</v>
      </c>
      <c r="H501" s="6" t="s">
        <v>20</v>
      </c>
      <c r="I501" s="8">
        <v>0.60000000000000009</v>
      </c>
      <c r="J501" s="9">
        <v>1750</v>
      </c>
      <c r="K501" s="10">
        <f t="shared" si="2"/>
        <v>1050.0000000000002</v>
      </c>
      <c r="L501" s="10">
        <f t="shared" si="3"/>
        <v>420.00000000000006</v>
      </c>
      <c r="M501" s="11">
        <v>0.39999999999999997</v>
      </c>
      <c r="O501" s="14"/>
      <c r="P501" s="12"/>
      <c r="Q501" s="15"/>
    </row>
    <row r="502" spans="1:18" ht="15.85" customHeight="1">
      <c r="A502" s="1"/>
      <c r="B502" s="6" t="s">
        <v>14</v>
      </c>
      <c r="C502" s="6">
        <v>1185732</v>
      </c>
      <c r="D502" s="7">
        <v>44504</v>
      </c>
      <c r="E502" s="6" t="s">
        <v>15</v>
      </c>
      <c r="F502" s="6" t="s">
        <v>37</v>
      </c>
      <c r="G502" s="6" t="s">
        <v>38</v>
      </c>
      <c r="H502" s="6" t="s">
        <v>21</v>
      </c>
      <c r="I502" s="8">
        <v>0.70000000000000007</v>
      </c>
      <c r="J502" s="9">
        <v>1500</v>
      </c>
      <c r="K502" s="10">
        <f t="shared" si="2"/>
        <v>1050</v>
      </c>
      <c r="L502" s="10">
        <f t="shared" si="3"/>
        <v>367.5</v>
      </c>
      <c r="M502" s="11">
        <v>0.35</v>
      </c>
      <c r="O502" s="14"/>
      <c r="P502" s="12"/>
      <c r="Q502" s="15"/>
    </row>
    <row r="503" spans="1:18" ht="15.85" customHeight="1">
      <c r="A503" s="1"/>
      <c r="B503" s="6" t="s">
        <v>14</v>
      </c>
      <c r="C503" s="6">
        <v>1185732</v>
      </c>
      <c r="D503" s="7">
        <v>44504</v>
      </c>
      <c r="E503" s="6" t="s">
        <v>15</v>
      </c>
      <c r="F503" s="6" t="s">
        <v>37</v>
      </c>
      <c r="G503" s="6" t="s">
        <v>38</v>
      </c>
      <c r="H503" s="6" t="s">
        <v>22</v>
      </c>
      <c r="I503" s="8">
        <v>0.75</v>
      </c>
      <c r="J503" s="9">
        <v>2500</v>
      </c>
      <c r="K503" s="10">
        <f t="shared" si="2"/>
        <v>1875</v>
      </c>
      <c r="L503" s="10">
        <f t="shared" si="3"/>
        <v>562.5</v>
      </c>
      <c r="M503" s="11">
        <v>0.3</v>
      </c>
      <c r="O503" s="14"/>
      <c r="P503" s="12"/>
      <c r="Q503" s="15"/>
    </row>
    <row r="504" spans="1:18" ht="15.85" customHeight="1">
      <c r="A504" s="1"/>
      <c r="B504" s="6" t="s">
        <v>14</v>
      </c>
      <c r="C504" s="6">
        <v>1185732</v>
      </c>
      <c r="D504" s="7">
        <v>44533</v>
      </c>
      <c r="E504" s="6" t="s">
        <v>15</v>
      </c>
      <c r="F504" s="6" t="s">
        <v>37</v>
      </c>
      <c r="G504" s="6" t="s">
        <v>38</v>
      </c>
      <c r="H504" s="6" t="s">
        <v>17</v>
      </c>
      <c r="I504" s="8">
        <v>0.70000000000000007</v>
      </c>
      <c r="J504" s="9">
        <v>4750</v>
      </c>
      <c r="K504" s="10">
        <f t="shared" si="2"/>
        <v>3325.0000000000005</v>
      </c>
      <c r="L504" s="10">
        <f t="shared" si="3"/>
        <v>1828.7500000000005</v>
      </c>
      <c r="M504" s="11">
        <v>0.55000000000000004</v>
      </c>
      <c r="O504" s="14"/>
      <c r="P504" s="12"/>
      <c r="Q504" s="15"/>
    </row>
    <row r="505" spans="1:18" ht="15.85" customHeight="1">
      <c r="A505" s="1"/>
      <c r="B505" s="6" t="s">
        <v>14</v>
      </c>
      <c r="C505" s="6">
        <v>1185732</v>
      </c>
      <c r="D505" s="7">
        <v>44533</v>
      </c>
      <c r="E505" s="6" t="s">
        <v>15</v>
      </c>
      <c r="F505" s="6" t="s">
        <v>37</v>
      </c>
      <c r="G505" s="6" t="s">
        <v>38</v>
      </c>
      <c r="H505" s="6" t="s">
        <v>18</v>
      </c>
      <c r="I505" s="8">
        <v>0.60000000000000009</v>
      </c>
      <c r="J505" s="9">
        <v>2750</v>
      </c>
      <c r="K505" s="10">
        <f t="shared" si="2"/>
        <v>1650.0000000000002</v>
      </c>
      <c r="L505" s="10">
        <f t="shared" si="3"/>
        <v>577.5</v>
      </c>
      <c r="M505" s="11">
        <v>0.35</v>
      </c>
      <c r="O505" s="14"/>
      <c r="P505" s="12"/>
      <c r="Q505" s="15"/>
    </row>
    <row r="506" spans="1:18" ht="15.85" customHeight="1">
      <c r="A506" s="1"/>
      <c r="B506" s="6" t="s">
        <v>14</v>
      </c>
      <c r="C506" s="6">
        <v>1185732</v>
      </c>
      <c r="D506" s="7">
        <v>44533</v>
      </c>
      <c r="E506" s="6" t="s">
        <v>15</v>
      </c>
      <c r="F506" s="6" t="s">
        <v>37</v>
      </c>
      <c r="G506" s="6" t="s">
        <v>38</v>
      </c>
      <c r="H506" s="6" t="s">
        <v>19</v>
      </c>
      <c r="I506" s="8">
        <v>0.60000000000000009</v>
      </c>
      <c r="J506" s="9">
        <v>2250</v>
      </c>
      <c r="K506" s="10">
        <f t="shared" si="2"/>
        <v>1350.0000000000002</v>
      </c>
      <c r="L506" s="10">
        <f t="shared" si="3"/>
        <v>540</v>
      </c>
      <c r="M506" s="11">
        <v>0.39999999999999997</v>
      </c>
      <c r="O506" s="14"/>
      <c r="P506" s="12"/>
      <c r="Q506" s="15"/>
    </row>
    <row r="507" spans="1:18" ht="15.85" customHeight="1">
      <c r="A507" s="1"/>
      <c r="B507" s="6" t="s">
        <v>14</v>
      </c>
      <c r="C507" s="6">
        <v>1185732</v>
      </c>
      <c r="D507" s="7">
        <v>44533</v>
      </c>
      <c r="E507" s="6" t="s">
        <v>15</v>
      </c>
      <c r="F507" s="6" t="s">
        <v>37</v>
      </c>
      <c r="G507" s="6" t="s">
        <v>38</v>
      </c>
      <c r="H507" s="6" t="s">
        <v>20</v>
      </c>
      <c r="I507" s="8">
        <v>0.60000000000000009</v>
      </c>
      <c r="J507" s="9">
        <v>1750</v>
      </c>
      <c r="K507" s="10">
        <f t="shared" si="2"/>
        <v>1050.0000000000002</v>
      </c>
      <c r="L507" s="10">
        <f t="shared" si="3"/>
        <v>420.00000000000006</v>
      </c>
      <c r="M507" s="11">
        <v>0.39999999999999997</v>
      </c>
      <c r="O507" s="14"/>
      <c r="P507" s="12"/>
      <c r="Q507" s="15"/>
    </row>
    <row r="508" spans="1:18" ht="15.85" customHeight="1">
      <c r="A508" s="1"/>
      <c r="B508" s="6" t="s">
        <v>14</v>
      </c>
      <c r="C508" s="6">
        <v>1185732</v>
      </c>
      <c r="D508" s="7">
        <v>44533</v>
      </c>
      <c r="E508" s="6" t="s">
        <v>15</v>
      </c>
      <c r="F508" s="6" t="s">
        <v>37</v>
      </c>
      <c r="G508" s="6" t="s">
        <v>38</v>
      </c>
      <c r="H508" s="6" t="s">
        <v>21</v>
      </c>
      <c r="I508" s="8">
        <v>0.70000000000000007</v>
      </c>
      <c r="J508" s="9">
        <v>1750</v>
      </c>
      <c r="K508" s="10">
        <f t="shared" si="2"/>
        <v>1225.0000000000002</v>
      </c>
      <c r="L508" s="10">
        <f t="shared" si="3"/>
        <v>428.75000000000006</v>
      </c>
      <c r="M508" s="11">
        <v>0.35</v>
      </c>
      <c r="O508" s="14"/>
      <c r="P508" s="12"/>
      <c r="Q508" s="15"/>
    </row>
    <row r="509" spans="1:18" ht="15.85" customHeight="1">
      <c r="A509" s="1"/>
      <c r="B509" s="6" t="s">
        <v>14</v>
      </c>
      <c r="C509" s="6">
        <v>1185732</v>
      </c>
      <c r="D509" s="7">
        <v>44533</v>
      </c>
      <c r="E509" s="6" t="s">
        <v>15</v>
      </c>
      <c r="F509" s="6" t="s">
        <v>37</v>
      </c>
      <c r="G509" s="6" t="s">
        <v>38</v>
      </c>
      <c r="H509" s="6" t="s">
        <v>22</v>
      </c>
      <c r="I509" s="8">
        <v>0.75</v>
      </c>
      <c r="J509" s="9">
        <v>2750</v>
      </c>
      <c r="K509" s="10">
        <f t="shared" si="2"/>
        <v>2062.5</v>
      </c>
      <c r="L509" s="10">
        <f t="shared" si="3"/>
        <v>618.75</v>
      </c>
      <c r="M509" s="11">
        <v>0.3</v>
      </c>
      <c r="O509" s="14"/>
      <c r="P509" s="12"/>
      <c r="Q509" s="15"/>
    </row>
    <row r="510" spans="1:18" ht="15.85" customHeight="1">
      <c r="A510" s="1" t="s">
        <v>39</v>
      </c>
      <c r="B510" s="6" t="s">
        <v>27</v>
      </c>
      <c r="C510" s="6">
        <v>1128299</v>
      </c>
      <c r="D510" s="7">
        <v>44211</v>
      </c>
      <c r="E510" s="6" t="s">
        <v>28</v>
      </c>
      <c r="F510" s="6" t="s">
        <v>40</v>
      </c>
      <c r="G510" s="6" t="s">
        <v>41</v>
      </c>
      <c r="H510" s="6" t="s">
        <v>17</v>
      </c>
      <c r="I510" s="8">
        <v>0.35</v>
      </c>
      <c r="J510" s="9">
        <v>4500</v>
      </c>
      <c r="K510" s="10">
        <f t="shared" si="2"/>
        <v>1575</v>
      </c>
      <c r="L510" s="10">
        <f t="shared" si="3"/>
        <v>630</v>
      </c>
      <c r="M510" s="11">
        <v>0.4</v>
      </c>
      <c r="O510" s="16"/>
      <c r="P510" s="14"/>
      <c r="Q510" s="12"/>
      <c r="R510" s="13"/>
    </row>
    <row r="511" spans="1:18" ht="15.85" customHeight="1">
      <c r="A511" s="1"/>
      <c r="B511" s="6" t="s">
        <v>27</v>
      </c>
      <c r="C511" s="6">
        <v>1128299</v>
      </c>
      <c r="D511" s="7">
        <v>44211</v>
      </c>
      <c r="E511" s="6" t="s">
        <v>28</v>
      </c>
      <c r="F511" s="6" t="s">
        <v>40</v>
      </c>
      <c r="G511" s="6" t="s">
        <v>41</v>
      </c>
      <c r="H511" s="6" t="s">
        <v>18</v>
      </c>
      <c r="I511" s="8">
        <v>0.45</v>
      </c>
      <c r="J511" s="9">
        <v>4500</v>
      </c>
      <c r="K511" s="10">
        <f t="shared" si="2"/>
        <v>2025</v>
      </c>
      <c r="L511" s="10">
        <f t="shared" si="3"/>
        <v>506.25</v>
      </c>
      <c r="M511" s="11">
        <v>0.25</v>
      </c>
      <c r="O511" s="16"/>
      <c r="P511" s="14"/>
      <c r="Q511" s="12"/>
      <c r="R511" s="13"/>
    </row>
    <row r="512" spans="1:18" ht="15.85" customHeight="1">
      <c r="A512" s="1"/>
      <c r="B512" s="6" t="s">
        <v>27</v>
      </c>
      <c r="C512" s="6">
        <v>1128299</v>
      </c>
      <c r="D512" s="7">
        <v>44211</v>
      </c>
      <c r="E512" s="6" t="s">
        <v>28</v>
      </c>
      <c r="F512" s="6" t="s">
        <v>40</v>
      </c>
      <c r="G512" s="6" t="s">
        <v>41</v>
      </c>
      <c r="H512" s="6" t="s">
        <v>19</v>
      </c>
      <c r="I512" s="8">
        <v>0.45</v>
      </c>
      <c r="J512" s="9">
        <v>4500</v>
      </c>
      <c r="K512" s="10">
        <f t="shared" si="2"/>
        <v>2025</v>
      </c>
      <c r="L512" s="10">
        <f t="shared" si="3"/>
        <v>810</v>
      </c>
      <c r="M512" s="11">
        <v>0.4</v>
      </c>
      <c r="O512" s="16"/>
      <c r="P512" s="14"/>
      <c r="Q512" s="12"/>
      <c r="R512" s="13"/>
    </row>
    <row r="513" spans="1:18" ht="15.85" customHeight="1">
      <c r="A513" s="1"/>
      <c r="B513" s="6" t="s">
        <v>27</v>
      </c>
      <c r="C513" s="6">
        <v>1128299</v>
      </c>
      <c r="D513" s="7">
        <v>44211</v>
      </c>
      <c r="E513" s="6" t="s">
        <v>28</v>
      </c>
      <c r="F513" s="6" t="s">
        <v>40</v>
      </c>
      <c r="G513" s="6" t="s">
        <v>41</v>
      </c>
      <c r="H513" s="6" t="s">
        <v>20</v>
      </c>
      <c r="I513" s="8">
        <v>0.45</v>
      </c>
      <c r="J513" s="9">
        <v>3000</v>
      </c>
      <c r="K513" s="10">
        <f t="shared" si="2"/>
        <v>1350</v>
      </c>
      <c r="L513" s="10">
        <f t="shared" si="3"/>
        <v>472.49999999999994</v>
      </c>
      <c r="M513" s="11">
        <v>0.35</v>
      </c>
      <c r="O513" s="16"/>
      <c r="P513" s="14"/>
      <c r="Q513" s="12"/>
      <c r="R513" s="13"/>
    </row>
    <row r="514" spans="1:18" ht="15.85" customHeight="1">
      <c r="A514" s="1"/>
      <c r="B514" s="6" t="s">
        <v>27</v>
      </c>
      <c r="C514" s="6">
        <v>1128299</v>
      </c>
      <c r="D514" s="7">
        <v>44211</v>
      </c>
      <c r="E514" s="6" t="s">
        <v>28</v>
      </c>
      <c r="F514" s="6" t="s">
        <v>40</v>
      </c>
      <c r="G514" s="6" t="s">
        <v>41</v>
      </c>
      <c r="H514" s="6" t="s">
        <v>21</v>
      </c>
      <c r="I514" s="8">
        <v>0.5</v>
      </c>
      <c r="J514" s="9">
        <v>2500</v>
      </c>
      <c r="K514" s="10">
        <f t="shared" si="2"/>
        <v>1250</v>
      </c>
      <c r="L514" s="10">
        <f t="shared" si="3"/>
        <v>687.5</v>
      </c>
      <c r="M514" s="11">
        <v>0.55000000000000004</v>
      </c>
      <c r="O514" s="16"/>
      <c r="P514" s="14"/>
      <c r="Q514" s="12"/>
      <c r="R514" s="13"/>
    </row>
    <row r="515" spans="1:18" ht="15.85" customHeight="1">
      <c r="A515" s="1"/>
      <c r="B515" s="6" t="s">
        <v>27</v>
      </c>
      <c r="C515" s="6">
        <v>1128299</v>
      </c>
      <c r="D515" s="7">
        <v>44211</v>
      </c>
      <c r="E515" s="6" t="s">
        <v>28</v>
      </c>
      <c r="F515" s="6" t="s">
        <v>40</v>
      </c>
      <c r="G515" s="6" t="s">
        <v>41</v>
      </c>
      <c r="H515" s="6" t="s">
        <v>22</v>
      </c>
      <c r="I515" s="8">
        <v>0.45</v>
      </c>
      <c r="J515" s="9">
        <v>4750</v>
      </c>
      <c r="K515" s="10">
        <f t="shared" si="2"/>
        <v>2137.5</v>
      </c>
      <c r="L515" s="10">
        <f t="shared" si="3"/>
        <v>427.5</v>
      </c>
      <c r="M515" s="11">
        <v>0.2</v>
      </c>
      <c r="O515" s="16"/>
      <c r="P515" s="14"/>
      <c r="Q515" s="12"/>
      <c r="R515" s="13"/>
    </row>
    <row r="516" spans="1:18" ht="15.85" customHeight="1">
      <c r="A516" s="1"/>
      <c r="B516" s="6" t="s">
        <v>27</v>
      </c>
      <c r="C516" s="6">
        <v>1128299</v>
      </c>
      <c r="D516" s="7">
        <v>44242</v>
      </c>
      <c r="E516" s="6" t="s">
        <v>28</v>
      </c>
      <c r="F516" s="6" t="s">
        <v>40</v>
      </c>
      <c r="G516" s="6" t="s">
        <v>41</v>
      </c>
      <c r="H516" s="6" t="s">
        <v>17</v>
      </c>
      <c r="I516" s="8">
        <v>0.35</v>
      </c>
      <c r="J516" s="9">
        <v>5250</v>
      </c>
      <c r="K516" s="10">
        <f t="shared" ref="K516:K770" si="4">I516*J516</f>
        <v>1837.4999999999998</v>
      </c>
      <c r="L516" s="10">
        <f t="shared" ref="L516:L770" si="5">K516*M516</f>
        <v>735</v>
      </c>
      <c r="M516" s="11">
        <v>0.4</v>
      </c>
      <c r="O516" s="16"/>
      <c r="P516" s="14"/>
      <c r="Q516" s="12"/>
      <c r="R516" s="13"/>
    </row>
    <row r="517" spans="1:18" ht="15.85" customHeight="1">
      <c r="A517" s="1"/>
      <c r="B517" s="6" t="s">
        <v>27</v>
      </c>
      <c r="C517" s="6">
        <v>1128299</v>
      </c>
      <c r="D517" s="7">
        <v>44242</v>
      </c>
      <c r="E517" s="6" t="s">
        <v>28</v>
      </c>
      <c r="F517" s="6" t="s">
        <v>40</v>
      </c>
      <c r="G517" s="6" t="s">
        <v>41</v>
      </c>
      <c r="H517" s="6" t="s">
        <v>18</v>
      </c>
      <c r="I517" s="8">
        <v>0.45</v>
      </c>
      <c r="J517" s="9">
        <v>4250</v>
      </c>
      <c r="K517" s="10">
        <f t="shared" si="4"/>
        <v>1912.5</v>
      </c>
      <c r="L517" s="10">
        <f t="shared" si="5"/>
        <v>478.125</v>
      </c>
      <c r="M517" s="11">
        <v>0.25</v>
      </c>
      <c r="O517" s="16"/>
      <c r="P517" s="14"/>
      <c r="Q517" s="12"/>
      <c r="R517" s="13"/>
    </row>
    <row r="518" spans="1:18" ht="15.85" customHeight="1">
      <c r="A518" s="1"/>
      <c r="B518" s="6" t="s">
        <v>27</v>
      </c>
      <c r="C518" s="6">
        <v>1128299</v>
      </c>
      <c r="D518" s="7">
        <v>44242</v>
      </c>
      <c r="E518" s="6" t="s">
        <v>28</v>
      </c>
      <c r="F518" s="6" t="s">
        <v>40</v>
      </c>
      <c r="G518" s="6" t="s">
        <v>41</v>
      </c>
      <c r="H518" s="6" t="s">
        <v>19</v>
      </c>
      <c r="I518" s="8">
        <v>0.45</v>
      </c>
      <c r="J518" s="9">
        <v>4250</v>
      </c>
      <c r="K518" s="10">
        <f t="shared" si="4"/>
        <v>1912.5</v>
      </c>
      <c r="L518" s="10">
        <f t="shared" si="5"/>
        <v>765</v>
      </c>
      <c r="M518" s="11">
        <v>0.4</v>
      </c>
      <c r="O518" s="16"/>
      <c r="P518" s="14"/>
      <c r="Q518" s="12"/>
      <c r="R518" s="13"/>
    </row>
    <row r="519" spans="1:18" ht="15.85" customHeight="1">
      <c r="A519" s="1"/>
      <c r="B519" s="6" t="s">
        <v>27</v>
      </c>
      <c r="C519" s="6">
        <v>1128299</v>
      </c>
      <c r="D519" s="7">
        <v>44242</v>
      </c>
      <c r="E519" s="6" t="s">
        <v>28</v>
      </c>
      <c r="F519" s="6" t="s">
        <v>40</v>
      </c>
      <c r="G519" s="6" t="s">
        <v>41</v>
      </c>
      <c r="H519" s="6" t="s">
        <v>20</v>
      </c>
      <c r="I519" s="8">
        <v>0.45</v>
      </c>
      <c r="J519" s="9">
        <v>2750</v>
      </c>
      <c r="K519" s="10">
        <f t="shared" si="4"/>
        <v>1237.5</v>
      </c>
      <c r="L519" s="10">
        <f t="shared" si="5"/>
        <v>433.125</v>
      </c>
      <c r="M519" s="11">
        <v>0.35</v>
      </c>
      <c r="O519" s="16"/>
      <c r="P519" s="14"/>
      <c r="Q519" s="12"/>
      <c r="R519" s="13"/>
    </row>
    <row r="520" spans="1:18" ht="15.85" customHeight="1">
      <c r="A520" s="1"/>
      <c r="B520" s="6" t="s">
        <v>27</v>
      </c>
      <c r="C520" s="6">
        <v>1128299</v>
      </c>
      <c r="D520" s="7">
        <v>44242</v>
      </c>
      <c r="E520" s="6" t="s">
        <v>28</v>
      </c>
      <c r="F520" s="6" t="s">
        <v>40</v>
      </c>
      <c r="G520" s="6" t="s">
        <v>41</v>
      </c>
      <c r="H520" s="6" t="s">
        <v>21</v>
      </c>
      <c r="I520" s="8">
        <v>0.5</v>
      </c>
      <c r="J520" s="9">
        <v>2000</v>
      </c>
      <c r="K520" s="10">
        <f t="shared" si="4"/>
        <v>1000</v>
      </c>
      <c r="L520" s="10">
        <f t="shared" si="5"/>
        <v>550</v>
      </c>
      <c r="M520" s="11">
        <v>0.55000000000000004</v>
      </c>
      <c r="O520" s="16"/>
      <c r="P520" s="14"/>
      <c r="Q520" s="12"/>
      <c r="R520" s="13"/>
    </row>
    <row r="521" spans="1:18" ht="15.85" customHeight="1">
      <c r="A521" s="1"/>
      <c r="B521" s="6" t="s">
        <v>27</v>
      </c>
      <c r="C521" s="6">
        <v>1128299</v>
      </c>
      <c r="D521" s="7">
        <v>44242</v>
      </c>
      <c r="E521" s="6" t="s">
        <v>28</v>
      </c>
      <c r="F521" s="6" t="s">
        <v>40</v>
      </c>
      <c r="G521" s="6" t="s">
        <v>41</v>
      </c>
      <c r="H521" s="6" t="s">
        <v>22</v>
      </c>
      <c r="I521" s="8">
        <v>0.45</v>
      </c>
      <c r="J521" s="9">
        <v>4000</v>
      </c>
      <c r="K521" s="10">
        <f t="shared" si="4"/>
        <v>1800</v>
      </c>
      <c r="L521" s="10">
        <f t="shared" si="5"/>
        <v>360</v>
      </c>
      <c r="M521" s="11">
        <v>0.2</v>
      </c>
      <c r="O521" s="16"/>
      <c r="P521" s="14"/>
      <c r="Q521" s="12"/>
      <c r="R521" s="13"/>
    </row>
    <row r="522" spans="1:18" ht="15.85" customHeight="1">
      <c r="A522" s="1"/>
      <c r="B522" s="6" t="s">
        <v>27</v>
      </c>
      <c r="C522" s="6">
        <v>1128299</v>
      </c>
      <c r="D522" s="7">
        <v>44269</v>
      </c>
      <c r="E522" s="6" t="s">
        <v>28</v>
      </c>
      <c r="F522" s="6" t="s">
        <v>40</v>
      </c>
      <c r="G522" s="6" t="s">
        <v>41</v>
      </c>
      <c r="H522" s="6" t="s">
        <v>17</v>
      </c>
      <c r="I522" s="8">
        <v>0.45</v>
      </c>
      <c r="J522" s="9">
        <v>5500</v>
      </c>
      <c r="K522" s="10">
        <f t="shared" si="4"/>
        <v>2475</v>
      </c>
      <c r="L522" s="10">
        <f t="shared" si="5"/>
        <v>990</v>
      </c>
      <c r="M522" s="11">
        <v>0.4</v>
      </c>
      <c r="O522" s="16"/>
      <c r="P522" s="14"/>
      <c r="Q522" s="12"/>
      <c r="R522" s="13"/>
    </row>
    <row r="523" spans="1:18" ht="15.85" customHeight="1">
      <c r="A523" s="1"/>
      <c r="B523" s="6" t="s">
        <v>27</v>
      </c>
      <c r="C523" s="6">
        <v>1128299</v>
      </c>
      <c r="D523" s="7">
        <v>44269</v>
      </c>
      <c r="E523" s="6" t="s">
        <v>28</v>
      </c>
      <c r="F523" s="6" t="s">
        <v>40</v>
      </c>
      <c r="G523" s="6" t="s">
        <v>41</v>
      </c>
      <c r="H523" s="6" t="s">
        <v>18</v>
      </c>
      <c r="I523" s="8">
        <v>0.54999999999999993</v>
      </c>
      <c r="J523" s="9">
        <v>4000</v>
      </c>
      <c r="K523" s="10">
        <f t="shared" si="4"/>
        <v>2199.9999999999995</v>
      </c>
      <c r="L523" s="10">
        <f t="shared" si="5"/>
        <v>549.99999999999989</v>
      </c>
      <c r="M523" s="11">
        <v>0.25</v>
      </c>
      <c r="O523" s="16"/>
      <c r="P523" s="14"/>
      <c r="Q523" s="12"/>
      <c r="R523" s="13"/>
    </row>
    <row r="524" spans="1:18" ht="15.85" customHeight="1">
      <c r="A524" s="1"/>
      <c r="B524" s="6" t="s">
        <v>27</v>
      </c>
      <c r="C524" s="6">
        <v>1128299</v>
      </c>
      <c r="D524" s="7">
        <v>44269</v>
      </c>
      <c r="E524" s="6" t="s">
        <v>28</v>
      </c>
      <c r="F524" s="6" t="s">
        <v>40</v>
      </c>
      <c r="G524" s="6" t="s">
        <v>41</v>
      </c>
      <c r="H524" s="6" t="s">
        <v>19</v>
      </c>
      <c r="I524" s="8">
        <v>0.54999999999999993</v>
      </c>
      <c r="J524" s="9">
        <v>4000</v>
      </c>
      <c r="K524" s="10">
        <f t="shared" si="4"/>
        <v>2199.9999999999995</v>
      </c>
      <c r="L524" s="10">
        <f t="shared" si="5"/>
        <v>879.99999999999989</v>
      </c>
      <c r="M524" s="11">
        <v>0.4</v>
      </c>
      <c r="O524" s="16"/>
      <c r="P524" s="14"/>
      <c r="Q524" s="12"/>
      <c r="R524" s="13"/>
    </row>
    <row r="525" spans="1:18" ht="15.85" customHeight="1">
      <c r="A525" s="1"/>
      <c r="B525" s="6" t="s">
        <v>27</v>
      </c>
      <c r="C525" s="6">
        <v>1128299</v>
      </c>
      <c r="D525" s="7">
        <v>44269</v>
      </c>
      <c r="E525" s="6" t="s">
        <v>28</v>
      </c>
      <c r="F525" s="6" t="s">
        <v>40</v>
      </c>
      <c r="G525" s="6" t="s">
        <v>41</v>
      </c>
      <c r="H525" s="6" t="s">
        <v>20</v>
      </c>
      <c r="I525" s="8">
        <v>0.54999999999999993</v>
      </c>
      <c r="J525" s="9">
        <v>3000</v>
      </c>
      <c r="K525" s="10">
        <f t="shared" si="4"/>
        <v>1649.9999999999998</v>
      </c>
      <c r="L525" s="10">
        <f t="shared" si="5"/>
        <v>577.49999999999989</v>
      </c>
      <c r="M525" s="11">
        <v>0.35</v>
      </c>
      <c r="O525" s="16"/>
      <c r="P525" s="14"/>
      <c r="Q525" s="12"/>
      <c r="R525" s="13"/>
    </row>
    <row r="526" spans="1:18" ht="15.85" customHeight="1">
      <c r="A526" s="1"/>
      <c r="B526" s="6" t="s">
        <v>27</v>
      </c>
      <c r="C526" s="6">
        <v>1128299</v>
      </c>
      <c r="D526" s="7">
        <v>44269</v>
      </c>
      <c r="E526" s="6" t="s">
        <v>28</v>
      </c>
      <c r="F526" s="6" t="s">
        <v>40</v>
      </c>
      <c r="G526" s="6" t="s">
        <v>41</v>
      </c>
      <c r="H526" s="6" t="s">
        <v>21</v>
      </c>
      <c r="I526" s="8">
        <v>0.6</v>
      </c>
      <c r="J526" s="9">
        <v>1750</v>
      </c>
      <c r="K526" s="10">
        <f t="shared" si="4"/>
        <v>1050</v>
      </c>
      <c r="L526" s="10">
        <f t="shared" si="5"/>
        <v>577.5</v>
      </c>
      <c r="M526" s="11">
        <v>0.55000000000000004</v>
      </c>
      <c r="O526" s="16"/>
      <c r="P526" s="14"/>
      <c r="Q526" s="12"/>
      <c r="R526" s="13"/>
    </row>
    <row r="527" spans="1:18" ht="15.85" customHeight="1">
      <c r="A527" s="1"/>
      <c r="B527" s="6" t="s">
        <v>27</v>
      </c>
      <c r="C527" s="6">
        <v>1128299</v>
      </c>
      <c r="D527" s="7">
        <v>44269</v>
      </c>
      <c r="E527" s="6" t="s">
        <v>28</v>
      </c>
      <c r="F527" s="6" t="s">
        <v>40</v>
      </c>
      <c r="G527" s="6" t="s">
        <v>41</v>
      </c>
      <c r="H527" s="6" t="s">
        <v>22</v>
      </c>
      <c r="I527" s="8">
        <v>0.54999999999999993</v>
      </c>
      <c r="J527" s="9">
        <v>3750</v>
      </c>
      <c r="K527" s="10">
        <f t="shared" si="4"/>
        <v>2062.4999999999995</v>
      </c>
      <c r="L527" s="10">
        <f t="shared" si="5"/>
        <v>412.49999999999994</v>
      </c>
      <c r="M527" s="11">
        <v>0.2</v>
      </c>
      <c r="O527" s="16"/>
      <c r="P527" s="14"/>
      <c r="Q527" s="12"/>
      <c r="R527" s="13"/>
    </row>
    <row r="528" spans="1:18" ht="15.85" customHeight="1">
      <c r="A528" s="1"/>
      <c r="B528" s="6" t="s">
        <v>27</v>
      </c>
      <c r="C528" s="6">
        <v>1128299</v>
      </c>
      <c r="D528" s="7">
        <v>44301</v>
      </c>
      <c r="E528" s="6" t="s">
        <v>28</v>
      </c>
      <c r="F528" s="6" t="s">
        <v>40</v>
      </c>
      <c r="G528" s="6" t="s">
        <v>41</v>
      </c>
      <c r="H528" s="6" t="s">
        <v>17</v>
      </c>
      <c r="I528" s="8">
        <v>0.6</v>
      </c>
      <c r="J528" s="9">
        <v>5500</v>
      </c>
      <c r="K528" s="10">
        <f t="shared" si="4"/>
        <v>3300</v>
      </c>
      <c r="L528" s="10">
        <f t="shared" si="5"/>
        <v>1320</v>
      </c>
      <c r="M528" s="11">
        <v>0.4</v>
      </c>
      <c r="O528" s="16"/>
      <c r="P528" s="14"/>
      <c r="Q528" s="12"/>
      <c r="R528" s="13"/>
    </row>
    <row r="529" spans="1:18" ht="15.85" customHeight="1">
      <c r="A529" s="1"/>
      <c r="B529" s="6" t="s">
        <v>27</v>
      </c>
      <c r="C529" s="6">
        <v>1128299</v>
      </c>
      <c r="D529" s="7">
        <v>44301</v>
      </c>
      <c r="E529" s="6" t="s">
        <v>28</v>
      </c>
      <c r="F529" s="6" t="s">
        <v>40</v>
      </c>
      <c r="G529" s="6" t="s">
        <v>41</v>
      </c>
      <c r="H529" s="6" t="s">
        <v>18</v>
      </c>
      <c r="I529" s="8">
        <v>0.65</v>
      </c>
      <c r="J529" s="9">
        <v>3500</v>
      </c>
      <c r="K529" s="10">
        <f t="shared" si="4"/>
        <v>2275</v>
      </c>
      <c r="L529" s="10">
        <f t="shared" si="5"/>
        <v>568.75</v>
      </c>
      <c r="M529" s="11">
        <v>0.25</v>
      </c>
      <c r="O529" s="16"/>
      <c r="P529" s="14"/>
      <c r="Q529" s="12"/>
      <c r="R529" s="13"/>
    </row>
    <row r="530" spans="1:18" ht="15.85" customHeight="1">
      <c r="A530" s="1"/>
      <c r="B530" s="6" t="s">
        <v>27</v>
      </c>
      <c r="C530" s="6">
        <v>1128299</v>
      </c>
      <c r="D530" s="7">
        <v>44301</v>
      </c>
      <c r="E530" s="6" t="s">
        <v>28</v>
      </c>
      <c r="F530" s="6" t="s">
        <v>40</v>
      </c>
      <c r="G530" s="6" t="s">
        <v>41</v>
      </c>
      <c r="H530" s="6" t="s">
        <v>19</v>
      </c>
      <c r="I530" s="8">
        <v>0.65</v>
      </c>
      <c r="J530" s="9">
        <v>4000</v>
      </c>
      <c r="K530" s="10">
        <f t="shared" si="4"/>
        <v>2600</v>
      </c>
      <c r="L530" s="10">
        <f t="shared" si="5"/>
        <v>1040</v>
      </c>
      <c r="M530" s="11">
        <v>0.4</v>
      </c>
      <c r="O530" s="16"/>
      <c r="P530" s="14"/>
      <c r="Q530" s="12"/>
      <c r="R530" s="13"/>
    </row>
    <row r="531" spans="1:18" ht="15.85" customHeight="1">
      <c r="A531" s="1"/>
      <c r="B531" s="6" t="s">
        <v>27</v>
      </c>
      <c r="C531" s="6">
        <v>1128299</v>
      </c>
      <c r="D531" s="7">
        <v>44301</v>
      </c>
      <c r="E531" s="6" t="s">
        <v>28</v>
      </c>
      <c r="F531" s="6" t="s">
        <v>40</v>
      </c>
      <c r="G531" s="6" t="s">
        <v>41</v>
      </c>
      <c r="H531" s="6" t="s">
        <v>20</v>
      </c>
      <c r="I531" s="8">
        <v>0.6</v>
      </c>
      <c r="J531" s="9">
        <v>3000</v>
      </c>
      <c r="K531" s="10">
        <f t="shared" si="4"/>
        <v>1800</v>
      </c>
      <c r="L531" s="10">
        <f t="shared" si="5"/>
        <v>630</v>
      </c>
      <c r="M531" s="11">
        <v>0.35</v>
      </c>
      <c r="O531" s="16"/>
      <c r="P531" s="14"/>
      <c r="Q531" s="12"/>
      <c r="R531" s="13"/>
    </row>
    <row r="532" spans="1:18" ht="15.85" customHeight="1">
      <c r="A532" s="1"/>
      <c r="B532" s="6" t="s">
        <v>27</v>
      </c>
      <c r="C532" s="6">
        <v>1128299</v>
      </c>
      <c r="D532" s="7">
        <v>44301</v>
      </c>
      <c r="E532" s="6" t="s">
        <v>28</v>
      </c>
      <c r="F532" s="6" t="s">
        <v>40</v>
      </c>
      <c r="G532" s="6" t="s">
        <v>41</v>
      </c>
      <c r="H532" s="6" t="s">
        <v>21</v>
      </c>
      <c r="I532" s="8">
        <v>0.65</v>
      </c>
      <c r="J532" s="9">
        <v>2000</v>
      </c>
      <c r="K532" s="10">
        <f t="shared" si="4"/>
        <v>1300</v>
      </c>
      <c r="L532" s="10">
        <f t="shared" si="5"/>
        <v>715.00000000000011</v>
      </c>
      <c r="M532" s="11">
        <v>0.55000000000000004</v>
      </c>
      <c r="O532" s="16"/>
      <c r="P532" s="14"/>
      <c r="Q532" s="12"/>
      <c r="R532" s="13"/>
    </row>
    <row r="533" spans="1:18" ht="15.85" customHeight="1">
      <c r="A533" s="1"/>
      <c r="B533" s="6" t="s">
        <v>27</v>
      </c>
      <c r="C533" s="6">
        <v>1128299</v>
      </c>
      <c r="D533" s="7">
        <v>44301</v>
      </c>
      <c r="E533" s="6" t="s">
        <v>28</v>
      </c>
      <c r="F533" s="6" t="s">
        <v>40</v>
      </c>
      <c r="G533" s="6" t="s">
        <v>41</v>
      </c>
      <c r="H533" s="6" t="s">
        <v>22</v>
      </c>
      <c r="I533" s="8">
        <v>0.8</v>
      </c>
      <c r="J533" s="9">
        <v>3500</v>
      </c>
      <c r="K533" s="10">
        <f t="shared" si="4"/>
        <v>2800</v>
      </c>
      <c r="L533" s="10">
        <f t="shared" si="5"/>
        <v>560</v>
      </c>
      <c r="M533" s="11">
        <v>0.2</v>
      </c>
      <c r="O533" s="16"/>
      <c r="P533" s="14"/>
      <c r="Q533" s="12"/>
      <c r="R533" s="13"/>
    </row>
    <row r="534" spans="1:18" ht="15.85" customHeight="1">
      <c r="A534" s="1"/>
      <c r="B534" s="6" t="s">
        <v>27</v>
      </c>
      <c r="C534" s="6">
        <v>1128299</v>
      </c>
      <c r="D534" s="7">
        <v>44332</v>
      </c>
      <c r="E534" s="6" t="s">
        <v>28</v>
      </c>
      <c r="F534" s="6" t="s">
        <v>40</v>
      </c>
      <c r="G534" s="6" t="s">
        <v>41</v>
      </c>
      <c r="H534" s="6" t="s">
        <v>17</v>
      </c>
      <c r="I534" s="8">
        <v>0.6</v>
      </c>
      <c r="J534" s="9">
        <v>5500</v>
      </c>
      <c r="K534" s="10">
        <f t="shared" si="4"/>
        <v>3300</v>
      </c>
      <c r="L534" s="10">
        <f t="shared" si="5"/>
        <v>1485</v>
      </c>
      <c r="M534" s="11">
        <v>0.45</v>
      </c>
      <c r="O534" s="16"/>
      <c r="P534" s="14"/>
      <c r="Q534" s="12"/>
      <c r="R534" s="13"/>
    </row>
    <row r="535" spans="1:18" ht="15.85" customHeight="1">
      <c r="A535" s="1"/>
      <c r="B535" s="6" t="s">
        <v>27</v>
      </c>
      <c r="C535" s="6">
        <v>1128299</v>
      </c>
      <c r="D535" s="7">
        <v>44332</v>
      </c>
      <c r="E535" s="6" t="s">
        <v>28</v>
      </c>
      <c r="F535" s="6" t="s">
        <v>40</v>
      </c>
      <c r="G535" s="6" t="s">
        <v>41</v>
      </c>
      <c r="H535" s="6" t="s">
        <v>18</v>
      </c>
      <c r="I535" s="8">
        <v>0.65</v>
      </c>
      <c r="J535" s="9">
        <v>4000</v>
      </c>
      <c r="K535" s="10">
        <f t="shared" si="4"/>
        <v>2600</v>
      </c>
      <c r="L535" s="10">
        <f t="shared" si="5"/>
        <v>780</v>
      </c>
      <c r="M535" s="11">
        <v>0.3</v>
      </c>
      <c r="O535" s="16"/>
      <c r="P535" s="14"/>
      <c r="Q535" s="12"/>
      <c r="R535" s="13"/>
    </row>
    <row r="536" spans="1:18" ht="15.85" customHeight="1">
      <c r="A536" s="1"/>
      <c r="B536" s="6" t="s">
        <v>27</v>
      </c>
      <c r="C536" s="6">
        <v>1128299</v>
      </c>
      <c r="D536" s="7">
        <v>44332</v>
      </c>
      <c r="E536" s="6" t="s">
        <v>28</v>
      </c>
      <c r="F536" s="6" t="s">
        <v>40</v>
      </c>
      <c r="G536" s="6" t="s">
        <v>41</v>
      </c>
      <c r="H536" s="6" t="s">
        <v>19</v>
      </c>
      <c r="I536" s="8">
        <v>0.65</v>
      </c>
      <c r="J536" s="9">
        <v>4000</v>
      </c>
      <c r="K536" s="10">
        <f t="shared" si="4"/>
        <v>2600</v>
      </c>
      <c r="L536" s="10">
        <f t="shared" si="5"/>
        <v>1170</v>
      </c>
      <c r="M536" s="11">
        <v>0.45</v>
      </c>
      <c r="O536" s="16"/>
      <c r="P536" s="14"/>
      <c r="Q536" s="12"/>
      <c r="R536" s="13"/>
    </row>
    <row r="537" spans="1:18" ht="15.85" customHeight="1">
      <c r="A537" s="1"/>
      <c r="B537" s="6" t="s">
        <v>27</v>
      </c>
      <c r="C537" s="6">
        <v>1128299</v>
      </c>
      <c r="D537" s="7">
        <v>44332</v>
      </c>
      <c r="E537" s="6" t="s">
        <v>28</v>
      </c>
      <c r="F537" s="6" t="s">
        <v>40</v>
      </c>
      <c r="G537" s="6" t="s">
        <v>41</v>
      </c>
      <c r="H537" s="6" t="s">
        <v>20</v>
      </c>
      <c r="I537" s="8">
        <v>0.6</v>
      </c>
      <c r="J537" s="9">
        <v>3000</v>
      </c>
      <c r="K537" s="10">
        <f t="shared" si="4"/>
        <v>1800</v>
      </c>
      <c r="L537" s="10">
        <f t="shared" si="5"/>
        <v>719.99999999999989</v>
      </c>
      <c r="M537" s="11">
        <v>0.39999999999999997</v>
      </c>
      <c r="O537" s="16"/>
      <c r="P537" s="14"/>
      <c r="Q537" s="12"/>
      <c r="R537" s="13"/>
    </row>
    <row r="538" spans="1:18" ht="15.85" customHeight="1">
      <c r="A538" s="1"/>
      <c r="B538" s="6" t="s">
        <v>27</v>
      </c>
      <c r="C538" s="6">
        <v>1128299</v>
      </c>
      <c r="D538" s="7">
        <v>44332</v>
      </c>
      <c r="E538" s="6" t="s">
        <v>28</v>
      </c>
      <c r="F538" s="6" t="s">
        <v>40</v>
      </c>
      <c r="G538" s="6" t="s">
        <v>41</v>
      </c>
      <c r="H538" s="6" t="s">
        <v>21</v>
      </c>
      <c r="I538" s="8">
        <v>0.65</v>
      </c>
      <c r="J538" s="9">
        <v>2000</v>
      </c>
      <c r="K538" s="10">
        <f t="shared" si="4"/>
        <v>1300</v>
      </c>
      <c r="L538" s="10">
        <f t="shared" si="5"/>
        <v>780.00000000000011</v>
      </c>
      <c r="M538" s="11">
        <v>0.60000000000000009</v>
      </c>
      <c r="O538" s="16"/>
      <c r="P538" s="14"/>
      <c r="Q538" s="12"/>
      <c r="R538" s="13"/>
    </row>
    <row r="539" spans="1:18" ht="15.85" customHeight="1">
      <c r="A539" s="1"/>
      <c r="B539" s="6" t="s">
        <v>27</v>
      </c>
      <c r="C539" s="6">
        <v>1128299</v>
      </c>
      <c r="D539" s="7">
        <v>44332</v>
      </c>
      <c r="E539" s="6" t="s">
        <v>28</v>
      </c>
      <c r="F539" s="6" t="s">
        <v>40</v>
      </c>
      <c r="G539" s="6" t="s">
        <v>41</v>
      </c>
      <c r="H539" s="6" t="s">
        <v>22</v>
      </c>
      <c r="I539" s="8">
        <v>0.8</v>
      </c>
      <c r="J539" s="9">
        <v>4500</v>
      </c>
      <c r="K539" s="10">
        <f t="shared" si="4"/>
        <v>3600</v>
      </c>
      <c r="L539" s="10">
        <f t="shared" si="5"/>
        <v>900</v>
      </c>
      <c r="M539" s="11">
        <v>0.25</v>
      </c>
      <c r="O539" s="16"/>
      <c r="P539" s="14"/>
      <c r="Q539" s="12"/>
      <c r="R539" s="13"/>
    </row>
    <row r="540" spans="1:18" ht="15.85" customHeight="1">
      <c r="A540" s="1"/>
      <c r="B540" s="6" t="s">
        <v>27</v>
      </c>
      <c r="C540" s="6">
        <v>1128299</v>
      </c>
      <c r="D540" s="7">
        <v>44362</v>
      </c>
      <c r="E540" s="6" t="s">
        <v>28</v>
      </c>
      <c r="F540" s="6" t="s">
        <v>40</v>
      </c>
      <c r="G540" s="6" t="s">
        <v>41</v>
      </c>
      <c r="H540" s="6" t="s">
        <v>17</v>
      </c>
      <c r="I540" s="8">
        <v>0.6</v>
      </c>
      <c r="J540" s="9">
        <v>7000</v>
      </c>
      <c r="K540" s="10">
        <f t="shared" si="4"/>
        <v>4200</v>
      </c>
      <c r="L540" s="10">
        <f t="shared" si="5"/>
        <v>1890</v>
      </c>
      <c r="M540" s="11">
        <v>0.45</v>
      </c>
      <c r="O540" s="16"/>
      <c r="P540" s="14"/>
      <c r="Q540" s="12"/>
      <c r="R540" s="13"/>
    </row>
    <row r="541" spans="1:18" ht="15.85" customHeight="1">
      <c r="A541" s="1"/>
      <c r="B541" s="6" t="s">
        <v>27</v>
      </c>
      <c r="C541" s="6">
        <v>1128299</v>
      </c>
      <c r="D541" s="7">
        <v>44362</v>
      </c>
      <c r="E541" s="6" t="s">
        <v>28</v>
      </c>
      <c r="F541" s="6" t="s">
        <v>40</v>
      </c>
      <c r="G541" s="6" t="s">
        <v>41</v>
      </c>
      <c r="H541" s="6" t="s">
        <v>18</v>
      </c>
      <c r="I541" s="8">
        <v>0.65</v>
      </c>
      <c r="J541" s="9">
        <v>5500</v>
      </c>
      <c r="K541" s="10">
        <f t="shared" si="4"/>
        <v>3575</v>
      </c>
      <c r="L541" s="10">
        <f t="shared" si="5"/>
        <v>1072.5</v>
      </c>
      <c r="M541" s="11">
        <v>0.3</v>
      </c>
      <c r="O541" s="16"/>
      <c r="P541" s="14"/>
      <c r="Q541" s="12"/>
      <c r="R541" s="13"/>
    </row>
    <row r="542" spans="1:18" ht="15.85" customHeight="1">
      <c r="A542" s="1"/>
      <c r="B542" s="6" t="s">
        <v>27</v>
      </c>
      <c r="C542" s="6">
        <v>1128299</v>
      </c>
      <c r="D542" s="7">
        <v>44362</v>
      </c>
      <c r="E542" s="6" t="s">
        <v>28</v>
      </c>
      <c r="F542" s="6" t="s">
        <v>40</v>
      </c>
      <c r="G542" s="6" t="s">
        <v>41</v>
      </c>
      <c r="H542" s="6" t="s">
        <v>19</v>
      </c>
      <c r="I542" s="8">
        <v>0.65</v>
      </c>
      <c r="J542" s="9">
        <v>5500</v>
      </c>
      <c r="K542" s="10">
        <f t="shared" si="4"/>
        <v>3575</v>
      </c>
      <c r="L542" s="10">
        <f t="shared" si="5"/>
        <v>1608.75</v>
      </c>
      <c r="M542" s="11">
        <v>0.45</v>
      </c>
      <c r="O542" s="16"/>
      <c r="P542" s="14"/>
      <c r="Q542" s="12"/>
      <c r="R542" s="13"/>
    </row>
    <row r="543" spans="1:18" ht="15.85" customHeight="1">
      <c r="A543" s="1"/>
      <c r="B543" s="6" t="s">
        <v>27</v>
      </c>
      <c r="C543" s="6">
        <v>1128299</v>
      </c>
      <c r="D543" s="7">
        <v>44362</v>
      </c>
      <c r="E543" s="6" t="s">
        <v>28</v>
      </c>
      <c r="F543" s="6" t="s">
        <v>40</v>
      </c>
      <c r="G543" s="6" t="s">
        <v>41</v>
      </c>
      <c r="H543" s="6" t="s">
        <v>20</v>
      </c>
      <c r="I543" s="8">
        <v>0.6</v>
      </c>
      <c r="J543" s="9">
        <v>4250</v>
      </c>
      <c r="K543" s="10">
        <f t="shared" si="4"/>
        <v>2550</v>
      </c>
      <c r="L543" s="10">
        <f t="shared" si="5"/>
        <v>1019.9999999999999</v>
      </c>
      <c r="M543" s="11">
        <v>0.39999999999999997</v>
      </c>
      <c r="O543" s="16"/>
      <c r="P543" s="14"/>
      <c r="Q543" s="12"/>
      <c r="R543" s="13"/>
    </row>
    <row r="544" spans="1:18" ht="15.85" customHeight="1">
      <c r="A544" s="1"/>
      <c r="B544" s="6" t="s">
        <v>27</v>
      </c>
      <c r="C544" s="6">
        <v>1128299</v>
      </c>
      <c r="D544" s="7">
        <v>44362</v>
      </c>
      <c r="E544" s="6" t="s">
        <v>28</v>
      </c>
      <c r="F544" s="6" t="s">
        <v>40</v>
      </c>
      <c r="G544" s="6" t="s">
        <v>41</v>
      </c>
      <c r="H544" s="6" t="s">
        <v>21</v>
      </c>
      <c r="I544" s="8">
        <v>0.65</v>
      </c>
      <c r="J544" s="9">
        <v>3000</v>
      </c>
      <c r="K544" s="10">
        <f t="shared" si="4"/>
        <v>1950</v>
      </c>
      <c r="L544" s="10">
        <f t="shared" si="5"/>
        <v>1170.0000000000002</v>
      </c>
      <c r="M544" s="11">
        <v>0.60000000000000009</v>
      </c>
      <c r="O544" s="16"/>
      <c r="P544" s="14"/>
      <c r="Q544" s="12"/>
      <c r="R544" s="13"/>
    </row>
    <row r="545" spans="1:18" ht="15.85" customHeight="1">
      <c r="A545" s="1"/>
      <c r="B545" s="6" t="s">
        <v>27</v>
      </c>
      <c r="C545" s="6">
        <v>1128299</v>
      </c>
      <c r="D545" s="7">
        <v>44362</v>
      </c>
      <c r="E545" s="6" t="s">
        <v>28</v>
      </c>
      <c r="F545" s="6" t="s">
        <v>40</v>
      </c>
      <c r="G545" s="6" t="s">
        <v>41</v>
      </c>
      <c r="H545" s="6" t="s">
        <v>22</v>
      </c>
      <c r="I545" s="8">
        <v>0.8</v>
      </c>
      <c r="J545" s="9">
        <v>6000</v>
      </c>
      <c r="K545" s="10">
        <f t="shared" si="4"/>
        <v>4800</v>
      </c>
      <c r="L545" s="10">
        <f t="shared" si="5"/>
        <v>1200</v>
      </c>
      <c r="M545" s="11">
        <v>0.25</v>
      </c>
      <c r="O545" s="16"/>
      <c r="P545" s="14"/>
      <c r="Q545" s="12"/>
      <c r="R545" s="13"/>
    </row>
    <row r="546" spans="1:18" ht="15.85" customHeight="1">
      <c r="A546" s="1"/>
      <c r="B546" s="6" t="s">
        <v>27</v>
      </c>
      <c r="C546" s="6">
        <v>1128299</v>
      </c>
      <c r="D546" s="7">
        <v>44391</v>
      </c>
      <c r="E546" s="6" t="s">
        <v>28</v>
      </c>
      <c r="F546" s="6" t="s">
        <v>40</v>
      </c>
      <c r="G546" s="6" t="s">
        <v>41</v>
      </c>
      <c r="H546" s="6" t="s">
        <v>17</v>
      </c>
      <c r="I546" s="8">
        <v>0.6</v>
      </c>
      <c r="J546" s="9">
        <v>7500</v>
      </c>
      <c r="K546" s="10">
        <f t="shared" si="4"/>
        <v>4500</v>
      </c>
      <c r="L546" s="10">
        <f t="shared" si="5"/>
        <v>1800</v>
      </c>
      <c r="M546" s="11">
        <v>0.4</v>
      </c>
      <c r="O546" s="16"/>
      <c r="P546" s="14"/>
      <c r="Q546" s="12"/>
      <c r="R546" s="13"/>
    </row>
    <row r="547" spans="1:18" ht="15.85" customHeight="1">
      <c r="A547" s="1"/>
      <c r="B547" s="6" t="s">
        <v>27</v>
      </c>
      <c r="C547" s="6">
        <v>1128299</v>
      </c>
      <c r="D547" s="7">
        <v>44391</v>
      </c>
      <c r="E547" s="6" t="s">
        <v>28</v>
      </c>
      <c r="F547" s="6" t="s">
        <v>40</v>
      </c>
      <c r="G547" s="6" t="s">
        <v>41</v>
      </c>
      <c r="H547" s="6" t="s">
        <v>18</v>
      </c>
      <c r="I547" s="8">
        <v>0.65</v>
      </c>
      <c r="J547" s="9">
        <v>6000</v>
      </c>
      <c r="K547" s="10">
        <f t="shared" si="4"/>
        <v>3900</v>
      </c>
      <c r="L547" s="10">
        <f t="shared" si="5"/>
        <v>975</v>
      </c>
      <c r="M547" s="11">
        <v>0.25</v>
      </c>
      <c r="O547" s="16"/>
      <c r="P547" s="14"/>
      <c r="Q547" s="12"/>
      <c r="R547" s="13"/>
    </row>
    <row r="548" spans="1:18" ht="15.85" customHeight="1">
      <c r="A548" s="1"/>
      <c r="B548" s="6" t="s">
        <v>27</v>
      </c>
      <c r="C548" s="6">
        <v>1128299</v>
      </c>
      <c r="D548" s="7">
        <v>44391</v>
      </c>
      <c r="E548" s="6" t="s">
        <v>28</v>
      </c>
      <c r="F548" s="6" t="s">
        <v>40</v>
      </c>
      <c r="G548" s="6" t="s">
        <v>41</v>
      </c>
      <c r="H548" s="6" t="s">
        <v>19</v>
      </c>
      <c r="I548" s="8">
        <v>0.65</v>
      </c>
      <c r="J548" s="9">
        <v>5500</v>
      </c>
      <c r="K548" s="10">
        <f t="shared" si="4"/>
        <v>3575</v>
      </c>
      <c r="L548" s="10">
        <f t="shared" si="5"/>
        <v>1430</v>
      </c>
      <c r="M548" s="11">
        <v>0.4</v>
      </c>
      <c r="O548" s="16"/>
      <c r="P548" s="14"/>
      <c r="Q548" s="12"/>
      <c r="R548" s="13"/>
    </row>
    <row r="549" spans="1:18" ht="15.85" customHeight="1">
      <c r="A549" s="1"/>
      <c r="B549" s="6" t="s">
        <v>27</v>
      </c>
      <c r="C549" s="6">
        <v>1128299</v>
      </c>
      <c r="D549" s="7">
        <v>44391</v>
      </c>
      <c r="E549" s="6" t="s">
        <v>28</v>
      </c>
      <c r="F549" s="6" t="s">
        <v>40</v>
      </c>
      <c r="G549" s="6" t="s">
        <v>41</v>
      </c>
      <c r="H549" s="6" t="s">
        <v>20</v>
      </c>
      <c r="I549" s="8">
        <v>0.6</v>
      </c>
      <c r="J549" s="9">
        <v>4500</v>
      </c>
      <c r="K549" s="10">
        <f t="shared" si="4"/>
        <v>2700</v>
      </c>
      <c r="L549" s="10">
        <f t="shared" si="5"/>
        <v>944.99999999999989</v>
      </c>
      <c r="M549" s="11">
        <v>0.35</v>
      </c>
      <c r="O549" s="16"/>
      <c r="P549" s="14"/>
      <c r="Q549" s="12"/>
      <c r="R549" s="13"/>
    </row>
    <row r="550" spans="1:18" ht="15.85" customHeight="1">
      <c r="A550" s="1"/>
      <c r="B550" s="6" t="s">
        <v>27</v>
      </c>
      <c r="C550" s="6">
        <v>1128299</v>
      </c>
      <c r="D550" s="7">
        <v>44391</v>
      </c>
      <c r="E550" s="6" t="s">
        <v>28</v>
      </c>
      <c r="F550" s="6" t="s">
        <v>40</v>
      </c>
      <c r="G550" s="6" t="s">
        <v>41</v>
      </c>
      <c r="H550" s="6" t="s">
        <v>21</v>
      </c>
      <c r="I550" s="8">
        <v>0.65</v>
      </c>
      <c r="J550" s="9">
        <v>5000</v>
      </c>
      <c r="K550" s="10">
        <f t="shared" si="4"/>
        <v>3250</v>
      </c>
      <c r="L550" s="10">
        <f t="shared" si="5"/>
        <v>1787.5000000000002</v>
      </c>
      <c r="M550" s="11">
        <v>0.55000000000000004</v>
      </c>
      <c r="O550" s="16"/>
      <c r="P550" s="14"/>
      <c r="Q550" s="12"/>
      <c r="R550" s="13"/>
    </row>
    <row r="551" spans="1:18" ht="15.85" customHeight="1">
      <c r="A551" s="1"/>
      <c r="B551" s="6" t="s">
        <v>27</v>
      </c>
      <c r="C551" s="6">
        <v>1128299</v>
      </c>
      <c r="D551" s="7">
        <v>44391</v>
      </c>
      <c r="E551" s="6" t="s">
        <v>28</v>
      </c>
      <c r="F551" s="6" t="s">
        <v>40</v>
      </c>
      <c r="G551" s="6" t="s">
        <v>41</v>
      </c>
      <c r="H551" s="6" t="s">
        <v>22</v>
      </c>
      <c r="I551" s="8">
        <v>0.8</v>
      </c>
      <c r="J551" s="9">
        <v>5000</v>
      </c>
      <c r="K551" s="10">
        <f t="shared" si="4"/>
        <v>4000</v>
      </c>
      <c r="L551" s="10">
        <f t="shared" si="5"/>
        <v>800</v>
      </c>
      <c r="M551" s="11">
        <v>0.2</v>
      </c>
      <c r="O551" s="16"/>
      <c r="P551" s="14"/>
      <c r="Q551" s="12"/>
      <c r="R551" s="13"/>
    </row>
    <row r="552" spans="1:18" ht="15.85" customHeight="1">
      <c r="A552" s="1"/>
      <c r="B552" s="6" t="s">
        <v>27</v>
      </c>
      <c r="C552" s="6">
        <v>1128299</v>
      </c>
      <c r="D552" s="7">
        <v>44423</v>
      </c>
      <c r="E552" s="6" t="s">
        <v>28</v>
      </c>
      <c r="F552" s="6" t="s">
        <v>40</v>
      </c>
      <c r="G552" s="6" t="s">
        <v>41</v>
      </c>
      <c r="H552" s="6" t="s">
        <v>17</v>
      </c>
      <c r="I552" s="8">
        <v>0.65</v>
      </c>
      <c r="J552" s="9">
        <v>7000</v>
      </c>
      <c r="K552" s="10">
        <f t="shared" si="4"/>
        <v>4550</v>
      </c>
      <c r="L552" s="10">
        <f t="shared" si="5"/>
        <v>1820</v>
      </c>
      <c r="M552" s="11">
        <v>0.4</v>
      </c>
      <c r="O552" s="16"/>
      <c r="P552" s="14"/>
      <c r="Q552" s="12"/>
      <c r="R552" s="13"/>
    </row>
    <row r="553" spans="1:18" ht="15.85" customHeight="1">
      <c r="A553" s="1"/>
      <c r="B553" s="6" t="s">
        <v>27</v>
      </c>
      <c r="C553" s="6">
        <v>1128299</v>
      </c>
      <c r="D553" s="7">
        <v>44423</v>
      </c>
      <c r="E553" s="6" t="s">
        <v>28</v>
      </c>
      <c r="F553" s="6" t="s">
        <v>40</v>
      </c>
      <c r="G553" s="6" t="s">
        <v>41</v>
      </c>
      <c r="H553" s="6" t="s">
        <v>18</v>
      </c>
      <c r="I553" s="8">
        <v>0.70000000000000007</v>
      </c>
      <c r="J553" s="9">
        <v>6500</v>
      </c>
      <c r="K553" s="10">
        <f t="shared" si="4"/>
        <v>4550</v>
      </c>
      <c r="L553" s="10">
        <f t="shared" si="5"/>
        <v>1137.5</v>
      </c>
      <c r="M553" s="11">
        <v>0.25</v>
      </c>
      <c r="O553" s="16"/>
      <c r="P553" s="14"/>
      <c r="Q553" s="12"/>
      <c r="R553" s="13"/>
    </row>
    <row r="554" spans="1:18" ht="15.85" customHeight="1">
      <c r="A554" s="1"/>
      <c r="B554" s="6" t="s">
        <v>27</v>
      </c>
      <c r="C554" s="6">
        <v>1128299</v>
      </c>
      <c r="D554" s="7">
        <v>44423</v>
      </c>
      <c r="E554" s="6" t="s">
        <v>28</v>
      </c>
      <c r="F554" s="6" t="s">
        <v>40</v>
      </c>
      <c r="G554" s="6" t="s">
        <v>41</v>
      </c>
      <c r="H554" s="6" t="s">
        <v>19</v>
      </c>
      <c r="I554" s="8">
        <v>0.65</v>
      </c>
      <c r="J554" s="9">
        <v>5250</v>
      </c>
      <c r="K554" s="10">
        <f t="shared" si="4"/>
        <v>3412.5</v>
      </c>
      <c r="L554" s="10">
        <f t="shared" si="5"/>
        <v>1365</v>
      </c>
      <c r="M554" s="11">
        <v>0.4</v>
      </c>
      <c r="O554" s="16"/>
      <c r="P554" s="14"/>
      <c r="Q554" s="12"/>
      <c r="R554" s="13"/>
    </row>
    <row r="555" spans="1:18" ht="15.85" customHeight="1">
      <c r="A555" s="1"/>
      <c r="B555" s="6" t="s">
        <v>27</v>
      </c>
      <c r="C555" s="6">
        <v>1128299</v>
      </c>
      <c r="D555" s="7">
        <v>44423</v>
      </c>
      <c r="E555" s="6" t="s">
        <v>28</v>
      </c>
      <c r="F555" s="6" t="s">
        <v>40</v>
      </c>
      <c r="G555" s="6" t="s">
        <v>41</v>
      </c>
      <c r="H555" s="6" t="s">
        <v>20</v>
      </c>
      <c r="I555" s="8">
        <v>0.65</v>
      </c>
      <c r="J555" s="9">
        <v>4750</v>
      </c>
      <c r="K555" s="10">
        <f t="shared" si="4"/>
        <v>3087.5</v>
      </c>
      <c r="L555" s="10">
        <f t="shared" si="5"/>
        <v>1080.625</v>
      </c>
      <c r="M555" s="11">
        <v>0.35</v>
      </c>
      <c r="O555" s="16"/>
      <c r="P555" s="14"/>
      <c r="Q555" s="12"/>
      <c r="R555" s="13"/>
    </row>
    <row r="556" spans="1:18" ht="15.85" customHeight="1">
      <c r="A556" s="1"/>
      <c r="B556" s="6" t="s">
        <v>27</v>
      </c>
      <c r="C556" s="6">
        <v>1128299</v>
      </c>
      <c r="D556" s="7">
        <v>44423</v>
      </c>
      <c r="E556" s="6" t="s">
        <v>28</v>
      </c>
      <c r="F556" s="6" t="s">
        <v>40</v>
      </c>
      <c r="G556" s="6" t="s">
        <v>41</v>
      </c>
      <c r="H556" s="6" t="s">
        <v>21</v>
      </c>
      <c r="I556" s="8">
        <v>0.75</v>
      </c>
      <c r="J556" s="9">
        <v>4750</v>
      </c>
      <c r="K556" s="10">
        <f t="shared" si="4"/>
        <v>3562.5</v>
      </c>
      <c r="L556" s="10">
        <f t="shared" si="5"/>
        <v>1959.3750000000002</v>
      </c>
      <c r="M556" s="11">
        <v>0.55000000000000004</v>
      </c>
      <c r="O556" s="16"/>
      <c r="P556" s="14"/>
      <c r="Q556" s="12"/>
      <c r="R556" s="13"/>
    </row>
    <row r="557" spans="1:18" ht="15.85" customHeight="1">
      <c r="A557" s="1"/>
      <c r="B557" s="6" t="s">
        <v>27</v>
      </c>
      <c r="C557" s="6">
        <v>1128299</v>
      </c>
      <c r="D557" s="7">
        <v>44423</v>
      </c>
      <c r="E557" s="6" t="s">
        <v>28</v>
      </c>
      <c r="F557" s="6" t="s">
        <v>40</v>
      </c>
      <c r="G557" s="6" t="s">
        <v>41</v>
      </c>
      <c r="H557" s="6" t="s">
        <v>22</v>
      </c>
      <c r="I557" s="8">
        <v>0.8</v>
      </c>
      <c r="J557" s="9">
        <v>4000</v>
      </c>
      <c r="K557" s="10">
        <f t="shared" si="4"/>
        <v>3200</v>
      </c>
      <c r="L557" s="10">
        <f t="shared" si="5"/>
        <v>640</v>
      </c>
      <c r="M557" s="11">
        <v>0.2</v>
      </c>
      <c r="O557" s="16"/>
      <c r="P557" s="14"/>
      <c r="Q557" s="12"/>
      <c r="R557" s="13"/>
    </row>
    <row r="558" spans="1:18" ht="15.85" customHeight="1">
      <c r="A558" s="1"/>
      <c r="B558" s="6" t="s">
        <v>27</v>
      </c>
      <c r="C558" s="6">
        <v>1128299</v>
      </c>
      <c r="D558" s="7">
        <v>44455</v>
      </c>
      <c r="E558" s="6" t="s">
        <v>28</v>
      </c>
      <c r="F558" s="6" t="s">
        <v>40</v>
      </c>
      <c r="G558" s="6" t="s">
        <v>41</v>
      </c>
      <c r="H558" s="6" t="s">
        <v>17</v>
      </c>
      <c r="I558" s="8">
        <v>0.60000000000000009</v>
      </c>
      <c r="J558" s="9">
        <v>6000</v>
      </c>
      <c r="K558" s="10">
        <f t="shared" si="4"/>
        <v>3600.0000000000005</v>
      </c>
      <c r="L558" s="10">
        <f t="shared" si="5"/>
        <v>1260.0000000000002</v>
      </c>
      <c r="M558" s="11">
        <v>0.35000000000000003</v>
      </c>
      <c r="O558" s="16"/>
      <c r="P558" s="14"/>
      <c r="Q558" s="12"/>
      <c r="R558" s="13"/>
    </row>
    <row r="559" spans="1:18" ht="15.85" customHeight="1">
      <c r="A559" s="1"/>
      <c r="B559" s="6" t="s">
        <v>27</v>
      </c>
      <c r="C559" s="6">
        <v>1128299</v>
      </c>
      <c r="D559" s="7">
        <v>44455</v>
      </c>
      <c r="E559" s="6" t="s">
        <v>28</v>
      </c>
      <c r="F559" s="6" t="s">
        <v>40</v>
      </c>
      <c r="G559" s="6" t="s">
        <v>41</v>
      </c>
      <c r="H559" s="6" t="s">
        <v>18</v>
      </c>
      <c r="I559" s="8">
        <v>0.65000000000000013</v>
      </c>
      <c r="J559" s="9">
        <v>6000</v>
      </c>
      <c r="K559" s="10">
        <f t="shared" si="4"/>
        <v>3900.0000000000009</v>
      </c>
      <c r="L559" s="10">
        <f t="shared" si="5"/>
        <v>780.00000000000023</v>
      </c>
      <c r="M559" s="11">
        <v>0.2</v>
      </c>
      <c r="O559" s="16"/>
      <c r="P559" s="14"/>
      <c r="Q559" s="12"/>
      <c r="R559" s="13"/>
    </row>
    <row r="560" spans="1:18" ht="15.85" customHeight="1">
      <c r="A560" s="1"/>
      <c r="B560" s="6" t="s">
        <v>27</v>
      </c>
      <c r="C560" s="6">
        <v>1128299</v>
      </c>
      <c r="D560" s="7">
        <v>44455</v>
      </c>
      <c r="E560" s="6" t="s">
        <v>28</v>
      </c>
      <c r="F560" s="6" t="s">
        <v>40</v>
      </c>
      <c r="G560" s="6" t="s">
        <v>41</v>
      </c>
      <c r="H560" s="6" t="s">
        <v>19</v>
      </c>
      <c r="I560" s="8">
        <v>0.60000000000000009</v>
      </c>
      <c r="J560" s="9">
        <v>4500</v>
      </c>
      <c r="K560" s="10">
        <f t="shared" si="4"/>
        <v>2700.0000000000005</v>
      </c>
      <c r="L560" s="10">
        <f t="shared" si="5"/>
        <v>945.00000000000023</v>
      </c>
      <c r="M560" s="11">
        <v>0.35000000000000003</v>
      </c>
      <c r="O560" s="16"/>
      <c r="P560" s="14"/>
      <c r="Q560" s="12"/>
      <c r="R560" s="13"/>
    </row>
    <row r="561" spans="1:18" ht="15.85" customHeight="1">
      <c r="A561" s="1"/>
      <c r="B561" s="6" t="s">
        <v>27</v>
      </c>
      <c r="C561" s="6">
        <v>1128299</v>
      </c>
      <c r="D561" s="7">
        <v>44455</v>
      </c>
      <c r="E561" s="6" t="s">
        <v>28</v>
      </c>
      <c r="F561" s="6" t="s">
        <v>40</v>
      </c>
      <c r="G561" s="6" t="s">
        <v>41</v>
      </c>
      <c r="H561" s="6" t="s">
        <v>20</v>
      </c>
      <c r="I561" s="8">
        <v>0.60000000000000009</v>
      </c>
      <c r="J561" s="9">
        <v>4000</v>
      </c>
      <c r="K561" s="10">
        <f t="shared" si="4"/>
        <v>2400.0000000000005</v>
      </c>
      <c r="L561" s="10">
        <f t="shared" si="5"/>
        <v>720.00000000000011</v>
      </c>
      <c r="M561" s="11">
        <v>0.3</v>
      </c>
      <c r="O561" s="16"/>
      <c r="P561" s="14"/>
      <c r="Q561" s="12"/>
      <c r="R561" s="13"/>
    </row>
    <row r="562" spans="1:18" ht="15.85" customHeight="1">
      <c r="A562" s="1"/>
      <c r="B562" s="6" t="s">
        <v>27</v>
      </c>
      <c r="C562" s="6">
        <v>1128299</v>
      </c>
      <c r="D562" s="7">
        <v>44455</v>
      </c>
      <c r="E562" s="6" t="s">
        <v>28</v>
      </c>
      <c r="F562" s="6" t="s">
        <v>40</v>
      </c>
      <c r="G562" s="6" t="s">
        <v>41</v>
      </c>
      <c r="H562" s="6" t="s">
        <v>21</v>
      </c>
      <c r="I562" s="8">
        <v>0.70000000000000007</v>
      </c>
      <c r="J562" s="9">
        <v>4000</v>
      </c>
      <c r="K562" s="10">
        <f t="shared" si="4"/>
        <v>2800.0000000000005</v>
      </c>
      <c r="L562" s="10">
        <f t="shared" si="5"/>
        <v>1400.0000000000005</v>
      </c>
      <c r="M562" s="11">
        <v>0.50000000000000011</v>
      </c>
      <c r="O562" s="16"/>
      <c r="P562" s="14"/>
      <c r="Q562" s="12"/>
      <c r="R562" s="13"/>
    </row>
    <row r="563" spans="1:18" ht="15.85" customHeight="1">
      <c r="A563" s="1"/>
      <c r="B563" s="6" t="s">
        <v>27</v>
      </c>
      <c r="C563" s="6">
        <v>1128299</v>
      </c>
      <c r="D563" s="7">
        <v>44455</v>
      </c>
      <c r="E563" s="6" t="s">
        <v>28</v>
      </c>
      <c r="F563" s="6" t="s">
        <v>40</v>
      </c>
      <c r="G563" s="6" t="s">
        <v>41</v>
      </c>
      <c r="H563" s="6" t="s">
        <v>22</v>
      </c>
      <c r="I563" s="8">
        <v>0.75000000000000011</v>
      </c>
      <c r="J563" s="9">
        <v>4500</v>
      </c>
      <c r="K563" s="10">
        <f t="shared" si="4"/>
        <v>3375.0000000000005</v>
      </c>
      <c r="L563" s="10">
        <f t="shared" si="5"/>
        <v>506.25000000000017</v>
      </c>
      <c r="M563" s="11">
        <v>0.15000000000000002</v>
      </c>
      <c r="O563" s="16"/>
      <c r="P563" s="14"/>
      <c r="Q563" s="12"/>
      <c r="R563" s="13"/>
    </row>
    <row r="564" spans="1:18" ht="15.85" customHeight="1">
      <c r="A564" s="1"/>
      <c r="B564" s="6" t="s">
        <v>27</v>
      </c>
      <c r="C564" s="6">
        <v>1128299</v>
      </c>
      <c r="D564" s="7">
        <v>44484</v>
      </c>
      <c r="E564" s="6" t="s">
        <v>28</v>
      </c>
      <c r="F564" s="6" t="s">
        <v>40</v>
      </c>
      <c r="G564" s="6" t="s">
        <v>41</v>
      </c>
      <c r="H564" s="6" t="s">
        <v>17</v>
      </c>
      <c r="I564" s="8">
        <v>0.60000000000000009</v>
      </c>
      <c r="J564" s="9">
        <v>5500</v>
      </c>
      <c r="K564" s="10">
        <f t="shared" si="4"/>
        <v>3300.0000000000005</v>
      </c>
      <c r="L564" s="10">
        <f t="shared" si="5"/>
        <v>1155.0000000000002</v>
      </c>
      <c r="M564" s="11">
        <v>0.35000000000000003</v>
      </c>
      <c r="O564" s="16"/>
      <c r="P564" s="14"/>
      <c r="Q564" s="12"/>
      <c r="R564" s="13"/>
    </row>
    <row r="565" spans="1:18" ht="15.85" customHeight="1">
      <c r="A565" s="1"/>
      <c r="B565" s="6" t="s">
        <v>27</v>
      </c>
      <c r="C565" s="6">
        <v>1128299</v>
      </c>
      <c r="D565" s="7">
        <v>44484</v>
      </c>
      <c r="E565" s="6" t="s">
        <v>28</v>
      </c>
      <c r="F565" s="6" t="s">
        <v>40</v>
      </c>
      <c r="G565" s="6" t="s">
        <v>41</v>
      </c>
      <c r="H565" s="6" t="s">
        <v>18</v>
      </c>
      <c r="I565" s="8">
        <v>0.65000000000000013</v>
      </c>
      <c r="J565" s="9">
        <v>5500</v>
      </c>
      <c r="K565" s="10">
        <f t="shared" si="4"/>
        <v>3575.0000000000009</v>
      </c>
      <c r="L565" s="10">
        <f t="shared" si="5"/>
        <v>715.00000000000023</v>
      </c>
      <c r="M565" s="11">
        <v>0.2</v>
      </c>
      <c r="O565" s="16"/>
      <c r="P565" s="14"/>
      <c r="Q565" s="12"/>
      <c r="R565" s="13"/>
    </row>
    <row r="566" spans="1:18" ht="15.85" customHeight="1">
      <c r="A566" s="1"/>
      <c r="B566" s="6" t="s">
        <v>27</v>
      </c>
      <c r="C566" s="6">
        <v>1128299</v>
      </c>
      <c r="D566" s="7">
        <v>44484</v>
      </c>
      <c r="E566" s="6" t="s">
        <v>28</v>
      </c>
      <c r="F566" s="6" t="s">
        <v>40</v>
      </c>
      <c r="G566" s="6" t="s">
        <v>41</v>
      </c>
      <c r="H566" s="6" t="s">
        <v>19</v>
      </c>
      <c r="I566" s="8">
        <v>0.60000000000000009</v>
      </c>
      <c r="J566" s="9">
        <v>3750</v>
      </c>
      <c r="K566" s="10">
        <f t="shared" si="4"/>
        <v>2250.0000000000005</v>
      </c>
      <c r="L566" s="10">
        <f t="shared" si="5"/>
        <v>787.50000000000023</v>
      </c>
      <c r="M566" s="11">
        <v>0.35000000000000003</v>
      </c>
      <c r="O566" s="16"/>
      <c r="P566" s="14"/>
      <c r="Q566" s="12"/>
      <c r="R566" s="13"/>
    </row>
    <row r="567" spans="1:18" ht="15.85" customHeight="1">
      <c r="A567" s="1"/>
      <c r="B567" s="6" t="s">
        <v>27</v>
      </c>
      <c r="C567" s="6">
        <v>1128299</v>
      </c>
      <c r="D567" s="7">
        <v>44484</v>
      </c>
      <c r="E567" s="6" t="s">
        <v>28</v>
      </c>
      <c r="F567" s="6" t="s">
        <v>40</v>
      </c>
      <c r="G567" s="6" t="s">
        <v>41</v>
      </c>
      <c r="H567" s="6" t="s">
        <v>20</v>
      </c>
      <c r="I567" s="8">
        <v>0.60000000000000009</v>
      </c>
      <c r="J567" s="9">
        <v>3500</v>
      </c>
      <c r="K567" s="10">
        <f t="shared" si="4"/>
        <v>2100.0000000000005</v>
      </c>
      <c r="L567" s="10">
        <f t="shared" si="5"/>
        <v>630.00000000000011</v>
      </c>
      <c r="M567" s="11">
        <v>0.3</v>
      </c>
      <c r="O567" s="16"/>
      <c r="P567" s="14"/>
      <c r="Q567" s="12"/>
      <c r="R567" s="13"/>
    </row>
    <row r="568" spans="1:18" ht="15.85" customHeight="1">
      <c r="A568" s="1"/>
      <c r="B568" s="6" t="s">
        <v>27</v>
      </c>
      <c r="C568" s="6">
        <v>1128299</v>
      </c>
      <c r="D568" s="7">
        <v>44484</v>
      </c>
      <c r="E568" s="6" t="s">
        <v>28</v>
      </c>
      <c r="F568" s="6" t="s">
        <v>40</v>
      </c>
      <c r="G568" s="6" t="s">
        <v>41</v>
      </c>
      <c r="H568" s="6" t="s">
        <v>21</v>
      </c>
      <c r="I568" s="8">
        <v>0.70000000000000007</v>
      </c>
      <c r="J568" s="9">
        <v>3250</v>
      </c>
      <c r="K568" s="10">
        <f t="shared" si="4"/>
        <v>2275</v>
      </c>
      <c r="L568" s="10">
        <f t="shared" si="5"/>
        <v>1137.5000000000002</v>
      </c>
      <c r="M568" s="11">
        <v>0.50000000000000011</v>
      </c>
      <c r="O568" s="16"/>
      <c r="P568" s="14"/>
      <c r="Q568" s="12"/>
      <c r="R568" s="13"/>
    </row>
    <row r="569" spans="1:18" ht="15.85" customHeight="1">
      <c r="A569" s="1"/>
      <c r="B569" s="6" t="s">
        <v>27</v>
      </c>
      <c r="C569" s="6">
        <v>1128299</v>
      </c>
      <c r="D569" s="7">
        <v>44484</v>
      </c>
      <c r="E569" s="6" t="s">
        <v>28</v>
      </c>
      <c r="F569" s="6" t="s">
        <v>40</v>
      </c>
      <c r="G569" s="6" t="s">
        <v>41</v>
      </c>
      <c r="H569" s="6" t="s">
        <v>22</v>
      </c>
      <c r="I569" s="8">
        <v>0.75000000000000011</v>
      </c>
      <c r="J569" s="9">
        <v>3750</v>
      </c>
      <c r="K569" s="10">
        <f t="shared" si="4"/>
        <v>2812.5000000000005</v>
      </c>
      <c r="L569" s="10">
        <f t="shared" si="5"/>
        <v>421.87500000000011</v>
      </c>
      <c r="M569" s="11">
        <v>0.15000000000000002</v>
      </c>
      <c r="O569" s="16"/>
      <c r="P569" s="14"/>
      <c r="Q569" s="12"/>
      <c r="R569" s="13"/>
    </row>
    <row r="570" spans="1:18" ht="15.85" customHeight="1">
      <c r="A570" s="1"/>
      <c r="B570" s="6" t="s">
        <v>27</v>
      </c>
      <c r="C570" s="6">
        <v>1128299</v>
      </c>
      <c r="D570" s="7">
        <v>44515</v>
      </c>
      <c r="E570" s="6" t="s">
        <v>28</v>
      </c>
      <c r="F570" s="6" t="s">
        <v>40</v>
      </c>
      <c r="G570" s="6" t="s">
        <v>41</v>
      </c>
      <c r="H570" s="6" t="s">
        <v>17</v>
      </c>
      <c r="I570" s="8">
        <v>0.60000000000000009</v>
      </c>
      <c r="J570" s="9">
        <v>5750</v>
      </c>
      <c r="K570" s="10">
        <f t="shared" si="4"/>
        <v>3450.0000000000005</v>
      </c>
      <c r="L570" s="10">
        <f t="shared" si="5"/>
        <v>1207.5000000000002</v>
      </c>
      <c r="M570" s="11">
        <v>0.35000000000000003</v>
      </c>
      <c r="O570" s="16"/>
      <c r="P570" s="14"/>
      <c r="Q570" s="12"/>
      <c r="R570" s="13"/>
    </row>
    <row r="571" spans="1:18" ht="15.85" customHeight="1">
      <c r="A571" s="1"/>
      <c r="B571" s="6" t="s">
        <v>27</v>
      </c>
      <c r="C571" s="6">
        <v>1128299</v>
      </c>
      <c r="D571" s="7">
        <v>44515</v>
      </c>
      <c r="E571" s="6" t="s">
        <v>28</v>
      </c>
      <c r="F571" s="6" t="s">
        <v>40</v>
      </c>
      <c r="G571" s="6" t="s">
        <v>41</v>
      </c>
      <c r="H571" s="6" t="s">
        <v>18</v>
      </c>
      <c r="I571" s="8">
        <v>0.65000000000000013</v>
      </c>
      <c r="J571" s="9">
        <v>5750</v>
      </c>
      <c r="K571" s="10">
        <f t="shared" si="4"/>
        <v>3737.5000000000009</v>
      </c>
      <c r="L571" s="10">
        <f t="shared" si="5"/>
        <v>747.50000000000023</v>
      </c>
      <c r="M571" s="11">
        <v>0.2</v>
      </c>
      <c r="O571" s="16"/>
      <c r="P571" s="14"/>
      <c r="Q571" s="12"/>
      <c r="R571" s="13"/>
    </row>
    <row r="572" spans="1:18" ht="15.85" customHeight="1">
      <c r="A572" s="1"/>
      <c r="B572" s="6" t="s">
        <v>27</v>
      </c>
      <c r="C572" s="6">
        <v>1128299</v>
      </c>
      <c r="D572" s="7">
        <v>44515</v>
      </c>
      <c r="E572" s="6" t="s">
        <v>28</v>
      </c>
      <c r="F572" s="6" t="s">
        <v>40</v>
      </c>
      <c r="G572" s="6" t="s">
        <v>41</v>
      </c>
      <c r="H572" s="6" t="s">
        <v>19</v>
      </c>
      <c r="I572" s="8">
        <v>0.60000000000000009</v>
      </c>
      <c r="J572" s="9">
        <v>4250</v>
      </c>
      <c r="K572" s="10">
        <f t="shared" si="4"/>
        <v>2550.0000000000005</v>
      </c>
      <c r="L572" s="10">
        <f t="shared" si="5"/>
        <v>892.50000000000023</v>
      </c>
      <c r="M572" s="11">
        <v>0.35000000000000003</v>
      </c>
      <c r="O572" s="16"/>
      <c r="P572" s="14"/>
      <c r="Q572" s="12"/>
      <c r="R572" s="13"/>
    </row>
    <row r="573" spans="1:18" ht="15.85" customHeight="1">
      <c r="A573" s="1"/>
      <c r="B573" s="6" t="s">
        <v>27</v>
      </c>
      <c r="C573" s="6">
        <v>1128299</v>
      </c>
      <c r="D573" s="7">
        <v>44515</v>
      </c>
      <c r="E573" s="6" t="s">
        <v>28</v>
      </c>
      <c r="F573" s="6" t="s">
        <v>40</v>
      </c>
      <c r="G573" s="6" t="s">
        <v>41</v>
      </c>
      <c r="H573" s="6" t="s">
        <v>20</v>
      </c>
      <c r="I573" s="8">
        <v>0.60000000000000009</v>
      </c>
      <c r="J573" s="9">
        <v>4000</v>
      </c>
      <c r="K573" s="10">
        <f t="shared" si="4"/>
        <v>2400.0000000000005</v>
      </c>
      <c r="L573" s="10">
        <f t="shared" si="5"/>
        <v>720.00000000000011</v>
      </c>
      <c r="M573" s="11">
        <v>0.3</v>
      </c>
      <c r="O573" s="16"/>
      <c r="P573" s="14"/>
      <c r="Q573" s="12"/>
      <c r="R573" s="13"/>
    </row>
    <row r="574" spans="1:18" ht="15.85" customHeight="1">
      <c r="A574" s="1"/>
      <c r="B574" s="6" t="s">
        <v>27</v>
      </c>
      <c r="C574" s="6">
        <v>1128299</v>
      </c>
      <c r="D574" s="7">
        <v>44515</v>
      </c>
      <c r="E574" s="6" t="s">
        <v>28</v>
      </c>
      <c r="F574" s="6" t="s">
        <v>40</v>
      </c>
      <c r="G574" s="6" t="s">
        <v>41</v>
      </c>
      <c r="H574" s="6" t="s">
        <v>21</v>
      </c>
      <c r="I574" s="8">
        <v>0.70000000000000007</v>
      </c>
      <c r="J574" s="9">
        <v>3500</v>
      </c>
      <c r="K574" s="10">
        <f t="shared" si="4"/>
        <v>2450.0000000000005</v>
      </c>
      <c r="L574" s="10">
        <f t="shared" si="5"/>
        <v>1225.0000000000005</v>
      </c>
      <c r="M574" s="11">
        <v>0.50000000000000011</v>
      </c>
      <c r="O574" s="16"/>
      <c r="P574" s="14"/>
      <c r="Q574" s="12"/>
      <c r="R574" s="13"/>
    </row>
    <row r="575" spans="1:18" ht="15.85" customHeight="1">
      <c r="A575" s="1"/>
      <c r="B575" s="6" t="s">
        <v>27</v>
      </c>
      <c r="C575" s="6">
        <v>1128299</v>
      </c>
      <c r="D575" s="7">
        <v>44515</v>
      </c>
      <c r="E575" s="6" t="s">
        <v>28</v>
      </c>
      <c r="F575" s="6" t="s">
        <v>40</v>
      </c>
      <c r="G575" s="6" t="s">
        <v>41</v>
      </c>
      <c r="H575" s="6" t="s">
        <v>22</v>
      </c>
      <c r="I575" s="8">
        <v>0.75000000000000011</v>
      </c>
      <c r="J575" s="9">
        <v>4750</v>
      </c>
      <c r="K575" s="10">
        <f t="shared" si="4"/>
        <v>3562.5000000000005</v>
      </c>
      <c r="L575" s="10">
        <f t="shared" si="5"/>
        <v>534.37500000000011</v>
      </c>
      <c r="M575" s="11">
        <v>0.15000000000000002</v>
      </c>
      <c r="O575" s="16"/>
      <c r="P575" s="14"/>
      <c r="Q575" s="12"/>
      <c r="R575" s="13"/>
    </row>
    <row r="576" spans="1:18" ht="15.85" customHeight="1">
      <c r="A576" s="1"/>
      <c r="B576" s="6" t="s">
        <v>27</v>
      </c>
      <c r="C576" s="6">
        <v>1128299</v>
      </c>
      <c r="D576" s="7">
        <v>44544</v>
      </c>
      <c r="E576" s="6" t="s">
        <v>28</v>
      </c>
      <c r="F576" s="6" t="s">
        <v>40</v>
      </c>
      <c r="G576" s="6" t="s">
        <v>41</v>
      </c>
      <c r="H576" s="6" t="s">
        <v>17</v>
      </c>
      <c r="I576" s="8">
        <v>0.60000000000000009</v>
      </c>
      <c r="J576" s="9">
        <v>6750</v>
      </c>
      <c r="K576" s="10">
        <f t="shared" si="4"/>
        <v>4050.0000000000005</v>
      </c>
      <c r="L576" s="10">
        <f t="shared" si="5"/>
        <v>1417.5000000000002</v>
      </c>
      <c r="M576" s="11">
        <v>0.35000000000000003</v>
      </c>
      <c r="O576" s="16"/>
      <c r="P576" s="14"/>
      <c r="Q576" s="12"/>
      <c r="R576" s="13"/>
    </row>
    <row r="577" spans="1:18" ht="15.85" customHeight="1">
      <c r="A577" s="1"/>
      <c r="B577" s="6" t="s">
        <v>27</v>
      </c>
      <c r="C577" s="6">
        <v>1128299</v>
      </c>
      <c r="D577" s="7">
        <v>44544</v>
      </c>
      <c r="E577" s="6" t="s">
        <v>28</v>
      </c>
      <c r="F577" s="6" t="s">
        <v>40</v>
      </c>
      <c r="G577" s="6" t="s">
        <v>41</v>
      </c>
      <c r="H577" s="6" t="s">
        <v>18</v>
      </c>
      <c r="I577" s="8">
        <v>0.65000000000000013</v>
      </c>
      <c r="J577" s="9">
        <v>6750</v>
      </c>
      <c r="K577" s="10">
        <f t="shared" si="4"/>
        <v>4387.5000000000009</v>
      </c>
      <c r="L577" s="10">
        <f t="shared" si="5"/>
        <v>877.50000000000023</v>
      </c>
      <c r="M577" s="11">
        <v>0.2</v>
      </c>
      <c r="O577" s="16"/>
      <c r="P577" s="14"/>
      <c r="Q577" s="12"/>
      <c r="R577" s="13"/>
    </row>
    <row r="578" spans="1:18" ht="15.85" customHeight="1">
      <c r="A578" s="1"/>
      <c r="B578" s="6" t="s">
        <v>27</v>
      </c>
      <c r="C578" s="6">
        <v>1128299</v>
      </c>
      <c r="D578" s="7">
        <v>44544</v>
      </c>
      <c r="E578" s="6" t="s">
        <v>28</v>
      </c>
      <c r="F578" s="6" t="s">
        <v>40</v>
      </c>
      <c r="G578" s="6" t="s">
        <v>41</v>
      </c>
      <c r="H578" s="6" t="s">
        <v>19</v>
      </c>
      <c r="I578" s="8">
        <v>0.60000000000000009</v>
      </c>
      <c r="J578" s="9">
        <v>4750</v>
      </c>
      <c r="K578" s="10">
        <f t="shared" si="4"/>
        <v>2850.0000000000005</v>
      </c>
      <c r="L578" s="10">
        <f t="shared" si="5"/>
        <v>997.50000000000023</v>
      </c>
      <c r="M578" s="11">
        <v>0.35000000000000003</v>
      </c>
      <c r="O578" s="16"/>
      <c r="P578" s="14"/>
      <c r="Q578" s="12"/>
      <c r="R578" s="13"/>
    </row>
    <row r="579" spans="1:18" ht="15.85" customHeight="1">
      <c r="A579" s="1"/>
      <c r="B579" s="6" t="s">
        <v>27</v>
      </c>
      <c r="C579" s="6">
        <v>1128299</v>
      </c>
      <c r="D579" s="7">
        <v>44544</v>
      </c>
      <c r="E579" s="6" t="s">
        <v>28</v>
      </c>
      <c r="F579" s="6" t="s">
        <v>40</v>
      </c>
      <c r="G579" s="6" t="s">
        <v>41</v>
      </c>
      <c r="H579" s="6" t="s">
        <v>20</v>
      </c>
      <c r="I579" s="8">
        <v>0.60000000000000009</v>
      </c>
      <c r="J579" s="9">
        <v>4750</v>
      </c>
      <c r="K579" s="10">
        <f t="shared" si="4"/>
        <v>2850.0000000000005</v>
      </c>
      <c r="L579" s="10">
        <f t="shared" si="5"/>
        <v>855.00000000000011</v>
      </c>
      <c r="M579" s="11">
        <v>0.3</v>
      </c>
      <c r="O579" s="16"/>
      <c r="P579" s="14"/>
      <c r="Q579" s="12"/>
      <c r="R579" s="13"/>
    </row>
    <row r="580" spans="1:18" ht="15.85" customHeight="1">
      <c r="A580" s="1"/>
      <c r="B580" s="6" t="s">
        <v>27</v>
      </c>
      <c r="C580" s="6">
        <v>1128299</v>
      </c>
      <c r="D580" s="7">
        <v>44544</v>
      </c>
      <c r="E580" s="6" t="s">
        <v>28</v>
      </c>
      <c r="F580" s="6" t="s">
        <v>40</v>
      </c>
      <c r="G580" s="6" t="s">
        <v>41</v>
      </c>
      <c r="H580" s="6" t="s">
        <v>21</v>
      </c>
      <c r="I580" s="8">
        <v>0.70000000000000007</v>
      </c>
      <c r="J580" s="9">
        <v>4000</v>
      </c>
      <c r="K580" s="10">
        <f t="shared" si="4"/>
        <v>2800.0000000000005</v>
      </c>
      <c r="L580" s="10">
        <f t="shared" si="5"/>
        <v>1400.0000000000005</v>
      </c>
      <c r="M580" s="11">
        <v>0.50000000000000011</v>
      </c>
      <c r="O580" s="16"/>
      <c r="P580" s="14"/>
      <c r="Q580" s="12"/>
      <c r="R580" s="13"/>
    </row>
    <row r="581" spans="1:18" ht="15.85" customHeight="1">
      <c r="A581" s="1"/>
      <c r="B581" s="6" t="s">
        <v>27</v>
      </c>
      <c r="C581" s="6">
        <v>1128299</v>
      </c>
      <c r="D581" s="7">
        <v>44544</v>
      </c>
      <c r="E581" s="6" t="s">
        <v>28</v>
      </c>
      <c r="F581" s="6" t="s">
        <v>40</v>
      </c>
      <c r="G581" s="6" t="s">
        <v>41</v>
      </c>
      <c r="H581" s="6" t="s">
        <v>22</v>
      </c>
      <c r="I581" s="8">
        <v>0.75000000000000011</v>
      </c>
      <c r="J581" s="9">
        <v>5000</v>
      </c>
      <c r="K581" s="10">
        <f t="shared" si="4"/>
        <v>3750.0000000000005</v>
      </c>
      <c r="L581" s="10">
        <f t="shared" si="5"/>
        <v>562.50000000000011</v>
      </c>
      <c r="M581" s="11">
        <v>0.15000000000000002</v>
      </c>
      <c r="O581" s="16"/>
      <c r="P581" s="14"/>
      <c r="Q581" s="12"/>
      <c r="R581" s="13"/>
    </row>
    <row r="582" spans="1:18" ht="15.85" customHeight="1">
      <c r="A582" s="1" t="s">
        <v>39</v>
      </c>
      <c r="B582" s="6" t="s">
        <v>27</v>
      </c>
      <c r="C582" s="6">
        <v>1128299</v>
      </c>
      <c r="D582" s="7">
        <v>44201</v>
      </c>
      <c r="E582" s="6" t="s">
        <v>28</v>
      </c>
      <c r="F582" s="6" t="s">
        <v>42</v>
      </c>
      <c r="G582" s="6" t="s">
        <v>43</v>
      </c>
      <c r="H582" s="6" t="s">
        <v>17</v>
      </c>
      <c r="I582" s="8">
        <v>0.3</v>
      </c>
      <c r="J582" s="9">
        <v>4250</v>
      </c>
      <c r="K582" s="10">
        <f t="shared" si="4"/>
        <v>1275</v>
      </c>
      <c r="L582" s="10">
        <f t="shared" si="5"/>
        <v>446.25000000000006</v>
      </c>
      <c r="M582" s="11">
        <v>0.35000000000000003</v>
      </c>
      <c r="O582" s="16"/>
      <c r="P582" s="14"/>
      <c r="Q582" s="12"/>
      <c r="R582" s="13"/>
    </row>
    <row r="583" spans="1:18" ht="15.85" customHeight="1">
      <c r="A583" s="1"/>
      <c r="B583" s="6" t="s">
        <v>27</v>
      </c>
      <c r="C583" s="6">
        <v>1128299</v>
      </c>
      <c r="D583" s="7">
        <v>44201</v>
      </c>
      <c r="E583" s="6" t="s">
        <v>28</v>
      </c>
      <c r="F583" s="6" t="s">
        <v>42</v>
      </c>
      <c r="G583" s="6" t="s">
        <v>43</v>
      </c>
      <c r="H583" s="6" t="s">
        <v>18</v>
      </c>
      <c r="I583" s="8">
        <v>0.4</v>
      </c>
      <c r="J583" s="9">
        <v>4250</v>
      </c>
      <c r="K583" s="10">
        <f t="shared" si="4"/>
        <v>1700</v>
      </c>
      <c r="L583" s="10">
        <f t="shared" si="5"/>
        <v>340</v>
      </c>
      <c r="M583" s="11">
        <v>0.2</v>
      </c>
      <c r="O583" s="16"/>
      <c r="P583" s="14"/>
      <c r="Q583" s="12"/>
      <c r="R583" s="13"/>
    </row>
    <row r="584" spans="1:18" ht="15.85" customHeight="1">
      <c r="A584" s="1"/>
      <c r="B584" s="6" t="s">
        <v>27</v>
      </c>
      <c r="C584" s="6">
        <v>1128299</v>
      </c>
      <c r="D584" s="7">
        <v>44201</v>
      </c>
      <c r="E584" s="6" t="s">
        <v>28</v>
      </c>
      <c r="F584" s="6" t="s">
        <v>42</v>
      </c>
      <c r="G584" s="6" t="s">
        <v>43</v>
      </c>
      <c r="H584" s="6" t="s">
        <v>19</v>
      </c>
      <c r="I584" s="8">
        <v>0.4</v>
      </c>
      <c r="J584" s="9">
        <v>4250</v>
      </c>
      <c r="K584" s="10">
        <f t="shared" si="4"/>
        <v>1700</v>
      </c>
      <c r="L584" s="10">
        <f t="shared" si="5"/>
        <v>595</v>
      </c>
      <c r="M584" s="11">
        <v>0.35000000000000003</v>
      </c>
      <c r="O584" s="16"/>
      <c r="P584" s="14"/>
      <c r="Q584" s="12"/>
      <c r="R584" s="13"/>
    </row>
    <row r="585" spans="1:18" ht="15.85" customHeight="1">
      <c r="A585" s="1"/>
      <c r="B585" s="6" t="s">
        <v>27</v>
      </c>
      <c r="C585" s="6">
        <v>1128299</v>
      </c>
      <c r="D585" s="7">
        <v>44201</v>
      </c>
      <c r="E585" s="6" t="s">
        <v>28</v>
      </c>
      <c r="F585" s="6" t="s">
        <v>42</v>
      </c>
      <c r="G585" s="6" t="s">
        <v>43</v>
      </c>
      <c r="H585" s="6" t="s">
        <v>20</v>
      </c>
      <c r="I585" s="8">
        <v>0.4</v>
      </c>
      <c r="J585" s="9">
        <v>2750</v>
      </c>
      <c r="K585" s="10">
        <f t="shared" si="4"/>
        <v>1100</v>
      </c>
      <c r="L585" s="10">
        <f t="shared" si="5"/>
        <v>330</v>
      </c>
      <c r="M585" s="11">
        <v>0.3</v>
      </c>
      <c r="O585" s="16"/>
      <c r="P585" s="14"/>
      <c r="Q585" s="12"/>
      <c r="R585" s="13"/>
    </row>
    <row r="586" spans="1:18" ht="15.85" customHeight="1">
      <c r="A586" s="1"/>
      <c r="B586" s="6" t="s">
        <v>27</v>
      </c>
      <c r="C586" s="6">
        <v>1128299</v>
      </c>
      <c r="D586" s="7">
        <v>44201</v>
      </c>
      <c r="E586" s="6" t="s">
        <v>28</v>
      </c>
      <c r="F586" s="6" t="s">
        <v>42</v>
      </c>
      <c r="G586" s="6" t="s">
        <v>43</v>
      </c>
      <c r="H586" s="6" t="s">
        <v>21</v>
      </c>
      <c r="I586" s="8">
        <v>0.45</v>
      </c>
      <c r="J586" s="9">
        <v>2250</v>
      </c>
      <c r="K586" s="10">
        <f t="shared" si="4"/>
        <v>1012.5</v>
      </c>
      <c r="L586" s="10">
        <f t="shared" si="5"/>
        <v>506.25</v>
      </c>
      <c r="M586" s="11">
        <v>0.5</v>
      </c>
      <c r="O586" s="16"/>
      <c r="P586" s="14"/>
      <c r="Q586" s="12"/>
      <c r="R586" s="13"/>
    </row>
    <row r="587" spans="1:18" ht="15.85" customHeight="1">
      <c r="A587" s="1"/>
      <c r="B587" s="6" t="s">
        <v>27</v>
      </c>
      <c r="C587" s="6">
        <v>1128299</v>
      </c>
      <c r="D587" s="7">
        <v>44201</v>
      </c>
      <c r="E587" s="6" t="s">
        <v>28</v>
      </c>
      <c r="F587" s="6" t="s">
        <v>42</v>
      </c>
      <c r="G587" s="6" t="s">
        <v>43</v>
      </c>
      <c r="H587" s="6" t="s">
        <v>22</v>
      </c>
      <c r="I587" s="8">
        <v>0.4</v>
      </c>
      <c r="J587" s="9">
        <v>4750</v>
      </c>
      <c r="K587" s="10">
        <f t="shared" si="4"/>
        <v>1900</v>
      </c>
      <c r="L587" s="10">
        <f t="shared" si="5"/>
        <v>285.00000000000006</v>
      </c>
      <c r="M587" s="11">
        <v>0.15000000000000002</v>
      </c>
      <c r="O587" s="16"/>
      <c r="P587" s="14"/>
      <c r="Q587" s="12"/>
      <c r="R587" s="13"/>
    </row>
    <row r="588" spans="1:18" ht="15.85" customHeight="1">
      <c r="A588" s="1"/>
      <c r="B588" s="6" t="s">
        <v>27</v>
      </c>
      <c r="C588" s="6">
        <v>1128299</v>
      </c>
      <c r="D588" s="7">
        <v>44232</v>
      </c>
      <c r="E588" s="6" t="s">
        <v>28</v>
      </c>
      <c r="F588" s="6" t="s">
        <v>42</v>
      </c>
      <c r="G588" s="6" t="s">
        <v>43</v>
      </c>
      <c r="H588" s="6" t="s">
        <v>17</v>
      </c>
      <c r="I588" s="8">
        <v>0.3</v>
      </c>
      <c r="J588" s="9">
        <v>5250</v>
      </c>
      <c r="K588" s="10">
        <f t="shared" si="4"/>
        <v>1575</v>
      </c>
      <c r="L588" s="10">
        <f t="shared" si="5"/>
        <v>551.25</v>
      </c>
      <c r="M588" s="11">
        <v>0.35000000000000003</v>
      </c>
      <c r="O588" s="16"/>
      <c r="P588" s="14"/>
      <c r="Q588" s="12"/>
      <c r="R588" s="13"/>
    </row>
    <row r="589" spans="1:18" ht="15.85" customHeight="1">
      <c r="A589" s="1"/>
      <c r="B589" s="6" t="s">
        <v>27</v>
      </c>
      <c r="C589" s="6">
        <v>1128299</v>
      </c>
      <c r="D589" s="7">
        <v>44232</v>
      </c>
      <c r="E589" s="6" t="s">
        <v>28</v>
      </c>
      <c r="F589" s="6" t="s">
        <v>42</v>
      </c>
      <c r="G589" s="6" t="s">
        <v>43</v>
      </c>
      <c r="H589" s="6" t="s">
        <v>18</v>
      </c>
      <c r="I589" s="8">
        <v>0.4</v>
      </c>
      <c r="J589" s="9">
        <v>4250</v>
      </c>
      <c r="K589" s="10">
        <f t="shared" si="4"/>
        <v>1700</v>
      </c>
      <c r="L589" s="10">
        <f t="shared" si="5"/>
        <v>340</v>
      </c>
      <c r="M589" s="11">
        <v>0.2</v>
      </c>
      <c r="O589" s="16"/>
      <c r="P589" s="14"/>
      <c r="Q589" s="12"/>
      <c r="R589" s="13"/>
    </row>
    <row r="590" spans="1:18" ht="15.85" customHeight="1">
      <c r="A590" s="1"/>
      <c r="B590" s="6" t="s">
        <v>27</v>
      </c>
      <c r="C590" s="6">
        <v>1128299</v>
      </c>
      <c r="D590" s="7">
        <v>44232</v>
      </c>
      <c r="E590" s="6" t="s">
        <v>28</v>
      </c>
      <c r="F590" s="6" t="s">
        <v>42</v>
      </c>
      <c r="G590" s="6" t="s">
        <v>43</v>
      </c>
      <c r="H590" s="6" t="s">
        <v>19</v>
      </c>
      <c r="I590" s="8">
        <v>0.4</v>
      </c>
      <c r="J590" s="9">
        <v>4250</v>
      </c>
      <c r="K590" s="10">
        <f t="shared" si="4"/>
        <v>1700</v>
      </c>
      <c r="L590" s="10">
        <f t="shared" si="5"/>
        <v>595</v>
      </c>
      <c r="M590" s="11">
        <v>0.35000000000000003</v>
      </c>
      <c r="O590" s="16"/>
      <c r="P590" s="14"/>
      <c r="Q590" s="12"/>
      <c r="R590" s="13"/>
    </row>
    <row r="591" spans="1:18" ht="15.85" customHeight="1">
      <c r="A591" s="1"/>
      <c r="B591" s="6" t="s">
        <v>27</v>
      </c>
      <c r="C591" s="6">
        <v>1128299</v>
      </c>
      <c r="D591" s="7">
        <v>44232</v>
      </c>
      <c r="E591" s="6" t="s">
        <v>28</v>
      </c>
      <c r="F591" s="6" t="s">
        <v>42</v>
      </c>
      <c r="G591" s="6" t="s">
        <v>43</v>
      </c>
      <c r="H591" s="6" t="s">
        <v>20</v>
      </c>
      <c r="I591" s="8">
        <v>0.4</v>
      </c>
      <c r="J591" s="9">
        <v>2750</v>
      </c>
      <c r="K591" s="10">
        <f t="shared" si="4"/>
        <v>1100</v>
      </c>
      <c r="L591" s="10">
        <f t="shared" si="5"/>
        <v>330</v>
      </c>
      <c r="M591" s="11">
        <v>0.3</v>
      </c>
      <c r="O591" s="16"/>
      <c r="P591" s="14"/>
      <c r="Q591" s="12"/>
      <c r="R591" s="13"/>
    </row>
    <row r="592" spans="1:18" ht="15.85" customHeight="1">
      <c r="A592" s="1"/>
      <c r="B592" s="6" t="s">
        <v>27</v>
      </c>
      <c r="C592" s="6">
        <v>1128299</v>
      </c>
      <c r="D592" s="7">
        <v>44232</v>
      </c>
      <c r="E592" s="6" t="s">
        <v>28</v>
      </c>
      <c r="F592" s="6" t="s">
        <v>42</v>
      </c>
      <c r="G592" s="6" t="s">
        <v>43</v>
      </c>
      <c r="H592" s="6" t="s">
        <v>21</v>
      </c>
      <c r="I592" s="8">
        <v>0.45</v>
      </c>
      <c r="J592" s="9">
        <v>2000</v>
      </c>
      <c r="K592" s="10">
        <f t="shared" si="4"/>
        <v>900</v>
      </c>
      <c r="L592" s="10">
        <f t="shared" si="5"/>
        <v>450</v>
      </c>
      <c r="M592" s="11">
        <v>0.5</v>
      </c>
      <c r="O592" s="16"/>
      <c r="P592" s="14"/>
      <c r="Q592" s="12"/>
      <c r="R592" s="13"/>
    </row>
    <row r="593" spans="1:18" ht="15.85" customHeight="1">
      <c r="A593" s="1"/>
      <c r="B593" s="6" t="s">
        <v>27</v>
      </c>
      <c r="C593" s="6">
        <v>1128299</v>
      </c>
      <c r="D593" s="7">
        <v>44232</v>
      </c>
      <c r="E593" s="6" t="s">
        <v>28</v>
      </c>
      <c r="F593" s="6" t="s">
        <v>42</v>
      </c>
      <c r="G593" s="6" t="s">
        <v>43</v>
      </c>
      <c r="H593" s="6" t="s">
        <v>22</v>
      </c>
      <c r="I593" s="8">
        <v>0.4</v>
      </c>
      <c r="J593" s="9">
        <v>4000</v>
      </c>
      <c r="K593" s="10">
        <f t="shared" si="4"/>
        <v>1600</v>
      </c>
      <c r="L593" s="10">
        <f t="shared" si="5"/>
        <v>240.00000000000003</v>
      </c>
      <c r="M593" s="11">
        <v>0.15000000000000002</v>
      </c>
      <c r="O593" s="16"/>
      <c r="P593" s="14"/>
      <c r="Q593" s="12"/>
      <c r="R593" s="13"/>
    </row>
    <row r="594" spans="1:18" ht="15.85" customHeight="1">
      <c r="A594" s="1"/>
      <c r="B594" s="6" t="s">
        <v>27</v>
      </c>
      <c r="C594" s="6">
        <v>1128299</v>
      </c>
      <c r="D594" s="7">
        <v>44259</v>
      </c>
      <c r="E594" s="6" t="s">
        <v>28</v>
      </c>
      <c r="F594" s="6" t="s">
        <v>42</v>
      </c>
      <c r="G594" s="6" t="s">
        <v>43</v>
      </c>
      <c r="H594" s="6" t="s">
        <v>17</v>
      </c>
      <c r="I594" s="8">
        <v>0.4</v>
      </c>
      <c r="J594" s="9">
        <v>5500</v>
      </c>
      <c r="K594" s="10">
        <f t="shared" si="4"/>
        <v>2200</v>
      </c>
      <c r="L594" s="10">
        <f t="shared" si="5"/>
        <v>770.00000000000011</v>
      </c>
      <c r="M594" s="11">
        <v>0.35000000000000003</v>
      </c>
      <c r="O594" s="16"/>
      <c r="P594" s="14"/>
      <c r="Q594" s="12"/>
      <c r="R594" s="13"/>
    </row>
    <row r="595" spans="1:18" ht="15.85" customHeight="1">
      <c r="A595" s="1"/>
      <c r="B595" s="6" t="s">
        <v>27</v>
      </c>
      <c r="C595" s="6">
        <v>1128299</v>
      </c>
      <c r="D595" s="7">
        <v>44259</v>
      </c>
      <c r="E595" s="6" t="s">
        <v>28</v>
      </c>
      <c r="F595" s="6" t="s">
        <v>42</v>
      </c>
      <c r="G595" s="6" t="s">
        <v>43</v>
      </c>
      <c r="H595" s="6" t="s">
        <v>18</v>
      </c>
      <c r="I595" s="8">
        <v>0.49999999999999994</v>
      </c>
      <c r="J595" s="9">
        <v>4000</v>
      </c>
      <c r="K595" s="10">
        <f t="shared" si="4"/>
        <v>1999.9999999999998</v>
      </c>
      <c r="L595" s="10">
        <f t="shared" si="5"/>
        <v>400</v>
      </c>
      <c r="M595" s="11">
        <v>0.2</v>
      </c>
      <c r="O595" s="16"/>
      <c r="P595" s="14"/>
      <c r="Q595" s="12"/>
      <c r="R595" s="13"/>
    </row>
    <row r="596" spans="1:18" ht="15.85" customHeight="1">
      <c r="A596" s="1"/>
      <c r="B596" s="6" t="s">
        <v>27</v>
      </c>
      <c r="C596" s="6">
        <v>1128299</v>
      </c>
      <c r="D596" s="7">
        <v>44259</v>
      </c>
      <c r="E596" s="6" t="s">
        <v>28</v>
      </c>
      <c r="F596" s="6" t="s">
        <v>42</v>
      </c>
      <c r="G596" s="6" t="s">
        <v>43</v>
      </c>
      <c r="H596" s="6" t="s">
        <v>19</v>
      </c>
      <c r="I596" s="8">
        <v>0.54999999999999993</v>
      </c>
      <c r="J596" s="9">
        <v>4000</v>
      </c>
      <c r="K596" s="10">
        <f t="shared" si="4"/>
        <v>2199.9999999999995</v>
      </c>
      <c r="L596" s="10">
        <f t="shared" si="5"/>
        <v>769.99999999999989</v>
      </c>
      <c r="M596" s="11">
        <v>0.35000000000000003</v>
      </c>
      <c r="O596" s="16"/>
      <c r="P596" s="14"/>
      <c r="Q596" s="12"/>
      <c r="R596" s="13"/>
    </row>
    <row r="597" spans="1:18" ht="15.85" customHeight="1">
      <c r="A597" s="1"/>
      <c r="B597" s="6" t="s">
        <v>27</v>
      </c>
      <c r="C597" s="6">
        <v>1128299</v>
      </c>
      <c r="D597" s="7">
        <v>44259</v>
      </c>
      <c r="E597" s="6" t="s">
        <v>28</v>
      </c>
      <c r="F597" s="6" t="s">
        <v>42</v>
      </c>
      <c r="G597" s="6" t="s">
        <v>43</v>
      </c>
      <c r="H597" s="6" t="s">
        <v>20</v>
      </c>
      <c r="I597" s="8">
        <v>0.54999999999999993</v>
      </c>
      <c r="J597" s="9">
        <v>3000</v>
      </c>
      <c r="K597" s="10">
        <f t="shared" si="4"/>
        <v>1649.9999999999998</v>
      </c>
      <c r="L597" s="10">
        <f t="shared" si="5"/>
        <v>494.99999999999989</v>
      </c>
      <c r="M597" s="11">
        <v>0.3</v>
      </c>
      <c r="O597" s="16"/>
      <c r="P597" s="14"/>
      <c r="Q597" s="12"/>
      <c r="R597" s="13"/>
    </row>
    <row r="598" spans="1:18" ht="15.85" customHeight="1">
      <c r="A598" s="1"/>
      <c r="B598" s="6" t="s">
        <v>27</v>
      </c>
      <c r="C598" s="6">
        <v>1128299</v>
      </c>
      <c r="D598" s="7">
        <v>44259</v>
      </c>
      <c r="E598" s="6" t="s">
        <v>28</v>
      </c>
      <c r="F598" s="6" t="s">
        <v>42</v>
      </c>
      <c r="G598" s="6" t="s">
        <v>43</v>
      </c>
      <c r="H598" s="6" t="s">
        <v>21</v>
      </c>
      <c r="I598" s="8">
        <v>0.6</v>
      </c>
      <c r="J598" s="9">
        <v>1500</v>
      </c>
      <c r="K598" s="10">
        <f t="shared" si="4"/>
        <v>900</v>
      </c>
      <c r="L598" s="10">
        <f t="shared" si="5"/>
        <v>450</v>
      </c>
      <c r="M598" s="11">
        <v>0.5</v>
      </c>
      <c r="O598" s="16"/>
      <c r="P598" s="14"/>
      <c r="Q598" s="12"/>
      <c r="R598" s="13"/>
    </row>
    <row r="599" spans="1:18" ht="15.85" customHeight="1">
      <c r="A599" s="1"/>
      <c r="B599" s="6" t="s">
        <v>27</v>
      </c>
      <c r="C599" s="6">
        <v>1128299</v>
      </c>
      <c r="D599" s="7">
        <v>44259</v>
      </c>
      <c r="E599" s="6" t="s">
        <v>28</v>
      </c>
      <c r="F599" s="6" t="s">
        <v>42</v>
      </c>
      <c r="G599" s="6" t="s">
        <v>43</v>
      </c>
      <c r="H599" s="6" t="s">
        <v>22</v>
      </c>
      <c r="I599" s="8">
        <v>0.54999999999999993</v>
      </c>
      <c r="J599" s="9">
        <v>3500</v>
      </c>
      <c r="K599" s="10">
        <f t="shared" si="4"/>
        <v>1924.9999999999998</v>
      </c>
      <c r="L599" s="10">
        <f t="shared" si="5"/>
        <v>288.75</v>
      </c>
      <c r="M599" s="11">
        <v>0.15000000000000002</v>
      </c>
      <c r="O599" s="16"/>
      <c r="P599" s="14"/>
      <c r="Q599" s="12"/>
      <c r="R599" s="13"/>
    </row>
    <row r="600" spans="1:18" ht="15.85" customHeight="1">
      <c r="A600" s="1"/>
      <c r="B600" s="6" t="s">
        <v>27</v>
      </c>
      <c r="C600" s="6">
        <v>1128299</v>
      </c>
      <c r="D600" s="7">
        <v>44291</v>
      </c>
      <c r="E600" s="6" t="s">
        <v>28</v>
      </c>
      <c r="F600" s="6" t="s">
        <v>42</v>
      </c>
      <c r="G600" s="6" t="s">
        <v>43</v>
      </c>
      <c r="H600" s="6" t="s">
        <v>17</v>
      </c>
      <c r="I600" s="8">
        <v>0.6</v>
      </c>
      <c r="J600" s="9">
        <v>5250</v>
      </c>
      <c r="K600" s="10">
        <f t="shared" si="4"/>
        <v>3150</v>
      </c>
      <c r="L600" s="10">
        <f t="shared" si="5"/>
        <v>1102.5</v>
      </c>
      <c r="M600" s="11">
        <v>0.35000000000000003</v>
      </c>
      <c r="O600" s="16"/>
      <c r="P600" s="14"/>
      <c r="Q600" s="12"/>
      <c r="R600" s="13"/>
    </row>
    <row r="601" spans="1:18" ht="15.85" customHeight="1">
      <c r="A601" s="1"/>
      <c r="B601" s="6" t="s">
        <v>27</v>
      </c>
      <c r="C601" s="6">
        <v>1128299</v>
      </c>
      <c r="D601" s="7">
        <v>44291</v>
      </c>
      <c r="E601" s="6" t="s">
        <v>28</v>
      </c>
      <c r="F601" s="6" t="s">
        <v>42</v>
      </c>
      <c r="G601" s="6" t="s">
        <v>43</v>
      </c>
      <c r="H601" s="6" t="s">
        <v>18</v>
      </c>
      <c r="I601" s="8">
        <v>0.65</v>
      </c>
      <c r="J601" s="9">
        <v>3250</v>
      </c>
      <c r="K601" s="10">
        <f t="shared" si="4"/>
        <v>2112.5</v>
      </c>
      <c r="L601" s="10">
        <f t="shared" si="5"/>
        <v>422.5</v>
      </c>
      <c r="M601" s="11">
        <v>0.2</v>
      </c>
      <c r="O601" s="16"/>
      <c r="P601" s="14"/>
      <c r="Q601" s="12"/>
      <c r="R601" s="13"/>
    </row>
    <row r="602" spans="1:18" ht="15.85" customHeight="1">
      <c r="A602" s="1"/>
      <c r="B602" s="6" t="s">
        <v>27</v>
      </c>
      <c r="C602" s="6">
        <v>1128299</v>
      </c>
      <c r="D602" s="7">
        <v>44291</v>
      </c>
      <c r="E602" s="6" t="s">
        <v>28</v>
      </c>
      <c r="F602" s="6" t="s">
        <v>42</v>
      </c>
      <c r="G602" s="6" t="s">
        <v>43</v>
      </c>
      <c r="H602" s="6" t="s">
        <v>19</v>
      </c>
      <c r="I602" s="8">
        <v>0.65</v>
      </c>
      <c r="J602" s="9">
        <v>3750</v>
      </c>
      <c r="K602" s="10">
        <f t="shared" si="4"/>
        <v>2437.5</v>
      </c>
      <c r="L602" s="10">
        <f t="shared" si="5"/>
        <v>853.12500000000011</v>
      </c>
      <c r="M602" s="11">
        <v>0.35000000000000003</v>
      </c>
      <c r="O602" s="16"/>
      <c r="P602" s="14"/>
      <c r="Q602" s="12"/>
      <c r="R602" s="13"/>
    </row>
    <row r="603" spans="1:18" ht="15.85" customHeight="1">
      <c r="A603" s="1"/>
      <c r="B603" s="6" t="s">
        <v>27</v>
      </c>
      <c r="C603" s="6">
        <v>1128299</v>
      </c>
      <c r="D603" s="7">
        <v>44291</v>
      </c>
      <c r="E603" s="6" t="s">
        <v>28</v>
      </c>
      <c r="F603" s="6" t="s">
        <v>42</v>
      </c>
      <c r="G603" s="6" t="s">
        <v>43</v>
      </c>
      <c r="H603" s="6" t="s">
        <v>20</v>
      </c>
      <c r="I603" s="8">
        <v>0.6</v>
      </c>
      <c r="J603" s="9">
        <v>2750</v>
      </c>
      <c r="K603" s="10">
        <f t="shared" si="4"/>
        <v>1650</v>
      </c>
      <c r="L603" s="10">
        <f t="shared" si="5"/>
        <v>495</v>
      </c>
      <c r="M603" s="11">
        <v>0.3</v>
      </c>
      <c r="O603" s="16"/>
      <c r="P603" s="14"/>
      <c r="Q603" s="12"/>
      <c r="R603" s="13"/>
    </row>
    <row r="604" spans="1:18" ht="15.85" customHeight="1">
      <c r="A604" s="1"/>
      <c r="B604" s="6" t="s">
        <v>27</v>
      </c>
      <c r="C604" s="6">
        <v>1128299</v>
      </c>
      <c r="D604" s="7">
        <v>44291</v>
      </c>
      <c r="E604" s="6" t="s">
        <v>28</v>
      </c>
      <c r="F604" s="6" t="s">
        <v>42</v>
      </c>
      <c r="G604" s="6" t="s">
        <v>43</v>
      </c>
      <c r="H604" s="6" t="s">
        <v>21</v>
      </c>
      <c r="I604" s="8">
        <v>0.65</v>
      </c>
      <c r="J604" s="9">
        <v>1750</v>
      </c>
      <c r="K604" s="10">
        <f t="shared" si="4"/>
        <v>1137.5</v>
      </c>
      <c r="L604" s="10">
        <f t="shared" si="5"/>
        <v>568.75</v>
      </c>
      <c r="M604" s="11">
        <v>0.5</v>
      </c>
      <c r="O604" s="16"/>
      <c r="P604" s="14"/>
      <c r="Q604" s="12"/>
      <c r="R604" s="13"/>
    </row>
    <row r="605" spans="1:18" ht="15.85" customHeight="1">
      <c r="A605" s="1"/>
      <c r="B605" s="6" t="s">
        <v>27</v>
      </c>
      <c r="C605" s="6">
        <v>1128299</v>
      </c>
      <c r="D605" s="7">
        <v>44291</v>
      </c>
      <c r="E605" s="6" t="s">
        <v>28</v>
      </c>
      <c r="F605" s="6" t="s">
        <v>42</v>
      </c>
      <c r="G605" s="6" t="s">
        <v>43</v>
      </c>
      <c r="H605" s="6" t="s">
        <v>22</v>
      </c>
      <c r="I605" s="8">
        <v>0.8</v>
      </c>
      <c r="J605" s="9">
        <v>3250</v>
      </c>
      <c r="K605" s="10">
        <f t="shared" si="4"/>
        <v>2600</v>
      </c>
      <c r="L605" s="10">
        <f t="shared" si="5"/>
        <v>390.00000000000006</v>
      </c>
      <c r="M605" s="11">
        <v>0.15000000000000002</v>
      </c>
      <c r="O605" s="16"/>
      <c r="P605" s="14"/>
      <c r="Q605" s="12"/>
      <c r="R605" s="13"/>
    </row>
    <row r="606" spans="1:18" ht="15.85" customHeight="1">
      <c r="A606" s="1"/>
      <c r="B606" s="6" t="s">
        <v>27</v>
      </c>
      <c r="C606" s="6">
        <v>1128299</v>
      </c>
      <c r="D606" s="7">
        <v>44322</v>
      </c>
      <c r="E606" s="6" t="s">
        <v>28</v>
      </c>
      <c r="F606" s="6" t="s">
        <v>42</v>
      </c>
      <c r="G606" s="6" t="s">
        <v>43</v>
      </c>
      <c r="H606" s="6" t="s">
        <v>17</v>
      </c>
      <c r="I606" s="8">
        <v>0.6</v>
      </c>
      <c r="J606" s="9">
        <v>5250</v>
      </c>
      <c r="K606" s="10">
        <f t="shared" si="4"/>
        <v>3150</v>
      </c>
      <c r="L606" s="10">
        <f t="shared" si="5"/>
        <v>1575</v>
      </c>
      <c r="M606" s="11">
        <v>0.5</v>
      </c>
      <c r="O606" s="16"/>
      <c r="P606" s="14"/>
      <c r="Q606" s="12"/>
      <c r="R606" s="13"/>
    </row>
    <row r="607" spans="1:18" ht="15.85" customHeight="1">
      <c r="A607" s="1"/>
      <c r="B607" s="6" t="s">
        <v>27</v>
      </c>
      <c r="C607" s="6">
        <v>1128299</v>
      </c>
      <c r="D607" s="7">
        <v>44322</v>
      </c>
      <c r="E607" s="6" t="s">
        <v>28</v>
      </c>
      <c r="F607" s="6" t="s">
        <v>42</v>
      </c>
      <c r="G607" s="6" t="s">
        <v>43</v>
      </c>
      <c r="H607" s="6" t="s">
        <v>18</v>
      </c>
      <c r="I607" s="8">
        <v>0.65</v>
      </c>
      <c r="J607" s="9">
        <v>3750</v>
      </c>
      <c r="K607" s="10">
        <f t="shared" si="4"/>
        <v>2437.5</v>
      </c>
      <c r="L607" s="10">
        <f t="shared" si="5"/>
        <v>853.125</v>
      </c>
      <c r="M607" s="11">
        <v>0.35</v>
      </c>
      <c r="O607" s="16"/>
      <c r="P607" s="14"/>
      <c r="Q607" s="12"/>
      <c r="R607" s="13"/>
    </row>
    <row r="608" spans="1:18" ht="15.85" customHeight="1">
      <c r="A608" s="1"/>
      <c r="B608" s="6" t="s">
        <v>27</v>
      </c>
      <c r="C608" s="6">
        <v>1128299</v>
      </c>
      <c r="D608" s="7">
        <v>44322</v>
      </c>
      <c r="E608" s="6" t="s">
        <v>28</v>
      </c>
      <c r="F608" s="6" t="s">
        <v>42</v>
      </c>
      <c r="G608" s="6" t="s">
        <v>43</v>
      </c>
      <c r="H608" s="6" t="s">
        <v>19</v>
      </c>
      <c r="I608" s="8">
        <v>0.65</v>
      </c>
      <c r="J608" s="9">
        <v>3750</v>
      </c>
      <c r="K608" s="10">
        <f t="shared" si="4"/>
        <v>2437.5</v>
      </c>
      <c r="L608" s="10">
        <f t="shared" si="5"/>
        <v>1218.75</v>
      </c>
      <c r="M608" s="11">
        <v>0.5</v>
      </c>
      <c r="O608" s="16"/>
      <c r="P608" s="14"/>
      <c r="Q608" s="12"/>
      <c r="R608" s="13"/>
    </row>
    <row r="609" spans="1:18" ht="15.85" customHeight="1">
      <c r="A609" s="1"/>
      <c r="B609" s="6" t="s">
        <v>27</v>
      </c>
      <c r="C609" s="6">
        <v>1128299</v>
      </c>
      <c r="D609" s="7">
        <v>44322</v>
      </c>
      <c r="E609" s="6" t="s">
        <v>28</v>
      </c>
      <c r="F609" s="6" t="s">
        <v>42</v>
      </c>
      <c r="G609" s="6" t="s">
        <v>43</v>
      </c>
      <c r="H609" s="6" t="s">
        <v>20</v>
      </c>
      <c r="I609" s="8">
        <v>0.6</v>
      </c>
      <c r="J609" s="9">
        <v>2750</v>
      </c>
      <c r="K609" s="10">
        <f t="shared" si="4"/>
        <v>1650</v>
      </c>
      <c r="L609" s="10">
        <f t="shared" si="5"/>
        <v>742.49999999999989</v>
      </c>
      <c r="M609" s="11">
        <v>0.44999999999999996</v>
      </c>
      <c r="O609" s="16"/>
      <c r="P609" s="14"/>
      <c r="Q609" s="12"/>
      <c r="R609" s="13"/>
    </row>
    <row r="610" spans="1:18" ht="15.85" customHeight="1">
      <c r="A610" s="1"/>
      <c r="B610" s="6" t="s">
        <v>27</v>
      </c>
      <c r="C610" s="6">
        <v>1128299</v>
      </c>
      <c r="D610" s="7">
        <v>44322</v>
      </c>
      <c r="E610" s="6" t="s">
        <v>28</v>
      </c>
      <c r="F610" s="6" t="s">
        <v>42</v>
      </c>
      <c r="G610" s="6" t="s">
        <v>43</v>
      </c>
      <c r="H610" s="6" t="s">
        <v>21</v>
      </c>
      <c r="I610" s="8">
        <v>0.65</v>
      </c>
      <c r="J610" s="9">
        <v>1750</v>
      </c>
      <c r="K610" s="10">
        <f t="shared" si="4"/>
        <v>1137.5</v>
      </c>
      <c r="L610" s="10">
        <f t="shared" si="5"/>
        <v>739.37500000000011</v>
      </c>
      <c r="M610" s="11">
        <v>0.65000000000000013</v>
      </c>
      <c r="O610" s="16"/>
      <c r="P610" s="14"/>
      <c r="Q610" s="12"/>
      <c r="R610" s="13"/>
    </row>
    <row r="611" spans="1:18" ht="15.85" customHeight="1">
      <c r="A611" s="1"/>
      <c r="B611" s="6" t="s">
        <v>27</v>
      </c>
      <c r="C611" s="6">
        <v>1128299</v>
      </c>
      <c r="D611" s="7">
        <v>44322</v>
      </c>
      <c r="E611" s="6" t="s">
        <v>28</v>
      </c>
      <c r="F611" s="6" t="s">
        <v>42</v>
      </c>
      <c r="G611" s="6" t="s">
        <v>43</v>
      </c>
      <c r="H611" s="6" t="s">
        <v>22</v>
      </c>
      <c r="I611" s="8">
        <v>0.8</v>
      </c>
      <c r="J611" s="9">
        <v>4750</v>
      </c>
      <c r="K611" s="10">
        <f t="shared" si="4"/>
        <v>3800</v>
      </c>
      <c r="L611" s="10">
        <f t="shared" si="5"/>
        <v>1140</v>
      </c>
      <c r="M611" s="11">
        <v>0.3</v>
      </c>
      <c r="O611" s="16"/>
      <c r="P611" s="14"/>
      <c r="Q611" s="12"/>
      <c r="R611" s="13"/>
    </row>
    <row r="612" spans="1:18" ht="15.85" customHeight="1">
      <c r="A612" s="1"/>
      <c r="B612" s="6" t="s">
        <v>27</v>
      </c>
      <c r="C612" s="6">
        <v>1128299</v>
      </c>
      <c r="D612" s="7">
        <v>44352</v>
      </c>
      <c r="E612" s="6" t="s">
        <v>28</v>
      </c>
      <c r="F612" s="6" t="s">
        <v>42</v>
      </c>
      <c r="G612" s="6" t="s">
        <v>43</v>
      </c>
      <c r="H612" s="6" t="s">
        <v>17</v>
      </c>
      <c r="I612" s="8">
        <v>0.6</v>
      </c>
      <c r="J612" s="9">
        <v>7250</v>
      </c>
      <c r="K612" s="10">
        <f t="shared" si="4"/>
        <v>4350</v>
      </c>
      <c r="L612" s="10">
        <f t="shared" si="5"/>
        <v>2175</v>
      </c>
      <c r="M612" s="11">
        <v>0.5</v>
      </c>
      <c r="O612" s="16"/>
      <c r="P612" s="14"/>
      <c r="Q612" s="12"/>
      <c r="R612" s="13"/>
    </row>
    <row r="613" spans="1:18" ht="15.85" customHeight="1">
      <c r="A613" s="1"/>
      <c r="B613" s="6" t="s">
        <v>27</v>
      </c>
      <c r="C613" s="6">
        <v>1128299</v>
      </c>
      <c r="D613" s="7">
        <v>44352</v>
      </c>
      <c r="E613" s="6" t="s">
        <v>28</v>
      </c>
      <c r="F613" s="6" t="s">
        <v>42</v>
      </c>
      <c r="G613" s="6" t="s">
        <v>43</v>
      </c>
      <c r="H613" s="6" t="s">
        <v>18</v>
      </c>
      <c r="I613" s="8">
        <v>0.65</v>
      </c>
      <c r="J613" s="9">
        <v>5750</v>
      </c>
      <c r="K613" s="10">
        <f t="shared" si="4"/>
        <v>3737.5</v>
      </c>
      <c r="L613" s="10">
        <f t="shared" si="5"/>
        <v>1308.125</v>
      </c>
      <c r="M613" s="11">
        <v>0.35</v>
      </c>
      <c r="O613" s="16"/>
      <c r="P613" s="14"/>
      <c r="Q613" s="12"/>
      <c r="R613" s="13"/>
    </row>
    <row r="614" spans="1:18" ht="15.85" customHeight="1">
      <c r="A614" s="1"/>
      <c r="B614" s="6" t="s">
        <v>27</v>
      </c>
      <c r="C614" s="6">
        <v>1128299</v>
      </c>
      <c r="D614" s="7">
        <v>44352</v>
      </c>
      <c r="E614" s="6" t="s">
        <v>28</v>
      </c>
      <c r="F614" s="6" t="s">
        <v>42</v>
      </c>
      <c r="G614" s="6" t="s">
        <v>43</v>
      </c>
      <c r="H614" s="6" t="s">
        <v>19</v>
      </c>
      <c r="I614" s="8">
        <v>0.65</v>
      </c>
      <c r="J614" s="9">
        <v>5750</v>
      </c>
      <c r="K614" s="10">
        <f t="shared" si="4"/>
        <v>3737.5</v>
      </c>
      <c r="L614" s="10">
        <f t="shared" si="5"/>
        <v>1868.75</v>
      </c>
      <c r="M614" s="11">
        <v>0.5</v>
      </c>
      <c r="O614" s="16"/>
      <c r="P614" s="14"/>
      <c r="Q614" s="12"/>
      <c r="R614" s="13"/>
    </row>
    <row r="615" spans="1:18" ht="15.85" customHeight="1">
      <c r="A615" s="1"/>
      <c r="B615" s="6" t="s">
        <v>27</v>
      </c>
      <c r="C615" s="6">
        <v>1128299</v>
      </c>
      <c r="D615" s="7">
        <v>44352</v>
      </c>
      <c r="E615" s="6" t="s">
        <v>28</v>
      </c>
      <c r="F615" s="6" t="s">
        <v>42</v>
      </c>
      <c r="G615" s="6" t="s">
        <v>43</v>
      </c>
      <c r="H615" s="6" t="s">
        <v>20</v>
      </c>
      <c r="I615" s="8">
        <v>0.65</v>
      </c>
      <c r="J615" s="9">
        <v>4500</v>
      </c>
      <c r="K615" s="10">
        <f t="shared" si="4"/>
        <v>2925</v>
      </c>
      <c r="L615" s="10">
        <f t="shared" si="5"/>
        <v>1316.2499999999998</v>
      </c>
      <c r="M615" s="11">
        <v>0.44999999999999996</v>
      </c>
      <c r="O615" s="16"/>
      <c r="P615" s="14"/>
      <c r="Q615" s="12"/>
      <c r="R615" s="13"/>
    </row>
    <row r="616" spans="1:18" ht="15.85" customHeight="1">
      <c r="A616" s="1"/>
      <c r="B616" s="6" t="s">
        <v>27</v>
      </c>
      <c r="C616" s="6">
        <v>1128299</v>
      </c>
      <c r="D616" s="7">
        <v>44352</v>
      </c>
      <c r="E616" s="6" t="s">
        <v>28</v>
      </c>
      <c r="F616" s="6" t="s">
        <v>42</v>
      </c>
      <c r="G616" s="6" t="s">
        <v>43</v>
      </c>
      <c r="H616" s="6" t="s">
        <v>21</v>
      </c>
      <c r="I616" s="8">
        <v>0.70000000000000007</v>
      </c>
      <c r="J616" s="9">
        <v>3250</v>
      </c>
      <c r="K616" s="10">
        <f t="shared" si="4"/>
        <v>2275</v>
      </c>
      <c r="L616" s="10">
        <f t="shared" si="5"/>
        <v>1478.7500000000002</v>
      </c>
      <c r="M616" s="11">
        <v>0.65000000000000013</v>
      </c>
      <c r="O616" s="16"/>
      <c r="P616" s="14"/>
      <c r="Q616" s="12"/>
      <c r="R616" s="13"/>
    </row>
    <row r="617" spans="1:18" ht="15.85" customHeight="1">
      <c r="A617" s="1"/>
      <c r="B617" s="6" t="s">
        <v>27</v>
      </c>
      <c r="C617" s="6">
        <v>1128299</v>
      </c>
      <c r="D617" s="7">
        <v>44352</v>
      </c>
      <c r="E617" s="6" t="s">
        <v>28</v>
      </c>
      <c r="F617" s="6" t="s">
        <v>42</v>
      </c>
      <c r="G617" s="6" t="s">
        <v>43</v>
      </c>
      <c r="H617" s="6" t="s">
        <v>22</v>
      </c>
      <c r="I617" s="8">
        <v>0.85000000000000009</v>
      </c>
      <c r="J617" s="9">
        <v>6250</v>
      </c>
      <c r="K617" s="10">
        <f t="shared" si="4"/>
        <v>5312.5000000000009</v>
      </c>
      <c r="L617" s="10">
        <f t="shared" si="5"/>
        <v>1593.7500000000002</v>
      </c>
      <c r="M617" s="11">
        <v>0.3</v>
      </c>
      <c r="O617" s="16"/>
      <c r="P617" s="14"/>
      <c r="Q617" s="12"/>
      <c r="R617" s="13"/>
    </row>
    <row r="618" spans="1:18" ht="15.85" customHeight="1">
      <c r="A618" s="1"/>
      <c r="B618" s="6" t="s">
        <v>27</v>
      </c>
      <c r="C618" s="6">
        <v>1128299</v>
      </c>
      <c r="D618" s="7">
        <v>44381</v>
      </c>
      <c r="E618" s="6" t="s">
        <v>28</v>
      </c>
      <c r="F618" s="6" t="s">
        <v>42</v>
      </c>
      <c r="G618" s="6" t="s">
        <v>43</v>
      </c>
      <c r="H618" s="6" t="s">
        <v>17</v>
      </c>
      <c r="I618" s="8">
        <v>0.65</v>
      </c>
      <c r="J618" s="9">
        <v>7750</v>
      </c>
      <c r="K618" s="10">
        <f t="shared" si="4"/>
        <v>5037.5</v>
      </c>
      <c r="L618" s="10">
        <f t="shared" si="5"/>
        <v>2266.875</v>
      </c>
      <c r="M618" s="11">
        <v>0.45</v>
      </c>
      <c r="O618" s="16"/>
      <c r="P618" s="14"/>
      <c r="Q618" s="12"/>
      <c r="R618" s="13"/>
    </row>
    <row r="619" spans="1:18" ht="15.85" customHeight="1">
      <c r="A619" s="1"/>
      <c r="B619" s="6" t="s">
        <v>27</v>
      </c>
      <c r="C619" s="6">
        <v>1128299</v>
      </c>
      <c r="D619" s="7">
        <v>44381</v>
      </c>
      <c r="E619" s="6" t="s">
        <v>28</v>
      </c>
      <c r="F619" s="6" t="s">
        <v>42</v>
      </c>
      <c r="G619" s="6" t="s">
        <v>43</v>
      </c>
      <c r="H619" s="6" t="s">
        <v>18</v>
      </c>
      <c r="I619" s="8">
        <v>0.70000000000000007</v>
      </c>
      <c r="J619" s="9">
        <v>6250</v>
      </c>
      <c r="K619" s="10">
        <f t="shared" si="4"/>
        <v>4375</v>
      </c>
      <c r="L619" s="10">
        <f t="shared" si="5"/>
        <v>1312.5</v>
      </c>
      <c r="M619" s="11">
        <v>0.3</v>
      </c>
      <c r="O619" s="16"/>
      <c r="P619" s="14"/>
      <c r="Q619" s="12"/>
      <c r="R619" s="13"/>
    </row>
    <row r="620" spans="1:18" ht="15.85" customHeight="1">
      <c r="A620" s="1"/>
      <c r="B620" s="6" t="s">
        <v>27</v>
      </c>
      <c r="C620" s="6">
        <v>1128299</v>
      </c>
      <c r="D620" s="7">
        <v>44381</v>
      </c>
      <c r="E620" s="6" t="s">
        <v>28</v>
      </c>
      <c r="F620" s="6" t="s">
        <v>42</v>
      </c>
      <c r="G620" s="6" t="s">
        <v>43</v>
      </c>
      <c r="H620" s="6" t="s">
        <v>19</v>
      </c>
      <c r="I620" s="8">
        <v>0.70000000000000007</v>
      </c>
      <c r="J620" s="9">
        <v>5750</v>
      </c>
      <c r="K620" s="10">
        <f t="shared" si="4"/>
        <v>4025.0000000000005</v>
      </c>
      <c r="L620" s="10">
        <f t="shared" si="5"/>
        <v>1811.2500000000002</v>
      </c>
      <c r="M620" s="11">
        <v>0.45</v>
      </c>
      <c r="O620" s="16"/>
      <c r="P620" s="14"/>
      <c r="Q620" s="12"/>
      <c r="R620" s="13"/>
    </row>
    <row r="621" spans="1:18" ht="15.85" customHeight="1">
      <c r="A621" s="1"/>
      <c r="B621" s="6" t="s">
        <v>27</v>
      </c>
      <c r="C621" s="6">
        <v>1128299</v>
      </c>
      <c r="D621" s="7">
        <v>44381</v>
      </c>
      <c r="E621" s="6" t="s">
        <v>28</v>
      </c>
      <c r="F621" s="6" t="s">
        <v>42</v>
      </c>
      <c r="G621" s="6" t="s">
        <v>43</v>
      </c>
      <c r="H621" s="6" t="s">
        <v>20</v>
      </c>
      <c r="I621" s="8">
        <v>0.65</v>
      </c>
      <c r="J621" s="9">
        <v>4750</v>
      </c>
      <c r="K621" s="10">
        <f t="shared" si="4"/>
        <v>3087.5</v>
      </c>
      <c r="L621" s="10">
        <f t="shared" si="5"/>
        <v>1235</v>
      </c>
      <c r="M621" s="11">
        <v>0.39999999999999997</v>
      </c>
      <c r="O621" s="16"/>
      <c r="P621" s="14"/>
      <c r="Q621" s="12"/>
      <c r="R621" s="13"/>
    </row>
    <row r="622" spans="1:18" ht="15.85" customHeight="1">
      <c r="A622" s="1"/>
      <c r="B622" s="6" t="s">
        <v>27</v>
      </c>
      <c r="C622" s="6">
        <v>1128299</v>
      </c>
      <c r="D622" s="7">
        <v>44381</v>
      </c>
      <c r="E622" s="6" t="s">
        <v>28</v>
      </c>
      <c r="F622" s="6" t="s">
        <v>42</v>
      </c>
      <c r="G622" s="6" t="s">
        <v>43</v>
      </c>
      <c r="H622" s="6" t="s">
        <v>21</v>
      </c>
      <c r="I622" s="8">
        <v>0.70000000000000007</v>
      </c>
      <c r="J622" s="9">
        <v>5250</v>
      </c>
      <c r="K622" s="10">
        <f t="shared" si="4"/>
        <v>3675.0000000000005</v>
      </c>
      <c r="L622" s="10">
        <f t="shared" si="5"/>
        <v>2205.0000000000005</v>
      </c>
      <c r="M622" s="11">
        <v>0.60000000000000009</v>
      </c>
      <c r="O622" s="16"/>
      <c r="P622" s="14"/>
      <c r="Q622" s="12"/>
      <c r="R622" s="13"/>
    </row>
    <row r="623" spans="1:18" ht="15.85" customHeight="1">
      <c r="A623" s="1"/>
      <c r="B623" s="6" t="s">
        <v>27</v>
      </c>
      <c r="C623" s="6">
        <v>1128299</v>
      </c>
      <c r="D623" s="7">
        <v>44381</v>
      </c>
      <c r="E623" s="6" t="s">
        <v>28</v>
      </c>
      <c r="F623" s="6" t="s">
        <v>42</v>
      </c>
      <c r="G623" s="6" t="s">
        <v>43</v>
      </c>
      <c r="H623" s="6" t="s">
        <v>22</v>
      </c>
      <c r="I623" s="8">
        <v>0.85000000000000009</v>
      </c>
      <c r="J623" s="9">
        <v>5250</v>
      </c>
      <c r="K623" s="10">
        <f t="shared" si="4"/>
        <v>4462.5000000000009</v>
      </c>
      <c r="L623" s="10">
        <f t="shared" si="5"/>
        <v>1115.6250000000002</v>
      </c>
      <c r="M623" s="11">
        <v>0.25</v>
      </c>
      <c r="O623" s="16"/>
      <c r="P623" s="14"/>
      <c r="Q623" s="12"/>
      <c r="R623" s="13"/>
    </row>
    <row r="624" spans="1:18" ht="15.85" customHeight="1">
      <c r="A624" s="1"/>
      <c r="B624" s="6" t="s">
        <v>27</v>
      </c>
      <c r="C624" s="6">
        <v>1128299</v>
      </c>
      <c r="D624" s="7">
        <v>44413</v>
      </c>
      <c r="E624" s="6" t="s">
        <v>28</v>
      </c>
      <c r="F624" s="6" t="s">
        <v>42</v>
      </c>
      <c r="G624" s="6" t="s">
        <v>43</v>
      </c>
      <c r="H624" s="6" t="s">
        <v>17</v>
      </c>
      <c r="I624" s="8">
        <v>0.70000000000000007</v>
      </c>
      <c r="J624" s="9">
        <v>7250</v>
      </c>
      <c r="K624" s="10">
        <f t="shared" si="4"/>
        <v>5075.0000000000009</v>
      </c>
      <c r="L624" s="10">
        <f t="shared" si="5"/>
        <v>2283.7500000000005</v>
      </c>
      <c r="M624" s="11">
        <v>0.45</v>
      </c>
      <c r="O624" s="16"/>
      <c r="P624" s="14"/>
      <c r="Q624" s="12"/>
      <c r="R624" s="13"/>
    </row>
    <row r="625" spans="1:18" ht="15.85" customHeight="1">
      <c r="A625" s="1"/>
      <c r="B625" s="6" t="s">
        <v>27</v>
      </c>
      <c r="C625" s="6">
        <v>1128299</v>
      </c>
      <c r="D625" s="7">
        <v>44413</v>
      </c>
      <c r="E625" s="6" t="s">
        <v>28</v>
      </c>
      <c r="F625" s="6" t="s">
        <v>42</v>
      </c>
      <c r="G625" s="6" t="s">
        <v>43</v>
      </c>
      <c r="H625" s="6" t="s">
        <v>18</v>
      </c>
      <c r="I625" s="8">
        <v>0.75000000000000011</v>
      </c>
      <c r="J625" s="9">
        <v>6750</v>
      </c>
      <c r="K625" s="10">
        <f t="shared" si="4"/>
        <v>5062.5000000000009</v>
      </c>
      <c r="L625" s="10">
        <f t="shared" si="5"/>
        <v>1518.7500000000002</v>
      </c>
      <c r="M625" s="11">
        <v>0.3</v>
      </c>
      <c r="O625" s="16"/>
      <c r="P625" s="14"/>
      <c r="Q625" s="12"/>
      <c r="R625" s="13"/>
    </row>
    <row r="626" spans="1:18" ht="15.85" customHeight="1">
      <c r="A626" s="1"/>
      <c r="B626" s="6" t="s">
        <v>27</v>
      </c>
      <c r="C626" s="6">
        <v>1128299</v>
      </c>
      <c r="D626" s="7">
        <v>44413</v>
      </c>
      <c r="E626" s="6" t="s">
        <v>28</v>
      </c>
      <c r="F626" s="6" t="s">
        <v>42</v>
      </c>
      <c r="G626" s="6" t="s">
        <v>43</v>
      </c>
      <c r="H626" s="6" t="s">
        <v>19</v>
      </c>
      <c r="I626" s="8">
        <v>0.70000000000000007</v>
      </c>
      <c r="J626" s="9">
        <v>5500</v>
      </c>
      <c r="K626" s="10">
        <f t="shared" si="4"/>
        <v>3850.0000000000005</v>
      </c>
      <c r="L626" s="10">
        <f t="shared" si="5"/>
        <v>1732.5000000000002</v>
      </c>
      <c r="M626" s="11">
        <v>0.45</v>
      </c>
      <c r="O626" s="16"/>
      <c r="P626" s="14"/>
      <c r="Q626" s="12"/>
      <c r="R626" s="13"/>
    </row>
    <row r="627" spans="1:18" ht="15.85" customHeight="1">
      <c r="A627" s="1"/>
      <c r="B627" s="6" t="s">
        <v>27</v>
      </c>
      <c r="C627" s="6">
        <v>1128299</v>
      </c>
      <c r="D627" s="7">
        <v>44413</v>
      </c>
      <c r="E627" s="6" t="s">
        <v>28</v>
      </c>
      <c r="F627" s="6" t="s">
        <v>42</v>
      </c>
      <c r="G627" s="6" t="s">
        <v>43</v>
      </c>
      <c r="H627" s="6" t="s">
        <v>20</v>
      </c>
      <c r="I627" s="8">
        <v>0.70000000000000007</v>
      </c>
      <c r="J627" s="9">
        <v>5000</v>
      </c>
      <c r="K627" s="10">
        <f t="shared" si="4"/>
        <v>3500.0000000000005</v>
      </c>
      <c r="L627" s="10">
        <f t="shared" si="5"/>
        <v>1400</v>
      </c>
      <c r="M627" s="11">
        <v>0.39999999999999997</v>
      </c>
      <c r="O627" s="16"/>
      <c r="P627" s="14"/>
      <c r="Q627" s="12"/>
      <c r="R627" s="13"/>
    </row>
    <row r="628" spans="1:18" ht="15.85" customHeight="1">
      <c r="A628" s="1"/>
      <c r="B628" s="6" t="s">
        <v>27</v>
      </c>
      <c r="C628" s="6">
        <v>1128299</v>
      </c>
      <c r="D628" s="7">
        <v>44413</v>
      </c>
      <c r="E628" s="6" t="s">
        <v>28</v>
      </c>
      <c r="F628" s="6" t="s">
        <v>42</v>
      </c>
      <c r="G628" s="6" t="s">
        <v>43</v>
      </c>
      <c r="H628" s="6" t="s">
        <v>21</v>
      </c>
      <c r="I628" s="8">
        <v>0.75</v>
      </c>
      <c r="J628" s="9">
        <v>5000</v>
      </c>
      <c r="K628" s="10">
        <f t="shared" si="4"/>
        <v>3750</v>
      </c>
      <c r="L628" s="10">
        <f t="shared" si="5"/>
        <v>2250.0000000000005</v>
      </c>
      <c r="M628" s="11">
        <v>0.60000000000000009</v>
      </c>
      <c r="O628" s="16"/>
      <c r="P628" s="14"/>
      <c r="Q628" s="12"/>
      <c r="R628" s="13"/>
    </row>
    <row r="629" spans="1:18" ht="15.85" customHeight="1">
      <c r="A629" s="1"/>
      <c r="B629" s="6" t="s">
        <v>27</v>
      </c>
      <c r="C629" s="6">
        <v>1128299</v>
      </c>
      <c r="D629" s="7">
        <v>44413</v>
      </c>
      <c r="E629" s="6" t="s">
        <v>28</v>
      </c>
      <c r="F629" s="6" t="s">
        <v>42</v>
      </c>
      <c r="G629" s="6" t="s">
        <v>43</v>
      </c>
      <c r="H629" s="6" t="s">
        <v>22</v>
      </c>
      <c r="I629" s="8">
        <v>0.8</v>
      </c>
      <c r="J629" s="9">
        <v>4000</v>
      </c>
      <c r="K629" s="10">
        <f t="shared" si="4"/>
        <v>3200</v>
      </c>
      <c r="L629" s="10">
        <f t="shared" si="5"/>
        <v>800</v>
      </c>
      <c r="M629" s="11">
        <v>0.25</v>
      </c>
      <c r="O629" s="16"/>
      <c r="P629" s="14"/>
      <c r="Q629" s="12"/>
      <c r="R629" s="13"/>
    </row>
    <row r="630" spans="1:18" ht="15.85" customHeight="1">
      <c r="A630" s="1"/>
      <c r="B630" s="6" t="s">
        <v>27</v>
      </c>
      <c r="C630" s="6">
        <v>1128299</v>
      </c>
      <c r="D630" s="7">
        <v>44445</v>
      </c>
      <c r="E630" s="6" t="s">
        <v>28</v>
      </c>
      <c r="F630" s="6" t="s">
        <v>42</v>
      </c>
      <c r="G630" s="6" t="s">
        <v>43</v>
      </c>
      <c r="H630" s="6" t="s">
        <v>17</v>
      </c>
      <c r="I630" s="8">
        <v>0.65000000000000013</v>
      </c>
      <c r="J630" s="9">
        <v>6000</v>
      </c>
      <c r="K630" s="10">
        <f t="shared" si="4"/>
        <v>3900.0000000000009</v>
      </c>
      <c r="L630" s="10">
        <f t="shared" si="5"/>
        <v>1560.0000000000005</v>
      </c>
      <c r="M630" s="11">
        <v>0.4</v>
      </c>
      <c r="O630" s="16"/>
      <c r="P630" s="14"/>
      <c r="Q630" s="12"/>
      <c r="R630" s="13"/>
    </row>
    <row r="631" spans="1:18" ht="15.85" customHeight="1">
      <c r="A631" s="1"/>
      <c r="B631" s="6" t="s">
        <v>27</v>
      </c>
      <c r="C631" s="6">
        <v>1128299</v>
      </c>
      <c r="D631" s="7">
        <v>44445</v>
      </c>
      <c r="E631" s="6" t="s">
        <v>28</v>
      </c>
      <c r="F631" s="6" t="s">
        <v>42</v>
      </c>
      <c r="G631" s="6" t="s">
        <v>43</v>
      </c>
      <c r="H631" s="6" t="s">
        <v>18</v>
      </c>
      <c r="I631" s="8">
        <v>0.70000000000000018</v>
      </c>
      <c r="J631" s="9">
        <v>6000</v>
      </c>
      <c r="K631" s="10">
        <f t="shared" si="4"/>
        <v>4200.0000000000009</v>
      </c>
      <c r="L631" s="10">
        <f t="shared" si="5"/>
        <v>1050.0000000000002</v>
      </c>
      <c r="M631" s="11">
        <v>0.25</v>
      </c>
      <c r="O631" s="16"/>
      <c r="P631" s="14"/>
      <c r="Q631" s="12"/>
      <c r="R631" s="13"/>
    </row>
    <row r="632" spans="1:18" ht="15.85" customHeight="1">
      <c r="A632" s="1"/>
      <c r="B632" s="6" t="s">
        <v>27</v>
      </c>
      <c r="C632" s="6">
        <v>1128299</v>
      </c>
      <c r="D632" s="7">
        <v>44445</v>
      </c>
      <c r="E632" s="6" t="s">
        <v>28</v>
      </c>
      <c r="F632" s="6" t="s">
        <v>42</v>
      </c>
      <c r="G632" s="6" t="s">
        <v>43</v>
      </c>
      <c r="H632" s="6" t="s">
        <v>19</v>
      </c>
      <c r="I632" s="8">
        <v>0.65000000000000013</v>
      </c>
      <c r="J632" s="9">
        <v>4500</v>
      </c>
      <c r="K632" s="10">
        <f t="shared" si="4"/>
        <v>2925.0000000000005</v>
      </c>
      <c r="L632" s="10">
        <f t="shared" si="5"/>
        <v>1170.0000000000002</v>
      </c>
      <c r="M632" s="11">
        <v>0.4</v>
      </c>
      <c r="O632" s="16"/>
      <c r="P632" s="14"/>
      <c r="Q632" s="12"/>
      <c r="R632" s="13"/>
    </row>
    <row r="633" spans="1:18" ht="15.85" customHeight="1">
      <c r="A633" s="1"/>
      <c r="B633" s="6" t="s">
        <v>27</v>
      </c>
      <c r="C633" s="6">
        <v>1128299</v>
      </c>
      <c r="D633" s="7">
        <v>44445</v>
      </c>
      <c r="E633" s="6" t="s">
        <v>28</v>
      </c>
      <c r="F633" s="6" t="s">
        <v>42</v>
      </c>
      <c r="G633" s="6" t="s">
        <v>43</v>
      </c>
      <c r="H633" s="6" t="s">
        <v>20</v>
      </c>
      <c r="I633" s="8">
        <v>0.65000000000000013</v>
      </c>
      <c r="J633" s="9">
        <v>4000</v>
      </c>
      <c r="K633" s="10">
        <f t="shared" si="4"/>
        <v>2600.0000000000005</v>
      </c>
      <c r="L633" s="10">
        <f t="shared" si="5"/>
        <v>910.00000000000011</v>
      </c>
      <c r="M633" s="11">
        <v>0.35</v>
      </c>
      <c r="O633" s="16"/>
      <c r="P633" s="14"/>
      <c r="Q633" s="12"/>
      <c r="R633" s="13"/>
    </row>
    <row r="634" spans="1:18" ht="15.85" customHeight="1">
      <c r="A634" s="1"/>
      <c r="B634" s="6" t="s">
        <v>27</v>
      </c>
      <c r="C634" s="6">
        <v>1128299</v>
      </c>
      <c r="D634" s="7">
        <v>44445</v>
      </c>
      <c r="E634" s="6" t="s">
        <v>28</v>
      </c>
      <c r="F634" s="6" t="s">
        <v>42</v>
      </c>
      <c r="G634" s="6" t="s">
        <v>43</v>
      </c>
      <c r="H634" s="6" t="s">
        <v>21</v>
      </c>
      <c r="I634" s="8">
        <v>0.75000000000000011</v>
      </c>
      <c r="J634" s="9">
        <v>4000</v>
      </c>
      <c r="K634" s="10">
        <f t="shared" si="4"/>
        <v>3000.0000000000005</v>
      </c>
      <c r="L634" s="10">
        <f t="shared" si="5"/>
        <v>1650.0000000000007</v>
      </c>
      <c r="M634" s="11">
        <v>0.55000000000000016</v>
      </c>
      <c r="O634" s="16"/>
      <c r="P634" s="14"/>
      <c r="Q634" s="12"/>
      <c r="R634" s="13"/>
    </row>
    <row r="635" spans="1:18" ht="15.85" customHeight="1">
      <c r="A635" s="1"/>
      <c r="B635" s="6" t="s">
        <v>27</v>
      </c>
      <c r="C635" s="6">
        <v>1128299</v>
      </c>
      <c r="D635" s="7">
        <v>44445</v>
      </c>
      <c r="E635" s="6" t="s">
        <v>28</v>
      </c>
      <c r="F635" s="6" t="s">
        <v>42</v>
      </c>
      <c r="G635" s="6" t="s">
        <v>43</v>
      </c>
      <c r="H635" s="6" t="s">
        <v>22</v>
      </c>
      <c r="I635" s="8">
        <v>0.70000000000000007</v>
      </c>
      <c r="J635" s="9">
        <v>4250</v>
      </c>
      <c r="K635" s="10">
        <f t="shared" si="4"/>
        <v>2975.0000000000005</v>
      </c>
      <c r="L635" s="10">
        <f t="shared" si="5"/>
        <v>595.00000000000011</v>
      </c>
      <c r="M635" s="11">
        <v>0.2</v>
      </c>
      <c r="O635" s="16"/>
      <c r="P635" s="14"/>
      <c r="Q635" s="12"/>
      <c r="R635" s="13"/>
    </row>
    <row r="636" spans="1:18" ht="15.85" customHeight="1">
      <c r="A636" s="1"/>
      <c r="B636" s="6" t="s">
        <v>27</v>
      </c>
      <c r="C636" s="6">
        <v>1128299</v>
      </c>
      <c r="D636" s="7">
        <v>44474</v>
      </c>
      <c r="E636" s="6" t="s">
        <v>28</v>
      </c>
      <c r="F636" s="6" t="s">
        <v>42</v>
      </c>
      <c r="G636" s="6" t="s">
        <v>43</v>
      </c>
      <c r="H636" s="6" t="s">
        <v>17</v>
      </c>
      <c r="I636" s="8">
        <v>0.55000000000000004</v>
      </c>
      <c r="J636" s="9">
        <v>5250</v>
      </c>
      <c r="K636" s="10">
        <f t="shared" si="4"/>
        <v>2887.5000000000005</v>
      </c>
      <c r="L636" s="10">
        <f t="shared" si="5"/>
        <v>1155.0000000000002</v>
      </c>
      <c r="M636" s="11">
        <v>0.4</v>
      </c>
      <c r="O636" s="16"/>
      <c r="P636" s="14"/>
      <c r="Q636" s="12"/>
      <c r="R636" s="13"/>
    </row>
    <row r="637" spans="1:18" ht="15.85" customHeight="1">
      <c r="A637" s="1"/>
      <c r="B637" s="6" t="s">
        <v>27</v>
      </c>
      <c r="C637" s="6">
        <v>1128299</v>
      </c>
      <c r="D637" s="7">
        <v>44474</v>
      </c>
      <c r="E637" s="6" t="s">
        <v>28</v>
      </c>
      <c r="F637" s="6" t="s">
        <v>42</v>
      </c>
      <c r="G637" s="6" t="s">
        <v>43</v>
      </c>
      <c r="H637" s="6" t="s">
        <v>18</v>
      </c>
      <c r="I637" s="8">
        <v>0.60000000000000009</v>
      </c>
      <c r="J637" s="9">
        <v>5250</v>
      </c>
      <c r="K637" s="10">
        <f t="shared" si="4"/>
        <v>3150.0000000000005</v>
      </c>
      <c r="L637" s="10">
        <f t="shared" si="5"/>
        <v>787.50000000000011</v>
      </c>
      <c r="M637" s="11">
        <v>0.25</v>
      </c>
      <c r="O637" s="16"/>
      <c r="P637" s="14"/>
      <c r="Q637" s="12"/>
      <c r="R637" s="13"/>
    </row>
    <row r="638" spans="1:18" ht="15.85" customHeight="1">
      <c r="A638" s="1"/>
      <c r="B638" s="6" t="s">
        <v>27</v>
      </c>
      <c r="C638" s="6">
        <v>1128299</v>
      </c>
      <c r="D638" s="7">
        <v>44474</v>
      </c>
      <c r="E638" s="6" t="s">
        <v>28</v>
      </c>
      <c r="F638" s="6" t="s">
        <v>42</v>
      </c>
      <c r="G638" s="6" t="s">
        <v>43</v>
      </c>
      <c r="H638" s="6" t="s">
        <v>19</v>
      </c>
      <c r="I638" s="8">
        <v>0.55000000000000004</v>
      </c>
      <c r="J638" s="9">
        <v>3500</v>
      </c>
      <c r="K638" s="10">
        <f t="shared" si="4"/>
        <v>1925.0000000000002</v>
      </c>
      <c r="L638" s="10">
        <f t="shared" si="5"/>
        <v>770.00000000000011</v>
      </c>
      <c r="M638" s="11">
        <v>0.4</v>
      </c>
      <c r="O638" s="16"/>
      <c r="P638" s="14"/>
      <c r="Q638" s="12"/>
      <c r="R638" s="13"/>
    </row>
    <row r="639" spans="1:18" ht="15.85" customHeight="1">
      <c r="A639" s="1"/>
      <c r="B639" s="6" t="s">
        <v>27</v>
      </c>
      <c r="C639" s="6">
        <v>1128299</v>
      </c>
      <c r="D639" s="7">
        <v>44474</v>
      </c>
      <c r="E639" s="6" t="s">
        <v>28</v>
      </c>
      <c r="F639" s="6" t="s">
        <v>42</v>
      </c>
      <c r="G639" s="6" t="s">
        <v>43</v>
      </c>
      <c r="H639" s="6" t="s">
        <v>20</v>
      </c>
      <c r="I639" s="8">
        <v>0.55000000000000004</v>
      </c>
      <c r="J639" s="9">
        <v>3250</v>
      </c>
      <c r="K639" s="10">
        <f t="shared" si="4"/>
        <v>1787.5000000000002</v>
      </c>
      <c r="L639" s="10">
        <f t="shared" si="5"/>
        <v>625.625</v>
      </c>
      <c r="M639" s="11">
        <v>0.35</v>
      </c>
      <c r="O639" s="16"/>
      <c r="P639" s="14"/>
      <c r="Q639" s="12"/>
      <c r="R639" s="13"/>
    </row>
    <row r="640" spans="1:18" ht="15.85" customHeight="1">
      <c r="A640" s="1"/>
      <c r="B640" s="6" t="s">
        <v>27</v>
      </c>
      <c r="C640" s="6">
        <v>1128299</v>
      </c>
      <c r="D640" s="7">
        <v>44474</v>
      </c>
      <c r="E640" s="6" t="s">
        <v>28</v>
      </c>
      <c r="F640" s="6" t="s">
        <v>42</v>
      </c>
      <c r="G640" s="6" t="s">
        <v>43</v>
      </c>
      <c r="H640" s="6" t="s">
        <v>21</v>
      </c>
      <c r="I640" s="8">
        <v>0.65</v>
      </c>
      <c r="J640" s="9">
        <v>3000</v>
      </c>
      <c r="K640" s="10">
        <f t="shared" si="4"/>
        <v>1950</v>
      </c>
      <c r="L640" s="10">
        <f t="shared" si="5"/>
        <v>1072.5000000000002</v>
      </c>
      <c r="M640" s="11">
        <v>0.55000000000000016</v>
      </c>
      <c r="O640" s="16"/>
      <c r="P640" s="14"/>
      <c r="Q640" s="12"/>
      <c r="R640" s="13"/>
    </row>
    <row r="641" spans="1:18" ht="15.85" customHeight="1">
      <c r="A641" s="1"/>
      <c r="B641" s="6" t="s">
        <v>27</v>
      </c>
      <c r="C641" s="6">
        <v>1128299</v>
      </c>
      <c r="D641" s="7">
        <v>44474</v>
      </c>
      <c r="E641" s="6" t="s">
        <v>28</v>
      </c>
      <c r="F641" s="6" t="s">
        <v>42</v>
      </c>
      <c r="G641" s="6" t="s">
        <v>43</v>
      </c>
      <c r="H641" s="6" t="s">
        <v>22</v>
      </c>
      <c r="I641" s="8">
        <v>0.70000000000000007</v>
      </c>
      <c r="J641" s="9">
        <v>3500</v>
      </c>
      <c r="K641" s="10">
        <f t="shared" si="4"/>
        <v>2450.0000000000005</v>
      </c>
      <c r="L641" s="10">
        <f t="shared" si="5"/>
        <v>490.00000000000011</v>
      </c>
      <c r="M641" s="11">
        <v>0.2</v>
      </c>
      <c r="O641" s="16"/>
      <c r="P641" s="14"/>
      <c r="Q641" s="12"/>
      <c r="R641" s="13"/>
    </row>
    <row r="642" spans="1:18" ht="15.85" customHeight="1">
      <c r="A642" s="1"/>
      <c r="B642" s="6" t="s">
        <v>27</v>
      </c>
      <c r="C642" s="6">
        <v>1128299</v>
      </c>
      <c r="D642" s="7">
        <v>44505</v>
      </c>
      <c r="E642" s="6" t="s">
        <v>28</v>
      </c>
      <c r="F642" s="6" t="s">
        <v>42</v>
      </c>
      <c r="G642" s="6" t="s">
        <v>43</v>
      </c>
      <c r="H642" s="6" t="s">
        <v>17</v>
      </c>
      <c r="I642" s="8">
        <v>0.55000000000000004</v>
      </c>
      <c r="J642" s="9">
        <v>5750</v>
      </c>
      <c r="K642" s="10">
        <f t="shared" si="4"/>
        <v>3162.5000000000005</v>
      </c>
      <c r="L642" s="10">
        <f t="shared" si="5"/>
        <v>1265.0000000000002</v>
      </c>
      <c r="M642" s="11">
        <v>0.4</v>
      </c>
      <c r="O642" s="16"/>
      <c r="P642" s="14"/>
      <c r="Q642" s="12"/>
      <c r="R642" s="13"/>
    </row>
    <row r="643" spans="1:18" ht="15.85" customHeight="1">
      <c r="A643" s="1"/>
      <c r="B643" s="6" t="s">
        <v>27</v>
      </c>
      <c r="C643" s="6">
        <v>1128299</v>
      </c>
      <c r="D643" s="7">
        <v>44505</v>
      </c>
      <c r="E643" s="6" t="s">
        <v>28</v>
      </c>
      <c r="F643" s="6" t="s">
        <v>42</v>
      </c>
      <c r="G643" s="6" t="s">
        <v>43</v>
      </c>
      <c r="H643" s="6" t="s">
        <v>18</v>
      </c>
      <c r="I643" s="8">
        <v>0.60000000000000009</v>
      </c>
      <c r="J643" s="9">
        <v>5750</v>
      </c>
      <c r="K643" s="10">
        <f t="shared" si="4"/>
        <v>3450.0000000000005</v>
      </c>
      <c r="L643" s="10">
        <f t="shared" si="5"/>
        <v>862.50000000000011</v>
      </c>
      <c r="M643" s="11">
        <v>0.25</v>
      </c>
      <c r="O643" s="16"/>
      <c r="P643" s="14"/>
      <c r="Q643" s="12"/>
      <c r="R643" s="13"/>
    </row>
    <row r="644" spans="1:18" ht="15.85" customHeight="1">
      <c r="A644" s="1"/>
      <c r="B644" s="6" t="s">
        <v>27</v>
      </c>
      <c r="C644" s="6">
        <v>1128299</v>
      </c>
      <c r="D644" s="7">
        <v>44505</v>
      </c>
      <c r="E644" s="6" t="s">
        <v>28</v>
      </c>
      <c r="F644" s="6" t="s">
        <v>42</v>
      </c>
      <c r="G644" s="6" t="s">
        <v>43</v>
      </c>
      <c r="H644" s="6" t="s">
        <v>19</v>
      </c>
      <c r="I644" s="8">
        <v>0.55000000000000004</v>
      </c>
      <c r="J644" s="9">
        <v>4250</v>
      </c>
      <c r="K644" s="10">
        <f t="shared" si="4"/>
        <v>2337.5</v>
      </c>
      <c r="L644" s="10">
        <f t="shared" si="5"/>
        <v>935</v>
      </c>
      <c r="M644" s="11">
        <v>0.4</v>
      </c>
      <c r="O644" s="16"/>
      <c r="P644" s="14"/>
      <c r="Q644" s="12"/>
      <c r="R644" s="13"/>
    </row>
    <row r="645" spans="1:18" ht="15.85" customHeight="1">
      <c r="A645" s="1"/>
      <c r="B645" s="6" t="s">
        <v>27</v>
      </c>
      <c r="C645" s="6">
        <v>1128299</v>
      </c>
      <c r="D645" s="7">
        <v>44505</v>
      </c>
      <c r="E645" s="6" t="s">
        <v>28</v>
      </c>
      <c r="F645" s="6" t="s">
        <v>42</v>
      </c>
      <c r="G645" s="6" t="s">
        <v>43</v>
      </c>
      <c r="H645" s="6" t="s">
        <v>20</v>
      </c>
      <c r="I645" s="8">
        <v>0.65000000000000013</v>
      </c>
      <c r="J645" s="9">
        <v>4000</v>
      </c>
      <c r="K645" s="10">
        <f t="shared" si="4"/>
        <v>2600.0000000000005</v>
      </c>
      <c r="L645" s="10">
        <f t="shared" si="5"/>
        <v>910.00000000000011</v>
      </c>
      <c r="M645" s="11">
        <v>0.35</v>
      </c>
      <c r="O645" s="16"/>
      <c r="P645" s="14"/>
      <c r="Q645" s="12"/>
      <c r="R645" s="13"/>
    </row>
    <row r="646" spans="1:18" ht="15.85" customHeight="1">
      <c r="A646" s="1"/>
      <c r="B646" s="6" t="s">
        <v>27</v>
      </c>
      <c r="C646" s="6">
        <v>1128299</v>
      </c>
      <c r="D646" s="7">
        <v>44505</v>
      </c>
      <c r="E646" s="6" t="s">
        <v>28</v>
      </c>
      <c r="F646" s="6" t="s">
        <v>42</v>
      </c>
      <c r="G646" s="6" t="s">
        <v>43</v>
      </c>
      <c r="H646" s="6" t="s">
        <v>21</v>
      </c>
      <c r="I646" s="8">
        <v>0.75000000000000011</v>
      </c>
      <c r="J646" s="9">
        <v>3750</v>
      </c>
      <c r="K646" s="10">
        <f t="shared" si="4"/>
        <v>2812.5000000000005</v>
      </c>
      <c r="L646" s="10">
        <f t="shared" si="5"/>
        <v>1546.8750000000007</v>
      </c>
      <c r="M646" s="11">
        <v>0.55000000000000016</v>
      </c>
      <c r="O646" s="16"/>
      <c r="P646" s="14"/>
      <c r="Q646" s="12"/>
      <c r="R646" s="13"/>
    </row>
    <row r="647" spans="1:18" ht="15.85" customHeight="1">
      <c r="A647" s="1"/>
      <c r="B647" s="6" t="s">
        <v>27</v>
      </c>
      <c r="C647" s="6">
        <v>1128299</v>
      </c>
      <c r="D647" s="7">
        <v>44505</v>
      </c>
      <c r="E647" s="6" t="s">
        <v>28</v>
      </c>
      <c r="F647" s="6" t="s">
        <v>42</v>
      </c>
      <c r="G647" s="6" t="s">
        <v>43</v>
      </c>
      <c r="H647" s="6" t="s">
        <v>22</v>
      </c>
      <c r="I647" s="8">
        <v>0.80000000000000016</v>
      </c>
      <c r="J647" s="9">
        <v>5000</v>
      </c>
      <c r="K647" s="10">
        <f t="shared" si="4"/>
        <v>4000.0000000000009</v>
      </c>
      <c r="L647" s="10">
        <f t="shared" si="5"/>
        <v>800.00000000000023</v>
      </c>
      <c r="M647" s="11">
        <v>0.2</v>
      </c>
      <c r="O647" s="16"/>
      <c r="P647" s="14"/>
      <c r="Q647" s="12"/>
      <c r="R647" s="13"/>
    </row>
    <row r="648" spans="1:18" ht="15.85" customHeight="1">
      <c r="A648" s="1"/>
      <c r="B648" s="6" t="s">
        <v>27</v>
      </c>
      <c r="C648" s="6">
        <v>1128299</v>
      </c>
      <c r="D648" s="7">
        <v>44534</v>
      </c>
      <c r="E648" s="6" t="s">
        <v>28</v>
      </c>
      <c r="F648" s="6" t="s">
        <v>42</v>
      </c>
      <c r="G648" s="6" t="s">
        <v>43</v>
      </c>
      <c r="H648" s="6" t="s">
        <v>17</v>
      </c>
      <c r="I648" s="8">
        <v>0.65000000000000013</v>
      </c>
      <c r="J648" s="9">
        <v>7000</v>
      </c>
      <c r="K648" s="10">
        <f t="shared" si="4"/>
        <v>4550.0000000000009</v>
      </c>
      <c r="L648" s="10">
        <f t="shared" si="5"/>
        <v>1820.0000000000005</v>
      </c>
      <c r="M648" s="11">
        <v>0.4</v>
      </c>
      <c r="O648" s="16"/>
      <c r="P648" s="14"/>
      <c r="Q648" s="12"/>
      <c r="R648" s="13"/>
    </row>
    <row r="649" spans="1:18" ht="15.85" customHeight="1">
      <c r="A649" s="1"/>
      <c r="B649" s="6" t="s">
        <v>27</v>
      </c>
      <c r="C649" s="6">
        <v>1128299</v>
      </c>
      <c r="D649" s="7">
        <v>44534</v>
      </c>
      <c r="E649" s="6" t="s">
        <v>28</v>
      </c>
      <c r="F649" s="6" t="s">
        <v>42</v>
      </c>
      <c r="G649" s="6" t="s">
        <v>43</v>
      </c>
      <c r="H649" s="6" t="s">
        <v>18</v>
      </c>
      <c r="I649" s="8">
        <v>0.70000000000000018</v>
      </c>
      <c r="J649" s="9">
        <v>7000</v>
      </c>
      <c r="K649" s="10">
        <f t="shared" si="4"/>
        <v>4900.0000000000009</v>
      </c>
      <c r="L649" s="10">
        <f t="shared" si="5"/>
        <v>1225.0000000000002</v>
      </c>
      <c r="M649" s="11">
        <v>0.25</v>
      </c>
      <c r="O649" s="16"/>
      <c r="P649" s="14"/>
      <c r="Q649" s="12"/>
      <c r="R649" s="13"/>
    </row>
    <row r="650" spans="1:18" ht="15.85" customHeight="1">
      <c r="A650" s="1"/>
      <c r="B650" s="6" t="s">
        <v>27</v>
      </c>
      <c r="C650" s="6">
        <v>1128299</v>
      </c>
      <c r="D650" s="7">
        <v>44534</v>
      </c>
      <c r="E650" s="6" t="s">
        <v>28</v>
      </c>
      <c r="F650" s="6" t="s">
        <v>42</v>
      </c>
      <c r="G650" s="6" t="s">
        <v>43</v>
      </c>
      <c r="H650" s="6" t="s">
        <v>19</v>
      </c>
      <c r="I650" s="8">
        <v>0.65000000000000013</v>
      </c>
      <c r="J650" s="9">
        <v>5000</v>
      </c>
      <c r="K650" s="10">
        <f t="shared" si="4"/>
        <v>3250.0000000000005</v>
      </c>
      <c r="L650" s="10">
        <f t="shared" si="5"/>
        <v>1300.0000000000002</v>
      </c>
      <c r="M650" s="11">
        <v>0.4</v>
      </c>
      <c r="O650" s="16"/>
      <c r="P650" s="14"/>
      <c r="Q650" s="12"/>
      <c r="R650" s="13"/>
    </row>
    <row r="651" spans="1:18" ht="15.85" customHeight="1">
      <c r="A651" s="1"/>
      <c r="B651" s="6" t="s">
        <v>27</v>
      </c>
      <c r="C651" s="6">
        <v>1128299</v>
      </c>
      <c r="D651" s="7">
        <v>44534</v>
      </c>
      <c r="E651" s="6" t="s">
        <v>28</v>
      </c>
      <c r="F651" s="6" t="s">
        <v>42</v>
      </c>
      <c r="G651" s="6" t="s">
        <v>43</v>
      </c>
      <c r="H651" s="6" t="s">
        <v>20</v>
      </c>
      <c r="I651" s="8">
        <v>0.65000000000000013</v>
      </c>
      <c r="J651" s="9">
        <v>5000</v>
      </c>
      <c r="K651" s="10">
        <f t="shared" si="4"/>
        <v>3250.0000000000005</v>
      </c>
      <c r="L651" s="10">
        <f t="shared" si="5"/>
        <v>1137.5</v>
      </c>
      <c r="M651" s="11">
        <v>0.35</v>
      </c>
      <c r="O651" s="16"/>
      <c r="P651" s="14"/>
      <c r="Q651" s="12"/>
      <c r="R651" s="13"/>
    </row>
    <row r="652" spans="1:18" ht="15.85" customHeight="1">
      <c r="A652" s="1"/>
      <c r="B652" s="6" t="s">
        <v>27</v>
      </c>
      <c r="C652" s="6">
        <v>1128299</v>
      </c>
      <c r="D652" s="7">
        <v>44534</v>
      </c>
      <c r="E652" s="6" t="s">
        <v>28</v>
      </c>
      <c r="F652" s="6" t="s">
        <v>42</v>
      </c>
      <c r="G652" s="6" t="s">
        <v>43</v>
      </c>
      <c r="H652" s="6" t="s">
        <v>21</v>
      </c>
      <c r="I652" s="8">
        <v>0.75000000000000011</v>
      </c>
      <c r="J652" s="9">
        <v>4250</v>
      </c>
      <c r="K652" s="10">
        <f t="shared" si="4"/>
        <v>3187.5000000000005</v>
      </c>
      <c r="L652" s="10">
        <f t="shared" si="5"/>
        <v>1753.1250000000007</v>
      </c>
      <c r="M652" s="11">
        <v>0.55000000000000016</v>
      </c>
      <c r="O652" s="16"/>
      <c r="P652" s="14"/>
      <c r="Q652" s="12"/>
      <c r="R652" s="13"/>
    </row>
    <row r="653" spans="1:18" ht="15.85" customHeight="1">
      <c r="A653" s="1"/>
      <c r="B653" s="6" t="s">
        <v>27</v>
      </c>
      <c r="C653" s="6">
        <v>1128299</v>
      </c>
      <c r="D653" s="7">
        <v>44534</v>
      </c>
      <c r="E653" s="6" t="s">
        <v>28</v>
      </c>
      <c r="F653" s="6" t="s">
        <v>42</v>
      </c>
      <c r="G653" s="6" t="s">
        <v>43</v>
      </c>
      <c r="H653" s="6" t="s">
        <v>22</v>
      </c>
      <c r="I653" s="8">
        <v>0.80000000000000016</v>
      </c>
      <c r="J653" s="9">
        <v>5250</v>
      </c>
      <c r="K653" s="10">
        <f t="shared" si="4"/>
        <v>4200.0000000000009</v>
      </c>
      <c r="L653" s="10">
        <f t="shared" si="5"/>
        <v>840.00000000000023</v>
      </c>
      <c r="M653" s="11">
        <v>0.2</v>
      </c>
      <c r="O653" s="16"/>
      <c r="P653" s="14"/>
      <c r="Q653" s="12"/>
      <c r="R653" s="13"/>
    </row>
    <row r="654" spans="1:18" ht="15.85" customHeight="1">
      <c r="A654" s="1" t="s">
        <v>39</v>
      </c>
      <c r="B654" s="6" t="s">
        <v>27</v>
      </c>
      <c r="C654" s="6">
        <v>1128299</v>
      </c>
      <c r="D654" s="7">
        <v>44199</v>
      </c>
      <c r="E654" s="6" t="s">
        <v>28</v>
      </c>
      <c r="F654" s="6" t="s">
        <v>44</v>
      </c>
      <c r="G654" s="6" t="s">
        <v>45</v>
      </c>
      <c r="H654" s="6" t="s">
        <v>17</v>
      </c>
      <c r="I654" s="8">
        <v>0.4</v>
      </c>
      <c r="J654" s="9">
        <v>4500</v>
      </c>
      <c r="K654" s="10">
        <f t="shared" si="4"/>
        <v>1800</v>
      </c>
      <c r="L654" s="10">
        <f t="shared" si="5"/>
        <v>540</v>
      </c>
      <c r="M654" s="11">
        <v>0.3</v>
      </c>
      <c r="O654" s="16"/>
      <c r="P654" s="14"/>
      <c r="Q654" s="12"/>
      <c r="R654" s="13"/>
    </row>
    <row r="655" spans="1:18" ht="15.85" customHeight="1">
      <c r="A655" s="1"/>
      <c r="B655" s="6" t="s">
        <v>27</v>
      </c>
      <c r="C655" s="6">
        <v>1128299</v>
      </c>
      <c r="D655" s="7">
        <v>44199</v>
      </c>
      <c r="E655" s="6" t="s">
        <v>28</v>
      </c>
      <c r="F655" s="6" t="s">
        <v>44</v>
      </c>
      <c r="G655" s="6" t="s">
        <v>45</v>
      </c>
      <c r="H655" s="6" t="s">
        <v>18</v>
      </c>
      <c r="I655" s="8">
        <v>0.5</v>
      </c>
      <c r="J655" s="9">
        <v>4500</v>
      </c>
      <c r="K655" s="10">
        <f t="shared" si="4"/>
        <v>2250</v>
      </c>
      <c r="L655" s="10">
        <f t="shared" si="5"/>
        <v>562.5</v>
      </c>
      <c r="M655" s="11">
        <v>0.25</v>
      </c>
      <c r="O655" s="16"/>
      <c r="P655" s="14"/>
      <c r="Q655" s="12"/>
      <c r="R655" s="13"/>
    </row>
    <row r="656" spans="1:18" ht="15.85" customHeight="1">
      <c r="A656" s="1"/>
      <c r="B656" s="6" t="s">
        <v>27</v>
      </c>
      <c r="C656" s="6">
        <v>1128299</v>
      </c>
      <c r="D656" s="7">
        <v>44199</v>
      </c>
      <c r="E656" s="6" t="s">
        <v>28</v>
      </c>
      <c r="F656" s="6" t="s">
        <v>44</v>
      </c>
      <c r="G656" s="6" t="s">
        <v>45</v>
      </c>
      <c r="H656" s="6" t="s">
        <v>19</v>
      </c>
      <c r="I656" s="8">
        <v>0.5</v>
      </c>
      <c r="J656" s="9">
        <v>4500</v>
      </c>
      <c r="K656" s="10">
        <f t="shared" si="4"/>
        <v>2250</v>
      </c>
      <c r="L656" s="10">
        <f t="shared" si="5"/>
        <v>562.5</v>
      </c>
      <c r="M656" s="11">
        <v>0.25</v>
      </c>
      <c r="O656" s="16"/>
      <c r="P656" s="14"/>
      <c r="Q656" s="12"/>
      <c r="R656" s="13"/>
    </row>
    <row r="657" spans="1:18" ht="15.85" customHeight="1">
      <c r="A657" s="1"/>
      <c r="B657" s="6" t="s">
        <v>27</v>
      </c>
      <c r="C657" s="6">
        <v>1128299</v>
      </c>
      <c r="D657" s="7">
        <v>44199</v>
      </c>
      <c r="E657" s="6" t="s">
        <v>28</v>
      </c>
      <c r="F657" s="6" t="s">
        <v>44</v>
      </c>
      <c r="G657" s="6" t="s">
        <v>45</v>
      </c>
      <c r="H657" s="6" t="s">
        <v>20</v>
      </c>
      <c r="I657" s="8">
        <v>0.5</v>
      </c>
      <c r="J657" s="9">
        <v>3000</v>
      </c>
      <c r="K657" s="10">
        <f t="shared" si="4"/>
        <v>1500</v>
      </c>
      <c r="L657" s="10">
        <f t="shared" si="5"/>
        <v>450</v>
      </c>
      <c r="M657" s="11">
        <v>0.3</v>
      </c>
      <c r="O657" s="16"/>
      <c r="P657" s="14"/>
      <c r="Q657" s="12"/>
      <c r="R657" s="13"/>
    </row>
    <row r="658" spans="1:18" ht="15.85" customHeight="1">
      <c r="A658" s="1"/>
      <c r="B658" s="6" t="s">
        <v>27</v>
      </c>
      <c r="C658" s="6">
        <v>1128299</v>
      </c>
      <c r="D658" s="7">
        <v>44199</v>
      </c>
      <c r="E658" s="6" t="s">
        <v>28</v>
      </c>
      <c r="F658" s="6" t="s">
        <v>44</v>
      </c>
      <c r="G658" s="6" t="s">
        <v>45</v>
      </c>
      <c r="H658" s="6" t="s">
        <v>21</v>
      </c>
      <c r="I658" s="8">
        <v>0.55000000000000004</v>
      </c>
      <c r="J658" s="9">
        <v>2500</v>
      </c>
      <c r="K658" s="10">
        <f t="shared" si="4"/>
        <v>1375</v>
      </c>
      <c r="L658" s="10">
        <f t="shared" si="5"/>
        <v>343.75</v>
      </c>
      <c r="M658" s="11">
        <v>0.25</v>
      </c>
      <c r="O658" s="16"/>
      <c r="P658" s="14"/>
      <c r="Q658" s="12"/>
      <c r="R658" s="13"/>
    </row>
    <row r="659" spans="1:18" ht="15.85" customHeight="1">
      <c r="A659" s="1"/>
      <c r="B659" s="6" t="s">
        <v>27</v>
      </c>
      <c r="C659" s="6">
        <v>1128299</v>
      </c>
      <c r="D659" s="7">
        <v>44199</v>
      </c>
      <c r="E659" s="6" t="s">
        <v>28</v>
      </c>
      <c r="F659" s="6" t="s">
        <v>44</v>
      </c>
      <c r="G659" s="6" t="s">
        <v>45</v>
      </c>
      <c r="H659" s="6" t="s">
        <v>22</v>
      </c>
      <c r="I659" s="8">
        <v>0.5</v>
      </c>
      <c r="J659" s="9">
        <v>5000</v>
      </c>
      <c r="K659" s="10">
        <f t="shared" si="4"/>
        <v>2500</v>
      </c>
      <c r="L659" s="10">
        <f t="shared" si="5"/>
        <v>500</v>
      </c>
      <c r="M659" s="11">
        <v>0.2</v>
      </c>
      <c r="O659" s="16"/>
      <c r="P659" s="14"/>
      <c r="Q659" s="12"/>
      <c r="R659" s="13"/>
    </row>
    <row r="660" spans="1:18" ht="15.85" customHeight="1">
      <c r="A660" s="1"/>
      <c r="B660" s="6" t="s">
        <v>27</v>
      </c>
      <c r="C660" s="6">
        <v>1128299</v>
      </c>
      <c r="D660" s="7">
        <v>44230</v>
      </c>
      <c r="E660" s="6" t="s">
        <v>28</v>
      </c>
      <c r="F660" s="6" t="s">
        <v>44</v>
      </c>
      <c r="G660" s="6" t="s">
        <v>45</v>
      </c>
      <c r="H660" s="6" t="s">
        <v>17</v>
      </c>
      <c r="I660" s="8">
        <v>0.4</v>
      </c>
      <c r="J660" s="9">
        <v>5500</v>
      </c>
      <c r="K660" s="10">
        <f t="shared" si="4"/>
        <v>2200</v>
      </c>
      <c r="L660" s="10">
        <f t="shared" si="5"/>
        <v>660</v>
      </c>
      <c r="M660" s="11">
        <v>0.3</v>
      </c>
      <c r="O660" s="16"/>
      <c r="P660" s="14"/>
      <c r="Q660" s="12"/>
      <c r="R660" s="13"/>
    </row>
    <row r="661" spans="1:18" ht="15.85" customHeight="1">
      <c r="A661" s="1"/>
      <c r="B661" s="6" t="s">
        <v>27</v>
      </c>
      <c r="C661" s="6">
        <v>1128299</v>
      </c>
      <c r="D661" s="7">
        <v>44230</v>
      </c>
      <c r="E661" s="6" t="s">
        <v>28</v>
      </c>
      <c r="F661" s="6" t="s">
        <v>44</v>
      </c>
      <c r="G661" s="6" t="s">
        <v>45</v>
      </c>
      <c r="H661" s="6" t="s">
        <v>18</v>
      </c>
      <c r="I661" s="8">
        <v>0.5</v>
      </c>
      <c r="J661" s="9">
        <v>4500</v>
      </c>
      <c r="K661" s="10">
        <f t="shared" si="4"/>
        <v>2250</v>
      </c>
      <c r="L661" s="10">
        <f t="shared" si="5"/>
        <v>562.5</v>
      </c>
      <c r="M661" s="11">
        <v>0.25</v>
      </c>
      <c r="O661" s="16"/>
      <c r="P661" s="14"/>
      <c r="Q661" s="12"/>
      <c r="R661" s="13"/>
    </row>
    <row r="662" spans="1:18" ht="15.85" customHeight="1">
      <c r="A662" s="1"/>
      <c r="B662" s="6" t="s">
        <v>27</v>
      </c>
      <c r="C662" s="6">
        <v>1128299</v>
      </c>
      <c r="D662" s="7">
        <v>44230</v>
      </c>
      <c r="E662" s="6" t="s">
        <v>28</v>
      </c>
      <c r="F662" s="6" t="s">
        <v>44</v>
      </c>
      <c r="G662" s="6" t="s">
        <v>45</v>
      </c>
      <c r="H662" s="6" t="s">
        <v>19</v>
      </c>
      <c r="I662" s="8">
        <v>0.5</v>
      </c>
      <c r="J662" s="9">
        <v>4500</v>
      </c>
      <c r="K662" s="10">
        <f t="shared" si="4"/>
        <v>2250</v>
      </c>
      <c r="L662" s="10">
        <f t="shared" si="5"/>
        <v>562.5</v>
      </c>
      <c r="M662" s="11">
        <v>0.25</v>
      </c>
      <c r="O662" s="16"/>
      <c r="P662" s="14"/>
      <c r="Q662" s="12"/>
      <c r="R662" s="13"/>
    </row>
    <row r="663" spans="1:18" ht="15.85" customHeight="1">
      <c r="A663" s="1"/>
      <c r="B663" s="6" t="s">
        <v>27</v>
      </c>
      <c r="C663" s="6">
        <v>1128299</v>
      </c>
      <c r="D663" s="7">
        <v>44230</v>
      </c>
      <c r="E663" s="6" t="s">
        <v>28</v>
      </c>
      <c r="F663" s="6" t="s">
        <v>44</v>
      </c>
      <c r="G663" s="6" t="s">
        <v>45</v>
      </c>
      <c r="H663" s="6" t="s">
        <v>20</v>
      </c>
      <c r="I663" s="8">
        <v>0.5</v>
      </c>
      <c r="J663" s="9">
        <v>3000</v>
      </c>
      <c r="K663" s="10">
        <f t="shared" si="4"/>
        <v>1500</v>
      </c>
      <c r="L663" s="10">
        <f t="shared" si="5"/>
        <v>450</v>
      </c>
      <c r="M663" s="11">
        <v>0.3</v>
      </c>
      <c r="O663" s="16"/>
      <c r="P663" s="14"/>
      <c r="Q663" s="12"/>
      <c r="R663" s="13"/>
    </row>
    <row r="664" spans="1:18" ht="15.85" customHeight="1">
      <c r="A664" s="1"/>
      <c r="B664" s="6" t="s">
        <v>27</v>
      </c>
      <c r="C664" s="6">
        <v>1128299</v>
      </c>
      <c r="D664" s="7">
        <v>44230</v>
      </c>
      <c r="E664" s="6" t="s">
        <v>28</v>
      </c>
      <c r="F664" s="6" t="s">
        <v>44</v>
      </c>
      <c r="G664" s="6" t="s">
        <v>45</v>
      </c>
      <c r="H664" s="6" t="s">
        <v>21</v>
      </c>
      <c r="I664" s="8">
        <v>0.55000000000000004</v>
      </c>
      <c r="J664" s="9">
        <v>2250</v>
      </c>
      <c r="K664" s="10">
        <f t="shared" si="4"/>
        <v>1237.5</v>
      </c>
      <c r="L664" s="10">
        <f t="shared" si="5"/>
        <v>309.375</v>
      </c>
      <c r="M664" s="11">
        <v>0.25</v>
      </c>
      <c r="O664" s="16"/>
      <c r="P664" s="14"/>
      <c r="Q664" s="12"/>
      <c r="R664" s="13"/>
    </row>
    <row r="665" spans="1:18" ht="15.85" customHeight="1">
      <c r="A665" s="1"/>
      <c r="B665" s="6" t="s">
        <v>27</v>
      </c>
      <c r="C665" s="6">
        <v>1128299</v>
      </c>
      <c r="D665" s="7">
        <v>44230</v>
      </c>
      <c r="E665" s="6" t="s">
        <v>28</v>
      </c>
      <c r="F665" s="6" t="s">
        <v>44</v>
      </c>
      <c r="G665" s="6" t="s">
        <v>45</v>
      </c>
      <c r="H665" s="6" t="s">
        <v>22</v>
      </c>
      <c r="I665" s="8">
        <v>0.5</v>
      </c>
      <c r="J665" s="9">
        <v>4250</v>
      </c>
      <c r="K665" s="10">
        <f t="shared" si="4"/>
        <v>2125</v>
      </c>
      <c r="L665" s="10">
        <f t="shared" si="5"/>
        <v>425</v>
      </c>
      <c r="M665" s="11">
        <v>0.2</v>
      </c>
      <c r="O665" s="16"/>
      <c r="P665" s="14"/>
      <c r="Q665" s="12"/>
      <c r="R665" s="13"/>
    </row>
    <row r="666" spans="1:18" ht="15.85" customHeight="1">
      <c r="A666" s="1"/>
      <c r="B666" s="6" t="s">
        <v>27</v>
      </c>
      <c r="C666" s="6">
        <v>1128299</v>
      </c>
      <c r="D666" s="7">
        <v>44257</v>
      </c>
      <c r="E666" s="6" t="s">
        <v>28</v>
      </c>
      <c r="F666" s="6" t="s">
        <v>44</v>
      </c>
      <c r="G666" s="6" t="s">
        <v>45</v>
      </c>
      <c r="H666" s="6" t="s">
        <v>17</v>
      </c>
      <c r="I666" s="8">
        <v>0.5</v>
      </c>
      <c r="J666" s="9">
        <v>5750</v>
      </c>
      <c r="K666" s="10">
        <f t="shared" si="4"/>
        <v>2875</v>
      </c>
      <c r="L666" s="10">
        <f t="shared" si="5"/>
        <v>862.5</v>
      </c>
      <c r="M666" s="11">
        <v>0.3</v>
      </c>
      <c r="O666" s="16"/>
      <c r="P666" s="14"/>
      <c r="Q666" s="12"/>
      <c r="R666" s="13"/>
    </row>
    <row r="667" spans="1:18" ht="15.85" customHeight="1">
      <c r="A667" s="1"/>
      <c r="B667" s="6" t="s">
        <v>27</v>
      </c>
      <c r="C667" s="6">
        <v>1128299</v>
      </c>
      <c r="D667" s="7">
        <v>44257</v>
      </c>
      <c r="E667" s="6" t="s">
        <v>28</v>
      </c>
      <c r="F667" s="6" t="s">
        <v>44</v>
      </c>
      <c r="G667" s="6" t="s">
        <v>45</v>
      </c>
      <c r="H667" s="6" t="s">
        <v>18</v>
      </c>
      <c r="I667" s="8">
        <v>0.6</v>
      </c>
      <c r="J667" s="9">
        <v>4250</v>
      </c>
      <c r="K667" s="10">
        <f t="shared" si="4"/>
        <v>2550</v>
      </c>
      <c r="L667" s="10">
        <f t="shared" si="5"/>
        <v>637.5</v>
      </c>
      <c r="M667" s="11">
        <v>0.25</v>
      </c>
      <c r="O667" s="16"/>
      <c r="P667" s="14"/>
      <c r="Q667" s="12"/>
      <c r="R667" s="13"/>
    </row>
    <row r="668" spans="1:18" ht="15.85" customHeight="1">
      <c r="A668" s="1"/>
      <c r="B668" s="6" t="s">
        <v>27</v>
      </c>
      <c r="C668" s="6">
        <v>1128299</v>
      </c>
      <c r="D668" s="7">
        <v>44257</v>
      </c>
      <c r="E668" s="6" t="s">
        <v>28</v>
      </c>
      <c r="F668" s="6" t="s">
        <v>44</v>
      </c>
      <c r="G668" s="6" t="s">
        <v>45</v>
      </c>
      <c r="H668" s="6" t="s">
        <v>19</v>
      </c>
      <c r="I668" s="8">
        <v>0.64999999999999991</v>
      </c>
      <c r="J668" s="9">
        <v>4250</v>
      </c>
      <c r="K668" s="10">
        <f t="shared" si="4"/>
        <v>2762.4999999999995</v>
      </c>
      <c r="L668" s="10">
        <f t="shared" si="5"/>
        <v>690.62499999999989</v>
      </c>
      <c r="M668" s="11">
        <v>0.25</v>
      </c>
      <c r="O668" s="16"/>
      <c r="P668" s="14"/>
      <c r="Q668" s="12"/>
      <c r="R668" s="13"/>
    </row>
    <row r="669" spans="1:18" ht="15.85" customHeight="1">
      <c r="A669" s="1"/>
      <c r="B669" s="6" t="s">
        <v>27</v>
      </c>
      <c r="C669" s="6">
        <v>1128299</v>
      </c>
      <c r="D669" s="7">
        <v>44257</v>
      </c>
      <c r="E669" s="6" t="s">
        <v>28</v>
      </c>
      <c r="F669" s="6" t="s">
        <v>44</v>
      </c>
      <c r="G669" s="6" t="s">
        <v>45</v>
      </c>
      <c r="H669" s="6" t="s">
        <v>20</v>
      </c>
      <c r="I669" s="8">
        <v>0.64999999999999991</v>
      </c>
      <c r="J669" s="9">
        <v>3250</v>
      </c>
      <c r="K669" s="10">
        <f t="shared" si="4"/>
        <v>2112.4999999999995</v>
      </c>
      <c r="L669" s="10">
        <f t="shared" si="5"/>
        <v>633.74999999999989</v>
      </c>
      <c r="M669" s="11">
        <v>0.3</v>
      </c>
      <c r="O669" s="16"/>
      <c r="P669" s="14"/>
      <c r="Q669" s="12"/>
      <c r="R669" s="13"/>
    </row>
    <row r="670" spans="1:18" ht="15.85" customHeight="1">
      <c r="A670" s="1"/>
      <c r="B670" s="6" t="s">
        <v>27</v>
      </c>
      <c r="C670" s="6">
        <v>1128299</v>
      </c>
      <c r="D670" s="7">
        <v>44257</v>
      </c>
      <c r="E670" s="6" t="s">
        <v>28</v>
      </c>
      <c r="F670" s="6" t="s">
        <v>44</v>
      </c>
      <c r="G670" s="6" t="s">
        <v>45</v>
      </c>
      <c r="H670" s="6" t="s">
        <v>21</v>
      </c>
      <c r="I670" s="8">
        <v>0.7</v>
      </c>
      <c r="J670" s="9">
        <v>1750</v>
      </c>
      <c r="K670" s="10">
        <f t="shared" si="4"/>
        <v>1225</v>
      </c>
      <c r="L670" s="10">
        <f t="shared" si="5"/>
        <v>306.25</v>
      </c>
      <c r="M670" s="11">
        <v>0.25</v>
      </c>
      <c r="O670" s="16"/>
      <c r="P670" s="14"/>
      <c r="Q670" s="12"/>
      <c r="R670" s="13"/>
    </row>
    <row r="671" spans="1:18" ht="15.85" customHeight="1">
      <c r="A671" s="1"/>
      <c r="B671" s="6" t="s">
        <v>27</v>
      </c>
      <c r="C671" s="6">
        <v>1128299</v>
      </c>
      <c r="D671" s="7">
        <v>44257</v>
      </c>
      <c r="E671" s="6" t="s">
        <v>28</v>
      </c>
      <c r="F671" s="6" t="s">
        <v>44</v>
      </c>
      <c r="G671" s="6" t="s">
        <v>45</v>
      </c>
      <c r="H671" s="6" t="s">
        <v>22</v>
      </c>
      <c r="I671" s="8">
        <v>0.64999999999999991</v>
      </c>
      <c r="J671" s="9">
        <v>3750</v>
      </c>
      <c r="K671" s="10">
        <f t="shared" si="4"/>
        <v>2437.4999999999995</v>
      </c>
      <c r="L671" s="10">
        <f t="shared" si="5"/>
        <v>487.49999999999994</v>
      </c>
      <c r="M671" s="11">
        <v>0.2</v>
      </c>
      <c r="O671" s="16"/>
      <c r="P671" s="14"/>
      <c r="Q671" s="12"/>
      <c r="R671" s="13"/>
    </row>
    <row r="672" spans="1:18" ht="15.85" customHeight="1">
      <c r="A672" s="1"/>
      <c r="B672" s="6" t="s">
        <v>27</v>
      </c>
      <c r="C672" s="6">
        <v>1128299</v>
      </c>
      <c r="D672" s="7">
        <v>44289</v>
      </c>
      <c r="E672" s="6" t="s">
        <v>28</v>
      </c>
      <c r="F672" s="6" t="s">
        <v>44</v>
      </c>
      <c r="G672" s="6" t="s">
        <v>45</v>
      </c>
      <c r="H672" s="6" t="s">
        <v>17</v>
      </c>
      <c r="I672" s="8">
        <v>0.7</v>
      </c>
      <c r="J672" s="9">
        <v>5500</v>
      </c>
      <c r="K672" s="10">
        <f t="shared" si="4"/>
        <v>3849.9999999999995</v>
      </c>
      <c r="L672" s="10">
        <f t="shared" si="5"/>
        <v>1154.9999999999998</v>
      </c>
      <c r="M672" s="11">
        <v>0.3</v>
      </c>
      <c r="O672" s="16"/>
      <c r="P672" s="14"/>
      <c r="Q672" s="12"/>
      <c r="R672" s="13"/>
    </row>
    <row r="673" spans="1:18" ht="15.85" customHeight="1">
      <c r="A673" s="1"/>
      <c r="B673" s="6" t="s">
        <v>27</v>
      </c>
      <c r="C673" s="6">
        <v>1128299</v>
      </c>
      <c r="D673" s="7">
        <v>44289</v>
      </c>
      <c r="E673" s="6" t="s">
        <v>28</v>
      </c>
      <c r="F673" s="6" t="s">
        <v>44</v>
      </c>
      <c r="G673" s="6" t="s">
        <v>45</v>
      </c>
      <c r="H673" s="6" t="s">
        <v>18</v>
      </c>
      <c r="I673" s="8">
        <v>0.75</v>
      </c>
      <c r="J673" s="9">
        <v>3500</v>
      </c>
      <c r="K673" s="10">
        <f t="shared" si="4"/>
        <v>2625</v>
      </c>
      <c r="L673" s="10">
        <f t="shared" si="5"/>
        <v>656.25</v>
      </c>
      <c r="M673" s="11">
        <v>0.25</v>
      </c>
      <c r="O673" s="16"/>
      <c r="P673" s="14"/>
      <c r="Q673" s="12"/>
      <c r="R673" s="13"/>
    </row>
    <row r="674" spans="1:18" ht="15.85" customHeight="1">
      <c r="A674" s="1"/>
      <c r="B674" s="6" t="s">
        <v>27</v>
      </c>
      <c r="C674" s="6">
        <v>1128299</v>
      </c>
      <c r="D674" s="7">
        <v>44289</v>
      </c>
      <c r="E674" s="6" t="s">
        <v>28</v>
      </c>
      <c r="F674" s="6" t="s">
        <v>44</v>
      </c>
      <c r="G674" s="6" t="s">
        <v>45</v>
      </c>
      <c r="H674" s="6" t="s">
        <v>19</v>
      </c>
      <c r="I674" s="8">
        <v>0.75</v>
      </c>
      <c r="J674" s="9">
        <v>4000</v>
      </c>
      <c r="K674" s="10">
        <f t="shared" si="4"/>
        <v>3000</v>
      </c>
      <c r="L674" s="10">
        <f t="shared" si="5"/>
        <v>750</v>
      </c>
      <c r="M674" s="11">
        <v>0.25</v>
      </c>
      <c r="O674" s="16"/>
      <c r="P674" s="14"/>
      <c r="Q674" s="12"/>
      <c r="R674" s="13"/>
    </row>
    <row r="675" spans="1:18" ht="15.85" customHeight="1">
      <c r="A675" s="1"/>
      <c r="B675" s="6" t="s">
        <v>27</v>
      </c>
      <c r="C675" s="6">
        <v>1128299</v>
      </c>
      <c r="D675" s="7">
        <v>44289</v>
      </c>
      <c r="E675" s="6" t="s">
        <v>28</v>
      </c>
      <c r="F675" s="6" t="s">
        <v>44</v>
      </c>
      <c r="G675" s="6" t="s">
        <v>45</v>
      </c>
      <c r="H675" s="6" t="s">
        <v>20</v>
      </c>
      <c r="I675" s="8">
        <v>0.6</v>
      </c>
      <c r="J675" s="9">
        <v>3000</v>
      </c>
      <c r="K675" s="10">
        <f t="shared" si="4"/>
        <v>1800</v>
      </c>
      <c r="L675" s="10">
        <f t="shared" si="5"/>
        <v>540</v>
      </c>
      <c r="M675" s="11">
        <v>0.3</v>
      </c>
      <c r="O675" s="16"/>
      <c r="P675" s="14"/>
      <c r="Q675" s="12"/>
      <c r="R675" s="13"/>
    </row>
    <row r="676" spans="1:18" ht="15.85" customHeight="1">
      <c r="A676" s="1"/>
      <c r="B676" s="6" t="s">
        <v>27</v>
      </c>
      <c r="C676" s="6">
        <v>1128299</v>
      </c>
      <c r="D676" s="7">
        <v>44289</v>
      </c>
      <c r="E676" s="6" t="s">
        <v>28</v>
      </c>
      <c r="F676" s="6" t="s">
        <v>44</v>
      </c>
      <c r="G676" s="6" t="s">
        <v>45</v>
      </c>
      <c r="H676" s="6" t="s">
        <v>21</v>
      </c>
      <c r="I676" s="8">
        <v>0.65</v>
      </c>
      <c r="J676" s="9">
        <v>2000</v>
      </c>
      <c r="K676" s="10">
        <f t="shared" si="4"/>
        <v>1300</v>
      </c>
      <c r="L676" s="10">
        <f t="shared" si="5"/>
        <v>325</v>
      </c>
      <c r="M676" s="11">
        <v>0.25</v>
      </c>
      <c r="O676" s="16"/>
      <c r="P676" s="14"/>
      <c r="Q676" s="12"/>
      <c r="R676" s="13"/>
    </row>
    <row r="677" spans="1:18" ht="15.85" customHeight="1">
      <c r="A677" s="1"/>
      <c r="B677" s="6" t="s">
        <v>27</v>
      </c>
      <c r="C677" s="6">
        <v>1128299</v>
      </c>
      <c r="D677" s="7">
        <v>44289</v>
      </c>
      <c r="E677" s="6" t="s">
        <v>28</v>
      </c>
      <c r="F677" s="6" t="s">
        <v>44</v>
      </c>
      <c r="G677" s="6" t="s">
        <v>45</v>
      </c>
      <c r="H677" s="6" t="s">
        <v>22</v>
      </c>
      <c r="I677" s="8">
        <v>0.8</v>
      </c>
      <c r="J677" s="9">
        <v>3500</v>
      </c>
      <c r="K677" s="10">
        <f t="shared" si="4"/>
        <v>2800</v>
      </c>
      <c r="L677" s="10">
        <f t="shared" si="5"/>
        <v>560</v>
      </c>
      <c r="M677" s="11">
        <v>0.2</v>
      </c>
      <c r="O677" s="16"/>
      <c r="P677" s="14"/>
      <c r="Q677" s="12"/>
      <c r="R677" s="13"/>
    </row>
    <row r="678" spans="1:18" ht="15.85" customHeight="1">
      <c r="A678" s="1"/>
      <c r="B678" s="6" t="s">
        <v>27</v>
      </c>
      <c r="C678" s="6">
        <v>1128299</v>
      </c>
      <c r="D678" s="7">
        <v>44320</v>
      </c>
      <c r="E678" s="6" t="s">
        <v>28</v>
      </c>
      <c r="F678" s="6" t="s">
        <v>44</v>
      </c>
      <c r="G678" s="6" t="s">
        <v>45</v>
      </c>
      <c r="H678" s="6" t="s">
        <v>17</v>
      </c>
      <c r="I678" s="8">
        <v>0.6</v>
      </c>
      <c r="J678" s="9">
        <v>5500</v>
      </c>
      <c r="K678" s="10">
        <f t="shared" si="4"/>
        <v>3300</v>
      </c>
      <c r="L678" s="10">
        <f t="shared" si="5"/>
        <v>990</v>
      </c>
      <c r="M678" s="11">
        <v>0.3</v>
      </c>
      <c r="O678" s="16"/>
      <c r="P678" s="14"/>
      <c r="Q678" s="12"/>
      <c r="R678" s="13"/>
    </row>
    <row r="679" spans="1:18" ht="15.85" customHeight="1">
      <c r="A679" s="1"/>
      <c r="B679" s="6" t="s">
        <v>27</v>
      </c>
      <c r="C679" s="6">
        <v>1128299</v>
      </c>
      <c r="D679" s="7">
        <v>44320</v>
      </c>
      <c r="E679" s="6" t="s">
        <v>28</v>
      </c>
      <c r="F679" s="6" t="s">
        <v>44</v>
      </c>
      <c r="G679" s="6" t="s">
        <v>45</v>
      </c>
      <c r="H679" s="6" t="s">
        <v>18</v>
      </c>
      <c r="I679" s="8">
        <v>0.65</v>
      </c>
      <c r="J679" s="9">
        <v>4000</v>
      </c>
      <c r="K679" s="10">
        <f t="shared" si="4"/>
        <v>2600</v>
      </c>
      <c r="L679" s="10">
        <f t="shared" si="5"/>
        <v>650</v>
      </c>
      <c r="M679" s="11">
        <v>0.25</v>
      </c>
      <c r="O679" s="16"/>
      <c r="P679" s="14"/>
      <c r="Q679" s="12"/>
      <c r="R679" s="13"/>
    </row>
    <row r="680" spans="1:18" ht="15.85" customHeight="1">
      <c r="A680" s="1"/>
      <c r="B680" s="6" t="s">
        <v>27</v>
      </c>
      <c r="C680" s="6">
        <v>1128299</v>
      </c>
      <c r="D680" s="7">
        <v>44320</v>
      </c>
      <c r="E680" s="6" t="s">
        <v>28</v>
      </c>
      <c r="F680" s="6" t="s">
        <v>44</v>
      </c>
      <c r="G680" s="6" t="s">
        <v>45</v>
      </c>
      <c r="H680" s="6" t="s">
        <v>19</v>
      </c>
      <c r="I680" s="8">
        <v>0.65</v>
      </c>
      <c r="J680" s="9">
        <v>4000</v>
      </c>
      <c r="K680" s="10">
        <f t="shared" si="4"/>
        <v>2600</v>
      </c>
      <c r="L680" s="10">
        <f t="shared" si="5"/>
        <v>650</v>
      </c>
      <c r="M680" s="11">
        <v>0.25</v>
      </c>
      <c r="O680" s="16"/>
      <c r="P680" s="14"/>
      <c r="Q680" s="12"/>
      <c r="R680" s="13"/>
    </row>
    <row r="681" spans="1:18" ht="15.85" customHeight="1">
      <c r="A681" s="1"/>
      <c r="B681" s="6" t="s">
        <v>27</v>
      </c>
      <c r="C681" s="6">
        <v>1128299</v>
      </c>
      <c r="D681" s="7">
        <v>44320</v>
      </c>
      <c r="E681" s="6" t="s">
        <v>28</v>
      </c>
      <c r="F681" s="6" t="s">
        <v>44</v>
      </c>
      <c r="G681" s="6" t="s">
        <v>45</v>
      </c>
      <c r="H681" s="6" t="s">
        <v>20</v>
      </c>
      <c r="I681" s="8">
        <v>0.6</v>
      </c>
      <c r="J681" s="9">
        <v>3000</v>
      </c>
      <c r="K681" s="10">
        <f t="shared" si="4"/>
        <v>1800</v>
      </c>
      <c r="L681" s="10">
        <f t="shared" si="5"/>
        <v>540</v>
      </c>
      <c r="M681" s="11">
        <v>0.3</v>
      </c>
      <c r="O681" s="16"/>
      <c r="P681" s="14"/>
      <c r="Q681" s="12"/>
      <c r="R681" s="13"/>
    </row>
    <row r="682" spans="1:18" ht="15.85" customHeight="1">
      <c r="A682" s="1"/>
      <c r="B682" s="6" t="s">
        <v>27</v>
      </c>
      <c r="C682" s="6">
        <v>1128299</v>
      </c>
      <c r="D682" s="7">
        <v>44320</v>
      </c>
      <c r="E682" s="6" t="s">
        <v>28</v>
      </c>
      <c r="F682" s="6" t="s">
        <v>44</v>
      </c>
      <c r="G682" s="6" t="s">
        <v>45</v>
      </c>
      <c r="H682" s="6" t="s">
        <v>21</v>
      </c>
      <c r="I682" s="8">
        <v>0.65</v>
      </c>
      <c r="J682" s="9">
        <v>2000</v>
      </c>
      <c r="K682" s="10">
        <f t="shared" si="4"/>
        <v>1300</v>
      </c>
      <c r="L682" s="10">
        <f t="shared" si="5"/>
        <v>325</v>
      </c>
      <c r="M682" s="11">
        <v>0.25</v>
      </c>
      <c r="O682" s="16"/>
      <c r="P682" s="14"/>
      <c r="Q682" s="12"/>
      <c r="R682" s="13"/>
    </row>
    <row r="683" spans="1:18" ht="15.85" customHeight="1">
      <c r="A683" s="1"/>
      <c r="B683" s="6" t="s">
        <v>27</v>
      </c>
      <c r="C683" s="6">
        <v>1128299</v>
      </c>
      <c r="D683" s="7">
        <v>44320</v>
      </c>
      <c r="E683" s="6" t="s">
        <v>28</v>
      </c>
      <c r="F683" s="6" t="s">
        <v>44</v>
      </c>
      <c r="G683" s="6" t="s">
        <v>45</v>
      </c>
      <c r="H683" s="6" t="s">
        <v>22</v>
      </c>
      <c r="I683" s="8">
        <v>0.8</v>
      </c>
      <c r="J683" s="9">
        <v>5000</v>
      </c>
      <c r="K683" s="10">
        <f t="shared" si="4"/>
        <v>4000</v>
      </c>
      <c r="L683" s="10">
        <f t="shared" si="5"/>
        <v>800</v>
      </c>
      <c r="M683" s="11">
        <v>0.2</v>
      </c>
      <c r="O683" s="16"/>
      <c r="P683" s="14"/>
      <c r="Q683" s="12"/>
      <c r="R683" s="13"/>
    </row>
    <row r="684" spans="1:18" ht="15.85" customHeight="1">
      <c r="A684" s="1"/>
      <c r="B684" s="6" t="s">
        <v>27</v>
      </c>
      <c r="C684" s="6">
        <v>1128299</v>
      </c>
      <c r="D684" s="7">
        <v>44350</v>
      </c>
      <c r="E684" s="6" t="s">
        <v>28</v>
      </c>
      <c r="F684" s="6" t="s">
        <v>44</v>
      </c>
      <c r="G684" s="6" t="s">
        <v>45</v>
      </c>
      <c r="H684" s="6" t="s">
        <v>17</v>
      </c>
      <c r="I684" s="8">
        <v>0.75</v>
      </c>
      <c r="J684" s="9">
        <v>7500</v>
      </c>
      <c r="K684" s="10">
        <f t="shared" si="4"/>
        <v>5625</v>
      </c>
      <c r="L684" s="10">
        <f t="shared" si="5"/>
        <v>1687.5</v>
      </c>
      <c r="M684" s="11">
        <v>0.3</v>
      </c>
      <c r="O684" s="16"/>
      <c r="P684" s="14"/>
      <c r="Q684" s="12"/>
      <c r="R684" s="13"/>
    </row>
    <row r="685" spans="1:18" ht="15.85" customHeight="1">
      <c r="A685" s="1"/>
      <c r="B685" s="6" t="s">
        <v>27</v>
      </c>
      <c r="C685" s="6">
        <v>1128299</v>
      </c>
      <c r="D685" s="7">
        <v>44350</v>
      </c>
      <c r="E685" s="6" t="s">
        <v>28</v>
      </c>
      <c r="F685" s="6" t="s">
        <v>44</v>
      </c>
      <c r="G685" s="6" t="s">
        <v>45</v>
      </c>
      <c r="H685" s="6" t="s">
        <v>18</v>
      </c>
      <c r="I685" s="8">
        <v>0.8</v>
      </c>
      <c r="J685" s="9">
        <v>6250</v>
      </c>
      <c r="K685" s="10">
        <f t="shared" si="4"/>
        <v>5000</v>
      </c>
      <c r="L685" s="10">
        <f t="shared" si="5"/>
        <v>1250</v>
      </c>
      <c r="M685" s="11">
        <v>0.25</v>
      </c>
      <c r="O685" s="16"/>
      <c r="P685" s="14"/>
      <c r="Q685" s="12"/>
      <c r="R685" s="13"/>
    </row>
    <row r="686" spans="1:18" ht="15.85" customHeight="1">
      <c r="A686" s="1"/>
      <c r="B686" s="6" t="s">
        <v>27</v>
      </c>
      <c r="C686" s="6">
        <v>1128299</v>
      </c>
      <c r="D686" s="7">
        <v>44350</v>
      </c>
      <c r="E686" s="6" t="s">
        <v>28</v>
      </c>
      <c r="F686" s="6" t="s">
        <v>44</v>
      </c>
      <c r="G686" s="6" t="s">
        <v>45</v>
      </c>
      <c r="H686" s="6" t="s">
        <v>19</v>
      </c>
      <c r="I686" s="8">
        <v>0.8</v>
      </c>
      <c r="J686" s="9">
        <v>6250</v>
      </c>
      <c r="K686" s="10">
        <f t="shared" si="4"/>
        <v>5000</v>
      </c>
      <c r="L686" s="10">
        <f t="shared" si="5"/>
        <v>1250</v>
      </c>
      <c r="M686" s="11">
        <v>0.25</v>
      </c>
      <c r="O686" s="16"/>
      <c r="P686" s="14"/>
      <c r="Q686" s="12"/>
      <c r="R686" s="13"/>
    </row>
    <row r="687" spans="1:18" ht="15.85" customHeight="1">
      <c r="A687" s="1"/>
      <c r="B687" s="6" t="s">
        <v>27</v>
      </c>
      <c r="C687" s="6">
        <v>1128299</v>
      </c>
      <c r="D687" s="7">
        <v>44350</v>
      </c>
      <c r="E687" s="6" t="s">
        <v>28</v>
      </c>
      <c r="F687" s="6" t="s">
        <v>44</v>
      </c>
      <c r="G687" s="6" t="s">
        <v>45</v>
      </c>
      <c r="H687" s="6" t="s">
        <v>20</v>
      </c>
      <c r="I687" s="8">
        <v>0.8</v>
      </c>
      <c r="J687" s="9">
        <v>5000</v>
      </c>
      <c r="K687" s="10">
        <f t="shared" si="4"/>
        <v>4000</v>
      </c>
      <c r="L687" s="10">
        <f t="shared" si="5"/>
        <v>1200</v>
      </c>
      <c r="M687" s="11">
        <v>0.3</v>
      </c>
      <c r="O687" s="16"/>
      <c r="P687" s="14"/>
      <c r="Q687" s="12"/>
      <c r="R687" s="13"/>
    </row>
    <row r="688" spans="1:18" ht="15.85" customHeight="1">
      <c r="A688" s="1"/>
      <c r="B688" s="6" t="s">
        <v>27</v>
      </c>
      <c r="C688" s="6">
        <v>1128299</v>
      </c>
      <c r="D688" s="7">
        <v>44350</v>
      </c>
      <c r="E688" s="6" t="s">
        <v>28</v>
      </c>
      <c r="F688" s="6" t="s">
        <v>44</v>
      </c>
      <c r="G688" s="6" t="s">
        <v>45</v>
      </c>
      <c r="H688" s="6" t="s">
        <v>21</v>
      </c>
      <c r="I688" s="8">
        <v>0.85000000000000009</v>
      </c>
      <c r="J688" s="9">
        <v>3750</v>
      </c>
      <c r="K688" s="10">
        <f t="shared" si="4"/>
        <v>3187.5000000000005</v>
      </c>
      <c r="L688" s="10">
        <f t="shared" si="5"/>
        <v>796.87500000000011</v>
      </c>
      <c r="M688" s="11">
        <v>0.25</v>
      </c>
      <c r="O688" s="16"/>
      <c r="P688" s="14"/>
      <c r="Q688" s="12"/>
      <c r="R688" s="13"/>
    </row>
    <row r="689" spans="1:18" ht="15.85" customHeight="1">
      <c r="A689" s="1"/>
      <c r="B689" s="6" t="s">
        <v>27</v>
      </c>
      <c r="C689" s="6">
        <v>1128299</v>
      </c>
      <c r="D689" s="7">
        <v>44350</v>
      </c>
      <c r="E689" s="6" t="s">
        <v>28</v>
      </c>
      <c r="F689" s="6" t="s">
        <v>44</v>
      </c>
      <c r="G689" s="6" t="s">
        <v>45</v>
      </c>
      <c r="H689" s="6" t="s">
        <v>22</v>
      </c>
      <c r="I689" s="8">
        <v>1</v>
      </c>
      <c r="J689" s="9">
        <v>6750</v>
      </c>
      <c r="K689" s="10">
        <f t="shared" si="4"/>
        <v>6750</v>
      </c>
      <c r="L689" s="10">
        <f t="shared" si="5"/>
        <v>1350</v>
      </c>
      <c r="M689" s="11">
        <v>0.2</v>
      </c>
      <c r="O689" s="16"/>
      <c r="P689" s="14"/>
      <c r="Q689" s="12"/>
      <c r="R689" s="13"/>
    </row>
    <row r="690" spans="1:18" ht="15.85" customHeight="1">
      <c r="A690" s="1"/>
      <c r="B690" s="6" t="s">
        <v>27</v>
      </c>
      <c r="C690" s="6">
        <v>1128299</v>
      </c>
      <c r="D690" s="7">
        <v>44379</v>
      </c>
      <c r="E690" s="6" t="s">
        <v>28</v>
      </c>
      <c r="F690" s="6" t="s">
        <v>44</v>
      </c>
      <c r="G690" s="6" t="s">
        <v>45</v>
      </c>
      <c r="H690" s="6" t="s">
        <v>17</v>
      </c>
      <c r="I690" s="8">
        <v>0.8</v>
      </c>
      <c r="J690" s="9">
        <v>8250</v>
      </c>
      <c r="K690" s="10">
        <f t="shared" si="4"/>
        <v>6600</v>
      </c>
      <c r="L690" s="10">
        <f t="shared" si="5"/>
        <v>1980</v>
      </c>
      <c r="M690" s="11">
        <v>0.3</v>
      </c>
      <c r="O690" s="16"/>
      <c r="P690" s="14"/>
      <c r="Q690" s="12"/>
      <c r="R690" s="13"/>
    </row>
    <row r="691" spans="1:18" ht="15.85" customHeight="1">
      <c r="A691" s="1"/>
      <c r="B691" s="6" t="s">
        <v>27</v>
      </c>
      <c r="C691" s="6">
        <v>1128299</v>
      </c>
      <c r="D691" s="7">
        <v>44379</v>
      </c>
      <c r="E691" s="6" t="s">
        <v>28</v>
      </c>
      <c r="F691" s="6" t="s">
        <v>44</v>
      </c>
      <c r="G691" s="6" t="s">
        <v>45</v>
      </c>
      <c r="H691" s="6" t="s">
        <v>18</v>
      </c>
      <c r="I691" s="8">
        <v>0.85000000000000009</v>
      </c>
      <c r="J691" s="9">
        <v>6750</v>
      </c>
      <c r="K691" s="10">
        <f t="shared" si="4"/>
        <v>5737.5000000000009</v>
      </c>
      <c r="L691" s="10">
        <f t="shared" si="5"/>
        <v>1434.3750000000002</v>
      </c>
      <c r="M691" s="11">
        <v>0.25</v>
      </c>
      <c r="O691" s="16"/>
      <c r="P691" s="14"/>
      <c r="Q691" s="12"/>
      <c r="R691" s="13"/>
    </row>
    <row r="692" spans="1:18" ht="15.85" customHeight="1">
      <c r="A692" s="1"/>
      <c r="B692" s="6" t="s">
        <v>27</v>
      </c>
      <c r="C692" s="6">
        <v>1128299</v>
      </c>
      <c r="D692" s="7">
        <v>44379</v>
      </c>
      <c r="E692" s="6" t="s">
        <v>28</v>
      </c>
      <c r="F692" s="6" t="s">
        <v>44</v>
      </c>
      <c r="G692" s="6" t="s">
        <v>45</v>
      </c>
      <c r="H692" s="6" t="s">
        <v>19</v>
      </c>
      <c r="I692" s="8">
        <v>0.85000000000000009</v>
      </c>
      <c r="J692" s="9">
        <v>6250</v>
      </c>
      <c r="K692" s="10">
        <f t="shared" si="4"/>
        <v>5312.5000000000009</v>
      </c>
      <c r="L692" s="10">
        <f t="shared" si="5"/>
        <v>1328.1250000000002</v>
      </c>
      <c r="M692" s="11">
        <v>0.25</v>
      </c>
      <c r="O692" s="16"/>
      <c r="P692" s="14"/>
      <c r="Q692" s="12"/>
      <c r="R692" s="13"/>
    </row>
    <row r="693" spans="1:18" ht="15.85" customHeight="1">
      <c r="A693" s="1"/>
      <c r="B693" s="6" t="s">
        <v>27</v>
      </c>
      <c r="C693" s="6">
        <v>1128299</v>
      </c>
      <c r="D693" s="7">
        <v>44379</v>
      </c>
      <c r="E693" s="6" t="s">
        <v>28</v>
      </c>
      <c r="F693" s="6" t="s">
        <v>44</v>
      </c>
      <c r="G693" s="6" t="s">
        <v>45</v>
      </c>
      <c r="H693" s="6" t="s">
        <v>20</v>
      </c>
      <c r="I693" s="8">
        <v>0.8</v>
      </c>
      <c r="J693" s="9">
        <v>5250</v>
      </c>
      <c r="K693" s="10">
        <f t="shared" si="4"/>
        <v>4200</v>
      </c>
      <c r="L693" s="10">
        <f t="shared" si="5"/>
        <v>1260</v>
      </c>
      <c r="M693" s="11">
        <v>0.3</v>
      </c>
      <c r="O693" s="16"/>
      <c r="P693" s="14"/>
      <c r="Q693" s="12"/>
      <c r="R693" s="13"/>
    </row>
    <row r="694" spans="1:18" ht="15.85" customHeight="1">
      <c r="A694" s="1"/>
      <c r="B694" s="6" t="s">
        <v>27</v>
      </c>
      <c r="C694" s="6">
        <v>1128299</v>
      </c>
      <c r="D694" s="7">
        <v>44379</v>
      </c>
      <c r="E694" s="6" t="s">
        <v>28</v>
      </c>
      <c r="F694" s="6" t="s">
        <v>44</v>
      </c>
      <c r="G694" s="6" t="s">
        <v>45</v>
      </c>
      <c r="H694" s="6" t="s">
        <v>21</v>
      </c>
      <c r="I694" s="8">
        <v>0.85000000000000009</v>
      </c>
      <c r="J694" s="9">
        <v>5750</v>
      </c>
      <c r="K694" s="10">
        <f t="shared" si="4"/>
        <v>4887.5000000000009</v>
      </c>
      <c r="L694" s="10">
        <f t="shared" si="5"/>
        <v>1221.8750000000002</v>
      </c>
      <c r="M694" s="11">
        <v>0.25</v>
      </c>
      <c r="O694" s="16"/>
      <c r="P694" s="14"/>
      <c r="Q694" s="12"/>
      <c r="R694" s="13"/>
    </row>
    <row r="695" spans="1:18" ht="15.85" customHeight="1">
      <c r="A695" s="1"/>
      <c r="B695" s="6" t="s">
        <v>27</v>
      </c>
      <c r="C695" s="6">
        <v>1128299</v>
      </c>
      <c r="D695" s="7">
        <v>44379</v>
      </c>
      <c r="E695" s="6" t="s">
        <v>28</v>
      </c>
      <c r="F695" s="6" t="s">
        <v>44</v>
      </c>
      <c r="G695" s="6" t="s">
        <v>45</v>
      </c>
      <c r="H695" s="6" t="s">
        <v>22</v>
      </c>
      <c r="I695" s="8">
        <v>1</v>
      </c>
      <c r="J695" s="9">
        <v>5750</v>
      </c>
      <c r="K695" s="10">
        <f t="shared" si="4"/>
        <v>5750</v>
      </c>
      <c r="L695" s="10">
        <f t="shared" si="5"/>
        <v>1150</v>
      </c>
      <c r="M695" s="11">
        <v>0.2</v>
      </c>
      <c r="O695" s="16"/>
      <c r="P695" s="14"/>
      <c r="Q695" s="12"/>
      <c r="R695" s="13"/>
    </row>
    <row r="696" spans="1:18" ht="15.85" customHeight="1">
      <c r="A696" s="1"/>
      <c r="B696" s="6" t="s">
        <v>27</v>
      </c>
      <c r="C696" s="6">
        <v>1128299</v>
      </c>
      <c r="D696" s="7">
        <v>44411</v>
      </c>
      <c r="E696" s="6" t="s">
        <v>28</v>
      </c>
      <c r="F696" s="6" t="s">
        <v>44</v>
      </c>
      <c r="G696" s="6" t="s">
        <v>45</v>
      </c>
      <c r="H696" s="6" t="s">
        <v>17</v>
      </c>
      <c r="I696" s="8">
        <v>0.85000000000000009</v>
      </c>
      <c r="J696" s="9">
        <v>7750</v>
      </c>
      <c r="K696" s="10">
        <f t="shared" si="4"/>
        <v>6587.5000000000009</v>
      </c>
      <c r="L696" s="10">
        <f t="shared" si="5"/>
        <v>1976.2500000000002</v>
      </c>
      <c r="M696" s="11">
        <v>0.3</v>
      </c>
      <c r="O696" s="16"/>
      <c r="P696" s="14"/>
      <c r="Q696" s="12"/>
      <c r="R696" s="13"/>
    </row>
    <row r="697" spans="1:18" ht="15.85" customHeight="1">
      <c r="A697" s="1"/>
      <c r="B697" s="6" t="s">
        <v>27</v>
      </c>
      <c r="C697" s="6">
        <v>1128299</v>
      </c>
      <c r="D697" s="7">
        <v>44411</v>
      </c>
      <c r="E697" s="6" t="s">
        <v>28</v>
      </c>
      <c r="F697" s="6" t="s">
        <v>44</v>
      </c>
      <c r="G697" s="6" t="s">
        <v>45</v>
      </c>
      <c r="H697" s="6" t="s">
        <v>18</v>
      </c>
      <c r="I697" s="8">
        <v>0.80000000000000016</v>
      </c>
      <c r="J697" s="9">
        <v>7500</v>
      </c>
      <c r="K697" s="10">
        <f t="shared" si="4"/>
        <v>6000.0000000000009</v>
      </c>
      <c r="L697" s="10">
        <f t="shared" si="5"/>
        <v>1500.0000000000002</v>
      </c>
      <c r="M697" s="11">
        <v>0.25</v>
      </c>
      <c r="O697" s="16"/>
      <c r="P697" s="14"/>
      <c r="Q697" s="12"/>
      <c r="R697" s="13"/>
    </row>
    <row r="698" spans="1:18" ht="15.85" customHeight="1">
      <c r="A698" s="1"/>
      <c r="B698" s="6" t="s">
        <v>27</v>
      </c>
      <c r="C698" s="6">
        <v>1128299</v>
      </c>
      <c r="D698" s="7">
        <v>44411</v>
      </c>
      <c r="E698" s="6" t="s">
        <v>28</v>
      </c>
      <c r="F698" s="6" t="s">
        <v>44</v>
      </c>
      <c r="G698" s="6" t="s">
        <v>45</v>
      </c>
      <c r="H698" s="6" t="s">
        <v>19</v>
      </c>
      <c r="I698" s="8">
        <v>0.75000000000000011</v>
      </c>
      <c r="J698" s="9">
        <v>6250</v>
      </c>
      <c r="K698" s="10">
        <f t="shared" si="4"/>
        <v>4687.5000000000009</v>
      </c>
      <c r="L698" s="10">
        <f t="shared" si="5"/>
        <v>1171.8750000000002</v>
      </c>
      <c r="M698" s="11">
        <v>0.25</v>
      </c>
      <c r="O698" s="16"/>
      <c r="P698" s="14"/>
      <c r="Q698" s="12"/>
      <c r="R698" s="13"/>
    </row>
    <row r="699" spans="1:18" ht="15.85" customHeight="1">
      <c r="A699" s="1"/>
      <c r="B699" s="6" t="s">
        <v>27</v>
      </c>
      <c r="C699" s="6">
        <v>1128299</v>
      </c>
      <c r="D699" s="7">
        <v>44411</v>
      </c>
      <c r="E699" s="6" t="s">
        <v>28</v>
      </c>
      <c r="F699" s="6" t="s">
        <v>44</v>
      </c>
      <c r="G699" s="6" t="s">
        <v>45</v>
      </c>
      <c r="H699" s="6" t="s">
        <v>20</v>
      </c>
      <c r="I699" s="8">
        <v>0.75000000000000011</v>
      </c>
      <c r="J699" s="9">
        <v>5750</v>
      </c>
      <c r="K699" s="10">
        <f t="shared" si="4"/>
        <v>4312.5000000000009</v>
      </c>
      <c r="L699" s="10">
        <f t="shared" si="5"/>
        <v>1293.7500000000002</v>
      </c>
      <c r="M699" s="11">
        <v>0.3</v>
      </c>
      <c r="O699" s="16"/>
      <c r="P699" s="14"/>
      <c r="Q699" s="12"/>
      <c r="R699" s="13"/>
    </row>
    <row r="700" spans="1:18" ht="15.85" customHeight="1">
      <c r="A700" s="1"/>
      <c r="B700" s="6" t="s">
        <v>27</v>
      </c>
      <c r="C700" s="6">
        <v>1128299</v>
      </c>
      <c r="D700" s="7">
        <v>44411</v>
      </c>
      <c r="E700" s="6" t="s">
        <v>28</v>
      </c>
      <c r="F700" s="6" t="s">
        <v>44</v>
      </c>
      <c r="G700" s="6" t="s">
        <v>45</v>
      </c>
      <c r="H700" s="6" t="s">
        <v>21</v>
      </c>
      <c r="I700" s="8">
        <v>0.75</v>
      </c>
      <c r="J700" s="9">
        <v>5750</v>
      </c>
      <c r="K700" s="10">
        <f t="shared" si="4"/>
        <v>4312.5</v>
      </c>
      <c r="L700" s="10">
        <f t="shared" si="5"/>
        <v>1078.125</v>
      </c>
      <c r="M700" s="11">
        <v>0.25</v>
      </c>
      <c r="O700" s="16"/>
      <c r="P700" s="14"/>
      <c r="Q700" s="12"/>
      <c r="R700" s="13"/>
    </row>
    <row r="701" spans="1:18" ht="15.85" customHeight="1">
      <c r="A701" s="1"/>
      <c r="B701" s="6" t="s">
        <v>27</v>
      </c>
      <c r="C701" s="6">
        <v>1128299</v>
      </c>
      <c r="D701" s="7">
        <v>44411</v>
      </c>
      <c r="E701" s="6" t="s">
        <v>28</v>
      </c>
      <c r="F701" s="6" t="s">
        <v>44</v>
      </c>
      <c r="G701" s="6" t="s">
        <v>45</v>
      </c>
      <c r="H701" s="6" t="s">
        <v>22</v>
      </c>
      <c r="I701" s="8">
        <v>0.8</v>
      </c>
      <c r="J701" s="9">
        <v>4000</v>
      </c>
      <c r="K701" s="10">
        <f t="shared" si="4"/>
        <v>3200</v>
      </c>
      <c r="L701" s="10">
        <f t="shared" si="5"/>
        <v>640</v>
      </c>
      <c r="M701" s="11">
        <v>0.2</v>
      </c>
      <c r="O701" s="16"/>
      <c r="P701" s="14"/>
      <c r="Q701" s="12"/>
      <c r="R701" s="13"/>
    </row>
    <row r="702" spans="1:18" ht="15.85" customHeight="1">
      <c r="A702" s="1"/>
      <c r="B702" s="6" t="s">
        <v>27</v>
      </c>
      <c r="C702" s="6">
        <v>1128299</v>
      </c>
      <c r="D702" s="7">
        <v>44443</v>
      </c>
      <c r="E702" s="6" t="s">
        <v>28</v>
      </c>
      <c r="F702" s="6" t="s">
        <v>44</v>
      </c>
      <c r="G702" s="6" t="s">
        <v>45</v>
      </c>
      <c r="H702" s="6" t="s">
        <v>17</v>
      </c>
      <c r="I702" s="8">
        <v>0.70000000000000018</v>
      </c>
      <c r="J702" s="9">
        <v>6000</v>
      </c>
      <c r="K702" s="10">
        <f t="shared" si="4"/>
        <v>4200.0000000000009</v>
      </c>
      <c r="L702" s="10">
        <f t="shared" si="5"/>
        <v>1260.0000000000002</v>
      </c>
      <c r="M702" s="11">
        <v>0.3</v>
      </c>
      <c r="O702" s="16"/>
      <c r="P702" s="14"/>
      <c r="Q702" s="12"/>
      <c r="R702" s="13"/>
    </row>
    <row r="703" spans="1:18" ht="15.85" customHeight="1">
      <c r="A703" s="1"/>
      <c r="B703" s="6" t="s">
        <v>27</v>
      </c>
      <c r="C703" s="6">
        <v>1128299</v>
      </c>
      <c r="D703" s="7">
        <v>44443</v>
      </c>
      <c r="E703" s="6" t="s">
        <v>28</v>
      </c>
      <c r="F703" s="6" t="s">
        <v>44</v>
      </c>
      <c r="G703" s="6" t="s">
        <v>45</v>
      </c>
      <c r="H703" s="6" t="s">
        <v>18</v>
      </c>
      <c r="I703" s="8">
        <v>0.75000000000000022</v>
      </c>
      <c r="J703" s="9">
        <v>6000</v>
      </c>
      <c r="K703" s="10">
        <f t="shared" si="4"/>
        <v>4500.0000000000009</v>
      </c>
      <c r="L703" s="10">
        <f t="shared" si="5"/>
        <v>1125.0000000000002</v>
      </c>
      <c r="M703" s="11">
        <v>0.25</v>
      </c>
      <c r="O703" s="16"/>
      <c r="P703" s="14"/>
      <c r="Q703" s="12"/>
      <c r="R703" s="13"/>
    </row>
    <row r="704" spans="1:18" ht="15.85" customHeight="1">
      <c r="A704" s="1"/>
      <c r="B704" s="6" t="s">
        <v>27</v>
      </c>
      <c r="C704" s="6">
        <v>1128299</v>
      </c>
      <c r="D704" s="7">
        <v>44443</v>
      </c>
      <c r="E704" s="6" t="s">
        <v>28</v>
      </c>
      <c r="F704" s="6" t="s">
        <v>44</v>
      </c>
      <c r="G704" s="6" t="s">
        <v>45</v>
      </c>
      <c r="H704" s="6" t="s">
        <v>19</v>
      </c>
      <c r="I704" s="8">
        <v>0.70000000000000018</v>
      </c>
      <c r="J704" s="9">
        <v>4500</v>
      </c>
      <c r="K704" s="10">
        <f t="shared" si="4"/>
        <v>3150.0000000000009</v>
      </c>
      <c r="L704" s="10">
        <f t="shared" si="5"/>
        <v>787.50000000000023</v>
      </c>
      <c r="M704" s="11">
        <v>0.25</v>
      </c>
      <c r="O704" s="16"/>
      <c r="P704" s="14"/>
      <c r="Q704" s="12"/>
      <c r="R704" s="13"/>
    </row>
    <row r="705" spans="1:18" ht="15.85" customHeight="1">
      <c r="A705" s="1"/>
      <c r="B705" s="6" t="s">
        <v>27</v>
      </c>
      <c r="C705" s="6">
        <v>1128299</v>
      </c>
      <c r="D705" s="7">
        <v>44443</v>
      </c>
      <c r="E705" s="6" t="s">
        <v>28</v>
      </c>
      <c r="F705" s="6" t="s">
        <v>44</v>
      </c>
      <c r="G705" s="6" t="s">
        <v>45</v>
      </c>
      <c r="H705" s="6" t="s">
        <v>20</v>
      </c>
      <c r="I705" s="8">
        <v>0.70000000000000018</v>
      </c>
      <c r="J705" s="9">
        <v>4000</v>
      </c>
      <c r="K705" s="10">
        <f t="shared" si="4"/>
        <v>2800.0000000000009</v>
      </c>
      <c r="L705" s="10">
        <f t="shared" si="5"/>
        <v>840.00000000000023</v>
      </c>
      <c r="M705" s="11">
        <v>0.3</v>
      </c>
      <c r="O705" s="16"/>
      <c r="P705" s="14"/>
      <c r="Q705" s="12"/>
      <c r="R705" s="13"/>
    </row>
    <row r="706" spans="1:18" ht="15.85" customHeight="1">
      <c r="A706" s="1"/>
      <c r="B706" s="6" t="s">
        <v>27</v>
      </c>
      <c r="C706" s="6">
        <v>1128299</v>
      </c>
      <c r="D706" s="7">
        <v>44443</v>
      </c>
      <c r="E706" s="6" t="s">
        <v>28</v>
      </c>
      <c r="F706" s="6" t="s">
        <v>44</v>
      </c>
      <c r="G706" s="6" t="s">
        <v>45</v>
      </c>
      <c r="H706" s="6" t="s">
        <v>21</v>
      </c>
      <c r="I706" s="8">
        <v>0.80000000000000016</v>
      </c>
      <c r="J706" s="9">
        <v>4250</v>
      </c>
      <c r="K706" s="10">
        <f t="shared" si="4"/>
        <v>3400.0000000000005</v>
      </c>
      <c r="L706" s="10">
        <f t="shared" si="5"/>
        <v>850.00000000000011</v>
      </c>
      <c r="M706" s="11">
        <v>0.25</v>
      </c>
      <c r="O706" s="16"/>
      <c r="P706" s="14"/>
      <c r="Q706" s="12"/>
      <c r="R706" s="13"/>
    </row>
    <row r="707" spans="1:18" ht="15.85" customHeight="1">
      <c r="A707" s="1"/>
      <c r="B707" s="6" t="s">
        <v>27</v>
      </c>
      <c r="C707" s="6">
        <v>1128299</v>
      </c>
      <c r="D707" s="7">
        <v>44443</v>
      </c>
      <c r="E707" s="6" t="s">
        <v>28</v>
      </c>
      <c r="F707" s="6" t="s">
        <v>44</v>
      </c>
      <c r="G707" s="6" t="s">
        <v>45</v>
      </c>
      <c r="H707" s="6" t="s">
        <v>22</v>
      </c>
      <c r="I707" s="8">
        <v>0.65</v>
      </c>
      <c r="J707" s="9">
        <v>4500</v>
      </c>
      <c r="K707" s="10">
        <f t="shared" si="4"/>
        <v>2925</v>
      </c>
      <c r="L707" s="10">
        <f t="shared" si="5"/>
        <v>585</v>
      </c>
      <c r="M707" s="11">
        <v>0.2</v>
      </c>
      <c r="O707" s="16"/>
      <c r="P707" s="14"/>
      <c r="Q707" s="12"/>
      <c r="R707" s="13"/>
    </row>
    <row r="708" spans="1:18" ht="15.85" customHeight="1">
      <c r="A708" s="1"/>
      <c r="B708" s="6" t="s">
        <v>27</v>
      </c>
      <c r="C708" s="6">
        <v>1128299</v>
      </c>
      <c r="D708" s="7">
        <v>44472</v>
      </c>
      <c r="E708" s="6" t="s">
        <v>28</v>
      </c>
      <c r="F708" s="6" t="s">
        <v>44</v>
      </c>
      <c r="G708" s="6" t="s">
        <v>45</v>
      </c>
      <c r="H708" s="6" t="s">
        <v>17</v>
      </c>
      <c r="I708" s="8">
        <v>0.60000000000000009</v>
      </c>
      <c r="J708" s="9">
        <v>5500</v>
      </c>
      <c r="K708" s="10">
        <f t="shared" si="4"/>
        <v>3300.0000000000005</v>
      </c>
      <c r="L708" s="10">
        <f t="shared" si="5"/>
        <v>990.00000000000011</v>
      </c>
      <c r="M708" s="11">
        <v>0.3</v>
      </c>
      <c r="O708" s="16"/>
      <c r="P708" s="14"/>
      <c r="Q708" s="12"/>
      <c r="R708" s="13"/>
    </row>
    <row r="709" spans="1:18" ht="15.85" customHeight="1">
      <c r="A709" s="1"/>
      <c r="B709" s="6" t="s">
        <v>27</v>
      </c>
      <c r="C709" s="6">
        <v>1128299</v>
      </c>
      <c r="D709" s="7">
        <v>44472</v>
      </c>
      <c r="E709" s="6" t="s">
        <v>28</v>
      </c>
      <c r="F709" s="6" t="s">
        <v>44</v>
      </c>
      <c r="G709" s="6" t="s">
        <v>45</v>
      </c>
      <c r="H709" s="6" t="s">
        <v>18</v>
      </c>
      <c r="I709" s="8">
        <v>0.65000000000000013</v>
      </c>
      <c r="J709" s="9">
        <v>5500</v>
      </c>
      <c r="K709" s="10">
        <f t="shared" si="4"/>
        <v>3575.0000000000009</v>
      </c>
      <c r="L709" s="10">
        <f t="shared" si="5"/>
        <v>893.75000000000023</v>
      </c>
      <c r="M709" s="11">
        <v>0.25</v>
      </c>
      <c r="O709" s="16"/>
      <c r="P709" s="14"/>
      <c r="Q709" s="12"/>
      <c r="R709" s="13"/>
    </row>
    <row r="710" spans="1:18" ht="15.85" customHeight="1">
      <c r="A710" s="1"/>
      <c r="B710" s="6" t="s">
        <v>27</v>
      </c>
      <c r="C710" s="6">
        <v>1128299</v>
      </c>
      <c r="D710" s="7">
        <v>44472</v>
      </c>
      <c r="E710" s="6" t="s">
        <v>28</v>
      </c>
      <c r="F710" s="6" t="s">
        <v>44</v>
      </c>
      <c r="G710" s="6" t="s">
        <v>45</v>
      </c>
      <c r="H710" s="6" t="s">
        <v>19</v>
      </c>
      <c r="I710" s="8">
        <v>0.60000000000000009</v>
      </c>
      <c r="J710" s="9">
        <v>3750</v>
      </c>
      <c r="K710" s="10">
        <f t="shared" si="4"/>
        <v>2250.0000000000005</v>
      </c>
      <c r="L710" s="10">
        <f t="shared" si="5"/>
        <v>562.50000000000011</v>
      </c>
      <c r="M710" s="11">
        <v>0.25</v>
      </c>
      <c r="O710" s="16"/>
      <c r="P710" s="14"/>
      <c r="Q710" s="12"/>
      <c r="R710" s="13"/>
    </row>
    <row r="711" spans="1:18" ht="15.85" customHeight="1">
      <c r="A711" s="1"/>
      <c r="B711" s="6" t="s">
        <v>27</v>
      </c>
      <c r="C711" s="6">
        <v>1128299</v>
      </c>
      <c r="D711" s="7">
        <v>44472</v>
      </c>
      <c r="E711" s="6" t="s">
        <v>28</v>
      </c>
      <c r="F711" s="6" t="s">
        <v>44</v>
      </c>
      <c r="G711" s="6" t="s">
        <v>45</v>
      </c>
      <c r="H711" s="6" t="s">
        <v>20</v>
      </c>
      <c r="I711" s="8">
        <v>0.60000000000000009</v>
      </c>
      <c r="J711" s="9">
        <v>3500</v>
      </c>
      <c r="K711" s="10">
        <f t="shared" si="4"/>
        <v>2100.0000000000005</v>
      </c>
      <c r="L711" s="10">
        <f t="shared" si="5"/>
        <v>630.00000000000011</v>
      </c>
      <c r="M711" s="11">
        <v>0.3</v>
      </c>
      <c r="O711" s="16"/>
      <c r="P711" s="14"/>
      <c r="Q711" s="12"/>
      <c r="R711" s="13"/>
    </row>
    <row r="712" spans="1:18" ht="15.85" customHeight="1">
      <c r="A712" s="1"/>
      <c r="B712" s="6" t="s">
        <v>27</v>
      </c>
      <c r="C712" s="6">
        <v>1128299</v>
      </c>
      <c r="D712" s="7">
        <v>44472</v>
      </c>
      <c r="E712" s="6" t="s">
        <v>28</v>
      </c>
      <c r="F712" s="6" t="s">
        <v>44</v>
      </c>
      <c r="G712" s="6" t="s">
        <v>45</v>
      </c>
      <c r="H712" s="6" t="s">
        <v>21</v>
      </c>
      <c r="I712" s="8">
        <v>0.70000000000000007</v>
      </c>
      <c r="J712" s="9">
        <v>3250</v>
      </c>
      <c r="K712" s="10">
        <f t="shared" si="4"/>
        <v>2275</v>
      </c>
      <c r="L712" s="10">
        <f t="shared" si="5"/>
        <v>568.75</v>
      </c>
      <c r="M712" s="11">
        <v>0.25</v>
      </c>
      <c r="O712" s="16"/>
      <c r="P712" s="14"/>
      <c r="Q712" s="12"/>
      <c r="R712" s="13"/>
    </row>
    <row r="713" spans="1:18" ht="15.85" customHeight="1">
      <c r="A713" s="1"/>
      <c r="B713" s="6" t="s">
        <v>27</v>
      </c>
      <c r="C713" s="6">
        <v>1128299</v>
      </c>
      <c r="D713" s="7">
        <v>44472</v>
      </c>
      <c r="E713" s="6" t="s">
        <v>28</v>
      </c>
      <c r="F713" s="6" t="s">
        <v>44</v>
      </c>
      <c r="G713" s="6" t="s">
        <v>45</v>
      </c>
      <c r="H713" s="6" t="s">
        <v>22</v>
      </c>
      <c r="I713" s="8">
        <v>0.75000000000000011</v>
      </c>
      <c r="J713" s="9">
        <v>3750</v>
      </c>
      <c r="K713" s="10">
        <f t="shared" si="4"/>
        <v>2812.5000000000005</v>
      </c>
      <c r="L713" s="10">
        <f t="shared" si="5"/>
        <v>562.50000000000011</v>
      </c>
      <c r="M713" s="11">
        <v>0.2</v>
      </c>
      <c r="O713" s="16"/>
      <c r="P713" s="14"/>
      <c r="Q713" s="12"/>
      <c r="R713" s="13"/>
    </row>
    <row r="714" spans="1:18" ht="15.85" customHeight="1">
      <c r="A714" s="1"/>
      <c r="B714" s="6" t="s">
        <v>27</v>
      </c>
      <c r="C714" s="6">
        <v>1128299</v>
      </c>
      <c r="D714" s="7">
        <v>44503</v>
      </c>
      <c r="E714" s="6" t="s">
        <v>28</v>
      </c>
      <c r="F714" s="6" t="s">
        <v>44</v>
      </c>
      <c r="G714" s="6" t="s">
        <v>45</v>
      </c>
      <c r="H714" s="6" t="s">
        <v>17</v>
      </c>
      <c r="I714" s="8">
        <v>0.60000000000000009</v>
      </c>
      <c r="J714" s="9">
        <v>6000</v>
      </c>
      <c r="K714" s="10">
        <f t="shared" si="4"/>
        <v>3600.0000000000005</v>
      </c>
      <c r="L714" s="10">
        <f t="shared" si="5"/>
        <v>1080</v>
      </c>
      <c r="M714" s="11">
        <v>0.3</v>
      </c>
      <c r="O714" s="16"/>
      <c r="P714" s="14"/>
      <c r="Q714" s="12"/>
      <c r="R714" s="13"/>
    </row>
    <row r="715" spans="1:18" ht="15.85" customHeight="1">
      <c r="A715" s="1"/>
      <c r="B715" s="6" t="s">
        <v>27</v>
      </c>
      <c r="C715" s="6">
        <v>1128299</v>
      </c>
      <c r="D715" s="7">
        <v>44503</v>
      </c>
      <c r="E715" s="6" t="s">
        <v>28</v>
      </c>
      <c r="F715" s="6" t="s">
        <v>44</v>
      </c>
      <c r="G715" s="6" t="s">
        <v>45</v>
      </c>
      <c r="H715" s="6" t="s">
        <v>18</v>
      </c>
      <c r="I715" s="8">
        <v>0.65000000000000013</v>
      </c>
      <c r="J715" s="9">
        <v>6250</v>
      </c>
      <c r="K715" s="10">
        <f t="shared" si="4"/>
        <v>4062.5000000000009</v>
      </c>
      <c r="L715" s="10">
        <f t="shared" si="5"/>
        <v>1015.6250000000002</v>
      </c>
      <c r="M715" s="11">
        <v>0.25</v>
      </c>
      <c r="O715" s="16"/>
      <c r="P715" s="14"/>
      <c r="Q715" s="12"/>
      <c r="R715" s="13"/>
    </row>
    <row r="716" spans="1:18" ht="15.85" customHeight="1">
      <c r="A716" s="1"/>
      <c r="B716" s="6" t="s">
        <v>27</v>
      </c>
      <c r="C716" s="6">
        <v>1128299</v>
      </c>
      <c r="D716" s="7">
        <v>44503</v>
      </c>
      <c r="E716" s="6" t="s">
        <v>28</v>
      </c>
      <c r="F716" s="6" t="s">
        <v>44</v>
      </c>
      <c r="G716" s="6" t="s">
        <v>45</v>
      </c>
      <c r="H716" s="6" t="s">
        <v>19</v>
      </c>
      <c r="I716" s="8">
        <v>0.60000000000000009</v>
      </c>
      <c r="J716" s="9">
        <v>4750</v>
      </c>
      <c r="K716" s="10">
        <f t="shared" si="4"/>
        <v>2850.0000000000005</v>
      </c>
      <c r="L716" s="10">
        <f t="shared" si="5"/>
        <v>712.50000000000011</v>
      </c>
      <c r="M716" s="11">
        <v>0.25</v>
      </c>
      <c r="O716" s="16"/>
      <c r="P716" s="14"/>
      <c r="Q716" s="12"/>
      <c r="R716" s="13"/>
    </row>
    <row r="717" spans="1:18" ht="15.85" customHeight="1">
      <c r="A717" s="1"/>
      <c r="B717" s="6" t="s">
        <v>27</v>
      </c>
      <c r="C717" s="6">
        <v>1128299</v>
      </c>
      <c r="D717" s="7">
        <v>44503</v>
      </c>
      <c r="E717" s="6" t="s">
        <v>28</v>
      </c>
      <c r="F717" s="6" t="s">
        <v>44</v>
      </c>
      <c r="G717" s="6" t="s">
        <v>45</v>
      </c>
      <c r="H717" s="6" t="s">
        <v>20</v>
      </c>
      <c r="I717" s="8">
        <v>0.70000000000000018</v>
      </c>
      <c r="J717" s="9">
        <v>4500</v>
      </c>
      <c r="K717" s="10">
        <f t="shared" si="4"/>
        <v>3150.0000000000009</v>
      </c>
      <c r="L717" s="10">
        <f t="shared" si="5"/>
        <v>945.00000000000023</v>
      </c>
      <c r="M717" s="11">
        <v>0.3</v>
      </c>
      <c r="O717" s="16"/>
      <c r="P717" s="14"/>
      <c r="Q717" s="12"/>
      <c r="R717" s="13"/>
    </row>
    <row r="718" spans="1:18" ht="15.85" customHeight="1">
      <c r="A718" s="1"/>
      <c r="B718" s="6" t="s">
        <v>27</v>
      </c>
      <c r="C718" s="6">
        <v>1128299</v>
      </c>
      <c r="D718" s="7">
        <v>44503</v>
      </c>
      <c r="E718" s="6" t="s">
        <v>28</v>
      </c>
      <c r="F718" s="6" t="s">
        <v>44</v>
      </c>
      <c r="G718" s="6" t="s">
        <v>45</v>
      </c>
      <c r="H718" s="6" t="s">
        <v>21</v>
      </c>
      <c r="I718" s="8">
        <v>0.90000000000000013</v>
      </c>
      <c r="J718" s="9">
        <v>4250</v>
      </c>
      <c r="K718" s="10">
        <f t="shared" si="4"/>
        <v>3825.0000000000005</v>
      </c>
      <c r="L718" s="10">
        <f t="shared" si="5"/>
        <v>956.25000000000011</v>
      </c>
      <c r="M718" s="11">
        <v>0.25</v>
      </c>
      <c r="O718" s="16"/>
      <c r="P718" s="14"/>
      <c r="Q718" s="12"/>
      <c r="R718" s="13"/>
    </row>
    <row r="719" spans="1:18" ht="15.85" customHeight="1">
      <c r="A719" s="1"/>
      <c r="B719" s="6" t="s">
        <v>27</v>
      </c>
      <c r="C719" s="6">
        <v>1128299</v>
      </c>
      <c r="D719" s="7">
        <v>44503</v>
      </c>
      <c r="E719" s="6" t="s">
        <v>28</v>
      </c>
      <c r="F719" s="6" t="s">
        <v>44</v>
      </c>
      <c r="G719" s="6" t="s">
        <v>45</v>
      </c>
      <c r="H719" s="6" t="s">
        <v>22</v>
      </c>
      <c r="I719" s="8">
        <v>0.95000000000000018</v>
      </c>
      <c r="J719" s="9">
        <v>5500</v>
      </c>
      <c r="K719" s="10">
        <f t="shared" si="4"/>
        <v>5225.0000000000009</v>
      </c>
      <c r="L719" s="10">
        <f t="shared" si="5"/>
        <v>1045.0000000000002</v>
      </c>
      <c r="M719" s="11">
        <v>0.2</v>
      </c>
      <c r="O719" s="16"/>
      <c r="P719" s="14"/>
      <c r="Q719" s="12"/>
      <c r="R719" s="13"/>
    </row>
    <row r="720" spans="1:18" ht="15.85" customHeight="1">
      <c r="A720" s="1"/>
      <c r="B720" s="6" t="s">
        <v>27</v>
      </c>
      <c r="C720" s="6">
        <v>1128299</v>
      </c>
      <c r="D720" s="7">
        <v>44532</v>
      </c>
      <c r="E720" s="6" t="s">
        <v>28</v>
      </c>
      <c r="F720" s="6" t="s">
        <v>44</v>
      </c>
      <c r="G720" s="6" t="s">
        <v>45</v>
      </c>
      <c r="H720" s="6" t="s">
        <v>17</v>
      </c>
      <c r="I720" s="8">
        <v>0.80000000000000016</v>
      </c>
      <c r="J720" s="9">
        <v>7500</v>
      </c>
      <c r="K720" s="10">
        <f t="shared" si="4"/>
        <v>6000.0000000000009</v>
      </c>
      <c r="L720" s="10">
        <f t="shared" si="5"/>
        <v>1800.0000000000002</v>
      </c>
      <c r="M720" s="11">
        <v>0.3</v>
      </c>
      <c r="O720" s="16"/>
      <c r="P720" s="14"/>
      <c r="Q720" s="12"/>
      <c r="R720" s="13"/>
    </row>
    <row r="721" spans="1:18" ht="15.85" customHeight="1">
      <c r="A721" s="1"/>
      <c r="B721" s="6" t="s">
        <v>27</v>
      </c>
      <c r="C721" s="6">
        <v>1128299</v>
      </c>
      <c r="D721" s="7">
        <v>44532</v>
      </c>
      <c r="E721" s="6" t="s">
        <v>28</v>
      </c>
      <c r="F721" s="6" t="s">
        <v>44</v>
      </c>
      <c r="G721" s="6" t="s">
        <v>45</v>
      </c>
      <c r="H721" s="6" t="s">
        <v>18</v>
      </c>
      <c r="I721" s="8">
        <v>0.8500000000000002</v>
      </c>
      <c r="J721" s="9">
        <v>7500</v>
      </c>
      <c r="K721" s="10">
        <f t="shared" si="4"/>
        <v>6375.0000000000018</v>
      </c>
      <c r="L721" s="10">
        <f t="shared" si="5"/>
        <v>1593.7500000000005</v>
      </c>
      <c r="M721" s="11">
        <v>0.25</v>
      </c>
      <c r="O721" s="16"/>
      <c r="P721" s="14"/>
      <c r="Q721" s="12"/>
      <c r="R721" s="13"/>
    </row>
    <row r="722" spans="1:18" ht="15.85" customHeight="1">
      <c r="A722" s="1"/>
      <c r="B722" s="6" t="s">
        <v>27</v>
      </c>
      <c r="C722" s="6">
        <v>1128299</v>
      </c>
      <c r="D722" s="7">
        <v>44532</v>
      </c>
      <c r="E722" s="6" t="s">
        <v>28</v>
      </c>
      <c r="F722" s="6" t="s">
        <v>44</v>
      </c>
      <c r="G722" s="6" t="s">
        <v>45</v>
      </c>
      <c r="H722" s="6" t="s">
        <v>19</v>
      </c>
      <c r="I722" s="8">
        <v>0.80000000000000016</v>
      </c>
      <c r="J722" s="9">
        <v>5500</v>
      </c>
      <c r="K722" s="10">
        <f t="shared" si="4"/>
        <v>4400.0000000000009</v>
      </c>
      <c r="L722" s="10">
        <f t="shared" si="5"/>
        <v>1100.0000000000002</v>
      </c>
      <c r="M722" s="11">
        <v>0.25</v>
      </c>
      <c r="O722" s="16"/>
      <c r="P722" s="14"/>
      <c r="Q722" s="12"/>
      <c r="R722" s="13"/>
    </row>
    <row r="723" spans="1:18" ht="15.85" customHeight="1">
      <c r="A723" s="1"/>
      <c r="B723" s="6" t="s">
        <v>27</v>
      </c>
      <c r="C723" s="6">
        <v>1128299</v>
      </c>
      <c r="D723" s="7">
        <v>44532</v>
      </c>
      <c r="E723" s="6" t="s">
        <v>28</v>
      </c>
      <c r="F723" s="6" t="s">
        <v>44</v>
      </c>
      <c r="G723" s="6" t="s">
        <v>45</v>
      </c>
      <c r="H723" s="6" t="s">
        <v>20</v>
      </c>
      <c r="I723" s="8">
        <v>0.80000000000000016</v>
      </c>
      <c r="J723" s="9">
        <v>5500</v>
      </c>
      <c r="K723" s="10">
        <f t="shared" si="4"/>
        <v>4400.0000000000009</v>
      </c>
      <c r="L723" s="10">
        <f t="shared" si="5"/>
        <v>1320.0000000000002</v>
      </c>
      <c r="M723" s="11">
        <v>0.3</v>
      </c>
      <c r="O723" s="16"/>
      <c r="P723" s="14"/>
      <c r="Q723" s="12"/>
      <c r="R723" s="13"/>
    </row>
    <row r="724" spans="1:18" ht="15.85" customHeight="1">
      <c r="A724" s="1"/>
      <c r="B724" s="6" t="s">
        <v>27</v>
      </c>
      <c r="C724" s="6">
        <v>1128299</v>
      </c>
      <c r="D724" s="7">
        <v>44532</v>
      </c>
      <c r="E724" s="6" t="s">
        <v>28</v>
      </c>
      <c r="F724" s="6" t="s">
        <v>44</v>
      </c>
      <c r="G724" s="6" t="s">
        <v>45</v>
      </c>
      <c r="H724" s="6" t="s">
        <v>21</v>
      </c>
      <c r="I724" s="8">
        <v>0.90000000000000013</v>
      </c>
      <c r="J724" s="9">
        <v>4750</v>
      </c>
      <c r="K724" s="10">
        <f t="shared" si="4"/>
        <v>4275.0000000000009</v>
      </c>
      <c r="L724" s="10">
        <f t="shared" si="5"/>
        <v>1068.7500000000002</v>
      </c>
      <c r="M724" s="11">
        <v>0.25</v>
      </c>
      <c r="O724" s="16"/>
      <c r="P724" s="14"/>
      <c r="Q724" s="12"/>
      <c r="R724" s="13"/>
    </row>
    <row r="725" spans="1:18" ht="15.85" customHeight="1">
      <c r="A725" s="1"/>
      <c r="B725" s="6" t="s">
        <v>27</v>
      </c>
      <c r="C725" s="6">
        <v>1128299</v>
      </c>
      <c r="D725" s="7">
        <v>44532</v>
      </c>
      <c r="E725" s="6" t="s">
        <v>28</v>
      </c>
      <c r="F725" s="6" t="s">
        <v>44</v>
      </c>
      <c r="G725" s="6" t="s">
        <v>45</v>
      </c>
      <c r="H725" s="6" t="s">
        <v>22</v>
      </c>
      <c r="I725" s="8">
        <v>0.95000000000000018</v>
      </c>
      <c r="J725" s="9">
        <v>5750</v>
      </c>
      <c r="K725" s="10">
        <f t="shared" si="4"/>
        <v>5462.5000000000009</v>
      </c>
      <c r="L725" s="10">
        <f t="shared" si="5"/>
        <v>1092.5000000000002</v>
      </c>
      <c r="M725" s="11">
        <v>0.2</v>
      </c>
      <c r="O725" s="16"/>
      <c r="P725" s="14"/>
      <c r="Q725" s="12"/>
      <c r="R725" s="13"/>
    </row>
    <row r="726" spans="1:18" ht="15.85" customHeight="1">
      <c r="A726" s="1" t="s">
        <v>39</v>
      </c>
      <c r="B726" s="6" t="s">
        <v>14</v>
      </c>
      <c r="C726" s="6">
        <v>1185732</v>
      </c>
      <c r="D726" s="7">
        <v>44208</v>
      </c>
      <c r="E726" s="6" t="s">
        <v>46</v>
      </c>
      <c r="F726" s="6" t="s">
        <v>47</v>
      </c>
      <c r="G726" s="6" t="s">
        <v>48</v>
      </c>
      <c r="H726" s="6" t="s">
        <v>17</v>
      </c>
      <c r="I726" s="8">
        <v>0.45</v>
      </c>
      <c r="J726" s="9">
        <v>10500</v>
      </c>
      <c r="K726" s="10">
        <f t="shared" si="4"/>
        <v>4725</v>
      </c>
      <c r="L726" s="10">
        <f t="shared" si="5"/>
        <v>2126.25</v>
      </c>
      <c r="M726" s="11">
        <v>0.45</v>
      </c>
      <c r="O726" s="12"/>
      <c r="P726" s="17">
        <f>Data!$I726+0.05</f>
        <v>0.5</v>
      </c>
      <c r="Q726" s="12"/>
      <c r="R726" s="13"/>
    </row>
    <row r="727" spans="1:18" ht="15.85" customHeight="1">
      <c r="A727" s="1"/>
      <c r="B727" s="6" t="s">
        <v>14</v>
      </c>
      <c r="C727" s="6">
        <v>1185732</v>
      </c>
      <c r="D727" s="7">
        <v>44208</v>
      </c>
      <c r="E727" s="6" t="s">
        <v>46</v>
      </c>
      <c r="F727" s="6" t="s">
        <v>47</v>
      </c>
      <c r="G727" s="6" t="s">
        <v>48</v>
      </c>
      <c r="H727" s="6" t="s">
        <v>18</v>
      </c>
      <c r="I727" s="8">
        <v>0.45</v>
      </c>
      <c r="J727" s="9">
        <v>8500</v>
      </c>
      <c r="K727" s="10">
        <f t="shared" si="4"/>
        <v>3825</v>
      </c>
      <c r="L727" s="10">
        <f t="shared" si="5"/>
        <v>1338.75</v>
      </c>
      <c r="M727" s="11">
        <v>0.35</v>
      </c>
      <c r="O727" s="12"/>
      <c r="P727" s="17">
        <f>Data!$I727+0.05</f>
        <v>0.5</v>
      </c>
      <c r="Q727" s="12"/>
      <c r="R727" s="13"/>
    </row>
    <row r="728" spans="1:18" ht="15.85" customHeight="1">
      <c r="A728" s="1"/>
      <c r="B728" s="6" t="s">
        <v>14</v>
      </c>
      <c r="C728" s="6">
        <v>1185732</v>
      </c>
      <c r="D728" s="7">
        <v>44208</v>
      </c>
      <c r="E728" s="6" t="s">
        <v>46</v>
      </c>
      <c r="F728" s="6" t="s">
        <v>47</v>
      </c>
      <c r="G728" s="6" t="s">
        <v>48</v>
      </c>
      <c r="H728" s="6" t="s">
        <v>19</v>
      </c>
      <c r="I728" s="8">
        <v>0.35000000000000003</v>
      </c>
      <c r="J728" s="9">
        <v>8500</v>
      </c>
      <c r="K728" s="10">
        <f t="shared" si="4"/>
        <v>2975.0000000000005</v>
      </c>
      <c r="L728" s="10">
        <f t="shared" si="5"/>
        <v>743.75000000000011</v>
      </c>
      <c r="M728" s="11">
        <v>0.25</v>
      </c>
      <c r="O728" s="12"/>
      <c r="P728" s="17">
        <f>Data!$I728+0.05</f>
        <v>0.4</v>
      </c>
      <c r="Q728" s="12"/>
      <c r="R728" s="13"/>
    </row>
    <row r="729" spans="1:18" ht="15.85" customHeight="1">
      <c r="A729" s="1"/>
      <c r="B729" s="6" t="s">
        <v>14</v>
      </c>
      <c r="C729" s="6">
        <v>1185732</v>
      </c>
      <c r="D729" s="7">
        <v>44208</v>
      </c>
      <c r="E729" s="6" t="s">
        <v>46</v>
      </c>
      <c r="F729" s="6" t="s">
        <v>47</v>
      </c>
      <c r="G729" s="6" t="s">
        <v>48</v>
      </c>
      <c r="H729" s="6" t="s">
        <v>20</v>
      </c>
      <c r="I729" s="8">
        <v>0.39999999999999997</v>
      </c>
      <c r="J729" s="9">
        <v>7000</v>
      </c>
      <c r="K729" s="10">
        <f t="shared" si="4"/>
        <v>2799.9999999999995</v>
      </c>
      <c r="L729" s="10">
        <f t="shared" si="5"/>
        <v>839.99999999999989</v>
      </c>
      <c r="M729" s="11">
        <v>0.3</v>
      </c>
      <c r="O729" s="12"/>
      <c r="P729" s="17">
        <f>Data!$I729+0.05</f>
        <v>0.44999999999999996</v>
      </c>
      <c r="Q729" s="12"/>
      <c r="R729" s="13"/>
    </row>
    <row r="730" spans="1:18" ht="15.85" customHeight="1">
      <c r="A730" s="1"/>
      <c r="B730" s="6" t="s">
        <v>14</v>
      </c>
      <c r="C730" s="6">
        <v>1185732</v>
      </c>
      <c r="D730" s="7">
        <v>44208</v>
      </c>
      <c r="E730" s="6" t="s">
        <v>46</v>
      </c>
      <c r="F730" s="6" t="s">
        <v>47</v>
      </c>
      <c r="G730" s="6" t="s">
        <v>48</v>
      </c>
      <c r="H730" s="6" t="s">
        <v>21</v>
      </c>
      <c r="I730" s="8">
        <v>0.55000000000000004</v>
      </c>
      <c r="J730" s="9">
        <v>7500</v>
      </c>
      <c r="K730" s="10">
        <f t="shared" si="4"/>
        <v>4125</v>
      </c>
      <c r="L730" s="10">
        <f t="shared" si="5"/>
        <v>1443.75</v>
      </c>
      <c r="M730" s="11">
        <v>0.35</v>
      </c>
      <c r="O730" s="12"/>
      <c r="P730" s="17">
        <f>Data!$I730+0.05</f>
        <v>0.60000000000000009</v>
      </c>
      <c r="Q730" s="12"/>
      <c r="R730" s="13"/>
    </row>
    <row r="731" spans="1:18" ht="15.85" customHeight="1">
      <c r="A731" s="1"/>
      <c r="B731" s="6" t="s">
        <v>14</v>
      </c>
      <c r="C731" s="6">
        <v>1185732</v>
      </c>
      <c r="D731" s="7">
        <v>44208</v>
      </c>
      <c r="E731" s="6" t="s">
        <v>46</v>
      </c>
      <c r="F731" s="6" t="s">
        <v>47</v>
      </c>
      <c r="G731" s="6" t="s">
        <v>48</v>
      </c>
      <c r="H731" s="6" t="s">
        <v>22</v>
      </c>
      <c r="I731" s="8">
        <v>0.45</v>
      </c>
      <c r="J731" s="9">
        <v>8500</v>
      </c>
      <c r="K731" s="10">
        <f t="shared" si="4"/>
        <v>3825</v>
      </c>
      <c r="L731" s="10">
        <f t="shared" si="5"/>
        <v>1912.5</v>
      </c>
      <c r="M731" s="11">
        <v>0.5</v>
      </c>
      <c r="O731" s="12"/>
      <c r="P731" s="17">
        <f>Data!$I731+0.05</f>
        <v>0.5</v>
      </c>
      <c r="Q731" s="12"/>
      <c r="R731" s="13"/>
    </row>
    <row r="732" spans="1:18" ht="15.85" customHeight="1">
      <c r="A732" s="1"/>
      <c r="B732" s="6" t="s">
        <v>14</v>
      </c>
      <c r="C732" s="6">
        <v>1185732</v>
      </c>
      <c r="D732" s="7">
        <v>44237</v>
      </c>
      <c r="E732" s="6" t="s">
        <v>46</v>
      </c>
      <c r="F732" s="6" t="s">
        <v>47</v>
      </c>
      <c r="G732" s="6" t="s">
        <v>48</v>
      </c>
      <c r="H732" s="6" t="s">
        <v>17</v>
      </c>
      <c r="I732" s="8">
        <v>0.45</v>
      </c>
      <c r="J732" s="9">
        <v>11000</v>
      </c>
      <c r="K732" s="10">
        <f t="shared" si="4"/>
        <v>4950</v>
      </c>
      <c r="L732" s="10">
        <f t="shared" si="5"/>
        <v>2227.5</v>
      </c>
      <c r="M732" s="11">
        <v>0.45</v>
      </c>
      <c r="O732" s="12"/>
      <c r="P732" s="17">
        <f>Data!$I732+0.05</f>
        <v>0.5</v>
      </c>
      <c r="Q732" s="12"/>
      <c r="R732" s="13"/>
    </row>
    <row r="733" spans="1:18" ht="15.85" customHeight="1">
      <c r="A733" s="1"/>
      <c r="B733" s="6" t="s">
        <v>14</v>
      </c>
      <c r="C733" s="6">
        <v>1185732</v>
      </c>
      <c r="D733" s="7">
        <v>44237</v>
      </c>
      <c r="E733" s="6" t="s">
        <v>46</v>
      </c>
      <c r="F733" s="6" t="s">
        <v>47</v>
      </c>
      <c r="G733" s="6" t="s">
        <v>48</v>
      </c>
      <c r="H733" s="6" t="s">
        <v>18</v>
      </c>
      <c r="I733" s="8">
        <v>0.45</v>
      </c>
      <c r="J733" s="9">
        <v>7500</v>
      </c>
      <c r="K733" s="10">
        <f t="shared" si="4"/>
        <v>3375</v>
      </c>
      <c r="L733" s="10">
        <f t="shared" si="5"/>
        <v>1181.25</v>
      </c>
      <c r="M733" s="11">
        <v>0.35</v>
      </c>
      <c r="O733" s="12"/>
      <c r="P733" s="17">
        <f>Data!$I733+0.05</f>
        <v>0.5</v>
      </c>
      <c r="Q733" s="12"/>
      <c r="R733" s="13"/>
    </row>
    <row r="734" spans="1:18" ht="15.85" customHeight="1">
      <c r="A734" s="1"/>
      <c r="B734" s="6" t="s">
        <v>14</v>
      </c>
      <c r="C734" s="6">
        <v>1185732</v>
      </c>
      <c r="D734" s="7">
        <v>44237</v>
      </c>
      <c r="E734" s="6" t="s">
        <v>46</v>
      </c>
      <c r="F734" s="6" t="s">
        <v>47</v>
      </c>
      <c r="G734" s="6" t="s">
        <v>48</v>
      </c>
      <c r="H734" s="6" t="s">
        <v>19</v>
      </c>
      <c r="I734" s="8">
        <v>0.35000000000000003</v>
      </c>
      <c r="J734" s="9">
        <v>8000</v>
      </c>
      <c r="K734" s="10">
        <f t="shared" si="4"/>
        <v>2800.0000000000005</v>
      </c>
      <c r="L734" s="10">
        <f t="shared" si="5"/>
        <v>700.00000000000011</v>
      </c>
      <c r="M734" s="11">
        <v>0.25</v>
      </c>
      <c r="O734" s="12"/>
      <c r="P734" s="17">
        <f>Data!$I734+0.05</f>
        <v>0.4</v>
      </c>
      <c r="Q734" s="12"/>
      <c r="R734" s="13"/>
    </row>
    <row r="735" spans="1:18" ht="15.85" customHeight="1">
      <c r="A735" s="1"/>
      <c r="B735" s="6" t="s">
        <v>14</v>
      </c>
      <c r="C735" s="6">
        <v>1185732</v>
      </c>
      <c r="D735" s="7">
        <v>44237</v>
      </c>
      <c r="E735" s="6" t="s">
        <v>46</v>
      </c>
      <c r="F735" s="6" t="s">
        <v>47</v>
      </c>
      <c r="G735" s="6" t="s">
        <v>48</v>
      </c>
      <c r="H735" s="6" t="s">
        <v>20</v>
      </c>
      <c r="I735" s="8">
        <v>0.39999999999999997</v>
      </c>
      <c r="J735" s="9">
        <v>6750</v>
      </c>
      <c r="K735" s="10">
        <f t="shared" si="4"/>
        <v>2700</v>
      </c>
      <c r="L735" s="10">
        <f t="shared" si="5"/>
        <v>810</v>
      </c>
      <c r="M735" s="11">
        <v>0.3</v>
      </c>
      <c r="O735" s="12"/>
      <c r="P735" s="17">
        <f>Data!$I735+0.05</f>
        <v>0.44999999999999996</v>
      </c>
      <c r="Q735" s="12"/>
      <c r="R735" s="13"/>
    </row>
    <row r="736" spans="1:18" ht="15.85" customHeight="1">
      <c r="A736" s="1"/>
      <c r="B736" s="6" t="s">
        <v>14</v>
      </c>
      <c r="C736" s="6">
        <v>1185732</v>
      </c>
      <c r="D736" s="7">
        <v>44237</v>
      </c>
      <c r="E736" s="6" t="s">
        <v>46</v>
      </c>
      <c r="F736" s="6" t="s">
        <v>47</v>
      </c>
      <c r="G736" s="6" t="s">
        <v>48</v>
      </c>
      <c r="H736" s="6" t="s">
        <v>21</v>
      </c>
      <c r="I736" s="8">
        <v>0.55000000000000004</v>
      </c>
      <c r="J736" s="9">
        <v>7500</v>
      </c>
      <c r="K736" s="10">
        <f t="shared" si="4"/>
        <v>4125</v>
      </c>
      <c r="L736" s="10">
        <f t="shared" si="5"/>
        <v>1443.75</v>
      </c>
      <c r="M736" s="11">
        <v>0.35</v>
      </c>
      <c r="O736" s="12"/>
      <c r="P736" s="17">
        <f>Data!$I736+0.05</f>
        <v>0.60000000000000009</v>
      </c>
      <c r="Q736" s="12"/>
      <c r="R736" s="13"/>
    </row>
    <row r="737" spans="1:18" ht="15.85" customHeight="1">
      <c r="A737" s="1"/>
      <c r="B737" s="6" t="s">
        <v>14</v>
      </c>
      <c r="C737" s="6">
        <v>1185732</v>
      </c>
      <c r="D737" s="7">
        <v>44237</v>
      </c>
      <c r="E737" s="6" t="s">
        <v>46</v>
      </c>
      <c r="F737" s="6" t="s">
        <v>47</v>
      </c>
      <c r="G737" s="6" t="s">
        <v>48</v>
      </c>
      <c r="H737" s="6" t="s">
        <v>22</v>
      </c>
      <c r="I737" s="8">
        <v>0.45</v>
      </c>
      <c r="J737" s="9">
        <v>8500</v>
      </c>
      <c r="K737" s="10">
        <f t="shared" si="4"/>
        <v>3825</v>
      </c>
      <c r="L737" s="10">
        <f t="shared" si="5"/>
        <v>1912.5</v>
      </c>
      <c r="M737" s="11">
        <v>0.5</v>
      </c>
      <c r="O737" s="12"/>
      <c r="P737" s="17">
        <f>Data!$I737+0.05</f>
        <v>0.5</v>
      </c>
      <c r="Q737" s="12"/>
      <c r="R737" s="13"/>
    </row>
    <row r="738" spans="1:18" ht="15.85" customHeight="1">
      <c r="A738" s="1"/>
      <c r="B738" s="6" t="s">
        <v>14</v>
      </c>
      <c r="C738" s="6">
        <v>1185732</v>
      </c>
      <c r="D738" s="7">
        <v>44263</v>
      </c>
      <c r="E738" s="6" t="s">
        <v>46</v>
      </c>
      <c r="F738" s="6" t="s">
        <v>47</v>
      </c>
      <c r="G738" s="6" t="s">
        <v>48</v>
      </c>
      <c r="H738" s="6" t="s">
        <v>17</v>
      </c>
      <c r="I738" s="8">
        <v>0.45</v>
      </c>
      <c r="J738" s="9">
        <v>10700</v>
      </c>
      <c r="K738" s="10">
        <f t="shared" si="4"/>
        <v>4815</v>
      </c>
      <c r="L738" s="10">
        <f t="shared" si="5"/>
        <v>2166.75</v>
      </c>
      <c r="M738" s="11">
        <v>0.45</v>
      </c>
      <c r="O738" s="12"/>
      <c r="P738" s="17">
        <f>Data!$I738+0.05</f>
        <v>0.5</v>
      </c>
      <c r="Q738" s="12"/>
      <c r="R738" s="13"/>
    </row>
    <row r="739" spans="1:18" ht="15.85" customHeight="1">
      <c r="A739" s="1"/>
      <c r="B739" s="6" t="s">
        <v>14</v>
      </c>
      <c r="C739" s="6">
        <v>1185732</v>
      </c>
      <c r="D739" s="7">
        <v>44263</v>
      </c>
      <c r="E739" s="6" t="s">
        <v>46</v>
      </c>
      <c r="F739" s="6" t="s">
        <v>47</v>
      </c>
      <c r="G739" s="6" t="s">
        <v>48</v>
      </c>
      <c r="H739" s="6" t="s">
        <v>18</v>
      </c>
      <c r="I739" s="8">
        <v>0.45</v>
      </c>
      <c r="J739" s="9">
        <v>7500</v>
      </c>
      <c r="K739" s="10">
        <f t="shared" si="4"/>
        <v>3375</v>
      </c>
      <c r="L739" s="10">
        <f t="shared" si="5"/>
        <v>1181.25</v>
      </c>
      <c r="M739" s="11">
        <v>0.35</v>
      </c>
      <c r="O739" s="12"/>
      <c r="P739" s="17">
        <f>Data!$I739+0.05</f>
        <v>0.5</v>
      </c>
      <c r="Q739" s="12"/>
      <c r="R739" s="13"/>
    </row>
    <row r="740" spans="1:18" ht="15.85" customHeight="1">
      <c r="A740" s="1"/>
      <c r="B740" s="6" t="s">
        <v>14</v>
      </c>
      <c r="C740" s="6">
        <v>1185732</v>
      </c>
      <c r="D740" s="7">
        <v>44263</v>
      </c>
      <c r="E740" s="6" t="s">
        <v>46</v>
      </c>
      <c r="F740" s="6" t="s">
        <v>47</v>
      </c>
      <c r="G740" s="6" t="s">
        <v>48</v>
      </c>
      <c r="H740" s="6" t="s">
        <v>19</v>
      </c>
      <c r="I740" s="8">
        <v>0.35000000000000003</v>
      </c>
      <c r="J740" s="9">
        <v>7750</v>
      </c>
      <c r="K740" s="10">
        <f t="shared" si="4"/>
        <v>2712.5000000000005</v>
      </c>
      <c r="L740" s="10">
        <f t="shared" si="5"/>
        <v>678.12500000000011</v>
      </c>
      <c r="M740" s="11">
        <v>0.25</v>
      </c>
      <c r="O740" s="12"/>
      <c r="P740" s="17">
        <f>Data!$I740+0.05</f>
        <v>0.4</v>
      </c>
      <c r="Q740" s="12"/>
      <c r="R740" s="13"/>
    </row>
    <row r="741" spans="1:18" ht="15.85" customHeight="1">
      <c r="A741" s="1"/>
      <c r="B741" s="6" t="s">
        <v>14</v>
      </c>
      <c r="C741" s="6">
        <v>1185732</v>
      </c>
      <c r="D741" s="7">
        <v>44263</v>
      </c>
      <c r="E741" s="6" t="s">
        <v>46</v>
      </c>
      <c r="F741" s="6" t="s">
        <v>47</v>
      </c>
      <c r="G741" s="6" t="s">
        <v>48</v>
      </c>
      <c r="H741" s="6" t="s">
        <v>20</v>
      </c>
      <c r="I741" s="8">
        <v>0.39999999999999997</v>
      </c>
      <c r="J741" s="9">
        <v>6250</v>
      </c>
      <c r="K741" s="10">
        <f t="shared" si="4"/>
        <v>2500</v>
      </c>
      <c r="L741" s="10">
        <f t="shared" si="5"/>
        <v>750</v>
      </c>
      <c r="M741" s="11">
        <v>0.3</v>
      </c>
      <c r="O741" s="12"/>
      <c r="P741" s="17">
        <f>Data!$I741+0.05</f>
        <v>0.44999999999999996</v>
      </c>
      <c r="Q741" s="12"/>
      <c r="R741" s="13"/>
    </row>
    <row r="742" spans="1:18" ht="15.85" customHeight="1">
      <c r="A742" s="1"/>
      <c r="B742" s="6" t="s">
        <v>14</v>
      </c>
      <c r="C742" s="6">
        <v>1185732</v>
      </c>
      <c r="D742" s="7">
        <v>44263</v>
      </c>
      <c r="E742" s="6" t="s">
        <v>46</v>
      </c>
      <c r="F742" s="6" t="s">
        <v>47</v>
      </c>
      <c r="G742" s="6" t="s">
        <v>48</v>
      </c>
      <c r="H742" s="6" t="s">
        <v>21</v>
      </c>
      <c r="I742" s="8">
        <v>0.55000000000000004</v>
      </c>
      <c r="J742" s="9">
        <v>6750</v>
      </c>
      <c r="K742" s="10">
        <f t="shared" si="4"/>
        <v>3712.5000000000005</v>
      </c>
      <c r="L742" s="10">
        <f t="shared" si="5"/>
        <v>1299.375</v>
      </c>
      <c r="M742" s="11">
        <v>0.35</v>
      </c>
      <c r="O742" s="12"/>
      <c r="P742" s="17">
        <f>Data!$I742+0.05</f>
        <v>0.60000000000000009</v>
      </c>
      <c r="Q742" s="12"/>
      <c r="R742" s="13"/>
    </row>
    <row r="743" spans="1:18" ht="15.85" customHeight="1">
      <c r="A743" s="1"/>
      <c r="B743" s="6" t="s">
        <v>14</v>
      </c>
      <c r="C743" s="6">
        <v>1185732</v>
      </c>
      <c r="D743" s="7">
        <v>44263</v>
      </c>
      <c r="E743" s="6" t="s">
        <v>46</v>
      </c>
      <c r="F743" s="6" t="s">
        <v>47</v>
      </c>
      <c r="G743" s="6" t="s">
        <v>48</v>
      </c>
      <c r="H743" s="6" t="s">
        <v>22</v>
      </c>
      <c r="I743" s="8">
        <v>0.45</v>
      </c>
      <c r="J743" s="9">
        <v>7750</v>
      </c>
      <c r="K743" s="10">
        <f t="shared" si="4"/>
        <v>3487.5</v>
      </c>
      <c r="L743" s="10">
        <f t="shared" si="5"/>
        <v>1743.75</v>
      </c>
      <c r="M743" s="11">
        <v>0.5</v>
      </c>
      <c r="O743" s="12"/>
      <c r="P743" s="17">
        <f>Data!$I743+0.05</f>
        <v>0.5</v>
      </c>
      <c r="Q743" s="12"/>
      <c r="R743" s="13"/>
    </row>
    <row r="744" spans="1:18" ht="15.85" customHeight="1">
      <c r="A744" s="1"/>
      <c r="B744" s="6" t="s">
        <v>14</v>
      </c>
      <c r="C744" s="6">
        <v>1185732</v>
      </c>
      <c r="D744" s="7">
        <v>44295</v>
      </c>
      <c r="E744" s="6" t="s">
        <v>46</v>
      </c>
      <c r="F744" s="6" t="s">
        <v>47</v>
      </c>
      <c r="G744" s="6" t="s">
        <v>48</v>
      </c>
      <c r="H744" s="6" t="s">
        <v>17</v>
      </c>
      <c r="I744" s="8">
        <v>0.45</v>
      </c>
      <c r="J744" s="9">
        <v>10250</v>
      </c>
      <c r="K744" s="10">
        <f t="shared" si="4"/>
        <v>4612.5</v>
      </c>
      <c r="L744" s="10">
        <f t="shared" si="5"/>
        <v>2075.625</v>
      </c>
      <c r="M744" s="11">
        <v>0.45</v>
      </c>
      <c r="O744" s="12"/>
      <c r="P744" s="17">
        <f>Data!$I744+0.05</f>
        <v>0.5</v>
      </c>
      <c r="Q744" s="12"/>
      <c r="R744" s="13"/>
    </row>
    <row r="745" spans="1:18" ht="15.85" customHeight="1">
      <c r="A745" s="1"/>
      <c r="B745" s="6" t="s">
        <v>14</v>
      </c>
      <c r="C745" s="6">
        <v>1185732</v>
      </c>
      <c r="D745" s="7">
        <v>44295</v>
      </c>
      <c r="E745" s="6" t="s">
        <v>46</v>
      </c>
      <c r="F745" s="6" t="s">
        <v>47</v>
      </c>
      <c r="G745" s="6" t="s">
        <v>48</v>
      </c>
      <c r="H745" s="6" t="s">
        <v>18</v>
      </c>
      <c r="I745" s="8">
        <v>0.45</v>
      </c>
      <c r="J745" s="9">
        <v>7250</v>
      </c>
      <c r="K745" s="10">
        <f t="shared" si="4"/>
        <v>3262.5</v>
      </c>
      <c r="L745" s="10">
        <f t="shared" si="5"/>
        <v>1141.875</v>
      </c>
      <c r="M745" s="11">
        <v>0.35</v>
      </c>
      <c r="O745" s="12"/>
      <c r="P745" s="17">
        <f>Data!$I745+0.05</f>
        <v>0.5</v>
      </c>
      <c r="Q745" s="12"/>
      <c r="R745" s="13"/>
    </row>
    <row r="746" spans="1:18" ht="15.85" customHeight="1">
      <c r="A746" s="1"/>
      <c r="B746" s="6" t="s">
        <v>14</v>
      </c>
      <c r="C746" s="6">
        <v>1185732</v>
      </c>
      <c r="D746" s="7">
        <v>44295</v>
      </c>
      <c r="E746" s="6" t="s">
        <v>46</v>
      </c>
      <c r="F746" s="6" t="s">
        <v>47</v>
      </c>
      <c r="G746" s="6" t="s">
        <v>48</v>
      </c>
      <c r="H746" s="6" t="s">
        <v>19</v>
      </c>
      <c r="I746" s="8">
        <v>0.35000000000000003</v>
      </c>
      <c r="J746" s="9">
        <v>7250</v>
      </c>
      <c r="K746" s="10">
        <f t="shared" si="4"/>
        <v>2537.5000000000005</v>
      </c>
      <c r="L746" s="10">
        <f t="shared" si="5"/>
        <v>634.37500000000011</v>
      </c>
      <c r="M746" s="11">
        <v>0.25</v>
      </c>
      <c r="O746" s="12"/>
      <c r="P746" s="17">
        <f>Data!$I746+0.05</f>
        <v>0.4</v>
      </c>
      <c r="Q746" s="12"/>
      <c r="R746" s="13"/>
    </row>
    <row r="747" spans="1:18" ht="15.85" customHeight="1">
      <c r="A747" s="1"/>
      <c r="B747" s="6" t="s">
        <v>14</v>
      </c>
      <c r="C747" s="6">
        <v>1185732</v>
      </c>
      <c r="D747" s="7">
        <v>44295</v>
      </c>
      <c r="E747" s="6" t="s">
        <v>46</v>
      </c>
      <c r="F747" s="6" t="s">
        <v>47</v>
      </c>
      <c r="G747" s="6" t="s">
        <v>48</v>
      </c>
      <c r="H747" s="6" t="s">
        <v>20</v>
      </c>
      <c r="I747" s="8">
        <v>0.39999999999999997</v>
      </c>
      <c r="J747" s="9">
        <v>6500</v>
      </c>
      <c r="K747" s="10">
        <f t="shared" si="4"/>
        <v>2600</v>
      </c>
      <c r="L747" s="10">
        <f t="shared" si="5"/>
        <v>780</v>
      </c>
      <c r="M747" s="11">
        <v>0.3</v>
      </c>
      <c r="O747" s="12"/>
      <c r="P747" s="17">
        <f>Data!$I747+0.05</f>
        <v>0.44999999999999996</v>
      </c>
      <c r="Q747" s="12"/>
      <c r="R747" s="13"/>
    </row>
    <row r="748" spans="1:18" ht="15.85" customHeight="1">
      <c r="A748" s="1"/>
      <c r="B748" s="6" t="s">
        <v>14</v>
      </c>
      <c r="C748" s="6">
        <v>1185732</v>
      </c>
      <c r="D748" s="7">
        <v>44295</v>
      </c>
      <c r="E748" s="6" t="s">
        <v>46</v>
      </c>
      <c r="F748" s="6" t="s">
        <v>47</v>
      </c>
      <c r="G748" s="6" t="s">
        <v>48</v>
      </c>
      <c r="H748" s="6" t="s">
        <v>21</v>
      </c>
      <c r="I748" s="8">
        <v>0.55000000000000004</v>
      </c>
      <c r="J748" s="9">
        <v>6750</v>
      </c>
      <c r="K748" s="10">
        <f t="shared" si="4"/>
        <v>3712.5000000000005</v>
      </c>
      <c r="L748" s="10">
        <f t="shared" si="5"/>
        <v>1299.375</v>
      </c>
      <c r="M748" s="11">
        <v>0.35</v>
      </c>
      <c r="O748" s="12"/>
      <c r="P748" s="17">
        <f>Data!$I748+0.05</f>
        <v>0.60000000000000009</v>
      </c>
      <c r="Q748" s="12"/>
      <c r="R748" s="13"/>
    </row>
    <row r="749" spans="1:18" ht="15.85" customHeight="1">
      <c r="A749" s="1"/>
      <c r="B749" s="6" t="s">
        <v>14</v>
      </c>
      <c r="C749" s="6">
        <v>1185732</v>
      </c>
      <c r="D749" s="7">
        <v>44295</v>
      </c>
      <c r="E749" s="6" t="s">
        <v>46</v>
      </c>
      <c r="F749" s="6" t="s">
        <v>47</v>
      </c>
      <c r="G749" s="6" t="s">
        <v>48</v>
      </c>
      <c r="H749" s="6" t="s">
        <v>22</v>
      </c>
      <c r="I749" s="8">
        <v>0.45</v>
      </c>
      <c r="J749" s="9">
        <v>8000</v>
      </c>
      <c r="K749" s="10">
        <f t="shared" si="4"/>
        <v>3600</v>
      </c>
      <c r="L749" s="10">
        <f t="shared" si="5"/>
        <v>1800</v>
      </c>
      <c r="M749" s="11">
        <v>0.5</v>
      </c>
      <c r="O749" s="12"/>
      <c r="P749" s="17">
        <f>Data!$I749+0.05</f>
        <v>0.5</v>
      </c>
      <c r="Q749" s="12"/>
      <c r="R749" s="13"/>
    </row>
    <row r="750" spans="1:18" ht="15.85" customHeight="1">
      <c r="A750" s="1"/>
      <c r="B750" s="6" t="s">
        <v>14</v>
      </c>
      <c r="C750" s="6">
        <v>1185732</v>
      </c>
      <c r="D750" s="7">
        <v>44324</v>
      </c>
      <c r="E750" s="6" t="s">
        <v>46</v>
      </c>
      <c r="F750" s="6" t="s">
        <v>47</v>
      </c>
      <c r="G750" s="6" t="s">
        <v>48</v>
      </c>
      <c r="H750" s="6" t="s">
        <v>17</v>
      </c>
      <c r="I750" s="8">
        <v>0.55000000000000004</v>
      </c>
      <c r="J750" s="9">
        <v>10700</v>
      </c>
      <c r="K750" s="10">
        <f t="shared" si="4"/>
        <v>5885.0000000000009</v>
      </c>
      <c r="L750" s="10">
        <f t="shared" si="5"/>
        <v>2648.2500000000005</v>
      </c>
      <c r="M750" s="11">
        <v>0.45</v>
      </c>
      <c r="O750" s="12"/>
      <c r="P750" s="17">
        <f>Data!$I750+0.05</f>
        <v>0.60000000000000009</v>
      </c>
      <c r="Q750" s="12"/>
      <c r="R750" s="13"/>
    </row>
    <row r="751" spans="1:18" ht="15.85" customHeight="1">
      <c r="A751" s="1"/>
      <c r="B751" s="6" t="s">
        <v>14</v>
      </c>
      <c r="C751" s="6">
        <v>1185732</v>
      </c>
      <c r="D751" s="7">
        <v>44324</v>
      </c>
      <c r="E751" s="6" t="s">
        <v>46</v>
      </c>
      <c r="F751" s="6" t="s">
        <v>47</v>
      </c>
      <c r="G751" s="6" t="s">
        <v>48</v>
      </c>
      <c r="H751" s="6" t="s">
        <v>18</v>
      </c>
      <c r="I751" s="8">
        <v>0.55000000000000004</v>
      </c>
      <c r="J751" s="9">
        <v>7750</v>
      </c>
      <c r="K751" s="10">
        <f t="shared" si="4"/>
        <v>4262.5</v>
      </c>
      <c r="L751" s="10">
        <f t="shared" si="5"/>
        <v>1491.875</v>
      </c>
      <c r="M751" s="11">
        <v>0.35</v>
      </c>
      <c r="O751" s="12"/>
      <c r="P751" s="17">
        <f>Data!$I751+0.05</f>
        <v>0.60000000000000009</v>
      </c>
      <c r="Q751" s="12"/>
      <c r="R751" s="13"/>
    </row>
    <row r="752" spans="1:18" ht="15.85" customHeight="1">
      <c r="A752" s="1"/>
      <c r="B752" s="6" t="s">
        <v>14</v>
      </c>
      <c r="C752" s="6">
        <v>1185732</v>
      </c>
      <c r="D752" s="7">
        <v>44324</v>
      </c>
      <c r="E752" s="6" t="s">
        <v>46</v>
      </c>
      <c r="F752" s="6" t="s">
        <v>47</v>
      </c>
      <c r="G752" s="6" t="s">
        <v>48</v>
      </c>
      <c r="H752" s="6" t="s">
        <v>19</v>
      </c>
      <c r="I752" s="8">
        <v>0.5</v>
      </c>
      <c r="J752" s="9">
        <v>7500</v>
      </c>
      <c r="K752" s="10">
        <f t="shared" si="4"/>
        <v>3750</v>
      </c>
      <c r="L752" s="10">
        <f t="shared" si="5"/>
        <v>937.5</v>
      </c>
      <c r="M752" s="11">
        <v>0.25</v>
      </c>
      <c r="O752" s="12"/>
      <c r="P752" s="17">
        <f>Data!$I752+0.05</f>
        <v>0.55000000000000004</v>
      </c>
      <c r="Q752" s="12"/>
      <c r="R752" s="13"/>
    </row>
    <row r="753" spans="1:18" ht="15.85" customHeight="1">
      <c r="A753" s="1"/>
      <c r="B753" s="6" t="s">
        <v>14</v>
      </c>
      <c r="C753" s="6">
        <v>1185732</v>
      </c>
      <c r="D753" s="7">
        <v>44324</v>
      </c>
      <c r="E753" s="6" t="s">
        <v>46</v>
      </c>
      <c r="F753" s="6" t="s">
        <v>47</v>
      </c>
      <c r="G753" s="6" t="s">
        <v>48</v>
      </c>
      <c r="H753" s="6" t="s">
        <v>20</v>
      </c>
      <c r="I753" s="8">
        <v>0.5</v>
      </c>
      <c r="J753" s="9">
        <v>7000</v>
      </c>
      <c r="K753" s="10">
        <f t="shared" si="4"/>
        <v>3500</v>
      </c>
      <c r="L753" s="10">
        <f t="shared" si="5"/>
        <v>1050</v>
      </c>
      <c r="M753" s="11">
        <v>0.3</v>
      </c>
      <c r="O753" s="12"/>
      <c r="P753" s="17">
        <f>Data!$I753+0.05</f>
        <v>0.55000000000000004</v>
      </c>
      <c r="Q753" s="12"/>
      <c r="R753" s="13"/>
    </row>
    <row r="754" spans="1:18" ht="15.85" customHeight="1">
      <c r="A754" s="1"/>
      <c r="B754" s="6" t="s">
        <v>14</v>
      </c>
      <c r="C754" s="6">
        <v>1185732</v>
      </c>
      <c r="D754" s="7">
        <v>44324</v>
      </c>
      <c r="E754" s="6" t="s">
        <v>46</v>
      </c>
      <c r="F754" s="6" t="s">
        <v>47</v>
      </c>
      <c r="G754" s="6" t="s">
        <v>48</v>
      </c>
      <c r="H754" s="6" t="s">
        <v>21</v>
      </c>
      <c r="I754" s="8">
        <v>0.6</v>
      </c>
      <c r="J754" s="9">
        <v>7250</v>
      </c>
      <c r="K754" s="10">
        <f t="shared" si="4"/>
        <v>4350</v>
      </c>
      <c r="L754" s="10">
        <f t="shared" si="5"/>
        <v>1522.5</v>
      </c>
      <c r="M754" s="11">
        <v>0.35</v>
      </c>
      <c r="O754" s="12"/>
      <c r="P754" s="17">
        <f>Data!$I754+0.05</f>
        <v>0.65</v>
      </c>
      <c r="Q754" s="12"/>
      <c r="R754" s="13"/>
    </row>
    <row r="755" spans="1:18" ht="15.85" customHeight="1">
      <c r="A755" s="1"/>
      <c r="B755" s="6" t="s">
        <v>14</v>
      </c>
      <c r="C755" s="6">
        <v>1185732</v>
      </c>
      <c r="D755" s="7">
        <v>44324</v>
      </c>
      <c r="E755" s="6" t="s">
        <v>46</v>
      </c>
      <c r="F755" s="6" t="s">
        <v>47</v>
      </c>
      <c r="G755" s="6" t="s">
        <v>48</v>
      </c>
      <c r="H755" s="6" t="s">
        <v>22</v>
      </c>
      <c r="I755" s="8">
        <v>0.65</v>
      </c>
      <c r="J755" s="9">
        <v>8250</v>
      </c>
      <c r="K755" s="10">
        <f t="shared" si="4"/>
        <v>5362.5</v>
      </c>
      <c r="L755" s="10">
        <f t="shared" si="5"/>
        <v>2681.25</v>
      </c>
      <c r="M755" s="11">
        <v>0.5</v>
      </c>
      <c r="O755" s="12"/>
      <c r="P755" s="17">
        <f>Data!$I755+0.05</f>
        <v>0.70000000000000007</v>
      </c>
      <c r="Q755" s="12"/>
      <c r="R755" s="13"/>
    </row>
    <row r="756" spans="1:18" ht="15.85" customHeight="1">
      <c r="A756" s="1"/>
      <c r="B756" s="6" t="s">
        <v>14</v>
      </c>
      <c r="C756" s="6">
        <v>1185732</v>
      </c>
      <c r="D756" s="7">
        <v>44357</v>
      </c>
      <c r="E756" s="6" t="s">
        <v>46</v>
      </c>
      <c r="F756" s="6" t="s">
        <v>47</v>
      </c>
      <c r="G756" s="6" t="s">
        <v>48</v>
      </c>
      <c r="H756" s="6" t="s">
        <v>17</v>
      </c>
      <c r="I756" s="8">
        <v>0.6</v>
      </c>
      <c r="J756" s="9">
        <v>10750</v>
      </c>
      <c r="K756" s="10">
        <f t="shared" si="4"/>
        <v>6450</v>
      </c>
      <c r="L756" s="10">
        <f t="shared" si="5"/>
        <v>2902.5</v>
      </c>
      <c r="M756" s="11">
        <v>0.45</v>
      </c>
      <c r="O756" s="12"/>
      <c r="P756" s="17">
        <f>Data!$I756+0.05</f>
        <v>0.65</v>
      </c>
      <c r="Q756" s="12"/>
      <c r="R756" s="13"/>
    </row>
    <row r="757" spans="1:18" ht="15.85" customHeight="1">
      <c r="A757" s="1"/>
      <c r="B757" s="6" t="s">
        <v>14</v>
      </c>
      <c r="C757" s="6">
        <v>1185732</v>
      </c>
      <c r="D757" s="7">
        <v>44357</v>
      </c>
      <c r="E757" s="6" t="s">
        <v>46</v>
      </c>
      <c r="F757" s="6" t="s">
        <v>47</v>
      </c>
      <c r="G757" s="6" t="s">
        <v>48</v>
      </c>
      <c r="H757" s="6" t="s">
        <v>18</v>
      </c>
      <c r="I757" s="8">
        <v>0.55000000000000004</v>
      </c>
      <c r="J757" s="9">
        <v>8250</v>
      </c>
      <c r="K757" s="10">
        <f t="shared" si="4"/>
        <v>4537.5</v>
      </c>
      <c r="L757" s="10">
        <f t="shared" si="5"/>
        <v>1588.125</v>
      </c>
      <c r="M757" s="11">
        <v>0.35</v>
      </c>
      <c r="O757" s="12"/>
      <c r="P757" s="17">
        <f>Data!$I757+0.05</f>
        <v>0.60000000000000009</v>
      </c>
      <c r="Q757" s="12"/>
      <c r="R757" s="13"/>
    </row>
    <row r="758" spans="1:18" ht="15.85" customHeight="1">
      <c r="A758" s="1"/>
      <c r="B758" s="6" t="s">
        <v>14</v>
      </c>
      <c r="C758" s="6">
        <v>1185732</v>
      </c>
      <c r="D758" s="7">
        <v>44357</v>
      </c>
      <c r="E758" s="6" t="s">
        <v>46</v>
      </c>
      <c r="F758" s="6" t="s">
        <v>47</v>
      </c>
      <c r="G758" s="6" t="s">
        <v>48</v>
      </c>
      <c r="H758" s="6" t="s">
        <v>19</v>
      </c>
      <c r="I758" s="8">
        <v>0.5</v>
      </c>
      <c r="J758" s="9">
        <v>8000</v>
      </c>
      <c r="K758" s="10">
        <f t="shared" si="4"/>
        <v>4000</v>
      </c>
      <c r="L758" s="10">
        <f t="shared" si="5"/>
        <v>1000</v>
      </c>
      <c r="M758" s="11">
        <v>0.25</v>
      </c>
      <c r="O758" s="12"/>
      <c r="P758" s="17">
        <f>Data!$I758+0.05</f>
        <v>0.55000000000000004</v>
      </c>
      <c r="Q758" s="12"/>
      <c r="R758" s="13"/>
    </row>
    <row r="759" spans="1:18" ht="15.85" customHeight="1">
      <c r="A759" s="1"/>
      <c r="B759" s="6" t="s">
        <v>14</v>
      </c>
      <c r="C759" s="6">
        <v>1185732</v>
      </c>
      <c r="D759" s="7">
        <v>44357</v>
      </c>
      <c r="E759" s="6" t="s">
        <v>46</v>
      </c>
      <c r="F759" s="6" t="s">
        <v>47</v>
      </c>
      <c r="G759" s="6" t="s">
        <v>48</v>
      </c>
      <c r="H759" s="6" t="s">
        <v>20</v>
      </c>
      <c r="I759" s="8">
        <v>0.5</v>
      </c>
      <c r="J759" s="9">
        <v>7750</v>
      </c>
      <c r="K759" s="10">
        <f t="shared" si="4"/>
        <v>3875</v>
      </c>
      <c r="L759" s="10">
        <f t="shared" si="5"/>
        <v>1162.5</v>
      </c>
      <c r="M759" s="11">
        <v>0.3</v>
      </c>
      <c r="O759" s="12"/>
      <c r="P759" s="17">
        <f>Data!$I759+0.05</f>
        <v>0.55000000000000004</v>
      </c>
      <c r="Q759" s="12"/>
      <c r="R759" s="13"/>
    </row>
    <row r="760" spans="1:18" ht="15.85" customHeight="1">
      <c r="A760" s="1"/>
      <c r="B760" s="6" t="s">
        <v>14</v>
      </c>
      <c r="C760" s="6">
        <v>1185732</v>
      </c>
      <c r="D760" s="7">
        <v>44357</v>
      </c>
      <c r="E760" s="6" t="s">
        <v>46</v>
      </c>
      <c r="F760" s="6" t="s">
        <v>47</v>
      </c>
      <c r="G760" s="6" t="s">
        <v>48</v>
      </c>
      <c r="H760" s="6" t="s">
        <v>21</v>
      </c>
      <c r="I760" s="8">
        <v>0.65</v>
      </c>
      <c r="J760" s="9">
        <v>7750</v>
      </c>
      <c r="K760" s="10">
        <f t="shared" si="4"/>
        <v>5037.5</v>
      </c>
      <c r="L760" s="10">
        <f t="shared" si="5"/>
        <v>1763.125</v>
      </c>
      <c r="M760" s="11">
        <v>0.35</v>
      </c>
      <c r="O760" s="12"/>
      <c r="P760" s="17">
        <f>Data!$I760+0.05</f>
        <v>0.70000000000000007</v>
      </c>
      <c r="Q760" s="12"/>
      <c r="R760" s="13"/>
    </row>
    <row r="761" spans="1:18" ht="15.85" customHeight="1">
      <c r="A761" s="1"/>
      <c r="B761" s="6" t="s">
        <v>14</v>
      </c>
      <c r="C761" s="6">
        <v>1185732</v>
      </c>
      <c r="D761" s="7">
        <v>44357</v>
      </c>
      <c r="E761" s="6" t="s">
        <v>46</v>
      </c>
      <c r="F761" s="6" t="s">
        <v>47</v>
      </c>
      <c r="G761" s="6" t="s">
        <v>48</v>
      </c>
      <c r="H761" s="6" t="s">
        <v>22</v>
      </c>
      <c r="I761" s="8">
        <v>0.70000000000000007</v>
      </c>
      <c r="J761" s="9">
        <v>9250</v>
      </c>
      <c r="K761" s="10">
        <f t="shared" si="4"/>
        <v>6475.0000000000009</v>
      </c>
      <c r="L761" s="10">
        <f t="shared" si="5"/>
        <v>3237.5000000000005</v>
      </c>
      <c r="M761" s="11">
        <v>0.5</v>
      </c>
      <c r="O761" s="12"/>
      <c r="P761" s="17">
        <f>Data!$I761+0.05</f>
        <v>0.75000000000000011</v>
      </c>
      <c r="Q761" s="12"/>
      <c r="R761" s="13"/>
    </row>
    <row r="762" spans="1:18" ht="15.85" customHeight="1">
      <c r="A762" s="1"/>
      <c r="B762" s="6" t="s">
        <v>14</v>
      </c>
      <c r="C762" s="6">
        <v>1185732</v>
      </c>
      <c r="D762" s="7">
        <v>44385</v>
      </c>
      <c r="E762" s="6" t="s">
        <v>46</v>
      </c>
      <c r="F762" s="6" t="s">
        <v>47</v>
      </c>
      <c r="G762" s="6" t="s">
        <v>48</v>
      </c>
      <c r="H762" s="6" t="s">
        <v>17</v>
      </c>
      <c r="I762" s="8">
        <v>0.65</v>
      </c>
      <c r="J762" s="9">
        <v>11500</v>
      </c>
      <c r="K762" s="10">
        <f t="shared" si="4"/>
        <v>7475</v>
      </c>
      <c r="L762" s="10">
        <f t="shared" si="5"/>
        <v>3363.75</v>
      </c>
      <c r="M762" s="11">
        <v>0.45</v>
      </c>
      <c r="O762" s="12"/>
      <c r="P762" s="17">
        <f>Data!$I762+0.05</f>
        <v>0.70000000000000007</v>
      </c>
      <c r="Q762" s="12"/>
      <c r="R762" s="13"/>
    </row>
    <row r="763" spans="1:18" ht="15.85" customHeight="1">
      <c r="A763" s="1"/>
      <c r="B763" s="6" t="s">
        <v>14</v>
      </c>
      <c r="C763" s="6">
        <v>1185732</v>
      </c>
      <c r="D763" s="7">
        <v>44385</v>
      </c>
      <c r="E763" s="6" t="s">
        <v>46</v>
      </c>
      <c r="F763" s="6" t="s">
        <v>47</v>
      </c>
      <c r="G763" s="6" t="s">
        <v>48</v>
      </c>
      <c r="H763" s="6" t="s">
        <v>18</v>
      </c>
      <c r="I763" s="8">
        <v>0.60000000000000009</v>
      </c>
      <c r="J763" s="9">
        <v>9000</v>
      </c>
      <c r="K763" s="10">
        <f t="shared" si="4"/>
        <v>5400.0000000000009</v>
      </c>
      <c r="L763" s="10">
        <f t="shared" si="5"/>
        <v>1890.0000000000002</v>
      </c>
      <c r="M763" s="11">
        <v>0.35</v>
      </c>
      <c r="O763" s="12"/>
      <c r="P763" s="17">
        <f>Data!$I763+0.05</f>
        <v>0.65000000000000013</v>
      </c>
      <c r="Q763" s="12"/>
      <c r="R763" s="13"/>
    </row>
    <row r="764" spans="1:18" ht="15.85" customHeight="1">
      <c r="A764" s="1"/>
      <c r="B764" s="6" t="s">
        <v>14</v>
      </c>
      <c r="C764" s="6">
        <v>1185732</v>
      </c>
      <c r="D764" s="7">
        <v>44385</v>
      </c>
      <c r="E764" s="6" t="s">
        <v>46</v>
      </c>
      <c r="F764" s="6" t="s">
        <v>47</v>
      </c>
      <c r="G764" s="6" t="s">
        <v>48</v>
      </c>
      <c r="H764" s="6" t="s">
        <v>19</v>
      </c>
      <c r="I764" s="8">
        <v>0.55000000000000004</v>
      </c>
      <c r="J764" s="9">
        <v>8250</v>
      </c>
      <c r="K764" s="10">
        <f t="shared" si="4"/>
        <v>4537.5</v>
      </c>
      <c r="L764" s="10">
        <f t="shared" si="5"/>
        <v>1134.375</v>
      </c>
      <c r="M764" s="11">
        <v>0.25</v>
      </c>
      <c r="O764" s="12"/>
      <c r="P764" s="17">
        <f>Data!$I764+0.05</f>
        <v>0.60000000000000009</v>
      </c>
      <c r="Q764" s="12"/>
      <c r="R764" s="13"/>
    </row>
    <row r="765" spans="1:18" ht="15.85" customHeight="1">
      <c r="A765" s="1"/>
      <c r="B765" s="6" t="s">
        <v>14</v>
      </c>
      <c r="C765" s="6">
        <v>1185732</v>
      </c>
      <c r="D765" s="7">
        <v>44385</v>
      </c>
      <c r="E765" s="6" t="s">
        <v>46</v>
      </c>
      <c r="F765" s="6" t="s">
        <v>47</v>
      </c>
      <c r="G765" s="6" t="s">
        <v>48</v>
      </c>
      <c r="H765" s="6" t="s">
        <v>20</v>
      </c>
      <c r="I765" s="8">
        <v>0.55000000000000004</v>
      </c>
      <c r="J765" s="9">
        <v>7750</v>
      </c>
      <c r="K765" s="10">
        <f t="shared" si="4"/>
        <v>4262.5</v>
      </c>
      <c r="L765" s="10">
        <f t="shared" si="5"/>
        <v>1278.75</v>
      </c>
      <c r="M765" s="11">
        <v>0.3</v>
      </c>
      <c r="O765" s="12"/>
      <c r="P765" s="17">
        <f>Data!$I765+0.05</f>
        <v>0.60000000000000009</v>
      </c>
      <c r="Q765" s="12"/>
      <c r="R765" s="13"/>
    </row>
    <row r="766" spans="1:18" ht="15.85" customHeight="1">
      <c r="A766" s="1"/>
      <c r="B766" s="6" t="s">
        <v>14</v>
      </c>
      <c r="C766" s="6">
        <v>1185732</v>
      </c>
      <c r="D766" s="7">
        <v>44385</v>
      </c>
      <c r="E766" s="6" t="s">
        <v>46</v>
      </c>
      <c r="F766" s="6" t="s">
        <v>47</v>
      </c>
      <c r="G766" s="6" t="s">
        <v>48</v>
      </c>
      <c r="H766" s="6" t="s">
        <v>21</v>
      </c>
      <c r="I766" s="8">
        <v>0.65</v>
      </c>
      <c r="J766" s="9">
        <v>8000</v>
      </c>
      <c r="K766" s="10">
        <f t="shared" si="4"/>
        <v>5200</v>
      </c>
      <c r="L766" s="10">
        <f t="shared" si="5"/>
        <v>1819.9999999999998</v>
      </c>
      <c r="M766" s="11">
        <v>0.35</v>
      </c>
      <c r="O766" s="12"/>
      <c r="P766" s="17">
        <f>Data!$I766+0.05</f>
        <v>0.70000000000000007</v>
      </c>
      <c r="Q766" s="12"/>
      <c r="R766" s="13"/>
    </row>
    <row r="767" spans="1:18" ht="15.85" customHeight="1">
      <c r="A767" s="1"/>
      <c r="B767" s="6" t="s">
        <v>14</v>
      </c>
      <c r="C767" s="6">
        <v>1185732</v>
      </c>
      <c r="D767" s="7">
        <v>44385</v>
      </c>
      <c r="E767" s="6" t="s">
        <v>46</v>
      </c>
      <c r="F767" s="6" t="s">
        <v>47</v>
      </c>
      <c r="G767" s="6" t="s">
        <v>48</v>
      </c>
      <c r="H767" s="6" t="s">
        <v>22</v>
      </c>
      <c r="I767" s="8">
        <v>0.70000000000000007</v>
      </c>
      <c r="J767" s="9">
        <v>9750</v>
      </c>
      <c r="K767" s="10">
        <f t="shared" si="4"/>
        <v>6825.0000000000009</v>
      </c>
      <c r="L767" s="10">
        <f t="shared" si="5"/>
        <v>3412.5000000000005</v>
      </c>
      <c r="M767" s="11">
        <v>0.5</v>
      </c>
      <c r="O767" s="12"/>
      <c r="P767" s="17">
        <f>Data!$I767+0.05</f>
        <v>0.75000000000000011</v>
      </c>
      <c r="Q767" s="12"/>
      <c r="R767" s="13"/>
    </row>
    <row r="768" spans="1:18" ht="15.85" customHeight="1">
      <c r="A768" s="1"/>
      <c r="B768" s="6" t="s">
        <v>14</v>
      </c>
      <c r="C768" s="6">
        <v>1185732</v>
      </c>
      <c r="D768" s="7">
        <v>44417</v>
      </c>
      <c r="E768" s="6" t="s">
        <v>46</v>
      </c>
      <c r="F768" s="6" t="s">
        <v>47</v>
      </c>
      <c r="G768" s="6" t="s">
        <v>48</v>
      </c>
      <c r="H768" s="6" t="s">
        <v>17</v>
      </c>
      <c r="I768" s="8">
        <v>0.65</v>
      </c>
      <c r="J768" s="9">
        <v>11250</v>
      </c>
      <c r="K768" s="10">
        <f t="shared" si="4"/>
        <v>7312.5</v>
      </c>
      <c r="L768" s="10">
        <f t="shared" si="5"/>
        <v>3290.625</v>
      </c>
      <c r="M768" s="11">
        <v>0.45</v>
      </c>
      <c r="O768" s="12"/>
      <c r="P768" s="17">
        <f>Data!$I768+0.05</f>
        <v>0.70000000000000007</v>
      </c>
      <c r="Q768" s="12"/>
      <c r="R768" s="13"/>
    </row>
    <row r="769" spans="1:18" ht="15.85" customHeight="1">
      <c r="A769" s="1"/>
      <c r="B769" s="6" t="s">
        <v>14</v>
      </c>
      <c r="C769" s="6">
        <v>1185732</v>
      </c>
      <c r="D769" s="7">
        <v>44417</v>
      </c>
      <c r="E769" s="6" t="s">
        <v>46</v>
      </c>
      <c r="F769" s="6" t="s">
        <v>47</v>
      </c>
      <c r="G769" s="6" t="s">
        <v>48</v>
      </c>
      <c r="H769" s="6" t="s">
        <v>18</v>
      </c>
      <c r="I769" s="8">
        <v>0.60000000000000009</v>
      </c>
      <c r="J769" s="9">
        <v>9000</v>
      </c>
      <c r="K769" s="10">
        <f t="shared" si="4"/>
        <v>5400.0000000000009</v>
      </c>
      <c r="L769" s="10">
        <f t="shared" si="5"/>
        <v>1890.0000000000002</v>
      </c>
      <c r="M769" s="11">
        <v>0.35</v>
      </c>
      <c r="O769" s="12"/>
      <c r="P769" s="17">
        <f>Data!$I769+0.05</f>
        <v>0.65000000000000013</v>
      </c>
      <c r="Q769" s="12"/>
      <c r="R769" s="13"/>
    </row>
    <row r="770" spans="1:18" ht="15.85" customHeight="1">
      <c r="A770" s="1"/>
      <c r="B770" s="6" t="s">
        <v>14</v>
      </c>
      <c r="C770" s="6">
        <v>1185732</v>
      </c>
      <c r="D770" s="7">
        <v>44417</v>
      </c>
      <c r="E770" s="6" t="s">
        <v>46</v>
      </c>
      <c r="F770" s="6" t="s">
        <v>47</v>
      </c>
      <c r="G770" s="6" t="s">
        <v>48</v>
      </c>
      <c r="H770" s="6" t="s">
        <v>19</v>
      </c>
      <c r="I770" s="8">
        <v>0.55000000000000004</v>
      </c>
      <c r="J770" s="9">
        <v>8250</v>
      </c>
      <c r="K770" s="10">
        <f t="shared" si="4"/>
        <v>4537.5</v>
      </c>
      <c r="L770" s="10">
        <f t="shared" si="5"/>
        <v>1134.375</v>
      </c>
      <c r="M770" s="11">
        <v>0.25</v>
      </c>
      <c r="O770" s="12"/>
      <c r="P770" s="17">
        <f>Data!$I770+0.05</f>
        <v>0.60000000000000009</v>
      </c>
      <c r="Q770" s="12"/>
      <c r="R770" s="13"/>
    </row>
    <row r="771" spans="1:18" ht="15.85" customHeight="1">
      <c r="A771" s="1"/>
      <c r="B771" s="6" t="s">
        <v>14</v>
      </c>
      <c r="C771" s="6">
        <v>1185732</v>
      </c>
      <c r="D771" s="7">
        <v>44417</v>
      </c>
      <c r="E771" s="6" t="s">
        <v>46</v>
      </c>
      <c r="F771" s="6" t="s">
        <v>47</v>
      </c>
      <c r="G771" s="6" t="s">
        <v>48</v>
      </c>
      <c r="H771" s="6" t="s">
        <v>20</v>
      </c>
      <c r="I771" s="8">
        <v>0.45</v>
      </c>
      <c r="J771" s="9">
        <v>7750</v>
      </c>
      <c r="K771" s="10">
        <f t="shared" ref="K771:K1025" si="6">I771*J771</f>
        <v>3487.5</v>
      </c>
      <c r="L771" s="10">
        <f t="shared" ref="L771:L1025" si="7">K771*M771</f>
        <v>1046.25</v>
      </c>
      <c r="M771" s="11">
        <v>0.3</v>
      </c>
      <c r="O771" s="12"/>
      <c r="P771" s="17">
        <f>Data!$I771+0.05</f>
        <v>0.5</v>
      </c>
      <c r="Q771" s="12"/>
      <c r="R771" s="13"/>
    </row>
    <row r="772" spans="1:18" ht="15.85" customHeight="1">
      <c r="A772" s="1"/>
      <c r="B772" s="6" t="s">
        <v>14</v>
      </c>
      <c r="C772" s="6">
        <v>1185732</v>
      </c>
      <c r="D772" s="7">
        <v>44417</v>
      </c>
      <c r="E772" s="6" t="s">
        <v>46</v>
      </c>
      <c r="F772" s="6" t="s">
        <v>47</v>
      </c>
      <c r="G772" s="6" t="s">
        <v>48</v>
      </c>
      <c r="H772" s="6" t="s">
        <v>21</v>
      </c>
      <c r="I772" s="8">
        <v>0.55000000000000004</v>
      </c>
      <c r="J772" s="9">
        <v>7500</v>
      </c>
      <c r="K772" s="10">
        <f t="shared" si="6"/>
        <v>4125</v>
      </c>
      <c r="L772" s="10">
        <f t="shared" si="7"/>
        <v>1443.75</v>
      </c>
      <c r="M772" s="11">
        <v>0.35</v>
      </c>
      <c r="O772" s="12"/>
      <c r="P772" s="17">
        <f>Data!$I772+0.05</f>
        <v>0.60000000000000009</v>
      </c>
      <c r="Q772" s="12"/>
      <c r="R772" s="13"/>
    </row>
    <row r="773" spans="1:18" ht="15.85" customHeight="1">
      <c r="A773" s="1"/>
      <c r="B773" s="6" t="s">
        <v>14</v>
      </c>
      <c r="C773" s="6">
        <v>1185732</v>
      </c>
      <c r="D773" s="7">
        <v>44417</v>
      </c>
      <c r="E773" s="6" t="s">
        <v>46</v>
      </c>
      <c r="F773" s="6" t="s">
        <v>47</v>
      </c>
      <c r="G773" s="6" t="s">
        <v>48</v>
      </c>
      <c r="H773" s="6" t="s">
        <v>22</v>
      </c>
      <c r="I773" s="8">
        <v>0.60000000000000009</v>
      </c>
      <c r="J773" s="9">
        <v>9250</v>
      </c>
      <c r="K773" s="10">
        <f t="shared" si="6"/>
        <v>5550.0000000000009</v>
      </c>
      <c r="L773" s="10">
        <f t="shared" si="7"/>
        <v>2775.0000000000005</v>
      </c>
      <c r="M773" s="11">
        <v>0.5</v>
      </c>
      <c r="O773" s="12"/>
      <c r="P773" s="17">
        <f>Data!$I773+0.05</f>
        <v>0.65000000000000013</v>
      </c>
      <c r="Q773" s="12"/>
      <c r="R773" s="13"/>
    </row>
    <row r="774" spans="1:18" ht="15.85" customHeight="1">
      <c r="A774" s="1"/>
      <c r="B774" s="6" t="s">
        <v>14</v>
      </c>
      <c r="C774" s="6">
        <v>1185732</v>
      </c>
      <c r="D774" s="7">
        <v>44447</v>
      </c>
      <c r="E774" s="6" t="s">
        <v>46</v>
      </c>
      <c r="F774" s="6" t="s">
        <v>47</v>
      </c>
      <c r="G774" s="6" t="s">
        <v>48</v>
      </c>
      <c r="H774" s="6" t="s">
        <v>17</v>
      </c>
      <c r="I774" s="8">
        <v>0.55000000000000004</v>
      </c>
      <c r="J774" s="9">
        <v>10500</v>
      </c>
      <c r="K774" s="10">
        <f t="shared" si="6"/>
        <v>5775.0000000000009</v>
      </c>
      <c r="L774" s="10">
        <f t="shared" si="7"/>
        <v>2598.7500000000005</v>
      </c>
      <c r="M774" s="11">
        <v>0.45</v>
      </c>
      <c r="O774" s="12"/>
      <c r="P774" s="17">
        <f>Data!$I774+0.05</f>
        <v>0.60000000000000009</v>
      </c>
      <c r="Q774" s="12"/>
      <c r="R774" s="13"/>
    </row>
    <row r="775" spans="1:18" ht="15.85" customHeight="1">
      <c r="A775" s="1"/>
      <c r="B775" s="6" t="s">
        <v>14</v>
      </c>
      <c r="C775" s="6">
        <v>1185732</v>
      </c>
      <c r="D775" s="7">
        <v>44447</v>
      </c>
      <c r="E775" s="6" t="s">
        <v>46</v>
      </c>
      <c r="F775" s="6" t="s">
        <v>47</v>
      </c>
      <c r="G775" s="6" t="s">
        <v>48</v>
      </c>
      <c r="H775" s="6" t="s">
        <v>18</v>
      </c>
      <c r="I775" s="8">
        <v>0.50000000000000011</v>
      </c>
      <c r="J775" s="9">
        <v>8500</v>
      </c>
      <c r="K775" s="10">
        <f t="shared" si="6"/>
        <v>4250.0000000000009</v>
      </c>
      <c r="L775" s="10">
        <f t="shared" si="7"/>
        <v>1487.5000000000002</v>
      </c>
      <c r="M775" s="11">
        <v>0.35</v>
      </c>
      <c r="O775" s="12"/>
      <c r="P775" s="17">
        <f>Data!$I775+0.05</f>
        <v>0.55000000000000016</v>
      </c>
      <c r="Q775" s="12"/>
      <c r="R775" s="13"/>
    </row>
    <row r="776" spans="1:18" ht="15.85" customHeight="1">
      <c r="A776" s="1"/>
      <c r="B776" s="6" t="s">
        <v>14</v>
      </c>
      <c r="C776" s="6">
        <v>1185732</v>
      </c>
      <c r="D776" s="7">
        <v>44447</v>
      </c>
      <c r="E776" s="6" t="s">
        <v>46</v>
      </c>
      <c r="F776" s="6" t="s">
        <v>47</v>
      </c>
      <c r="G776" s="6" t="s">
        <v>48</v>
      </c>
      <c r="H776" s="6" t="s">
        <v>19</v>
      </c>
      <c r="I776" s="8">
        <v>0.45</v>
      </c>
      <c r="J776" s="9">
        <v>7500</v>
      </c>
      <c r="K776" s="10">
        <f t="shared" si="6"/>
        <v>3375</v>
      </c>
      <c r="L776" s="10">
        <f t="shared" si="7"/>
        <v>843.75</v>
      </c>
      <c r="M776" s="11">
        <v>0.25</v>
      </c>
      <c r="O776" s="12"/>
      <c r="P776" s="17">
        <f>Data!$I776+0.05</f>
        <v>0.5</v>
      </c>
      <c r="Q776" s="12"/>
      <c r="R776" s="13"/>
    </row>
    <row r="777" spans="1:18" ht="15.85" customHeight="1">
      <c r="A777" s="1"/>
      <c r="B777" s="6" t="s">
        <v>14</v>
      </c>
      <c r="C777" s="6">
        <v>1185732</v>
      </c>
      <c r="D777" s="7">
        <v>44447</v>
      </c>
      <c r="E777" s="6" t="s">
        <v>46</v>
      </c>
      <c r="F777" s="6" t="s">
        <v>47</v>
      </c>
      <c r="G777" s="6" t="s">
        <v>48</v>
      </c>
      <c r="H777" s="6" t="s">
        <v>20</v>
      </c>
      <c r="I777" s="8">
        <v>0.45</v>
      </c>
      <c r="J777" s="9">
        <v>7250</v>
      </c>
      <c r="K777" s="10">
        <f t="shared" si="6"/>
        <v>3262.5</v>
      </c>
      <c r="L777" s="10">
        <f t="shared" si="7"/>
        <v>978.75</v>
      </c>
      <c r="M777" s="11">
        <v>0.3</v>
      </c>
      <c r="O777" s="12"/>
      <c r="P777" s="17">
        <f>Data!$I777+0.05</f>
        <v>0.5</v>
      </c>
      <c r="Q777" s="12"/>
      <c r="R777" s="13"/>
    </row>
    <row r="778" spans="1:18" ht="15.85" customHeight="1">
      <c r="A778" s="1"/>
      <c r="B778" s="6" t="s">
        <v>14</v>
      </c>
      <c r="C778" s="6">
        <v>1185732</v>
      </c>
      <c r="D778" s="7">
        <v>44447</v>
      </c>
      <c r="E778" s="6" t="s">
        <v>46</v>
      </c>
      <c r="F778" s="6" t="s">
        <v>47</v>
      </c>
      <c r="G778" s="6" t="s">
        <v>48</v>
      </c>
      <c r="H778" s="6" t="s">
        <v>21</v>
      </c>
      <c r="I778" s="8">
        <v>0.55000000000000004</v>
      </c>
      <c r="J778" s="9">
        <v>7250</v>
      </c>
      <c r="K778" s="10">
        <f t="shared" si="6"/>
        <v>3987.5000000000005</v>
      </c>
      <c r="L778" s="10">
        <f t="shared" si="7"/>
        <v>1395.625</v>
      </c>
      <c r="M778" s="11">
        <v>0.35</v>
      </c>
      <c r="O778" s="12"/>
      <c r="P778" s="17">
        <f>Data!$I778+0.05</f>
        <v>0.60000000000000009</v>
      </c>
      <c r="Q778" s="12"/>
      <c r="R778" s="13"/>
    </row>
    <row r="779" spans="1:18" ht="15.85" customHeight="1">
      <c r="A779" s="1"/>
      <c r="B779" s="6" t="s">
        <v>14</v>
      </c>
      <c r="C779" s="6">
        <v>1185732</v>
      </c>
      <c r="D779" s="7">
        <v>44447</v>
      </c>
      <c r="E779" s="6" t="s">
        <v>46</v>
      </c>
      <c r="F779" s="6" t="s">
        <v>47</v>
      </c>
      <c r="G779" s="6" t="s">
        <v>48</v>
      </c>
      <c r="H779" s="6" t="s">
        <v>22</v>
      </c>
      <c r="I779" s="8">
        <v>0.60000000000000009</v>
      </c>
      <c r="J779" s="9">
        <v>8250</v>
      </c>
      <c r="K779" s="10">
        <f t="shared" si="6"/>
        <v>4950.0000000000009</v>
      </c>
      <c r="L779" s="10">
        <f t="shared" si="7"/>
        <v>2475.0000000000005</v>
      </c>
      <c r="M779" s="11">
        <v>0.5</v>
      </c>
      <c r="O779" s="12"/>
      <c r="P779" s="17">
        <f>Data!$I779+0.05</f>
        <v>0.65000000000000013</v>
      </c>
      <c r="Q779" s="12"/>
      <c r="R779" s="13"/>
    </row>
    <row r="780" spans="1:18" ht="15.85" customHeight="1">
      <c r="A780" s="1"/>
      <c r="B780" s="6" t="s">
        <v>14</v>
      </c>
      <c r="C780" s="6">
        <v>1185732</v>
      </c>
      <c r="D780" s="7">
        <v>44479</v>
      </c>
      <c r="E780" s="6" t="s">
        <v>46</v>
      </c>
      <c r="F780" s="6" t="s">
        <v>47</v>
      </c>
      <c r="G780" s="6" t="s">
        <v>48</v>
      </c>
      <c r="H780" s="6" t="s">
        <v>17</v>
      </c>
      <c r="I780" s="8">
        <v>0.60000000000000009</v>
      </c>
      <c r="J780" s="9">
        <v>10000</v>
      </c>
      <c r="K780" s="10">
        <f t="shared" si="6"/>
        <v>6000.0000000000009</v>
      </c>
      <c r="L780" s="10">
        <f t="shared" si="7"/>
        <v>2700.0000000000005</v>
      </c>
      <c r="M780" s="11">
        <v>0.45</v>
      </c>
      <c r="O780" s="12"/>
      <c r="P780" s="17">
        <f>Data!$I780+0.05</f>
        <v>0.65000000000000013</v>
      </c>
      <c r="Q780" s="12"/>
      <c r="R780" s="13"/>
    </row>
    <row r="781" spans="1:18" ht="15.85" customHeight="1">
      <c r="A781" s="1"/>
      <c r="B781" s="6" t="s">
        <v>14</v>
      </c>
      <c r="C781" s="6">
        <v>1185732</v>
      </c>
      <c r="D781" s="7">
        <v>44479</v>
      </c>
      <c r="E781" s="6" t="s">
        <v>46</v>
      </c>
      <c r="F781" s="6" t="s">
        <v>47</v>
      </c>
      <c r="G781" s="6" t="s">
        <v>48</v>
      </c>
      <c r="H781" s="6" t="s">
        <v>18</v>
      </c>
      <c r="I781" s="8">
        <v>0.50000000000000011</v>
      </c>
      <c r="J781" s="9">
        <v>8250</v>
      </c>
      <c r="K781" s="10">
        <f t="shared" si="6"/>
        <v>4125.0000000000009</v>
      </c>
      <c r="L781" s="10">
        <f t="shared" si="7"/>
        <v>1443.7500000000002</v>
      </c>
      <c r="M781" s="11">
        <v>0.35</v>
      </c>
      <c r="O781" s="12"/>
      <c r="P781" s="17">
        <f>Data!$I781+0.05</f>
        <v>0.55000000000000016</v>
      </c>
      <c r="Q781" s="12"/>
      <c r="R781" s="13"/>
    </row>
    <row r="782" spans="1:18" ht="15.85" customHeight="1">
      <c r="A782" s="1"/>
      <c r="B782" s="6" t="s">
        <v>14</v>
      </c>
      <c r="C782" s="6">
        <v>1185732</v>
      </c>
      <c r="D782" s="7">
        <v>44479</v>
      </c>
      <c r="E782" s="6" t="s">
        <v>46</v>
      </c>
      <c r="F782" s="6" t="s">
        <v>47</v>
      </c>
      <c r="G782" s="6" t="s">
        <v>48</v>
      </c>
      <c r="H782" s="6" t="s">
        <v>19</v>
      </c>
      <c r="I782" s="8">
        <v>0.50000000000000011</v>
      </c>
      <c r="J782" s="9">
        <v>7250</v>
      </c>
      <c r="K782" s="10">
        <f t="shared" si="6"/>
        <v>3625.0000000000009</v>
      </c>
      <c r="L782" s="10">
        <f t="shared" si="7"/>
        <v>906.25000000000023</v>
      </c>
      <c r="M782" s="11">
        <v>0.25</v>
      </c>
      <c r="O782" s="12"/>
      <c r="P782" s="17">
        <f>Data!$I782+0.05</f>
        <v>0.55000000000000016</v>
      </c>
      <c r="Q782" s="12"/>
      <c r="R782" s="13"/>
    </row>
    <row r="783" spans="1:18" ht="15.85" customHeight="1">
      <c r="A783" s="1"/>
      <c r="B783" s="6" t="s">
        <v>14</v>
      </c>
      <c r="C783" s="6">
        <v>1185732</v>
      </c>
      <c r="D783" s="7">
        <v>44479</v>
      </c>
      <c r="E783" s="6" t="s">
        <v>46</v>
      </c>
      <c r="F783" s="6" t="s">
        <v>47</v>
      </c>
      <c r="G783" s="6" t="s">
        <v>48</v>
      </c>
      <c r="H783" s="6" t="s">
        <v>20</v>
      </c>
      <c r="I783" s="8">
        <v>0.50000000000000011</v>
      </c>
      <c r="J783" s="9">
        <v>7000</v>
      </c>
      <c r="K783" s="10">
        <f t="shared" si="6"/>
        <v>3500.0000000000009</v>
      </c>
      <c r="L783" s="10">
        <f t="shared" si="7"/>
        <v>1050.0000000000002</v>
      </c>
      <c r="M783" s="11">
        <v>0.3</v>
      </c>
      <c r="O783" s="12"/>
      <c r="P783" s="17">
        <f>Data!$I783+0.05</f>
        <v>0.55000000000000016</v>
      </c>
      <c r="Q783" s="12"/>
      <c r="R783" s="13"/>
    </row>
    <row r="784" spans="1:18" ht="15.85" customHeight="1">
      <c r="A784" s="1"/>
      <c r="B784" s="6" t="s">
        <v>14</v>
      </c>
      <c r="C784" s="6">
        <v>1185732</v>
      </c>
      <c r="D784" s="7">
        <v>44479</v>
      </c>
      <c r="E784" s="6" t="s">
        <v>46</v>
      </c>
      <c r="F784" s="6" t="s">
        <v>47</v>
      </c>
      <c r="G784" s="6" t="s">
        <v>48</v>
      </c>
      <c r="H784" s="6" t="s">
        <v>21</v>
      </c>
      <c r="I784" s="8">
        <v>0.60000000000000009</v>
      </c>
      <c r="J784" s="9">
        <v>7000</v>
      </c>
      <c r="K784" s="10">
        <f t="shared" si="6"/>
        <v>4200.0000000000009</v>
      </c>
      <c r="L784" s="10">
        <f t="shared" si="7"/>
        <v>1470.0000000000002</v>
      </c>
      <c r="M784" s="11">
        <v>0.35</v>
      </c>
      <c r="O784" s="12"/>
      <c r="P784" s="17">
        <f>Data!$I784+0.05</f>
        <v>0.65000000000000013</v>
      </c>
      <c r="Q784" s="12"/>
      <c r="R784" s="13"/>
    </row>
    <row r="785" spans="1:18" ht="15.85" customHeight="1">
      <c r="A785" s="1"/>
      <c r="B785" s="6" t="s">
        <v>14</v>
      </c>
      <c r="C785" s="6">
        <v>1185732</v>
      </c>
      <c r="D785" s="7">
        <v>44479</v>
      </c>
      <c r="E785" s="6" t="s">
        <v>46</v>
      </c>
      <c r="F785" s="6" t="s">
        <v>47</v>
      </c>
      <c r="G785" s="6" t="s">
        <v>48</v>
      </c>
      <c r="H785" s="6" t="s">
        <v>22</v>
      </c>
      <c r="I785" s="8">
        <v>0.65</v>
      </c>
      <c r="J785" s="9">
        <v>8250</v>
      </c>
      <c r="K785" s="10">
        <f t="shared" si="6"/>
        <v>5362.5</v>
      </c>
      <c r="L785" s="10">
        <f t="shared" si="7"/>
        <v>2681.25</v>
      </c>
      <c r="M785" s="11">
        <v>0.5</v>
      </c>
      <c r="O785" s="12"/>
      <c r="P785" s="17">
        <f>Data!$I785+0.05</f>
        <v>0.70000000000000007</v>
      </c>
      <c r="Q785" s="12"/>
      <c r="R785" s="13"/>
    </row>
    <row r="786" spans="1:18" ht="15.85" customHeight="1">
      <c r="A786" s="1"/>
      <c r="B786" s="6" t="s">
        <v>14</v>
      </c>
      <c r="C786" s="6">
        <v>1185732</v>
      </c>
      <c r="D786" s="7">
        <v>44509</v>
      </c>
      <c r="E786" s="6" t="s">
        <v>46</v>
      </c>
      <c r="F786" s="6" t="s">
        <v>47</v>
      </c>
      <c r="G786" s="6" t="s">
        <v>48</v>
      </c>
      <c r="H786" s="6" t="s">
        <v>17</v>
      </c>
      <c r="I786" s="8">
        <v>0.60000000000000009</v>
      </c>
      <c r="J786" s="9">
        <v>9750</v>
      </c>
      <c r="K786" s="10">
        <f t="shared" si="6"/>
        <v>5850.0000000000009</v>
      </c>
      <c r="L786" s="10">
        <f t="shared" si="7"/>
        <v>2632.5000000000005</v>
      </c>
      <c r="M786" s="11">
        <v>0.45</v>
      </c>
      <c r="O786" s="12"/>
      <c r="P786" s="17">
        <f>Data!$I786+0.05</f>
        <v>0.65000000000000013</v>
      </c>
      <c r="Q786" s="12"/>
      <c r="R786" s="13"/>
    </row>
    <row r="787" spans="1:18" ht="15.85" customHeight="1">
      <c r="A787" s="1"/>
      <c r="B787" s="6" t="s">
        <v>14</v>
      </c>
      <c r="C787" s="6">
        <v>1185732</v>
      </c>
      <c r="D787" s="7">
        <v>44509</v>
      </c>
      <c r="E787" s="6" t="s">
        <v>46</v>
      </c>
      <c r="F787" s="6" t="s">
        <v>47</v>
      </c>
      <c r="G787" s="6" t="s">
        <v>48</v>
      </c>
      <c r="H787" s="6" t="s">
        <v>18</v>
      </c>
      <c r="I787" s="8">
        <v>0.50000000000000011</v>
      </c>
      <c r="J787" s="9">
        <v>8000</v>
      </c>
      <c r="K787" s="10">
        <f t="shared" si="6"/>
        <v>4000.0000000000009</v>
      </c>
      <c r="L787" s="10">
        <f t="shared" si="7"/>
        <v>1400.0000000000002</v>
      </c>
      <c r="M787" s="11">
        <v>0.35</v>
      </c>
      <c r="O787" s="12"/>
      <c r="P787" s="17">
        <f>Data!$I787+0.05</f>
        <v>0.55000000000000016</v>
      </c>
      <c r="Q787" s="12"/>
      <c r="R787" s="13"/>
    </row>
    <row r="788" spans="1:18" ht="15.85" customHeight="1">
      <c r="A788" s="1"/>
      <c r="B788" s="6" t="s">
        <v>14</v>
      </c>
      <c r="C788" s="6">
        <v>1185732</v>
      </c>
      <c r="D788" s="7">
        <v>44509</v>
      </c>
      <c r="E788" s="6" t="s">
        <v>46</v>
      </c>
      <c r="F788" s="6" t="s">
        <v>47</v>
      </c>
      <c r="G788" s="6" t="s">
        <v>48</v>
      </c>
      <c r="H788" s="6" t="s">
        <v>19</v>
      </c>
      <c r="I788" s="8">
        <v>0.50000000000000011</v>
      </c>
      <c r="J788" s="9">
        <v>7450</v>
      </c>
      <c r="K788" s="10">
        <f t="shared" si="6"/>
        <v>3725.0000000000009</v>
      </c>
      <c r="L788" s="10">
        <f t="shared" si="7"/>
        <v>931.25000000000023</v>
      </c>
      <c r="M788" s="11">
        <v>0.25</v>
      </c>
      <c r="O788" s="12"/>
      <c r="P788" s="17">
        <f>Data!$I788+0.05</f>
        <v>0.55000000000000016</v>
      </c>
      <c r="Q788" s="12"/>
      <c r="R788" s="13"/>
    </row>
    <row r="789" spans="1:18" ht="15.85" customHeight="1">
      <c r="A789" s="1"/>
      <c r="B789" s="6" t="s">
        <v>14</v>
      </c>
      <c r="C789" s="6">
        <v>1185732</v>
      </c>
      <c r="D789" s="7">
        <v>44509</v>
      </c>
      <c r="E789" s="6" t="s">
        <v>46</v>
      </c>
      <c r="F789" s="6" t="s">
        <v>47</v>
      </c>
      <c r="G789" s="6" t="s">
        <v>48</v>
      </c>
      <c r="H789" s="6" t="s">
        <v>20</v>
      </c>
      <c r="I789" s="8">
        <v>0.50000000000000011</v>
      </c>
      <c r="J789" s="9">
        <v>7750</v>
      </c>
      <c r="K789" s="10">
        <f t="shared" si="6"/>
        <v>3875.0000000000009</v>
      </c>
      <c r="L789" s="10">
        <f t="shared" si="7"/>
        <v>1162.5000000000002</v>
      </c>
      <c r="M789" s="11">
        <v>0.3</v>
      </c>
      <c r="O789" s="12"/>
      <c r="P789" s="17">
        <f>Data!$I789+0.05</f>
        <v>0.55000000000000016</v>
      </c>
      <c r="Q789" s="12"/>
      <c r="R789" s="13"/>
    </row>
    <row r="790" spans="1:18" ht="15.85" customHeight="1">
      <c r="A790" s="1"/>
      <c r="B790" s="6" t="s">
        <v>14</v>
      </c>
      <c r="C790" s="6">
        <v>1185732</v>
      </c>
      <c r="D790" s="7">
        <v>44509</v>
      </c>
      <c r="E790" s="6" t="s">
        <v>46</v>
      </c>
      <c r="F790" s="6" t="s">
        <v>47</v>
      </c>
      <c r="G790" s="6" t="s">
        <v>48</v>
      </c>
      <c r="H790" s="6" t="s">
        <v>21</v>
      </c>
      <c r="I790" s="8">
        <v>0.65</v>
      </c>
      <c r="J790" s="9">
        <v>7500</v>
      </c>
      <c r="K790" s="10">
        <f t="shared" si="6"/>
        <v>4875</v>
      </c>
      <c r="L790" s="10">
        <f t="shared" si="7"/>
        <v>1706.25</v>
      </c>
      <c r="M790" s="11">
        <v>0.35</v>
      </c>
      <c r="O790" s="12"/>
      <c r="P790" s="17">
        <f>Data!$I790+0.05</f>
        <v>0.70000000000000007</v>
      </c>
      <c r="Q790" s="12"/>
      <c r="R790" s="13"/>
    </row>
    <row r="791" spans="1:18" ht="15.85" customHeight="1">
      <c r="A791" s="1"/>
      <c r="B791" s="6" t="s">
        <v>14</v>
      </c>
      <c r="C791" s="6">
        <v>1185732</v>
      </c>
      <c r="D791" s="7">
        <v>44509</v>
      </c>
      <c r="E791" s="6" t="s">
        <v>46</v>
      </c>
      <c r="F791" s="6" t="s">
        <v>47</v>
      </c>
      <c r="G791" s="6" t="s">
        <v>48</v>
      </c>
      <c r="H791" s="6" t="s">
        <v>22</v>
      </c>
      <c r="I791" s="8">
        <v>0.7</v>
      </c>
      <c r="J791" s="9">
        <v>8500</v>
      </c>
      <c r="K791" s="10">
        <f t="shared" si="6"/>
        <v>5950</v>
      </c>
      <c r="L791" s="10">
        <f t="shared" si="7"/>
        <v>2975</v>
      </c>
      <c r="M791" s="11">
        <v>0.5</v>
      </c>
      <c r="O791" s="12"/>
      <c r="P791" s="17">
        <f>Data!$I791+0.05</f>
        <v>0.75</v>
      </c>
      <c r="Q791" s="12"/>
      <c r="R791" s="13"/>
    </row>
    <row r="792" spans="1:18" ht="15.85" customHeight="1">
      <c r="A792" s="1"/>
      <c r="B792" s="6" t="s">
        <v>14</v>
      </c>
      <c r="C792" s="6">
        <v>1185732</v>
      </c>
      <c r="D792" s="7">
        <v>44538</v>
      </c>
      <c r="E792" s="6" t="s">
        <v>46</v>
      </c>
      <c r="F792" s="6" t="s">
        <v>47</v>
      </c>
      <c r="G792" s="6" t="s">
        <v>48</v>
      </c>
      <c r="H792" s="6" t="s">
        <v>17</v>
      </c>
      <c r="I792" s="8">
        <v>0.65</v>
      </c>
      <c r="J792" s="9">
        <v>10750</v>
      </c>
      <c r="K792" s="10">
        <f t="shared" si="6"/>
        <v>6987.5</v>
      </c>
      <c r="L792" s="10">
        <f t="shared" si="7"/>
        <v>3144.375</v>
      </c>
      <c r="M792" s="11">
        <v>0.45</v>
      </c>
      <c r="O792" s="12"/>
      <c r="P792" s="17">
        <f>Data!$I792+0.05</f>
        <v>0.70000000000000007</v>
      </c>
      <c r="Q792" s="12"/>
      <c r="R792" s="13"/>
    </row>
    <row r="793" spans="1:18" ht="15.85" customHeight="1">
      <c r="A793" s="1"/>
      <c r="B793" s="6" t="s">
        <v>14</v>
      </c>
      <c r="C793" s="6">
        <v>1185732</v>
      </c>
      <c r="D793" s="7">
        <v>44538</v>
      </c>
      <c r="E793" s="6" t="s">
        <v>46</v>
      </c>
      <c r="F793" s="6" t="s">
        <v>47</v>
      </c>
      <c r="G793" s="6" t="s">
        <v>48</v>
      </c>
      <c r="H793" s="6" t="s">
        <v>18</v>
      </c>
      <c r="I793" s="8">
        <v>0.55000000000000004</v>
      </c>
      <c r="J793" s="9">
        <v>8750</v>
      </c>
      <c r="K793" s="10">
        <f t="shared" si="6"/>
        <v>4812.5</v>
      </c>
      <c r="L793" s="10">
        <f t="shared" si="7"/>
        <v>1684.375</v>
      </c>
      <c r="M793" s="11">
        <v>0.35</v>
      </c>
      <c r="O793" s="12"/>
      <c r="P793" s="17">
        <f>Data!$I793+0.05</f>
        <v>0.60000000000000009</v>
      </c>
      <c r="Q793" s="12"/>
      <c r="R793" s="13"/>
    </row>
    <row r="794" spans="1:18" ht="15.85" customHeight="1">
      <c r="A794" s="1"/>
      <c r="B794" s="6" t="s">
        <v>14</v>
      </c>
      <c r="C794" s="6">
        <v>1185732</v>
      </c>
      <c r="D794" s="7">
        <v>44538</v>
      </c>
      <c r="E794" s="6" t="s">
        <v>46</v>
      </c>
      <c r="F794" s="6" t="s">
        <v>47</v>
      </c>
      <c r="G794" s="6" t="s">
        <v>48</v>
      </c>
      <c r="H794" s="6" t="s">
        <v>19</v>
      </c>
      <c r="I794" s="8">
        <v>0.55000000000000004</v>
      </c>
      <c r="J794" s="9">
        <v>8250</v>
      </c>
      <c r="K794" s="10">
        <f t="shared" si="6"/>
        <v>4537.5</v>
      </c>
      <c r="L794" s="10">
        <f t="shared" si="7"/>
        <v>1134.375</v>
      </c>
      <c r="M794" s="11">
        <v>0.25</v>
      </c>
      <c r="O794" s="12"/>
      <c r="P794" s="17">
        <f>Data!$I794+0.05</f>
        <v>0.60000000000000009</v>
      </c>
      <c r="Q794" s="12"/>
      <c r="R794" s="13"/>
    </row>
    <row r="795" spans="1:18" ht="15.85" customHeight="1">
      <c r="A795" s="1"/>
      <c r="B795" s="6" t="s">
        <v>14</v>
      </c>
      <c r="C795" s="6">
        <v>1185732</v>
      </c>
      <c r="D795" s="7">
        <v>44538</v>
      </c>
      <c r="E795" s="6" t="s">
        <v>46</v>
      </c>
      <c r="F795" s="6" t="s">
        <v>47</v>
      </c>
      <c r="G795" s="6" t="s">
        <v>48</v>
      </c>
      <c r="H795" s="6" t="s">
        <v>20</v>
      </c>
      <c r="I795" s="8">
        <v>0.55000000000000004</v>
      </c>
      <c r="J795" s="9">
        <v>7750</v>
      </c>
      <c r="K795" s="10">
        <f t="shared" si="6"/>
        <v>4262.5</v>
      </c>
      <c r="L795" s="10">
        <f t="shared" si="7"/>
        <v>1278.75</v>
      </c>
      <c r="M795" s="11">
        <v>0.3</v>
      </c>
      <c r="O795" s="12"/>
      <c r="P795" s="17">
        <f>Data!$I795+0.05</f>
        <v>0.60000000000000009</v>
      </c>
      <c r="Q795" s="12"/>
      <c r="R795" s="13"/>
    </row>
    <row r="796" spans="1:18" ht="15.85" customHeight="1">
      <c r="A796" s="1"/>
      <c r="B796" s="6" t="s">
        <v>14</v>
      </c>
      <c r="C796" s="6">
        <v>1185732</v>
      </c>
      <c r="D796" s="7">
        <v>44538</v>
      </c>
      <c r="E796" s="6" t="s">
        <v>46</v>
      </c>
      <c r="F796" s="6" t="s">
        <v>47</v>
      </c>
      <c r="G796" s="6" t="s">
        <v>48</v>
      </c>
      <c r="H796" s="6" t="s">
        <v>21</v>
      </c>
      <c r="I796" s="8">
        <v>0.65</v>
      </c>
      <c r="J796" s="9">
        <v>7750</v>
      </c>
      <c r="K796" s="10">
        <f t="shared" si="6"/>
        <v>5037.5</v>
      </c>
      <c r="L796" s="10">
        <f t="shared" si="7"/>
        <v>1763.125</v>
      </c>
      <c r="M796" s="11">
        <v>0.35</v>
      </c>
      <c r="O796" s="12"/>
      <c r="P796" s="17">
        <f>Data!$I796+0.05</f>
        <v>0.70000000000000007</v>
      </c>
      <c r="Q796" s="12"/>
      <c r="R796" s="13"/>
    </row>
    <row r="797" spans="1:18" ht="15.85" customHeight="1">
      <c r="A797" s="1"/>
      <c r="B797" s="6" t="s">
        <v>14</v>
      </c>
      <c r="C797" s="6">
        <v>1185732</v>
      </c>
      <c r="D797" s="7">
        <v>44538</v>
      </c>
      <c r="E797" s="6" t="s">
        <v>46</v>
      </c>
      <c r="F797" s="6" t="s">
        <v>47</v>
      </c>
      <c r="G797" s="6" t="s">
        <v>48</v>
      </c>
      <c r="H797" s="6" t="s">
        <v>22</v>
      </c>
      <c r="I797" s="8">
        <v>0.7</v>
      </c>
      <c r="J797" s="9">
        <v>8750</v>
      </c>
      <c r="K797" s="10">
        <f t="shared" si="6"/>
        <v>6125</v>
      </c>
      <c r="L797" s="10">
        <f t="shared" si="7"/>
        <v>3062.5</v>
      </c>
      <c r="M797" s="11">
        <v>0.5</v>
      </c>
      <c r="O797" s="12"/>
      <c r="P797" s="17">
        <f>Data!$I797+0.05</f>
        <v>0.75</v>
      </c>
      <c r="Q797" s="12"/>
      <c r="R797" s="13"/>
    </row>
    <row r="798" spans="1:18" ht="15.85" customHeight="1">
      <c r="A798" s="1" t="s">
        <v>39</v>
      </c>
      <c r="B798" s="6" t="s">
        <v>14</v>
      </c>
      <c r="C798" s="6">
        <v>1185732</v>
      </c>
      <c r="D798" s="7">
        <v>44209</v>
      </c>
      <c r="E798" s="6" t="s">
        <v>33</v>
      </c>
      <c r="F798" s="6" t="s">
        <v>49</v>
      </c>
      <c r="G798" s="6" t="s">
        <v>50</v>
      </c>
      <c r="H798" s="6" t="s">
        <v>17</v>
      </c>
      <c r="I798" s="8">
        <v>0.35</v>
      </c>
      <c r="J798" s="9">
        <v>4500</v>
      </c>
      <c r="K798" s="10">
        <f t="shared" si="6"/>
        <v>1575</v>
      </c>
      <c r="L798" s="10">
        <f t="shared" si="7"/>
        <v>551.25</v>
      </c>
      <c r="M798" s="11">
        <v>0.35000000000000003</v>
      </c>
      <c r="O798" s="16"/>
      <c r="P798" s="17"/>
      <c r="Q798" s="12"/>
      <c r="R798" s="13"/>
    </row>
    <row r="799" spans="1:18" ht="15.85" customHeight="1">
      <c r="A799" s="1"/>
      <c r="B799" s="6" t="s">
        <v>14</v>
      </c>
      <c r="C799" s="6">
        <v>1185732</v>
      </c>
      <c r="D799" s="7">
        <v>44209</v>
      </c>
      <c r="E799" s="6" t="s">
        <v>33</v>
      </c>
      <c r="F799" s="6" t="s">
        <v>49</v>
      </c>
      <c r="G799" s="6" t="s">
        <v>50</v>
      </c>
      <c r="H799" s="6" t="s">
        <v>18</v>
      </c>
      <c r="I799" s="8">
        <v>0.35</v>
      </c>
      <c r="J799" s="9">
        <v>2500</v>
      </c>
      <c r="K799" s="10">
        <f t="shared" si="6"/>
        <v>875</v>
      </c>
      <c r="L799" s="10">
        <f t="shared" si="7"/>
        <v>262.5</v>
      </c>
      <c r="M799" s="11">
        <v>0.3</v>
      </c>
      <c r="O799" s="16"/>
      <c r="P799" s="17"/>
      <c r="Q799" s="12"/>
      <c r="R799" s="13"/>
    </row>
    <row r="800" spans="1:18" ht="15.85" customHeight="1">
      <c r="A800" s="1"/>
      <c r="B800" s="6" t="s">
        <v>14</v>
      </c>
      <c r="C800" s="6">
        <v>1185732</v>
      </c>
      <c r="D800" s="7">
        <v>44209</v>
      </c>
      <c r="E800" s="6" t="s">
        <v>33</v>
      </c>
      <c r="F800" s="6" t="s">
        <v>49</v>
      </c>
      <c r="G800" s="6" t="s">
        <v>50</v>
      </c>
      <c r="H800" s="6" t="s">
        <v>19</v>
      </c>
      <c r="I800" s="8">
        <v>0.25</v>
      </c>
      <c r="J800" s="9">
        <v>2500</v>
      </c>
      <c r="K800" s="10">
        <f t="shared" si="6"/>
        <v>625</v>
      </c>
      <c r="L800" s="10">
        <f t="shared" si="7"/>
        <v>187.5</v>
      </c>
      <c r="M800" s="11">
        <v>0.3</v>
      </c>
      <c r="O800" s="16"/>
      <c r="P800" s="17"/>
      <c r="Q800" s="12"/>
      <c r="R800" s="13"/>
    </row>
    <row r="801" spans="1:18" ht="15.85" customHeight="1">
      <c r="A801" s="1"/>
      <c r="B801" s="6" t="s">
        <v>14</v>
      </c>
      <c r="C801" s="6">
        <v>1185732</v>
      </c>
      <c r="D801" s="7">
        <v>44209</v>
      </c>
      <c r="E801" s="6" t="s">
        <v>33</v>
      </c>
      <c r="F801" s="6" t="s">
        <v>49</v>
      </c>
      <c r="G801" s="6" t="s">
        <v>50</v>
      </c>
      <c r="H801" s="6" t="s">
        <v>20</v>
      </c>
      <c r="I801" s="8">
        <v>0.30000000000000004</v>
      </c>
      <c r="J801" s="9">
        <v>1000</v>
      </c>
      <c r="K801" s="10">
        <f t="shared" si="6"/>
        <v>300.00000000000006</v>
      </c>
      <c r="L801" s="10">
        <f t="shared" si="7"/>
        <v>105.00000000000003</v>
      </c>
      <c r="M801" s="11">
        <v>0.35000000000000003</v>
      </c>
      <c r="O801" s="16"/>
      <c r="P801" s="17"/>
      <c r="Q801" s="12"/>
      <c r="R801" s="13"/>
    </row>
    <row r="802" spans="1:18" ht="15.85" customHeight="1">
      <c r="A802" s="1"/>
      <c r="B802" s="6" t="s">
        <v>14</v>
      </c>
      <c r="C802" s="6">
        <v>1185732</v>
      </c>
      <c r="D802" s="7">
        <v>44209</v>
      </c>
      <c r="E802" s="6" t="s">
        <v>33</v>
      </c>
      <c r="F802" s="6" t="s">
        <v>49</v>
      </c>
      <c r="G802" s="6" t="s">
        <v>50</v>
      </c>
      <c r="H802" s="6" t="s">
        <v>21</v>
      </c>
      <c r="I802" s="8">
        <v>0.44999999999999996</v>
      </c>
      <c r="J802" s="9">
        <v>1500</v>
      </c>
      <c r="K802" s="10">
        <f t="shared" si="6"/>
        <v>674.99999999999989</v>
      </c>
      <c r="L802" s="10">
        <f t="shared" si="7"/>
        <v>202.49999999999997</v>
      </c>
      <c r="M802" s="11">
        <v>0.3</v>
      </c>
      <c r="O802" s="16"/>
      <c r="P802" s="17"/>
      <c r="Q802" s="12"/>
      <c r="R802" s="13"/>
    </row>
    <row r="803" spans="1:18" ht="15.85" customHeight="1">
      <c r="A803" s="1"/>
      <c r="B803" s="6" t="s">
        <v>14</v>
      </c>
      <c r="C803" s="6">
        <v>1185732</v>
      </c>
      <c r="D803" s="7">
        <v>44209</v>
      </c>
      <c r="E803" s="6" t="s">
        <v>33</v>
      </c>
      <c r="F803" s="6" t="s">
        <v>49</v>
      </c>
      <c r="G803" s="6" t="s">
        <v>50</v>
      </c>
      <c r="H803" s="6" t="s">
        <v>22</v>
      </c>
      <c r="I803" s="8">
        <v>0.35</v>
      </c>
      <c r="J803" s="9">
        <v>2500</v>
      </c>
      <c r="K803" s="10">
        <f t="shared" si="6"/>
        <v>875</v>
      </c>
      <c r="L803" s="10">
        <f t="shared" si="7"/>
        <v>393.75</v>
      </c>
      <c r="M803" s="11">
        <v>0.45</v>
      </c>
      <c r="O803" s="16"/>
      <c r="P803" s="17"/>
      <c r="Q803" s="12"/>
      <c r="R803" s="13"/>
    </row>
    <row r="804" spans="1:18" ht="15.85" customHeight="1">
      <c r="A804" s="1"/>
      <c r="B804" s="6" t="s">
        <v>14</v>
      </c>
      <c r="C804" s="6">
        <v>1185732</v>
      </c>
      <c r="D804" s="7">
        <v>44240</v>
      </c>
      <c r="E804" s="6" t="s">
        <v>33</v>
      </c>
      <c r="F804" s="6" t="s">
        <v>49</v>
      </c>
      <c r="G804" s="6" t="s">
        <v>50</v>
      </c>
      <c r="H804" s="6" t="s">
        <v>17</v>
      </c>
      <c r="I804" s="8">
        <v>0.35</v>
      </c>
      <c r="J804" s="9">
        <v>5000</v>
      </c>
      <c r="K804" s="10">
        <f t="shared" si="6"/>
        <v>1750</v>
      </c>
      <c r="L804" s="10">
        <f t="shared" si="7"/>
        <v>612.50000000000011</v>
      </c>
      <c r="M804" s="11">
        <v>0.35000000000000003</v>
      </c>
      <c r="O804" s="16"/>
      <c r="P804" s="17"/>
      <c r="Q804" s="12"/>
      <c r="R804" s="13"/>
    </row>
    <row r="805" spans="1:18" ht="15.85" customHeight="1">
      <c r="A805" s="1"/>
      <c r="B805" s="6" t="s">
        <v>14</v>
      </c>
      <c r="C805" s="6">
        <v>1185732</v>
      </c>
      <c r="D805" s="7">
        <v>44240</v>
      </c>
      <c r="E805" s="6" t="s">
        <v>33</v>
      </c>
      <c r="F805" s="6" t="s">
        <v>49</v>
      </c>
      <c r="G805" s="6" t="s">
        <v>50</v>
      </c>
      <c r="H805" s="6" t="s">
        <v>18</v>
      </c>
      <c r="I805" s="8">
        <v>0.35</v>
      </c>
      <c r="J805" s="9">
        <v>1500</v>
      </c>
      <c r="K805" s="10">
        <f t="shared" si="6"/>
        <v>525</v>
      </c>
      <c r="L805" s="10">
        <f t="shared" si="7"/>
        <v>157.5</v>
      </c>
      <c r="M805" s="11">
        <v>0.3</v>
      </c>
      <c r="O805" s="16"/>
      <c r="P805" s="17"/>
      <c r="Q805" s="12"/>
      <c r="R805" s="13"/>
    </row>
    <row r="806" spans="1:18" ht="15.85" customHeight="1">
      <c r="A806" s="1"/>
      <c r="B806" s="6" t="s">
        <v>14</v>
      </c>
      <c r="C806" s="6">
        <v>1185732</v>
      </c>
      <c r="D806" s="7">
        <v>44240</v>
      </c>
      <c r="E806" s="6" t="s">
        <v>33</v>
      </c>
      <c r="F806" s="6" t="s">
        <v>49</v>
      </c>
      <c r="G806" s="6" t="s">
        <v>50</v>
      </c>
      <c r="H806" s="6" t="s">
        <v>19</v>
      </c>
      <c r="I806" s="8">
        <v>0.25</v>
      </c>
      <c r="J806" s="9">
        <v>2000</v>
      </c>
      <c r="K806" s="10">
        <f t="shared" si="6"/>
        <v>500</v>
      </c>
      <c r="L806" s="10">
        <f t="shared" si="7"/>
        <v>150</v>
      </c>
      <c r="M806" s="11">
        <v>0.3</v>
      </c>
      <c r="O806" s="16"/>
      <c r="P806" s="17"/>
      <c r="Q806" s="12"/>
      <c r="R806" s="13"/>
    </row>
    <row r="807" spans="1:18" ht="15.85" customHeight="1">
      <c r="A807" s="1"/>
      <c r="B807" s="6" t="s">
        <v>14</v>
      </c>
      <c r="C807" s="6">
        <v>1185732</v>
      </c>
      <c r="D807" s="7">
        <v>44240</v>
      </c>
      <c r="E807" s="6" t="s">
        <v>33</v>
      </c>
      <c r="F807" s="6" t="s">
        <v>49</v>
      </c>
      <c r="G807" s="6" t="s">
        <v>50</v>
      </c>
      <c r="H807" s="6" t="s">
        <v>20</v>
      </c>
      <c r="I807" s="8">
        <v>0.30000000000000004</v>
      </c>
      <c r="J807" s="9">
        <v>750</v>
      </c>
      <c r="K807" s="10">
        <f t="shared" si="6"/>
        <v>225.00000000000003</v>
      </c>
      <c r="L807" s="10">
        <f t="shared" si="7"/>
        <v>78.750000000000014</v>
      </c>
      <c r="M807" s="11">
        <v>0.35000000000000003</v>
      </c>
      <c r="O807" s="16"/>
      <c r="P807" s="17"/>
      <c r="Q807" s="12"/>
      <c r="R807" s="13"/>
    </row>
    <row r="808" spans="1:18" ht="15.85" customHeight="1">
      <c r="A808" s="1"/>
      <c r="B808" s="6" t="s">
        <v>14</v>
      </c>
      <c r="C808" s="6">
        <v>1185732</v>
      </c>
      <c r="D808" s="7">
        <v>44240</v>
      </c>
      <c r="E808" s="6" t="s">
        <v>33</v>
      </c>
      <c r="F808" s="6" t="s">
        <v>49</v>
      </c>
      <c r="G808" s="6" t="s">
        <v>50</v>
      </c>
      <c r="H808" s="6" t="s">
        <v>21</v>
      </c>
      <c r="I808" s="8">
        <v>0.44999999999999996</v>
      </c>
      <c r="J808" s="9">
        <v>1500</v>
      </c>
      <c r="K808" s="10">
        <f t="shared" si="6"/>
        <v>674.99999999999989</v>
      </c>
      <c r="L808" s="10">
        <f t="shared" si="7"/>
        <v>202.49999999999997</v>
      </c>
      <c r="M808" s="11">
        <v>0.3</v>
      </c>
      <c r="O808" s="16"/>
      <c r="P808" s="17"/>
      <c r="Q808" s="12"/>
      <c r="R808" s="13"/>
    </row>
    <row r="809" spans="1:18" ht="15.85" customHeight="1">
      <c r="A809" s="1"/>
      <c r="B809" s="6" t="s">
        <v>14</v>
      </c>
      <c r="C809" s="6">
        <v>1185732</v>
      </c>
      <c r="D809" s="7">
        <v>44240</v>
      </c>
      <c r="E809" s="6" t="s">
        <v>33</v>
      </c>
      <c r="F809" s="6" t="s">
        <v>49</v>
      </c>
      <c r="G809" s="6" t="s">
        <v>50</v>
      </c>
      <c r="H809" s="6" t="s">
        <v>22</v>
      </c>
      <c r="I809" s="8">
        <v>0.35</v>
      </c>
      <c r="J809" s="9">
        <v>2250</v>
      </c>
      <c r="K809" s="10">
        <f t="shared" si="6"/>
        <v>787.5</v>
      </c>
      <c r="L809" s="10">
        <f t="shared" si="7"/>
        <v>354.375</v>
      </c>
      <c r="M809" s="11">
        <v>0.45</v>
      </c>
      <c r="O809" s="16"/>
      <c r="P809" s="17"/>
      <c r="Q809" s="12"/>
      <c r="R809" s="13"/>
    </row>
    <row r="810" spans="1:18" ht="15.85" customHeight="1">
      <c r="A810" s="1"/>
      <c r="B810" s="6" t="s">
        <v>14</v>
      </c>
      <c r="C810" s="6">
        <v>1185732</v>
      </c>
      <c r="D810" s="7">
        <v>44267</v>
      </c>
      <c r="E810" s="6" t="s">
        <v>33</v>
      </c>
      <c r="F810" s="6" t="s">
        <v>49</v>
      </c>
      <c r="G810" s="6" t="s">
        <v>50</v>
      </c>
      <c r="H810" s="6" t="s">
        <v>17</v>
      </c>
      <c r="I810" s="8">
        <v>0.4</v>
      </c>
      <c r="J810" s="9">
        <v>4450</v>
      </c>
      <c r="K810" s="10">
        <f t="shared" si="6"/>
        <v>1780</v>
      </c>
      <c r="L810" s="10">
        <f t="shared" si="7"/>
        <v>623.00000000000011</v>
      </c>
      <c r="M810" s="11">
        <v>0.35000000000000003</v>
      </c>
      <c r="O810" s="16"/>
      <c r="P810" s="17"/>
      <c r="Q810" s="12"/>
      <c r="R810" s="13"/>
    </row>
    <row r="811" spans="1:18" ht="15.85" customHeight="1">
      <c r="A811" s="1"/>
      <c r="B811" s="6" t="s">
        <v>14</v>
      </c>
      <c r="C811" s="6">
        <v>1185732</v>
      </c>
      <c r="D811" s="7">
        <v>44267</v>
      </c>
      <c r="E811" s="6" t="s">
        <v>33</v>
      </c>
      <c r="F811" s="6" t="s">
        <v>49</v>
      </c>
      <c r="G811" s="6" t="s">
        <v>50</v>
      </c>
      <c r="H811" s="6" t="s">
        <v>18</v>
      </c>
      <c r="I811" s="8">
        <v>0.4</v>
      </c>
      <c r="J811" s="9">
        <v>1250</v>
      </c>
      <c r="K811" s="10">
        <f t="shared" si="6"/>
        <v>500</v>
      </c>
      <c r="L811" s="10">
        <f t="shared" si="7"/>
        <v>150</v>
      </c>
      <c r="M811" s="11">
        <v>0.3</v>
      </c>
      <c r="O811" s="16"/>
      <c r="P811" s="17"/>
      <c r="Q811" s="12"/>
      <c r="R811" s="13"/>
    </row>
    <row r="812" spans="1:18" ht="15.85" customHeight="1">
      <c r="A812" s="1"/>
      <c r="B812" s="6" t="s">
        <v>14</v>
      </c>
      <c r="C812" s="6">
        <v>1185732</v>
      </c>
      <c r="D812" s="7">
        <v>44267</v>
      </c>
      <c r="E812" s="6" t="s">
        <v>33</v>
      </c>
      <c r="F812" s="6" t="s">
        <v>49</v>
      </c>
      <c r="G812" s="6" t="s">
        <v>50</v>
      </c>
      <c r="H812" s="6" t="s">
        <v>19</v>
      </c>
      <c r="I812" s="8">
        <v>0.30000000000000004</v>
      </c>
      <c r="J812" s="9">
        <v>1750</v>
      </c>
      <c r="K812" s="10">
        <f t="shared" si="6"/>
        <v>525.00000000000011</v>
      </c>
      <c r="L812" s="10">
        <f t="shared" si="7"/>
        <v>157.50000000000003</v>
      </c>
      <c r="M812" s="11">
        <v>0.3</v>
      </c>
      <c r="O812" s="16"/>
      <c r="P812" s="17"/>
      <c r="Q812" s="12"/>
      <c r="R812" s="13"/>
    </row>
    <row r="813" spans="1:18" ht="15.85" customHeight="1">
      <c r="A813" s="1"/>
      <c r="B813" s="6" t="s">
        <v>14</v>
      </c>
      <c r="C813" s="6">
        <v>1185732</v>
      </c>
      <c r="D813" s="7">
        <v>44267</v>
      </c>
      <c r="E813" s="6" t="s">
        <v>33</v>
      </c>
      <c r="F813" s="6" t="s">
        <v>49</v>
      </c>
      <c r="G813" s="6" t="s">
        <v>50</v>
      </c>
      <c r="H813" s="6" t="s">
        <v>20</v>
      </c>
      <c r="I813" s="8">
        <v>0.35</v>
      </c>
      <c r="J813" s="9">
        <v>250</v>
      </c>
      <c r="K813" s="10">
        <f t="shared" si="6"/>
        <v>87.5</v>
      </c>
      <c r="L813" s="10">
        <f t="shared" si="7"/>
        <v>30.625000000000004</v>
      </c>
      <c r="M813" s="11">
        <v>0.35000000000000003</v>
      </c>
      <c r="O813" s="16"/>
      <c r="P813" s="17"/>
      <c r="Q813" s="12"/>
      <c r="R813" s="13"/>
    </row>
    <row r="814" spans="1:18" ht="15.85" customHeight="1">
      <c r="A814" s="1"/>
      <c r="B814" s="6" t="s">
        <v>14</v>
      </c>
      <c r="C814" s="6">
        <v>1185732</v>
      </c>
      <c r="D814" s="7">
        <v>44267</v>
      </c>
      <c r="E814" s="6" t="s">
        <v>33</v>
      </c>
      <c r="F814" s="6" t="s">
        <v>49</v>
      </c>
      <c r="G814" s="6" t="s">
        <v>50</v>
      </c>
      <c r="H814" s="6" t="s">
        <v>21</v>
      </c>
      <c r="I814" s="8">
        <v>0.5</v>
      </c>
      <c r="J814" s="9">
        <v>750</v>
      </c>
      <c r="K814" s="10">
        <f t="shared" si="6"/>
        <v>375</v>
      </c>
      <c r="L814" s="10">
        <f t="shared" si="7"/>
        <v>112.5</v>
      </c>
      <c r="M814" s="11">
        <v>0.3</v>
      </c>
      <c r="O814" s="16"/>
      <c r="P814" s="17"/>
      <c r="Q814" s="12"/>
      <c r="R814" s="13"/>
    </row>
    <row r="815" spans="1:18" ht="15.85" customHeight="1">
      <c r="A815" s="1"/>
      <c r="B815" s="6" t="s">
        <v>14</v>
      </c>
      <c r="C815" s="6">
        <v>1185732</v>
      </c>
      <c r="D815" s="7">
        <v>44267</v>
      </c>
      <c r="E815" s="6" t="s">
        <v>33</v>
      </c>
      <c r="F815" s="6" t="s">
        <v>49</v>
      </c>
      <c r="G815" s="6" t="s">
        <v>50</v>
      </c>
      <c r="H815" s="6" t="s">
        <v>22</v>
      </c>
      <c r="I815" s="8">
        <v>0.4</v>
      </c>
      <c r="J815" s="9">
        <v>1750</v>
      </c>
      <c r="K815" s="10">
        <f t="shared" si="6"/>
        <v>700</v>
      </c>
      <c r="L815" s="10">
        <f t="shared" si="7"/>
        <v>315</v>
      </c>
      <c r="M815" s="11">
        <v>0.45</v>
      </c>
      <c r="O815" s="16"/>
      <c r="P815" s="17"/>
      <c r="Q815" s="12"/>
      <c r="R815" s="13"/>
    </row>
    <row r="816" spans="1:18" ht="15.85" customHeight="1">
      <c r="A816" s="1"/>
      <c r="B816" s="6" t="s">
        <v>14</v>
      </c>
      <c r="C816" s="6">
        <v>1185732</v>
      </c>
      <c r="D816" s="7">
        <v>44299</v>
      </c>
      <c r="E816" s="6" t="s">
        <v>33</v>
      </c>
      <c r="F816" s="6" t="s">
        <v>49</v>
      </c>
      <c r="G816" s="6" t="s">
        <v>50</v>
      </c>
      <c r="H816" s="6" t="s">
        <v>17</v>
      </c>
      <c r="I816" s="8">
        <v>0.4</v>
      </c>
      <c r="J816" s="9">
        <v>4000</v>
      </c>
      <c r="K816" s="10">
        <f t="shared" si="6"/>
        <v>1600</v>
      </c>
      <c r="L816" s="10">
        <f t="shared" si="7"/>
        <v>560</v>
      </c>
      <c r="M816" s="11">
        <v>0.35000000000000003</v>
      </c>
      <c r="O816" s="16"/>
      <c r="P816" s="17"/>
      <c r="Q816" s="12"/>
      <c r="R816" s="13"/>
    </row>
    <row r="817" spans="1:18" ht="15.85" customHeight="1">
      <c r="A817" s="1"/>
      <c r="B817" s="6" t="s">
        <v>14</v>
      </c>
      <c r="C817" s="6">
        <v>1185732</v>
      </c>
      <c r="D817" s="7">
        <v>44299</v>
      </c>
      <c r="E817" s="6" t="s">
        <v>33</v>
      </c>
      <c r="F817" s="6" t="s">
        <v>49</v>
      </c>
      <c r="G817" s="6" t="s">
        <v>50</v>
      </c>
      <c r="H817" s="6" t="s">
        <v>18</v>
      </c>
      <c r="I817" s="8">
        <v>0.4</v>
      </c>
      <c r="J817" s="9">
        <v>1000</v>
      </c>
      <c r="K817" s="10">
        <f t="shared" si="6"/>
        <v>400</v>
      </c>
      <c r="L817" s="10">
        <f t="shared" si="7"/>
        <v>120</v>
      </c>
      <c r="M817" s="11">
        <v>0.3</v>
      </c>
      <c r="O817" s="16"/>
      <c r="P817" s="17"/>
      <c r="Q817" s="12"/>
      <c r="R817" s="13"/>
    </row>
    <row r="818" spans="1:18" ht="15.85" customHeight="1">
      <c r="A818" s="1"/>
      <c r="B818" s="6" t="s">
        <v>14</v>
      </c>
      <c r="C818" s="6">
        <v>1185732</v>
      </c>
      <c r="D818" s="7">
        <v>44299</v>
      </c>
      <c r="E818" s="6" t="s">
        <v>33</v>
      </c>
      <c r="F818" s="6" t="s">
        <v>49</v>
      </c>
      <c r="G818" s="6" t="s">
        <v>50</v>
      </c>
      <c r="H818" s="6" t="s">
        <v>19</v>
      </c>
      <c r="I818" s="8">
        <v>0.30000000000000004</v>
      </c>
      <c r="J818" s="9">
        <v>1000</v>
      </c>
      <c r="K818" s="10">
        <f t="shared" si="6"/>
        <v>300.00000000000006</v>
      </c>
      <c r="L818" s="10">
        <f t="shared" si="7"/>
        <v>90.000000000000014</v>
      </c>
      <c r="M818" s="11">
        <v>0.3</v>
      </c>
      <c r="O818" s="16"/>
      <c r="P818" s="17"/>
      <c r="Q818" s="12"/>
      <c r="R818" s="13"/>
    </row>
    <row r="819" spans="1:18" ht="15.85" customHeight="1">
      <c r="A819" s="1"/>
      <c r="B819" s="6" t="s">
        <v>14</v>
      </c>
      <c r="C819" s="6">
        <v>1185732</v>
      </c>
      <c r="D819" s="7">
        <v>44299</v>
      </c>
      <c r="E819" s="6" t="s">
        <v>33</v>
      </c>
      <c r="F819" s="6" t="s">
        <v>49</v>
      </c>
      <c r="G819" s="6" t="s">
        <v>50</v>
      </c>
      <c r="H819" s="6" t="s">
        <v>20</v>
      </c>
      <c r="I819" s="8">
        <v>0.35</v>
      </c>
      <c r="J819" s="9">
        <v>250</v>
      </c>
      <c r="K819" s="10">
        <f t="shared" si="6"/>
        <v>87.5</v>
      </c>
      <c r="L819" s="10">
        <f t="shared" si="7"/>
        <v>30.625000000000004</v>
      </c>
      <c r="M819" s="11">
        <v>0.35000000000000003</v>
      </c>
      <c r="O819" s="16"/>
      <c r="P819" s="17"/>
      <c r="Q819" s="12"/>
      <c r="R819" s="13"/>
    </row>
    <row r="820" spans="1:18" ht="15.85" customHeight="1">
      <c r="A820" s="1"/>
      <c r="B820" s="6" t="s">
        <v>14</v>
      </c>
      <c r="C820" s="6">
        <v>1185732</v>
      </c>
      <c r="D820" s="7">
        <v>44299</v>
      </c>
      <c r="E820" s="6" t="s">
        <v>33</v>
      </c>
      <c r="F820" s="6" t="s">
        <v>49</v>
      </c>
      <c r="G820" s="6" t="s">
        <v>50</v>
      </c>
      <c r="H820" s="6" t="s">
        <v>21</v>
      </c>
      <c r="I820" s="8">
        <v>0.5</v>
      </c>
      <c r="J820" s="9">
        <v>500</v>
      </c>
      <c r="K820" s="10">
        <f t="shared" si="6"/>
        <v>250</v>
      </c>
      <c r="L820" s="10">
        <f t="shared" si="7"/>
        <v>75</v>
      </c>
      <c r="M820" s="11">
        <v>0.3</v>
      </c>
      <c r="O820" s="16"/>
      <c r="P820" s="17"/>
      <c r="Q820" s="12"/>
      <c r="R820" s="13"/>
    </row>
    <row r="821" spans="1:18" ht="15.85" customHeight="1">
      <c r="A821" s="1"/>
      <c r="B821" s="6" t="s">
        <v>14</v>
      </c>
      <c r="C821" s="6">
        <v>1185732</v>
      </c>
      <c r="D821" s="7">
        <v>44299</v>
      </c>
      <c r="E821" s="6" t="s">
        <v>33</v>
      </c>
      <c r="F821" s="6" t="s">
        <v>49</v>
      </c>
      <c r="G821" s="6" t="s">
        <v>50</v>
      </c>
      <c r="H821" s="6" t="s">
        <v>22</v>
      </c>
      <c r="I821" s="8">
        <v>0.4</v>
      </c>
      <c r="J821" s="9">
        <v>1750</v>
      </c>
      <c r="K821" s="10">
        <f t="shared" si="6"/>
        <v>700</v>
      </c>
      <c r="L821" s="10">
        <f t="shared" si="7"/>
        <v>315</v>
      </c>
      <c r="M821" s="11">
        <v>0.45</v>
      </c>
      <c r="O821" s="16"/>
      <c r="P821" s="17"/>
      <c r="Q821" s="12"/>
      <c r="R821" s="13"/>
    </row>
    <row r="822" spans="1:18" ht="15.85" customHeight="1">
      <c r="A822" s="1"/>
      <c r="B822" s="6" t="s">
        <v>14</v>
      </c>
      <c r="C822" s="6">
        <v>1185732</v>
      </c>
      <c r="D822" s="7">
        <v>44330</v>
      </c>
      <c r="E822" s="6" t="s">
        <v>33</v>
      </c>
      <c r="F822" s="6" t="s">
        <v>49</v>
      </c>
      <c r="G822" s="6" t="s">
        <v>50</v>
      </c>
      <c r="H822" s="6" t="s">
        <v>17</v>
      </c>
      <c r="I822" s="8">
        <v>0.5</v>
      </c>
      <c r="J822" s="9">
        <v>4450</v>
      </c>
      <c r="K822" s="10">
        <f t="shared" si="6"/>
        <v>2225</v>
      </c>
      <c r="L822" s="10">
        <f t="shared" si="7"/>
        <v>778.75000000000011</v>
      </c>
      <c r="M822" s="11">
        <v>0.35000000000000003</v>
      </c>
      <c r="O822" s="16"/>
      <c r="P822" s="17"/>
      <c r="Q822" s="12"/>
      <c r="R822" s="13"/>
    </row>
    <row r="823" spans="1:18" ht="15.85" customHeight="1">
      <c r="A823" s="1"/>
      <c r="B823" s="6" t="s">
        <v>14</v>
      </c>
      <c r="C823" s="6">
        <v>1185732</v>
      </c>
      <c r="D823" s="7">
        <v>44330</v>
      </c>
      <c r="E823" s="6" t="s">
        <v>33</v>
      </c>
      <c r="F823" s="6" t="s">
        <v>49</v>
      </c>
      <c r="G823" s="6" t="s">
        <v>50</v>
      </c>
      <c r="H823" s="6" t="s">
        <v>18</v>
      </c>
      <c r="I823" s="8">
        <v>0.45000000000000007</v>
      </c>
      <c r="J823" s="9">
        <v>1500</v>
      </c>
      <c r="K823" s="10">
        <f t="shared" si="6"/>
        <v>675.00000000000011</v>
      </c>
      <c r="L823" s="10">
        <f t="shared" si="7"/>
        <v>202.50000000000003</v>
      </c>
      <c r="M823" s="11">
        <v>0.3</v>
      </c>
      <c r="O823" s="16"/>
      <c r="P823" s="17"/>
      <c r="Q823" s="12"/>
      <c r="R823" s="13"/>
    </row>
    <row r="824" spans="1:18" ht="15.85" customHeight="1">
      <c r="A824" s="1"/>
      <c r="B824" s="6" t="s">
        <v>14</v>
      </c>
      <c r="C824" s="6">
        <v>1185732</v>
      </c>
      <c r="D824" s="7">
        <v>44330</v>
      </c>
      <c r="E824" s="6" t="s">
        <v>33</v>
      </c>
      <c r="F824" s="6" t="s">
        <v>49</v>
      </c>
      <c r="G824" s="6" t="s">
        <v>50</v>
      </c>
      <c r="H824" s="6" t="s">
        <v>19</v>
      </c>
      <c r="I824" s="8">
        <v>0.4</v>
      </c>
      <c r="J824" s="9">
        <v>1250</v>
      </c>
      <c r="K824" s="10">
        <f t="shared" si="6"/>
        <v>500</v>
      </c>
      <c r="L824" s="10">
        <f t="shared" si="7"/>
        <v>150</v>
      </c>
      <c r="M824" s="11">
        <v>0.3</v>
      </c>
      <c r="O824" s="16"/>
      <c r="P824" s="17"/>
      <c r="Q824" s="12"/>
      <c r="R824" s="13"/>
    </row>
    <row r="825" spans="1:18" ht="15.85" customHeight="1">
      <c r="A825" s="1"/>
      <c r="B825" s="6" t="s">
        <v>14</v>
      </c>
      <c r="C825" s="6">
        <v>1185732</v>
      </c>
      <c r="D825" s="7">
        <v>44330</v>
      </c>
      <c r="E825" s="6" t="s">
        <v>33</v>
      </c>
      <c r="F825" s="6" t="s">
        <v>49</v>
      </c>
      <c r="G825" s="6" t="s">
        <v>50</v>
      </c>
      <c r="H825" s="6" t="s">
        <v>20</v>
      </c>
      <c r="I825" s="8">
        <v>0.4</v>
      </c>
      <c r="J825" s="9">
        <v>500</v>
      </c>
      <c r="K825" s="10">
        <f t="shared" si="6"/>
        <v>200</v>
      </c>
      <c r="L825" s="10">
        <f t="shared" si="7"/>
        <v>70</v>
      </c>
      <c r="M825" s="11">
        <v>0.35000000000000003</v>
      </c>
      <c r="O825" s="16"/>
      <c r="P825" s="17"/>
      <c r="Q825" s="12"/>
      <c r="R825" s="13"/>
    </row>
    <row r="826" spans="1:18" ht="15.85" customHeight="1">
      <c r="A826" s="1"/>
      <c r="B826" s="6" t="s">
        <v>14</v>
      </c>
      <c r="C826" s="6">
        <v>1185732</v>
      </c>
      <c r="D826" s="7">
        <v>44330</v>
      </c>
      <c r="E826" s="6" t="s">
        <v>33</v>
      </c>
      <c r="F826" s="6" t="s">
        <v>49</v>
      </c>
      <c r="G826" s="6" t="s">
        <v>50</v>
      </c>
      <c r="H826" s="6" t="s">
        <v>21</v>
      </c>
      <c r="I826" s="8">
        <v>0.54999999999999993</v>
      </c>
      <c r="J826" s="9">
        <v>750</v>
      </c>
      <c r="K826" s="10">
        <f t="shared" si="6"/>
        <v>412.49999999999994</v>
      </c>
      <c r="L826" s="10">
        <f t="shared" si="7"/>
        <v>123.74999999999997</v>
      </c>
      <c r="M826" s="11">
        <v>0.3</v>
      </c>
      <c r="O826" s="16"/>
      <c r="P826" s="17"/>
      <c r="Q826" s="12"/>
      <c r="R826" s="13"/>
    </row>
    <row r="827" spans="1:18" ht="15.85" customHeight="1">
      <c r="A827" s="1"/>
      <c r="B827" s="6" t="s">
        <v>14</v>
      </c>
      <c r="C827" s="6">
        <v>1185732</v>
      </c>
      <c r="D827" s="7">
        <v>44330</v>
      </c>
      <c r="E827" s="6" t="s">
        <v>33</v>
      </c>
      <c r="F827" s="6" t="s">
        <v>49</v>
      </c>
      <c r="G827" s="6" t="s">
        <v>50</v>
      </c>
      <c r="H827" s="6" t="s">
        <v>22</v>
      </c>
      <c r="I827" s="8">
        <v>0.6</v>
      </c>
      <c r="J827" s="9">
        <v>1750</v>
      </c>
      <c r="K827" s="10">
        <f t="shared" si="6"/>
        <v>1050</v>
      </c>
      <c r="L827" s="10">
        <f t="shared" si="7"/>
        <v>472.5</v>
      </c>
      <c r="M827" s="11">
        <v>0.45</v>
      </c>
      <c r="O827" s="16"/>
      <c r="P827" s="17"/>
      <c r="Q827" s="12"/>
      <c r="R827" s="13"/>
    </row>
    <row r="828" spans="1:18" ht="15.85" customHeight="1">
      <c r="A828" s="1"/>
      <c r="B828" s="6" t="s">
        <v>14</v>
      </c>
      <c r="C828" s="6">
        <v>1185732</v>
      </c>
      <c r="D828" s="7">
        <v>44360</v>
      </c>
      <c r="E828" s="6" t="s">
        <v>33</v>
      </c>
      <c r="F828" s="6" t="s">
        <v>49</v>
      </c>
      <c r="G828" s="6" t="s">
        <v>50</v>
      </c>
      <c r="H828" s="6" t="s">
        <v>17</v>
      </c>
      <c r="I828" s="8">
        <v>0.45</v>
      </c>
      <c r="J828" s="9">
        <v>4250</v>
      </c>
      <c r="K828" s="10">
        <f t="shared" si="6"/>
        <v>1912.5</v>
      </c>
      <c r="L828" s="10">
        <f t="shared" si="7"/>
        <v>669.37500000000011</v>
      </c>
      <c r="M828" s="11">
        <v>0.35000000000000003</v>
      </c>
      <c r="O828" s="16"/>
      <c r="P828" s="17"/>
      <c r="Q828" s="12"/>
      <c r="R828" s="13"/>
    </row>
    <row r="829" spans="1:18" ht="15.85" customHeight="1">
      <c r="A829" s="1"/>
      <c r="B829" s="6" t="s">
        <v>14</v>
      </c>
      <c r="C829" s="6">
        <v>1185732</v>
      </c>
      <c r="D829" s="7">
        <v>44360</v>
      </c>
      <c r="E829" s="6" t="s">
        <v>33</v>
      </c>
      <c r="F829" s="6" t="s">
        <v>49</v>
      </c>
      <c r="G829" s="6" t="s">
        <v>50</v>
      </c>
      <c r="H829" s="6" t="s">
        <v>18</v>
      </c>
      <c r="I829" s="8">
        <v>0.40000000000000008</v>
      </c>
      <c r="J829" s="9">
        <v>1750</v>
      </c>
      <c r="K829" s="10">
        <f t="shared" si="6"/>
        <v>700.00000000000011</v>
      </c>
      <c r="L829" s="10">
        <f t="shared" si="7"/>
        <v>210.00000000000003</v>
      </c>
      <c r="M829" s="11">
        <v>0.3</v>
      </c>
      <c r="O829" s="16"/>
      <c r="P829" s="17"/>
      <c r="Q829" s="12"/>
      <c r="R829" s="13"/>
    </row>
    <row r="830" spans="1:18" ht="15.85" customHeight="1">
      <c r="A830" s="1"/>
      <c r="B830" s="6" t="s">
        <v>14</v>
      </c>
      <c r="C830" s="6">
        <v>1185732</v>
      </c>
      <c r="D830" s="7">
        <v>44360</v>
      </c>
      <c r="E830" s="6" t="s">
        <v>33</v>
      </c>
      <c r="F830" s="6" t="s">
        <v>49</v>
      </c>
      <c r="G830" s="6" t="s">
        <v>50</v>
      </c>
      <c r="H830" s="6" t="s">
        <v>19</v>
      </c>
      <c r="I830" s="8">
        <v>0.35000000000000003</v>
      </c>
      <c r="J830" s="9">
        <v>1750</v>
      </c>
      <c r="K830" s="10">
        <f t="shared" si="6"/>
        <v>612.50000000000011</v>
      </c>
      <c r="L830" s="10">
        <f t="shared" si="7"/>
        <v>183.75000000000003</v>
      </c>
      <c r="M830" s="11">
        <v>0.3</v>
      </c>
      <c r="O830" s="16"/>
      <c r="P830" s="17"/>
      <c r="Q830" s="12"/>
      <c r="R830" s="13"/>
    </row>
    <row r="831" spans="1:18" ht="15.85" customHeight="1">
      <c r="A831" s="1"/>
      <c r="B831" s="6" t="s">
        <v>14</v>
      </c>
      <c r="C831" s="6">
        <v>1185732</v>
      </c>
      <c r="D831" s="7">
        <v>44360</v>
      </c>
      <c r="E831" s="6" t="s">
        <v>33</v>
      </c>
      <c r="F831" s="6" t="s">
        <v>49</v>
      </c>
      <c r="G831" s="6" t="s">
        <v>50</v>
      </c>
      <c r="H831" s="6" t="s">
        <v>20</v>
      </c>
      <c r="I831" s="8">
        <v>0.35000000000000003</v>
      </c>
      <c r="J831" s="9">
        <v>1500</v>
      </c>
      <c r="K831" s="10">
        <f t="shared" si="6"/>
        <v>525</v>
      </c>
      <c r="L831" s="10">
        <f t="shared" si="7"/>
        <v>183.75000000000003</v>
      </c>
      <c r="M831" s="11">
        <v>0.35000000000000003</v>
      </c>
      <c r="O831" s="16"/>
      <c r="P831" s="17"/>
      <c r="Q831" s="12"/>
      <c r="R831" s="13"/>
    </row>
    <row r="832" spans="1:18" ht="15.85" customHeight="1">
      <c r="A832" s="1"/>
      <c r="B832" s="6" t="s">
        <v>14</v>
      </c>
      <c r="C832" s="6">
        <v>1185732</v>
      </c>
      <c r="D832" s="7">
        <v>44360</v>
      </c>
      <c r="E832" s="6" t="s">
        <v>33</v>
      </c>
      <c r="F832" s="6" t="s">
        <v>49</v>
      </c>
      <c r="G832" s="6" t="s">
        <v>50</v>
      </c>
      <c r="H832" s="6" t="s">
        <v>21</v>
      </c>
      <c r="I832" s="8">
        <v>0.5</v>
      </c>
      <c r="J832" s="9">
        <v>1500</v>
      </c>
      <c r="K832" s="10">
        <f t="shared" si="6"/>
        <v>750</v>
      </c>
      <c r="L832" s="10">
        <f t="shared" si="7"/>
        <v>225</v>
      </c>
      <c r="M832" s="11">
        <v>0.3</v>
      </c>
      <c r="O832" s="16"/>
      <c r="P832" s="17"/>
      <c r="Q832" s="12"/>
      <c r="R832" s="13"/>
    </row>
    <row r="833" spans="1:18" ht="15.85" customHeight="1">
      <c r="A833" s="1"/>
      <c r="B833" s="6" t="s">
        <v>14</v>
      </c>
      <c r="C833" s="6">
        <v>1185732</v>
      </c>
      <c r="D833" s="7">
        <v>44360</v>
      </c>
      <c r="E833" s="6" t="s">
        <v>33</v>
      </c>
      <c r="F833" s="6" t="s">
        <v>49</v>
      </c>
      <c r="G833" s="6" t="s">
        <v>50</v>
      </c>
      <c r="H833" s="6" t="s">
        <v>22</v>
      </c>
      <c r="I833" s="8">
        <v>0.55000000000000004</v>
      </c>
      <c r="J833" s="9">
        <v>3250</v>
      </c>
      <c r="K833" s="10">
        <f t="shared" si="6"/>
        <v>1787.5000000000002</v>
      </c>
      <c r="L833" s="10">
        <f t="shared" si="7"/>
        <v>804.37500000000011</v>
      </c>
      <c r="M833" s="11">
        <v>0.45</v>
      </c>
      <c r="O833" s="16"/>
      <c r="P833" s="17"/>
      <c r="Q833" s="12"/>
      <c r="R833" s="13"/>
    </row>
    <row r="834" spans="1:18" ht="15.85" customHeight="1">
      <c r="A834" s="1"/>
      <c r="B834" s="6" t="s">
        <v>14</v>
      </c>
      <c r="C834" s="6">
        <v>1185732</v>
      </c>
      <c r="D834" s="7">
        <v>44389</v>
      </c>
      <c r="E834" s="6" t="s">
        <v>33</v>
      </c>
      <c r="F834" s="6" t="s">
        <v>49</v>
      </c>
      <c r="G834" s="6" t="s">
        <v>50</v>
      </c>
      <c r="H834" s="6" t="s">
        <v>17</v>
      </c>
      <c r="I834" s="8">
        <v>0.5</v>
      </c>
      <c r="J834" s="9">
        <v>5500</v>
      </c>
      <c r="K834" s="10">
        <f t="shared" si="6"/>
        <v>2750</v>
      </c>
      <c r="L834" s="10">
        <f t="shared" si="7"/>
        <v>962.50000000000011</v>
      </c>
      <c r="M834" s="11">
        <v>0.35000000000000003</v>
      </c>
      <c r="O834" s="16"/>
      <c r="P834" s="17"/>
      <c r="Q834" s="12"/>
      <c r="R834" s="13"/>
    </row>
    <row r="835" spans="1:18" ht="15.85" customHeight="1">
      <c r="A835" s="1"/>
      <c r="B835" s="6" t="s">
        <v>14</v>
      </c>
      <c r="C835" s="6">
        <v>1185732</v>
      </c>
      <c r="D835" s="7">
        <v>44389</v>
      </c>
      <c r="E835" s="6" t="s">
        <v>33</v>
      </c>
      <c r="F835" s="6" t="s">
        <v>49</v>
      </c>
      <c r="G835" s="6" t="s">
        <v>50</v>
      </c>
      <c r="H835" s="6" t="s">
        <v>18</v>
      </c>
      <c r="I835" s="8">
        <v>0.45000000000000007</v>
      </c>
      <c r="J835" s="9">
        <v>3000</v>
      </c>
      <c r="K835" s="10">
        <f t="shared" si="6"/>
        <v>1350.0000000000002</v>
      </c>
      <c r="L835" s="10">
        <f t="shared" si="7"/>
        <v>405.00000000000006</v>
      </c>
      <c r="M835" s="11">
        <v>0.3</v>
      </c>
      <c r="O835" s="16"/>
      <c r="P835" s="17"/>
      <c r="Q835" s="12"/>
      <c r="R835" s="13"/>
    </row>
    <row r="836" spans="1:18" ht="15.85" customHeight="1">
      <c r="A836" s="1"/>
      <c r="B836" s="6" t="s">
        <v>14</v>
      </c>
      <c r="C836" s="6">
        <v>1185732</v>
      </c>
      <c r="D836" s="7">
        <v>44389</v>
      </c>
      <c r="E836" s="6" t="s">
        <v>33</v>
      </c>
      <c r="F836" s="6" t="s">
        <v>49</v>
      </c>
      <c r="G836" s="6" t="s">
        <v>50</v>
      </c>
      <c r="H836" s="6" t="s">
        <v>19</v>
      </c>
      <c r="I836" s="8">
        <v>0.4</v>
      </c>
      <c r="J836" s="9">
        <v>2250</v>
      </c>
      <c r="K836" s="10">
        <f t="shared" si="6"/>
        <v>900</v>
      </c>
      <c r="L836" s="10">
        <f t="shared" si="7"/>
        <v>270</v>
      </c>
      <c r="M836" s="11">
        <v>0.3</v>
      </c>
      <c r="O836" s="16"/>
      <c r="P836" s="17"/>
      <c r="Q836" s="12"/>
      <c r="R836" s="13"/>
    </row>
    <row r="837" spans="1:18" ht="15.85" customHeight="1">
      <c r="A837" s="1"/>
      <c r="B837" s="6" t="s">
        <v>14</v>
      </c>
      <c r="C837" s="6">
        <v>1185732</v>
      </c>
      <c r="D837" s="7">
        <v>44389</v>
      </c>
      <c r="E837" s="6" t="s">
        <v>33</v>
      </c>
      <c r="F837" s="6" t="s">
        <v>49</v>
      </c>
      <c r="G837" s="6" t="s">
        <v>50</v>
      </c>
      <c r="H837" s="6" t="s">
        <v>20</v>
      </c>
      <c r="I837" s="8">
        <v>0.4</v>
      </c>
      <c r="J837" s="9">
        <v>1750</v>
      </c>
      <c r="K837" s="10">
        <f t="shared" si="6"/>
        <v>700</v>
      </c>
      <c r="L837" s="10">
        <f t="shared" si="7"/>
        <v>245.00000000000003</v>
      </c>
      <c r="M837" s="11">
        <v>0.35000000000000003</v>
      </c>
      <c r="O837" s="16"/>
      <c r="P837" s="17"/>
      <c r="Q837" s="12"/>
      <c r="R837" s="13"/>
    </row>
    <row r="838" spans="1:18" ht="15.85" customHeight="1">
      <c r="A838" s="1"/>
      <c r="B838" s="6" t="s">
        <v>14</v>
      </c>
      <c r="C838" s="6">
        <v>1185732</v>
      </c>
      <c r="D838" s="7">
        <v>44389</v>
      </c>
      <c r="E838" s="6" t="s">
        <v>33</v>
      </c>
      <c r="F838" s="6" t="s">
        <v>49</v>
      </c>
      <c r="G838" s="6" t="s">
        <v>50</v>
      </c>
      <c r="H838" s="6" t="s">
        <v>21</v>
      </c>
      <c r="I838" s="8">
        <v>0.5</v>
      </c>
      <c r="J838" s="9">
        <v>2000</v>
      </c>
      <c r="K838" s="10">
        <f t="shared" si="6"/>
        <v>1000</v>
      </c>
      <c r="L838" s="10">
        <f t="shared" si="7"/>
        <v>300</v>
      </c>
      <c r="M838" s="11">
        <v>0.3</v>
      </c>
      <c r="O838" s="16"/>
      <c r="P838" s="17"/>
      <c r="Q838" s="12"/>
      <c r="R838" s="13"/>
    </row>
    <row r="839" spans="1:18" ht="15.85" customHeight="1">
      <c r="A839" s="1"/>
      <c r="B839" s="6" t="s">
        <v>14</v>
      </c>
      <c r="C839" s="6">
        <v>1185732</v>
      </c>
      <c r="D839" s="7">
        <v>44389</v>
      </c>
      <c r="E839" s="6" t="s">
        <v>33</v>
      </c>
      <c r="F839" s="6" t="s">
        <v>49</v>
      </c>
      <c r="G839" s="6" t="s">
        <v>50</v>
      </c>
      <c r="H839" s="6" t="s">
        <v>22</v>
      </c>
      <c r="I839" s="8">
        <v>0.55000000000000004</v>
      </c>
      <c r="J839" s="9">
        <v>3750</v>
      </c>
      <c r="K839" s="10">
        <f t="shared" si="6"/>
        <v>2062.5</v>
      </c>
      <c r="L839" s="10">
        <f t="shared" si="7"/>
        <v>928.125</v>
      </c>
      <c r="M839" s="11">
        <v>0.45</v>
      </c>
      <c r="O839" s="16"/>
      <c r="P839" s="17"/>
      <c r="Q839" s="12"/>
      <c r="R839" s="13"/>
    </row>
    <row r="840" spans="1:18" ht="15.85" customHeight="1">
      <c r="A840" s="1"/>
      <c r="B840" s="6" t="s">
        <v>14</v>
      </c>
      <c r="C840" s="6">
        <v>1185732</v>
      </c>
      <c r="D840" s="7">
        <v>44421</v>
      </c>
      <c r="E840" s="6" t="s">
        <v>33</v>
      </c>
      <c r="F840" s="6" t="s">
        <v>49</v>
      </c>
      <c r="G840" s="6" t="s">
        <v>50</v>
      </c>
      <c r="H840" s="6" t="s">
        <v>17</v>
      </c>
      <c r="I840" s="8">
        <v>0.5</v>
      </c>
      <c r="J840" s="9">
        <v>5250</v>
      </c>
      <c r="K840" s="10">
        <f t="shared" si="6"/>
        <v>2625</v>
      </c>
      <c r="L840" s="10">
        <f t="shared" si="7"/>
        <v>918.75000000000011</v>
      </c>
      <c r="M840" s="11">
        <v>0.35000000000000003</v>
      </c>
      <c r="O840" s="16"/>
      <c r="P840" s="17"/>
      <c r="Q840" s="12"/>
      <c r="R840" s="13"/>
    </row>
    <row r="841" spans="1:18" ht="15.85" customHeight="1">
      <c r="A841" s="1"/>
      <c r="B841" s="6" t="s">
        <v>14</v>
      </c>
      <c r="C841" s="6">
        <v>1185732</v>
      </c>
      <c r="D841" s="7">
        <v>44421</v>
      </c>
      <c r="E841" s="6" t="s">
        <v>33</v>
      </c>
      <c r="F841" s="6" t="s">
        <v>49</v>
      </c>
      <c r="G841" s="6" t="s">
        <v>50</v>
      </c>
      <c r="H841" s="6" t="s">
        <v>18</v>
      </c>
      <c r="I841" s="8">
        <v>0.45000000000000007</v>
      </c>
      <c r="J841" s="9">
        <v>3000</v>
      </c>
      <c r="K841" s="10">
        <f t="shared" si="6"/>
        <v>1350.0000000000002</v>
      </c>
      <c r="L841" s="10">
        <f t="shared" si="7"/>
        <v>405.00000000000006</v>
      </c>
      <c r="M841" s="11">
        <v>0.3</v>
      </c>
      <c r="O841" s="16"/>
      <c r="P841" s="17"/>
      <c r="Q841" s="12"/>
      <c r="R841" s="13"/>
    </row>
    <row r="842" spans="1:18" ht="15.85" customHeight="1">
      <c r="A842" s="1"/>
      <c r="B842" s="6" t="s">
        <v>14</v>
      </c>
      <c r="C842" s="6">
        <v>1185732</v>
      </c>
      <c r="D842" s="7">
        <v>44421</v>
      </c>
      <c r="E842" s="6" t="s">
        <v>33</v>
      </c>
      <c r="F842" s="6" t="s">
        <v>49</v>
      </c>
      <c r="G842" s="6" t="s">
        <v>50</v>
      </c>
      <c r="H842" s="6" t="s">
        <v>19</v>
      </c>
      <c r="I842" s="8">
        <v>0.4</v>
      </c>
      <c r="J842" s="9">
        <v>2250</v>
      </c>
      <c r="K842" s="10">
        <f t="shared" si="6"/>
        <v>900</v>
      </c>
      <c r="L842" s="10">
        <f t="shared" si="7"/>
        <v>270</v>
      </c>
      <c r="M842" s="11">
        <v>0.3</v>
      </c>
      <c r="O842" s="16"/>
      <c r="P842" s="17"/>
      <c r="Q842" s="12"/>
      <c r="R842" s="13"/>
    </row>
    <row r="843" spans="1:18" ht="15.85" customHeight="1">
      <c r="A843" s="1"/>
      <c r="B843" s="6" t="s">
        <v>14</v>
      </c>
      <c r="C843" s="6">
        <v>1185732</v>
      </c>
      <c r="D843" s="7">
        <v>44421</v>
      </c>
      <c r="E843" s="6" t="s">
        <v>33</v>
      </c>
      <c r="F843" s="6" t="s">
        <v>49</v>
      </c>
      <c r="G843" s="6" t="s">
        <v>50</v>
      </c>
      <c r="H843" s="6" t="s">
        <v>20</v>
      </c>
      <c r="I843" s="8">
        <v>0.35000000000000003</v>
      </c>
      <c r="J843" s="9">
        <v>1750</v>
      </c>
      <c r="K843" s="10">
        <f t="shared" si="6"/>
        <v>612.50000000000011</v>
      </c>
      <c r="L843" s="10">
        <f t="shared" si="7"/>
        <v>214.37500000000006</v>
      </c>
      <c r="M843" s="11">
        <v>0.35000000000000003</v>
      </c>
      <c r="O843" s="16"/>
      <c r="P843" s="17"/>
      <c r="Q843" s="12"/>
      <c r="R843" s="13"/>
    </row>
    <row r="844" spans="1:18" ht="15.85" customHeight="1">
      <c r="A844" s="1"/>
      <c r="B844" s="6" t="s">
        <v>14</v>
      </c>
      <c r="C844" s="6">
        <v>1185732</v>
      </c>
      <c r="D844" s="7">
        <v>44421</v>
      </c>
      <c r="E844" s="6" t="s">
        <v>33</v>
      </c>
      <c r="F844" s="6" t="s">
        <v>49</v>
      </c>
      <c r="G844" s="6" t="s">
        <v>50</v>
      </c>
      <c r="H844" s="6" t="s">
        <v>21</v>
      </c>
      <c r="I844" s="8">
        <v>0.45</v>
      </c>
      <c r="J844" s="9">
        <v>1500</v>
      </c>
      <c r="K844" s="10">
        <f t="shared" si="6"/>
        <v>675</v>
      </c>
      <c r="L844" s="10">
        <f t="shared" si="7"/>
        <v>202.5</v>
      </c>
      <c r="M844" s="11">
        <v>0.3</v>
      </c>
      <c r="O844" s="16"/>
      <c r="P844" s="17"/>
      <c r="Q844" s="12"/>
      <c r="R844" s="13"/>
    </row>
    <row r="845" spans="1:18" ht="15.85" customHeight="1">
      <c r="A845" s="1"/>
      <c r="B845" s="6" t="s">
        <v>14</v>
      </c>
      <c r="C845" s="6">
        <v>1185732</v>
      </c>
      <c r="D845" s="7">
        <v>44421</v>
      </c>
      <c r="E845" s="6" t="s">
        <v>33</v>
      </c>
      <c r="F845" s="6" t="s">
        <v>49</v>
      </c>
      <c r="G845" s="6" t="s">
        <v>50</v>
      </c>
      <c r="H845" s="6" t="s">
        <v>22</v>
      </c>
      <c r="I845" s="8">
        <v>0.5</v>
      </c>
      <c r="J845" s="9">
        <v>3250</v>
      </c>
      <c r="K845" s="10">
        <f t="shared" si="6"/>
        <v>1625</v>
      </c>
      <c r="L845" s="10">
        <f t="shared" si="7"/>
        <v>731.25</v>
      </c>
      <c r="M845" s="11">
        <v>0.45</v>
      </c>
      <c r="O845" s="16"/>
      <c r="P845" s="17"/>
      <c r="Q845" s="12"/>
      <c r="R845" s="13"/>
    </row>
    <row r="846" spans="1:18" ht="15.85" customHeight="1">
      <c r="A846" s="1"/>
      <c r="B846" s="6" t="s">
        <v>14</v>
      </c>
      <c r="C846" s="6">
        <v>1185732</v>
      </c>
      <c r="D846" s="7">
        <v>44453</v>
      </c>
      <c r="E846" s="6" t="s">
        <v>33</v>
      </c>
      <c r="F846" s="6" t="s">
        <v>49</v>
      </c>
      <c r="G846" s="6" t="s">
        <v>50</v>
      </c>
      <c r="H846" s="6" t="s">
        <v>17</v>
      </c>
      <c r="I846" s="8">
        <v>0.45</v>
      </c>
      <c r="J846" s="9">
        <v>4500</v>
      </c>
      <c r="K846" s="10">
        <f t="shared" si="6"/>
        <v>2025</v>
      </c>
      <c r="L846" s="10">
        <f t="shared" si="7"/>
        <v>708.75000000000011</v>
      </c>
      <c r="M846" s="11">
        <v>0.35000000000000003</v>
      </c>
      <c r="O846" s="16"/>
      <c r="P846" s="17"/>
      <c r="Q846" s="12"/>
      <c r="R846" s="13"/>
    </row>
    <row r="847" spans="1:18" ht="15.85" customHeight="1">
      <c r="A847" s="1"/>
      <c r="B847" s="6" t="s">
        <v>14</v>
      </c>
      <c r="C847" s="6">
        <v>1185732</v>
      </c>
      <c r="D847" s="7">
        <v>44453</v>
      </c>
      <c r="E847" s="6" t="s">
        <v>33</v>
      </c>
      <c r="F847" s="6" t="s">
        <v>49</v>
      </c>
      <c r="G847" s="6" t="s">
        <v>50</v>
      </c>
      <c r="H847" s="6" t="s">
        <v>18</v>
      </c>
      <c r="I847" s="8">
        <v>0.40000000000000008</v>
      </c>
      <c r="J847" s="9">
        <v>2500</v>
      </c>
      <c r="K847" s="10">
        <f t="shared" si="6"/>
        <v>1000.0000000000002</v>
      </c>
      <c r="L847" s="10">
        <f t="shared" si="7"/>
        <v>300.00000000000006</v>
      </c>
      <c r="M847" s="11">
        <v>0.3</v>
      </c>
      <c r="O847" s="16"/>
      <c r="P847" s="17"/>
      <c r="Q847" s="12"/>
      <c r="R847" s="13"/>
    </row>
    <row r="848" spans="1:18" ht="15.85" customHeight="1">
      <c r="A848" s="1"/>
      <c r="B848" s="6" t="s">
        <v>14</v>
      </c>
      <c r="C848" s="6">
        <v>1185732</v>
      </c>
      <c r="D848" s="7">
        <v>44453</v>
      </c>
      <c r="E848" s="6" t="s">
        <v>33</v>
      </c>
      <c r="F848" s="6" t="s">
        <v>49</v>
      </c>
      <c r="G848" s="6" t="s">
        <v>50</v>
      </c>
      <c r="H848" s="6" t="s">
        <v>19</v>
      </c>
      <c r="I848" s="8">
        <v>0.25</v>
      </c>
      <c r="J848" s="9">
        <v>1500</v>
      </c>
      <c r="K848" s="10">
        <f t="shared" si="6"/>
        <v>375</v>
      </c>
      <c r="L848" s="10">
        <f t="shared" si="7"/>
        <v>112.5</v>
      </c>
      <c r="M848" s="11">
        <v>0.3</v>
      </c>
      <c r="O848" s="16"/>
      <c r="P848" s="17"/>
      <c r="Q848" s="12"/>
      <c r="R848" s="13"/>
    </row>
    <row r="849" spans="1:18" ht="15.85" customHeight="1">
      <c r="A849" s="1"/>
      <c r="B849" s="6" t="s">
        <v>14</v>
      </c>
      <c r="C849" s="6">
        <v>1185732</v>
      </c>
      <c r="D849" s="7">
        <v>44453</v>
      </c>
      <c r="E849" s="6" t="s">
        <v>33</v>
      </c>
      <c r="F849" s="6" t="s">
        <v>49</v>
      </c>
      <c r="G849" s="6" t="s">
        <v>50</v>
      </c>
      <c r="H849" s="6" t="s">
        <v>20</v>
      </c>
      <c r="I849" s="8">
        <v>0.25</v>
      </c>
      <c r="J849" s="9">
        <v>1250</v>
      </c>
      <c r="K849" s="10">
        <f t="shared" si="6"/>
        <v>312.5</v>
      </c>
      <c r="L849" s="10">
        <f t="shared" si="7"/>
        <v>109.37500000000001</v>
      </c>
      <c r="M849" s="11">
        <v>0.35000000000000003</v>
      </c>
      <c r="O849" s="16"/>
      <c r="P849" s="17"/>
      <c r="Q849" s="12"/>
      <c r="R849" s="13"/>
    </row>
    <row r="850" spans="1:18" ht="15.85" customHeight="1">
      <c r="A850" s="1"/>
      <c r="B850" s="6" t="s">
        <v>14</v>
      </c>
      <c r="C850" s="6">
        <v>1185732</v>
      </c>
      <c r="D850" s="7">
        <v>44453</v>
      </c>
      <c r="E850" s="6" t="s">
        <v>33</v>
      </c>
      <c r="F850" s="6" t="s">
        <v>49</v>
      </c>
      <c r="G850" s="6" t="s">
        <v>50</v>
      </c>
      <c r="H850" s="6" t="s">
        <v>21</v>
      </c>
      <c r="I850" s="8">
        <v>0.35</v>
      </c>
      <c r="J850" s="9">
        <v>1250</v>
      </c>
      <c r="K850" s="10">
        <f t="shared" si="6"/>
        <v>437.5</v>
      </c>
      <c r="L850" s="10">
        <f t="shared" si="7"/>
        <v>131.25</v>
      </c>
      <c r="M850" s="11">
        <v>0.3</v>
      </c>
      <c r="O850" s="16"/>
      <c r="P850" s="17"/>
      <c r="Q850" s="12"/>
      <c r="R850" s="13"/>
    </row>
    <row r="851" spans="1:18" ht="15.85" customHeight="1">
      <c r="A851" s="1"/>
      <c r="B851" s="6" t="s">
        <v>14</v>
      </c>
      <c r="C851" s="6">
        <v>1185732</v>
      </c>
      <c r="D851" s="7">
        <v>44453</v>
      </c>
      <c r="E851" s="6" t="s">
        <v>33</v>
      </c>
      <c r="F851" s="6" t="s">
        <v>49</v>
      </c>
      <c r="G851" s="6" t="s">
        <v>50</v>
      </c>
      <c r="H851" s="6" t="s">
        <v>22</v>
      </c>
      <c r="I851" s="8">
        <v>0.4</v>
      </c>
      <c r="J851" s="9">
        <v>2000</v>
      </c>
      <c r="K851" s="10">
        <f t="shared" si="6"/>
        <v>800</v>
      </c>
      <c r="L851" s="10">
        <f t="shared" si="7"/>
        <v>360</v>
      </c>
      <c r="M851" s="11">
        <v>0.45</v>
      </c>
      <c r="O851" s="16"/>
      <c r="P851" s="17"/>
      <c r="Q851" s="12"/>
      <c r="R851" s="13"/>
    </row>
    <row r="852" spans="1:18" ht="15.85" customHeight="1">
      <c r="A852" s="1"/>
      <c r="B852" s="6" t="s">
        <v>14</v>
      </c>
      <c r="C852" s="6">
        <v>1185732</v>
      </c>
      <c r="D852" s="7">
        <v>44482</v>
      </c>
      <c r="E852" s="6" t="s">
        <v>33</v>
      </c>
      <c r="F852" s="6" t="s">
        <v>49</v>
      </c>
      <c r="G852" s="6" t="s">
        <v>50</v>
      </c>
      <c r="H852" s="6" t="s">
        <v>17</v>
      </c>
      <c r="I852" s="8">
        <v>0.44999999999999996</v>
      </c>
      <c r="J852" s="9">
        <v>3750</v>
      </c>
      <c r="K852" s="10">
        <f t="shared" si="6"/>
        <v>1687.4999999999998</v>
      </c>
      <c r="L852" s="10">
        <f t="shared" si="7"/>
        <v>590.625</v>
      </c>
      <c r="M852" s="11">
        <v>0.35000000000000003</v>
      </c>
      <c r="O852" s="16"/>
      <c r="P852" s="17"/>
      <c r="Q852" s="12"/>
      <c r="R852" s="13"/>
    </row>
    <row r="853" spans="1:18" ht="15.85" customHeight="1">
      <c r="A853" s="1"/>
      <c r="B853" s="6" t="s">
        <v>14</v>
      </c>
      <c r="C853" s="6">
        <v>1185732</v>
      </c>
      <c r="D853" s="7">
        <v>44482</v>
      </c>
      <c r="E853" s="6" t="s">
        <v>33</v>
      </c>
      <c r="F853" s="6" t="s">
        <v>49</v>
      </c>
      <c r="G853" s="6" t="s">
        <v>50</v>
      </c>
      <c r="H853" s="6" t="s">
        <v>18</v>
      </c>
      <c r="I853" s="8">
        <v>0.35</v>
      </c>
      <c r="J853" s="9">
        <v>2000</v>
      </c>
      <c r="K853" s="10">
        <f t="shared" si="6"/>
        <v>700</v>
      </c>
      <c r="L853" s="10">
        <f t="shared" si="7"/>
        <v>210</v>
      </c>
      <c r="M853" s="11">
        <v>0.3</v>
      </c>
      <c r="O853" s="16"/>
      <c r="P853" s="17"/>
      <c r="Q853" s="12"/>
      <c r="R853" s="13"/>
    </row>
    <row r="854" spans="1:18" ht="15.85" customHeight="1">
      <c r="A854" s="1"/>
      <c r="B854" s="6" t="s">
        <v>14</v>
      </c>
      <c r="C854" s="6">
        <v>1185732</v>
      </c>
      <c r="D854" s="7">
        <v>44482</v>
      </c>
      <c r="E854" s="6" t="s">
        <v>33</v>
      </c>
      <c r="F854" s="6" t="s">
        <v>49</v>
      </c>
      <c r="G854" s="6" t="s">
        <v>50</v>
      </c>
      <c r="H854" s="6" t="s">
        <v>19</v>
      </c>
      <c r="I854" s="8">
        <v>0.35</v>
      </c>
      <c r="J854" s="9">
        <v>1000</v>
      </c>
      <c r="K854" s="10">
        <f t="shared" si="6"/>
        <v>350</v>
      </c>
      <c r="L854" s="10">
        <f t="shared" si="7"/>
        <v>105</v>
      </c>
      <c r="M854" s="11">
        <v>0.3</v>
      </c>
      <c r="O854" s="16"/>
      <c r="P854" s="17"/>
      <c r="Q854" s="12"/>
      <c r="R854" s="13"/>
    </row>
    <row r="855" spans="1:18" ht="15.85" customHeight="1">
      <c r="A855" s="1"/>
      <c r="B855" s="6" t="s">
        <v>14</v>
      </c>
      <c r="C855" s="6">
        <v>1185732</v>
      </c>
      <c r="D855" s="7">
        <v>44482</v>
      </c>
      <c r="E855" s="6" t="s">
        <v>33</v>
      </c>
      <c r="F855" s="6" t="s">
        <v>49</v>
      </c>
      <c r="G855" s="6" t="s">
        <v>50</v>
      </c>
      <c r="H855" s="6" t="s">
        <v>20</v>
      </c>
      <c r="I855" s="8">
        <v>0.35</v>
      </c>
      <c r="J855" s="9">
        <v>750</v>
      </c>
      <c r="K855" s="10">
        <f t="shared" si="6"/>
        <v>262.5</v>
      </c>
      <c r="L855" s="10">
        <f t="shared" si="7"/>
        <v>91.875000000000014</v>
      </c>
      <c r="M855" s="11">
        <v>0.35000000000000003</v>
      </c>
      <c r="O855" s="16"/>
      <c r="P855" s="17"/>
      <c r="Q855" s="12"/>
      <c r="R855" s="13"/>
    </row>
    <row r="856" spans="1:18" ht="15.85" customHeight="1">
      <c r="A856" s="1"/>
      <c r="B856" s="6" t="s">
        <v>14</v>
      </c>
      <c r="C856" s="6">
        <v>1185732</v>
      </c>
      <c r="D856" s="7">
        <v>44482</v>
      </c>
      <c r="E856" s="6" t="s">
        <v>33</v>
      </c>
      <c r="F856" s="6" t="s">
        <v>49</v>
      </c>
      <c r="G856" s="6" t="s">
        <v>50</v>
      </c>
      <c r="H856" s="6" t="s">
        <v>21</v>
      </c>
      <c r="I856" s="8">
        <v>0.44999999999999996</v>
      </c>
      <c r="J856" s="9">
        <v>750</v>
      </c>
      <c r="K856" s="10">
        <f t="shared" si="6"/>
        <v>337.49999999999994</v>
      </c>
      <c r="L856" s="10">
        <f t="shared" si="7"/>
        <v>101.24999999999999</v>
      </c>
      <c r="M856" s="11">
        <v>0.3</v>
      </c>
      <c r="O856" s="16"/>
      <c r="P856" s="17"/>
      <c r="Q856" s="12"/>
      <c r="R856" s="13"/>
    </row>
    <row r="857" spans="1:18" ht="15.85" customHeight="1">
      <c r="A857" s="1"/>
      <c r="B857" s="6" t="s">
        <v>14</v>
      </c>
      <c r="C857" s="6">
        <v>1185732</v>
      </c>
      <c r="D857" s="7">
        <v>44482</v>
      </c>
      <c r="E857" s="6" t="s">
        <v>33</v>
      </c>
      <c r="F857" s="6" t="s">
        <v>49</v>
      </c>
      <c r="G857" s="6" t="s">
        <v>50</v>
      </c>
      <c r="H857" s="6" t="s">
        <v>22</v>
      </c>
      <c r="I857" s="8">
        <v>0.49999999999999989</v>
      </c>
      <c r="J857" s="9">
        <v>2000</v>
      </c>
      <c r="K857" s="10">
        <f t="shared" si="6"/>
        <v>999.99999999999977</v>
      </c>
      <c r="L857" s="10">
        <f t="shared" si="7"/>
        <v>449.99999999999989</v>
      </c>
      <c r="M857" s="11">
        <v>0.45</v>
      </c>
      <c r="O857" s="16"/>
      <c r="P857" s="17"/>
      <c r="Q857" s="12"/>
      <c r="R857" s="13"/>
    </row>
    <row r="858" spans="1:18" ht="15.85" customHeight="1">
      <c r="A858" s="1"/>
      <c r="B858" s="6" t="s">
        <v>14</v>
      </c>
      <c r="C858" s="6">
        <v>1185732</v>
      </c>
      <c r="D858" s="7">
        <v>44513</v>
      </c>
      <c r="E858" s="6" t="s">
        <v>33</v>
      </c>
      <c r="F858" s="6" t="s">
        <v>49</v>
      </c>
      <c r="G858" s="6" t="s">
        <v>50</v>
      </c>
      <c r="H858" s="6" t="s">
        <v>17</v>
      </c>
      <c r="I858" s="8">
        <v>0.5</v>
      </c>
      <c r="J858" s="9">
        <v>3500</v>
      </c>
      <c r="K858" s="10">
        <f t="shared" si="6"/>
        <v>1750</v>
      </c>
      <c r="L858" s="10">
        <f t="shared" si="7"/>
        <v>612.50000000000011</v>
      </c>
      <c r="M858" s="11">
        <v>0.35000000000000003</v>
      </c>
      <c r="O858" s="16"/>
      <c r="P858" s="17"/>
      <c r="Q858" s="12"/>
      <c r="R858" s="13"/>
    </row>
    <row r="859" spans="1:18" ht="15.85" customHeight="1">
      <c r="A859" s="1"/>
      <c r="B859" s="6" t="s">
        <v>14</v>
      </c>
      <c r="C859" s="6">
        <v>1185732</v>
      </c>
      <c r="D859" s="7">
        <v>44513</v>
      </c>
      <c r="E859" s="6" t="s">
        <v>33</v>
      </c>
      <c r="F859" s="6" t="s">
        <v>49</v>
      </c>
      <c r="G859" s="6" t="s">
        <v>50</v>
      </c>
      <c r="H859" s="6" t="s">
        <v>18</v>
      </c>
      <c r="I859" s="8">
        <v>0.4</v>
      </c>
      <c r="J859" s="9">
        <v>2000</v>
      </c>
      <c r="K859" s="10">
        <f t="shared" si="6"/>
        <v>800</v>
      </c>
      <c r="L859" s="10">
        <f t="shared" si="7"/>
        <v>240</v>
      </c>
      <c r="M859" s="11">
        <v>0.3</v>
      </c>
      <c r="O859" s="16"/>
      <c r="P859" s="17"/>
      <c r="Q859" s="12"/>
      <c r="R859" s="13"/>
    </row>
    <row r="860" spans="1:18" ht="15.85" customHeight="1">
      <c r="A860" s="1"/>
      <c r="B860" s="6" t="s">
        <v>14</v>
      </c>
      <c r="C860" s="6">
        <v>1185732</v>
      </c>
      <c r="D860" s="7">
        <v>44513</v>
      </c>
      <c r="E860" s="6" t="s">
        <v>33</v>
      </c>
      <c r="F860" s="6" t="s">
        <v>49</v>
      </c>
      <c r="G860" s="6" t="s">
        <v>50</v>
      </c>
      <c r="H860" s="6" t="s">
        <v>19</v>
      </c>
      <c r="I860" s="8">
        <v>0.4</v>
      </c>
      <c r="J860" s="9">
        <v>1450</v>
      </c>
      <c r="K860" s="10">
        <f t="shared" si="6"/>
        <v>580</v>
      </c>
      <c r="L860" s="10">
        <f t="shared" si="7"/>
        <v>174</v>
      </c>
      <c r="M860" s="11">
        <v>0.3</v>
      </c>
      <c r="O860" s="16"/>
      <c r="P860" s="17"/>
      <c r="Q860" s="12"/>
      <c r="R860" s="13"/>
    </row>
    <row r="861" spans="1:18" ht="15.85" customHeight="1">
      <c r="A861" s="1"/>
      <c r="B861" s="6" t="s">
        <v>14</v>
      </c>
      <c r="C861" s="6">
        <v>1185732</v>
      </c>
      <c r="D861" s="7">
        <v>44513</v>
      </c>
      <c r="E861" s="6" t="s">
        <v>33</v>
      </c>
      <c r="F861" s="6" t="s">
        <v>49</v>
      </c>
      <c r="G861" s="6" t="s">
        <v>50</v>
      </c>
      <c r="H861" s="6" t="s">
        <v>20</v>
      </c>
      <c r="I861" s="8">
        <v>0.4</v>
      </c>
      <c r="J861" s="9">
        <v>1500</v>
      </c>
      <c r="K861" s="10">
        <f t="shared" si="6"/>
        <v>600</v>
      </c>
      <c r="L861" s="10">
        <f t="shared" si="7"/>
        <v>210.00000000000003</v>
      </c>
      <c r="M861" s="11">
        <v>0.35000000000000003</v>
      </c>
      <c r="O861" s="16"/>
      <c r="P861" s="17"/>
      <c r="Q861" s="12"/>
      <c r="R861" s="13"/>
    </row>
    <row r="862" spans="1:18" ht="15.85" customHeight="1">
      <c r="A862" s="1"/>
      <c r="B862" s="6" t="s">
        <v>14</v>
      </c>
      <c r="C862" s="6">
        <v>1185732</v>
      </c>
      <c r="D862" s="7">
        <v>44513</v>
      </c>
      <c r="E862" s="6" t="s">
        <v>33</v>
      </c>
      <c r="F862" s="6" t="s">
        <v>49</v>
      </c>
      <c r="G862" s="6" t="s">
        <v>50</v>
      </c>
      <c r="H862" s="6" t="s">
        <v>21</v>
      </c>
      <c r="I862" s="8">
        <v>0.54999999999999993</v>
      </c>
      <c r="J862" s="9">
        <v>1250</v>
      </c>
      <c r="K862" s="10">
        <f t="shared" si="6"/>
        <v>687.49999999999989</v>
      </c>
      <c r="L862" s="10">
        <f t="shared" si="7"/>
        <v>206.24999999999997</v>
      </c>
      <c r="M862" s="11">
        <v>0.3</v>
      </c>
      <c r="O862" s="16"/>
      <c r="P862" s="17"/>
      <c r="Q862" s="12"/>
      <c r="R862" s="13"/>
    </row>
    <row r="863" spans="1:18" ht="15.85" customHeight="1">
      <c r="A863" s="1"/>
      <c r="B863" s="6" t="s">
        <v>14</v>
      </c>
      <c r="C863" s="6">
        <v>1185732</v>
      </c>
      <c r="D863" s="7">
        <v>44513</v>
      </c>
      <c r="E863" s="6" t="s">
        <v>33</v>
      </c>
      <c r="F863" s="6" t="s">
        <v>49</v>
      </c>
      <c r="G863" s="6" t="s">
        <v>50</v>
      </c>
      <c r="H863" s="6" t="s">
        <v>22</v>
      </c>
      <c r="I863" s="8">
        <v>0.59999999999999987</v>
      </c>
      <c r="J863" s="9">
        <v>2250</v>
      </c>
      <c r="K863" s="10">
        <f t="shared" si="6"/>
        <v>1349.9999999999998</v>
      </c>
      <c r="L863" s="10">
        <f t="shared" si="7"/>
        <v>607.49999999999989</v>
      </c>
      <c r="M863" s="11">
        <v>0.45</v>
      </c>
      <c r="O863" s="16"/>
      <c r="P863" s="17"/>
      <c r="Q863" s="12"/>
      <c r="R863" s="13"/>
    </row>
    <row r="864" spans="1:18" ht="15.85" customHeight="1">
      <c r="A864" s="1"/>
      <c r="B864" s="6" t="s">
        <v>14</v>
      </c>
      <c r="C864" s="6">
        <v>1185732</v>
      </c>
      <c r="D864" s="7">
        <v>44542</v>
      </c>
      <c r="E864" s="6" t="s">
        <v>33</v>
      </c>
      <c r="F864" s="6" t="s">
        <v>49</v>
      </c>
      <c r="G864" s="6" t="s">
        <v>50</v>
      </c>
      <c r="H864" s="6" t="s">
        <v>17</v>
      </c>
      <c r="I864" s="8">
        <v>0.54999999999999993</v>
      </c>
      <c r="J864" s="9">
        <v>4750</v>
      </c>
      <c r="K864" s="10">
        <f t="shared" si="6"/>
        <v>2612.4999999999995</v>
      </c>
      <c r="L864" s="10">
        <f t="shared" si="7"/>
        <v>914.37499999999989</v>
      </c>
      <c r="M864" s="11">
        <v>0.35000000000000003</v>
      </c>
      <c r="O864" s="16"/>
      <c r="P864" s="17"/>
      <c r="Q864" s="12"/>
      <c r="R864" s="13"/>
    </row>
    <row r="865" spans="1:18" ht="15.85" customHeight="1">
      <c r="A865" s="1"/>
      <c r="B865" s="6" t="s">
        <v>14</v>
      </c>
      <c r="C865" s="6">
        <v>1185732</v>
      </c>
      <c r="D865" s="7">
        <v>44542</v>
      </c>
      <c r="E865" s="6" t="s">
        <v>33</v>
      </c>
      <c r="F865" s="6" t="s">
        <v>49</v>
      </c>
      <c r="G865" s="6" t="s">
        <v>50</v>
      </c>
      <c r="H865" s="6" t="s">
        <v>18</v>
      </c>
      <c r="I865" s="8">
        <v>0.45</v>
      </c>
      <c r="J865" s="9">
        <v>2750</v>
      </c>
      <c r="K865" s="10">
        <f t="shared" si="6"/>
        <v>1237.5</v>
      </c>
      <c r="L865" s="10">
        <f t="shared" si="7"/>
        <v>371.25</v>
      </c>
      <c r="M865" s="11">
        <v>0.3</v>
      </c>
      <c r="O865" s="16"/>
      <c r="P865" s="17"/>
      <c r="Q865" s="12"/>
      <c r="R865" s="13"/>
    </row>
    <row r="866" spans="1:18" ht="15.85" customHeight="1">
      <c r="A866" s="1"/>
      <c r="B866" s="6" t="s">
        <v>14</v>
      </c>
      <c r="C866" s="6">
        <v>1185732</v>
      </c>
      <c r="D866" s="7">
        <v>44542</v>
      </c>
      <c r="E866" s="6" t="s">
        <v>33</v>
      </c>
      <c r="F866" s="6" t="s">
        <v>49</v>
      </c>
      <c r="G866" s="6" t="s">
        <v>50</v>
      </c>
      <c r="H866" s="6" t="s">
        <v>19</v>
      </c>
      <c r="I866" s="8">
        <v>0.45</v>
      </c>
      <c r="J866" s="9">
        <v>2250</v>
      </c>
      <c r="K866" s="10">
        <f t="shared" si="6"/>
        <v>1012.5</v>
      </c>
      <c r="L866" s="10">
        <f t="shared" si="7"/>
        <v>303.75</v>
      </c>
      <c r="M866" s="11">
        <v>0.3</v>
      </c>
      <c r="O866" s="16"/>
      <c r="P866" s="17"/>
      <c r="Q866" s="12"/>
      <c r="R866" s="13"/>
    </row>
    <row r="867" spans="1:18" ht="15.85" customHeight="1">
      <c r="A867" s="1"/>
      <c r="B867" s="6" t="s">
        <v>14</v>
      </c>
      <c r="C867" s="6">
        <v>1185732</v>
      </c>
      <c r="D867" s="7">
        <v>44542</v>
      </c>
      <c r="E867" s="6" t="s">
        <v>33</v>
      </c>
      <c r="F867" s="6" t="s">
        <v>49</v>
      </c>
      <c r="G867" s="6" t="s">
        <v>50</v>
      </c>
      <c r="H867" s="6" t="s">
        <v>20</v>
      </c>
      <c r="I867" s="8">
        <v>0.45</v>
      </c>
      <c r="J867" s="9">
        <v>1750</v>
      </c>
      <c r="K867" s="10">
        <f t="shared" si="6"/>
        <v>787.5</v>
      </c>
      <c r="L867" s="10">
        <f t="shared" si="7"/>
        <v>275.625</v>
      </c>
      <c r="M867" s="11">
        <v>0.35000000000000003</v>
      </c>
      <c r="O867" s="16"/>
      <c r="P867" s="17"/>
      <c r="Q867" s="12"/>
      <c r="R867" s="13"/>
    </row>
    <row r="868" spans="1:18" ht="15.85" customHeight="1">
      <c r="A868" s="1"/>
      <c r="B868" s="6" t="s">
        <v>14</v>
      </c>
      <c r="C868" s="6">
        <v>1185732</v>
      </c>
      <c r="D868" s="7">
        <v>44542</v>
      </c>
      <c r="E868" s="6" t="s">
        <v>33</v>
      </c>
      <c r="F868" s="6" t="s">
        <v>49</v>
      </c>
      <c r="G868" s="6" t="s">
        <v>50</v>
      </c>
      <c r="H868" s="6" t="s">
        <v>21</v>
      </c>
      <c r="I868" s="8">
        <v>0.54999999999999993</v>
      </c>
      <c r="J868" s="9">
        <v>1750</v>
      </c>
      <c r="K868" s="10">
        <f t="shared" si="6"/>
        <v>962.49999999999989</v>
      </c>
      <c r="L868" s="10">
        <f t="shared" si="7"/>
        <v>288.74999999999994</v>
      </c>
      <c r="M868" s="11">
        <v>0.3</v>
      </c>
      <c r="O868" s="16"/>
      <c r="P868" s="17"/>
      <c r="Q868" s="12"/>
      <c r="R868" s="13"/>
    </row>
    <row r="869" spans="1:18" ht="15.85" customHeight="1">
      <c r="A869" s="1"/>
      <c r="B869" s="6" t="s">
        <v>14</v>
      </c>
      <c r="C869" s="6">
        <v>1185732</v>
      </c>
      <c r="D869" s="7">
        <v>44542</v>
      </c>
      <c r="E869" s="6" t="s">
        <v>33</v>
      </c>
      <c r="F869" s="6" t="s">
        <v>49</v>
      </c>
      <c r="G869" s="6" t="s">
        <v>50</v>
      </c>
      <c r="H869" s="6" t="s">
        <v>22</v>
      </c>
      <c r="I869" s="8">
        <v>0.59999999999999987</v>
      </c>
      <c r="J869" s="9">
        <v>2750</v>
      </c>
      <c r="K869" s="10">
        <f t="shared" si="6"/>
        <v>1649.9999999999995</v>
      </c>
      <c r="L869" s="10">
        <f t="shared" si="7"/>
        <v>742.49999999999977</v>
      </c>
      <c r="M869" s="11">
        <v>0.45</v>
      </c>
      <c r="O869" s="16"/>
      <c r="P869" s="17"/>
      <c r="Q869" s="12"/>
      <c r="R869" s="13"/>
    </row>
    <row r="870" spans="1:18" ht="15.85" customHeight="1">
      <c r="A870" s="1" t="s">
        <v>39</v>
      </c>
      <c r="B870" s="6" t="s">
        <v>31</v>
      </c>
      <c r="C870" s="6">
        <v>1189833</v>
      </c>
      <c r="D870" s="7">
        <v>44213</v>
      </c>
      <c r="E870" s="6" t="s">
        <v>33</v>
      </c>
      <c r="F870" s="6" t="s">
        <v>51</v>
      </c>
      <c r="G870" s="6" t="s">
        <v>52</v>
      </c>
      <c r="H870" s="6" t="s">
        <v>17</v>
      </c>
      <c r="I870" s="8">
        <v>0.35</v>
      </c>
      <c r="J870" s="9">
        <v>4750</v>
      </c>
      <c r="K870" s="10">
        <f t="shared" si="6"/>
        <v>1662.5</v>
      </c>
      <c r="L870" s="10">
        <f t="shared" si="7"/>
        <v>748.125</v>
      </c>
      <c r="M870" s="11">
        <v>0.45</v>
      </c>
      <c r="O870" s="16"/>
      <c r="P870" s="17"/>
      <c r="Q870" s="12"/>
      <c r="R870" s="13"/>
    </row>
    <row r="871" spans="1:18" ht="15.85" customHeight="1">
      <c r="A871" s="1"/>
      <c r="B871" s="6" t="s">
        <v>31</v>
      </c>
      <c r="C871" s="6">
        <v>1189833</v>
      </c>
      <c r="D871" s="7">
        <v>44213</v>
      </c>
      <c r="E871" s="6" t="s">
        <v>33</v>
      </c>
      <c r="F871" s="6" t="s">
        <v>51</v>
      </c>
      <c r="G871" s="6" t="s">
        <v>52</v>
      </c>
      <c r="H871" s="6" t="s">
        <v>18</v>
      </c>
      <c r="I871" s="8">
        <v>0.45</v>
      </c>
      <c r="J871" s="9">
        <v>4750</v>
      </c>
      <c r="K871" s="10">
        <f t="shared" si="6"/>
        <v>2137.5</v>
      </c>
      <c r="L871" s="10">
        <f t="shared" si="7"/>
        <v>641.25</v>
      </c>
      <c r="M871" s="11">
        <v>0.3</v>
      </c>
      <c r="O871" s="16"/>
      <c r="P871" s="17"/>
      <c r="Q871" s="12"/>
      <c r="R871" s="13"/>
    </row>
    <row r="872" spans="1:18" ht="15.85" customHeight="1">
      <c r="A872" s="1"/>
      <c r="B872" s="6" t="s">
        <v>31</v>
      </c>
      <c r="C872" s="6">
        <v>1189833</v>
      </c>
      <c r="D872" s="7">
        <v>44213</v>
      </c>
      <c r="E872" s="6" t="s">
        <v>33</v>
      </c>
      <c r="F872" s="6" t="s">
        <v>51</v>
      </c>
      <c r="G872" s="6" t="s">
        <v>52</v>
      </c>
      <c r="H872" s="6" t="s">
        <v>19</v>
      </c>
      <c r="I872" s="8">
        <v>0.45</v>
      </c>
      <c r="J872" s="9">
        <v>4750</v>
      </c>
      <c r="K872" s="10">
        <f t="shared" si="6"/>
        <v>2137.5</v>
      </c>
      <c r="L872" s="10">
        <f t="shared" si="7"/>
        <v>961.875</v>
      </c>
      <c r="M872" s="11">
        <v>0.45</v>
      </c>
      <c r="O872" s="16"/>
      <c r="P872" s="17"/>
      <c r="Q872" s="12"/>
      <c r="R872" s="13"/>
    </row>
    <row r="873" spans="1:18" ht="15.85" customHeight="1">
      <c r="A873" s="1"/>
      <c r="B873" s="6" t="s">
        <v>31</v>
      </c>
      <c r="C873" s="6">
        <v>1189833</v>
      </c>
      <c r="D873" s="7">
        <v>44213</v>
      </c>
      <c r="E873" s="6" t="s">
        <v>33</v>
      </c>
      <c r="F873" s="6" t="s">
        <v>51</v>
      </c>
      <c r="G873" s="6" t="s">
        <v>52</v>
      </c>
      <c r="H873" s="6" t="s">
        <v>20</v>
      </c>
      <c r="I873" s="8">
        <v>0.45</v>
      </c>
      <c r="J873" s="9">
        <v>3250</v>
      </c>
      <c r="K873" s="10">
        <f t="shared" si="6"/>
        <v>1462.5</v>
      </c>
      <c r="L873" s="10">
        <f t="shared" si="7"/>
        <v>585</v>
      </c>
      <c r="M873" s="11">
        <v>0.39999999999999997</v>
      </c>
      <c r="O873" s="16"/>
      <c r="P873" s="17"/>
      <c r="Q873" s="12"/>
      <c r="R873" s="13"/>
    </row>
    <row r="874" spans="1:18" ht="15.85" customHeight="1">
      <c r="A874" s="1"/>
      <c r="B874" s="6" t="s">
        <v>31</v>
      </c>
      <c r="C874" s="6">
        <v>1189833</v>
      </c>
      <c r="D874" s="7">
        <v>44213</v>
      </c>
      <c r="E874" s="6" t="s">
        <v>33</v>
      </c>
      <c r="F874" s="6" t="s">
        <v>51</v>
      </c>
      <c r="G874" s="6" t="s">
        <v>52</v>
      </c>
      <c r="H874" s="6" t="s">
        <v>21</v>
      </c>
      <c r="I874" s="8">
        <v>0.5</v>
      </c>
      <c r="J874" s="9">
        <v>2750</v>
      </c>
      <c r="K874" s="10">
        <f t="shared" si="6"/>
        <v>1375</v>
      </c>
      <c r="L874" s="10">
        <f t="shared" si="7"/>
        <v>825.00000000000011</v>
      </c>
      <c r="M874" s="11">
        <v>0.60000000000000009</v>
      </c>
      <c r="O874" s="16"/>
      <c r="P874" s="17"/>
      <c r="Q874" s="12"/>
      <c r="R874" s="13"/>
    </row>
    <row r="875" spans="1:18" ht="15.85" customHeight="1">
      <c r="A875" s="1"/>
      <c r="B875" s="6" t="s">
        <v>31</v>
      </c>
      <c r="C875" s="6">
        <v>1189833</v>
      </c>
      <c r="D875" s="7">
        <v>44213</v>
      </c>
      <c r="E875" s="6" t="s">
        <v>33</v>
      </c>
      <c r="F875" s="6" t="s">
        <v>51</v>
      </c>
      <c r="G875" s="6" t="s">
        <v>52</v>
      </c>
      <c r="H875" s="6" t="s">
        <v>22</v>
      </c>
      <c r="I875" s="8">
        <v>0.45</v>
      </c>
      <c r="J875" s="9">
        <v>4750</v>
      </c>
      <c r="K875" s="10">
        <f t="shared" si="6"/>
        <v>2137.5</v>
      </c>
      <c r="L875" s="10">
        <f t="shared" si="7"/>
        <v>534.375</v>
      </c>
      <c r="M875" s="11">
        <v>0.25</v>
      </c>
      <c r="O875" s="16"/>
      <c r="P875" s="17"/>
      <c r="Q875" s="12"/>
      <c r="R875" s="13"/>
    </row>
    <row r="876" spans="1:18" ht="15.85" customHeight="1">
      <c r="A876" s="1"/>
      <c r="B876" s="6" t="s">
        <v>31</v>
      </c>
      <c r="C876" s="6">
        <v>1189833</v>
      </c>
      <c r="D876" s="7">
        <v>44244</v>
      </c>
      <c r="E876" s="6" t="s">
        <v>33</v>
      </c>
      <c r="F876" s="6" t="s">
        <v>51</v>
      </c>
      <c r="G876" s="6" t="s">
        <v>52</v>
      </c>
      <c r="H876" s="6" t="s">
        <v>17</v>
      </c>
      <c r="I876" s="8">
        <v>0.35</v>
      </c>
      <c r="J876" s="9">
        <v>5250</v>
      </c>
      <c r="K876" s="10">
        <f t="shared" si="6"/>
        <v>1837.4999999999998</v>
      </c>
      <c r="L876" s="10">
        <f t="shared" si="7"/>
        <v>826.87499999999989</v>
      </c>
      <c r="M876" s="11">
        <v>0.45</v>
      </c>
      <c r="O876" s="16"/>
      <c r="P876" s="17"/>
      <c r="Q876" s="12"/>
      <c r="R876" s="13"/>
    </row>
    <row r="877" spans="1:18" ht="15.85" customHeight="1">
      <c r="A877" s="1"/>
      <c r="B877" s="6" t="s">
        <v>31</v>
      </c>
      <c r="C877" s="6">
        <v>1189833</v>
      </c>
      <c r="D877" s="7">
        <v>44244</v>
      </c>
      <c r="E877" s="6" t="s">
        <v>33</v>
      </c>
      <c r="F877" s="6" t="s">
        <v>51</v>
      </c>
      <c r="G877" s="6" t="s">
        <v>52</v>
      </c>
      <c r="H877" s="6" t="s">
        <v>18</v>
      </c>
      <c r="I877" s="8">
        <v>0.45</v>
      </c>
      <c r="J877" s="9">
        <v>4250</v>
      </c>
      <c r="K877" s="10">
        <f t="shared" si="6"/>
        <v>1912.5</v>
      </c>
      <c r="L877" s="10">
        <f t="shared" si="7"/>
        <v>573.75</v>
      </c>
      <c r="M877" s="11">
        <v>0.3</v>
      </c>
      <c r="O877" s="16"/>
      <c r="P877" s="17"/>
      <c r="Q877" s="12"/>
      <c r="R877" s="13"/>
    </row>
    <row r="878" spans="1:18" ht="15.85" customHeight="1">
      <c r="A878" s="1"/>
      <c r="B878" s="6" t="s">
        <v>31</v>
      </c>
      <c r="C878" s="6">
        <v>1189833</v>
      </c>
      <c r="D878" s="7">
        <v>44244</v>
      </c>
      <c r="E878" s="6" t="s">
        <v>33</v>
      </c>
      <c r="F878" s="6" t="s">
        <v>51</v>
      </c>
      <c r="G878" s="6" t="s">
        <v>52</v>
      </c>
      <c r="H878" s="6" t="s">
        <v>19</v>
      </c>
      <c r="I878" s="8">
        <v>0.45</v>
      </c>
      <c r="J878" s="9">
        <v>4500</v>
      </c>
      <c r="K878" s="10">
        <f t="shared" si="6"/>
        <v>2025</v>
      </c>
      <c r="L878" s="10">
        <f t="shared" si="7"/>
        <v>911.25</v>
      </c>
      <c r="M878" s="11">
        <v>0.45</v>
      </c>
      <c r="O878" s="16"/>
      <c r="P878" s="17"/>
      <c r="Q878" s="12"/>
      <c r="R878" s="13"/>
    </row>
    <row r="879" spans="1:18" ht="15.85" customHeight="1">
      <c r="A879" s="1"/>
      <c r="B879" s="6" t="s">
        <v>31</v>
      </c>
      <c r="C879" s="6">
        <v>1189833</v>
      </c>
      <c r="D879" s="7">
        <v>44244</v>
      </c>
      <c r="E879" s="6" t="s">
        <v>33</v>
      </c>
      <c r="F879" s="6" t="s">
        <v>51</v>
      </c>
      <c r="G879" s="6" t="s">
        <v>52</v>
      </c>
      <c r="H879" s="6" t="s">
        <v>20</v>
      </c>
      <c r="I879" s="8">
        <v>0.45</v>
      </c>
      <c r="J879" s="9">
        <v>3000</v>
      </c>
      <c r="K879" s="10">
        <f t="shared" si="6"/>
        <v>1350</v>
      </c>
      <c r="L879" s="10">
        <f t="shared" si="7"/>
        <v>540</v>
      </c>
      <c r="M879" s="11">
        <v>0.39999999999999997</v>
      </c>
      <c r="O879" s="16"/>
      <c r="P879" s="17"/>
      <c r="Q879" s="12"/>
      <c r="R879" s="13"/>
    </row>
    <row r="880" spans="1:18" ht="15.85" customHeight="1">
      <c r="A880" s="1"/>
      <c r="B880" s="6" t="s">
        <v>31</v>
      </c>
      <c r="C880" s="6">
        <v>1189833</v>
      </c>
      <c r="D880" s="7">
        <v>44244</v>
      </c>
      <c r="E880" s="6" t="s">
        <v>33</v>
      </c>
      <c r="F880" s="6" t="s">
        <v>51</v>
      </c>
      <c r="G880" s="6" t="s">
        <v>52</v>
      </c>
      <c r="H880" s="6" t="s">
        <v>21</v>
      </c>
      <c r="I880" s="8">
        <v>0.5</v>
      </c>
      <c r="J880" s="9">
        <v>2250</v>
      </c>
      <c r="K880" s="10">
        <f t="shared" si="6"/>
        <v>1125</v>
      </c>
      <c r="L880" s="10">
        <f t="shared" si="7"/>
        <v>675.00000000000011</v>
      </c>
      <c r="M880" s="11">
        <v>0.60000000000000009</v>
      </c>
      <c r="O880" s="16"/>
      <c r="P880" s="17"/>
      <c r="Q880" s="12"/>
      <c r="R880" s="13"/>
    </row>
    <row r="881" spans="1:18" ht="15.85" customHeight="1">
      <c r="A881" s="1"/>
      <c r="B881" s="6" t="s">
        <v>31</v>
      </c>
      <c r="C881" s="6">
        <v>1189833</v>
      </c>
      <c r="D881" s="7">
        <v>44244</v>
      </c>
      <c r="E881" s="6" t="s">
        <v>33</v>
      </c>
      <c r="F881" s="6" t="s">
        <v>51</v>
      </c>
      <c r="G881" s="6" t="s">
        <v>52</v>
      </c>
      <c r="H881" s="6" t="s">
        <v>22</v>
      </c>
      <c r="I881" s="8">
        <v>0.45</v>
      </c>
      <c r="J881" s="9">
        <v>4250</v>
      </c>
      <c r="K881" s="10">
        <f t="shared" si="6"/>
        <v>1912.5</v>
      </c>
      <c r="L881" s="10">
        <f t="shared" si="7"/>
        <v>478.125</v>
      </c>
      <c r="M881" s="11">
        <v>0.25</v>
      </c>
      <c r="O881" s="16"/>
      <c r="P881" s="17"/>
      <c r="Q881" s="12"/>
      <c r="R881" s="13"/>
    </row>
    <row r="882" spans="1:18" ht="15.85" customHeight="1">
      <c r="A882" s="1"/>
      <c r="B882" s="6" t="s">
        <v>31</v>
      </c>
      <c r="C882" s="6">
        <v>1189833</v>
      </c>
      <c r="D882" s="7">
        <v>44271</v>
      </c>
      <c r="E882" s="6" t="s">
        <v>33</v>
      </c>
      <c r="F882" s="6" t="s">
        <v>51</v>
      </c>
      <c r="G882" s="6" t="s">
        <v>52</v>
      </c>
      <c r="H882" s="6" t="s">
        <v>17</v>
      </c>
      <c r="I882" s="8">
        <v>0.35</v>
      </c>
      <c r="J882" s="9">
        <v>5750</v>
      </c>
      <c r="K882" s="10">
        <f t="shared" si="6"/>
        <v>2012.4999999999998</v>
      </c>
      <c r="L882" s="10">
        <f t="shared" si="7"/>
        <v>905.62499999999989</v>
      </c>
      <c r="M882" s="11">
        <v>0.45</v>
      </c>
      <c r="O882" s="16"/>
      <c r="P882" s="17"/>
      <c r="Q882" s="12"/>
      <c r="R882" s="13"/>
    </row>
    <row r="883" spans="1:18" ht="15.85" customHeight="1">
      <c r="A883" s="1"/>
      <c r="B883" s="6" t="s">
        <v>31</v>
      </c>
      <c r="C883" s="6">
        <v>1189833</v>
      </c>
      <c r="D883" s="7">
        <v>44271</v>
      </c>
      <c r="E883" s="6" t="s">
        <v>33</v>
      </c>
      <c r="F883" s="6" t="s">
        <v>51</v>
      </c>
      <c r="G883" s="6" t="s">
        <v>52</v>
      </c>
      <c r="H883" s="6" t="s">
        <v>18</v>
      </c>
      <c r="I883" s="8">
        <v>0.45</v>
      </c>
      <c r="J883" s="9">
        <v>4250</v>
      </c>
      <c r="K883" s="10">
        <f t="shared" si="6"/>
        <v>1912.5</v>
      </c>
      <c r="L883" s="10">
        <f t="shared" si="7"/>
        <v>573.75</v>
      </c>
      <c r="M883" s="11">
        <v>0.3</v>
      </c>
      <c r="O883" s="16"/>
      <c r="P883" s="17"/>
      <c r="Q883" s="12"/>
      <c r="R883" s="13"/>
    </row>
    <row r="884" spans="1:18" ht="15.85" customHeight="1">
      <c r="A884" s="1"/>
      <c r="B884" s="6" t="s">
        <v>31</v>
      </c>
      <c r="C884" s="6">
        <v>1189833</v>
      </c>
      <c r="D884" s="7">
        <v>44271</v>
      </c>
      <c r="E884" s="6" t="s">
        <v>33</v>
      </c>
      <c r="F884" s="6" t="s">
        <v>51</v>
      </c>
      <c r="G884" s="6" t="s">
        <v>52</v>
      </c>
      <c r="H884" s="6" t="s">
        <v>19</v>
      </c>
      <c r="I884" s="8">
        <v>0.45</v>
      </c>
      <c r="J884" s="9">
        <v>4250</v>
      </c>
      <c r="K884" s="10">
        <f t="shared" si="6"/>
        <v>1912.5</v>
      </c>
      <c r="L884" s="10">
        <f t="shared" si="7"/>
        <v>860.625</v>
      </c>
      <c r="M884" s="11">
        <v>0.45</v>
      </c>
      <c r="O884" s="16"/>
      <c r="P884" s="17"/>
      <c r="Q884" s="12"/>
      <c r="R884" s="13"/>
    </row>
    <row r="885" spans="1:18" ht="15.85" customHeight="1">
      <c r="A885" s="1"/>
      <c r="B885" s="6" t="s">
        <v>31</v>
      </c>
      <c r="C885" s="6">
        <v>1189833</v>
      </c>
      <c r="D885" s="7">
        <v>44271</v>
      </c>
      <c r="E885" s="6" t="s">
        <v>33</v>
      </c>
      <c r="F885" s="6" t="s">
        <v>51</v>
      </c>
      <c r="G885" s="6" t="s">
        <v>52</v>
      </c>
      <c r="H885" s="6" t="s">
        <v>20</v>
      </c>
      <c r="I885" s="8">
        <v>0.45</v>
      </c>
      <c r="J885" s="9">
        <v>3250</v>
      </c>
      <c r="K885" s="10">
        <f t="shared" si="6"/>
        <v>1462.5</v>
      </c>
      <c r="L885" s="10">
        <f t="shared" si="7"/>
        <v>585</v>
      </c>
      <c r="M885" s="11">
        <v>0.39999999999999997</v>
      </c>
      <c r="O885" s="16"/>
      <c r="P885" s="17"/>
      <c r="Q885" s="12"/>
      <c r="R885" s="13"/>
    </row>
    <row r="886" spans="1:18" ht="15.85" customHeight="1">
      <c r="A886" s="1"/>
      <c r="B886" s="6" t="s">
        <v>31</v>
      </c>
      <c r="C886" s="6">
        <v>1189833</v>
      </c>
      <c r="D886" s="7">
        <v>44271</v>
      </c>
      <c r="E886" s="6" t="s">
        <v>33</v>
      </c>
      <c r="F886" s="6" t="s">
        <v>51</v>
      </c>
      <c r="G886" s="6" t="s">
        <v>52</v>
      </c>
      <c r="H886" s="6" t="s">
        <v>21</v>
      </c>
      <c r="I886" s="8">
        <v>0.5</v>
      </c>
      <c r="J886" s="9">
        <v>2000</v>
      </c>
      <c r="K886" s="10">
        <f t="shared" si="6"/>
        <v>1000</v>
      </c>
      <c r="L886" s="10">
        <f t="shared" si="7"/>
        <v>600.00000000000011</v>
      </c>
      <c r="M886" s="11">
        <v>0.60000000000000009</v>
      </c>
      <c r="O886" s="16"/>
      <c r="P886" s="17"/>
      <c r="Q886" s="12"/>
      <c r="R886" s="13"/>
    </row>
    <row r="887" spans="1:18" ht="15.85" customHeight="1">
      <c r="A887" s="1"/>
      <c r="B887" s="6" t="s">
        <v>31</v>
      </c>
      <c r="C887" s="6">
        <v>1189833</v>
      </c>
      <c r="D887" s="7">
        <v>44271</v>
      </c>
      <c r="E887" s="6" t="s">
        <v>33</v>
      </c>
      <c r="F887" s="6" t="s">
        <v>51</v>
      </c>
      <c r="G887" s="6" t="s">
        <v>52</v>
      </c>
      <c r="H887" s="6" t="s">
        <v>22</v>
      </c>
      <c r="I887" s="8">
        <v>0.45</v>
      </c>
      <c r="J887" s="9">
        <v>4000</v>
      </c>
      <c r="K887" s="10">
        <f t="shared" si="6"/>
        <v>1800</v>
      </c>
      <c r="L887" s="10">
        <f t="shared" si="7"/>
        <v>450</v>
      </c>
      <c r="M887" s="11">
        <v>0.25</v>
      </c>
      <c r="O887" s="16"/>
      <c r="P887" s="17"/>
      <c r="Q887" s="12"/>
      <c r="R887" s="13"/>
    </row>
    <row r="888" spans="1:18" ht="15.85" customHeight="1">
      <c r="A888" s="1"/>
      <c r="B888" s="6" t="s">
        <v>31</v>
      </c>
      <c r="C888" s="6">
        <v>1189833</v>
      </c>
      <c r="D888" s="7">
        <v>44303</v>
      </c>
      <c r="E888" s="6" t="s">
        <v>33</v>
      </c>
      <c r="F888" s="6" t="s">
        <v>51</v>
      </c>
      <c r="G888" s="6" t="s">
        <v>52</v>
      </c>
      <c r="H888" s="6" t="s">
        <v>17</v>
      </c>
      <c r="I888" s="8">
        <v>0.45</v>
      </c>
      <c r="J888" s="9">
        <v>5750</v>
      </c>
      <c r="K888" s="10">
        <f t="shared" si="6"/>
        <v>2587.5</v>
      </c>
      <c r="L888" s="10">
        <f t="shared" si="7"/>
        <v>1164.375</v>
      </c>
      <c r="M888" s="11">
        <v>0.45</v>
      </c>
      <c r="O888" s="16"/>
      <c r="P888" s="17"/>
      <c r="Q888" s="12"/>
      <c r="R888" s="13"/>
    </row>
    <row r="889" spans="1:18" ht="15.85" customHeight="1">
      <c r="A889" s="1"/>
      <c r="B889" s="6" t="s">
        <v>31</v>
      </c>
      <c r="C889" s="6">
        <v>1189833</v>
      </c>
      <c r="D889" s="7">
        <v>44303</v>
      </c>
      <c r="E889" s="6" t="s">
        <v>33</v>
      </c>
      <c r="F889" s="6" t="s">
        <v>51</v>
      </c>
      <c r="G889" s="6" t="s">
        <v>52</v>
      </c>
      <c r="H889" s="6" t="s">
        <v>18</v>
      </c>
      <c r="I889" s="8">
        <v>0.45</v>
      </c>
      <c r="J889" s="9">
        <v>3750</v>
      </c>
      <c r="K889" s="10">
        <f t="shared" si="6"/>
        <v>1687.5</v>
      </c>
      <c r="L889" s="10">
        <f t="shared" si="7"/>
        <v>506.25</v>
      </c>
      <c r="M889" s="11">
        <v>0.3</v>
      </c>
      <c r="O889" s="16"/>
      <c r="P889" s="17"/>
      <c r="Q889" s="12"/>
      <c r="R889" s="13"/>
    </row>
    <row r="890" spans="1:18" ht="15.85" customHeight="1">
      <c r="A890" s="1"/>
      <c r="B890" s="6" t="s">
        <v>31</v>
      </c>
      <c r="C890" s="6">
        <v>1189833</v>
      </c>
      <c r="D890" s="7">
        <v>44303</v>
      </c>
      <c r="E890" s="6" t="s">
        <v>33</v>
      </c>
      <c r="F890" s="6" t="s">
        <v>51</v>
      </c>
      <c r="G890" s="6" t="s">
        <v>52</v>
      </c>
      <c r="H890" s="6" t="s">
        <v>19</v>
      </c>
      <c r="I890" s="8">
        <v>0.45</v>
      </c>
      <c r="J890" s="9">
        <v>4000</v>
      </c>
      <c r="K890" s="10">
        <f t="shared" si="6"/>
        <v>1800</v>
      </c>
      <c r="L890" s="10">
        <f t="shared" si="7"/>
        <v>810</v>
      </c>
      <c r="M890" s="11">
        <v>0.45</v>
      </c>
      <c r="O890" s="16"/>
      <c r="P890" s="17"/>
      <c r="Q890" s="12"/>
      <c r="R890" s="13"/>
    </row>
    <row r="891" spans="1:18" ht="15.85" customHeight="1">
      <c r="A891" s="1"/>
      <c r="B891" s="6" t="s">
        <v>31</v>
      </c>
      <c r="C891" s="6">
        <v>1189833</v>
      </c>
      <c r="D891" s="7">
        <v>44303</v>
      </c>
      <c r="E891" s="6" t="s">
        <v>33</v>
      </c>
      <c r="F891" s="6" t="s">
        <v>51</v>
      </c>
      <c r="G891" s="6" t="s">
        <v>52</v>
      </c>
      <c r="H891" s="6" t="s">
        <v>20</v>
      </c>
      <c r="I891" s="8">
        <v>0.4</v>
      </c>
      <c r="J891" s="9">
        <v>3000</v>
      </c>
      <c r="K891" s="10">
        <f t="shared" si="6"/>
        <v>1200</v>
      </c>
      <c r="L891" s="10">
        <f t="shared" si="7"/>
        <v>479.99999999999994</v>
      </c>
      <c r="M891" s="11">
        <v>0.39999999999999997</v>
      </c>
      <c r="O891" s="16"/>
      <c r="P891" s="17"/>
      <c r="Q891" s="12"/>
      <c r="R891" s="13"/>
    </row>
    <row r="892" spans="1:18" ht="15.85" customHeight="1">
      <c r="A892" s="1"/>
      <c r="B892" s="6" t="s">
        <v>31</v>
      </c>
      <c r="C892" s="6">
        <v>1189833</v>
      </c>
      <c r="D892" s="7">
        <v>44303</v>
      </c>
      <c r="E892" s="6" t="s">
        <v>33</v>
      </c>
      <c r="F892" s="6" t="s">
        <v>51</v>
      </c>
      <c r="G892" s="6" t="s">
        <v>52</v>
      </c>
      <c r="H892" s="6" t="s">
        <v>21</v>
      </c>
      <c r="I892" s="8">
        <v>0.45</v>
      </c>
      <c r="J892" s="9">
        <v>2000</v>
      </c>
      <c r="K892" s="10">
        <f t="shared" si="6"/>
        <v>900</v>
      </c>
      <c r="L892" s="10">
        <f t="shared" si="7"/>
        <v>540.00000000000011</v>
      </c>
      <c r="M892" s="11">
        <v>0.60000000000000009</v>
      </c>
      <c r="O892" s="16"/>
      <c r="P892" s="17"/>
      <c r="Q892" s="12"/>
      <c r="R892" s="13"/>
    </row>
    <row r="893" spans="1:18" ht="15.85" customHeight="1">
      <c r="A893" s="1"/>
      <c r="B893" s="6" t="s">
        <v>31</v>
      </c>
      <c r="C893" s="6">
        <v>1189833</v>
      </c>
      <c r="D893" s="7">
        <v>44303</v>
      </c>
      <c r="E893" s="6" t="s">
        <v>33</v>
      </c>
      <c r="F893" s="6" t="s">
        <v>51</v>
      </c>
      <c r="G893" s="6" t="s">
        <v>52</v>
      </c>
      <c r="H893" s="6" t="s">
        <v>22</v>
      </c>
      <c r="I893" s="8">
        <v>0.6</v>
      </c>
      <c r="J893" s="9">
        <v>3750</v>
      </c>
      <c r="K893" s="10">
        <f t="shared" si="6"/>
        <v>2250</v>
      </c>
      <c r="L893" s="10">
        <f t="shared" si="7"/>
        <v>562.5</v>
      </c>
      <c r="M893" s="11">
        <v>0.25</v>
      </c>
      <c r="O893" s="16"/>
      <c r="P893" s="17"/>
      <c r="Q893" s="12"/>
      <c r="R893" s="13"/>
    </row>
    <row r="894" spans="1:18" ht="15.85" customHeight="1">
      <c r="A894" s="1"/>
      <c r="B894" s="6" t="s">
        <v>31</v>
      </c>
      <c r="C894" s="6">
        <v>1189833</v>
      </c>
      <c r="D894" s="7">
        <v>44334</v>
      </c>
      <c r="E894" s="6" t="s">
        <v>33</v>
      </c>
      <c r="F894" s="6" t="s">
        <v>51</v>
      </c>
      <c r="G894" s="6" t="s">
        <v>52</v>
      </c>
      <c r="H894" s="6" t="s">
        <v>17</v>
      </c>
      <c r="I894" s="8">
        <v>0.4</v>
      </c>
      <c r="J894" s="9">
        <v>5750</v>
      </c>
      <c r="K894" s="10">
        <f t="shared" si="6"/>
        <v>2300</v>
      </c>
      <c r="L894" s="10">
        <f t="shared" si="7"/>
        <v>1035</v>
      </c>
      <c r="M894" s="11">
        <v>0.45</v>
      </c>
      <c r="O894" s="16"/>
      <c r="P894" s="17"/>
      <c r="Q894" s="12"/>
      <c r="R894" s="13"/>
    </row>
    <row r="895" spans="1:18" ht="15.85" customHeight="1">
      <c r="A895" s="1"/>
      <c r="B895" s="6" t="s">
        <v>31</v>
      </c>
      <c r="C895" s="6">
        <v>1189833</v>
      </c>
      <c r="D895" s="7">
        <v>44334</v>
      </c>
      <c r="E895" s="6" t="s">
        <v>33</v>
      </c>
      <c r="F895" s="6" t="s">
        <v>51</v>
      </c>
      <c r="G895" s="6" t="s">
        <v>52</v>
      </c>
      <c r="H895" s="6" t="s">
        <v>18</v>
      </c>
      <c r="I895" s="8">
        <v>0.45</v>
      </c>
      <c r="J895" s="9">
        <v>4250</v>
      </c>
      <c r="K895" s="10">
        <f t="shared" si="6"/>
        <v>1912.5</v>
      </c>
      <c r="L895" s="10">
        <f t="shared" si="7"/>
        <v>573.75</v>
      </c>
      <c r="M895" s="11">
        <v>0.3</v>
      </c>
      <c r="O895" s="16"/>
      <c r="P895" s="17"/>
      <c r="Q895" s="12"/>
      <c r="R895" s="13"/>
    </row>
    <row r="896" spans="1:18" ht="15.85" customHeight="1">
      <c r="A896" s="1"/>
      <c r="B896" s="6" t="s">
        <v>31</v>
      </c>
      <c r="C896" s="6">
        <v>1189833</v>
      </c>
      <c r="D896" s="7">
        <v>44334</v>
      </c>
      <c r="E896" s="6" t="s">
        <v>33</v>
      </c>
      <c r="F896" s="6" t="s">
        <v>51</v>
      </c>
      <c r="G896" s="6" t="s">
        <v>52</v>
      </c>
      <c r="H896" s="6" t="s">
        <v>19</v>
      </c>
      <c r="I896" s="8">
        <v>0.45</v>
      </c>
      <c r="J896" s="9">
        <v>4250</v>
      </c>
      <c r="K896" s="10">
        <f t="shared" si="6"/>
        <v>1912.5</v>
      </c>
      <c r="L896" s="10">
        <f t="shared" si="7"/>
        <v>860.625</v>
      </c>
      <c r="M896" s="11">
        <v>0.45</v>
      </c>
      <c r="O896" s="16"/>
      <c r="P896" s="17"/>
      <c r="Q896" s="12"/>
      <c r="R896" s="13"/>
    </row>
    <row r="897" spans="1:18" ht="15.85" customHeight="1">
      <c r="A897" s="1"/>
      <c r="B897" s="6" t="s">
        <v>31</v>
      </c>
      <c r="C897" s="6">
        <v>1189833</v>
      </c>
      <c r="D897" s="7">
        <v>44334</v>
      </c>
      <c r="E897" s="6" t="s">
        <v>33</v>
      </c>
      <c r="F897" s="6" t="s">
        <v>51</v>
      </c>
      <c r="G897" s="6" t="s">
        <v>52</v>
      </c>
      <c r="H897" s="6" t="s">
        <v>20</v>
      </c>
      <c r="I897" s="8">
        <v>0.4</v>
      </c>
      <c r="J897" s="9">
        <v>3250</v>
      </c>
      <c r="K897" s="10">
        <f t="shared" si="6"/>
        <v>1300</v>
      </c>
      <c r="L897" s="10">
        <f t="shared" si="7"/>
        <v>520</v>
      </c>
      <c r="M897" s="11">
        <v>0.39999999999999997</v>
      </c>
      <c r="O897" s="16"/>
      <c r="P897" s="17"/>
      <c r="Q897" s="12"/>
      <c r="R897" s="13"/>
    </row>
    <row r="898" spans="1:18" ht="15.85" customHeight="1">
      <c r="A898" s="1"/>
      <c r="B898" s="6" t="s">
        <v>31</v>
      </c>
      <c r="C898" s="6">
        <v>1189833</v>
      </c>
      <c r="D898" s="7">
        <v>44334</v>
      </c>
      <c r="E898" s="6" t="s">
        <v>33</v>
      </c>
      <c r="F898" s="6" t="s">
        <v>51</v>
      </c>
      <c r="G898" s="6" t="s">
        <v>52</v>
      </c>
      <c r="H898" s="6" t="s">
        <v>21</v>
      </c>
      <c r="I898" s="8">
        <v>0.45</v>
      </c>
      <c r="J898" s="9">
        <v>2250</v>
      </c>
      <c r="K898" s="10">
        <f t="shared" si="6"/>
        <v>1012.5</v>
      </c>
      <c r="L898" s="10">
        <f t="shared" si="7"/>
        <v>607.50000000000011</v>
      </c>
      <c r="M898" s="11">
        <v>0.60000000000000009</v>
      </c>
      <c r="O898" s="16"/>
      <c r="P898" s="17"/>
      <c r="Q898" s="12"/>
      <c r="R898" s="13"/>
    </row>
    <row r="899" spans="1:18" ht="15.85" customHeight="1">
      <c r="A899" s="1"/>
      <c r="B899" s="6" t="s">
        <v>31</v>
      </c>
      <c r="C899" s="6">
        <v>1189833</v>
      </c>
      <c r="D899" s="7">
        <v>44334</v>
      </c>
      <c r="E899" s="6" t="s">
        <v>33</v>
      </c>
      <c r="F899" s="6" t="s">
        <v>51</v>
      </c>
      <c r="G899" s="6" t="s">
        <v>52</v>
      </c>
      <c r="H899" s="6" t="s">
        <v>22</v>
      </c>
      <c r="I899" s="8">
        <v>0.6</v>
      </c>
      <c r="J899" s="9">
        <v>4000</v>
      </c>
      <c r="K899" s="10">
        <f t="shared" si="6"/>
        <v>2400</v>
      </c>
      <c r="L899" s="10">
        <f t="shared" si="7"/>
        <v>600</v>
      </c>
      <c r="M899" s="11">
        <v>0.25</v>
      </c>
      <c r="O899" s="16"/>
      <c r="P899" s="17"/>
      <c r="Q899" s="12"/>
      <c r="R899" s="13"/>
    </row>
    <row r="900" spans="1:18" ht="15.85" customHeight="1">
      <c r="A900" s="1"/>
      <c r="B900" s="6" t="s">
        <v>31</v>
      </c>
      <c r="C900" s="6">
        <v>1189833</v>
      </c>
      <c r="D900" s="7">
        <v>44364</v>
      </c>
      <c r="E900" s="6" t="s">
        <v>33</v>
      </c>
      <c r="F900" s="6" t="s">
        <v>51</v>
      </c>
      <c r="G900" s="6" t="s">
        <v>52</v>
      </c>
      <c r="H900" s="6" t="s">
        <v>17</v>
      </c>
      <c r="I900" s="8">
        <v>0.4</v>
      </c>
      <c r="J900" s="9">
        <v>6750</v>
      </c>
      <c r="K900" s="10">
        <f t="shared" si="6"/>
        <v>2700</v>
      </c>
      <c r="L900" s="10">
        <f t="shared" si="7"/>
        <v>1215</v>
      </c>
      <c r="M900" s="11">
        <v>0.45</v>
      </c>
      <c r="O900" s="16"/>
      <c r="P900" s="17"/>
      <c r="Q900" s="12"/>
      <c r="R900" s="13"/>
    </row>
    <row r="901" spans="1:18" ht="15.85" customHeight="1">
      <c r="A901" s="1"/>
      <c r="B901" s="6" t="s">
        <v>31</v>
      </c>
      <c r="C901" s="6">
        <v>1189833</v>
      </c>
      <c r="D901" s="7">
        <v>44364</v>
      </c>
      <c r="E901" s="6" t="s">
        <v>33</v>
      </c>
      <c r="F901" s="6" t="s">
        <v>51</v>
      </c>
      <c r="G901" s="6" t="s">
        <v>52</v>
      </c>
      <c r="H901" s="6" t="s">
        <v>18</v>
      </c>
      <c r="I901" s="8">
        <v>0.45</v>
      </c>
      <c r="J901" s="9">
        <v>5250</v>
      </c>
      <c r="K901" s="10">
        <f t="shared" si="6"/>
        <v>2362.5</v>
      </c>
      <c r="L901" s="10">
        <f t="shared" si="7"/>
        <v>708.75</v>
      </c>
      <c r="M901" s="11">
        <v>0.3</v>
      </c>
      <c r="O901" s="16"/>
      <c r="P901" s="17"/>
      <c r="Q901" s="12"/>
      <c r="R901" s="13"/>
    </row>
    <row r="902" spans="1:18" ht="15.85" customHeight="1">
      <c r="A902" s="1"/>
      <c r="B902" s="6" t="s">
        <v>31</v>
      </c>
      <c r="C902" s="6">
        <v>1189833</v>
      </c>
      <c r="D902" s="7">
        <v>44364</v>
      </c>
      <c r="E902" s="6" t="s">
        <v>33</v>
      </c>
      <c r="F902" s="6" t="s">
        <v>51</v>
      </c>
      <c r="G902" s="6" t="s">
        <v>52</v>
      </c>
      <c r="H902" s="6" t="s">
        <v>19</v>
      </c>
      <c r="I902" s="8">
        <v>0.45</v>
      </c>
      <c r="J902" s="9">
        <v>5500</v>
      </c>
      <c r="K902" s="10">
        <f t="shared" si="6"/>
        <v>2475</v>
      </c>
      <c r="L902" s="10">
        <f t="shared" si="7"/>
        <v>1113.75</v>
      </c>
      <c r="M902" s="11">
        <v>0.45</v>
      </c>
      <c r="O902" s="16"/>
      <c r="P902" s="17"/>
      <c r="Q902" s="12"/>
      <c r="R902" s="13"/>
    </row>
    <row r="903" spans="1:18" ht="15.85" customHeight="1">
      <c r="A903" s="1"/>
      <c r="B903" s="6" t="s">
        <v>31</v>
      </c>
      <c r="C903" s="6">
        <v>1189833</v>
      </c>
      <c r="D903" s="7">
        <v>44364</v>
      </c>
      <c r="E903" s="6" t="s">
        <v>33</v>
      </c>
      <c r="F903" s="6" t="s">
        <v>51</v>
      </c>
      <c r="G903" s="6" t="s">
        <v>52</v>
      </c>
      <c r="H903" s="6" t="s">
        <v>20</v>
      </c>
      <c r="I903" s="8">
        <v>0.4</v>
      </c>
      <c r="J903" s="9">
        <v>4250</v>
      </c>
      <c r="K903" s="10">
        <f t="shared" si="6"/>
        <v>1700</v>
      </c>
      <c r="L903" s="10">
        <f t="shared" si="7"/>
        <v>680</v>
      </c>
      <c r="M903" s="11">
        <v>0.39999999999999997</v>
      </c>
      <c r="O903" s="16"/>
      <c r="P903" s="17"/>
      <c r="Q903" s="12"/>
      <c r="R903" s="13"/>
    </row>
    <row r="904" spans="1:18" ht="15.85" customHeight="1">
      <c r="A904" s="1"/>
      <c r="B904" s="6" t="s">
        <v>31</v>
      </c>
      <c r="C904" s="6">
        <v>1189833</v>
      </c>
      <c r="D904" s="7">
        <v>44364</v>
      </c>
      <c r="E904" s="6" t="s">
        <v>33</v>
      </c>
      <c r="F904" s="6" t="s">
        <v>51</v>
      </c>
      <c r="G904" s="6" t="s">
        <v>52</v>
      </c>
      <c r="H904" s="6" t="s">
        <v>21</v>
      </c>
      <c r="I904" s="8">
        <v>0.45</v>
      </c>
      <c r="J904" s="9">
        <v>3000</v>
      </c>
      <c r="K904" s="10">
        <f t="shared" si="6"/>
        <v>1350</v>
      </c>
      <c r="L904" s="10">
        <f t="shared" si="7"/>
        <v>810.00000000000011</v>
      </c>
      <c r="M904" s="11">
        <v>0.60000000000000009</v>
      </c>
      <c r="O904" s="16"/>
      <c r="P904" s="17"/>
      <c r="Q904" s="12"/>
      <c r="R904" s="13"/>
    </row>
    <row r="905" spans="1:18" ht="15.85" customHeight="1">
      <c r="A905" s="1"/>
      <c r="B905" s="6" t="s">
        <v>31</v>
      </c>
      <c r="C905" s="6">
        <v>1189833</v>
      </c>
      <c r="D905" s="7">
        <v>44364</v>
      </c>
      <c r="E905" s="6" t="s">
        <v>33</v>
      </c>
      <c r="F905" s="6" t="s">
        <v>51</v>
      </c>
      <c r="G905" s="6" t="s">
        <v>52</v>
      </c>
      <c r="H905" s="6" t="s">
        <v>22</v>
      </c>
      <c r="I905" s="8">
        <v>0.6</v>
      </c>
      <c r="J905" s="9">
        <v>6000</v>
      </c>
      <c r="K905" s="10">
        <f t="shared" si="6"/>
        <v>3600</v>
      </c>
      <c r="L905" s="10">
        <f t="shared" si="7"/>
        <v>900</v>
      </c>
      <c r="M905" s="11">
        <v>0.25</v>
      </c>
      <c r="O905" s="16"/>
      <c r="P905" s="17"/>
      <c r="Q905" s="12"/>
      <c r="R905" s="13"/>
    </row>
    <row r="906" spans="1:18" ht="15.85" customHeight="1">
      <c r="A906" s="1"/>
      <c r="B906" s="6" t="s">
        <v>31</v>
      </c>
      <c r="C906" s="6">
        <v>1189833</v>
      </c>
      <c r="D906" s="7">
        <v>44393</v>
      </c>
      <c r="E906" s="6" t="s">
        <v>33</v>
      </c>
      <c r="F906" s="6" t="s">
        <v>51</v>
      </c>
      <c r="G906" s="6" t="s">
        <v>52</v>
      </c>
      <c r="H906" s="6" t="s">
        <v>17</v>
      </c>
      <c r="I906" s="8">
        <v>0.4</v>
      </c>
      <c r="J906" s="9">
        <v>7500</v>
      </c>
      <c r="K906" s="10">
        <f t="shared" si="6"/>
        <v>3000</v>
      </c>
      <c r="L906" s="10">
        <f t="shared" si="7"/>
        <v>1350</v>
      </c>
      <c r="M906" s="11">
        <v>0.45</v>
      </c>
      <c r="O906" s="16"/>
      <c r="P906" s="17"/>
      <c r="Q906" s="12"/>
      <c r="R906" s="13"/>
    </row>
    <row r="907" spans="1:18" ht="15.85" customHeight="1">
      <c r="A907" s="1"/>
      <c r="B907" s="6" t="s">
        <v>31</v>
      </c>
      <c r="C907" s="6">
        <v>1189833</v>
      </c>
      <c r="D907" s="7">
        <v>44393</v>
      </c>
      <c r="E907" s="6" t="s">
        <v>33</v>
      </c>
      <c r="F907" s="6" t="s">
        <v>51</v>
      </c>
      <c r="G907" s="6" t="s">
        <v>52</v>
      </c>
      <c r="H907" s="6" t="s">
        <v>18</v>
      </c>
      <c r="I907" s="8">
        <v>0.45</v>
      </c>
      <c r="J907" s="9">
        <v>6000</v>
      </c>
      <c r="K907" s="10">
        <f t="shared" si="6"/>
        <v>2700</v>
      </c>
      <c r="L907" s="10">
        <f t="shared" si="7"/>
        <v>810</v>
      </c>
      <c r="M907" s="11">
        <v>0.3</v>
      </c>
      <c r="O907" s="16"/>
      <c r="P907" s="17"/>
      <c r="Q907" s="12"/>
      <c r="R907" s="13"/>
    </row>
    <row r="908" spans="1:18" ht="15.85" customHeight="1">
      <c r="A908" s="1"/>
      <c r="B908" s="6" t="s">
        <v>31</v>
      </c>
      <c r="C908" s="6">
        <v>1189833</v>
      </c>
      <c r="D908" s="7">
        <v>44393</v>
      </c>
      <c r="E908" s="6" t="s">
        <v>33</v>
      </c>
      <c r="F908" s="6" t="s">
        <v>51</v>
      </c>
      <c r="G908" s="6" t="s">
        <v>52</v>
      </c>
      <c r="H908" s="6" t="s">
        <v>19</v>
      </c>
      <c r="I908" s="8">
        <v>0.45</v>
      </c>
      <c r="J908" s="9">
        <v>5500</v>
      </c>
      <c r="K908" s="10">
        <f t="shared" si="6"/>
        <v>2475</v>
      </c>
      <c r="L908" s="10">
        <f t="shared" si="7"/>
        <v>1113.75</v>
      </c>
      <c r="M908" s="11">
        <v>0.45</v>
      </c>
      <c r="O908" s="16"/>
      <c r="P908" s="17"/>
      <c r="Q908" s="12"/>
      <c r="R908" s="13"/>
    </row>
    <row r="909" spans="1:18" ht="15.85" customHeight="1">
      <c r="A909" s="1"/>
      <c r="B909" s="6" t="s">
        <v>31</v>
      </c>
      <c r="C909" s="6">
        <v>1189833</v>
      </c>
      <c r="D909" s="7">
        <v>44393</v>
      </c>
      <c r="E909" s="6" t="s">
        <v>33</v>
      </c>
      <c r="F909" s="6" t="s">
        <v>51</v>
      </c>
      <c r="G909" s="6" t="s">
        <v>52</v>
      </c>
      <c r="H909" s="6" t="s">
        <v>20</v>
      </c>
      <c r="I909" s="8">
        <v>0.4</v>
      </c>
      <c r="J909" s="9">
        <v>4500</v>
      </c>
      <c r="K909" s="10">
        <f t="shared" si="6"/>
        <v>1800</v>
      </c>
      <c r="L909" s="10">
        <f t="shared" si="7"/>
        <v>719.99999999999989</v>
      </c>
      <c r="M909" s="11">
        <v>0.39999999999999997</v>
      </c>
      <c r="O909" s="16"/>
      <c r="P909" s="17"/>
      <c r="Q909" s="12"/>
      <c r="R909" s="13"/>
    </row>
    <row r="910" spans="1:18" ht="15.85" customHeight="1">
      <c r="A910" s="1"/>
      <c r="B910" s="6" t="s">
        <v>31</v>
      </c>
      <c r="C910" s="6">
        <v>1189833</v>
      </c>
      <c r="D910" s="7">
        <v>44393</v>
      </c>
      <c r="E910" s="6" t="s">
        <v>33</v>
      </c>
      <c r="F910" s="6" t="s">
        <v>51</v>
      </c>
      <c r="G910" s="6" t="s">
        <v>52</v>
      </c>
      <c r="H910" s="6" t="s">
        <v>21</v>
      </c>
      <c r="I910" s="8">
        <v>0.45</v>
      </c>
      <c r="J910" s="9">
        <v>4750</v>
      </c>
      <c r="K910" s="10">
        <f t="shared" si="6"/>
        <v>2137.5</v>
      </c>
      <c r="L910" s="10">
        <f t="shared" si="7"/>
        <v>1282.5000000000002</v>
      </c>
      <c r="M910" s="11">
        <v>0.60000000000000009</v>
      </c>
      <c r="O910" s="16"/>
      <c r="P910" s="17"/>
      <c r="Q910" s="12"/>
      <c r="R910" s="13"/>
    </row>
    <row r="911" spans="1:18" ht="15.85" customHeight="1">
      <c r="A911" s="1"/>
      <c r="B911" s="6" t="s">
        <v>31</v>
      </c>
      <c r="C911" s="6">
        <v>1189833</v>
      </c>
      <c r="D911" s="7">
        <v>44393</v>
      </c>
      <c r="E911" s="6" t="s">
        <v>33</v>
      </c>
      <c r="F911" s="6" t="s">
        <v>51</v>
      </c>
      <c r="G911" s="6" t="s">
        <v>52</v>
      </c>
      <c r="H911" s="6" t="s">
        <v>22</v>
      </c>
      <c r="I911" s="8">
        <v>0.6</v>
      </c>
      <c r="J911" s="9">
        <v>4750</v>
      </c>
      <c r="K911" s="10">
        <f t="shared" si="6"/>
        <v>2850</v>
      </c>
      <c r="L911" s="10">
        <f t="shared" si="7"/>
        <v>712.5</v>
      </c>
      <c r="M911" s="11">
        <v>0.25</v>
      </c>
      <c r="O911" s="16"/>
      <c r="P911" s="17"/>
      <c r="Q911" s="12"/>
      <c r="R911" s="13"/>
    </row>
    <row r="912" spans="1:18" ht="15.85" customHeight="1">
      <c r="A912" s="1"/>
      <c r="B912" s="6" t="s">
        <v>31</v>
      </c>
      <c r="C912" s="6">
        <v>1189833</v>
      </c>
      <c r="D912" s="7">
        <v>44425</v>
      </c>
      <c r="E912" s="6" t="s">
        <v>33</v>
      </c>
      <c r="F912" s="6" t="s">
        <v>51</v>
      </c>
      <c r="G912" s="6" t="s">
        <v>52</v>
      </c>
      <c r="H912" s="6" t="s">
        <v>17</v>
      </c>
      <c r="I912" s="8">
        <v>0.45</v>
      </c>
      <c r="J912" s="9">
        <v>6750</v>
      </c>
      <c r="K912" s="10">
        <f t="shared" si="6"/>
        <v>3037.5</v>
      </c>
      <c r="L912" s="10">
        <f t="shared" si="7"/>
        <v>1366.875</v>
      </c>
      <c r="M912" s="11">
        <v>0.45</v>
      </c>
      <c r="O912" s="16"/>
      <c r="P912" s="17"/>
      <c r="Q912" s="12"/>
      <c r="R912" s="13"/>
    </row>
    <row r="913" spans="1:18" ht="15.85" customHeight="1">
      <c r="A913" s="1"/>
      <c r="B913" s="6" t="s">
        <v>31</v>
      </c>
      <c r="C913" s="6">
        <v>1189833</v>
      </c>
      <c r="D913" s="7">
        <v>44425</v>
      </c>
      <c r="E913" s="6" t="s">
        <v>33</v>
      </c>
      <c r="F913" s="6" t="s">
        <v>51</v>
      </c>
      <c r="G913" s="6" t="s">
        <v>52</v>
      </c>
      <c r="H913" s="6" t="s">
        <v>18</v>
      </c>
      <c r="I913" s="8">
        <v>0.55000000000000004</v>
      </c>
      <c r="J913" s="9">
        <v>6250</v>
      </c>
      <c r="K913" s="10">
        <f t="shared" si="6"/>
        <v>3437.5000000000005</v>
      </c>
      <c r="L913" s="10">
        <f t="shared" si="7"/>
        <v>1031.25</v>
      </c>
      <c r="M913" s="11">
        <v>0.3</v>
      </c>
      <c r="O913" s="16"/>
      <c r="P913" s="17"/>
      <c r="Q913" s="12"/>
      <c r="R913" s="13"/>
    </row>
    <row r="914" spans="1:18" ht="15.85" customHeight="1">
      <c r="A914" s="1"/>
      <c r="B914" s="6" t="s">
        <v>31</v>
      </c>
      <c r="C914" s="6">
        <v>1189833</v>
      </c>
      <c r="D914" s="7">
        <v>44425</v>
      </c>
      <c r="E914" s="6" t="s">
        <v>33</v>
      </c>
      <c r="F914" s="6" t="s">
        <v>51</v>
      </c>
      <c r="G914" s="6" t="s">
        <v>52</v>
      </c>
      <c r="H914" s="6" t="s">
        <v>19</v>
      </c>
      <c r="I914" s="8">
        <v>0.5</v>
      </c>
      <c r="J914" s="9">
        <v>5000</v>
      </c>
      <c r="K914" s="10">
        <f t="shared" si="6"/>
        <v>2500</v>
      </c>
      <c r="L914" s="10">
        <f t="shared" si="7"/>
        <v>1125</v>
      </c>
      <c r="M914" s="11">
        <v>0.45</v>
      </c>
      <c r="O914" s="16"/>
      <c r="P914" s="17"/>
      <c r="Q914" s="12"/>
      <c r="R914" s="13"/>
    </row>
    <row r="915" spans="1:18" ht="15.85" customHeight="1">
      <c r="A915" s="1"/>
      <c r="B915" s="6" t="s">
        <v>31</v>
      </c>
      <c r="C915" s="6">
        <v>1189833</v>
      </c>
      <c r="D915" s="7">
        <v>44425</v>
      </c>
      <c r="E915" s="6" t="s">
        <v>33</v>
      </c>
      <c r="F915" s="6" t="s">
        <v>51</v>
      </c>
      <c r="G915" s="6" t="s">
        <v>52</v>
      </c>
      <c r="H915" s="6" t="s">
        <v>20</v>
      </c>
      <c r="I915" s="8">
        <v>0.45</v>
      </c>
      <c r="J915" s="9">
        <v>4250</v>
      </c>
      <c r="K915" s="10">
        <f t="shared" si="6"/>
        <v>1912.5</v>
      </c>
      <c r="L915" s="10">
        <f t="shared" si="7"/>
        <v>764.99999999999989</v>
      </c>
      <c r="M915" s="11">
        <v>0.39999999999999997</v>
      </c>
      <c r="O915" s="16"/>
      <c r="P915" s="17"/>
      <c r="Q915" s="12"/>
      <c r="R915" s="13"/>
    </row>
    <row r="916" spans="1:18" ht="15.85" customHeight="1">
      <c r="A916" s="1"/>
      <c r="B916" s="6" t="s">
        <v>31</v>
      </c>
      <c r="C916" s="6">
        <v>1189833</v>
      </c>
      <c r="D916" s="7">
        <v>44425</v>
      </c>
      <c r="E916" s="6" t="s">
        <v>33</v>
      </c>
      <c r="F916" s="6" t="s">
        <v>51</v>
      </c>
      <c r="G916" s="6" t="s">
        <v>52</v>
      </c>
      <c r="H916" s="6" t="s">
        <v>21</v>
      </c>
      <c r="I916" s="8">
        <v>0.54999999999999993</v>
      </c>
      <c r="J916" s="9">
        <v>4250</v>
      </c>
      <c r="K916" s="10">
        <f t="shared" si="6"/>
        <v>2337.4999999999995</v>
      </c>
      <c r="L916" s="10">
        <f t="shared" si="7"/>
        <v>1402.5</v>
      </c>
      <c r="M916" s="11">
        <v>0.60000000000000009</v>
      </c>
      <c r="O916" s="16"/>
      <c r="P916" s="17"/>
      <c r="Q916" s="12"/>
      <c r="R916" s="13"/>
    </row>
    <row r="917" spans="1:18" ht="15.85" customHeight="1">
      <c r="A917" s="1"/>
      <c r="B917" s="6" t="s">
        <v>31</v>
      </c>
      <c r="C917" s="6">
        <v>1189833</v>
      </c>
      <c r="D917" s="7">
        <v>44425</v>
      </c>
      <c r="E917" s="6" t="s">
        <v>33</v>
      </c>
      <c r="F917" s="6" t="s">
        <v>51</v>
      </c>
      <c r="G917" s="6" t="s">
        <v>52</v>
      </c>
      <c r="H917" s="6" t="s">
        <v>22</v>
      </c>
      <c r="I917" s="8">
        <v>0.6</v>
      </c>
      <c r="J917" s="9">
        <v>4000</v>
      </c>
      <c r="K917" s="10">
        <f t="shared" si="6"/>
        <v>2400</v>
      </c>
      <c r="L917" s="10">
        <f t="shared" si="7"/>
        <v>600</v>
      </c>
      <c r="M917" s="11">
        <v>0.25</v>
      </c>
      <c r="O917" s="16"/>
      <c r="P917" s="17"/>
      <c r="Q917" s="12"/>
      <c r="R917" s="13"/>
    </row>
    <row r="918" spans="1:18" ht="15.85" customHeight="1">
      <c r="A918" s="1"/>
      <c r="B918" s="6" t="s">
        <v>31</v>
      </c>
      <c r="C918" s="6">
        <v>1189833</v>
      </c>
      <c r="D918" s="7">
        <v>44457</v>
      </c>
      <c r="E918" s="6" t="s">
        <v>33</v>
      </c>
      <c r="F918" s="6" t="s">
        <v>51</v>
      </c>
      <c r="G918" s="6" t="s">
        <v>52</v>
      </c>
      <c r="H918" s="6" t="s">
        <v>17</v>
      </c>
      <c r="I918" s="8">
        <v>0.45</v>
      </c>
      <c r="J918" s="9">
        <v>6000</v>
      </c>
      <c r="K918" s="10">
        <f t="shared" si="6"/>
        <v>2700</v>
      </c>
      <c r="L918" s="10">
        <f t="shared" si="7"/>
        <v>1215</v>
      </c>
      <c r="M918" s="11">
        <v>0.45</v>
      </c>
      <c r="O918" s="16"/>
      <c r="P918" s="17"/>
      <c r="Q918" s="12"/>
      <c r="R918" s="13"/>
    </row>
    <row r="919" spans="1:18" ht="15.85" customHeight="1">
      <c r="A919" s="1"/>
      <c r="B919" s="6" t="s">
        <v>31</v>
      </c>
      <c r="C919" s="6">
        <v>1189833</v>
      </c>
      <c r="D919" s="7">
        <v>44457</v>
      </c>
      <c r="E919" s="6" t="s">
        <v>33</v>
      </c>
      <c r="F919" s="6" t="s">
        <v>51</v>
      </c>
      <c r="G919" s="6" t="s">
        <v>52</v>
      </c>
      <c r="H919" s="6" t="s">
        <v>18</v>
      </c>
      <c r="I919" s="8">
        <v>0.5</v>
      </c>
      <c r="J919" s="9">
        <v>6000</v>
      </c>
      <c r="K919" s="10">
        <f t="shared" si="6"/>
        <v>3000</v>
      </c>
      <c r="L919" s="10">
        <f t="shared" si="7"/>
        <v>900</v>
      </c>
      <c r="M919" s="11">
        <v>0.3</v>
      </c>
      <c r="O919" s="16"/>
      <c r="P919" s="17"/>
      <c r="Q919" s="12"/>
      <c r="R919" s="13"/>
    </row>
    <row r="920" spans="1:18" ht="15.85" customHeight="1">
      <c r="A920" s="1"/>
      <c r="B920" s="6" t="s">
        <v>31</v>
      </c>
      <c r="C920" s="6">
        <v>1189833</v>
      </c>
      <c r="D920" s="7">
        <v>44457</v>
      </c>
      <c r="E920" s="6" t="s">
        <v>33</v>
      </c>
      <c r="F920" s="6" t="s">
        <v>51</v>
      </c>
      <c r="G920" s="6" t="s">
        <v>52</v>
      </c>
      <c r="H920" s="6" t="s">
        <v>19</v>
      </c>
      <c r="I920" s="8">
        <v>0.45</v>
      </c>
      <c r="J920" s="9">
        <v>4500</v>
      </c>
      <c r="K920" s="10">
        <f t="shared" si="6"/>
        <v>2025</v>
      </c>
      <c r="L920" s="10">
        <f t="shared" si="7"/>
        <v>911.25</v>
      </c>
      <c r="M920" s="11">
        <v>0.45</v>
      </c>
      <c r="O920" s="16"/>
      <c r="P920" s="17"/>
      <c r="Q920" s="12"/>
      <c r="R920" s="13"/>
    </row>
    <row r="921" spans="1:18" ht="15.85" customHeight="1">
      <c r="A921" s="1"/>
      <c r="B921" s="6" t="s">
        <v>31</v>
      </c>
      <c r="C921" s="6">
        <v>1189833</v>
      </c>
      <c r="D921" s="7">
        <v>44457</v>
      </c>
      <c r="E921" s="6" t="s">
        <v>33</v>
      </c>
      <c r="F921" s="6" t="s">
        <v>51</v>
      </c>
      <c r="G921" s="6" t="s">
        <v>52</v>
      </c>
      <c r="H921" s="6" t="s">
        <v>20</v>
      </c>
      <c r="I921" s="8">
        <v>0.45</v>
      </c>
      <c r="J921" s="9">
        <v>4000</v>
      </c>
      <c r="K921" s="10">
        <f t="shared" si="6"/>
        <v>1800</v>
      </c>
      <c r="L921" s="10">
        <f t="shared" si="7"/>
        <v>719.99999999999989</v>
      </c>
      <c r="M921" s="11">
        <v>0.39999999999999997</v>
      </c>
      <c r="O921" s="16"/>
      <c r="P921" s="17"/>
      <c r="Q921" s="12"/>
      <c r="R921" s="13"/>
    </row>
    <row r="922" spans="1:18" ht="15.85" customHeight="1">
      <c r="A922" s="1"/>
      <c r="B922" s="6" t="s">
        <v>31</v>
      </c>
      <c r="C922" s="6">
        <v>1189833</v>
      </c>
      <c r="D922" s="7">
        <v>44457</v>
      </c>
      <c r="E922" s="6" t="s">
        <v>33</v>
      </c>
      <c r="F922" s="6" t="s">
        <v>51</v>
      </c>
      <c r="G922" s="6" t="s">
        <v>52</v>
      </c>
      <c r="H922" s="6" t="s">
        <v>21</v>
      </c>
      <c r="I922" s="8">
        <v>0.54999999999999993</v>
      </c>
      <c r="J922" s="9">
        <v>4000</v>
      </c>
      <c r="K922" s="10">
        <f t="shared" si="6"/>
        <v>2199.9999999999995</v>
      </c>
      <c r="L922" s="10">
        <f t="shared" si="7"/>
        <v>1320</v>
      </c>
      <c r="M922" s="11">
        <v>0.60000000000000009</v>
      </c>
      <c r="O922" s="16"/>
      <c r="P922" s="17"/>
      <c r="Q922" s="12"/>
      <c r="R922" s="13"/>
    </row>
    <row r="923" spans="1:18" ht="15.85" customHeight="1">
      <c r="A923" s="1"/>
      <c r="B923" s="6" t="s">
        <v>31</v>
      </c>
      <c r="C923" s="6">
        <v>1189833</v>
      </c>
      <c r="D923" s="7">
        <v>44457</v>
      </c>
      <c r="E923" s="6" t="s">
        <v>33</v>
      </c>
      <c r="F923" s="6" t="s">
        <v>51</v>
      </c>
      <c r="G923" s="6" t="s">
        <v>52</v>
      </c>
      <c r="H923" s="6" t="s">
        <v>22</v>
      </c>
      <c r="I923" s="8">
        <v>0.6</v>
      </c>
      <c r="J923" s="9">
        <v>4500</v>
      </c>
      <c r="K923" s="10">
        <f t="shared" si="6"/>
        <v>2700</v>
      </c>
      <c r="L923" s="10">
        <f t="shared" si="7"/>
        <v>675</v>
      </c>
      <c r="M923" s="11">
        <v>0.25</v>
      </c>
      <c r="O923" s="16"/>
      <c r="P923" s="17"/>
      <c r="Q923" s="12"/>
      <c r="R923" s="13"/>
    </row>
    <row r="924" spans="1:18" ht="15.85" customHeight="1">
      <c r="A924" s="1"/>
      <c r="B924" s="6" t="s">
        <v>31</v>
      </c>
      <c r="C924" s="6">
        <v>1189833</v>
      </c>
      <c r="D924" s="7">
        <v>44486</v>
      </c>
      <c r="E924" s="6" t="s">
        <v>33</v>
      </c>
      <c r="F924" s="6" t="s">
        <v>51</v>
      </c>
      <c r="G924" s="6" t="s">
        <v>52</v>
      </c>
      <c r="H924" s="6" t="s">
        <v>17</v>
      </c>
      <c r="I924" s="8">
        <v>0.45</v>
      </c>
      <c r="J924" s="9">
        <v>5500</v>
      </c>
      <c r="K924" s="10">
        <f t="shared" si="6"/>
        <v>2475</v>
      </c>
      <c r="L924" s="10">
        <f t="shared" si="7"/>
        <v>1113.75</v>
      </c>
      <c r="M924" s="11">
        <v>0.45</v>
      </c>
      <c r="O924" s="16"/>
      <c r="P924" s="17"/>
      <c r="Q924" s="12"/>
      <c r="R924" s="13"/>
    </row>
    <row r="925" spans="1:18" ht="15.85" customHeight="1">
      <c r="A925" s="1"/>
      <c r="B925" s="6" t="s">
        <v>31</v>
      </c>
      <c r="C925" s="6">
        <v>1189833</v>
      </c>
      <c r="D925" s="7">
        <v>44486</v>
      </c>
      <c r="E925" s="6" t="s">
        <v>33</v>
      </c>
      <c r="F925" s="6" t="s">
        <v>51</v>
      </c>
      <c r="G925" s="6" t="s">
        <v>52</v>
      </c>
      <c r="H925" s="6" t="s">
        <v>18</v>
      </c>
      <c r="I925" s="8">
        <v>0.5</v>
      </c>
      <c r="J925" s="9">
        <v>5500</v>
      </c>
      <c r="K925" s="10">
        <f t="shared" si="6"/>
        <v>2750</v>
      </c>
      <c r="L925" s="10">
        <f t="shared" si="7"/>
        <v>825</v>
      </c>
      <c r="M925" s="11">
        <v>0.3</v>
      </c>
      <c r="O925" s="16"/>
      <c r="P925" s="17"/>
      <c r="Q925" s="12"/>
      <c r="R925" s="13"/>
    </row>
    <row r="926" spans="1:18" ht="15.85" customHeight="1">
      <c r="A926" s="1"/>
      <c r="B926" s="6" t="s">
        <v>31</v>
      </c>
      <c r="C926" s="6">
        <v>1189833</v>
      </c>
      <c r="D926" s="7">
        <v>44486</v>
      </c>
      <c r="E926" s="6" t="s">
        <v>33</v>
      </c>
      <c r="F926" s="6" t="s">
        <v>51</v>
      </c>
      <c r="G926" s="6" t="s">
        <v>52</v>
      </c>
      <c r="H926" s="6" t="s">
        <v>19</v>
      </c>
      <c r="I926" s="8">
        <v>0.45</v>
      </c>
      <c r="J926" s="9">
        <v>4000</v>
      </c>
      <c r="K926" s="10">
        <f t="shared" si="6"/>
        <v>1800</v>
      </c>
      <c r="L926" s="10">
        <f t="shared" si="7"/>
        <v>810</v>
      </c>
      <c r="M926" s="11">
        <v>0.45</v>
      </c>
      <c r="O926" s="16"/>
      <c r="P926" s="17"/>
      <c r="Q926" s="12"/>
      <c r="R926" s="13"/>
    </row>
    <row r="927" spans="1:18" ht="15.85" customHeight="1">
      <c r="A927" s="1"/>
      <c r="B927" s="6" t="s">
        <v>31</v>
      </c>
      <c r="C927" s="6">
        <v>1189833</v>
      </c>
      <c r="D927" s="7">
        <v>44486</v>
      </c>
      <c r="E927" s="6" t="s">
        <v>33</v>
      </c>
      <c r="F927" s="6" t="s">
        <v>51</v>
      </c>
      <c r="G927" s="6" t="s">
        <v>52</v>
      </c>
      <c r="H927" s="6" t="s">
        <v>20</v>
      </c>
      <c r="I927" s="8">
        <v>0.45</v>
      </c>
      <c r="J927" s="9">
        <v>3750</v>
      </c>
      <c r="K927" s="10">
        <f t="shared" si="6"/>
        <v>1687.5</v>
      </c>
      <c r="L927" s="10">
        <f t="shared" si="7"/>
        <v>675</v>
      </c>
      <c r="M927" s="11">
        <v>0.39999999999999997</v>
      </c>
      <c r="O927" s="16"/>
      <c r="P927" s="17"/>
      <c r="Q927" s="12"/>
      <c r="R927" s="13"/>
    </row>
    <row r="928" spans="1:18" ht="15.85" customHeight="1">
      <c r="A928" s="1"/>
      <c r="B928" s="6" t="s">
        <v>31</v>
      </c>
      <c r="C928" s="6">
        <v>1189833</v>
      </c>
      <c r="D928" s="7">
        <v>44486</v>
      </c>
      <c r="E928" s="6" t="s">
        <v>33</v>
      </c>
      <c r="F928" s="6" t="s">
        <v>51</v>
      </c>
      <c r="G928" s="6" t="s">
        <v>52</v>
      </c>
      <c r="H928" s="6" t="s">
        <v>21</v>
      </c>
      <c r="I928" s="8">
        <v>0.54999999999999993</v>
      </c>
      <c r="J928" s="9">
        <v>3500</v>
      </c>
      <c r="K928" s="10">
        <f t="shared" si="6"/>
        <v>1924.9999999999998</v>
      </c>
      <c r="L928" s="10">
        <f t="shared" si="7"/>
        <v>1155</v>
      </c>
      <c r="M928" s="11">
        <v>0.60000000000000009</v>
      </c>
      <c r="O928" s="16"/>
      <c r="P928" s="17"/>
      <c r="Q928" s="12"/>
      <c r="R928" s="13"/>
    </row>
    <row r="929" spans="1:18" ht="15.85" customHeight="1">
      <c r="A929" s="1"/>
      <c r="B929" s="6" t="s">
        <v>31</v>
      </c>
      <c r="C929" s="6">
        <v>1189833</v>
      </c>
      <c r="D929" s="7">
        <v>44486</v>
      </c>
      <c r="E929" s="6" t="s">
        <v>33</v>
      </c>
      <c r="F929" s="6" t="s">
        <v>51</v>
      </c>
      <c r="G929" s="6" t="s">
        <v>52</v>
      </c>
      <c r="H929" s="6" t="s">
        <v>22</v>
      </c>
      <c r="I929" s="8">
        <v>0.6</v>
      </c>
      <c r="J929" s="9">
        <v>4000</v>
      </c>
      <c r="K929" s="10">
        <f t="shared" si="6"/>
        <v>2400</v>
      </c>
      <c r="L929" s="10">
        <f t="shared" si="7"/>
        <v>600</v>
      </c>
      <c r="M929" s="11">
        <v>0.25</v>
      </c>
      <c r="O929" s="16"/>
      <c r="P929" s="17"/>
      <c r="Q929" s="12"/>
      <c r="R929" s="13"/>
    </row>
    <row r="930" spans="1:18" ht="15.85" customHeight="1">
      <c r="A930" s="1"/>
      <c r="B930" s="6" t="s">
        <v>31</v>
      </c>
      <c r="C930" s="6">
        <v>1189833</v>
      </c>
      <c r="D930" s="7">
        <v>44517</v>
      </c>
      <c r="E930" s="6" t="s">
        <v>33</v>
      </c>
      <c r="F930" s="6" t="s">
        <v>51</v>
      </c>
      <c r="G930" s="6" t="s">
        <v>52</v>
      </c>
      <c r="H930" s="6" t="s">
        <v>17</v>
      </c>
      <c r="I930" s="8">
        <v>0.4</v>
      </c>
      <c r="J930" s="9">
        <v>5750</v>
      </c>
      <c r="K930" s="10">
        <f t="shared" si="6"/>
        <v>2300</v>
      </c>
      <c r="L930" s="10">
        <f t="shared" si="7"/>
        <v>1035</v>
      </c>
      <c r="M930" s="11">
        <v>0.45</v>
      </c>
      <c r="O930" s="16"/>
      <c r="P930" s="17"/>
      <c r="Q930" s="12"/>
      <c r="R930" s="13"/>
    </row>
    <row r="931" spans="1:18" ht="15.85" customHeight="1">
      <c r="A931" s="1"/>
      <c r="B931" s="6" t="s">
        <v>31</v>
      </c>
      <c r="C931" s="6">
        <v>1189833</v>
      </c>
      <c r="D931" s="7">
        <v>44517</v>
      </c>
      <c r="E931" s="6" t="s">
        <v>33</v>
      </c>
      <c r="F931" s="6" t="s">
        <v>51</v>
      </c>
      <c r="G931" s="6" t="s">
        <v>52</v>
      </c>
      <c r="H931" s="6" t="s">
        <v>18</v>
      </c>
      <c r="I931" s="8">
        <v>0.45000000000000007</v>
      </c>
      <c r="J931" s="9">
        <v>5750</v>
      </c>
      <c r="K931" s="10">
        <f t="shared" si="6"/>
        <v>2587.5000000000005</v>
      </c>
      <c r="L931" s="10">
        <f t="shared" si="7"/>
        <v>776.25000000000011</v>
      </c>
      <c r="M931" s="11">
        <v>0.3</v>
      </c>
      <c r="O931" s="16"/>
      <c r="P931" s="17"/>
      <c r="Q931" s="12"/>
      <c r="R931" s="13"/>
    </row>
    <row r="932" spans="1:18" ht="15.85" customHeight="1">
      <c r="A932" s="1"/>
      <c r="B932" s="6" t="s">
        <v>31</v>
      </c>
      <c r="C932" s="6">
        <v>1189833</v>
      </c>
      <c r="D932" s="7">
        <v>44517</v>
      </c>
      <c r="E932" s="6" t="s">
        <v>33</v>
      </c>
      <c r="F932" s="6" t="s">
        <v>51</v>
      </c>
      <c r="G932" s="6" t="s">
        <v>52</v>
      </c>
      <c r="H932" s="6" t="s">
        <v>19</v>
      </c>
      <c r="I932" s="8">
        <v>0.4</v>
      </c>
      <c r="J932" s="9">
        <v>4250</v>
      </c>
      <c r="K932" s="10">
        <f t="shared" si="6"/>
        <v>1700</v>
      </c>
      <c r="L932" s="10">
        <f t="shared" si="7"/>
        <v>765</v>
      </c>
      <c r="M932" s="11">
        <v>0.45</v>
      </c>
      <c r="O932" s="16"/>
      <c r="P932" s="17"/>
      <c r="Q932" s="12"/>
      <c r="R932" s="13"/>
    </row>
    <row r="933" spans="1:18" ht="15.85" customHeight="1">
      <c r="A933" s="1"/>
      <c r="B933" s="6" t="s">
        <v>31</v>
      </c>
      <c r="C933" s="6">
        <v>1189833</v>
      </c>
      <c r="D933" s="7">
        <v>44517</v>
      </c>
      <c r="E933" s="6" t="s">
        <v>33</v>
      </c>
      <c r="F933" s="6" t="s">
        <v>51</v>
      </c>
      <c r="G933" s="6" t="s">
        <v>52</v>
      </c>
      <c r="H933" s="6" t="s">
        <v>20</v>
      </c>
      <c r="I933" s="8">
        <v>0.4</v>
      </c>
      <c r="J933" s="9">
        <v>4250</v>
      </c>
      <c r="K933" s="10">
        <f t="shared" si="6"/>
        <v>1700</v>
      </c>
      <c r="L933" s="10">
        <f t="shared" si="7"/>
        <v>680</v>
      </c>
      <c r="M933" s="11">
        <v>0.39999999999999997</v>
      </c>
      <c r="O933" s="16"/>
      <c r="P933" s="17"/>
      <c r="Q933" s="12"/>
      <c r="R933" s="13"/>
    </row>
    <row r="934" spans="1:18" ht="15.85" customHeight="1">
      <c r="A934" s="1"/>
      <c r="B934" s="6" t="s">
        <v>31</v>
      </c>
      <c r="C934" s="6">
        <v>1189833</v>
      </c>
      <c r="D934" s="7">
        <v>44517</v>
      </c>
      <c r="E934" s="6" t="s">
        <v>33</v>
      </c>
      <c r="F934" s="6" t="s">
        <v>51</v>
      </c>
      <c r="G934" s="6" t="s">
        <v>52</v>
      </c>
      <c r="H934" s="6" t="s">
        <v>21</v>
      </c>
      <c r="I934" s="8">
        <v>0.54999999999999993</v>
      </c>
      <c r="J934" s="9">
        <v>3750</v>
      </c>
      <c r="K934" s="10">
        <f t="shared" si="6"/>
        <v>2062.4999999999995</v>
      </c>
      <c r="L934" s="10">
        <f t="shared" si="7"/>
        <v>1237.5</v>
      </c>
      <c r="M934" s="11">
        <v>0.60000000000000009</v>
      </c>
      <c r="O934" s="16"/>
      <c r="P934" s="17"/>
      <c r="Q934" s="12"/>
      <c r="R934" s="13"/>
    </row>
    <row r="935" spans="1:18" ht="15.85" customHeight="1">
      <c r="A935" s="1"/>
      <c r="B935" s="6" t="s">
        <v>31</v>
      </c>
      <c r="C935" s="6">
        <v>1189833</v>
      </c>
      <c r="D935" s="7">
        <v>44517</v>
      </c>
      <c r="E935" s="6" t="s">
        <v>33</v>
      </c>
      <c r="F935" s="6" t="s">
        <v>51</v>
      </c>
      <c r="G935" s="6" t="s">
        <v>52</v>
      </c>
      <c r="H935" s="6" t="s">
        <v>22</v>
      </c>
      <c r="I935" s="8">
        <v>0.6</v>
      </c>
      <c r="J935" s="9">
        <v>4750</v>
      </c>
      <c r="K935" s="10">
        <f t="shared" si="6"/>
        <v>2850</v>
      </c>
      <c r="L935" s="10">
        <f t="shared" si="7"/>
        <v>712.5</v>
      </c>
      <c r="M935" s="11">
        <v>0.25</v>
      </c>
      <c r="O935" s="16"/>
      <c r="P935" s="17"/>
      <c r="Q935" s="12"/>
      <c r="R935" s="13"/>
    </row>
    <row r="936" spans="1:18" ht="15.85" customHeight="1">
      <c r="A936" s="1"/>
      <c r="B936" s="6" t="s">
        <v>31</v>
      </c>
      <c r="C936" s="6">
        <v>1189833</v>
      </c>
      <c r="D936" s="7">
        <v>44546</v>
      </c>
      <c r="E936" s="6" t="s">
        <v>33</v>
      </c>
      <c r="F936" s="6" t="s">
        <v>51</v>
      </c>
      <c r="G936" s="6" t="s">
        <v>52</v>
      </c>
      <c r="H936" s="6" t="s">
        <v>17</v>
      </c>
      <c r="I936" s="8">
        <v>0.45</v>
      </c>
      <c r="J936" s="9">
        <v>6750</v>
      </c>
      <c r="K936" s="10">
        <f t="shared" si="6"/>
        <v>3037.5</v>
      </c>
      <c r="L936" s="10">
        <f t="shared" si="7"/>
        <v>1366.875</v>
      </c>
      <c r="M936" s="11">
        <v>0.45</v>
      </c>
      <c r="O936" s="16"/>
      <c r="P936" s="17"/>
      <c r="Q936" s="12"/>
      <c r="R936" s="13"/>
    </row>
    <row r="937" spans="1:18" ht="15.85" customHeight="1">
      <c r="A937" s="1"/>
      <c r="B937" s="6" t="s">
        <v>31</v>
      </c>
      <c r="C937" s="6">
        <v>1189833</v>
      </c>
      <c r="D937" s="7">
        <v>44546</v>
      </c>
      <c r="E937" s="6" t="s">
        <v>33</v>
      </c>
      <c r="F937" s="6" t="s">
        <v>51</v>
      </c>
      <c r="G937" s="6" t="s">
        <v>52</v>
      </c>
      <c r="H937" s="6" t="s">
        <v>18</v>
      </c>
      <c r="I937" s="8">
        <v>0.5</v>
      </c>
      <c r="J937" s="9">
        <v>6750</v>
      </c>
      <c r="K937" s="10">
        <f t="shared" si="6"/>
        <v>3375</v>
      </c>
      <c r="L937" s="10">
        <f t="shared" si="7"/>
        <v>1012.5</v>
      </c>
      <c r="M937" s="11">
        <v>0.3</v>
      </c>
      <c r="O937" s="16"/>
      <c r="P937" s="17"/>
      <c r="Q937" s="12"/>
      <c r="R937" s="13"/>
    </row>
    <row r="938" spans="1:18" ht="15.85" customHeight="1">
      <c r="A938" s="1"/>
      <c r="B938" s="6" t="s">
        <v>31</v>
      </c>
      <c r="C938" s="6">
        <v>1189833</v>
      </c>
      <c r="D938" s="7">
        <v>44546</v>
      </c>
      <c r="E938" s="6" t="s">
        <v>33</v>
      </c>
      <c r="F938" s="6" t="s">
        <v>51</v>
      </c>
      <c r="G938" s="6" t="s">
        <v>52</v>
      </c>
      <c r="H938" s="6" t="s">
        <v>19</v>
      </c>
      <c r="I938" s="8">
        <v>0.45</v>
      </c>
      <c r="J938" s="9">
        <v>4750</v>
      </c>
      <c r="K938" s="10">
        <f t="shared" si="6"/>
        <v>2137.5</v>
      </c>
      <c r="L938" s="10">
        <f t="shared" si="7"/>
        <v>961.875</v>
      </c>
      <c r="M938" s="11">
        <v>0.45</v>
      </c>
      <c r="O938" s="16"/>
      <c r="P938" s="17"/>
      <c r="Q938" s="12"/>
      <c r="R938" s="13"/>
    </row>
    <row r="939" spans="1:18" ht="15.85" customHeight="1">
      <c r="A939" s="1"/>
      <c r="B939" s="6" t="s">
        <v>31</v>
      </c>
      <c r="C939" s="6">
        <v>1189833</v>
      </c>
      <c r="D939" s="7">
        <v>44546</v>
      </c>
      <c r="E939" s="6" t="s">
        <v>33</v>
      </c>
      <c r="F939" s="6" t="s">
        <v>51</v>
      </c>
      <c r="G939" s="6" t="s">
        <v>52</v>
      </c>
      <c r="H939" s="6" t="s">
        <v>20</v>
      </c>
      <c r="I939" s="8">
        <v>0.45</v>
      </c>
      <c r="J939" s="9">
        <v>4750</v>
      </c>
      <c r="K939" s="10">
        <f t="shared" si="6"/>
        <v>2137.5</v>
      </c>
      <c r="L939" s="10">
        <f t="shared" si="7"/>
        <v>854.99999999999989</v>
      </c>
      <c r="M939" s="11">
        <v>0.39999999999999997</v>
      </c>
      <c r="O939" s="16"/>
      <c r="P939" s="17"/>
      <c r="Q939" s="12"/>
      <c r="R939" s="13"/>
    </row>
    <row r="940" spans="1:18" ht="15.85" customHeight="1">
      <c r="A940" s="1"/>
      <c r="B940" s="6" t="s">
        <v>31</v>
      </c>
      <c r="C940" s="6">
        <v>1189833</v>
      </c>
      <c r="D940" s="7">
        <v>44546</v>
      </c>
      <c r="E940" s="6" t="s">
        <v>33</v>
      </c>
      <c r="F940" s="6" t="s">
        <v>51</v>
      </c>
      <c r="G940" s="6" t="s">
        <v>52</v>
      </c>
      <c r="H940" s="6" t="s">
        <v>21</v>
      </c>
      <c r="I940" s="8">
        <v>0.54999999999999993</v>
      </c>
      <c r="J940" s="9">
        <v>4000</v>
      </c>
      <c r="K940" s="10">
        <f t="shared" si="6"/>
        <v>2199.9999999999995</v>
      </c>
      <c r="L940" s="10">
        <f t="shared" si="7"/>
        <v>1320</v>
      </c>
      <c r="M940" s="11">
        <v>0.60000000000000009</v>
      </c>
      <c r="O940" s="16"/>
      <c r="P940" s="17"/>
      <c r="Q940" s="12"/>
      <c r="R940" s="13"/>
    </row>
    <row r="941" spans="1:18" ht="15.85" customHeight="1">
      <c r="A941" s="1"/>
      <c r="B941" s="6" t="s">
        <v>31</v>
      </c>
      <c r="C941" s="6">
        <v>1189833</v>
      </c>
      <c r="D941" s="7">
        <v>44546</v>
      </c>
      <c r="E941" s="6" t="s">
        <v>33</v>
      </c>
      <c r="F941" s="6" t="s">
        <v>51</v>
      </c>
      <c r="G941" s="6" t="s">
        <v>52</v>
      </c>
      <c r="H941" s="6" t="s">
        <v>22</v>
      </c>
      <c r="I941" s="8">
        <v>0.6</v>
      </c>
      <c r="J941" s="9">
        <v>5000</v>
      </c>
      <c r="K941" s="10">
        <f t="shared" si="6"/>
        <v>3000</v>
      </c>
      <c r="L941" s="10">
        <f t="shared" si="7"/>
        <v>750</v>
      </c>
      <c r="M941" s="11">
        <v>0.25</v>
      </c>
      <c r="O941" s="16"/>
      <c r="P941" s="17"/>
      <c r="Q941" s="12"/>
      <c r="R941" s="13"/>
    </row>
    <row r="942" spans="1:18" ht="15.85" customHeight="1">
      <c r="A942" s="1" t="s">
        <v>39</v>
      </c>
      <c r="B942" s="6" t="s">
        <v>23</v>
      </c>
      <c r="C942" s="6">
        <v>1197831</v>
      </c>
      <c r="D942" s="7">
        <v>44200</v>
      </c>
      <c r="E942" s="6" t="s">
        <v>24</v>
      </c>
      <c r="F942" s="6" t="s">
        <v>53</v>
      </c>
      <c r="G942" s="6" t="s">
        <v>54</v>
      </c>
      <c r="H942" s="6" t="s">
        <v>17</v>
      </c>
      <c r="I942" s="8">
        <v>0.2</v>
      </c>
      <c r="J942" s="9">
        <v>7000</v>
      </c>
      <c r="K942" s="10">
        <f t="shared" si="6"/>
        <v>1400</v>
      </c>
      <c r="L942" s="10">
        <f t="shared" si="7"/>
        <v>489.99999999999994</v>
      </c>
      <c r="M942" s="11">
        <v>0.35</v>
      </c>
      <c r="O942" s="16"/>
      <c r="P942" s="17"/>
      <c r="Q942" s="12"/>
      <c r="R942" s="13"/>
    </row>
    <row r="943" spans="1:18" ht="15.85" customHeight="1">
      <c r="A943" s="1"/>
      <c r="B943" s="6" t="s">
        <v>23</v>
      </c>
      <c r="C943" s="6">
        <v>1197831</v>
      </c>
      <c r="D943" s="7">
        <v>44200</v>
      </c>
      <c r="E943" s="6" t="s">
        <v>24</v>
      </c>
      <c r="F943" s="6" t="s">
        <v>53</v>
      </c>
      <c r="G943" s="6" t="s">
        <v>54</v>
      </c>
      <c r="H943" s="6" t="s">
        <v>18</v>
      </c>
      <c r="I943" s="8">
        <v>0.3</v>
      </c>
      <c r="J943" s="9">
        <v>7000</v>
      </c>
      <c r="K943" s="10">
        <f t="shared" si="6"/>
        <v>2100</v>
      </c>
      <c r="L943" s="10">
        <f t="shared" si="7"/>
        <v>735</v>
      </c>
      <c r="M943" s="11">
        <v>0.35</v>
      </c>
      <c r="O943" s="16"/>
      <c r="P943" s="17"/>
      <c r="Q943" s="12"/>
      <c r="R943" s="13"/>
    </row>
    <row r="944" spans="1:18" ht="15.85" customHeight="1">
      <c r="A944" s="1"/>
      <c r="B944" s="6" t="s">
        <v>23</v>
      </c>
      <c r="C944" s="6">
        <v>1197831</v>
      </c>
      <c r="D944" s="7">
        <v>44200</v>
      </c>
      <c r="E944" s="6" t="s">
        <v>24</v>
      </c>
      <c r="F944" s="6" t="s">
        <v>53</v>
      </c>
      <c r="G944" s="6" t="s">
        <v>54</v>
      </c>
      <c r="H944" s="6" t="s">
        <v>19</v>
      </c>
      <c r="I944" s="8">
        <v>0.3</v>
      </c>
      <c r="J944" s="9">
        <v>5000</v>
      </c>
      <c r="K944" s="10">
        <f t="shared" si="6"/>
        <v>1500</v>
      </c>
      <c r="L944" s="10">
        <f t="shared" si="7"/>
        <v>525</v>
      </c>
      <c r="M944" s="11">
        <v>0.35</v>
      </c>
      <c r="O944" s="16"/>
      <c r="P944" s="17"/>
      <c r="Q944" s="12"/>
      <c r="R944" s="13"/>
    </row>
    <row r="945" spans="1:18" ht="15.85" customHeight="1">
      <c r="A945" s="1"/>
      <c r="B945" s="6" t="s">
        <v>23</v>
      </c>
      <c r="C945" s="6">
        <v>1197831</v>
      </c>
      <c r="D945" s="7">
        <v>44200</v>
      </c>
      <c r="E945" s="6" t="s">
        <v>24</v>
      </c>
      <c r="F945" s="6" t="s">
        <v>53</v>
      </c>
      <c r="G945" s="6" t="s">
        <v>54</v>
      </c>
      <c r="H945" s="6" t="s">
        <v>20</v>
      </c>
      <c r="I945" s="8">
        <v>0.35</v>
      </c>
      <c r="J945" s="9">
        <v>5000</v>
      </c>
      <c r="K945" s="10">
        <f t="shared" si="6"/>
        <v>1750</v>
      </c>
      <c r="L945" s="10">
        <f t="shared" si="7"/>
        <v>787.5</v>
      </c>
      <c r="M945" s="11">
        <v>0.45</v>
      </c>
      <c r="O945" s="16"/>
      <c r="P945" s="17"/>
      <c r="Q945" s="12"/>
      <c r="R945" s="13"/>
    </row>
    <row r="946" spans="1:18" ht="15.85" customHeight="1">
      <c r="A946" s="1"/>
      <c r="B946" s="6" t="s">
        <v>23</v>
      </c>
      <c r="C946" s="6">
        <v>1197831</v>
      </c>
      <c r="D946" s="7">
        <v>44200</v>
      </c>
      <c r="E946" s="6" t="s">
        <v>24</v>
      </c>
      <c r="F946" s="6" t="s">
        <v>53</v>
      </c>
      <c r="G946" s="6" t="s">
        <v>54</v>
      </c>
      <c r="H946" s="6" t="s">
        <v>21</v>
      </c>
      <c r="I946" s="8">
        <v>0.4</v>
      </c>
      <c r="J946" s="9">
        <v>3500</v>
      </c>
      <c r="K946" s="10">
        <f t="shared" si="6"/>
        <v>1400</v>
      </c>
      <c r="L946" s="10">
        <f t="shared" si="7"/>
        <v>420</v>
      </c>
      <c r="M946" s="11">
        <v>0.3</v>
      </c>
      <c r="O946" s="16"/>
      <c r="P946" s="17"/>
      <c r="Q946" s="12"/>
      <c r="R946" s="13"/>
    </row>
    <row r="947" spans="1:18" ht="15.85" customHeight="1">
      <c r="A947" s="1"/>
      <c r="B947" s="6" t="s">
        <v>23</v>
      </c>
      <c r="C947" s="6">
        <v>1197831</v>
      </c>
      <c r="D947" s="7">
        <v>44200</v>
      </c>
      <c r="E947" s="6" t="s">
        <v>24</v>
      </c>
      <c r="F947" s="6" t="s">
        <v>53</v>
      </c>
      <c r="G947" s="6" t="s">
        <v>54</v>
      </c>
      <c r="H947" s="6" t="s">
        <v>22</v>
      </c>
      <c r="I947" s="8">
        <v>0.35</v>
      </c>
      <c r="J947" s="9">
        <v>5000</v>
      </c>
      <c r="K947" s="10">
        <f t="shared" si="6"/>
        <v>1750</v>
      </c>
      <c r="L947" s="10">
        <f t="shared" si="7"/>
        <v>875</v>
      </c>
      <c r="M947" s="11">
        <v>0.5</v>
      </c>
      <c r="O947" s="16"/>
      <c r="P947" s="17"/>
      <c r="Q947" s="12"/>
      <c r="R947" s="13"/>
    </row>
    <row r="948" spans="1:18" ht="15.85" customHeight="1">
      <c r="A948" s="1"/>
      <c r="B948" s="6" t="s">
        <v>23</v>
      </c>
      <c r="C948" s="6">
        <v>1197831</v>
      </c>
      <c r="D948" s="7">
        <v>44230</v>
      </c>
      <c r="E948" s="6" t="s">
        <v>24</v>
      </c>
      <c r="F948" s="6" t="s">
        <v>53</v>
      </c>
      <c r="G948" s="6" t="s">
        <v>54</v>
      </c>
      <c r="H948" s="6" t="s">
        <v>17</v>
      </c>
      <c r="I948" s="8">
        <v>0.25</v>
      </c>
      <c r="J948" s="9">
        <v>6500</v>
      </c>
      <c r="K948" s="10">
        <f t="shared" si="6"/>
        <v>1625</v>
      </c>
      <c r="L948" s="10">
        <f t="shared" si="7"/>
        <v>568.75</v>
      </c>
      <c r="M948" s="11">
        <v>0.35</v>
      </c>
      <c r="O948" s="16"/>
      <c r="P948" s="17"/>
      <c r="Q948" s="12"/>
      <c r="R948" s="13"/>
    </row>
    <row r="949" spans="1:18" ht="15.85" customHeight="1">
      <c r="A949" s="1"/>
      <c r="B949" s="6" t="s">
        <v>23</v>
      </c>
      <c r="C949" s="6">
        <v>1197831</v>
      </c>
      <c r="D949" s="7">
        <v>44230</v>
      </c>
      <c r="E949" s="6" t="s">
        <v>24</v>
      </c>
      <c r="F949" s="6" t="s">
        <v>53</v>
      </c>
      <c r="G949" s="6" t="s">
        <v>54</v>
      </c>
      <c r="H949" s="6" t="s">
        <v>18</v>
      </c>
      <c r="I949" s="8">
        <v>0.35</v>
      </c>
      <c r="J949" s="9">
        <v>6250</v>
      </c>
      <c r="K949" s="10">
        <f t="shared" si="6"/>
        <v>2187.5</v>
      </c>
      <c r="L949" s="10">
        <f t="shared" si="7"/>
        <v>765.625</v>
      </c>
      <c r="M949" s="11">
        <v>0.35</v>
      </c>
      <c r="O949" s="16"/>
      <c r="P949" s="17"/>
      <c r="Q949" s="12"/>
      <c r="R949" s="13"/>
    </row>
    <row r="950" spans="1:18" ht="15.85" customHeight="1">
      <c r="A950" s="1"/>
      <c r="B950" s="6" t="s">
        <v>23</v>
      </c>
      <c r="C950" s="6">
        <v>1197831</v>
      </c>
      <c r="D950" s="7">
        <v>44230</v>
      </c>
      <c r="E950" s="6" t="s">
        <v>24</v>
      </c>
      <c r="F950" s="6" t="s">
        <v>53</v>
      </c>
      <c r="G950" s="6" t="s">
        <v>54</v>
      </c>
      <c r="H950" s="6" t="s">
        <v>19</v>
      </c>
      <c r="I950" s="8">
        <v>0.35</v>
      </c>
      <c r="J950" s="9">
        <v>4500</v>
      </c>
      <c r="K950" s="10">
        <f t="shared" si="6"/>
        <v>1575</v>
      </c>
      <c r="L950" s="10">
        <f t="shared" si="7"/>
        <v>551.25</v>
      </c>
      <c r="M950" s="11">
        <v>0.35</v>
      </c>
      <c r="O950" s="16"/>
      <c r="P950" s="17"/>
      <c r="Q950" s="12"/>
      <c r="R950" s="13"/>
    </row>
    <row r="951" spans="1:18" ht="15.85" customHeight="1">
      <c r="A951" s="1"/>
      <c r="B951" s="6" t="s">
        <v>23</v>
      </c>
      <c r="C951" s="6">
        <v>1197831</v>
      </c>
      <c r="D951" s="7">
        <v>44230</v>
      </c>
      <c r="E951" s="6" t="s">
        <v>24</v>
      </c>
      <c r="F951" s="6" t="s">
        <v>53</v>
      </c>
      <c r="G951" s="6" t="s">
        <v>54</v>
      </c>
      <c r="H951" s="6" t="s">
        <v>20</v>
      </c>
      <c r="I951" s="8">
        <v>0.35</v>
      </c>
      <c r="J951" s="9">
        <v>4000</v>
      </c>
      <c r="K951" s="10">
        <f t="shared" si="6"/>
        <v>1400</v>
      </c>
      <c r="L951" s="10">
        <f t="shared" si="7"/>
        <v>630</v>
      </c>
      <c r="M951" s="11">
        <v>0.45</v>
      </c>
      <c r="O951" s="16"/>
      <c r="P951" s="17"/>
      <c r="Q951" s="12"/>
      <c r="R951" s="13"/>
    </row>
    <row r="952" spans="1:18" ht="15.85" customHeight="1">
      <c r="A952" s="1"/>
      <c r="B952" s="6" t="s">
        <v>23</v>
      </c>
      <c r="C952" s="6">
        <v>1197831</v>
      </c>
      <c r="D952" s="7">
        <v>44230</v>
      </c>
      <c r="E952" s="6" t="s">
        <v>24</v>
      </c>
      <c r="F952" s="6" t="s">
        <v>53</v>
      </c>
      <c r="G952" s="6" t="s">
        <v>54</v>
      </c>
      <c r="H952" s="6" t="s">
        <v>21</v>
      </c>
      <c r="I952" s="8">
        <v>0.4</v>
      </c>
      <c r="J952" s="9">
        <v>2750</v>
      </c>
      <c r="K952" s="10">
        <f t="shared" si="6"/>
        <v>1100</v>
      </c>
      <c r="L952" s="10">
        <f t="shared" si="7"/>
        <v>330</v>
      </c>
      <c r="M952" s="11">
        <v>0.3</v>
      </c>
      <c r="O952" s="16"/>
      <c r="P952" s="17"/>
      <c r="Q952" s="12"/>
      <c r="R952" s="13"/>
    </row>
    <row r="953" spans="1:18" ht="15.85" customHeight="1">
      <c r="A953" s="1"/>
      <c r="B953" s="6" t="s">
        <v>23</v>
      </c>
      <c r="C953" s="6">
        <v>1197831</v>
      </c>
      <c r="D953" s="7">
        <v>44230</v>
      </c>
      <c r="E953" s="6" t="s">
        <v>24</v>
      </c>
      <c r="F953" s="6" t="s">
        <v>53</v>
      </c>
      <c r="G953" s="6" t="s">
        <v>54</v>
      </c>
      <c r="H953" s="6" t="s">
        <v>22</v>
      </c>
      <c r="I953" s="8">
        <v>0.35</v>
      </c>
      <c r="J953" s="9">
        <v>4750</v>
      </c>
      <c r="K953" s="10">
        <f t="shared" si="6"/>
        <v>1662.5</v>
      </c>
      <c r="L953" s="10">
        <f t="shared" si="7"/>
        <v>831.25</v>
      </c>
      <c r="M953" s="11">
        <v>0.5</v>
      </c>
      <c r="O953" s="16"/>
      <c r="P953" s="17"/>
      <c r="Q953" s="12"/>
      <c r="R953" s="13"/>
    </row>
    <row r="954" spans="1:18" ht="15.85" customHeight="1">
      <c r="A954" s="1"/>
      <c r="B954" s="6" t="s">
        <v>23</v>
      </c>
      <c r="C954" s="6">
        <v>1197831</v>
      </c>
      <c r="D954" s="7">
        <v>44260</v>
      </c>
      <c r="E954" s="6" t="s">
        <v>24</v>
      </c>
      <c r="F954" s="6" t="s">
        <v>53</v>
      </c>
      <c r="G954" s="6" t="s">
        <v>54</v>
      </c>
      <c r="H954" s="6" t="s">
        <v>17</v>
      </c>
      <c r="I954" s="8">
        <v>0.3</v>
      </c>
      <c r="J954" s="9">
        <v>6500</v>
      </c>
      <c r="K954" s="10">
        <f t="shared" si="6"/>
        <v>1950</v>
      </c>
      <c r="L954" s="10">
        <f t="shared" si="7"/>
        <v>779.99999999999989</v>
      </c>
      <c r="M954" s="11">
        <v>0.39999999999999997</v>
      </c>
      <c r="O954" s="16"/>
      <c r="P954" s="17"/>
      <c r="Q954" s="12"/>
      <c r="R954" s="13"/>
    </row>
    <row r="955" spans="1:18" ht="15.85" customHeight="1">
      <c r="A955" s="1"/>
      <c r="B955" s="6" t="s">
        <v>23</v>
      </c>
      <c r="C955" s="6">
        <v>1197831</v>
      </c>
      <c r="D955" s="7">
        <v>44260</v>
      </c>
      <c r="E955" s="6" t="s">
        <v>24</v>
      </c>
      <c r="F955" s="6" t="s">
        <v>53</v>
      </c>
      <c r="G955" s="6" t="s">
        <v>54</v>
      </c>
      <c r="H955" s="6" t="s">
        <v>18</v>
      </c>
      <c r="I955" s="8">
        <v>0.4</v>
      </c>
      <c r="J955" s="9">
        <v>6500</v>
      </c>
      <c r="K955" s="10">
        <f t="shared" si="6"/>
        <v>2600</v>
      </c>
      <c r="L955" s="10">
        <f t="shared" si="7"/>
        <v>1040</v>
      </c>
      <c r="M955" s="11">
        <v>0.39999999999999997</v>
      </c>
      <c r="O955" s="16"/>
      <c r="P955" s="17"/>
      <c r="Q955" s="12"/>
      <c r="R955" s="13"/>
    </row>
    <row r="956" spans="1:18" ht="15.85" customHeight="1">
      <c r="A956" s="1"/>
      <c r="B956" s="6" t="s">
        <v>23</v>
      </c>
      <c r="C956" s="6">
        <v>1197831</v>
      </c>
      <c r="D956" s="7">
        <v>44260</v>
      </c>
      <c r="E956" s="6" t="s">
        <v>24</v>
      </c>
      <c r="F956" s="6" t="s">
        <v>53</v>
      </c>
      <c r="G956" s="6" t="s">
        <v>54</v>
      </c>
      <c r="H956" s="6" t="s">
        <v>19</v>
      </c>
      <c r="I956" s="8">
        <v>0.3</v>
      </c>
      <c r="J956" s="9">
        <v>4750</v>
      </c>
      <c r="K956" s="10">
        <f t="shared" si="6"/>
        <v>1425</v>
      </c>
      <c r="L956" s="10">
        <f t="shared" si="7"/>
        <v>570</v>
      </c>
      <c r="M956" s="11">
        <v>0.39999999999999997</v>
      </c>
      <c r="O956" s="16"/>
      <c r="P956" s="17"/>
      <c r="Q956" s="12"/>
      <c r="R956" s="13"/>
    </row>
    <row r="957" spans="1:18" ht="15.85" customHeight="1">
      <c r="A957" s="1"/>
      <c r="B957" s="6" t="s">
        <v>23</v>
      </c>
      <c r="C957" s="6">
        <v>1197831</v>
      </c>
      <c r="D957" s="7">
        <v>44260</v>
      </c>
      <c r="E957" s="6" t="s">
        <v>24</v>
      </c>
      <c r="F957" s="6" t="s">
        <v>53</v>
      </c>
      <c r="G957" s="6" t="s">
        <v>54</v>
      </c>
      <c r="H957" s="6" t="s">
        <v>20</v>
      </c>
      <c r="I957" s="8">
        <v>0.35000000000000003</v>
      </c>
      <c r="J957" s="9">
        <v>3750</v>
      </c>
      <c r="K957" s="10">
        <f t="shared" si="6"/>
        <v>1312.5000000000002</v>
      </c>
      <c r="L957" s="10">
        <f t="shared" si="7"/>
        <v>656.25000000000011</v>
      </c>
      <c r="M957" s="11">
        <v>0.5</v>
      </c>
      <c r="O957" s="16"/>
      <c r="P957" s="17"/>
      <c r="Q957" s="12"/>
      <c r="R957" s="13"/>
    </row>
    <row r="958" spans="1:18" ht="15.85" customHeight="1">
      <c r="A958" s="1"/>
      <c r="B958" s="6" t="s">
        <v>23</v>
      </c>
      <c r="C958" s="6">
        <v>1197831</v>
      </c>
      <c r="D958" s="7">
        <v>44260</v>
      </c>
      <c r="E958" s="6" t="s">
        <v>24</v>
      </c>
      <c r="F958" s="6" t="s">
        <v>53</v>
      </c>
      <c r="G958" s="6" t="s">
        <v>54</v>
      </c>
      <c r="H958" s="6" t="s">
        <v>21</v>
      </c>
      <c r="I958" s="8">
        <v>0.4</v>
      </c>
      <c r="J958" s="9">
        <v>2750</v>
      </c>
      <c r="K958" s="10">
        <f t="shared" si="6"/>
        <v>1100</v>
      </c>
      <c r="L958" s="10">
        <f t="shared" si="7"/>
        <v>385</v>
      </c>
      <c r="M958" s="11">
        <v>0.35</v>
      </c>
      <c r="O958" s="16"/>
      <c r="P958" s="17"/>
      <c r="Q958" s="12"/>
      <c r="R958" s="13"/>
    </row>
    <row r="959" spans="1:18" ht="15.85" customHeight="1">
      <c r="A959" s="1"/>
      <c r="B959" s="6" t="s">
        <v>23</v>
      </c>
      <c r="C959" s="6">
        <v>1197831</v>
      </c>
      <c r="D959" s="7">
        <v>44260</v>
      </c>
      <c r="E959" s="6" t="s">
        <v>24</v>
      </c>
      <c r="F959" s="6" t="s">
        <v>53</v>
      </c>
      <c r="G959" s="6" t="s">
        <v>54</v>
      </c>
      <c r="H959" s="6" t="s">
        <v>22</v>
      </c>
      <c r="I959" s="8">
        <v>0.35000000000000003</v>
      </c>
      <c r="J959" s="9">
        <v>4250</v>
      </c>
      <c r="K959" s="10">
        <f t="shared" si="6"/>
        <v>1487.5000000000002</v>
      </c>
      <c r="L959" s="10">
        <f t="shared" si="7"/>
        <v>818.12500000000023</v>
      </c>
      <c r="M959" s="11">
        <v>0.55000000000000004</v>
      </c>
      <c r="O959" s="16"/>
      <c r="P959" s="17"/>
      <c r="Q959" s="12"/>
      <c r="R959" s="13"/>
    </row>
    <row r="960" spans="1:18" ht="15.85" customHeight="1">
      <c r="A960" s="1"/>
      <c r="B960" s="6" t="s">
        <v>23</v>
      </c>
      <c r="C960" s="6">
        <v>1197831</v>
      </c>
      <c r="D960" s="7">
        <v>44290</v>
      </c>
      <c r="E960" s="6" t="s">
        <v>24</v>
      </c>
      <c r="F960" s="6" t="s">
        <v>53</v>
      </c>
      <c r="G960" s="6" t="s">
        <v>54</v>
      </c>
      <c r="H960" s="6" t="s">
        <v>17</v>
      </c>
      <c r="I960" s="8">
        <v>0.19999999999999998</v>
      </c>
      <c r="J960" s="9">
        <v>6750</v>
      </c>
      <c r="K960" s="10">
        <f t="shared" si="6"/>
        <v>1350</v>
      </c>
      <c r="L960" s="10">
        <f t="shared" si="7"/>
        <v>540</v>
      </c>
      <c r="M960" s="11">
        <v>0.39999999999999997</v>
      </c>
      <c r="O960" s="16"/>
      <c r="P960" s="17"/>
      <c r="Q960" s="12"/>
      <c r="R960" s="13"/>
    </row>
    <row r="961" spans="1:18" ht="15.85" customHeight="1">
      <c r="A961" s="1"/>
      <c r="B961" s="6" t="s">
        <v>23</v>
      </c>
      <c r="C961" s="6">
        <v>1197831</v>
      </c>
      <c r="D961" s="7">
        <v>44290</v>
      </c>
      <c r="E961" s="6" t="s">
        <v>24</v>
      </c>
      <c r="F961" s="6" t="s">
        <v>53</v>
      </c>
      <c r="G961" s="6" t="s">
        <v>54</v>
      </c>
      <c r="H961" s="6" t="s">
        <v>18</v>
      </c>
      <c r="I961" s="8">
        <v>0.25000000000000006</v>
      </c>
      <c r="J961" s="9">
        <v>6750</v>
      </c>
      <c r="K961" s="10">
        <f t="shared" si="6"/>
        <v>1687.5000000000005</v>
      </c>
      <c r="L961" s="10">
        <f t="shared" si="7"/>
        <v>675.00000000000011</v>
      </c>
      <c r="M961" s="11">
        <v>0.39999999999999997</v>
      </c>
      <c r="O961" s="16"/>
      <c r="P961" s="17"/>
      <c r="Q961" s="12"/>
      <c r="R961" s="13"/>
    </row>
    <row r="962" spans="1:18" ht="15.85" customHeight="1">
      <c r="A962" s="1"/>
      <c r="B962" s="6" t="s">
        <v>23</v>
      </c>
      <c r="C962" s="6">
        <v>1197831</v>
      </c>
      <c r="D962" s="7">
        <v>44290</v>
      </c>
      <c r="E962" s="6" t="s">
        <v>24</v>
      </c>
      <c r="F962" s="6" t="s">
        <v>53</v>
      </c>
      <c r="G962" s="6" t="s">
        <v>54</v>
      </c>
      <c r="H962" s="6" t="s">
        <v>19</v>
      </c>
      <c r="I962" s="8">
        <v>0.19999999999999996</v>
      </c>
      <c r="J962" s="9">
        <v>5000</v>
      </c>
      <c r="K962" s="10">
        <f t="shared" si="6"/>
        <v>999.99999999999977</v>
      </c>
      <c r="L962" s="10">
        <f t="shared" si="7"/>
        <v>399.99999999999989</v>
      </c>
      <c r="M962" s="11">
        <v>0.39999999999999997</v>
      </c>
      <c r="O962" s="16"/>
      <c r="P962" s="17"/>
      <c r="Q962" s="12"/>
      <c r="R962" s="13"/>
    </row>
    <row r="963" spans="1:18" ht="15.85" customHeight="1">
      <c r="A963" s="1"/>
      <c r="B963" s="6" t="s">
        <v>23</v>
      </c>
      <c r="C963" s="6">
        <v>1197831</v>
      </c>
      <c r="D963" s="7">
        <v>44290</v>
      </c>
      <c r="E963" s="6" t="s">
        <v>24</v>
      </c>
      <c r="F963" s="6" t="s">
        <v>53</v>
      </c>
      <c r="G963" s="6" t="s">
        <v>54</v>
      </c>
      <c r="H963" s="6" t="s">
        <v>20</v>
      </c>
      <c r="I963" s="8">
        <v>0.25000000000000006</v>
      </c>
      <c r="J963" s="9">
        <v>4000</v>
      </c>
      <c r="K963" s="10">
        <f t="shared" si="6"/>
        <v>1000.0000000000002</v>
      </c>
      <c r="L963" s="10">
        <f t="shared" si="7"/>
        <v>500.00000000000011</v>
      </c>
      <c r="M963" s="11">
        <v>0.5</v>
      </c>
      <c r="O963" s="16"/>
      <c r="P963" s="17"/>
      <c r="Q963" s="12"/>
      <c r="R963" s="13"/>
    </row>
    <row r="964" spans="1:18" ht="15.85" customHeight="1">
      <c r="A964" s="1"/>
      <c r="B964" s="6" t="s">
        <v>23</v>
      </c>
      <c r="C964" s="6">
        <v>1197831</v>
      </c>
      <c r="D964" s="7">
        <v>44290</v>
      </c>
      <c r="E964" s="6" t="s">
        <v>24</v>
      </c>
      <c r="F964" s="6" t="s">
        <v>53</v>
      </c>
      <c r="G964" s="6" t="s">
        <v>54</v>
      </c>
      <c r="H964" s="6" t="s">
        <v>21</v>
      </c>
      <c r="I964" s="8">
        <v>0.3</v>
      </c>
      <c r="J964" s="9">
        <v>3000</v>
      </c>
      <c r="K964" s="10">
        <f t="shared" si="6"/>
        <v>900</v>
      </c>
      <c r="L964" s="10">
        <f t="shared" si="7"/>
        <v>315</v>
      </c>
      <c r="M964" s="11">
        <v>0.35</v>
      </c>
      <c r="O964" s="16"/>
      <c r="P964" s="17"/>
      <c r="Q964" s="12"/>
      <c r="R964" s="13"/>
    </row>
    <row r="965" spans="1:18" ht="15.85" customHeight="1">
      <c r="A965" s="1"/>
      <c r="B965" s="6" t="s">
        <v>23</v>
      </c>
      <c r="C965" s="6">
        <v>1197831</v>
      </c>
      <c r="D965" s="7">
        <v>44290</v>
      </c>
      <c r="E965" s="6" t="s">
        <v>24</v>
      </c>
      <c r="F965" s="6" t="s">
        <v>53</v>
      </c>
      <c r="G965" s="6" t="s">
        <v>54</v>
      </c>
      <c r="H965" s="6" t="s">
        <v>22</v>
      </c>
      <c r="I965" s="8">
        <v>0.25000000000000006</v>
      </c>
      <c r="J965" s="9">
        <v>5750</v>
      </c>
      <c r="K965" s="10">
        <f t="shared" si="6"/>
        <v>1437.5000000000002</v>
      </c>
      <c r="L965" s="10">
        <f t="shared" si="7"/>
        <v>790.62500000000023</v>
      </c>
      <c r="M965" s="11">
        <v>0.55000000000000004</v>
      </c>
      <c r="O965" s="16"/>
      <c r="P965" s="17"/>
      <c r="Q965" s="12"/>
      <c r="R965" s="13"/>
    </row>
    <row r="966" spans="1:18" ht="15.85" customHeight="1">
      <c r="A966" s="1"/>
      <c r="B966" s="6" t="s">
        <v>23</v>
      </c>
      <c r="C966" s="6">
        <v>1197831</v>
      </c>
      <c r="D966" s="7">
        <v>44320</v>
      </c>
      <c r="E966" s="6" t="s">
        <v>24</v>
      </c>
      <c r="F966" s="6" t="s">
        <v>53</v>
      </c>
      <c r="G966" s="6" t="s">
        <v>54</v>
      </c>
      <c r="H966" s="6" t="s">
        <v>17</v>
      </c>
      <c r="I966" s="8">
        <v>0.14999999999999997</v>
      </c>
      <c r="J966" s="9">
        <v>7250</v>
      </c>
      <c r="K966" s="10">
        <f t="shared" si="6"/>
        <v>1087.4999999999998</v>
      </c>
      <c r="L966" s="10">
        <f t="shared" si="7"/>
        <v>434.99999999999989</v>
      </c>
      <c r="M966" s="11">
        <v>0.39999999999999997</v>
      </c>
      <c r="O966" s="16"/>
      <c r="P966" s="17"/>
      <c r="Q966" s="12"/>
      <c r="R966" s="13"/>
    </row>
    <row r="967" spans="1:18" ht="15.85" customHeight="1">
      <c r="A967" s="1"/>
      <c r="B967" s="6" t="s">
        <v>23</v>
      </c>
      <c r="C967" s="6">
        <v>1197831</v>
      </c>
      <c r="D967" s="7">
        <v>44320</v>
      </c>
      <c r="E967" s="6" t="s">
        <v>24</v>
      </c>
      <c r="F967" s="6" t="s">
        <v>53</v>
      </c>
      <c r="G967" s="6" t="s">
        <v>54</v>
      </c>
      <c r="H967" s="6" t="s">
        <v>18</v>
      </c>
      <c r="I967" s="8">
        <v>0.25000000000000006</v>
      </c>
      <c r="J967" s="9">
        <v>7500</v>
      </c>
      <c r="K967" s="10">
        <f t="shared" si="6"/>
        <v>1875.0000000000005</v>
      </c>
      <c r="L967" s="10">
        <f t="shared" si="7"/>
        <v>750.00000000000011</v>
      </c>
      <c r="M967" s="11">
        <v>0.39999999999999997</v>
      </c>
      <c r="O967" s="16"/>
      <c r="P967" s="17"/>
      <c r="Q967" s="12"/>
      <c r="R967" s="13"/>
    </row>
    <row r="968" spans="1:18" ht="15.85" customHeight="1">
      <c r="A968" s="1"/>
      <c r="B968" s="6" t="s">
        <v>23</v>
      </c>
      <c r="C968" s="6">
        <v>1197831</v>
      </c>
      <c r="D968" s="7">
        <v>44320</v>
      </c>
      <c r="E968" s="6" t="s">
        <v>24</v>
      </c>
      <c r="F968" s="6" t="s">
        <v>53</v>
      </c>
      <c r="G968" s="6" t="s">
        <v>54</v>
      </c>
      <c r="H968" s="6" t="s">
        <v>19</v>
      </c>
      <c r="I968" s="8">
        <v>0.19999999999999996</v>
      </c>
      <c r="J968" s="9">
        <v>6000</v>
      </c>
      <c r="K968" s="10">
        <f t="shared" si="6"/>
        <v>1199.9999999999998</v>
      </c>
      <c r="L968" s="10">
        <f t="shared" si="7"/>
        <v>479.99999999999989</v>
      </c>
      <c r="M968" s="11">
        <v>0.39999999999999997</v>
      </c>
      <c r="O968" s="16"/>
      <c r="P968" s="17"/>
      <c r="Q968" s="12"/>
      <c r="R968" s="13"/>
    </row>
    <row r="969" spans="1:18" ht="15.85" customHeight="1">
      <c r="A969" s="1"/>
      <c r="B969" s="6" t="s">
        <v>23</v>
      </c>
      <c r="C969" s="6">
        <v>1197831</v>
      </c>
      <c r="D969" s="7">
        <v>44320</v>
      </c>
      <c r="E969" s="6" t="s">
        <v>24</v>
      </c>
      <c r="F969" s="6" t="s">
        <v>53</v>
      </c>
      <c r="G969" s="6" t="s">
        <v>54</v>
      </c>
      <c r="H969" s="6" t="s">
        <v>20</v>
      </c>
      <c r="I969" s="8">
        <v>0.30000000000000004</v>
      </c>
      <c r="J969" s="9">
        <v>5250</v>
      </c>
      <c r="K969" s="10">
        <f t="shared" si="6"/>
        <v>1575.0000000000002</v>
      </c>
      <c r="L969" s="10">
        <f t="shared" si="7"/>
        <v>787.50000000000011</v>
      </c>
      <c r="M969" s="11">
        <v>0.5</v>
      </c>
      <c r="O969" s="16"/>
      <c r="P969" s="17"/>
      <c r="Q969" s="12"/>
      <c r="R969" s="13"/>
    </row>
    <row r="970" spans="1:18" ht="15.85" customHeight="1">
      <c r="A970" s="1"/>
      <c r="B970" s="6" t="s">
        <v>23</v>
      </c>
      <c r="C970" s="6">
        <v>1197831</v>
      </c>
      <c r="D970" s="7">
        <v>44320</v>
      </c>
      <c r="E970" s="6" t="s">
        <v>24</v>
      </c>
      <c r="F970" s="6" t="s">
        <v>53</v>
      </c>
      <c r="G970" s="6" t="s">
        <v>54</v>
      </c>
      <c r="H970" s="6" t="s">
        <v>21</v>
      </c>
      <c r="I970" s="8">
        <v>0.45</v>
      </c>
      <c r="J970" s="9">
        <v>4250</v>
      </c>
      <c r="K970" s="10">
        <f t="shared" si="6"/>
        <v>1912.5</v>
      </c>
      <c r="L970" s="10">
        <f t="shared" si="7"/>
        <v>669.375</v>
      </c>
      <c r="M970" s="11">
        <v>0.35</v>
      </c>
      <c r="O970" s="16"/>
      <c r="P970" s="17"/>
      <c r="Q970" s="12"/>
      <c r="R970" s="13"/>
    </row>
    <row r="971" spans="1:18" ht="15.85" customHeight="1">
      <c r="A971" s="1"/>
      <c r="B971" s="6" t="s">
        <v>23</v>
      </c>
      <c r="C971" s="6">
        <v>1197831</v>
      </c>
      <c r="D971" s="7">
        <v>44320</v>
      </c>
      <c r="E971" s="6" t="s">
        <v>24</v>
      </c>
      <c r="F971" s="6" t="s">
        <v>53</v>
      </c>
      <c r="G971" s="6" t="s">
        <v>54</v>
      </c>
      <c r="H971" s="6" t="s">
        <v>22</v>
      </c>
      <c r="I971" s="8">
        <v>0.4</v>
      </c>
      <c r="J971" s="9">
        <v>7750</v>
      </c>
      <c r="K971" s="10">
        <f t="shared" si="6"/>
        <v>3100</v>
      </c>
      <c r="L971" s="10">
        <f t="shared" si="7"/>
        <v>1705.0000000000002</v>
      </c>
      <c r="M971" s="11">
        <v>0.55000000000000004</v>
      </c>
      <c r="O971" s="16"/>
      <c r="P971" s="17"/>
      <c r="Q971" s="12"/>
      <c r="R971" s="13"/>
    </row>
    <row r="972" spans="1:18" ht="15.85" customHeight="1">
      <c r="A972" s="1"/>
      <c r="B972" s="6" t="s">
        <v>23</v>
      </c>
      <c r="C972" s="6">
        <v>1197831</v>
      </c>
      <c r="D972" s="7">
        <v>44350</v>
      </c>
      <c r="E972" s="6" t="s">
        <v>24</v>
      </c>
      <c r="F972" s="6" t="s">
        <v>53</v>
      </c>
      <c r="G972" s="6" t="s">
        <v>54</v>
      </c>
      <c r="H972" s="6" t="s">
        <v>17</v>
      </c>
      <c r="I972" s="8">
        <v>0.4</v>
      </c>
      <c r="J972" s="9">
        <v>7750</v>
      </c>
      <c r="K972" s="10">
        <f t="shared" si="6"/>
        <v>3100</v>
      </c>
      <c r="L972" s="10">
        <f t="shared" si="7"/>
        <v>1240</v>
      </c>
      <c r="M972" s="11">
        <v>0.39999999999999997</v>
      </c>
      <c r="O972" s="16"/>
      <c r="P972" s="17"/>
      <c r="Q972" s="12"/>
      <c r="R972" s="13"/>
    </row>
    <row r="973" spans="1:18" ht="15.85" customHeight="1">
      <c r="A973" s="1"/>
      <c r="B973" s="6" t="s">
        <v>23</v>
      </c>
      <c r="C973" s="6">
        <v>1197831</v>
      </c>
      <c r="D973" s="7">
        <v>44350</v>
      </c>
      <c r="E973" s="6" t="s">
        <v>24</v>
      </c>
      <c r="F973" s="6" t="s">
        <v>53</v>
      </c>
      <c r="G973" s="6" t="s">
        <v>54</v>
      </c>
      <c r="H973" s="6" t="s">
        <v>18</v>
      </c>
      <c r="I973" s="8">
        <v>0.45</v>
      </c>
      <c r="J973" s="9">
        <v>7750</v>
      </c>
      <c r="K973" s="10">
        <f t="shared" si="6"/>
        <v>3487.5</v>
      </c>
      <c r="L973" s="10">
        <f t="shared" si="7"/>
        <v>1394.9999999999998</v>
      </c>
      <c r="M973" s="11">
        <v>0.39999999999999997</v>
      </c>
      <c r="O973" s="16"/>
      <c r="P973" s="17"/>
      <c r="Q973" s="12"/>
      <c r="R973" s="13"/>
    </row>
    <row r="974" spans="1:18" ht="15.85" customHeight="1">
      <c r="A974" s="1"/>
      <c r="B974" s="6" t="s">
        <v>23</v>
      </c>
      <c r="C974" s="6">
        <v>1197831</v>
      </c>
      <c r="D974" s="7">
        <v>44350</v>
      </c>
      <c r="E974" s="6" t="s">
        <v>24</v>
      </c>
      <c r="F974" s="6" t="s">
        <v>53</v>
      </c>
      <c r="G974" s="6" t="s">
        <v>54</v>
      </c>
      <c r="H974" s="6" t="s">
        <v>19</v>
      </c>
      <c r="I974" s="8">
        <v>0.4</v>
      </c>
      <c r="J974" s="9">
        <v>6500</v>
      </c>
      <c r="K974" s="10">
        <f t="shared" si="6"/>
        <v>2600</v>
      </c>
      <c r="L974" s="10">
        <f t="shared" si="7"/>
        <v>1040</v>
      </c>
      <c r="M974" s="11">
        <v>0.39999999999999997</v>
      </c>
      <c r="O974" s="16"/>
      <c r="P974" s="17"/>
      <c r="Q974" s="12"/>
      <c r="R974" s="13"/>
    </row>
    <row r="975" spans="1:18" ht="15.85" customHeight="1">
      <c r="A975" s="1"/>
      <c r="B975" s="6" t="s">
        <v>23</v>
      </c>
      <c r="C975" s="6">
        <v>1197831</v>
      </c>
      <c r="D975" s="7">
        <v>44350</v>
      </c>
      <c r="E975" s="6" t="s">
        <v>24</v>
      </c>
      <c r="F975" s="6" t="s">
        <v>53</v>
      </c>
      <c r="G975" s="6" t="s">
        <v>54</v>
      </c>
      <c r="H975" s="6" t="s">
        <v>20</v>
      </c>
      <c r="I975" s="8">
        <v>0.4</v>
      </c>
      <c r="J975" s="9">
        <v>6000</v>
      </c>
      <c r="K975" s="10">
        <f t="shared" si="6"/>
        <v>2400</v>
      </c>
      <c r="L975" s="10">
        <f t="shared" si="7"/>
        <v>1200</v>
      </c>
      <c r="M975" s="11">
        <v>0.5</v>
      </c>
      <c r="O975" s="16"/>
      <c r="P975" s="17"/>
      <c r="Q975" s="12"/>
      <c r="R975" s="13"/>
    </row>
    <row r="976" spans="1:18" ht="15.85" customHeight="1">
      <c r="A976" s="1"/>
      <c r="B976" s="6" t="s">
        <v>23</v>
      </c>
      <c r="C976" s="6">
        <v>1197831</v>
      </c>
      <c r="D976" s="7">
        <v>44350</v>
      </c>
      <c r="E976" s="6" t="s">
        <v>24</v>
      </c>
      <c r="F976" s="6" t="s">
        <v>53</v>
      </c>
      <c r="G976" s="6" t="s">
        <v>54</v>
      </c>
      <c r="H976" s="6" t="s">
        <v>21</v>
      </c>
      <c r="I976" s="8">
        <v>0.45</v>
      </c>
      <c r="J976" s="9">
        <v>5000</v>
      </c>
      <c r="K976" s="10">
        <f t="shared" si="6"/>
        <v>2250</v>
      </c>
      <c r="L976" s="10">
        <f t="shared" si="7"/>
        <v>787.5</v>
      </c>
      <c r="M976" s="11">
        <v>0.35</v>
      </c>
      <c r="O976" s="16"/>
      <c r="P976" s="17"/>
      <c r="Q976" s="12"/>
      <c r="R976" s="13"/>
    </row>
    <row r="977" spans="1:18" ht="15.85" customHeight="1">
      <c r="A977" s="1"/>
      <c r="B977" s="6" t="s">
        <v>23</v>
      </c>
      <c r="C977" s="6">
        <v>1197831</v>
      </c>
      <c r="D977" s="7">
        <v>44350</v>
      </c>
      <c r="E977" s="6" t="s">
        <v>24</v>
      </c>
      <c r="F977" s="6" t="s">
        <v>53</v>
      </c>
      <c r="G977" s="6" t="s">
        <v>54</v>
      </c>
      <c r="H977" s="6" t="s">
        <v>22</v>
      </c>
      <c r="I977" s="8">
        <v>0.5</v>
      </c>
      <c r="J977" s="9">
        <v>8750</v>
      </c>
      <c r="K977" s="10">
        <f t="shared" si="6"/>
        <v>4375</v>
      </c>
      <c r="L977" s="10">
        <f t="shared" si="7"/>
        <v>2406.25</v>
      </c>
      <c r="M977" s="11">
        <v>0.55000000000000004</v>
      </c>
      <c r="O977" s="16"/>
      <c r="P977" s="17"/>
      <c r="Q977" s="12"/>
      <c r="R977" s="13"/>
    </row>
    <row r="978" spans="1:18" ht="15.85" customHeight="1">
      <c r="A978" s="1"/>
      <c r="B978" s="6" t="s">
        <v>23</v>
      </c>
      <c r="C978" s="6">
        <v>1197831</v>
      </c>
      <c r="D978" s="7">
        <v>44382</v>
      </c>
      <c r="E978" s="6" t="s">
        <v>24</v>
      </c>
      <c r="F978" s="6" t="s">
        <v>53</v>
      </c>
      <c r="G978" s="6" t="s">
        <v>54</v>
      </c>
      <c r="H978" s="6" t="s">
        <v>17</v>
      </c>
      <c r="I978" s="8">
        <v>0.4</v>
      </c>
      <c r="J978" s="9">
        <v>8250</v>
      </c>
      <c r="K978" s="10">
        <f t="shared" si="6"/>
        <v>3300</v>
      </c>
      <c r="L978" s="10">
        <f t="shared" si="7"/>
        <v>1484.9999999999998</v>
      </c>
      <c r="M978" s="11">
        <v>0.44999999999999996</v>
      </c>
      <c r="O978" s="16"/>
      <c r="P978" s="17"/>
      <c r="Q978" s="12"/>
      <c r="R978" s="13"/>
    </row>
    <row r="979" spans="1:18" ht="15.85" customHeight="1">
      <c r="A979" s="1"/>
      <c r="B979" s="6" t="s">
        <v>23</v>
      </c>
      <c r="C979" s="6">
        <v>1197831</v>
      </c>
      <c r="D979" s="7">
        <v>44382</v>
      </c>
      <c r="E979" s="6" t="s">
        <v>24</v>
      </c>
      <c r="F979" s="6" t="s">
        <v>53</v>
      </c>
      <c r="G979" s="6" t="s">
        <v>54</v>
      </c>
      <c r="H979" s="6" t="s">
        <v>18</v>
      </c>
      <c r="I979" s="8">
        <v>0.45</v>
      </c>
      <c r="J979" s="9">
        <v>8250</v>
      </c>
      <c r="K979" s="10">
        <f t="shared" si="6"/>
        <v>3712.5</v>
      </c>
      <c r="L979" s="10">
        <f t="shared" si="7"/>
        <v>1670.6249999999998</v>
      </c>
      <c r="M979" s="11">
        <v>0.44999999999999996</v>
      </c>
      <c r="O979" s="16"/>
      <c r="P979" s="17"/>
      <c r="Q979" s="12"/>
      <c r="R979" s="13"/>
    </row>
    <row r="980" spans="1:18" ht="15.85" customHeight="1">
      <c r="A980" s="1"/>
      <c r="B980" s="6" t="s">
        <v>23</v>
      </c>
      <c r="C980" s="6">
        <v>1197831</v>
      </c>
      <c r="D980" s="7">
        <v>44382</v>
      </c>
      <c r="E980" s="6" t="s">
        <v>24</v>
      </c>
      <c r="F980" s="6" t="s">
        <v>53</v>
      </c>
      <c r="G980" s="6" t="s">
        <v>54</v>
      </c>
      <c r="H980" s="6" t="s">
        <v>19</v>
      </c>
      <c r="I980" s="8">
        <v>0.4</v>
      </c>
      <c r="J980" s="9">
        <v>9750</v>
      </c>
      <c r="K980" s="10">
        <f t="shared" si="6"/>
        <v>3900</v>
      </c>
      <c r="L980" s="10">
        <f t="shared" si="7"/>
        <v>1754.9999999999998</v>
      </c>
      <c r="M980" s="11">
        <v>0.44999999999999996</v>
      </c>
      <c r="O980" s="16"/>
      <c r="P980" s="17"/>
      <c r="Q980" s="12"/>
      <c r="R980" s="13"/>
    </row>
    <row r="981" spans="1:18" ht="15.85" customHeight="1">
      <c r="A981" s="1"/>
      <c r="B981" s="6" t="s">
        <v>23</v>
      </c>
      <c r="C981" s="6">
        <v>1197831</v>
      </c>
      <c r="D981" s="7">
        <v>44382</v>
      </c>
      <c r="E981" s="6" t="s">
        <v>24</v>
      </c>
      <c r="F981" s="6" t="s">
        <v>53</v>
      </c>
      <c r="G981" s="6" t="s">
        <v>54</v>
      </c>
      <c r="H981" s="6" t="s">
        <v>20</v>
      </c>
      <c r="I981" s="8">
        <v>0.4</v>
      </c>
      <c r="J981" s="9">
        <v>5750</v>
      </c>
      <c r="K981" s="10">
        <f t="shared" si="6"/>
        <v>2300</v>
      </c>
      <c r="L981" s="10">
        <f t="shared" si="7"/>
        <v>1265</v>
      </c>
      <c r="M981" s="11">
        <v>0.55000000000000004</v>
      </c>
      <c r="O981" s="16"/>
      <c r="P981" s="17"/>
      <c r="Q981" s="12"/>
      <c r="R981" s="13"/>
    </row>
    <row r="982" spans="1:18" ht="15.85" customHeight="1">
      <c r="A982" s="1"/>
      <c r="B982" s="6" t="s">
        <v>23</v>
      </c>
      <c r="C982" s="6">
        <v>1197831</v>
      </c>
      <c r="D982" s="7">
        <v>44382</v>
      </c>
      <c r="E982" s="6" t="s">
        <v>24</v>
      </c>
      <c r="F982" s="6" t="s">
        <v>53</v>
      </c>
      <c r="G982" s="6" t="s">
        <v>54</v>
      </c>
      <c r="H982" s="6" t="s">
        <v>21</v>
      </c>
      <c r="I982" s="8">
        <v>0.45</v>
      </c>
      <c r="J982" s="9">
        <v>5500</v>
      </c>
      <c r="K982" s="10">
        <f t="shared" si="6"/>
        <v>2475</v>
      </c>
      <c r="L982" s="10">
        <f t="shared" si="7"/>
        <v>989.99999999999989</v>
      </c>
      <c r="M982" s="11">
        <v>0.39999999999999997</v>
      </c>
      <c r="O982" s="16"/>
      <c r="P982" s="17"/>
      <c r="Q982" s="12"/>
      <c r="R982" s="13"/>
    </row>
    <row r="983" spans="1:18" ht="15.85" customHeight="1">
      <c r="A983" s="1"/>
      <c r="B983" s="6" t="s">
        <v>23</v>
      </c>
      <c r="C983" s="6">
        <v>1197831</v>
      </c>
      <c r="D983" s="7">
        <v>44382</v>
      </c>
      <c r="E983" s="6" t="s">
        <v>24</v>
      </c>
      <c r="F983" s="6" t="s">
        <v>53</v>
      </c>
      <c r="G983" s="6" t="s">
        <v>54</v>
      </c>
      <c r="H983" s="6" t="s">
        <v>22</v>
      </c>
      <c r="I983" s="8">
        <v>0.54999999999999993</v>
      </c>
      <c r="J983" s="9">
        <v>8250</v>
      </c>
      <c r="K983" s="10">
        <f t="shared" si="6"/>
        <v>4537.4999999999991</v>
      </c>
      <c r="L983" s="10">
        <f t="shared" si="7"/>
        <v>2722.5</v>
      </c>
      <c r="M983" s="11">
        <v>0.60000000000000009</v>
      </c>
      <c r="O983" s="16"/>
      <c r="P983" s="17"/>
      <c r="Q983" s="12"/>
      <c r="R983" s="13"/>
    </row>
    <row r="984" spans="1:18" ht="15.85" customHeight="1">
      <c r="A984" s="1"/>
      <c r="B984" s="6" t="s">
        <v>23</v>
      </c>
      <c r="C984" s="6">
        <v>1197831</v>
      </c>
      <c r="D984" s="7">
        <v>44415</v>
      </c>
      <c r="E984" s="6" t="s">
        <v>24</v>
      </c>
      <c r="F984" s="6" t="s">
        <v>53</v>
      </c>
      <c r="G984" s="6" t="s">
        <v>54</v>
      </c>
      <c r="H984" s="6" t="s">
        <v>17</v>
      </c>
      <c r="I984" s="8">
        <v>0.45</v>
      </c>
      <c r="J984" s="9">
        <v>7750</v>
      </c>
      <c r="K984" s="10">
        <f t="shared" si="6"/>
        <v>3487.5</v>
      </c>
      <c r="L984" s="10">
        <f t="shared" si="7"/>
        <v>1569.3749999999998</v>
      </c>
      <c r="M984" s="11">
        <v>0.44999999999999996</v>
      </c>
      <c r="O984" s="16"/>
      <c r="P984" s="17"/>
      <c r="Q984" s="12"/>
      <c r="R984" s="13"/>
    </row>
    <row r="985" spans="1:18" ht="15.85" customHeight="1">
      <c r="A985" s="1"/>
      <c r="B985" s="6" t="s">
        <v>23</v>
      </c>
      <c r="C985" s="6">
        <v>1197831</v>
      </c>
      <c r="D985" s="7">
        <v>44415</v>
      </c>
      <c r="E985" s="6" t="s">
        <v>24</v>
      </c>
      <c r="F985" s="6" t="s">
        <v>53</v>
      </c>
      <c r="G985" s="6" t="s">
        <v>54</v>
      </c>
      <c r="H985" s="6" t="s">
        <v>18</v>
      </c>
      <c r="I985" s="8">
        <v>0.55000000000000004</v>
      </c>
      <c r="J985" s="9">
        <v>7750</v>
      </c>
      <c r="K985" s="10">
        <f t="shared" si="6"/>
        <v>4262.5</v>
      </c>
      <c r="L985" s="10">
        <f t="shared" si="7"/>
        <v>1918.1249999999998</v>
      </c>
      <c r="M985" s="11">
        <v>0.44999999999999996</v>
      </c>
      <c r="O985" s="16"/>
      <c r="P985" s="17"/>
      <c r="Q985" s="12"/>
      <c r="R985" s="13"/>
    </row>
    <row r="986" spans="1:18" ht="15.85" customHeight="1">
      <c r="A986" s="1"/>
      <c r="B986" s="6" t="s">
        <v>23</v>
      </c>
      <c r="C986" s="6">
        <v>1197831</v>
      </c>
      <c r="D986" s="7">
        <v>44415</v>
      </c>
      <c r="E986" s="6" t="s">
        <v>24</v>
      </c>
      <c r="F986" s="6" t="s">
        <v>53</v>
      </c>
      <c r="G986" s="6" t="s">
        <v>54</v>
      </c>
      <c r="H986" s="6" t="s">
        <v>19</v>
      </c>
      <c r="I986" s="8">
        <v>0.5</v>
      </c>
      <c r="J986" s="9">
        <v>9500</v>
      </c>
      <c r="K986" s="10">
        <f t="shared" si="6"/>
        <v>4750</v>
      </c>
      <c r="L986" s="10">
        <f t="shared" si="7"/>
        <v>2137.5</v>
      </c>
      <c r="M986" s="11">
        <v>0.44999999999999996</v>
      </c>
      <c r="O986" s="16"/>
      <c r="P986" s="17"/>
      <c r="Q986" s="12"/>
      <c r="R986" s="13"/>
    </row>
    <row r="987" spans="1:18" ht="15.85" customHeight="1">
      <c r="A987" s="1"/>
      <c r="B987" s="6" t="s">
        <v>23</v>
      </c>
      <c r="C987" s="6">
        <v>1197831</v>
      </c>
      <c r="D987" s="7">
        <v>44415</v>
      </c>
      <c r="E987" s="6" t="s">
        <v>24</v>
      </c>
      <c r="F987" s="6" t="s">
        <v>53</v>
      </c>
      <c r="G987" s="6" t="s">
        <v>54</v>
      </c>
      <c r="H987" s="6" t="s">
        <v>20</v>
      </c>
      <c r="I987" s="8">
        <v>0.45</v>
      </c>
      <c r="J987" s="9">
        <v>4750</v>
      </c>
      <c r="K987" s="10">
        <f t="shared" si="6"/>
        <v>2137.5</v>
      </c>
      <c r="L987" s="10">
        <f t="shared" si="7"/>
        <v>1175.625</v>
      </c>
      <c r="M987" s="11">
        <v>0.55000000000000004</v>
      </c>
      <c r="O987" s="16"/>
      <c r="P987" s="17"/>
      <c r="Q987" s="12"/>
      <c r="R987" s="13"/>
    </row>
    <row r="988" spans="1:18" ht="15.85" customHeight="1">
      <c r="A988" s="1"/>
      <c r="B988" s="6" t="s">
        <v>23</v>
      </c>
      <c r="C988" s="6">
        <v>1197831</v>
      </c>
      <c r="D988" s="7">
        <v>44415</v>
      </c>
      <c r="E988" s="6" t="s">
        <v>24</v>
      </c>
      <c r="F988" s="6" t="s">
        <v>53</v>
      </c>
      <c r="G988" s="6" t="s">
        <v>54</v>
      </c>
      <c r="H988" s="6" t="s">
        <v>21</v>
      </c>
      <c r="I988" s="8">
        <v>0.5</v>
      </c>
      <c r="J988" s="9">
        <v>4750</v>
      </c>
      <c r="K988" s="10">
        <f t="shared" si="6"/>
        <v>2375</v>
      </c>
      <c r="L988" s="10">
        <f t="shared" si="7"/>
        <v>949.99999999999989</v>
      </c>
      <c r="M988" s="11">
        <v>0.39999999999999997</v>
      </c>
      <c r="O988" s="16"/>
      <c r="P988" s="17"/>
      <c r="Q988" s="12"/>
      <c r="R988" s="13"/>
    </row>
    <row r="989" spans="1:18" ht="15.85" customHeight="1">
      <c r="A989" s="1"/>
      <c r="B989" s="6" t="s">
        <v>23</v>
      </c>
      <c r="C989" s="6">
        <v>1197831</v>
      </c>
      <c r="D989" s="7">
        <v>44415</v>
      </c>
      <c r="E989" s="6" t="s">
        <v>24</v>
      </c>
      <c r="F989" s="6" t="s">
        <v>53</v>
      </c>
      <c r="G989" s="6" t="s">
        <v>54</v>
      </c>
      <c r="H989" s="6" t="s">
        <v>22</v>
      </c>
      <c r="I989" s="8">
        <v>0.54999999999999993</v>
      </c>
      <c r="J989" s="9">
        <v>7250</v>
      </c>
      <c r="K989" s="10">
        <f t="shared" si="6"/>
        <v>3987.4999999999995</v>
      </c>
      <c r="L989" s="10">
        <f t="shared" si="7"/>
        <v>2392.5</v>
      </c>
      <c r="M989" s="11">
        <v>0.60000000000000009</v>
      </c>
      <c r="O989" s="16"/>
      <c r="P989" s="17"/>
      <c r="Q989" s="12"/>
      <c r="R989" s="13"/>
    </row>
    <row r="990" spans="1:18" ht="15.85" customHeight="1">
      <c r="A990" s="1"/>
      <c r="B990" s="6" t="s">
        <v>23</v>
      </c>
      <c r="C990" s="6">
        <v>1197831</v>
      </c>
      <c r="D990" s="7">
        <v>44443</v>
      </c>
      <c r="E990" s="6" t="s">
        <v>24</v>
      </c>
      <c r="F990" s="6" t="s">
        <v>53</v>
      </c>
      <c r="G990" s="6" t="s">
        <v>54</v>
      </c>
      <c r="H990" s="6" t="s">
        <v>17</v>
      </c>
      <c r="I990" s="8">
        <v>0.5</v>
      </c>
      <c r="J990" s="9">
        <v>6750</v>
      </c>
      <c r="K990" s="10">
        <f t="shared" si="6"/>
        <v>3375</v>
      </c>
      <c r="L990" s="10">
        <f t="shared" si="7"/>
        <v>1518.7499999999998</v>
      </c>
      <c r="M990" s="11">
        <v>0.44999999999999996</v>
      </c>
      <c r="O990" s="16"/>
      <c r="P990" s="17"/>
      <c r="Q990" s="12"/>
      <c r="R990" s="13"/>
    </row>
    <row r="991" spans="1:18" ht="15.85" customHeight="1">
      <c r="A991" s="1"/>
      <c r="B991" s="6" t="s">
        <v>23</v>
      </c>
      <c r="C991" s="6">
        <v>1197831</v>
      </c>
      <c r="D991" s="7">
        <v>44443</v>
      </c>
      <c r="E991" s="6" t="s">
        <v>24</v>
      </c>
      <c r="F991" s="6" t="s">
        <v>53</v>
      </c>
      <c r="G991" s="6" t="s">
        <v>54</v>
      </c>
      <c r="H991" s="6" t="s">
        <v>18</v>
      </c>
      <c r="I991" s="8">
        <v>0.5</v>
      </c>
      <c r="J991" s="9">
        <v>6250</v>
      </c>
      <c r="K991" s="10">
        <f t="shared" si="6"/>
        <v>3125</v>
      </c>
      <c r="L991" s="10">
        <f t="shared" si="7"/>
        <v>1406.2499999999998</v>
      </c>
      <c r="M991" s="11">
        <v>0.44999999999999996</v>
      </c>
      <c r="O991" s="16"/>
      <c r="P991" s="17"/>
      <c r="Q991" s="12"/>
      <c r="R991" s="13"/>
    </row>
    <row r="992" spans="1:18" ht="15.85" customHeight="1">
      <c r="A992" s="1"/>
      <c r="B992" s="6" t="s">
        <v>23</v>
      </c>
      <c r="C992" s="6">
        <v>1197831</v>
      </c>
      <c r="D992" s="7">
        <v>44443</v>
      </c>
      <c r="E992" s="6" t="s">
        <v>24</v>
      </c>
      <c r="F992" s="6" t="s">
        <v>53</v>
      </c>
      <c r="G992" s="6" t="s">
        <v>54</v>
      </c>
      <c r="H992" s="6" t="s">
        <v>19</v>
      </c>
      <c r="I992" s="8">
        <v>0.54999999999999993</v>
      </c>
      <c r="J992" s="9">
        <v>6750</v>
      </c>
      <c r="K992" s="10">
        <f t="shared" si="6"/>
        <v>3712.4999999999995</v>
      </c>
      <c r="L992" s="10">
        <f t="shared" si="7"/>
        <v>1670.6249999999995</v>
      </c>
      <c r="M992" s="11">
        <v>0.44999999999999996</v>
      </c>
      <c r="O992" s="16"/>
      <c r="P992" s="17"/>
      <c r="Q992" s="12"/>
      <c r="R992" s="13"/>
    </row>
    <row r="993" spans="1:18" ht="15.85" customHeight="1">
      <c r="A993" s="1"/>
      <c r="B993" s="6" t="s">
        <v>23</v>
      </c>
      <c r="C993" s="6">
        <v>1197831</v>
      </c>
      <c r="D993" s="7">
        <v>44443</v>
      </c>
      <c r="E993" s="6" t="s">
        <v>24</v>
      </c>
      <c r="F993" s="6" t="s">
        <v>53</v>
      </c>
      <c r="G993" s="6" t="s">
        <v>54</v>
      </c>
      <c r="H993" s="6" t="s">
        <v>20</v>
      </c>
      <c r="I993" s="8">
        <v>0.54999999999999993</v>
      </c>
      <c r="J993" s="9">
        <v>4000</v>
      </c>
      <c r="K993" s="10">
        <f t="shared" si="6"/>
        <v>2199.9999999999995</v>
      </c>
      <c r="L993" s="10">
        <f t="shared" si="7"/>
        <v>1209.9999999999998</v>
      </c>
      <c r="M993" s="11">
        <v>0.55000000000000004</v>
      </c>
      <c r="O993" s="16"/>
      <c r="P993" s="17"/>
      <c r="Q993" s="12"/>
      <c r="R993" s="13"/>
    </row>
    <row r="994" spans="1:18" ht="15.85" customHeight="1">
      <c r="A994" s="1"/>
      <c r="B994" s="6" t="s">
        <v>23</v>
      </c>
      <c r="C994" s="6">
        <v>1197831</v>
      </c>
      <c r="D994" s="7">
        <v>44443</v>
      </c>
      <c r="E994" s="6" t="s">
        <v>24</v>
      </c>
      <c r="F994" s="6" t="s">
        <v>53</v>
      </c>
      <c r="G994" s="6" t="s">
        <v>54</v>
      </c>
      <c r="H994" s="6" t="s">
        <v>21</v>
      </c>
      <c r="I994" s="8">
        <v>0.5</v>
      </c>
      <c r="J994" s="9">
        <v>4000</v>
      </c>
      <c r="K994" s="10">
        <f t="shared" si="6"/>
        <v>2000</v>
      </c>
      <c r="L994" s="10">
        <f t="shared" si="7"/>
        <v>799.99999999999989</v>
      </c>
      <c r="M994" s="11">
        <v>0.39999999999999997</v>
      </c>
      <c r="O994" s="16"/>
      <c r="P994" s="17"/>
      <c r="Q994" s="12"/>
      <c r="R994" s="13"/>
    </row>
    <row r="995" spans="1:18" ht="15.85" customHeight="1">
      <c r="A995" s="1"/>
      <c r="B995" s="6" t="s">
        <v>23</v>
      </c>
      <c r="C995" s="6">
        <v>1197831</v>
      </c>
      <c r="D995" s="7">
        <v>44443</v>
      </c>
      <c r="E995" s="6" t="s">
        <v>24</v>
      </c>
      <c r="F995" s="6" t="s">
        <v>53</v>
      </c>
      <c r="G995" s="6" t="s">
        <v>54</v>
      </c>
      <c r="H995" s="6" t="s">
        <v>22</v>
      </c>
      <c r="I995" s="8">
        <v>0.45</v>
      </c>
      <c r="J995" s="9">
        <v>6250</v>
      </c>
      <c r="K995" s="10">
        <f t="shared" si="6"/>
        <v>2812.5</v>
      </c>
      <c r="L995" s="10">
        <f t="shared" si="7"/>
        <v>1687.5000000000002</v>
      </c>
      <c r="M995" s="11">
        <v>0.60000000000000009</v>
      </c>
      <c r="O995" s="16"/>
      <c r="P995" s="17"/>
      <c r="Q995" s="12"/>
      <c r="R995" s="13"/>
    </row>
    <row r="996" spans="1:18" ht="15.85" customHeight="1">
      <c r="A996" s="1"/>
      <c r="B996" s="6" t="s">
        <v>23</v>
      </c>
      <c r="C996" s="6">
        <v>1197831</v>
      </c>
      <c r="D996" s="7">
        <v>44472</v>
      </c>
      <c r="E996" s="6" t="s">
        <v>24</v>
      </c>
      <c r="F996" s="6" t="s">
        <v>53</v>
      </c>
      <c r="G996" s="6" t="s">
        <v>54</v>
      </c>
      <c r="H996" s="6" t="s">
        <v>17</v>
      </c>
      <c r="I996" s="8">
        <v>0.35000000000000003</v>
      </c>
      <c r="J996" s="9">
        <v>5750</v>
      </c>
      <c r="K996" s="10">
        <f t="shared" si="6"/>
        <v>2012.5000000000002</v>
      </c>
      <c r="L996" s="10">
        <f t="shared" si="7"/>
        <v>905.625</v>
      </c>
      <c r="M996" s="11">
        <v>0.44999999999999996</v>
      </c>
      <c r="O996" s="16"/>
      <c r="P996" s="17"/>
      <c r="Q996" s="12"/>
      <c r="R996" s="13"/>
    </row>
    <row r="997" spans="1:18" ht="15.85" customHeight="1">
      <c r="A997" s="1"/>
      <c r="B997" s="6" t="s">
        <v>23</v>
      </c>
      <c r="C997" s="6">
        <v>1197831</v>
      </c>
      <c r="D997" s="7">
        <v>44472</v>
      </c>
      <c r="E997" s="6" t="s">
        <v>24</v>
      </c>
      <c r="F997" s="6" t="s">
        <v>53</v>
      </c>
      <c r="G997" s="6" t="s">
        <v>54</v>
      </c>
      <c r="H997" s="6" t="s">
        <v>18</v>
      </c>
      <c r="I997" s="8">
        <v>0.35000000000000003</v>
      </c>
      <c r="J997" s="9">
        <v>5750</v>
      </c>
      <c r="K997" s="10">
        <f t="shared" si="6"/>
        <v>2012.5000000000002</v>
      </c>
      <c r="L997" s="10">
        <f t="shared" si="7"/>
        <v>905.625</v>
      </c>
      <c r="M997" s="11">
        <v>0.44999999999999996</v>
      </c>
      <c r="O997" s="16"/>
      <c r="P997" s="17"/>
      <c r="Q997" s="12"/>
      <c r="R997" s="13"/>
    </row>
    <row r="998" spans="1:18" ht="15.85" customHeight="1">
      <c r="A998" s="1"/>
      <c r="B998" s="6" t="s">
        <v>23</v>
      </c>
      <c r="C998" s="6">
        <v>1197831</v>
      </c>
      <c r="D998" s="7">
        <v>44472</v>
      </c>
      <c r="E998" s="6" t="s">
        <v>24</v>
      </c>
      <c r="F998" s="6" t="s">
        <v>53</v>
      </c>
      <c r="G998" s="6" t="s">
        <v>54</v>
      </c>
      <c r="H998" s="6" t="s">
        <v>19</v>
      </c>
      <c r="I998" s="8">
        <v>0.4</v>
      </c>
      <c r="J998" s="9">
        <v>5250</v>
      </c>
      <c r="K998" s="10">
        <f t="shared" si="6"/>
        <v>2100</v>
      </c>
      <c r="L998" s="10">
        <f t="shared" si="7"/>
        <v>944.99999999999989</v>
      </c>
      <c r="M998" s="11">
        <v>0.44999999999999996</v>
      </c>
      <c r="O998" s="16"/>
      <c r="P998" s="17"/>
      <c r="Q998" s="12"/>
      <c r="R998" s="13"/>
    </row>
    <row r="999" spans="1:18" ht="15.85" customHeight="1">
      <c r="A999" s="1"/>
      <c r="B999" s="6" t="s">
        <v>23</v>
      </c>
      <c r="C999" s="6">
        <v>1197831</v>
      </c>
      <c r="D999" s="7">
        <v>44472</v>
      </c>
      <c r="E999" s="6" t="s">
        <v>24</v>
      </c>
      <c r="F999" s="6" t="s">
        <v>53</v>
      </c>
      <c r="G999" s="6" t="s">
        <v>54</v>
      </c>
      <c r="H999" s="6" t="s">
        <v>20</v>
      </c>
      <c r="I999" s="8">
        <v>0.4</v>
      </c>
      <c r="J999" s="9">
        <v>3750</v>
      </c>
      <c r="K999" s="10">
        <f t="shared" si="6"/>
        <v>1500</v>
      </c>
      <c r="L999" s="10">
        <f t="shared" si="7"/>
        <v>825.00000000000011</v>
      </c>
      <c r="M999" s="11">
        <v>0.55000000000000004</v>
      </c>
      <c r="O999" s="16"/>
      <c r="P999" s="17"/>
      <c r="Q999" s="12"/>
      <c r="R999" s="13"/>
    </row>
    <row r="1000" spans="1:18" ht="15.85" customHeight="1">
      <c r="A1000" s="1"/>
      <c r="B1000" s="6" t="s">
        <v>23</v>
      </c>
      <c r="C1000" s="6">
        <v>1197831</v>
      </c>
      <c r="D1000" s="7">
        <v>44472</v>
      </c>
      <c r="E1000" s="6" t="s">
        <v>24</v>
      </c>
      <c r="F1000" s="6" t="s">
        <v>53</v>
      </c>
      <c r="G1000" s="6" t="s">
        <v>54</v>
      </c>
      <c r="H1000" s="6" t="s">
        <v>21</v>
      </c>
      <c r="I1000" s="8">
        <v>0.35000000000000003</v>
      </c>
      <c r="J1000" s="9">
        <v>3500</v>
      </c>
      <c r="K1000" s="10">
        <f t="shared" si="6"/>
        <v>1225.0000000000002</v>
      </c>
      <c r="L1000" s="10">
        <f t="shared" si="7"/>
        <v>490.00000000000006</v>
      </c>
      <c r="M1000" s="11">
        <v>0.39999999999999997</v>
      </c>
      <c r="O1000" s="16"/>
      <c r="P1000" s="17"/>
      <c r="Q1000" s="12"/>
      <c r="R1000" s="13"/>
    </row>
    <row r="1001" spans="1:18" ht="15.85" customHeight="1">
      <c r="A1001" s="1"/>
      <c r="B1001" s="6" t="s">
        <v>23</v>
      </c>
      <c r="C1001" s="6">
        <v>1197831</v>
      </c>
      <c r="D1001" s="7">
        <v>44472</v>
      </c>
      <c r="E1001" s="6" t="s">
        <v>24</v>
      </c>
      <c r="F1001" s="6" t="s">
        <v>53</v>
      </c>
      <c r="G1001" s="6" t="s">
        <v>54</v>
      </c>
      <c r="H1001" s="6" t="s">
        <v>22</v>
      </c>
      <c r="I1001" s="8">
        <v>0.45</v>
      </c>
      <c r="J1001" s="9">
        <v>5250</v>
      </c>
      <c r="K1001" s="10">
        <f t="shared" si="6"/>
        <v>2362.5</v>
      </c>
      <c r="L1001" s="10">
        <f t="shared" si="7"/>
        <v>1417.5000000000002</v>
      </c>
      <c r="M1001" s="11">
        <v>0.60000000000000009</v>
      </c>
      <c r="O1001" s="16"/>
      <c r="P1001" s="17"/>
      <c r="Q1001" s="12"/>
      <c r="R1001" s="13"/>
    </row>
    <row r="1002" spans="1:18" ht="15.85" customHeight="1">
      <c r="A1002" s="1"/>
      <c r="B1002" s="6" t="s">
        <v>23</v>
      </c>
      <c r="C1002" s="6">
        <v>1197831</v>
      </c>
      <c r="D1002" s="7">
        <v>44504</v>
      </c>
      <c r="E1002" s="6" t="s">
        <v>24</v>
      </c>
      <c r="F1002" s="6" t="s">
        <v>53</v>
      </c>
      <c r="G1002" s="6" t="s">
        <v>54</v>
      </c>
      <c r="H1002" s="6" t="s">
        <v>17</v>
      </c>
      <c r="I1002" s="8">
        <v>0.30000000000000004</v>
      </c>
      <c r="J1002" s="9">
        <v>6750</v>
      </c>
      <c r="K1002" s="10">
        <f t="shared" si="6"/>
        <v>2025.0000000000002</v>
      </c>
      <c r="L1002" s="10">
        <f t="shared" si="7"/>
        <v>911.25</v>
      </c>
      <c r="M1002" s="11">
        <v>0.44999999999999996</v>
      </c>
      <c r="O1002" s="16"/>
      <c r="P1002" s="17"/>
      <c r="Q1002" s="12"/>
      <c r="R1002" s="13"/>
    </row>
    <row r="1003" spans="1:18" ht="15.85" customHeight="1">
      <c r="A1003" s="1"/>
      <c r="B1003" s="6" t="s">
        <v>23</v>
      </c>
      <c r="C1003" s="6">
        <v>1197831</v>
      </c>
      <c r="D1003" s="7">
        <v>44504</v>
      </c>
      <c r="E1003" s="6" t="s">
        <v>24</v>
      </c>
      <c r="F1003" s="6" t="s">
        <v>53</v>
      </c>
      <c r="G1003" s="6" t="s">
        <v>54</v>
      </c>
      <c r="H1003" s="6" t="s">
        <v>18</v>
      </c>
      <c r="I1003" s="8">
        <v>0.30000000000000004</v>
      </c>
      <c r="J1003" s="9">
        <v>6750</v>
      </c>
      <c r="K1003" s="10">
        <f t="shared" si="6"/>
        <v>2025.0000000000002</v>
      </c>
      <c r="L1003" s="10">
        <f t="shared" si="7"/>
        <v>911.25</v>
      </c>
      <c r="M1003" s="11">
        <v>0.44999999999999996</v>
      </c>
      <c r="O1003" s="16"/>
      <c r="P1003" s="17"/>
      <c r="Q1003" s="12"/>
      <c r="R1003" s="13"/>
    </row>
    <row r="1004" spans="1:18" ht="15.85" customHeight="1">
      <c r="A1004" s="1"/>
      <c r="B1004" s="6" t="s">
        <v>23</v>
      </c>
      <c r="C1004" s="6">
        <v>1197831</v>
      </c>
      <c r="D1004" s="7">
        <v>44504</v>
      </c>
      <c r="E1004" s="6" t="s">
        <v>24</v>
      </c>
      <c r="F1004" s="6" t="s">
        <v>53</v>
      </c>
      <c r="G1004" s="6" t="s">
        <v>54</v>
      </c>
      <c r="H1004" s="6" t="s">
        <v>19</v>
      </c>
      <c r="I1004" s="8">
        <v>0.55000000000000004</v>
      </c>
      <c r="J1004" s="9">
        <v>6000</v>
      </c>
      <c r="K1004" s="10">
        <f t="shared" si="6"/>
        <v>3300.0000000000005</v>
      </c>
      <c r="L1004" s="10">
        <f t="shared" si="7"/>
        <v>1485</v>
      </c>
      <c r="M1004" s="11">
        <v>0.44999999999999996</v>
      </c>
      <c r="O1004" s="16"/>
      <c r="P1004" s="17"/>
      <c r="Q1004" s="12"/>
      <c r="R1004" s="13"/>
    </row>
    <row r="1005" spans="1:18" ht="15.85" customHeight="1">
      <c r="A1005" s="1"/>
      <c r="B1005" s="6" t="s">
        <v>23</v>
      </c>
      <c r="C1005" s="6">
        <v>1197831</v>
      </c>
      <c r="D1005" s="7">
        <v>44504</v>
      </c>
      <c r="E1005" s="6" t="s">
        <v>24</v>
      </c>
      <c r="F1005" s="6" t="s">
        <v>53</v>
      </c>
      <c r="G1005" s="6" t="s">
        <v>54</v>
      </c>
      <c r="H1005" s="6" t="s">
        <v>20</v>
      </c>
      <c r="I1005" s="8">
        <v>0.55000000000000004</v>
      </c>
      <c r="J1005" s="9">
        <v>4750</v>
      </c>
      <c r="K1005" s="10">
        <f t="shared" si="6"/>
        <v>2612.5</v>
      </c>
      <c r="L1005" s="10">
        <f t="shared" si="7"/>
        <v>1436.8750000000002</v>
      </c>
      <c r="M1005" s="11">
        <v>0.55000000000000004</v>
      </c>
      <c r="O1005" s="16"/>
      <c r="P1005" s="17"/>
      <c r="Q1005" s="12"/>
      <c r="R1005" s="13"/>
    </row>
    <row r="1006" spans="1:18" ht="15.85" customHeight="1">
      <c r="A1006" s="1"/>
      <c r="B1006" s="6" t="s">
        <v>23</v>
      </c>
      <c r="C1006" s="6">
        <v>1197831</v>
      </c>
      <c r="D1006" s="7">
        <v>44504</v>
      </c>
      <c r="E1006" s="6" t="s">
        <v>24</v>
      </c>
      <c r="F1006" s="6" t="s">
        <v>53</v>
      </c>
      <c r="G1006" s="6" t="s">
        <v>54</v>
      </c>
      <c r="H1006" s="6" t="s">
        <v>21</v>
      </c>
      <c r="I1006" s="8">
        <v>0.54999999999999993</v>
      </c>
      <c r="J1006" s="9">
        <v>4500</v>
      </c>
      <c r="K1006" s="10">
        <f t="shared" si="6"/>
        <v>2474.9999999999995</v>
      </c>
      <c r="L1006" s="10">
        <f t="shared" si="7"/>
        <v>989.99999999999977</v>
      </c>
      <c r="M1006" s="11">
        <v>0.39999999999999997</v>
      </c>
      <c r="O1006" s="16"/>
      <c r="P1006" s="17"/>
      <c r="Q1006" s="12"/>
      <c r="R1006" s="13"/>
    </row>
    <row r="1007" spans="1:18" ht="15.85" customHeight="1">
      <c r="A1007" s="1"/>
      <c r="B1007" s="6" t="s">
        <v>23</v>
      </c>
      <c r="C1007" s="6">
        <v>1197831</v>
      </c>
      <c r="D1007" s="7">
        <v>44504</v>
      </c>
      <c r="E1007" s="6" t="s">
        <v>24</v>
      </c>
      <c r="F1007" s="6" t="s">
        <v>53</v>
      </c>
      <c r="G1007" s="6" t="s">
        <v>54</v>
      </c>
      <c r="H1007" s="6" t="s">
        <v>22</v>
      </c>
      <c r="I1007" s="8">
        <v>0.65</v>
      </c>
      <c r="J1007" s="9">
        <v>6500</v>
      </c>
      <c r="K1007" s="10">
        <f t="shared" si="6"/>
        <v>4225</v>
      </c>
      <c r="L1007" s="10">
        <f t="shared" si="7"/>
        <v>2535.0000000000005</v>
      </c>
      <c r="M1007" s="11">
        <v>0.60000000000000009</v>
      </c>
      <c r="O1007" s="16"/>
      <c r="P1007" s="17"/>
      <c r="Q1007" s="12"/>
      <c r="R1007" s="13"/>
    </row>
    <row r="1008" spans="1:18" ht="15.85" customHeight="1">
      <c r="A1008" s="1"/>
      <c r="B1008" s="6" t="s">
        <v>23</v>
      </c>
      <c r="C1008" s="6">
        <v>1197831</v>
      </c>
      <c r="D1008" s="7">
        <v>44533</v>
      </c>
      <c r="E1008" s="6" t="s">
        <v>24</v>
      </c>
      <c r="F1008" s="6" t="s">
        <v>53</v>
      </c>
      <c r="G1008" s="6" t="s">
        <v>54</v>
      </c>
      <c r="H1008" s="6" t="s">
        <v>17</v>
      </c>
      <c r="I1008" s="8">
        <v>0.54999999999999993</v>
      </c>
      <c r="J1008" s="9">
        <v>8000</v>
      </c>
      <c r="K1008" s="10">
        <f t="shared" si="6"/>
        <v>4399.9999999999991</v>
      </c>
      <c r="L1008" s="10">
        <f t="shared" si="7"/>
        <v>1979.9999999999993</v>
      </c>
      <c r="M1008" s="11">
        <v>0.44999999999999996</v>
      </c>
      <c r="O1008" s="16"/>
      <c r="P1008" s="17"/>
      <c r="Q1008" s="12"/>
      <c r="R1008" s="13"/>
    </row>
    <row r="1009" spans="1:18" ht="15.85" customHeight="1">
      <c r="A1009" s="1"/>
      <c r="B1009" s="6" t="s">
        <v>23</v>
      </c>
      <c r="C1009" s="6">
        <v>1197831</v>
      </c>
      <c r="D1009" s="7">
        <v>44533</v>
      </c>
      <c r="E1009" s="6" t="s">
        <v>24</v>
      </c>
      <c r="F1009" s="6" t="s">
        <v>53</v>
      </c>
      <c r="G1009" s="6" t="s">
        <v>54</v>
      </c>
      <c r="H1009" s="6" t="s">
        <v>18</v>
      </c>
      <c r="I1009" s="8">
        <v>0.54999999999999993</v>
      </c>
      <c r="J1009" s="9">
        <v>8000</v>
      </c>
      <c r="K1009" s="10">
        <f t="shared" si="6"/>
        <v>4399.9999999999991</v>
      </c>
      <c r="L1009" s="10">
        <f t="shared" si="7"/>
        <v>1979.9999999999993</v>
      </c>
      <c r="M1009" s="11">
        <v>0.44999999999999996</v>
      </c>
      <c r="O1009" s="16"/>
      <c r="P1009" s="17"/>
      <c r="Q1009" s="12"/>
      <c r="R1009" s="13"/>
    </row>
    <row r="1010" spans="1:18" ht="15.85" customHeight="1">
      <c r="A1010" s="1"/>
      <c r="B1010" s="6" t="s">
        <v>23</v>
      </c>
      <c r="C1010" s="6">
        <v>1197831</v>
      </c>
      <c r="D1010" s="7">
        <v>44533</v>
      </c>
      <c r="E1010" s="6" t="s">
        <v>24</v>
      </c>
      <c r="F1010" s="6" t="s">
        <v>53</v>
      </c>
      <c r="G1010" s="6" t="s">
        <v>54</v>
      </c>
      <c r="H1010" s="6" t="s">
        <v>19</v>
      </c>
      <c r="I1010" s="8">
        <v>0.6</v>
      </c>
      <c r="J1010" s="9">
        <v>7000</v>
      </c>
      <c r="K1010" s="10">
        <f t="shared" si="6"/>
        <v>4200</v>
      </c>
      <c r="L1010" s="10">
        <f t="shared" si="7"/>
        <v>1889.9999999999998</v>
      </c>
      <c r="M1010" s="11">
        <v>0.44999999999999996</v>
      </c>
      <c r="O1010" s="16"/>
      <c r="P1010" s="17"/>
      <c r="Q1010" s="12"/>
      <c r="R1010" s="13"/>
    </row>
    <row r="1011" spans="1:18" ht="15.85" customHeight="1">
      <c r="A1011" s="1"/>
      <c r="B1011" s="6" t="s">
        <v>23</v>
      </c>
      <c r="C1011" s="6">
        <v>1197831</v>
      </c>
      <c r="D1011" s="7">
        <v>44533</v>
      </c>
      <c r="E1011" s="6" t="s">
        <v>24</v>
      </c>
      <c r="F1011" s="6" t="s">
        <v>53</v>
      </c>
      <c r="G1011" s="6" t="s">
        <v>54</v>
      </c>
      <c r="H1011" s="6" t="s">
        <v>20</v>
      </c>
      <c r="I1011" s="8">
        <v>0.6</v>
      </c>
      <c r="J1011" s="9">
        <v>5500</v>
      </c>
      <c r="K1011" s="10">
        <f t="shared" si="6"/>
        <v>3300</v>
      </c>
      <c r="L1011" s="10">
        <f t="shared" si="7"/>
        <v>1815.0000000000002</v>
      </c>
      <c r="M1011" s="11">
        <v>0.55000000000000004</v>
      </c>
      <c r="O1011" s="16"/>
      <c r="P1011" s="17"/>
      <c r="Q1011" s="12"/>
      <c r="R1011" s="13"/>
    </row>
    <row r="1012" spans="1:18" ht="15.85" customHeight="1">
      <c r="A1012" s="1"/>
      <c r="B1012" s="6" t="s">
        <v>23</v>
      </c>
      <c r="C1012" s="6">
        <v>1197831</v>
      </c>
      <c r="D1012" s="7">
        <v>44533</v>
      </c>
      <c r="E1012" s="6" t="s">
        <v>24</v>
      </c>
      <c r="F1012" s="6" t="s">
        <v>53</v>
      </c>
      <c r="G1012" s="6" t="s">
        <v>54</v>
      </c>
      <c r="H1012" s="6" t="s">
        <v>21</v>
      </c>
      <c r="I1012" s="8">
        <v>0.54999999999999993</v>
      </c>
      <c r="J1012" s="9">
        <v>5000</v>
      </c>
      <c r="K1012" s="10">
        <f t="shared" si="6"/>
        <v>2749.9999999999995</v>
      </c>
      <c r="L1012" s="10">
        <f t="shared" si="7"/>
        <v>1099.9999999999998</v>
      </c>
      <c r="M1012" s="11">
        <v>0.39999999999999997</v>
      </c>
      <c r="O1012" s="16"/>
      <c r="P1012" s="17"/>
      <c r="Q1012" s="12"/>
      <c r="R1012" s="13"/>
    </row>
    <row r="1013" spans="1:18" ht="15.85" customHeight="1">
      <c r="A1013" s="1"/>
      <c r="B1013" s="6" t="s">
        <v>23</v>
      </c>
      <c r="C1013" s="6">
        <v>1197831</v>
      </c>
      <c r="D1013" s="7">
        <v>44533</v>
      </c>
      <c r="E1013" s="6" t="s">
        <v>24</v>
      </c>
      <c r="F1013" s="6" t="s">
        <v>53</v>
      </c>
      <c r="G1013" s="6" t="s">
        <v>54</v>
      </c>
      <c r="H1013" s="6" t="s">
        <v>22</v>
      </c>
      <c r="I1013" s="8">
        <v>0.65</v>
      </c>
      <c r="J1013" s="9">
        <v>7500</v>
      </c>
      <c r="K1013" s="10">
        <f t="shared" si="6"/>
        <v>4875</v>
      </c>
      <c r="L1013" s="10">
        <f t="shared" si="7"/>
        <v>2925.0000000000005</v>
      </c>
      <c r="M1013" s="11">
        <v>0.60000000000000009</v>
      </c>
      <c r="O1013" s="16"/>
      <c r="P1013" s="17"/>
      <c r="Q1013" s="12"/>
      <c r="R1013" s="13"/>
    </row>
    <row r="1014" spans="1:18" ht="15.85" customHeight="1">
      <c r="A1014" s="1" t="s">
        <v>39</v>
      </c>
      <c r="B1014" s="6" t="s">
        <v>14</v>
      </c>
      <c r="C1014" s="6">
        <v>1185732</v>
      </c>
      <c r="D1014" s="7">
        <v>44207</v>
      </c>
      <c r="E1014" s="6" t="s">
        <v>33</v>
      </c>
      <c r="F1014" s="6" t="s">
        <v>55</v>
      </c>
      <c r="G1014" s="6" t="s">
        <v>56</v>
      </c>
      <c r="H1014" s="6" t="s">
        <v>17</v>
      </c>
      <c r="I1014" s="8">
        <v>0.35</v>
      </c>
      <c r="J1014" s="9">
        <v>4250</v>
      </c>
      <c r="K1014" s="10">
        <f t="shared" si="6"/>
        <v>1487.5</v>
      </c>
      <c r="L1014" s="10">
        <f t="shared" si="7"/>
        <v>595</v>
      </c>
      <c r="M1014" s="11">
        <v>0.4</v>
      </c>
      <c r="O1014" s="16"/>
      <c r="P1014" s="17"/>
      <c r="Q1014" s="12"/>
      <c r="R1014" s="13"/>
    </row>
    <row r="1015" spans="1:18" ht="15.85" customHeight="1">
      <c r="A1015" s="1"/>
      <c r="B1015" s="6" t="s">
        <v>14</v>
      </c>
      <c r="C1015" s="6">
        <v>1185732</v>
      </c>
      <c r="D1015" s="7">
        <v>44207</v>
      </c>
      <c r="E1015" s="6" t="s">
        <v>33</v>
      </c>
      <c r="F1015" s="6" t="s">
        <v>55</v>
      </c>
      <c r="G1015" s="6" t="s">
        <v>56</v>
      </c>
      <c r="H1015" s="6" t="s">
        <v>18</v>
      </c>
      <c r="I1015" s="8">
        <v>0.35</v>
      </c>
      <c r="J1015" s="9">
        <v>2250</v>
      </c>
      <c r="K1015" s="10">
        <f t="shared" si="6"/>
        <v>787.5</v>
      </c>
      <c r="L1015" s="10">
        <f t="shared" si="7"/>
        <v>275.625</v>
      </c>
      <c r="M1015" s="11">
        <v>0.35</v>
      </c>
      <c r="O1015" s="16"/>
      <c r="P1015" s="17"/>
      <c r="Q1015" s="12"/>
      <c r="R1015" s="13"/>
    </row>
    <row r="1016" spans="1:18" ht="15.85" customHeight="1">
      <c r="A1016" s="1"/>
      <c r="B1016" s="6" t="s">
        <v>14</v>
      </c>
      <c r="C1016" s="6">
        <v>1185732</v>
      </c>
      <c r="D1016" s="7">
        <v>44207</v>
      </c>
      <c r="E1016" s="6" t="s">
        <v>33</v>
      </c>
      <c r="F1016" s="6" t="s">
        <v>55</v>
      </c>
      <c r="G1016" s="6" t="s">
        <v>56</v>
      </c>
      <c r="H1016" s="6" t="s">
        <v>19</v>
      </c>
      <c r="I1016" s="8">
        <v>0.25</v>
      </c>
      <c r="J1016" s="9">
        <v>2250</v>
      </c>
      <c r="K1016" s="10">
        <f t="shared" si="6"/>
        <v>562.5</v>
      </c>
      <c r="L1016" s="10">
        <f t="shared" si="7"/>
        <v>196.875</v>
      </c>
      <c r="M1016" s="11">
        <v>0.35</v>
      </c>
      <c r="O1016" s="16"/>
      <c r="P1016" s="17"/>
      <c r="Q1016" s="12"/>
      <c r="R1016" s="13"/>
    </row>
    <row r="1017" spans="1:18" ht="15.85" customHeight="1">
      <c r="A1017" s="1"/>
      <c r="B1017" s="6" t="s">
        <v>14</v>
      </c>
      <c r="C1017" s="6">
        <v>1185732</v>
      </c>
      <c r="D1017" s="7">
        <v>44207</v>
      </c>
      <c r="E1017" s="6" t="s">
        <v>33</v>
      </c>
      <c r="F1017" s="6" t="s">
        <v>55</v>
      </c>
      <c r="G1017" s="6" t="s">
        <v>56</v>
      </c>
      <c r="H1017" s="6" t="s">
        <v>20</v>
      </c>
      <c r="I1017" s="8">
        <v>0.30000000000000004</v>
      </c>
      <c r="J1017" s="9">
        <v>750</v>
      </c>
      <c r="K1017" s="10">
        <f t="shared" si="6"/>
        <v>225.00000000000003</v>
      </c>
      <c r="L1017" s="10">
        <f t="shared" si="7"/>
        <v>90.000000000000014</v>
      </c>
      <c r="M1017" s="11">
        <v>0.4</v>
      </c>
      <c r="O1017" s="16"/>
      <c r="P1017" s="17"/>
      <c r="Q1017" s="12"/>
      <c r="R1017" s="13"/>
    </row>
    <row r="1018" spans="1:18" ht="15.85" customHeight="1">
      <c r="A1018" s="1"/>
      <c r="B1018" s="6" t="s">
        <v>14</v>
      </c>
      <c r="C1018" s="6">
        <v>1185732</v>
      </c>
      <c r="D1018" s="7">
        <v>44207</v>
      </c>
      <c r="E1018" s="6" t="s">
        <v>33</v>
      </c>
      <c r="F1018" s="6" t="s">
        <v>55</v>
      </c>
      <c r="G1018" s="6" t="s">
        <v>56</v>
      </c>
      <c r="H1018" s="6" t="s">
        <v>21</v>
      </c>
      <c r="I1018" s="8">
        <v>0.44999999999999996</v>
      </c>
      <c r="J1018" s="9">
        <v>1250</v>
      </c>
      <c r="K1018" s="10">
        <f t="shared" si="6"/>
        <v>562.5</v>
      </c>
      <c r="L1018" s="10">
        <f t="shared" si="7"/>
        <v>196.875</v>
      </c>
      <c r="M1018" s="11">
        <v>0.35</v>
      </c>
      <c r="O1018" s="16"/>
      <c r="P1018" s="17"/>
      <c r="Q1018" s="12"/>
      <c r="R1018" s="13"/>
    </row>
    <row r="1019" spans="1:18" ht="15.85" customHeight="1">
      <c r="A1019" s="1"/>
      <c r="B1019" s="6" t="s">
        <v>14</v>
      </c>
      <c r="C1019" s="6">
        <v>1185732</v>
      </c>
      <c r="D1019" s="7">
        <v>44207</v>
      </c>
      <c r="E1019" s="6" t="s">
        <v>33</v>
      </c>
      <c r="F1019" s="6" t="s">
        <v>55</v>
      </c>
      <c r="G1019" s="6" t="s">
        <v>56</v>
      </c>
      <c r="H1019" s="6" t="s">
        <v>22</v>
      </c>
      <c r="I1019" s="8">
        <v>0.35</v>
      </c>
      <c r="J1019" s="9">
        <v>2250</v>
      </c>
      <c r="K1019" s="10">
        <f t="shared" si="6"/>
        <v>787.5</v>
      </c>
      <c r="L1019" s="10">
        <f t="shared" si="7"/>
        <v>393.75</v>
      </c>
      <c r="M1019" s="11">
        <v>0.5</v>
      </c>
      <c r="O1019" s="16"/>
      <c r="P1019" s="17"/>
      <c r="Q1019" s="12"/>
      <c r="R1019" s="13"/>
    </row>
    <row r="1020" spans="1:18" ht="15.85" customHeight="1">
      <c r="A1020" s="1"/>
      <c r="B1020" s="6" t="s">
        <v>14</v>
      </c>
      <c r="C1020" s="6">
        <v>1185732</v>
      </c>
      <c r="D1020" s="7">
        <v>44238</v>
      </c>
      <c r="E1020" s="6" t="s">
        <v>33</v>
      </c>
      <c r="F1020" s="6" t="s">
        <v>55</v>
      </c>
      <c r="G1020" s="6" t="s">
        <v>56</v>
      </c>
      <c r="H1020" s="6" t="s">
        <v>17</v>
      </c>
      <c r="I1020" s="8">
        <v>0.35</v>
      </c>
      <c r="J1020" s="9">
        <v>4750</v>
      </c>
      <c r="K1020" s="10">
        <f t="shared" si="6"/>
        <v>1662.5</v>
      </c>
      <c r="L1020" s="10">
        <f t="shared" si="7"/>
        <v>665</v>
      </c>
      <c r="M1020" s="11">
        <v>0.4</v>
      </c>
      <c r="O1020" s="16"/>
      <c r="P1020" s="17"/>
      <c r="Q1020" s="12"/>
      <c r="R1020" s="13"/>
    </row>
    <row r="1021" spans="1:18" ht="15.85" customHeight="1">
      <c r="A1021" s="1"/>
      <c r="B1021" s="6" t="s">
        <v>14</v>
      </c>
      <c r="C1021" s="6">
        <v>1185732</v>
      </c>
      <c r="D1021" s="7">
        <v>44238</v>
      </c>
      <c r="E1021" s="6" t="s">
        <v>33</v>
      </c>
      <c r="F1021" s="6" t="s">
        <v>55</v>
      </c>
      <c r="G1021" s="6" t="s">
        <v>56</v>
      </c>
      <c r="H1021" s="6" t="s">
        <v>18</v>
      </c>
      <c r="I1021" s="8">
        <v>0.35</v>
      </c>
      <c r="J1021" s="9">
        <v>1250</v>
      </c>
      <c r="K1021" s="10">
        <f t="shared" si="6"/>
        <v>437.5</v>
      </c>
      <c r="L1021" s="10">
        <f t="shared" si="7"/>
        <v>153.125</v>
      </c>
      <c r="M1021" s="11">
        <v>0.35</v>
      </c>
      <c r="O1021" s="16"/>
      <c r="P1021" s="17"/>
      <c r="Q1021" s="12"/>
      <c r="R1021" s="13"/>
    </row>
    <row r="1022" spans="1:18" ht="15.85" customHeight="1">
      <c r="A1022" s="1"/>
      <c r="B1022" s="6" t="s">
        <v>14</v>
      </c>
      <c r="C1022" s="6">
        <v>1185732</v>
      </c>
      <c r="D1022" s="7">
        <v>44238</v>
      </c>
      <c r="E1022" s="6" t="s">
        <v>33</v>
      </c>
      <c r="F1022" s="6" t="s">
        <v>55</v>
      </c>
      <c r="G1022" s="6" t="s">
        <v>56</v>
      </c>
      <c r="H1022" s="6" t="s">
        <v>19</v>
      </c>
      <c r="I1022" s="8">
        <v>0.25</v>
      </c>
      <c r="J1022" s="9">
        <v>1750</v>
      </c>
      <c r="K1022" s="10">
        <f t="shared" si="6"/>
        <v>437.5</v>
      </c>
      <c r="L1022" s="10">
        <f t="shared" si="7"/>
        <v>153.125</v>
      </c>
      <c r="M1022" s="11">
        <v>0.35</v>
      </c>
      <c r="O1022" s="16"/>
      <c r="P1022" s="17"/>
      <c r="Q1022" s="12"/>
      <c r="R1022" s="13"/>
    </row>
    <row r="1023" spans="1:18" ht="15.85" customHeight="1">
      <c r="A1023" s="1"/>
      <c r="B1023" s="6" t="s">
        <v>14</v>
      </c>
      <c r="C1023" s="6">
        <v>1185732</v>
      </c>
      <c r="D1023" s="7">
        <v>44238</v>
      </c>
      <c r="E1023" s="6" t="s">
        <v>33</v>
      </c>
      <c r="F1023" s="6" t="s">
        <v>55</v>
      </c>
      <c r="G1023" s="6" t="s">
        <v>56</v>
      </c>
      <c r="H1023" s="6" t="s">
        <v>20</v>
      </c>
      <c r="I1023" s="8">
        <v>0.30000000000000004</v>
      </c>
      <c r="J1023" s="9">
        <v>500</v>
      </c>
      <c r="K1023" s="10">
        <f t="shared" si="6"/>
        <v>150.00000000000003</v>
      </c>
      <c r="L1023" s="10">
        <f t="shared" si="7"/>
        <v>60.000000000000014</v>
      </c>
      <c r="M1023" s="11">
        <v>0.4</v>
      </c>
      <c r="O1023" s="16"/>
      <c r="P1023" s="17"/>
      <c r="Q1023" s="12"/>
      <c r="R1023" s="13"/>
    </row>
    <row r="1024" spans="1:18" ht="15.85" customHeight="1">
      <c r="A1024" s="1"/>
      <c r="B1024" s="6" t="s">
        <v>14</v>
      </c>
      <c r="C1024" s="6">
        <v>1185732</v>
      </c>
      <c r="D1024" s="7">
        <v>44238</v>
      </c>
      <c r="E1024" s="6" t="s">
        <v>33</v>
      </c>
      <c r="F1024" s="6" t="s">
        <v>55</v>
      </c>
      <c r="G1024" s="6" t="s">
        <v>56</v>
      </c>
      <c r="H1024" s="6" t="s">
        <v>21</v>
      </c>
      <c r="I1024" s="8">
        <v>0.44999999999999996</v>
      </c>
      <c r="J1024" s="9">
        <v>1250</v>
      </c>
      <c r="K1024" s="10">
        <f t="shared" si="6"/>
        <v>562.5</v>
      </c>
      <c r="L1024" s="10">
        <f t="shared" si="7"/>
        <v>196.875</v>
      </c>
      <c r="M1024" s="11">
        <v>0.35</v>
      </c>
      <c r="O1024" s="16"/>
      <c r="P1024" s="17"/>
      <c r="Q1024" s="12"/>
      <c r="R1024" s="13"/>
    </row>
    <row r="1025" spans="1:18" ht="15.85" customHeight="1">
      <c r="A1025" s="1"/>
      <c r="B1025" s="6" t="s">
        <v>14</v>
      </c>
      <c r="C1025" s="6">
        <v>1185732</v>
      </c>
      <c r="D1025" s="7">
        <v>44238</v>
      </c>
      <c r="E1025" s="6" t="s">
        <v>33</v>
      </c>
      <c r="F1025" s="6" t="s">
        <v>55</v>
      </c>
      <c r="G1025" s="6" t="s">
        <v>56</v>
      </c>
      <c r="H1025" s="6" t="s">
        <v>22</v>
      </c>
      <c r="I1025" s="8">
        <v>0.35</v>
      </c>
      <c r="J1025" s="9">
        <v>2000</v>
      </c>
      <c r="K1025" s="10">
        <f t="shared" si="6"/>
        <v>700</v>
      </c>
      <c r="L1025" s="10">
        <f t="shared" si="7"/>
        <v>350</v>
      </c>
      <c r="M1025" s="11">
        <v>0.5</v>
      </c>
      <c r="O1025" s="16"/>
      <c r="P1025" s="17"/>
      <c r="Q1025" s="12"/>
      <c r="R1025" s="13"/>
    </row>
    <row r="1026" spans="1:18" ht="15.85" customHeight="1">
      <c r="A1026" s="1"/>
      <c r="B1026" s="6" t="s">
        <v>14</v>
      </c>
      <c r="C1026" s="6">
        <v>1185732</v>
      </c>
      <c r="D1026" s="7">
        <v>44265</v>
      </c>
      <c r="E1026" s="6" t="s">
        <v>33</v>
      </c>
      <c r="F1026" s="6" t="s">
        <v>55</v>
      </c>
      <c r="G1026" s="6" t="s">
        <v>56</v>
      </c>
      <c r="H1026" s="6" t="s">
        <v>17</v>
      </c>
      <c r="I1026" s="8">
        <v>0.4</v>
      </c>
      <c r="J1026" s="9">
        <v>4200</v>
      </c>
      <c r="K1026" s="10">
        <f t="shared" ref="K1026:K1280" si="8">I1026*J1026</f>
        <v>1680</v>
      </c>
      <c r="L1026" s="10">
        <f t="shared" ref="L1026:L1280" si="9">K1026*M1026</f>
        <v>672</v>
      </c>
      <c r="M1026" s="11">
        <v>0.4</v>
      </c>
      <c r="O1026" s="16"/>
      <c r="P1026" s="17"/>
      <c r="Q1026" s="12"/>
      <c r="R1026" s="13"/>
    </row>
    <row r="1027" spans="1:18" ht="15.85" customHeight="1">
      <c r="A1027" s="1"/>
      <c r="B1027" s="6" t="s">
        <v>14</v>
      </c>
      <c r="C1027" s="6">
        <v>1185732</v>
      </c>
      <c r="D1027" s="7">
        <v>44265</v>
      </c>
      <c r="E1027" s="6" t="s">
        <v>33</v>
      </c>
      <c r="F1027" s="6" t="s">
        <v>55</v>
      </c>
      <c r="G1027" s="6" t="s">
        <v>56</v>
      </c>
      <c r="H1027" s="6" t="s">
        <v>18</v>
      </c>
      <c r="I1027" s="8">
        <v>0.4</v>
      </c>
      <c r="J1027" s="9">
        <v>1000</v>
      </c>
      <c r="K1027" s="10">
        <f t="shared" si="8"/>
        <v>400</v>
      </c>
      <c r="L1027" s="10">
        <f t="shared" si="9"/>
        <v>140</v>
      </c>
      <c r="M1027" s="11">
        <v>0.35</v>
      </c>
      <c r="O1027" s="16"/>
      <c r="P1027" s="17"/>
      <c r="Q1027" s="12"/>
      <c r="R1027" s="13"/>
    </row>
    <row r="1028" spans="1:18" ht="15.85" customHeight="1">
      <c r="A1028" s="1"/>
      <c r="B1028" s="6" t="s">
        <v>14</v>
      </c>
      <c r="C1028" s="6">
        <v>1185732</v>
      </c>
      <c r="D1028" s="7">
        <v>44265</v>
      </c>
      <c r="E1028" s="6" t="s">
        <v>33</v>
      </c>
      <c r="F1028" s="6" t="s">
        <v>55</v>
      </c>
      <c r="G1028" s="6" t="s">
        <v>56</v>
      </c>
      <c r="H1028" s="6" t="s">
        <v>19</v>
      </c>
      <c r="I1028" s="8">
        <v>0.30000000000000004</v>
      </c>
      <c r="J1028" s="9">
        <v>1500</v>
      </c>
      <c r="K1028" s="10">
        <f t="shared" si="8"/>
        <v>450.00000000000006</v>
      </c>
      <c r="L1028" s="10">
        <f t="shared" si="9"/>
        <v>157.5</v>
      </c>
      <c r="M1028" s="11">
        <v>0.35</v>
      </c>
      <c r="O1028" s="16"/>
      <c r="P1028" s="17"/>
      <c r="Q1028" s="12"/>
      <c r="R1028" s="13"/>
    </row>
    <row r="1029" spans="1:18" ht="15.85" customHeight="1">
      <c r="A1029" s="1"/>
      <c r="B1029" s="6" t="s">
        <v>14</v>
      </c>
      <c r="C1029" s="6">
        <v>1185732</v>
      </c>
      <c r="D1029" s="7">
        <v>44265</v>
      </c>
      <c r="E1029" s="6" t="s">
        <v>33</v>
      </c>
      <c r="F1029" s="6" t="s">
        <v>55</v>
      </c>
      <c r="G1029" s="6" t="s">
        <v>56</v>
      </c>
      <c r="H1029" s="6" t="s">
        <v>20</v>
      </c>
      <c r="I1029" s="8">
        <v>0.35</v>
      </c>
      <c r="J1029" s="9">
        <v>0</v>
      </c>
      <c r="K1029" s="10">
        <f t="shared" si="8"/>
        <v>0</v>
      </c>
      <c r="L1029" s="10">
        <f t="shared" si="9"/>
        <v>0</v>
      </c>
      <c r="M1029" s="11">
        <v>0.4</v>
      </c>
      <c r="O1029" s="16"/>
      <c r="P1029" s="17"/>
      <c r="Q1029" s="12"/>
      <c r="R1029" s="13"/>
    </row>
    <row r="1030" spans="1:18" ht="15.85" customHeight="1">
      <c r="A1030" s="1"/>
      <c r="B1030" s="6" t="s">
        <v>14</v>
      </c>
      <c r="C1030" s="6">
        <v>1185732</v>
      </c>
      <c r="D1030" s="7">
        <v>44265</v>
      </c>
      <c r="E1030" s="6" t="s">
        <v>33</v>
      </c>
      <c r="F1030" s="6" t="s">
        <v>55</v>
      </c>
      <c r="G1030" s="6" t="s">
        <v>56</v>
      </c>
      <c r="H1030" s="6" t="s">
        <v>21</v>
      </c>
      <c r="I1030" s="8">
        <v>0.5</v>
      </c>
      <c r="J1030" s="9">
        <v>500</v>
      </c>
      <c r="K1030" s="10">
        <f t="shared" si="8"/>
        <v>250</v>
      </c>
      <c r="L1030" s="10">
        <f t="shared" si="9"/>
        <v>87.5</v>
      </c>
      <c r="M1030" s="11">
        <v>0.35</v>
      </c>
      <c r="O1030" s="16"/>
      <c r="P1030" s="17"/>
      <c r="Q1030" s="12"/>
      <c r="R1030" s="13"/>
    </row>
    <row r="1031" spans="1:18" ht="15.85" customHeight="1">
      <c r="A1031" s="1"/>
      <c r="B1031" s="6" t="s">
        <v>14</v>
      </c>
      <c r="C1031" s="6">
        <v>1185732</v>
      </c>
      <c r="D1031" s="7">
        <v>44265</v>
      </c>
      <c r="E1031" s="6" t="s">
        <v>33</v>
      </c>
      <c r="F1031" s="6" t="s">
        <v>55</v>
      </c>
      <c r="G1031" s="6" t="s">
        <v>56</v>
      </c>
      <c r="H1031" s="6" t="s">
        <v>22</v>
      </c>
      <c r="I1031" s="8">
        <v>0.4</v>
      </c>
      <c r="J1031" s="9">
        <v>1500</v>
      </c>
      <c r="K1031" s="10">
        <f t="shared" si="8"/>
        <v>600</v>
      </c>
      <c r="L1031" s="10">
        <f t="shared" si="9"/>
        <v>300</v>
      </c>
      <c r="M1031" s="11">
        <v>0.5</v>
      </c>
      <c r="O1031" s="16"/>
      <c r="P1031" s="17"/>
      <c r="Q1031" s="12"/>
      <c r="R1031" s="13"/>
    </row>
    <row r="1032" spans="1:18" ht="15.85" customHeight="1">
      <c r="A1032" s="1"/>
      <c r="B1032" s="6" t="s">
        <v>14</v>
      </c>
      <c r="C1032" s="6">
        <v>1185732</v>
      </c>
      <c r="D1032" s="7">
        <v>44297</v>
      </c>
      <c r="E1032" s="6" t="s">
        <v>33</v>
      </c>
      <c r="F1032" s="6" t="s">
        <v>55</v>
      </c>
      <c r="G1032" s="6" t="s">
        <v>56</v>
      </c>
      <c r="H1032" s="6" t="s">
        <v>17</v>
      </c>
      <c r="I1032" s="8">
        <v>0.4</v>
      </c>
      <c r="J1032" s="9">
        <v>3750</v>
      </c>
      <c r="K1032" s="10">
        <f t="shared" si="8"/>
        <v>1500</v>
      </c>
      <c r="L1032" s="10">
        <f t="shared" si="9"/>
        <v>600</v>
      </c>
      <c r="M1032" s="11">
        <v>0.4</v>
      </c>
      <c r="O1032" s="16"/>
      <c r="P1032" s="17"/>
      <c r="Q1032" s="12"/>
      <c r="R1032" s="13"/>
    </row>
    <row r="1033" spans="1:18" ht="15.85" customHeight="1">
      <c r="A1033" s="1"/>
      <c r="B1033" s="6" t="s">
        <v>14</v>
      </c>
      <c r="C1033" s="6">
        <v>1185732</v>
      </c>
      <c r="D1033" s="7">
        <v>44297</v>
      </c>
      <c r="E1033" s="6" t="s">
        <v>33</v>
      </c>
      <c r="F1033" s="6" t="s">
        <v>55</v>
      </c>
      <c r="G1033" s="6" t="s">
        <v>56</v>
      </c>
      <c r="H1033" s="6" t="s">
        <v>18</v>
      </c>
      <c r="I1033" s="8">
        <v>0.35000000000000003</v>
      </c>
      <c r="J1033" s="9">
        <v>750</v>
      </c>
      <c r="K1033" s="10">
        <f t="shared" si="8"/>
        <v>262.5</v>
      </c>
      <c r="L1033" s="10">
        <f t="shared" si="9"/>
        <v>91.875</v>
      </c>
      <c r="M1033" s="11">
        <v>0.35</v>
      </c>
      <c r="O1033" s="16"/>
      <c r="P1033" s="17"/>
      <c r="Q1033" s="12"/>
      <c r="R1033" s="13"/>
    </row>
    <row r="1034" spans="1:18" ht="15.85" customHeight="1">
      <c r="A1034" s="1"/>
      <c r="B1034" s="6" t="s">
        <v>14</v>
      </c>
      <c r="C1034" s="6">
        <v>1185732</v>
      </c>
      <c r="D1034" s="7">
        <v>44297</v>
      </c>
      <c r="E1034" s="6" t="s">
        <v>33</v>
      </c>
      <c r="F1034" s="6" t="s">
        <v>55</v>
      </c>
      <c r="G1034" s="6" t="s">
        <v>56</v>
      </c>
      <c r="H1034" s="6" t="s">
        <v>19</v>
      </c>
      <c r="I1034" s="8">
        <v>0.25000000000000006</v>
      </c>
      <c r="J1034" s="9">
        <v>750</v>
      </c>
      <c r="K1034" s="10">
        <f t="shared" si="8"/>
        <v>187.50000000000003</v>
      </c>
      <c r="L1034" s="10">
        <f t="shared" si="9"/>
        <v>65.625</v>
      </c>
      <c r="M1034" s="11">
        <v>0.35</v>
      </c>
      <c r="O1034" s="16"/>
      <c r="P1034" s="17"/>
      <c r="Q1034" s="12"/>
      <c r="R1034" s="13"/>
    </row>
    <row r="1035" spans="1:18" ht="15.85" customHeight="1">
      <c r="A1035" s="1"/>
      <c r="B1035" s="6" t="s">
        <v>14</v>
      </c>
      <c r="C1035" s="6">
        <v>1185732</v>
      </c>
      <c r="D1035" s="7">
        <v>44297</v>
      </c>
      <c r="E1035" s="6" t="s">
        <v>33</v>
      </c>
      <c r="F1035" s="6" t="s">
        <v>55</v>
      </c>
      <c r="G1035" s="6" t="s">
        <v>56</v>
      </c>
      <c r="H1035" s="6" t="s">
        <v>20</v>
      </c>
      <c r="I1035" s="8">
        <v>0.3</v>
      </c>
      <c r="J1035" s="9">
        <v>0</v>
      </c>
      <c r="K1035" s="10">
        <f t="shared" si="8"/>
        <v>0</v>
      </c>
      <c r="L1035" s="10">
        <f t="shared" si="9"/>
        <v>0</v>
      </c>
      <c r="M1035" s="11">
        <v>0.4</v>
      </c>
      <c r="O1035" s="16"/>
      <c r="P1035" s="17"/>
      <c r="Q1035" s="12"/>
      <c r="R1035" s="13"/>
    </row>
    <row r="1036" spans="1:18" ht="15.85" customHeight="1">
      <c r="A1036" s="1"/>
      <c r="B1036" s="6" t="s">
        <v>14</v>
      </c>
      <c r="C1036" s="6">
        <v>1185732</v>
      </c>
      <c r="D1036" s="7">
        <v>44297</v>
      </c>
      <c r="E1036" s="6" t="s">
        <v>33</v>
      </c>
      <c r="F1036" s="6" t="s">
        <v>55</v>
      </c>
      <c r="G1036" s="6" t="s">
        <v>56</v>
      </c>
      <c r="H1036" s="6" t="s">
        <v>21</v>
      </c>
      <c r="I1036" s="8">
        <v>0.45</v>
      </c>
      <c r="J1036" s="9">
        <v>250</v>
      </c>
      <c r="K1036" s="10">
        <f t="shared" si="8"/>
        <v>112.5</v>
      </c>
      <c r="L1036" s="10">
        <f t="shared" si="9"/>
        <v>39.375</v>
      </c>
      <c r="M1036" s="11">
        <v>0.35</v>
      </c>
      <c r="O1036" s="16"/>
      <c r="P1036" s="17"/>
      <c r="Q1036" s="12"/>
      <c r="R1036" s="13"/>
    </row>
    <row r="1037" spans="1:18" ht="15.85" customHeight="1">
      <c r="A1037" s="1"/>
      <c r="B1037" s="6" t="s">
        <v>14</v>
      </c>
      <c r="C1037" s="6">
        <v>1185732</v>
      </c>
      <c r="D1037" s="7">
        <v>44297</v>
      </c>
      <c r="E1037" s="6" t="s">
        <v>33</v>
      </c>
      <c r="F1037" s="6" t="s">
        <v>55</v>
      </c>
      <c r="G1037" s="6" t="s">
        <v>56</v>
      </c>
      <c r="H1037" s="6" t="s">
        <v>22</v>
      </c>
      <c r="I1037" s="8">
        <v>0.35000000000000003</v>
      </c>
      <c r="J1037" s="9">
        <v>1500</v>
      </c>
      <c r="K1037" s="10">
        <f t="shared" si="8"/>
        <v>525</v>
      </c>
      <c r="L1037" s="10">
        <f t="shared" si="9"/>
        <v>262.5</v>
      </c>
      <c r="M1037" s="11">
        <v>0.5</v>
      </c>
      <c r="O1037" s="16"/>
      <c r="P1037" s="17"/>
      <c r="Q1037" s="12"/>
      <c r="R1037" s="13"/>
    </row>
    <row r="1038" spans="1:18" ht="15.85" customHeight="1">
      <c r="A1038" s="1"/>
      <c r="B1038" s="6" t="s">
        <v>14</v>
      </c>
      <c r="C1038" s="6">
        <v>1185732</v>
      </c>
      <c r="D1038" s="7">
        <v>44328</v>
      </c>
      <c r="E1038" s="6" t="s">
        <v>33</v>
      </c>
      <c r="F1038" s="6" t="s">
        <v>55</v>
      </c>
      <c r="G1038" s="6" t="s">
        <v>56</v>
      </c>
      <c r="H1038" s="6" t="s">
        <v>17</v>
      </c>
      <c r="I1038" s="8">
        <v>0.45</v>
      </c>
      <c r="J1038" s="9">
        <v>4200</v>
      </c>
      <c r="K1038" s="10">
        <f t="shared" si="8"/>
        <v>1890</v>
      </c>
      <c r="L1038" s="10">
        <f t="shared" si="9"/>
        <v>756</v>
      </c>
      <c r="M1038" s="11">
        <v>0.4</v>
      </c>
      <c r="O1038" s="16"/>
      <c r="P1038" s="17"/>
      <c r="Q1038" s="12"/>
      <c r="R1038" s="13"/>
    </row>
    <row r="1039" spans="1:18" ht="15.85" customHeight="1">
      <c r="A1039" s="1"/>
      <c r="B1039" s="6" t="s">
        <v>14</v>
      </c>
      <c r="C1039" s="6">
        <v>1185732</v>
      </c>
      <c r="D1039" s="7">
        <v>44328</v>
      </c>
      <c r="E1039" s="6" t="s">
        <v>33</v>
      </c>
      <c r="F1039" s="6" t="s">
        <v>55</v>
      </c>
      <c r="G1039" s="6" t="s">
        <v>56</v>
      </c>
      <c r="H1039" s="6" t="s">
        <v>18</v>
      </c>
      <c r="I1039" s="8">
        <v>0.40000000000000008</v>
      </c>
      <c r="J1039" s="9">
        <v>1250</v>
      </c>
      <c r="K1039" s="10">
        <f t="shared" si="8"/>
        <v>500.00000000000011</v>
      </c>
      <c r="L1039" s="10">
        <f t="shared" si="9"/>
        <v>175.00000000000003</v>
      </c>
      <c r="M1039" s="11">
        <v>0.35</v>
      </c>
      <c r="O1039" s="16"/>
      <c r="P1039" s="17"/>
      <c r="Q1039" s="12"/>
      <c r="R1039" s="13"/>
    </row>
    <row r="1040" spans="1:18" ht="15.85" customHeight="1">
      <c r="A1040" s="1"/>
      <c r="B1040" s="6" t="s">
        <v>14</v>
      </c>
      <c r="C1040" s="6">
        <v>1185732</v>
      </c>
      <c r="D1040" s="7">
        <v>44328</v>
      </c>
      <c r="E1040" s="6" t="s">
        <v>33</v>
      </c>
      <c r="F1040" s="6" t="s">
        <v>55</v>
      </c>
      <c r="G1040" s="6" t="s">
        <v>56</v>
      </c>
      <c r="H1040" s="6" t="s">
        <v>19</v>
      </c>
      <c r="I1040" s="8">
        <v>0.35000000000000003</v>
      </c>
      <c r="J1040" s="9">
        <v>1000</v>
      </c>
      <c r="K1040" s="10">
        <f t="shared" si="8"/>
        <v>350.00000000000006</v>
      </c>
      <c r="L1040" s="10">
        <f t="shared" si="9"/>
        <v>122.50000000000001</v>
      </c>
      <c r="M1040" s="11">
        <v>0.35</v>
      </c>
      <c r="O1040" s="16"/>
      <c r="P1040" s="17"/>
      <c r="Q1040" s="12"/>
      <c r="R1040" s="13"/>
    </row>
    <row r="1041" spans="1:18" ht="15.85" customHeight="1">
      <c r="A1041" s="1"/>
      <c r="B1041" s="6" t="s">
        <v>14</v>
      </c>
      <c r="C1041" s="6">
        <v>1185732</v>
      </c>
      <c r="D1041" s="7">
        <v>44328</v>
      </c>
      <c r="E1041" s="6" t="s">
        <v>33</v>
      </c>
      <c r="F1041" s="6" t="s">
        <v>55</v>
      </c>
      <c r="G1041" s="6" t="s">
        <v>56</v>
      </c>
      <c r="H1041" s="6" t="s">
        <v>20</v>
      </c>
      <c r="I1041" s="8">
        <v>0.35000000000000003</v>
      </c>
      <c r="J1041" s="9">
        <v>250</v>
      </c>
      <c r="K1041" s="10">
        <f t="shared" si="8"/>
        <v>87.500000000000014</v>
      </c>
      <c r="L1041" s="10">
        <f t="shared" si="9"/>
        <v>35.000000000000007</v>
      </c>
      <c r="M1041" s="11">
        <v>0.4</v>
      </c>
      <c r="O1041" s="16"/>
      <c r="P1041" s="17"/>
      <c r="Q1041" s="12"/>
      <c r="R1041" s="13"/>
    </row>
    <row r="1042" spans="1:18" ht="15.85" customHeight="1">
      <c r="A1042" s="1"/>
      <c r="B1042" s="6" t="s">
        <v>14</v>
      </c>
      <c r="C1042" s="6">
        <v>1185732</v>
      </c>
      <c r="D1042" s="7">
        <v>44328</v>
      </c>
      <c r="E1042" s="6" t="s">
        <v>33</v>
      </c>
      <c r="F1042" s="6" t="s">
        <v>55</v>
      </c>
      <c r="G1042" s="6" t="s">
        <v>56</v>
      </c>
      <c r="H1042" s="6" t="s">
        <v>21</v>
      </c>
      <c r="I1042" s="8">
        <v>0.49999999999999994</v>
      </c>
      <c r="J1042" s="9">
        <v>500</v>
      </c>
      <c r="K1042" s="10">
        <f t="shared" si="8"/>
        <v>249.99999999999997</v>
      </c>
      <c r="L1042" s="10">
        <f t="shared" si="9"/>
        <v>87.499999999999986</v>
      </c>
      <c r="M1042" s="11">
        <v>0.35</v>
      </c>
      <c r="O1042" s="16"/>
      <c r="P1042" s="17"/>
      <c r="Q1042" s="12"/>
      <c r="R1042" s="13"/>
    </row>
    <row r="1043" spans="1:18" ht="15.85" customHeight="1">
      <c r="A1043" s="1"/>
      <c r="B1043" s="6" t="s">
        <v>14</v>
      </c>
      <c r="C1043" s="6">
        <v>1185732</v>
      </c>
      <c r="D1043" s="7">
        <v>44328</v>
      </c>
      <c r="E1043" s="6" t="s">
        <v>33</v>
      </c>
      <c r="F1043" s="6" t="s">
        <v>55</v>
      </c>
      <c r="G1043" s="6" t="s">
        <v>56</v>
      </c>
      <c r="H1043" s="6" t="s">
        <v>22</v>
      </c>
      <c r="I1043" s="8">
        <v>0.54999999999999993</v>
      </c>
      <c r="J1043" s="9">
        <v>1500</v>
      </c>
      <c r="K1043" s="10">
        <f t="shared" si="8"/>
        <v>824.99999999999989</v>
      </c>
      <c r="L1043" s="10">
        <f t="shared" si="9"/>
        <v>412.49999999999994</v>
      </c>
      <c r="M1043" s="11">
        <v>0.5</v>
      </c>
      <c r="O1043" s="16"/>
      <c r="P1043" s="17"/>
      <c r="Q1043" s="12"/>
      <c r="R1043" s="13"/>
    </row>
    <row r="1044" spans="1:18" ht="15.85" customHeight="1">
      <c r="A1044" s="1"/>
      <c r="B1044" s="6" t="s">
        <v>14</v>
      </c>
      <c r="C1044" s="6">
        <v>1185732</v>
      </c>
      <c r="D1044" s="7">
        <v>44358</v>
      </c>
      <c r="E1044" s="6" t="s">
        <v>33</v>
      </c>
      <c r="F1044" s="6" t="s">
        <v>55</v>
      </c>
      <c r="G1044" s="6" t="s">
        <v>56</v>
      </c>
      <c r="H1044" s="6" t="s">
        <v>17</v>
      </c>
      <c r="I1044" s="8">
        <v>0.4</v>
      </c>
      <c r="J1044" s="9">
        <v>4000</v>
      </c>
      <c r="K1044" s="10">
        <f t="shared" si="8"/>
        <v>1600</v>
      </c>
      <c r="L1044" s="10">
        <f t="shared" si="9"/>
        <v>640</v>
      </c>
      <c r="M1044" s="11">
        <v>0.4</v>
      </c>
      <c r="O1044" s="16"/>
      <c r="P1044" s="17"/>
      <c r="Q1044" s="12"/>
      <c r="R1044" s="13"/>
    </row>
    <row r="1045" spans="1:18" ht="15.85" customHeight="1">
      <c r="A1045" s="1"/>
      <c r="B1045" s="6" t="s">
        <v>14</v>
      </c>
      <c r="C1045" s="6">
        <v>1185732</v>
      </c>
      <c r="D1045" s="7">
        <v>44358</v>
      </c>
      <c r="E1045" s="6" t="s">
        <v>33</v>
      </c>
      <c r="F1045" s="6" t="s">
        <v>55</v>
      </c>
      <c r="G1045" s="6" t="s">
        <v>56</v>
      </c>
      <c r="H1045" s="6" t="s">
        <v>18</v>
      </c>
      <c r="I1045" s="8">
        <v>0.35000000000000009</v>
      </c>
      <c r="J1045" s="9">
        <v>1500</v>
      </c>
      <c r="K1045" s="10">
        <f t="shared" si="8"/>
        <v>525.00000000000011</v>
      </c>
      <c r="L1045" s="10">
        <f t="shared" si="9"/>
        <v>183.75000000000003</v>
      </c>
      <c r="M1045" s="11">
        <v>0.35</v>
      </c>
      <c r="O1045" s="16"/>
      <c r="P1045" s="17"/>
      <c r="Q1045" s="12"/>
      <c r="R1045" s="13"/>
    </row>
    <row r="1046" spans="1:18" ht="15.85" customHeight="1">
      <c r="A1046" s="1"/>
      <c r="B1046" s="6" t="s">
        <v>14</v>
      </c>
      <c r="C1046" s="6">
        <v>1185732</v>
      </c>
      <c r="D1046" s="7">
        <v>44358</v>
      </c>
      <c r="E1046" s="6" t="s">
        <v>33</v>
      </c>
      <c r="F1046" s="6" t="s">
        <v>55</v>
      </c>
      <c r="G1046" s="6" t="s">
        <v>56</v>
      </c>
      <c r="H1046" s="6" t="s">
        <v>19</v>
      </c>
      <c r="I1046" s="8">
        <v>0.30000000000000004</v>
      </c>
      <c r="J1046" s="9">
        <v>1750</v>
      </c>
      <c r="K1046" s="10">
        <f t="shared" si="8"/>
        <v>525.00000000000011</v>
      </c>
      <c r="L1046" s="10">
        <f t="shared" si="9"/>
        <v>183.75000000000003</v>
      </c>
      <c r="M1046" s="11">
        <v>0.35</v>
      </c>
      <c r="O1046" s="16"/>
      <c r="P1046" s="17"/>
      <c r="Q1046" s="12"/>
      <c r="R1046" s="13"/>
    </row>
    <row r="1047" spans="1:18" ht="15.85" customHeight="1">
      <c r="A1047" s="1"/>
      <c r="B1047" s="6" t="s">
        <v>14</v>
      </c>
      <c r="C1047" s="6">
        <v>1185732</v>
      </c>
      <c r="D1047" s="7">
        <v>44358</v>
      </c>
      <c r="E1047" s="6" t="s">
        <v>33</v>
      </c>
      <c r="F1047" s="6" t="s">
        <v>55</v>
      </c>
      <c r="G1047" s="6" t="s">
        <v>56</v>
      </c>
      <c r="H1047" s="6" t="s">
        <v>20</v>
      </c>
      <c r="I1047" s="8">
        <v>0.30000000000000004</v>
      </c>
      <c r="J1047" s="9">
        <v>1500</v>
      </c>
      <c r="K1047" s="10">
        <f t="shared" si="8"/>
        <v>450.00000000000006</v>
      </c>
      <c r="L1047" s="10">
        <f t="shared" si="9"/>
        <v>180.00000000000003</v>
      </c>
      <c r="M1047" s="11">
        <v>0.4</v>
      </c>
      <c r="O1047" s="16"/>
      <c r="P1047" s="17"/>
      <c r="Q1047" s="12"/>
      <c r="R1047" s="13"/>
    </row>
    <row r="1048" spans="1:18" ht="15.85" customHeight="1">
      <c r="A1048" s="1"/>
      <c r="B1048" s="6" t="s">
        <v>14</v>
      </c>
      <c r="C1048" s="6">
        <v>1185732</v>
      </c>
      <c r="D1048" s="7">
        <v>44358</v>
      </c>
      <c r="E1048" s="6" t="s">
        <v>33</v>
      </c>
      <c r="F1048" s="6" t="s">
        <v>55</v>
      </c>
      <c r="G1048" s="6" t="s">
        <v>56</v>
      </c>
      <c r="H1048" s="6" t="s">
        <v>21</v>
      </c>
      <c r="I1048" s="8">
        <v>0.45</v>
      </c>
      <c r="J1048" s="9">
        <v>1500</v>
      </c>
      <c r="K1048" s="10">
        <f t="shared" si="8"/>
        <v>675</v>
      </c>
      <c r="L1048" s="10">
        <f t="shared" si="9"/>
        <v>236.24999999999997</v>
      </c>
      <c r="M1048" s="11">
        <v>0.35</v>
      </c>
      <c r="O1048" s="16"/>
      <c r="P1048" s="17"/>
      <c r="Q1048" s="12"/>
      <c r="R1048" s="13"/>
    </row>
    <row r="1049" spans="1:18" ht="15.85" customHeight="1">
      <c r="A1049" s="1"/>
      <c r="B1049" s="6" t="s">
        <v>14</v>
      </c>
      <c r="C1049" s="6">
        <v>1185732</v>
      </c>
      <c r="D1049" s="7">
        <v>44358</v>
      </c>
      <c r="E1049" s="6" t="s">
        <v>33</v>
      </c>
      <c r="F1049" s="6" t="s">
        <v>55</v>
      </c>
      <c r="G1049" s="6" t="s">
        <v>56</v>
      </c>
      <c r="H1049" s="6" t="s">
        <v>22</v>
      </c>
      <c r="I1049" s="8">
        <v>0.5</v>
      </c>
      <c r="J1049" s="9">
        <v>3250</v>
      </c>
      <c r="K1049" s="10">
        <f t="shared" si="8"/>
        <v>1625</v>
      </c>
      <c r="L1049" s="10">
        <f t="shared" si="9"/>
        <v>812.5</v>
      </c>
      <c r="M1049" s="11">
        <v>0.5</v>
      </c>
      <c r="O1049" s="16"/>
      <c r="P1049" s="17"/>
      <c r="Q1049" s="12"/>
      <c r="R1049" s="13"/>
    </row>
    <row r="1050" spans="1:18" ht="15.85" customHeight="1">
      <c r="A1050" s="1"/>
      <c r="B1050" s="6" t="s">
        <v>14</v>
      </c>
      <c r="C1050" s="6">
        <v>1185732</v>
      </c>
      <c r="D1050" s="7">
        <v>44387</v>
      </c>
      <c r="E1050" s="6" t="s">
        <v>33</v>
      </c>
      <c r="F1050" s="6" t="s">
        <v>55</v>
      </c>
      <c r="G1050" s="6" t="s">
        <v>56</v>
      </c>
      <c r="H1050" s="6" t="s">
        <v>17</v>
      </c>
      <c r="I1050" s="8">
        <v>0.45</v>
      </c>
      <c r="J1050" s="9">
        <v>5500</v>
      </c>
      <c r="K1050" s="10">
        <f t="shared" si="8"/>
        <v>2475</v>
      </c>
      <c r="L1050" s="10">
        <f t="shared" si="9"/>
        <v>990</v>
      </c>
      <c r="M1050" s="11">
        <v>0.4</v>
      </c>
      <c r="O1050" s="16"/>
      <c r="P1050" s="17"/>
      <c r="Q1050" s="12"/>
      <c r="R1050" s="13"/>
    </row>
    <row r="1051" spans="1:18" ht="15.85" customHeight="1">
      <c r="A1051" s="1"/>
      <c r="B1051" s="6" t="s">
        <v>14</v>
      </c>
      <c r="C1051" s="6">
        <v>1185732</v>
      </c>
      <c r="D1051" s="7">
        <v>44387</v>
      </c>
      <c r="E1051" s="6" t="s">
        <v>33</v>
      </c>
      <c r="F1051" s="6" t="s">
        <v>55</v>
      </c>
      <c r="G1051" s="6" t="s">
        <v>56</v>
      </c>
      <c r="H1051" s="6" t="s">
        <v>18</v>
      </c>
      <c r="I1051" s="8">
        <v>0.40000000000000008</v>
      </c>
      <c r="J1051" s="9">
        <v>3000</v>
      </c>
      <c r="K1051" s="10">
        <f t="shared" si="8"/>
        <v>1200.0000000000002</v>
      </c>
      <c r="L1051" s="10">
        <f t="shared" si="9"/>
        <v>420.00000000000006</v>
      </c>
      <c r="M1051" s="11">
        <v>0.35</v>
      </c>
      <c r="O1051" s="16"/>
      <c r="P1051" s="17"/>
      <c r="Q1051" s="12"/>
      <c r="R1051" s="13"/>
    </row>
    <row r="1052" spans="1:18" ht="15.85" customHeight="1">
      <c r="A1052" s="1"/>
      <c r="B1052" s="6" t="s">
        <v>14</v>
      </c>
      <c r="C1052" s="6">
        <v>1185732</v>
      </c>
      <c r="D1052" s="7">
        <v>44387</v>
      </c>
      <c r="E1052" s="6" t="s">
        <v>33</v>
      </c>
      <c r="F1052" s="6" t="s">
        <v>55</v>
      </c>
      <c r="G1052" s="6" t="s">
        <v>56</v>
      </c>
      <c r="H1052" s="6" t="s">
        <v>19</v>
      </c>
      <c r="I1052" s="8">
        <v>0.35000000000000003</v>
      </c>
      <c r="J1052" s="9">
        <v>2250</v>
      </c>
      <c r="K1052" s="10">
        <f t="shared" si="8"/>
        <v>787.50000000000011</v>
      </c>
      <c r="L1052" s="10">
        <f t="shared" si="9"/>
        <v>275.625</v>
      </c>
      <c r="M1052" s="11">
        <v>0.35</v>
      </c>
      <c r="O1052" s="16"/>
      <c r="P1052" s="17"/>
      <c r="Q1052" s="12"/>
      <c r="R1052" s="13"/>
    </row>
    <row r="1053" spans="1:18" ht="15.85" customHeight="1">
      <c r="A1053" s="1"/>
      <c r="B1053" s="6" t="s">
        <v>14</v>
      </c>
      <c r="C1053" s="6">
        <v>1185732</v>
      </c>
      <c r="D1053" s="7">
        <v>44387</v>
      </c>
      <c r="E1053" s="6" t="s">
        <v>33</v>
      </c>
      <c r="F1053" s="6" t="s">
        <v>55</v>
      </c>
      <c r="G1053" s="6" t="s">
        <v>56</v>
      </c>
      <c r="H1053" s="6" t="s">
        <v>20</v>
      </c>
      <c r="I1053" s="8">
        <v>0.35000000000000003</v>
      </c>
      <c r="J1053" s="9">
        <v>1750</v>
      </c>
      <c r="K1053" s="10">
        <f t="shared" si="8"/>
        <v>612.50000000000011</v>
      </c>
      <c r="L1053" s="10">
        <f t="shared" si="9"/>
        <v>245.00000000000006</v>
      </c>
      <c r="M1053" s="11">
        <v>0.4</v>
      </c>
      <c r="O1053" s="16"/>
      <c r="P1053" s="17"/>
      <c r="Q1053" s="12"/>
      <c r="R1053" s="13"/>
    </row>
    <row r="1054" spans="1:18" ht="15.85" customHeight="1">
      <c r="A1054" s="1"/>
      <c r="B1054" s="6" t="s">
        <v>14</v>
      </c>
      <c r="C1054" s="6">
        <v>1185732</v>
      </c>
      <c r="D1054" s="7">
        <v>44387</v>
      </c>
      <c r="E1054" s="6" t="s">
        <v>33</v>
      </c>
      <c r="F1054" s="6" t="s">
        <v>55</v>
      </c>
      <c r="G1054" s="6" t="s">
        <v>56</v>
      </c>
      <c r="H1054" s="6" t="s">
        <v>21</v>
      </c>
      <c r="I1054" s="8">
        <v>0.45</v>
      </c>
      <c r="J1054" s="9">
        <v>1750</v>
      </c>
      <c r="K1054" s="10">
        <f t="shared" si="8"/>
        <v>787.5</v>
      </c>
      <c r="L1054" s="10">
        <f t="shared" si="9"/>
        <v>275.625</v>
      </c>
      <c r="M1054" s="11">
        <v>0.35</v>
      </c>
      <c r="O1054" s="16"/>
      <c r="P1054" s="17"/>
      <c r="Q1054" s="12"/>
      <c r="R1054" s="13"/>
    </row>
    <row r="1055" spans="1:18" ht="15.85" customHeight="1">
      <c r="A1055" s="1"/>
      <c r="B1055" s="6" t="s">
        <v>14</v>
      </c>
      <c r="C1055" s="6">
        <v>1185732</v>
      </c>
      <c r="D1055" s="7">
        <v>44387</v>
      </c>
      <c r="E1055" s="6" t="s">
        <v>33</v>
      </c>
      <c r="F1055" s="6" t="s">
        <v>55</v>
      </c>
      <c r="G1055" s="6" t="s">
        <v>56</v>
      </c>
      <c r="H1055" s="6" t="s">
        <v>22</v>
      </c>
      <c r="I1055" s="8">
        <v>0.5</v>
      </c>
      <c r="J1055" s="9">
        <v>3500</v>
      </c>
      <c r="K1055" s="10">
        <f t="shared" si="8"/>
        <v>1750</v>
      </c>
      <c r="L1055" s="10">
        <f t="shared" si="9"/>
        <v>875</v>
      </c>
      <c r="M1055" s="11">
        <v>0.5</v>
      </c>
      <c r="O1055" s="16"/>
      <c r="P1055" s="17"/>
      <c r="Q1055" s="12"/>
      <c r="R1055" s="13"/>
    </row>
    <row r="1056" spans="1:18" ht="15.85" customHeight="1">
      <c r="A1056" s="1"/>
      <c r="B1056" s="6" t="s">
        <v>14</v>
      </c>
      <c r="C1056" s="6">
        <v>1185732</v>
      </c>
      <c r="D1056" s="7">
        <v>44419</v>
      </c>
      <c r="E1056" s="6" t="s">
        <v>33</v>
      </c>
      <c r="F1056" s="6" t="s">
        <v>55</v>
      </c>
      <c r="G1056" s="6" t="s">
        <v>56</v>
      </c>
      <c r="H1056" s="6" t="s">
        <v>17</v>
      </c>
      <c r="I1056" s="8">
        <v>0.45</v>
      </c>
      <c r="J1056" s="9">
        <v>5000</v>
      </c>
      <c r="K1056" s="10">
        <f t="shared" si="8"/>
        <v>2250</v>
      </c>
      <c r="L1056" s="10">
        <f t="shared" si="9"/>
        <v>900</v>
      </c>
      <c r="M1056" s="11">
        <v>0.4</v>
      </c>
      <c r="O1056" s="16"/>
      <c r="P1056" s="17"/>
      <c r="Q1056" s="12"/>
      <c r="R1056" s="13"/>
    </row>
    <row r="1057" spans="1:18" ht="15.85" customHeight="1">
      <c r="A1057" s="1"/>
      <c r="B1057" s="6" t="s">
        <v>14</v>
      </c>
      <c r="C1057" s="6">
        <v>1185732</v>
      </c>
      <c r="D1057" s="7">
        <v>44419</v>
      </c>
      <c r="E1057" s="6" t="s">
        <v>33</v>
      </c>
      <c r="F1057" s="6" t="s">
        <v>55</v>
      </c>
      <c r="G1057" s="6" t="s">
        <v>56</v>
      </c>
      <c r="H1057" s="6" t="s">
        <v>18</v>
      </c>
      <c r="I1057" s="8">
        <v>0.45000000000000007</v>
      </c>
      <c r="J1057" s="9">
        <v>2750</v>
      </c>
      <c r="K1057" s="10">
        <f t="shared" si="8"/>
        <v>1237.5000000000002</v>
      </c>
      <c r="L1057" s="10">
        <f t="shared" si="9"/>
        <v>433.12500000000006</v>
      </c>
      <c r="M1057" s="11">
        <v>0.35</v>
      </c>
      <c r="O1057" s="16"/>
      <c r="P1057" s="17"/>
      <c r="Q1057" s="12"/>
      <c r="R1057" s="13"/>
    </row>
    <row r="1058" spans="1:18" ht="15.85" customHeight="1">
      <c r="A1058" s="1"/>
      <c r="B1058" s="6" t="s">
        <v>14</v>
      </c>
      <c r="C1058" s="6">
        <v>1185732</v>
      </c>
      <c r="D1058" s="7">
        <v>44419</v>
      </c>
      <c r="E1058" s="6" t="s">
        <v>33</v>
      </c>
      <c r="F1058" s="6" t="s">
        <v>55</v>
      </c>
      <c r="G1058" s="6" t="s">
        <v>56</v>
      </c>
      <c r="H1058" s="6" t="s">
        <v>19</v>
      </c>
      <c r="I1058" s="8">
        <v>0.4</v>
      </c>
      <c r="J1058" s="9">
        <v>2000</v>
      </c>
      <c r="K1058" s="10">
        <f t="shared" si="8"/>
        <v>800</v>
      </c>
      <c r="L1058" s="10">
        <f t="shared" si="9"/>
        <v>280</v>
      </c>
      <c r="M1058" s="11">
        <v>0.35</v>
      </c>
      <c r="O1058" s="16"/>
      <c r="P1058" s="17"/>
      <c r="Q1058" s="12"/>
      <c r="R1058" s="13"/>
    </row>
    <row r="1059" spans="1:18" ht="15.85" customHeight="1">
      <c r="A1059" s="1"/>
      <c r="B1059" s="6" t="s">
        <v>14</v>
      </c>
      <c r="C1059" s="6">
        <v>1185732</v>
      </c>
      <c r="D1059" s="7">
        <v>44419</v>
      </c>
      <c r="E1059" s="6" t="s">
        <v>33</v>
      </c>
      <c r="F1059" s="6" t="s">
        <v>55</v>
      </c>
      <c r="G1059" s="6" t="s">
        <v>56</v>
      </c>
      <c r="H1059" s="6" t="s">
        <v>20</v>
      </c>
      <c r="I1059" s="8">
        <v>0.30000000000000004</v>
      </c>
      <c r="J1059" s="9">
        <v>1250</v>
      </c>
      <c r="K1059" s="10">
        <f t="shared" si="8"/>
        <v>375.00000000000006</v>
      </c>
      <c r="L1059" s="10">
        <f t="shared" si="9"/>
        <v>150.00000000000003</v>
      </c>
      <c r="M1059" s="11">
        <v>0.4</v>
      </c>
      <c r="O1059" s="16"/>
      <c r="P1059" s="17"/>
      <c r="Q1059" s="12"/>
      <c r="R1059" s="13"/>
    </row>
    <row r="1060" spans="1:18" ht="15.85" customHeight="1">
      <c r="A1060" s="1"/>
      <c r="B1060" s="6" t="s">
        <v>14</v>
      </c>
      <c r="C1060" s="6">
        <v>1185732</v>
      </c>
      <c r="D1060" s="7">
        <v>44419</v>
      </c>
      <c r="E1060" s="6" t="s">
        <v>33</v>
      </c>
      <c r="F1060" s="6" t="s">
        <v>55</v>
      </c>
      <c r="G1060" s="6" t="s">
        <v>56</v>
      </c>
      <c r="H1060" s="6" t="s">
        <v>21</v>
      </c>
      <c r="I1060" s="8">
        <v>0.4</v>
      </c>
      <c r="J1060" s="9">
        <v>1000</v>
      </c>
      <c r="K1060" s="10">
        <f t="shared" si="8"/>
        <v>400</v>
      </c>
      <c r="L1060" s="10">
        <f t="shared" si="9"/>
        <v>140</v>
      </c>
      <c r="M1060" s="11">
        <v>0.35</v>
      </c>
      <c r="O1060" s="16"/>
      <c r="P1060" s="17"/>
      <c r="Q1060" s="12"/>
      <c r="R1060" s="13"/>
    </row>
    <row r="1061" spans="1:18" ht="15.85" customHeight="1">
      <c r="A1061" s="1"/>
      <c r="B1061" s="6" t="s">
        <v>14</v>
      </c>
      <c r="C1061" s="6">
        <v>1185732</v>
      </c>
      <c r="D1061" s="7">
        <v>44419</v>
      </c>
      <c r="E1061" s="6" t="s">
        <v>33</v>
      </c>
      <c r="F1061" s="6" t="s">
        <v>55</v>
      </c>
      <c r="G1061" s="6" t="s">
        <v>56</v>
      </c>
      <c r="H1061" s="6" t="s">
        <v>22</v>
      </c>
      <c r="I1061" s="8">
        <v>0.45</v>
      </c>
      <c r="J1061" s="9">
        <v>2750</v>
      </c>
      <c r="K1061" s="10">
        <f t="shared" si="8"/>
        <v>1237.5</v>
      </c>
      <c r="L1061" s="10">
        <f t="shared" si="9"/>
        <v>618.75</v>
      </c>
      <c r="M1061" s="11">
        <v>0.5</v>
      </c>
      <c r="O1061" s="16"/>
      <c r="P1061" s="17"/>
      <c r="Q1061" s="12"/>
      <c r="R1061" s="13"/>
    </row>
    <row r="1062" spans="1:18" ht="15.85" customHeight="1">
      <c r="A1062" s="1"/>
      <c r="B1062" s="6" t="s">
        <v>14</v>
      </c>
      <c r="C1062" s="6">
        <v>1185732</v>
      </c>
      <c r="D1062" s="7">
        <v>44451</v>
      </c>
      <c r="E1062" s="6" t="s">
        <v>33</v>
      </c>
      <c r="F1062" s="6" t="s">
        <v>55</v>
      </c>
      <c r="G1062" s="6" t="s">
        <v>56</v>
      </c>
      <c r="H1062" s="6" t="s">
        <v>17</v>
      </c>
      <c r="I1062" s="8">
        <v>0.4</v>
      </c>
      <c r="J1062" s="9">
        <v>4000</v>
      </c>
      <c r="K1062" s="10">
        <f t="shared" si="8"/>
        <v>1600</v>
      </c>
      <c r="L1062" s="10">
        <f t="shared" si="9"/>
        <v>640</v>
      </c>
      <c r="M1062" s="11">
        <v>0.4</v>
      </c>
      <c r="O1062" s="16"/>
      <c r="P1062" s="17"/>
      <c r="Q1062" s="12"/>
      <c r="R1062" s="13"/>
    </row>
    <row r="1063" spans="1:18" ht="15.85" customHeight="1">
      <c r="A1063" s="1"/>
      <c r="B1063" s="6" t="s">
        <v>14</v>
      </c>
      <c r="C1063" s="6">
        <v>1185732</v>
      </c>
      <c r="D1063" s="7">
        <v>44451</v>
      </c>
      <c r="E1063" s="6" t="s">
        <v>33</v>
      </c>
      <c r="F1063" s="6" t="s">
        <v>55</v>
      </c>
      <c r="G1063" s="6" t="s">
        <v>56</v>
      </c>
      <c r="H1063" s="6" t="s">
        <v>18</v>
      </c>
      <c r="I1063" s="8">
        <v>0.35000000000000009</v>
      </c>
      <c r="J1063" s="9">
        <v>2000</v>
      </c>
      <c r="K1063" s="10">
        <f t="shared" si="8"/>
        <v>700.00000000000023</v>
      </c>
      <c r="L1063" s="10">
        <f t="shared" si="9"/>
        <v>245.00000000000006</v>
      </c>
      <c r="M1063" s="11">
        <v>0.35</v>
      </c>
      <c r="O1063" s="16"/>
      <c r="P1063" s="17"/>
      <c r="Q1063" s="12"/>
      <c r="R1063" s="13"/>
    </row>
    <row r="1064" spans="1:18" ht="15.85" customHeight="1">
      <c r="A1064" s="1"/>
      <c r="B1064" s="6" t="s">
        <v>14</v>
      </c>
      <c r="C1064" s="6">
        <v>1185732</v>
      </c>
      <c r="D1064" s="7">
        <v>44451</v>
      </c>
      <c r="E1064" s="6" t="s">
        <v>33</v>
      </c>
      <c r="F1064" s="6" t="s">
        <v>55</v>
      </c>
      <c r="G1064" s="6" t="s">
        <v>56</v>
      </c>
      <c r="H1064" s="6" t="s">
        <v>19</v>
      </c>
      <c r="I1064" s="8">
        <v>0.2</v>
      </c>
      <c r="J1064" s="9">
        <v>1000</v>
      </c>
      <c r="K1064" s="10">
        <f t="shared" si="8"/>
        <v>200</v>
      </c>
      <c r="L1064" s="10">
        <f t="shared" si="9"/>
        <v>70</v>
      </c>
      <c r="M1064" s="11">
        <v>0.35</v>
      </c>
      <c r="O1064" s="16"/>
      <c r="P1064" s="17"/>
      <c r="Q1064" s="12"/>
      <c r="R1064" s="13"/>
    </row>
    <row r="1065" spans="1:18" ht="15.85" customHeight="1">
      <c r="A1065" s="1"/>
      <c r="B1065" s="6" t="s">
        <v>14</v>
      </c>
      <c r="C1065" s="6">
        <v>1185732</v>
      </c>
      <c r="D1065" s="7">
        <v>44451</v>
      </c>
      <c r="E1065" s="6" t="s">
        <v>33</v>
      </c>
      <c r="F1065" s="6" t="s">
        <v>55</v>
      </c>
      <c r="G1065" s="6" t="s">
        <v>56</v>
      </c>
      <c r="H1065" s="6" t="s">
        <v>20</v>
      </c>
      <c r="I1065" s="8">
        <v>0.2</v>
      </c>
      <c r="J1065" s="9">
        <v>750</v>
      </c>
      <c r="K1065" s="10">
        <f t="shared" si="8"/>
        <v>150</v>
      </c>
      <c r="L1065" s="10">
        <f t="shared" si="9"/>
        <v>60</v>
      </c>
      <c r="M1065" s="11">
        <v>0.4</v>
      </c>
      <c r="O1065" s="16"/>
      <c r="P1065" s="17"/>
      <c r="Q1065" s="12"/>
      <c r="R1065" s="13"/>
    </row>
    <row r="1066" spans="1:18" ht="15.85" customHeight="1">
      <c r="A1066" s="1"/>
      <c r="B1066" s="6" t="s">
        <v>14</v>
      </c>
      <c r="C1066" s="6">
        <v>1185732</v>
      </c>
      <c r="D1066" s="7">
        <v>44451</v>
      </c>
      <c r="E1066" s="6" t="s">
        <v>33</v>
      </c>
      <c r="F1066" s="6" t="s">
        <v>55</v>
      </c>
      <c r="G1066" s="6" t="s">
        <v>56</v>
      </c>
      <c r="H1066" s="6" t="s">
        <v>21</v>
      </c>
      <c r="I1066" s="8">
        <v>0.3</v>
      </c>
      <c r="J1066" s="9">
        <v>750</v>
      </c>
      <c r="K1066" s="10">
        <f t="shared" si="8"/>
        <v>225</v>
      </c>
      <c r="L1066" s="10">
        <f t="shared" si="9"/>
        <v>78.75</v>
      </c>
      <c r="M1066" s="11">
        <v>0.35</v>
      </c>
      <c r="O1066" s="16"/>
      <c r="P1066" s="17"/>
      <c r="Q1066" s="12"/>
      <c r="R1066" s="13"/>
    </row>
    <row r="1067" spans="1:18" ht="15.85" customHeight="1">
      <c r="A1067" s="1"/>
      <c r="B1067" s="6" t="s">
        <v>14</v>
      </c>
      <c r="C1067" s="6">
        <v>1185732</v>
      </c>
      <c r="D1067" s="7">
        <v>44451</v>
      </c>
      <c r="E1067" s="6" t="s">
        <v>33</v>
      </c>
      <c r="F1067" s="6" t="s">
        <v>55</v>
      </c>
      <c r="G1067" s="6" t="s">
        <v>56</v>
      </c>
      <c r="H1067" s="6" t="s">
        <v>22</v>
      </c>
      <c r="I1067" s="8">
        <v>0.35000000000000003</v>
      </c>
      <c r="J1067" s="9">
        <v>1500</v>
      </c>
      <c r="K1067" s="10">
        <f t="shared" si="8"/>
        <v>525</v>
      </c>
      <c r="L1067" s="10">
        <f t="shared" si="9"/>
        <v>262.5</v>
      </c>
      <c r="M1067" s="11">
        <v>0.5</v>
      </c>
      <c r="O1067" s="16"/>
      <c r="P1067" s="17"/>
      <c r="Q1067" s="12"/>
      <c r="R1067" s="13"/>
    </row>
    <row r="1068" spans="1:18" ht="15.85" customHeight="1">
      <c r="A1068" s="1"/>
      <c r="B1068" s="6" t="s">
        <v>14</v>
      </c>
      <c r="C1068" s="6">
        <v>1185732</v>
      </c>
      <c r="D1068" s="7">
        <v>44480</v>
      </c>
      <c r="E1068" s="6" t="s">
        <v>33</v>
      </c>
      <c r="F1068" s="6" t="s">
        <v>55</v>
      </c>
      <c r="G1068" s="6" t="s">
        <v>56</v>
      </c>
      <c r="H1068" s="6" t="s">
        <v>17</v>
      </c>
      <c r="I1068" s="8">
        <v>0.39999999999999997</v>
      </c>
      <c r="J1068" s="9">
        <v>3250</v>
      </c>
      <c r="K1068" s="10">
        <f t="shared" si="8"/>
        <v>1300</v>
      </c>
      <c r="L1068" s="10">
        <f t="shared" si="9"/>
        <v>520</v>
      </c>
      <c r="M1068" s="11">
        <v>0.4</v>
      </c>
      <c r="O1068" s="16"/>
      <c r="P1068" s="17"/>
      <c r="Q1068" s="12"/>
      <c r="R1068" s="13"/>
    </row>
    <row r="1069" spans="1:18" ht="15.85" customHeight="1">
      <c r="A1069" s="1"/>
      <c r="B1069" s="6" t="s">
        <v>14</v>
      </c>
      <c r="C1069" s="6">
        <v>1185732</v>
      </c>
      <c r="D1069" s="7">
        <v>44480</v>
      </c>
      <c r="E1069" s="6" t="s">
        <v>33</v>
      </c>
      <c r="F1069" s="6" t="s">
        <v>55</v>
      </c>
      <c r="G1069" s="6" t="s">
        <v>56</v>
      </c>
      <c r="H1069" s="6" t="s">
        <v>18</v>
      </c>
      <c r="I1069" s="8">
        <v>0.3</v>
      </c>
      <c r="J1069" s="9">
        <v>1500</v>
      </c>
      <c r="K1069" s="10">
        <f t="shared" si="8"/>
        <v>450</v>
      </c>
      <c r="L1069" s="10">
        <f t="shared" si="9"/>
        <v>157.5</v>
      </c>
      <c r="M1069" s="11">
        <v>0.35</v>
      </c>
      <c r="O1069" s="16"/>
      <c r="P1069" s="17"/>
      <c r="Q1069" s="12"/>
      <c r="R1069" s="13"/>
    </row>
    <row r="1070" spans="1:18" ht="15.85" customHeight="1">
      <c r="A1070" s="1"/>
      <c r="B1070" s="6" t="s">
        <v>14</v>
      </c>
      <c r="C1070" s="6">
        <v>1185732</v>
      </c>
      <c r="D1070" s="7">
        <v>44480</v>
      </c>
      <c r="E1070" s="6" t="s">
        <v>33</v>
      </c>
      <c r="F1070" s="6" t="s">
        <v>55</v>
      </c>
      <c r="G1070" s="6" t="s">
        <v>56</v>
      </c>
      <c r="H1070" s="6" t="s">
        <v>19</v>
      </c>
      <c r="I1070" s="8">
        <v>0.3</v>
      </c>
      <c r="J1070" s="9">
        <v>500</v>
      </c>
      <c r="K1070" s="10">
        <f t="shared" si="8"/>
        <v>150</v>
      </c>
      <c r="L1070" s="10">
        <f t="shared" si="9"/>
        <v>52.5</v>
      </c>
      <c r="M1070" s="11">
        <v>0.35</v>
      </c>
      <c r="O1070" s="16"/>
      <c r="P1070" s="17"/>
      <c r="Q1070" s="12"/>
      <c r="R1070" s="13"/>
    </row>
    <row r="1071" spans="1:18" ht="15.85" customHeight="1">
      <c r="A1071" s="1"/>
      <c r="B1071" s="6" t="s">
        <v>14</v>
      </c>
      <c r="C1071" s="6">
        <v>1185732</v>
      </c>
      <c r="D1071" s="7">
        <v>44480</v>
      </c>
      <c r="E1071" s="6" t="s">
        <v>33</v>
      </c>
      <c r="F1071" s="6" t="s">
        <v>55</v>
      </c>
      <c r="G1071" s="6" t="s">
        <v>56</v>
      </c>
      <c r="H1071" s="6" t="s">
        <v>20</v>
      </c>
      <c r="I1071" s="8">
        <v>0.3</v>
      </c>
      <c r="J1071" s="9">
        <v>250</v>
      </c>
      <c r="K1071" s="10">
        <f t="shared" si="8"/>
        <v>75</v>
      </c>
      <c r="L1071" s="10">
        <f t="shared" si="9"/>
        <v>30</v>
      </c>
      <c r="M1071" s="11">
        <v>0.4</v>
      </c>
      <c r="O1071" s="16"/>
      <c r="P1071" s="17"/>
      <c r="Q1071" s="12"/>
      <c r="R1071" s="13"/>
    </row>
    <row r="1072" spans="1:18" ht="15.85" customHeight="1">
      <c r="A1072" s="1"/>
      <c r="B1072" s="6" t="s">
        <v>14</v>
      </c>
      <c r="C1072" s="6">
        <v>1185732</v>
      </c>
      <c r="D1072" s="7">
        <v>44480</v>
      </c>
      <c r="E1072" s="6" t="s">
        <v>33</v>
      </c>
      <c r="F1072" s="6" t="s">
        <v>55</v>
      </c>
      <c r="G1072" s="6" t="s">
        <v>56</v>
      </c>
      <c r="H1072" s="6" t="s">
        <v>21</v>
      </c>
      <c r="I1072" s="8">
        <v>0.39999999999999997</v>
      </c>
      <c r="J1072" s="9">
        <v>250</v>
      </c>
      <c r="K1072" s="10">
        <f t="shared" si="8"/>
        <v>99.999999999999986</v>
      </c>
      <c r="L1072" s="10">
        <f t="shared" si="9"/>
        <v>34.999999999999993</v>
      </c>
      <c r="M1072" s="11">
        <v>0.35</v>
      </c>
      <c r="O1072" s="16"/>
      <c r="P1072" s="17"/>
      <c r="Q1072" s="12"/>
      <c r="R1072" s="13"/>
    </row>
    <row r="1073" spans="1:18" ht="15.85" customHeight="1">
      <c r="A1073" s="1"/>
      <c r="B1073" s="6" t="s">
        <v>14</v>
      </c>
      <c r="C1073" s="6">
        <v>1185732</v>
      </c>
      <c r="D1073" s="7">
        <v>44480</v>
      </c>
      <c r="E1073" s="6" t="s">
        <v>33</v>
      </c>
      <c r="F1073" s="6" t="s">
        <v>55</v>
      </c>
      <c r="G1073" s="6" t="s">
        <v>56</v>
      </c>
      <c r="H1073" s="6" t="s">
        <v>22</v>
      </c>
      <c r="I1073" s="8">
        <v>0.4499999999999999</v>
      </c>
      <c r="J1073" s="9">
        <v>1500</v>
      </c>
      <c r="K1073" s="10">
        <f t="shared" si="8"/>
        <v>674.99999999999989</v>
      </c>
      <c r="L1073" s="10">
        <f t="shared" si="9"/>
        <v>337.49999999999994</v>
      </c>
      <c r="M1073" s="11">
        <v>0.5</v>
      </c>
      <c r="O1073" s="16"/>
      <c r="P1073" s="17"/>
      <c r="Q1073" s="12"/>
      <c r="R1073" s="13"/>
    </row>
    <row r="1074" spans="1:18" ht="15.85" customHeight="1">
      <c r="A1074" s="1"/>
      <c r="B1074" s="6" t="s">
        <v>14</v>
      </c>
      <c r="C1074" s="6">
        <v>1185732</v>
      </c>
      <c r="D1074" s="7">
        <v>44511</v>
      </c>
      <c r="E1074" s="6" t="s">
        <v>33</v>
      </c>
      <c r="F1074" s="6" t="s">
        <v>55</v>
      </c>
      <c r="G1074" s="6" t="s">
        <v>56</v>
      </c>
      <c r="H1074" s="6" t="s">
        <v>17</v>
      </c>
      <c r="I1074" s="8">
        <v>0.4</v>
      </c>
      <c r="J1074" s="9">
        <v>3000</v>
      </c>
      <c r="K1074" s="10">
        <f t="shared" si="8"/>
        <v>1200</v>
      </c>
      <c r="L1074" s="10">
        <f t="shared" si="9"/>
        <v>480</v>
      </c>
      <c r="M1074" s="11">
        <v>0.4</v>
      </c>
      <c r="O1074" s="16"/>
      <c r="P1074" s="17"/>
      <c r="Q1074" s="12"/>
      <c r="R1074" s="13"/>
    </row>
    <row r="1075" spans="1:18" ht="15.85" customHeight="1">
      <c r="A1075" s="1"/>
      <c r="B1075" s="6" t="s">
        <v>14</v>
      </c>
      <c r="C1075" s="6">
        <v>1185732</v>
      </c>
      <c r="D1075" s="7">
        <v>44511</v>
      </c>
      <c r="E1075" s="6" t="s">
        <v>33</v>
      </c>
      <c r="F1075" s="6" t="s">
        <v>55</v>
      </c>
      <c r="G1075" s="6" t="s">
        <v>56</v>
      </c>
      <c r="H1075" s="6" t="s">
        <v>18</v>
      </c>
      <c r="I1075" s="8">
        <v>0.30000000000000004</v>
      </c>
      <c r="J1075" s="9">
        <v>1500</v>
      </c>
      <c r="K1075" s="10">
        <f t="shared" si="8"/>
        <v>450.00000000000006</v>
      </c>
      <c r="L1075" s="10">
        <f t="shared" si="9"/>
        <v>157.5</v>
      </c>
      <c r="M1075" s="11">
        <v>0.35</v>
      </c>
      <c r="O1075" s="16"/>
      <c r="P1075" s="17"/>
      <c r="Q1075" s="12"/>
      <c r="R1075" s="13"/>
    </row>
    <row r="1076" spans="1:18" ht="15.85" customHeight="1">
      <c r="A1076" s="1"/>
      <c r="B1076" s="6" t="s">
        <v>14</v>
      </c>
      <c r="C1076" s="6">
        <v>1185732</v>
      </c>
      <c r="D1076" s="7">
        <v>44511</v>
      </c>
      <c r="E1076" s="6" t="s">
        <v>33</v>
      </c>
      <c r="F1076" s="6" t="s">
        <v>55</v>
      </c>
      <c r="G1076" s="6" t="s">
        <v>56</v>
      </c>
      <c r="H1076" s="6" t="s">
        <v>19</v>
      </c>
      <c r="I1076" s="8">
        <v>0.30000000000000004</v>
      </c>
      <c r="J1076" s="9">
        <v>950</v>
      </c>
      <c r="K1076" s="10">
        <f t="shared" si="8"/>
        <v>285.00000000000006</v>
      </c>
      <c r="L1076" s="10">
        <f t="shared" si="9"/>
        <v>99.750000000000014</v>
      </c>
      <c r="M1076" s="11">
        <v>0.35</v>
      </c>
      <c r="O1076" s="16"/>
      <c r="P1076" s="17"/>
      <c r="Q1076" s="12"/>
      <c r="R1076" s="13"/>
    </row>
    <row r="1077" spans="1:18" ht="15.85" customHeight="1">
      <c r="A1077" s="1"/>
      <c r="B1077" s="6" t="s">
        <v>14</v>
      </c>
      <c r="C1077" s="6">
        <v>1185732</v>
      </c>
      <c r="D1077" s="7">
        <v>44511</v>
      </c>
      <c r="E1077" s="6" t="s">
        <v>33</v>
      </c>
      <c r="F1077" s="6" t="s">
        <v>55</v>
      </c>
      <c r="G1077" s="6" t="s">
        <v>56</v>
      </c>
      <c r="H1077" s="6" t="s">
        <v>20</v>
      </c>
      <c r="I1077" s="8">
        <v>0.30000000000000004</v>
      </c>
      <c r="J1077" s="9">
        <v>1250</v>
      </c>
      <c r="K1077" s="10">
        <f t="shared" si="8"/>
        <v>375.00000000000006</v>
      </c>
      <c r="L1077" s="10">
        <f t="shared" si="9"/>
        <v>150.00000000000003</v>
      </c>
      <c r="M1077" s="11">
        <v>0.4</v>
      </c>
      <c r="O1077" s="16"/>
      <c r="P1077" s="17"/>
      <c r="Q1077" s="12"/>
      <c r="R1077" s="13"/>
    </row>
    <row r="1078" spans="1:18" ht="15.85" customHeight="1">
      <c r="A1078" s="1"/>
      <c r="B1078" s="6" t="s">
        <v>14</v>
      </c>
      <c r="C1078" s="6">
        <v>1185732</v>
      </c>
      <c r="D1078" s="7">
        <v>44511</v>
      </c>
      <c r="E1078" s="6" t="s">
        <v>33</v>
      </c>
      <c r="F1078" s="6" t="s">
        <v>55</v>
      </c>
      <c r="G1078" s="6" t="s">
        <v>56</v>
      </c>
      <c r="H1078" s="6" t="s">
        <v>21</v>
      </c>
      <c r="I1078" s="8">
        <v>0.49999999999999994</v>
      </c>
      <c r="J1078" s="9">
        <v>1000</v>
      </c>
      <c r="K1078" s="10">
        <f t="shared" si="8"/>
        <v>499.99999999999994</v>
      </c>
      <c r="L1078" s="10">
        <f t="shared" si="9"/>
        <v>174.99999999999997</v>
      </c>
      <c r="M1078" s="11">
        <v>0.35</v>
      </c>
      <c r="O1078" s="16"/>
      <c r="P1078" s="17"/>
      <c r="Q1078" s="12"/>
      <c r="R1078" s="13"/>
    </row>
    <row r="1079" spans="1:18" ht="15.85" customHeight="1">
      <c r="A1079" s="1"/>
      <c r="B1079" s="6" t="s">
        <v>14</v>
      </c>
      <c r="C1079" s="6">
        <v>1185732</v>
      </c>
      <c r="D1079" s="7">
        <v>44511</v>
      </c>
      <c r="E1079" s="6" t="s">
        <v>33</v>
      </c>
      <c r="F1079" s="6" t="s">
        <v>55</v>
      </c>
      <c r="G1079" s="6" t="s">
        <v>56</v>
      </c>
      <c r="H1079" s="6" t="s">
        <v>22</v>
      </c>
      <c r="I1079" s="8">
        <v>0.54999999999999982</v>
      </c>
      <c r="J1079" s="9">
        <v>2000</v>
      </c>
      <c r="K1079" s="10">
        <f t="shared" si="8"/>
        <v>1099.9999999999995</v>
      </c>
      <c r="L1079" s="10">
        <f t="shared" si="9"/>
        <v>549.99999999999977</v>
      </c>
      <c r="M1079" s="11">
        <v>0.5</v>
      </c>
      <c r="O1079" s="16"/>
      <c r="P1079" s="17"/>
      <c r="Q1079" s="12"/>
      <c r="R1079" s="13"/>
    </row>
    <row r="1080" spans="1:18" ht="15.85" customHeight="1">
      <c r="A1080" s="1"/>
      <c r="B1080" s="6" t="s">
        <v>14</v>
      </c>
      <c r="C1080" s="6">
        <v>1185732</v>
      </c>
      <c r="D1080" s="7">
        <v>44540</v>
      </c>
      <c r="E1080" s="6" t="s">
        <v>33</v>
      </c>
      <c r="F1080" s="6" t="s">
        <v>55</v>
      </c>
      <c r="G1080" s="6" t="s">
        <v>56</v>
      </c>
      <c r="H1080" s="6" t="s">
        <v>17</v>
      </c>
      <c r="I1080" s="8">
        <v>0.49999999999999994</v>
      </c>
      <c r="J1080" s="9">
        <v>4500</v>
      </c>
      <c r="K1080" s="10">
        <f t="shared" si="8"/>
        <v>2249.9999999999995</v>
      </c>
      <c r="L1080" s="10">
        <f t="shared" si="9"/>
        <v>899.99999999999989</v>
      </c>
      <c r="M1080" s="11">
        <v>0.4</v>
      </c>
      <c r="O1080" s="16"/>
      <c r="P1080" s="17"/>
      <c r="Q1080" s="12"/>
      <c r="R1080" s="13"/>
    </row>
    <row r="1081" spans="1:18" ht="15.85" customHeight="1">
      <c r="A1081" s="1"/>
      <c r="B1081" s="6" t="s">
        <v>14</v>
      </c>
      <c r="C1081" s="6">
        <v>1185732</v>
      </c>
      <c r="D1081" s="7">
        <v>44540</v>
      </c>
      <c r="E1081" s="6" t="s">
        <v>33</v>
      </c>
      <c r="F1081" s="6" t="s">
        <v>55</v>
      </c>
      <c r="G1081" s="6" t="s">
        <v>56</v>
      </c>
      <c r="H1081" s="6" t="s">
        <v>18</v>
      </c>
      <c r="I1081" s="8">
        <v>0.4</v>
      </c>
      <c r="J1081" s="9">
        <v>2500</v>
      </c>
      <c r="K1081" s="10">
        <f t="shared" si="8"/>
        <v>1000</v>
      </c>
      <c r="L1081" s="10">
        <f t="shared" si="9"/>
        <v>350</v>
      </c>
      <c r="M1081" s="11">
        <v>0.35</v>
      </c>
      <c r="O1081" s="16"/>
      <c r="P1081" s="17"/>
      <c r="Q1081" s="12"/>
      <c r="R1081" s="13"/>
    </row>
    <row r="1082" spans="1:18" ht="15.85" customHeight="1">
      <c r="A1082" s="1"/>
      <c r="B1082" s="6" t="s">
        <v>14</v>
      </c>
      <c r="C1082" s="6">
        <v>1185732</v>
      </c>
      <c r="D1082" s="7">
        <v>44540</v>
      </c>
      <c r="E1082" s="6" t="s">
        <v>33</v>
      </c>
      <c r="F1082" s="6" t="s">
        <v>55</v>
      </c>
      <c r="G1082" s="6" t="s">
        <v>56</v>
      </c>
      <c r="H1082" s="6" t="s">
        <v>19</v>
      </c>
      <c r="I1082" s="8">
        <v>0.4</v>
      </c>
      <c r="J1082" s="9">
        <v>2000</v>
      </c>
      <c r="K1082" s="10">
        <f t="shared" si="8"/>
        <v>800</v>
      </c>
      <c r="L1082" s="10">
        <f t="shared" si="9"/>
        <v>280</v>
      </c>
      <c r="M1082" s="11">
        <v>0.35</v>
      </c>
      <c r="O1082" s="16"/>
      <c r="P1082" s="17"/>
      <c r="Q1082" s="12"/>
      <c r="R1082" s="13"/>
    </row>
    <row r="1083" spans="1:18" ht="15.85" customHeight="1">
      <c r="A1083" s="1"/>
      <c r="B1083" s="6" t="s">
        <v>14</v>
      </c>
      <c r="C1083" s="6">
        <v>1185732</v>
      </c>
      <c r="D1083" s="7">
        <v>44540</v>
      </c>
      <c r="E1083" s="6" t="s">
        <v>33</v>
      </c>
      <c r="F1083" s="6" t="s">
        <v>55</v>
      </c>
      <c r="G1083" s="6" t="s">
        <v>56</v>
      </c>
      <c r="H1083" s="6" t="s">
        <v>20</v>
      </c>
      <c r="I1083" s="8">
        <v>0.4</v>
      </c>
      <c r="J1083" s="9">
        <v>1500</v>
      </c>
      <c r="K1083" s="10">
        <f t="shared" si="8"/>
        <v>600</v>
      </c>
      <c r="L1083" s="10">
        <f t="shared" si="9"/>
        <v>240</v>
      </c>
      <c r="M1083" s="11">
        <v>0.4</v>
      </c>
      <c r="O1083" s="16"/>
      <c r="P1083" s="17"/>
      <c r="Q1083" s="12"/>
      <c r="R1083" s="13"/>
    </row>
    <row r="1084" spans="1:18" ht="15.85" customHeight="1">
      <c r="A1084" s="1"/>
      <c r="B1084" s="6" t="s">
        <v>14</v>
      </c>
      <c r="C1084" s="6">
        <v>1185732</v>
      </c>
      <c r="D1084" s="7">
        <v>44540</v>
      </c>
      <c r="E1084" s="6" t="s">
        <v>33</v>
      </c>
      <c r="F1084" s="6" t="s">
        <v>55</v>
      </c>
      <c r="G1084" s="6" t="s">
        <v>56</v>
      </c>
      <c r="H1084" s="6" t="s">
        <v>21</v>
      </c>
      <c r="I1084" s="8">
        <v>0.49999999999999994</v>
      </c>
      <c r="J1084" s="9">
        <v>1500</v>
      </c>
      <c r="K1084" s="10">
        <f t="shared" si="8"/>
        <v>749.99999999999989</v>
      </c>
      <c r="L1084" s="10">
        <f t="shared" si="9"/>
        <v>262.49999999999994</v>
      </c>
      <c r="M1084" s="11">
        <v>0.35</v>
      </c>
      <c r="O1084" s="16"/>
      <c r="P1084" s="17"/>
      <c r="Q1084" s="12"/>
      <c r="R1084" s="13"/>
    </row>
    <row r="1085" spans="1:18" ht="15.85" customHeight="1">
      <c r="A1085" s="1"/>
      <c r="B1085" s="6" t="s">
        <v>14</v>
      </c>
      <c r="C1085" s="6">
        <v>1185732</v>
      </c>
      <c r="D1085" s="7">
        <v>44540</v>
      </c>
      <c r="E1085" s="6" t="s">
        <v>33</v>
      </c>
      <c r="F1085" s="6" t="s">
        <v>55</v>
      </c>
      <c r="G1085" s="6" t="s">
        <v>56</v>
      </c>
      <c r="H1085" s="6" t="s">
        <v>22</v>
      </c>
      <c r="I1085" s="8">
        <v>0.54999999999999982</v>
      </c>
      <c r="J1085" s="9">
        <v>2500</v>
      </c>
      <c r="K1085" s="10">
        <f t="shared" si="8"/>
        <v>1374.9999999999995</v>
      </c>
      <c r="L1085" s="10">
        <f t="shared" si="9"/>
        <v>687.49999999999977</v>
      </c>
      <c r="M1085" s="11">
        <v>0.5</v>
      </c>
      <c r="O1085" s="16"/>
      <c r="P1085" s="17"/>
      <c r="Q1085" s="12"/>
      <c r="R1085" s="13"/>
    </row>
    <row r="1086" spans="1:18" ht="15.85" customHeight="1">
      <c r="A1086" s="1" t="s">
        <v>39</v>
      </c>
      <c r="B1086" s="6" t="s">
        <v>23</v>
      </c>
      <c r="C1086" s="6">
        <v>1197831</v>
      </c>
      <c r="D1086" s="7">
        <v>44198</v>
      </c>
      <c r="E1086" s="6" t="s">
        <v>24</v>
      </c>
      <c r="F1086" s="6" t="s">
        <v>57</v>
      </c>
      <c r="G1086" s="6" t="s">
        <v>58</v>
      </c>
      <c r="H1086" s="6" t="s">
        <v>17</v>
      </c>
      <c r="I1086" s="8">
        <v>0.2</v>
      </c>
      <c r="J1086" s="9">
        <v>6750</v>
      </c>
      <c r="K1086" s="10">
        <f t="shared" si="8"/>
        <v>1350</v>
      </c>
      <c r="L1086" s="10">
        <f t="shared" si="9"/>
        <v>540</v>
      </c>
      <c r="M1086" s="11">
        <v>0.39999999999999997</v>
      </c>
      <c r="O1086" s="16"/>
      <c r="P1086" s="17"/>
      <c r="Q1086" s="12"/>
      <c r="R1086" s="13"/>
    </row>
    <row r="1087" spans="1:18" ht="15.85" customHeight="1">
      <c r="A1087" s="1"/>
      <c r="B1087" s="6" t="s">
        <v>23</v>
      </c>
      <c r="C1087" s="6">
        <v>1197831</v>
      </c>
      <c r="D1087" s="7">
        <v>44198</v>
      </c>
      <c r="E1087" s="6" t="s">
        <v>24</v>
      </c>
      <c r="F1087" s="6" t="s">
        <v>57</v>
      </c>
      <c r="G1087" s="6" t="s">
        <v>58</v>
      </c>
      <c r="H1087" s="6" t="s">
        <v>18</v>
      </c>
      <c r="I1087" s="8">
        <v>0.3</v>
      </c>
      <c r="J1087" s="9">
        <v>6750</v>
      </c>
      <c r="K1087" s="10">
        <f t="shared" si="8"/>
        <v>2025</v>
      </c>
      <c r="L1087" s="10">
        <f t="shared" si="9"/>
        <v>809.99999999999989</v>
      </c>
      <c r="M1087" s="11">
        <v>0.39999999999999997</v>
      </c>
      <c r="O1087" s="16"/>
      <c r="P1087" s="17"/>
      <c r="Q1087" s="12"/>
      <c r="R1087" s="13"/>
    </row>
    <row r="1088" spans="1:18" ht="15.85" customHeight="1">
      <c r="A1088" s="1"/>
      <c r="B1088" s="6" t="s">
        <v>23</v>
      </c>
      <c r="C1088" s="6">
        <v>1197831</v>
      </c>
      <c r="D1088" s="7">
        <v>44198</v>
      </c>
      <c r="E1088" s="6" t="s">
        <v>24</v>
      </c>
      <c r="F1088" s="6" t="s">
        <v>57</v>
      </c>
      <c r="G1088" s="6" t="s">
        <v>58</v>
      </c>
      <c r="H1088" s="6" t="s">
        <v>19</v>
      </c>
      <c r="I1088" s="8">
        <v>0.3</v>
      </c>
      <c r="J1088" s="9">
        <v>4750</v>
      </c>
      <c r="K1088" s="10">
        <f t="shared" si="8"/>
        <v>1425</v>
      </c>
      <c r="L1088" s="10">
        <f t="shared" si="9"/>
        <v>570</v>
      </c>
      <c r="M1088" s="11">
        <v>0.39999999999999997</v>
      </c>
      <c r="O1088" s="16"/>
      <c r="P1088" s="17"/>
      <c r="Q1088" s="12"/>
      <c r="R1088" s="13"/>
    </row>
    <row r="1089" spans="1:18" ht="15.85" customHeight="1">
      <c r="A1089" s="1"/>
      <c r="B1089" s="6" t="s">
        <v>23</v>
      </c>
      <c r="C1089" s="6">
        <v>1197831</v>
      </c>
      <c r="D1089" s="7">
        <v>44198</v>
      </c>
      <c r="E1089" s="6" t="s">
        <v>24</v>
      </c>
      <c r="F1089" s="6" t="s">
        <v>57</v>
      </c>
      <c r="G1089" s="6" t="s">
        <v>58</v>
      </c>
      <c r="H1089" s="6" t="s">
        <v>20</v>
      </c>
      <c r="I1089" s="8">
        <v>0.35</v>
      </c>
      <c r="J1089" s="9">
        <v>4750</v>
      </c>
      <c r="K1089" s="10">
        <f t="shared" si="8"/>
        <v>1662.5</v>
      </c>
      <c r="L1089" s="10">
        <f t="shared" si="9"/>
        <v>831.25</v>
      </c>
      <c r="M1089" s="11">
        <v>0.5</v>
      </c>
      <c r="O1089" s="16"/>
      <c r="P1089" s="17"/>
      <c r="Q1089" s="12"/>
      <c r="R1089" s="13"/>
    </row>
    <row r="1090" spans="1:18" ht="15.85" customHeight="1">
      <c r="A1090" s="1"/>
      <c r="B1090" s="6" t="s">
        <v>23</v>
      </c>
      <c r="C1090" s="6">
        <v>1197831</v>
      </c>
      <c r="D1090" s="7">
        <v>44198</v>
      </c>
      <c r="E1090" s="6" t="s">
        <v>24</v>
      </c>
      <c r="F1090" s="6" t="s">
        <v>57</v>
      </c>
      <c r="G1090" s="6" t="s">
        <v>58</v>
      </c>
      <c r="H1090" s="6" t="s">
        <v>21</v>
      </c>
      <c r="I1090" s="8">
        <v>0.4</v>
      </c>
      <c r="J1090" s="9">
        <v>3250</v>
      </c>
      <c r="K1090" s="10">
        <f t="shared" si="8"/>
        <v>1300</v>
      </c>
      <c r="L1090" s="10">
        <f t="shared" si="9"/>
        <v>454.99999999999994</v>
      </c>
      <c r="M1090" s="11">
        <v>0.35</v>
      </c>
      <c r="O1090" s="16"/>
      <c r="P1090" s="17"/>
      <c r="Q1090" s="12"/>
      <c r="R1090" s="13"/>
    </row>
    <row r="1091" spans="1:18" ht="15.85" customHeight="1">
      <c r="A1091" s="1"/>
      <c r="B1091" s="6" t="s">
        <v>23</v>
      </c>
      <c r="C1091" s="6">
        <v>1197831</v>
      </c>
      <c r="D1091" s="7">
        <v>44198</v>
      </c>
      <c r="E1091" s="6" t="s">
        <v>24</v>
      </c>
      <c r="F1091" s="6" t="s">
        <v>57</v>
      </c>
      <c r="G1091" s="6" t="s">
        <v>58</v>
      </c>
      <c r="H1091" s="6" t="s">
        <v>22</v>
      </c>
      <c r="I1091" s="8">
        <v>0.35</v>
      </c>
      <c r="J1091" s="9">
        <v>4750</v>
      </c>
      <c r="K1091" s="10">
        <f t="shared" si="8"/>
        <v>1662.5</v>
      </c>
      <c r="L1091" s="10">
        <f t="shared" si="9"/>
        <v>914.37500000000011</v>
      </c>
      <c r="M1091" s="11">
        <v>0.55000000000000004</v>
      </c>
      <c r="O1091" s="16"/>
      <c r="P1091" s="17"/>
      <c r="Q1091" s="12"/>
      <c r="R1091" s="13"/>
    </row>
    <row r="1092" spans="1:18" ht="15.85" customHeight="1">
      <c r="A1092" s="1"/>
      <c r="B1092" s="6" t="s">
        <v>23</v>
      </c>
      <c r="C1092" s="6">
        <v>1197831</v>
      </c>
      <c r="D1092" s="7">
        <v>44228</v>
      </c>
      <c r="E1092" s="6" t="s">
        <v>24</v>
      </c>
      <c r="F1092" s="6" t="s">
        <v>57</v>
      </c>
      <c r="G1092" s="6" t="s">
        <v>58</v>
      </c>
      <c r="H1092" s="6" t="s">
        <v>17</v>
      </c>
      <c r="I1092" s="8">
        <v>0.25</v>
      </c>
      <c r="J1092" s="9">
        <v>6250</v>
      </c>
      <c r="K1092" s="10">
        <f t="shared" si="8"/>
        <v>1562.5</v>
      </c>
      <c r="L1092" s="10">
        <f t="shared" si="9"/>
        <v>625</v>
      </c>
      <c r="M1092" s="11">
        <v>0.39999999999999997</v>
      </c>
      <c r="O1092" s="16"/>
      <c r="P1092" s="17"/>
      <c r="Q1092" s="12"/>
      <c r="R1092" s="13"/>
    </row>
    <row r="1093" spans="1:18" ht="15.85" customHeight="1">
      <c r="A1093" s="1"/>
      <c r="B1093" s="6" t="s">
        <v>23</v>
      </c>
      <c r="C1093" s="6">
        <v>1197831</v>
      </c>
      <c r="D1093" s="7">
        <v>44228</v>
      </c>
      <c r="E1093" s="6" t="s">
        <v>24</v>
      </c>
      <c r="F1093" s="6" t="s">
        <v>57</v>
      </c>
      <c r="G1093" s="6" t="s">
        <v>58</v>
      </c>
      <c r="H1093" s="6" t="s">
        <v>18</v>
      </c>
      <c r="I1093" s="8">
        <v>0.35</v>
      </c>
      <c r="J1093" s="9">
        <v>6000</v>
      </c>
      <c r="K1093" s="10">
        <f t="shared" si="8"/>
        <v>2100</v>
      </c>
      <c r="L1093" s="10">
        <f t="shared" si="9"/>
        <v>839.99999999999989</v>
      </c>
      <c r="M1093" s="11">
        <v>0.39999999999999997</v>
      </c>
      <c r="O1093" s="16"/>
      <c r="P1093" s="17"/>
      <c r="Q1093" s="12"/>
      <c r="R1093" s="13"/>
    </row>
    <row r="1094" spans="1:18" ht="15.85" customHeight="1">
      <c r="A1094" s="1"/>
      <c r="B1094" s="6" t="s">
        <v>23</v>
      </c>
      <c r="C1094" s="6">
        <v>1197831</v>
      </c>
      <c r="D1094" s="7">
        <v>44228</v>
      </c>
      <c r="E1094" s="6" t="s">
        <v>24</v>
      </c>
      <c r="F1094" s="6" t="s">
        <v>57</v>
      </c>
      <c r="G1094" s="6" t="s">
        <v>58</v>
      </c>
      <c r="H1094" s="6" t="s">
        <v>19</v>
      </c>
      <c r="I1094" s="8">
        <v>0.35</v>
      </c>
      <c r="J1094" s="9">
        <v>4250</v>
      </c>
      <c r="K1094" s="10">
        <f t="shared" si="8"/>
        <v>1487.5</v>
      </c>
      <c r="L1094" s="10">
        <f t="shared" si="9"/>
        <v>595</v>
      </c>
      <c r="M1094" s="11">
        <v>0.39999999999999997</v>
      </c>
      <c r="O1094" s="16"/>
      <c r="P1094" s="17"/>
      <c r="Q1094" s="12"/>
      <c r="R1094" s="13"/>
    </row>
    <row r="1095" spans="1:18" ht="15.85" customHeight="1">
      <c r="A1095" s="1"/>
      <c r="B1095" s="6" t="s">
        <v>23</v>
      </c>
      <c r="C1095" s="6">
        <v>1197831</v>
      </c>
      <c r="D1095" s="7">
        <v>44228</v>
      </c>
      <c r="E1095" s="6" t="s">
        <v>24</v>
      </c>
      <c r="F1095" s="6" t="s">
        <v>57</v>
      </c>
      <c r="G1095" s="6" t="s">
        <v>58</v>
      </c>
      <c r="H1095" s="6" t="s">
        <v>20</v>
      </c>
      <c r="I1095" s="8">
        <v>0.35</v>
      </c>
      <c r="J1095" s="9">
        <v>3750</v>
      </c>
      <c r="K1095" s="10">
        <f t="shared" si="8"/>
        <v>1312.5</v>
      </c>
      <c r="L1095" s="10">
        <f t="shared" si="9"/>
        <v>656.25</v>
      </c>
      <c r="M1095" s="11">
        <v>0.5</v>
      </c>
      <c r="O1095" s="16"/>
      <c r="P1095" s="17"/>
      <c r="Q1095" s="12"/>
      <c r="R1095" s="13"/>
    </row>
    <row r="1096" spans="1:18" ht="15.85" customHeight="1">
      <c r="A1096" s="1"/>
      <c r="B1096" s="6" t="s">
        <v>23</v>
      </c>
      <c r="C1096" s="6">
        <v>1197831</v>
      </c>
      <c r="D1096" s="7">
        <v>44228</v>
      </c>
      <c r="E1096" s="6" t="s">
        <v>24</v>
      </c>
      <c r="F1096" s="6" t="s">
        <v>57</v>
      </c>
      <c r="G1096" s="6" t="s">
        <v>58</v>
      </c>
      <c r="H1096" s="6" t="s">
        <v>21</v>
      </c>
      <c r="I1096" s="8">
        <v>0.4</v>
      </c>
      <c r="J1096" s="9">
        <v>2500</v>
      </c>
      <c r="K1096" s="10">
        <f t="shared" si="8"/>
        <v>1000</v>
      </c>
      <c r="L1096" s="10">
        <f t="shared" si="9"/>
        <v>350</v>
      </c>
      <c r="M1096" s="11">
        <v>0.35</v>
      </c>
      <c r="O1096" s="16"/>
      <c r="P1096" s="17"/>
      <c r="Q1096" s="12"/>
      <c r="R1096" s="13"/>
    </row>
    <row r="1097" spans="1:18" ht="15.85" customHeight="1">
      <c r="A1097" s="1"/>
      <c r="B1097" s="6" t="s">
        <v>23</v>
      </c>
      <c r="C1097" s="6">
        <v>1197831</v>
      </c>
      <c r="D1097" s="7">
        <v>44228</v>
      </c>
      <c r="E1097" s="6" t="s">
        <v>24</v>
      </c>
      <c r="F1097" s="6" t="s">
        <v>57</v>
      </c>
      <c r="G1097" s="6" t="s">
        <v>58</v>
      </c>
      <c r="H1097" s="6" t="s">
        <v>22</v>
      </c>
      <c r="I1097" s="8">
        <v>0.35</v>
      </c>
      <c r="J1097" s="9">
        <v>4500</v>
      </c>
      <c r="K1097" s="10">
        <f t="shared" si="8"/>
        <v>1575</v>
      </c>
      <c r="L1097" s="10">
        <f t="shared" si="9"/>
        <v>866.25000000000011</v>
      </c>
      <c r="M1097" s="11">
        <v>0.55000000000000004</v>
      </c>
      <c r="O1097" s="16"/>
      <c r="P1097" s="17"/>
      <c r="Q1097" s="12"/>
      <c r="R1097" s="13"/>
    </row>
    <row r="1098" spans="1:18" ht="15.85" customHeight="1">
      <c r="A1098" s="1"/>
      <c r="B1098" s="6" t="s">
        <v>23</v>
      </c>
      <c r="C1098" s="6">
        <v>1197831</v>
      </c>
      <c r="D1098" s="7">
        <v>44258</v>
      </c>
      <c r="E1098" s="6" t="s">
        <v>24</v>
      </c>
      <c r="F1098" s="6" t="s">
        <v>57</v>
      </c>
      <c r="G1098" s="6" t="s">
        <v>58</v>
      </c>
      <c r="H1098" s="6" t="s">
        <v>17</v>
      </c>
      <c r="I1098" s="8">
        <v>0.3</v>
      </c>
      <c r="J1098" s="9">
        <v>6250</v>
      </c>
      <c r="K1098" s="10">
        <f t="shared" si="8"/>
        <v>1875</v>
      </c>
      <c r="L1098" s="10">
        <f t="shared" si="9"/>
        <v>843.74999999999989</v>
      </c>
      <c r="M1098" s="11">
        <v>0.44999999999999996</v>
      </c>
      <c r="O1098" s="16"/>
      <c r="P1098" s="17"/>
      <c r="Q1098" s="12"/>
      <c r="R1098" s="13"/>
    </row>
    <row r="1099" spans="1:18" ht="15.85" customHeight="1">
      <c r="A1099" s="1"/>
      <c r="B1099" s="6" t="s">
        <v>23</v>
      </c>
      <c r="C1099" s="6">
        <v>1197831</v>
      </c>
      <c r="D1099" s="7">
        <v>44258</v>
      </c>
      <c r="E1099" s="6" t="s">
        <v>24</v>
      </c>
      <c r="F1099" s="6" t="s">
        <v>57</v>
      </c>
      <c r="G1099" s="6" t="s">
        <v>58</v>
      </c>
      <c r="H1099" s="6" t="s">
        <v>18</v>
      </c>
      <c r="I1099" s="8">
        <v>0.4</v>
      </c>
      <c r="J1099" s="9">
        <v>6250</v>
      </c>
      <c r="K1099" s="10">
        <f t="shared" si="8"/>
        <v>2500</v>
      </c>
      <c r="L1099" s="10">
        <f t="shared" si="9"/>
        <v>1125</v>
      </c>
      <c r="M1099" s="11">
        <v>0.44999999999999996</v>
      </c>
      <c r="O1099" s="16"/>
      <c r="P1099" s="17"/>
      <c r="Q1099" s="12"/>
      <c r="R1099" s="13"/>
    </row>
    <row r="1100" spans="1:18" ht="15.85" customHeight="1">
      <c r="A1100" s="1"/>
      <c r="B1100" s="6" t="s">
        <v>23</v>
      </c>
      <c r="C1100" s="6">
        <v>1197831</v>
      </c>
      <c r="D1100" s="7">
        <v>44258</v>
      </c>
      <c r="E1100" s="6" t="s">
        <v>24</v>
      </c>
      <c r="F1100" s="6" t="s">
        <v>57</v>
      </c>
      <c r="G1100" s="6" t="s">
        <v>58</v>
      </c>
      <c r="H1100" s="6" t="s">
        <v>19</v>
      </c>
      <c r="I1100" s="8">
        <v>0.3</v>
      </c>
      <c r="J1100" s="9">
        <v>4500</v>
      </c>
      <c r="K1100" s="10">
        <f t="shared" si="8"/>
        <v>1350</v>
      </c>
      <c r="L1100" s="10">
        <f t="shared" si="9"/>
        <v>607.49999999999989</v>
      </c>
      <c r="M1100" s="11">
        <v>0.44999999999999996</v>
      </c>
      <c r="O1100" s="16"/>
      <c r="P1100" s="17"/>
      <c r="Q1100" s="12"/>
      <c r="R1100" s="13"/>
    </row>
    <row r="1101" spans="1:18" ht="15.85" customHeight="1">
      <c r="A1101" s="1"/>
      <c r="B1101" s="6" t="s">
        <v>23</v>
      </c>
      <c r="C1101" s="6">
        <v>1197831</v>
      </c>
      <c r="D1101" s="7">
        <v>44258</v>
      </c>
      <c r="E1101" s="6" t="s">
        <v>24</v>
      </c>
      <c r="F1101" s="6" t="s">
        <v>57</v>
      </c>
      <c r="G1101" s="6" t="s">
        <v>58</v>
      </c>
      <c r="H1101" s="6" t="s">
        <v>20</v>
      </c>
      <c r="I1101" s="8">
        <v>0.35000000000000003</v>
      </c>
      <c r="J1101" s="9">
        <v>3500</v>
      </c>
      <c r="K1101" s="10">
        <f t="shared" si="8"/>
        <v>1225.0000000000002</v>
      </c>
      <c r="L1101" s="10">
        <f t="shared" si="9"/>
        <v>673.75000000000023</v>
      </c>
      <c r="M1101" s="11">
        <v>0.55000000000000004</v>
      </c>
      <c r="O1101" s="16"/>
      <c r="P1101" s="17"/>
      <c r="Q1101" s="12"/>
      <c r="R1101" s="13"/>
    </row>
    <row r="1102" spans="1:18" ht="15.85" customHeight="1">
      <c r="A1102" s="1"/>
      <c r="B1102" s="6" t="s">
        <v>23</v>
      </c>
      <c r="C1102" s="6">
        <v>1197831</v>
      </c>
      <c r="D1102" s="7">
        <v>44258</v>
      </c>
      <c r="E1102" s="6" t="s">
        <v>24</v>
      </c>
      <c r="F1102" s="6" t="s">
        <v>57</v>
      </c>
      <c r="G1102" s="6" t="s">
        <v>58</v>
      </c>
      <c r="H1102" s="6" t="s">
        <v>21</v>
      </c>
      <c r="I1102" s="8">
        <v>0.4</v>
      </c>
      <c r="J1102" s="9">
        <v>2500</v>
      </c>
      <c r="K1102" s="10">
        <f t="shared" si="8"/>
        <v>1000</v>
      </c>
      <c r="L1102" s="10">
        <f t="shared" si="9"/>
        <v>399.99999999999994</v>
      </c>
      <c r="M1102" s="11">
        <v>0.39999999999999997</v>
      </c>
      <c r="O1102" s="16"/>
      <c r="P1102" s="17"/>
      <c r="Q1102" s="12"/>
      <c r="R1102" s="13"/>
    </row>
    <row r="1103" spans="1:18" ht="15.85" customHeight="1">
      <c r="A1103" s="1"/>
      <c r="B1103" s="6" t="s">
        <v>23</v>
      </c>
      <c r="C1103" s="6">
        <v>1197831</v>
      </c>
      <c r="D1103" s="7">
        <v>44258</v>
      </c>
      <c r="E1103" s="6" t="s">
        <v>24</v>
      </c>
      <c r="F1103" s="6" t="s">
        <v>57</v>
      </c>
      <c r="G1103" s="6" t="s">
        <v>58</v>
      </c>
      <c r="H1103" s="6" t="s">
        <v>22</v>
      </c>
      <c r="I1103" s="8">
        <v>0.35000000000000003</v>
      </c>
      <c r="J1103" s="9">
        <v>4000</v>
      </c>
      <c r="K1103" s="10">
        <f t="shared" si="8"/>
        <v>1400.0000000000002</v>
      </c>
      <c r="L1103" s="10">
        <f t="shared" si="9"/>
        <v>840.00000000000023</v>
      </c>
      <c r="M1103" s="11">
        <v>0.60000000000000009</v>
      </c>
      <c r="O1103" s="16"/>
      <c r="P1103" s="17"/>
      <c r="Q1103" s="12"/>
      <c r="R1103" s="13"/>
    </row>
    <row r="1104" spans="1:18" ht="15.85" customHeight="1">
      <c r="A1104" s="1"/>
      <c r="B1104" s="6" t="s">
        <v>23</v>
      </c>
      <c r="C1104" s="6">
        <v>1197831</v>
      </c>
      <c r="D1104" s="7">
        <v>44288</v>
      </c>
      <c r="E1104" s="6" t="s">
        <v>24</v>
      </c>
      <c r="F1104" s="6" t="s">
        <v>57</v>
      </c>
      <c r="G1104" s="6" t="s">
        <v>58</v>
      </c>
      <c r="H1104" s="6" t="s">
        <v>17</v>
      </c>
      <c r="I1104" s="8">
        <v>0.19999999999999998</v>
      </c>
      <c r="J1104" s="9">
        <v>6500</v>
      </c>
      <c r="K1104" s="10">
        <f t="shared" si="8"/>
        <v>1300</v>
      </c>
      <c r="L1104" s="10">
        <f t="shared" si="9"/>
        <v>584.99999999999989</v>
      </c>
      <c r="M1104" s="11">
        <v>0.44999999999999996</v>
      </c>
      <c r="O1104" s="16"/>
      <c r="P1104" s="17"/>
      <c r="Q1104" s="12"/>
      <c r="R1104" s="13"/>
    </row>
    <row r="1105" spans="1:18" ht="15.85" customHeight="1">
      <c r="A1105" s="1"/>
      <c r="B1105" s="6" t="s">
        <v>23</v>
      </c>
      <c r="C1105" s="6">
        <v>1197831</v>
      </c>
      <c r="D1105" s="7">
        <v>44288</v>
      </c>
      <c r="E1105" s="6" t="s">
        <v>24</v>
      </c>
      <c r="F1105" s="6" t="s">
        <v>57</v>
      </c>
      <c r="G1105" s="6" t="s">
        <v>58</v>
      </c>
      <c r="H1105" s="6" t="s">
        <v>18</v>
      </c>
      <c r="I1105" s="8">
        <v>0.20000000000000007</v>
      </c>
      <c r="J1105" s="9">
        <v>6500</v>
      </c>
      <c r="K1105" s="10">
        <f t="shared" si="8"/>
        <v>1300.0000000000005</v>
      </c>
      <c r="L1105" s="10">
        <f t="shared" si="9"/>
        <v>585.00000000000011</v>
      </c>
      <c r="M1105" s="11">
        <v>0.44999999999999996</v>
      </c>
      <c r="O1105" s="16"/>
      <c r="P1105" s="17"/>
      <c r="Q1105" s="12"/>
      <c r="R1105" s="13"/>
    </row>
    <row r="1106" spans="1:18" ht="15.85" customHeight="1">
      <c r="A1106" s="1"/>
      <c r="B1106" s="6" t="s">
        <v>23</v>
      </c>
      <c r="C1106" s="6">
        <v>1197831</v>
      </c>
      <c r="D1106" s="7">
        <v>44288</v>
      </c>
      <c r="E1106" s="6" t="s">
        <v>24</v>
      </c>
      <c r="F1106" s="6" t="s">
        <v>57</v>
      </c>
      <c r="G1106" s="6" t="s">
        <v>58</v>
      </c>
      <c r="H1106" s="6" t="s">
        <v>19</v>
      </c>
      <c r="I1106" s="8">
        <v>0.14999999999999997</v>
      </c>
      <c r="J1106" s="9">
        <v>4750</v>
      </c>
      <c r="K1106" s="10">
        <f t="shared" si="8"/>
        <v>712.49999999999989</v>
      </c>
      <c r="L1106" s="10">
        <f t="shared" si="9"/>
        <v>320.62499999999994</v>
      </c>
      <c r="M1106" s="11">
        <v>0.44999999999999996</v>
      </c>
      <c r="O1106" s="16"/>
      <c r="P1106" s="17"/>
      <c r="Q1106" s="12"/>
      <c r="R1106" s="13"/>
    </row>
    <row r="1107" spans="1:18" ht="15.85" customHeight="1">
      <c r="A1107" s="1"/>
      <c r="B1107" s="6" t="s">
        <v>23</v>
      </c>
      <c r="C1107" s="6">
        <v>1197831</v>
      </c>
      <c r="D1107" s="7">
        <v>44288</v>
      </c>
      <c r="E1107" s="6" t="s">
        <v>24</v>
      </c>
      <c r="F1107" s="6" t="s">
        <v>57</v>
      </c>
      <c r="G1107" s="6" t="s">
        <v>58</v>
      </c>
      <c r="H1107" s="6" t="s">
        <v>20</v>
      </c>
      <c r="I1107" s="8">
        <v>0.20000000000000007</v>
      </c>
      <c r="J1107" s="9">
        <v>3750</v>
      </c>
      <c r="K1107" s="10">
        <f t="shared" si="8"/>
        <v>750.00000000000023</v>
      </c>
      <c r="L1107" s="10">
        <f t="shared" si="9"/>
        <v>412.50000000000017</v>
      </c>
      <c r="M1107" s="11">
        <v>0.55000000000000004</v>
      </c>
      <c r="O1107" s="16"/>
      <c r="P1107" s="17"/>
      <c r="Q1107" s="12"/>
      <c r="R1107" s="13"/>
    </row>
    <row r="1108" spans="1:18" ht="15.85" customHeight="1">
      <c r="A1108" s="1"/>
      <c r="B1108" s="6" t="s">
        <v>23</v>
      </c>
      <c r="C1108" s="6">
        <v>1197831</v>
      </c>
      <c r="D1108" s="7">
        <v>44288</v>
      </c>
      <c r="E1108" s="6" t="s">
        <v>24</v>
      </c>
      <c r="F1108" s="6" t="s">
        <v>57</v>
      </c>
      <c r="G1108" s="6" t="s">
        <v>58</v>
      </c>
      <c r="H1108" s="6" t="s">
        <v>21</v>
      </c>
      <c r="I1108" s="8">
        <v>0.25</v>
      </c>
      <c r="J1108" s="9">
        <v>2750</v>
      </c>
      <c r="K1108" s="10">
        <f t="shared" si="8"/>
        <v>687.5</v>
      </c>
      <c r="L1108" s="10">
        <f t="shared" si="9"/>
        <v>275</v>
      </c>
      <c r="M1108" s="11">
        <v>0.39999999999999997</v>
      </c>
      <c r="O1108" s="16"/>
      <c r="P1108" s="17"/>
      <c r="Q1108" s="12"/>
      <c r="R1108" s="13"/>
    </row>
    <row r="1109" spans="1:18" ht="15.85" customHeight="1">
      <c r="A1109" s="1"/>
      <c r="B1109" s="6" t="s">
        <v>23</v>
      </c>
      <c r="C1109" s="6">
        <v>1197831</v>
      </c>
      <c r="D1109" s="7">
        <v>44288</v>
      </c>
      <c r="E1109" s="6" t="s">
        <v>24</v>
      </c>
      <c r="F1109" s="6" t="s">
        <v>57</v>
      </c>
      <c r="G1109" s="6" t="s">
        <v>58</v>
      </c>
      <c r="H1109" s="6" t="s">
        <v>22</v>
      </c>
      <c r="I1109" s="8">
        <v>0.20000000000000007</v>
      </c>
      <c r="J1109" s="9">
        <v>5500</v>
      </c>
      <c r="K1109" s="10">
        <f t="shared" si="8"/>
        <v>1100.0000000000005</v>
      </c>
      <c r="L1109" s="10">
        <f t="shared" si="9"/>
        <v>660.00000000000034</v>
      </c>
      <c r="M1109" s="11">
        <v>0.60000000000000009</v>
      </c>
      <c r="O1109" s="16"/>
      <c r="P1109" s="17"/>
      <c r="Q1109" s="12"/>
      <c r="R1109" s="13"/>
    </row>
    <row r="1110" spans="1:18" ht="15.85" customHeight="1">
      <c r="A1110" s="1"/>
      <c r="B1110" s="6" t="s">
        <v>23</v>
      </c>
      <c r="C1110" s="6">
        <v>1197831</v>
      </c>
      <c r="D1110" s="7">
        <v>44318</v>
      </c>
      <c r="E1110" s="6" t="s">
        <v>24</v>
      </c>
      <c r="F1110" s="6" t="s">
        <v>57</v>
      </c>
      <c r="G1110" s="6" t="s">
        <v>58</v>
      </c>
      <c r="H1110" s="6" t="s">
        <v>17</v>
      </c>
      <c r="I1110" s="8">
        <v>9.9999999999999964E-2</v>
      </c>
      <c r="J1110" s="9">
        <v>7000</v>
      </c>
      <c r="K1110" s="10">
        <f t="shared" si="8"/>
        <v>699.99999999999977</v>
      </c>
      <c r="L1110" s="10">
        <f t="shared" si="9"/>
        <v>314.99999999999989</v>
      </c>
      <c r="M1110" s="11">
        <v>0.44999999999999996</v>
      </c>
      <c r="O1110" s="16"/>
      <c r="P1110" s="17"/>
      <c r="Q1110" s="12"/>
      <c r="R1110" s="13"/>
    </row>
    <row r="1111" spans="1:18" ht="15.85" customHeight="1">
      <c r="A1111" s="1"/>
      <c r="B1111" s="6" t="s">
        <v>23</v>
      </c>
      <c r="C1111" s="6">
        <v>1197831</v>
      </c>
      <c r="D1111" s="7">
        <v>44318</v>
      </c>
      <c r="E1111" s="6" t="s">
        <v>24</v>
      </c>
      <c r="F1111" s="6" t="s">
        <v>57</v>
      </c>
      <c r="G1111" s="6" t="s">
        <v>58</v>
      </c>
      <c r="H1111" s="6" t="s">
        <v>18</v>
      </c>
      <c r="I1111" s="8">
        <v>0.20000000000000007</v>
      </c>
      <c r="J1111" s="9">
        <v>7250</v>
      </c>
      <c r="K1111" s="10">
        <f t="shared" si="8"/>
        <v>1450.0000000000005</v>
      </c>
      <c r="L1111" s="10">
        <f t="shared" si="9"/>
        <v>652.50000000000011</v>
      </c>
      <c r="M1111" s="11">
        <v>0.44999999999999996</v>
      </c>
      <c r="O1111" s="16"/>
      <c r="P1111" s="17"/>
      <c r="Q1111" s="12"/>
      <c r="R1111" s="13"/>
    </row>
    <row r="1112" spans="1:18" ht="15.85" customHeight="1">
      <c r="A1112" s="1"/>
      <c r="B1112" s="6" t="s">
        <v>23</v>
      </c>
      <c r="C1112" s="6">
        <v>1197831</v>
      </c>
      <c r="D1112" s="7">
        <v>44318</v>
      </c>
      <c r="E1112" s="6" t="s">
        <v>24</v>
      </c>
      <c r="F1112" s="6" t="s">
        <v>57</v>
      </c>
      <c r="G1112" s="6" t="s">
        <v>58</v>
      </c>
      <c r="H1112" s="6" t="s">
        <v>19</v>
      </c>
      <c r="I1112" s="8">
        <v>0.14999999999999997</v>
      </c>
      <c r="J1112" s="9">
        <v>5750</v>
      </c>
      <c r="K1112" s="10">
        <f t="shared" si="8"/>
        <v>862.49999999999977</v>
      </c>
      <c r="L1112" s="10">
        <f t="shared" si="9"/>
        <v>388.12499999999989</v>
      </c>
      <c r="M1112" s="11">
        <v>0.44999999999999996</v>
      </c>
      <c r="O1112" s="16"/>
      <c r="P1112" s="17"/>
      <c r="Q1112" s="12"/>
      <c r="R1112" s="13"/>
    </row>
    <row r="1113" spans="1:18" ht="15.85" customHeight="1">
      <c r="A1113" s="1"/>
      <c r="B1113" s="6" t="s">
        <v>23</v>
      </c>
      <c r="C1113" s="6">
        <v>1197831</v>
      </c>
      <c r="D1113" s="7">
        <v>44318</v>
      </c>
      <c r="E1113" s="6" t="s">
        <v>24</v>
      </c>
      <c r="F1113" s="6" t="s">
        <v>57</v>
      </c>
      <c r="G1113" s="6" t="s">
        <v>58</v>
      </c>
      <c r="H1113" s="6" t="s">
        <v>20</v>
      </c>
      <c r="I1113" s="8">
        <v>0.35000000000000003</v>
      </c>
      <c r="J1113" s="9">
        <v>5000</v>
      </c>
      <c r="K1113" s="10">
        <f t="shared" si="8"/>
        <v>1750.0000000000002</v>
      </c>
      <c r="L1113" s="10">
        <f t="shared" si="9"/>
        <v>962.50000000000023</v>
      </c>
      <c r="M1113" s="11">
        <v>0.55000000000000004</v>
      </c>
      <c r="O1113" s="16"/>
      <c r="P1113" s="17"/>
      <c r="Q1113" s="12"/>
      <c r="R1113" s="13"/>
    </row>
    <row r="1114" spans="1:18" ht="15.85" customHeight="1">
      <c r="A1114" s="1"/>
      <c r="B1114" s="6" t="s">
        <v>23</v>
      </c>
      <c r="C1114" s="6">
        <v>1197831</v>
      </c>
      <c r="D1114" s="7">
        <v>44318</v>
      </c>
      <c r="E1114" s="6" t="s">
        <v>24</v>
      </c>
      <c r="F1114" s="6" t="s">
        <v>57</v>
      </c>
      <c r="G1114" s="6" t="s">
        <v>58</v>
      </c>
      <c r="H1114" s="6" t="s">
        <v>21</v>
      </c>
      <c r="I1114" s="8">
        <v>0.5</v>
      </c>
      <c r="J1114" s="9">
        <v>4000</v>
      </c>
      <c r="K1114" s="10">
        <f t="shared" si="8"/>
        <v>2000</v>
      </c>
      <c r="L1114" s="10">
        <f t="shared" si="9"/>
        <v>799.99999999999989</v>
      </c>
      <c r="M1114" s="11">
        <v>0.39999999999999997</v>
      </c>
      <c r="O1114" s="16"/>
      <c r="P1114" s="17"/>
      <c r="Q1114" s="12"/>
      <c r="R1114" s="13"/>
    </row>
    <row r="1115" spans="1:18" ht="15.85" customHeight="1">
      <c r="A1115" s="1"/>
      <c r="B1115" s="6" t="s">
        <v>23</v>
      </c>
      <c r="C1115" s="6">
        <v>1197831</v>
      </c>
      <c r="D1115" s="7">
        <v>44318</v>
      </c>
      <c r="E1115" s="6" t="s">
        <v>24</v>
      </c>
      <c r="F1115" s="6" t="s">
        <v>57</v>
      </c>
      <c r="G1115" s="6" t="s">
        <v>58</v>
      </c>
      <c r="H1115" s="6" t="s">
        <v>22</v>
      </c>
      <c r="I1115" s="8">
        <v>0.45</v>
      </c>
      <c r="J1115" s="9">
        <v>7500</v>
      </c>
      <c r="K1115" s="10">
        <f t="shared" si="8"/>
        <v>3375</v>
      </c>
      <c r="L1115" s="10">
        <f t="shared" si="9"/>
        <v>2025.0000000000002</v>
      </c>
      <c r="M1115" s="11">
        <v>0.60000000000000009</v>
      </c>
      <c r="O1115" s="16"/>
      <c r="P1115" s="17"/>
      <c r="Q1115" s="12"/>
      <c r="R1115" s="13"/>
    </row>
    <row r="1116" spans="1:18" ht="15.85" customHeight="1">
      <c r="A1116" s="1"/>
      <c r="B1116" s="6" t="s">
        <v>23</v>
      </c>
      <c r="C1116" s="6">
        <v>1197831</v>
      </c>
      <c r="D1116" s="7">
        <v>44348</v>
      </c>
      <c r="E1116" s="6" t="s">
        <v>24</v>
      </c>
      <c r="F1116" s="6" t="s">
        <v>57</v>
      </c>
      <c r="G1116" s="6" t="s">
        <v>58</v>
      </c>
      <c r="H1116" s="6" t="s">
        <v>17</v>
      </c>
      <c r="I1116" s="8">
        <v>0.45</v>
      </c>
      <c r="J1116" s="9">
        <v>7500</v>
      </c>
      <c r="K1116" s="10">
        <f t="shared" si="8"/>
        <v>3375</v>
      </c>
      <c r="L1116" s="10">
        <f t="shared" si="9"/>
        <v>1518.7499999999998</v>
      </c>
      <c r="M1116" s="11">
        <v>0.44999999999999996</v>
      </c>
      <c r="O1116" s="16"/>
      <c r="P1116" s="17"/>
      <c r="Q1116" s="12"/>
      <c r="R1116" s="13"/>
    </row>
    <row r="1117" spans="1:18" ht="15.85" customHeight="1">
      <c r="A1117" s="1"/>
      <c r="B1117" s="6" t="s">
        <v>23</v>
      </c>
      <c r="C1117" s="6">
        <v>1197831</v>
      </c>
      <c r="D1117" s="7">
        <v>44348</v>
      </c>
      <c r="E1117" s="6" t="s">
        <v>24</v>
      </c>
      <c r="F1117" s="6" t="s">
        <v>57</v>
      </c>
      <c r="G1117" s="6" t="s">
        <v>58</v>
      </c>
      <c r="H1117" s="6" t="s">
        <v>18</v>
      </c>
      <c r="I1117" s="8">
        <v>0.5</v>
      </c>
      <c r="J1117" s="9">
        <v>7500</v>
      </c>
      <c r="K1117" s="10">
        <f t="shared" si="8"/>
        <v>3750</v>
      </c>
      <c r="L1117" s="10">
        <f t="shared" si="9"/>
        <v>1687.4999999999998</v>
      </c>
      <c r="M1117" s="11">
        <v>0.44999999999999996</v>
      </c>
      <c r="O1117" s="16"/>
      <c r="P1117" s="17"/>
      <c r="Q1117" s="12"/>
      <c r="R1117" s="13"/>
    </row>
    <row r="1118" spans="1:18" ht="15.85" customHeight="1">
      <c r="A1118" s="1"/>
      <c r="B1118" s="6" t="s">
        <v>23</v>
      </c>
      <c r="C1118" s="6">
        <v>1197831</v>
      </c>
      <c r="D1118" s="7">
        <v>44348</v>
      </c>
      <c r="E1118" s="6" t="s">
        <v>24</v>
      </c>
      <c r="F1118" s="6" t="s">
        <v>57</v>
      </c>
      <c r="G1118" s="6" t="s">
        <v>58</v>
      </c>
      <c r="H1118" s="6" t="s">
        <v>19</v>
      </c>
      <c r="I1118" s="8">
        <v>0.45</v>
      </c>
      <c r="J1118" s="9">
        <v>6500</v>
      </c>
      <c r="K1118" s="10">
        <f t="shared" si="8"/>
        <v>2925</v>
      </c>
      <c r="L1118" s="10">
        <f t="shared" si="9"/>
        <v>1316.2499999999998</v>
      </c>
      <c r="M1118" s="11">
        <v>0.44999999999999996</v>
      </c>
      <c r="O1118" s="16"/>
      <c r="P1118" s="17"/>
      <c r="Q1118" s="12"/>
      <c r="R1118" s="13"/>
    </row>
    <row r="1119" spans="1:18" ht="15.85" customHeight="1">
      <c r="A1119" s="1"/>
      <c r="B1119" s="6" t="s">
        <v>23</v>
      </c>
      <c r="C1119" s="6">
        <v>1197831</v>
      </c>
      <c r="D1119" s="7">
        <v>44348</v>
      </c>
      <c r="E1119" s="6" t="s">
        <v>24</v>
      </c>
      <c r="F1119" s="6" t="s">
        <v>57</v>
      </c>
      <c r="G1119" s="6" t="s">
        <v>58</v>
      </c>
      <c r="H1119" s="6" t="s">
        <v>20</v>
      </c>
      <c r="I1119" s="8">
        <v>0.45</v>
      </c>
      <c r="J1119" s="9">
        <v>6000</v>
      </c>
      <c r="K1119" s="10">
        <f t="shared" si="8"/>
        <v>2700</v>
      </c>
      <c r="L1119" s="10">
        <f t="shared" si="9"/>
        <v>1485.0000000000002</v>
      </c>
      <c r="M1119" s="11">
        <v>0.55000000000000004</v>
      </c>
      <c r="O1119" s="16"/>
      <c r="P1119" s="17"/>
      <c r="Q1119" s="12"/>
      <c r="R1119" s="13"/>
    </row>
    <row r="1120" spans="1:18" ht="15.85" customHeight="1">
      <c r="A1120" s="1"/>
      <c r="B1120" s="6" t="s">
        <v>23</v>
      </c>
      <c r="C1120" s="6">
        <v>1197831</v>
      </c>
      <c r="D1120" s="7">
        <v>44348</v>
      </c>
      <c r="E1120" s="6" t="s">
        <v>24</v>
      </c>
      <c r="F1120" s="6" t="s">
        <v>57</v>
      </c>
      <c r="G1120" s="6" t="s">
        <v>58</v>
      </c>
      <c r="H1120" s="6" t="s">
        <v>21</v>
      </c>
      <c r="I1120" s="8">
        <v>0.5</v>
      </c>
      <c r="J1120" s="9">
        <v>5000</v>
      </c>
      <c r="K1120" s="10">
        <f t="shared" si="8"/>
        <v>2500</v>
      </c>
      <c r="L1120" s="10">
        <f t="shared" si="9"/>
        <v>999.99999999999989</v>
      </c>
      <c r="M1120" s="11">
        <v>0.39999999999999997</v>
      </c>
      <c r="O1120" s="16"/>
      <c r="P1120" s="17"/>
      <c r="Q1120" s="12"/>
      <c r="R1120" s="13"/>
    </row>
    <row r="1121" spans="1:18" ht="15.85" customHeight="1">
      <c r="A1121" s="1"/>
      <c r="B1121" s="6" t="s">
        <v>23</v>
      </c>
      <c r="C1121" s="6">
        <v>1197831</v>
      </c>
      <c r="D1121" s="7">
        <v>44348</v>
      </c>
      <c r="E1121" s="6" t="s">
        <v>24</v>
      </c>
      <c r="F1121" s="6" t="s">
        <v>57</v>
      </c>
      <c r="G1121" s="6" t="s">
        <v>58</v>
      </c>
      <c r="H1121" s="6" t="s">
        <v>22</v>
      </c>
      <c r="I1121" s="8">
        <v>0.55000000000000004</v>
      </c>
      <c r="J1121" s="9">
        <v>8750</v>
      </c>
      <c r="K1121" s="10">
        <f t="shared" si="8"/>
        <v>4812.5</v>
      </c>
      <c r="L1121" s="10">
        <f t="shared" si="9"/>
        <v>2887.5000000000005</v>
      </c>
      <c r="M1121" s="11">
        <v>0.60000000000000009</v>
      </c>
      <c r="O1121" s="16"/>
      <c r="P1121" s="17"/>
      <c r="Q1121" s="12"/>
      <c r="R1121" s="13"/>
    </row>
    <row r="1122" spans="1:18" ht="15.85" customHeight="1">
      <c r="A1122" s="1"/>
      <c r="B1122" s="6" t="s">
        <v>23</v>
      </c>
      <c r="C1122" s="6">
        <v>1197831</v>
      </c>
      <c r="D1122" s="7">
        <v>44380</v>
      </c>
      <c r="E1122" s="6" t="s">
        <v>24</v>
      </c>
      <c r="F1122" s="6" t="s">
        <v>57</v>
      </c>
      <c r="G1122" s="6" t="s">
        <v>58</v>
      </c>
      <c r="H1122" s="6" t="s">
        <v>17</v>
      </c>
      <c r="I1122" s="8">
        <v>0.45</v>
      </c>
      <c r="J1122" s="9">
        <v>8250</v>
      </c>
      <c r="K1122" s="10">
        <f t="shared" si="8"/>
        <v>3712.5</v>
      </c>
      <c r="L1122" s="10">
        <f t="shared" si="9"/>
        <v>1856.2499999999998</v>
      </c>
      <c r="M1122" s="11">
        <v>0.49999999999999994</v>
      </c>
      <c r="O1122" s="16"/>
      <c r="P1122" s="17"/>
      <c r="Q1122" s="12"/>
      <c r="R1122" s="13"/>
    </row>
    <row r="1123" spans="1:18" ht="15.85" customHeight="1">
      <c r="A1123" s="1"/>
      <c r="B1123" s="6" t="s">
        <v>23</v>
      </c>
      <c r="C1123" s="6">
        <v>1197831</v>
      </c>
      <c r="D1123" s="7">
        <v>44380</v>
      </c>
      <c r="E1123" s="6" t="s">
        <v>24</v>
      </c>
      <c r="F1123" s="6" t="s">
        <v>57</v>
      </c>
      <c r="G1123" s="6" t="s">
        <v>58</v>
      </c>
      <c r="H1123" s="6" t="s">
        <v>18</v>
      </c>
      <c r="I1123" s="8">
        <v>0.5</v>
      </c>
      <c r="J1123" s="9">
        <v>8250</v>
      </c>
      <c r="K1123" s="10">
        <f t="shared" si="8"/>
        <v>4125</v>
      </c>
      <c r="L1123" s="10">
        <f t="shared" si="9"/>
        <v>2062.4999999999995</v>
      </c>
      <c r="M1123" s="11">
        <v>0.49999999999999994</v>
      </c>
      <c r="O1123" s="16"/>
      <c r="P1123" s="17"/>
      <c r="Q1123" s="12"/>
      <c r="R1123" s="13"/>
    </row>
    <row r="1124" spans="1:18" ht="15.85" customHeight="1">
      <c r="A1124" s="1"/>
      <c r="B1124" s="6" t="s">
        <v>23</v>
      </c>
      <c r="C1124" s="6">
        <v>1197831</v>
      </c>
      <c r="D1124" s="7">
        <v>44380</v>
      </c>
      <c r="E1124" s="6" t="s">
        <v>24</v>
      </c>
      <c r="F1124" s="6" t="s">
        <v>57</v>
      </c>
      <c r="G1124" s="6" t="s">
        <v>58</v>
      </c>
      <c r="H1124" s="6" t="s">
        <v>19</v>
      </c>
      <c r="I1124" s="8">
        <v>0.45</v>
      </c>
      <c r="J1124" s="9">
        <v>9750</v>
      </c>
      <c r="K1124" s="10">
        <f t="shared" si="8"/>
        <v>4387.5</v>
      </c>
      <c r="L1124" s="10">
        <f t="shared" si="9"/>
        <v>2193.7499999999995</v>
      </c>
      <c r="M1124" s="11">
        <v>0.49999999999999994</v>
      </c>
      <c r="O1124" s="16"/>
      <c r="P1124" s="17"/>
      <c r="Q1124" s="12"/>
      <c r="R1124" s="13"/>
    </row>
    <row r="1125" spans="1:18" ht="15.85" customHeight="1">
      <c r="A1125" s="1"/>
      <c r="B1125" s="6" t="s">
        <v>23</v>
      </c>
      <c r="C1125" s="6">
        <v>1197831</v>
      </c>
      <c r="D1125" s="7">
        <v>44380</v>
      </c>
      <c r="E1125" s="6" t="s">
        <v>24</v>
      </c>
      <c r="F1125" s="6" t="s">
        <v>57</v>
      </c>
      <c r="G1125" s="6" t="s">
        <v>58</v>
      </c>
      <c r="H1125" s="6" t="s">
        <v>20</v>
      </c>
      <c r="I1125" s="8">
        <v>0.45</v>
      </c>
      <c r="J1125" s="9">
        <v>5750</v>
      </c>
      <c r="K1125" s="10">
        <f t="shared" si="8"/>
        <v>2587.5</v>
      </c>
      <c r="L1125" s="10">
        <f t="shared" si="9"/>
        <v>1552.5000000000002</v>
      </c>
      <c r="M1125" s="11">
        <v>0.60000000000000009</v>
      </c>
      <c r="O1125" s="16"/>
      <c r="P1125" s="17"/>
      <c r="Q1125" s="12"/>
      <c r="R1125" s="13"/>
    </row>
    <row r="1126" spans="1:18" ht="15.85" customHeight="1">
      <c r="A1126" s="1"/>
      <c r="B1126" s="6" t="s">
        <v>23</v>
      </c>
      <c r="C1126" s="6">
        <v>1197831</v>
      </c>
      <c r="D1126" s="7">
        <v>44380</v>
      </c>
      <c r="E1126" s="6" t="s">
        <v>24</v>
      </c>
      <c r="F1126" s="6" t="s">
        <v>57</v>
      </c>
      <c r="G1126" s="6" t="s">
        <v>58</v>
      </c>
      <c r="H1126" s="6" t="s">
        <v>21</v>
      </c>
      <c r="I1126" s="8">
        <v>0.5</v>
      </c>
      <c r="J1126" s="9">
        <v>5250</v>
      </c>
      <c r="K1126" s="10">
        <f t="shared" si="8"/>
        <v>2625</v>
      </c>
      <c r="L1126" s="10">
        <f t="shared" si="9"/>
        <v>1181.2499999999998</v>
      </c>
      <c r="M1126" s="11">
        <v>0.44999999999999996</v>
      </c>
      <c r="O1126" s="16"/>
      <c r="P1126" s="17"/>
      <c r="Q1126" s="12"/>
      <c r="R1126" s="13"/>
    </row>
    <row r="1127" spans="1:18" ht="15.85" customHeight="1">
      <c r="A1127" s="1"/>
      <c r="B1127" s="6" t="s">
        <v>23</v>
      </c>
      <c r="C1127" s="6">
        <v>1197831</v>
      </c>
      <c r="D1127" s="7">
        <v>44380</v>
      </c>
      <c r="E1127" s="6" t="s">
        <v>24</v>
      </c>
      <c r="F1127" s="6" t="s">
        <v>57</v>
      </c>
      <c r="G1127" s="6" t="s">
        <v>58</v>
      </c>
      <c r="H1127" s="6" t="s">
        <v>22</v>
      </c>
      <c r="I1127" s="8">
        <v>0.6</v>
      </c>
      <c r="J1127" s="9">
        <v>8000</v>
      </c>
      <c r="K1127" s="10">
        <f t="shared" si="8"/>
        <v>4800</v>
      </c>
      <c r="L1127" s="10">
        <f t="shared" si="9"/>
        <v>3120.0000000000005</v>
      </c>
      <c r="M1127" s="11">
        <v>0.65000000000000013</v>
      </c>
      <c r="O1127" s="16"/>
      <c r="P1127" s="17"/>
      <c r="Q1127" s="12"/>
      <c r="R1127" s="13"/>
    </row>
    <row r="1128" spans="1:18" ht="15.85" customHeight="1">
      <c r="A1128" s="1"/>
      <c r="B1128" s="6" t="s">
        <v>23</v>
      </c>
      <c r="C1128" s="6">
        <v>1197831</v>
      </c>
      <c r="D1128" s="7">
        <v>44413</v>
      </c>
      <c r="E1128" s="6" t="s">
        <v>24</v>
      </c>
      <c r="F1128" s="6" t="s">
        <v>57</v>
      </c>
      <c r="G1128" s="6" t="s">
        <v>58</v>
      </c>
      <c r="H1128" s="6" t="s">
        <v>17</v>
      </c>
      <c r="I1128" s="8">
        <v>0.4</v>
      </c>
      <c r="J1128" s="9">
        <v>7500</v>
      </c>
      <c r="K1128" s="10">
        <f t="shared" si="8"/>
        <v>3000</v>
      </c>
      <c r="L1128" s="10">
        <f t="shared" si="9"/>
        <v>1499.9999999999998</v>
      </c>
      <c r="M1128" s="11">
        <v>0.49999999999999994</v>
      </c>
      <c r="O1128" s="16"/>
      <c r="P1128" s="17"/>
      <c r="Q1128" s="12"/>
      <c r="R1128" s="13"/>
    </row>
    <row r="1129" spans="1:18" ht="15.85" customHeight="1">
      <c r="A1129" s="1"/>
      <c r="B1129" s="6" t="s">
        <v>23</v>
      </c>
      <c r="C1129" s="6">
        <v>1197831</v>
      </c>
      <c r="D1129" s="7">
        <v>44413</v>
      </c>
      <c r="E1129" s="6" t="s">
        <v>24</v>
      </c>
      <c r="F1129" s="6" t="s">
        <v>57</v>
      </c>
      <c r="G1129" s="6" t="s">
        <v>58</v>
      </c>
      <c r="H1129" s="6" t="s">
        <v>18</v>
      </c>
      <c r="I1129" s="8">
        <v>0.55000000000000004</v>
      </c>
      <c r="J1129" s="9">
        <v>7500</v>
      </c>
      <c r="K1129" s="10">
        <f t="shared" si="8"/>
        <v>4125</v>
      </c>
      <c r="L1129" s="10">
        <f t="shared" si="9"/>
        <v>2062.4999999999995</v>
      </c>
      <c r="M1129" s="11">
        <v>0.49999999999999994</v>
      </c>
      <c r="O1129" s="16"/>
      <c r="P1129" s="17"/>
      <c r="Q1129" s="12"/>
      <c r="R1129" s="13"/>
    </row>
    <row r="1130" spans="1:18" ht="15.85" customHeight="1">
      <c r="A1130" s="1"/>
      <c r="B1130" s="6" t="s">
        <v>23</v>
      </c>
      <c r="C1130" s="6">
        <v>1197831</v>
      </c>
      <c r="D1130" s="7">
        <v>44413</v>
      </c>
      <c r="E1130" s="6" t="s">
        <v>24</v>
      </c>
      <c r="F1130" s="6" t="s">
        <v>57</v>
      </c>
      <c r="G1130" s="6" t="s">
        <v>58</v>
      </c>
      <c r="H1130" s="6" t="s">
        <v>19</v>
      </c>
      <c r="I1130" s="8">
        <v>0.55000000000000004</v>
      </c>
      <c r="J1130" s="9">
        <v>9250</v>
      </c>
      <c r="K1130" s="10">
        <f t="shared" si="8"/>
        <v>5087.5</v>
      </c>
      <c r="L1130" s="10">
        <f t="shared" si="9"/>
        <v>2543.7499999999995</v>
      </c>
      <c r="M1130" s="11">
        <v>0.49999999999999994</v>
      </c>
      <c r="O1130" s="16"/>
      <c r="P1130" s="17"/>
      <c r="Q1130" s="12"/>
      <c r="R1130" s="13"/>
    </row>
    <row r="1131" spans="1:18" ht="15.85" customHeight="1">
      <c r="A1131" s="1"/>
      <c r="B1131" s="6" t="s">
        <v>23</v>
      </c>
      <c r="C1131" s="6">
        <v>1197831</v>
      </c>
      <c r="D1131" s="7">
        <v>44413</v>
      </c>
      <c r="E1131" s="6" t="s">
        <v>24</v>
      </c>
      <c r="F1131" s="6" t="s">
        <v>57</v>
      </c>
      <c r="G1131" s="6" t="s">
        <v>58</v>
      </c>
      <c r="H1131" s="6" t="s">
        <v>20</v>
      </c>
      <c r="I1131" s="8">
        <v>0.5</v>
      </c>
      <c r="J1131" s="9">
        <v>4250</v>
      </c>
      <c r="K1131" s="10">
        <f t="shared" si="8"/>
        <v>2125</v>
      </c>
      <c r="L1131" s="10">
        <f t="shared" si="9"/>
        <v>1275.0000000000002</v>
      </c>
      <c r="M1131" s="11">
        <v>0.60000000000000009</v>
      </c>
      <c r="O1131" s="16"/>
      <c r="P1131" s="17"/>
      <c r="Q1131" s="12"/>
      <c r="R1131" s="13"/>
    </row>
    <row r="1132" spans="1:18" ht="15.85" customHeight="1">
      <c r="A1132" s="1"/>
      <c r="B1132" s="6" t="s">
        <v>23</v>
      </c>
      <c r="C1132" s="6">
        <v>1197831</v>
      </c>
      <c r="D1132" s="7">
        <v>44413</v>
      </c>
      <c r="E1132" s="6" t="s">
        <v>24</v>
      </c>
      <c r="F1132" s="6" t="s">
        <v>57</v>
      </c>
      <c r="G1132" s="6" t="s">
        <v>58</v>
      </c>
      <c r="H1132" s="6" t="s">
        <v>21</v>
      </c>
      <c r="I1132" s="8">
        <v>0.55000000000000004</v>
      </c>
      <c r="J1132" s="9">
        <v>4250</v>
      </c>
      <c r="K1132" s="10">
        <f t="shared" si="8"/>
        <v>2337.5</v>
      </c>
      <c r="L1132" s="10">
        <f t="shared" si="9"/>
        <v>1051.875</v>
      </c>
      <c r="M1132" s="11">
        <v>0.44999999999999996</v>
      </c>
      <c r="O1132" s="16"/>
      <c r="P1132" s="17"/>
      <c r="Q1132" s="12"/>
      <c r="R1132" s="13"/>
    </row>
    <row r="1133" spans="1:18" ht="15.85" customHeight="1">
      <c r="A1133" s="1"/>
      <c r="B1133" s="6" t="s">
        <v>23</v>
      </c>
      <c r="C1133" s="6">
        <v>1197831</v>
      </c>
      <c r="D1133" s="7">
        <v>44413</v>
      </c>
      <c r="E1133" s="6" t="s">
        <v>24</v>
      </c>
      <c r="F1133" s="6" t="s">
        <v>57</v>
      </c>
      <c r="G1133" s="6" t="s">
        <v>58</v>
      </c>
      <c r="H1133" s="6" t="s">
        <v>22</v>
      </c>
      <c r="I1133" s="8">
        <v>0.6</v>
      </c>
      <c r="J1133" s="9">
        <v>6750</v>
      </c>
      <c r="K1133" s="10">
        <f t="shared" si="8"/>
        <v>4050</v>
      </c>
      <c r="L1133" s="10">
        <f t="shared" si="9"/>
        <v>2632.5000000000005</v>
      </c>
      <c r="M1133" s="11">
        <v>0.65000000000000013</v>
      </c>
      <c r="O1133" s="16"/>
      <c r="P1133" s="17"/>
      <c r="Q1133" s="12"/>
      <c r="R1133" s="13"/>
    </row>
    <row r="1134" spans="1:18" ht="15.85" customHeight="1">
      <c r="A1134" s="1"/>
      <c r="B1134" s="6" t="s">
        <v>23</v>
      </c>
      <c r="C1134" s="6">
        <v>1197831</v>
      </c>
      <c r="D1134" s="7">
        <v>44441</v>
      </c>
      <c r="E1134" s="6" t="s">
        <v>24</v>
      </c>
      <c r="F1134" s="6" t="s">
        <v>57</v>
      </c>
      <c r="G1134" s="6" t="s">
        <v>58</v>
      </c>
      <c r="H1134" s="6" t="s">
        <v>17</v>
      </c>
      <c r="I1134" s="8">
        <v>0.55000000000000004</v>
      </c>
      <c r="J1134" s="9">
        <v>6250</v>
      </c>
      <c r="K1134" s="10">
        <f t="shared" si="8"/>
        <v>3437.5000000000005</v>
      </c>
      <c r="L1134" s="10">
        <f t="shared" si="9"/>
        <v>1718.75</v>
      </c>
      <c r="M1134" s="11">
        <v>0.49999999999999994</v>
      </c>
      <c r="O1134" s="16"/>
      <c r="P1134" s="17"/>
      <c r="Q1134" s="12"/>
      <c r="R1134" s="13"/>
    </row>
    <row r="1135" spans="1:18" ht="15.85" customHeight="1">
      <c r="A1135" s="1"/>
      <c r="B1135" s="6" t="s">
        <v>23</v>
      </c>
      <c r="C1135" s="6">
        <v>1197831</v>
      </c>
      <c r="D1135" s="7">
        <v>44441</v>
      </c>
      <c r="E1135" s="6" t="s">
        <v>24</v>
      </c>
      <c r="F1135" s="6" t="s">
        <v>57</v>
      </c>
      <c r="G1135" s="6" t="s">
        <v>58</v>
      </c>
      <c r="H1135" s="6" t="s">
        <v>18</v>
      </c>
      <c r="I1135" s="8">
        <v>0.55000000000000004</v>
      </c>
      <c r="J1135" s="9">
        <v>5750</v>
      </c>
      <c r="K1135" s="10">
        <f t="shared" si="8"/>
        <v>3162.5000000000005</v>
      </c>
      <c r="L1135" s="10">
        <f t="shared" si="9"/>
        <v>1581.25</v>
      </c>
      <c r="M1135" s="11">
        <v>0.49999999999999994</v>
      </c>
      <c r="O1135" s="16"/>
      <c r="P1135" s="17"/>
      <c r="Q1135" s="12"/>
      <c r="R1135" s="13"/>
    </row>
    <row r="1136" spans="1:18" ht="15.85" customHeight="1">
      <c r="A1136" s="1"/>
      <c r="B1136" s="6" t="s">
        <v>23</v>
      </c>
      <c r="C1136" s="6">
        <v>1197831</v>
      </c>
      <c r="D1136" s="7">
        <v>44441</v>
      </c>
      <c r="E1136" s="6" t="s">
        <v>24</v>
      </c>
      <c r="F1136" s="6" t="s">
        <v>57</v>
      </c>
      <c r="G1136" s="6" t="s">
        <v>58</v>
      </c>
      <c r="H1136" s="6" t="s">
        <v>19</v>
      </c>
      <c r="I1136" s="8">
        <v>0.6</v>
      </c>
      <c r="J1136" s="9">
        <v>6250</v>
      </c>
      <c r="K1136" s="10">
        <f t="shared" si="8"/>
        <v>3750</v>
      </c>
      <c r="L1136" s="10">
        <f t="shared" si="9"/>
        <v>1874.9999999999998</v>
      </c>
      <c r="M1136" s="11">
        <v>0.49999999999999994</v>
      </c>
      <c r="O1136" s="16"/>
      <c r="P1136" s="17"/>
      <c r="Q1136" s="12"/>
      <c r="R1136" s="13"/>
    </row>
    <row r="1137" spans="1:18" ht="15.85" customHeight="1">
      <c r="A1137" s="1"/>
      <c r="B1137" s="6" t="s">
        <v>23</v>
      </c>
      <c r="C1137" s="6">
        <v>1197831</v>
      </c>
      <c r="D1137" s="7">
        <v>44441</v>
      </c>
      <c r="E1137" s="6" t="s">
        <v>24</v>
      </c>
      <c r="F1137" s="6" t="s">
        <v>57</v>
      </c>
      <c r="G1137" s="6" t="s">
        <v>58</v>
      </c>
      <c r="H1137" s="6" t="s">
        <v>20</v>
      </c>
      <c r="I1137" s="8">
        <v>0.6</v>
      </c>
      <c r="J1137" s="9">
        <v>3500</v>
      </c>
      <c r="K1137" s="10">
        <f t="shared" si="8"/>
        <v>2100</v>
      </c>
      <c r="L1137" s="10">
        <f t="shared" si="9"/>
        <v>1260.0000000000002</v>
      </c>
      <c r="M1137" s="11">
        <v>0.60000000000000009</v>
      </c>
      <c r="O1137" s="16"/>
      <c r="P1137" s="17"/>
      <c r="Q1137" s="12"/>
      <c r="R1137" s="13"/>
    </row>
    <row r="1138" spans="1:18" ht="15.85" customHeight="1">
      <c r="A1138" s="1"/>
      <c r="B1138" s="6" t="s">
        <v>23</v>
      </c>
      <c r="C1138" s="6">
        <v>1197831</v>
      </c>
      <c r="D1138" s="7">
        <v>44441</v>
      </c>
      <c r="E1138" s="6" t="s">
        <v>24</v>
      </c>
      <c r="F1138" s="6" t="s">
        <v>57</v>
      </c>
      <c r="G1138" s="6" t="s">
        <v>58</v>
      </c>
      <c r="H1138" s="6" t="s">
        <v>21</v>
      </c>
      <c r="I1138" s="8">
        <v>0.45</v>
      </c>
      <c r="J1138" s="9">
        <v>3500</v>
      </c>
      <c r="K1138" s="10">
        <f t="shared" si="8"/>
        <v>1575</v>
      </c>
      <c r="L1138" s="10">
        <f t="shared" si="9"/>
        <v>708.74999999999989</v>
      </c>
      <c r="M1138" s="11">
        <v>0.44999999999999996</v>
      </c>
      <c r="O1138" s="16"/>
      <c r="P1138" s="17"/>
      <c r="Q1138" s="12"/>
      <c r="R1138" s="13"/>
    </row>
    <row r="1139" spans="1:18" ht="15.85" customHeight="1">
      <c r="A1139" s="1"/>
      <c r="B1139" s="6" t="s">
        <v>23</v>
      </c>
      <c r="C1139" s="6">
        <v>1197831</v>
      </c>
      <c r="D1139" s="7">
        <v>44441</v>
      </c>
      <c r="E1139" s="6" t="s">
        <v>24</v>
      </c>
      <c r="F1139" s="6" t="s">
        <v>57</v>
      </c>
      <c r="G1139" s="6" t="s">
        <v>58</v>
      </c>
      <c r="H1139" s="6" t="s">
        <v>22</v>
      </c>
      <c r="I1139" s="8">
        <v>0.4</v>
      </c>
      <c r="J1139" s="9">
        <v>5750</v>
      </c>
      <c r="K1139" s="10">
        <f t="shared" si="8"/>
        <v>2300</v>
      </c>
      <c r="L1139" s="10">
        <f t="shared" si="9"/>
        <v>1495.0000000000002</v>
      </c>
      <c r="M1139" s="11">
        <v>0.65000000000000013</v>
      </c>
      <c r="O1139" s="16"/>
      <c r="P1139" s="17"/>
      <c r="Q1139" s="12"/>
      <c r="R1139" s="13"/>
    </row>
    <row r="1140" spans="1:18" ht="15.85" customHeight="1">
      <c r="A1140" s="1"/>
      <c r="B1140" s="6" t="s">
        <v>23</v>
      </c>
      <c r="C1140" s="6">
        <v>1197831</v>
      </c>
      <c r="D1140" s="7">
        <v>44470</v>
      </c>
      <c r="E1140" s="6" t="s">
        <v>24</v>
      </c>
      <c r="F1140" s="6" t="s">
        <v>57</v>
      </c>
      <c r="G1140" s="6" t="s">
        <v>58</v>
      </c>
      <c r="H1140" s="6" t="s">
        <v>17</v>
      </c>
      <c r="I1140" s="8">
        <v>0.30000000000000004</v>
      </c>
      <c r="J1140" s="9">
        <v>5250</v>
      </c>
      <c r="K1140" s="10">
        <f t="shared" si="8"/>
        <v>1575.0000000000002</v>
      </c>
      <c r="L1140" s="10">
        <f t="shared" si="9"/>
        <v>787.5</v>
      </c>
      <c r="M1140" s="11">
        <v>0.49999999999999994</v>
      </c>
      <c r="O1140" s="16"/>
      <c r="P1140" s="17"/>
      <c r="Q1140" s="12"/>
      <c r="R1140" s="13"/>
    </row>
    <row r="1141" spans="1:18" ht="15.85" customHeight="1">
      <c r="A1141" s="1"/>
      <c r="B1141" s="6" t="s">
        <v>23</v>
      </c>
      <c r="C1141" s="6">
        <v>1197831</v>
      </c>
      <c r="D1141" s="7">
        <v>44470</v>
      </c>
      <c r="E1141" s="6" t="s">
        <v>24</v>
      </c>
      <c r="F1141" s="6" t="s">
        <v>57</v>
      </c>
      <c r="G1141" s="6" t="s">
        <v>58</v>
      </c>
      <c r="H1141" s="6" t="s">
        <v>18</v>
      </c>
      <c r="I1141" s="8">
        <v>0.30000000000000004</v>
      </c>
      <c r="J1141" s="9">
        <v>5250</v>
      </c>
      <c r="K1141" s="10">
        <f t="shared" si="8"/>
        <v>1575.0000000000002</v>
      </c>
      <c r="L1141" s="10">
        <f t="shared" si="9"/>
        <v>787.5</v>
      </c>
      <c r="M1141" s="11">
        <v>0.49999999999999994</v>
      </c>
      <c r="O1141" s="16"/>
      <c r="P1141" s="17"/>
      <c r="Q1141" s="12"/>
      <c r="R1141" s="13"/>
    </row>
    <row r="1142" spans="1:18" ht="15.85" customHeight="1">
      <c r="A1142" s="1"/>
      <c r="B1142" s="6" t="s">
        <v>23</v>
      </c>
      <c r="C1142" s="6">
        <v>1197831</v>
      </c>
      <c r="D1142" s="7">
        <v>44470</v>
      </c>
      <c r="E1142" s="6" t="s">
        <v>24</v>
      </c>
      <c r="F1142" s="6" t="s">
        <v>57</v>
      </c>
      <c r="G1142" s="6" t="s">
        <v>58</v>
      </c>
      <c r="H1142" s="6" t="s">
        <v>19</v>
      </c>
      <c r="I1142" s="8">
        <v>0.35000000000000003</v>
      </c>
      <c r="J1142" s="9">
        <v>4750</v>
      </c>
      <c r="K1142" s="10">
        <f t="shared" si="8"/>
        <v>1662.5000000000002</v>
      </c>
      <c r="L1142" s="10">
        <f t="shared" si="9"/>
        <v>831.25</v>
      </c>
      <c r="M1142" s="11">
        <v>0.49999999999999994</v>
      </c>
      <c r="O1142" s="16"/>
      <c r="P1142" s="17"/>
      <c r="Q1142" s="12"/>
      <c r="R1142" s="13"/>
    </row>
    <row r="1143" spans="1:18" ht="15.85" customHeight="1">
      <c r="A1143" s="1"/>
      <c r="B1143" s="6" t="s">
        <v>23</v>
      </c>
      <c r="C1143" s="6">
        <v>1197831</v>
      </c>
      <c r="D1143" s="7">
        <v>44470</v>
      </c>
      <c r="E1143" s="6" t="s">
        <v>24</v>
      </c>
      <c r="F1143" s="6" t="s">
        <v>57</v>
      </c>
      <c r="G1143" s="6" t="s">
        <v>58</v>
      </c>
      <c r="H1143" s="6" t="s">
        <v>20</v>
      </c>
      <c r="I1143" s="8">
        <v>0.35000000000000003</v>
      </c>
      <c r="J1143" s="9">
        <v>3250</v>
      </c>
      <c r="K1143" s="10">
        <f t="shared" si="8"/>
        <v>1137.5</v>
      </c>
      <c r="L1143" s="10">
        <f t="shared" si="9"/>
        <v>682.50000000000011</v>
      </c>
      <c r="M1143" s="11">
        <v>0.60000000000000009</v>
      </c>
      <c r="O1143" s="16"/>
      <c r="P1143" s="17"/>
      <c r="Q1143" s="12"/>
      <c r="R1143" s="13"/>
    </row>
    <row r="1144" spans="1:18" ht="15.85" customHeight="1">
      <c r="A1144" s="1"/>
      <c r="B1144" s="6" t="s">
        <v>23</v>
      </c>
      <c r="C1144" s="6">
        <v>1197831</v>
      </c>
      <c r="D1144" s="7">
        <v>44470</v>
      </c>
      <c r="E1144" s="6" t="s">
        <v>24</v>
      </c>
      <c r="F1144" s="6" t="s">
        <v>57</v>
      </c>
      <c r="G1144" s="6" t="s">
        <v>58</v>
      </c>
      <c r="H1144" s="6" t="s">
        <v>21</v>
      </c>
      <c r="I1144" s="8">
        <v>0.30000000000000004</v>
      </c>
      <c r="J1144" s="9">
        <v>3000</v>
      </c>
      <c r="K1144" s="10">
        <f t="shared" si="8"/>
        <v>900.00000000000011</v>
      </c>
      <c r="L1144" s="10">
        <f t="shared" si="9"/>
        <v>405</v>
      </c>
      <c r="M1144" s="11">
        <v>0.44999999999999996</v>
      </c>
      <c r="O1144" s="16"/>
      <c r="P1144" s="17"/>
      <c r="Q1144" s="12"/>
      <c r="R1144" s="13"/>
    </row>
    <row r="1145" spans="1:18" ht="15.85" customHeight="1">
      <c r="A1145" s="1"/>
      <c r="B1145" s="6" t="s">
        <v>23</v>
      </c>
      <c r="C1145" s="6">
        <v>1197831</v>
      </c>
      <c r="D1145" s="7">
        <v>44470</v>
      </c>
      <c r="E1145" s="6" t="s">
        <v>24</v>
      </c>
      <c r="F1145" s="6" t="s">
        <v>57</v>
      </c>
      <c r="G1145" s="6" t="s">
        <v>58</v>
      </c>
      <c r="H1145" s="6" t="s">
        <v>22</v>
      </c>
      <c r="I1145" s="8">
        <v>0.4</v>
      </c>
      <c r="J1145" s="9">
        <v>4750</v>
      </c>
      <c r="K1145" s="10">
        <f t="shared" si="8"/>
        <v>1900</v>
      </c>
      <c r="L1145" s="10">
        <f t="shared" si="9"/>
        <v>1235.0000000000002</v>
      </c>
      <c r="M1145" s="11">
        <v>0.65000000000000013</v>
      </c>
      <c r="O1145" s="16"/>
      <c r="P1145" s="17"/>
      <c r="Q1145" s="12"/>
      <c r="R1145" s="13"/>
    </row>
    <row r="1146" spans="1:18" ht="15.85" customHeight="1">
      <c r="A1146" s="1"/>
      <c r="B1146" s="6" t="s">
        <v>23</v>
      </c>
      <c r="C1146" s="6">
        <v>1197831</v>
      </c>
      <c r="D1146" s="7">
        <v>44502</v>
      </c>
      <c r="E1146" s="6" t="s">
        <v>24</v>
      </c>
      <c r="F1146" s="6" t="s">
        <v>57</v>
      </c>
      <c r="G1146" s="6" t="s">
        <v>58</v>
      </c>
      <c r="H1146" s="6" t="s">
        <v>17</v>
      </c>
      <c r="I1146" s="8">
        <v>0.20000000000000004</v>
      </c>
      <c r="J1146" s="9">
        <v>6250</v>
      </c>
      <c r="K1146" s="10">
        <f t="shared" si="8"/>
        <v>1250.0000000000002</v>
      </c>
      <c r="L1146" s="10">
        <f t="shared" si="9"/>
        <v>625</v>
      </c>
      <c r="M1146" s="11">
        <v>0.49999999999999994</v>
      </c>
      <c r="O1146" s="16"/>
      <c r="P1146" s="17"/>
      <c r="Q1146" s="12"/>
      <c r="R1146" s="13"/>
    </row>
    <row r="1147" spans="1:18" ht="15.85" customHeight="1">
      <c r="A1147" s="1"/>
      <c r="B1147" s="6" t="s">
        <v>23</v>
      </c>
      <c r="C1147" s="6">
        <v>1197831</v>
      </c>
      <c r="D1147" s="7">
        <v>44502</v>
      </c>
      <c r="E1147" s="6" t="s">
        <v>24</v>
      </c>
      <c r="F1147" s="6" t="s">
        <v>57</v>
      </c>
      <c r="G1147" s="6" t="s">
        <v>58</v>
      </c>
      <c r="H1147" s="6" t="s">
        <v>18</v>
      </c>
      <c r="I1147" s="8">
        <v>0.20000000000000004</v>
      </c>
      <c r="J1147" s="9">
        <v>6250</v>
      </c>
      <c r="K1147" s="10">
        <f t="shared" si="8"/>
        <v>1250.0000000000002</v>
      </c>
      <c r="L1147" s="10">
        <f t="shared" si="9"/>
        <v>625</v>
      </c>
      <c r="M1147" s="11">
        <v>0.49999999999999994</v>
      </c>
      <c r="O1147" s="16"/>
      <c r="P1147" s="17"/>
      <c r="Q1147" s="12"/>
      <c r="R1147" s="13"/>
    </row>
    <row r="1148" spans="1:18" ht="15.85" customHeight="1">
      <c r="A1148" s="1"/>
      <c r="B1148" s="6" t="s">
        <v>23</v>
      </c>
      <c r="C1148" s="6">
        <v>1197831</v>
      </c>
      <c r="D1148" s="7">
        <v>44502</v>
      </c>
      <c r="E1148" s="6" t="s">
        <v>24</v>
      </c>
      <c r="F1148" s="6" t="s">
        <v>57</v>
      </c>
      <c r="G1148" s="6" t="s">
        <v>58</v>
      </c>
      <c r="H1148" s="6" t="s">
        <v>19</v>
      </c>
      <c r="I1148" s="8">
        <v>0.45000000000000007</v>
      </c>
      <c r="J1148" s="9">
        <v>5750</v>
      </c>
      <c r="K1148" s="10">
        <f t="shared" si="8"/>
        <v>2587.5000000000005</v>
      </c>
      <c r="L1148" s="10">
        <f t="shared" si="9"/>
        <v>1293.75</v>
      </c>
      <c r="M1148" s="11">
        <v>0.49999999999999994</v>
      </c>
      <c r="O1148" s="16"/>
      <c r="P1148" s="17"/>
      <c r="Q1148" s="12"/>
      <c r="R1148" s="13"/>
    </row>
    <row r="1149" spans="1:18" ht="15.85" customHeight="1">
      <c r="A1149" s="1"/>
      <c r="B1149" s="6" t="s">
        <v>23</v>
      </c>
      <c r="C1149" s="6">
        <v>1197831</v>
      </c>
      <c r="D1149" s="7">
        <v>44502</v>
      </c>
      <c r="E1149" s="6" t="s">
        <v>24</v>
      </c>
      <c r="F1149" s="6" t="s">
        <v>57</v>
      </c>
      <c r="G1149" s="6" t="s">
        <v>58</v>
      </c>
      <c r="H1149" s="6" t="s">
        <v>20</v>
      </c>
      <c r="I1149" s="8">
        <v>0.45000000000000007</v>
      </c>
      <c r="J1149" s="9">
        <v>4500</v>
      </c>
      <c r="K1149" s="10">
        <f t="shared" si="8"/>
        <v>2025.0000000000002</v>
      </c>
      <c r="L1149" s="10">
        <f t="shared" si="9"/>
        <v>1215.0000000000002</v>
      </c>
      <c r="M1149" s="11">
        <v>0.60000000000000009</v>
      </c>
      <c r="O1149" s="16"/>
      <c r="P1149" s="17"/>
      <c r="Q1149" s="12"/>
      <c r="R1149" s="13"/>
    </row>
    <row r="1150" spans="1:18" ht="15.85" customHeight="1">
      <c r="A1150" s="1"/>
      <c r="B1150" s="6" t="s">
        <v>23</v>
      </c>
      <c r="C1150" s="6">
        <v>1197831</v>
      </c>
      <c r="D1150" s="7">
        <v>44502</v>
      </c>
      <c r="E1150" s="6" t="s">
        <v>24</v>
      </c>
      <c r="F1150" s="6" t="s">
        <v>57</v>
      </c>
      <c r="G1150" s="6" t="s">
        <v>58</v>
      </c>
      <c r="H1150" s="6" t="s">
        <v>21</v>
      </c>
      <c r="I1150" s="8">
        <v>0.49999999999999994</v>
      </c>
      <c r="J1150" s="9">
        <v>4250</v>
      </c>
      <c r="K1150" s="10">
        <f t="shared" si="8"/>
        <v>2124.9999999999995</v>
      </c>
      <c r="L1150" s="10">
        <f t="shared" si="9"/>
        <v>956.24999999999966</v>
      </c>
      <c r="M1150" s="11">
        <v>0.44999999999999996</v>
      </c>
      <c r="O1150" s="16"/>
      <c r="P1150" s="17"/>
      <c r="Q1150" s="12"/>
      <c r="R1150" s="13"/>
    </row>
    <row r="1151" spans="1:18" ht="15.85" customHeight="1">
      <c r="A1151" s="1"/>
      <c r="B1151" s="6" t="s">
        <v>23</v>
      </c>
      <c r="C1151" s="6">
        <v>1197831</v>
      </c>
      <c r="D1151" s="7">
        <v>44502</v>
      </c>
      <c r="E1151" s="6" t="s">
        <v>24</v>
      </c>
      <c r="F1151" s="6" t="s">
        <v>57</v>
      </c>
      <c r="G1151" s="6" t="s">
        <v>58</v>
      </c>
      <c r="H1151" s="6" t="s">
        <v>22</v>
      </c>
      <c r="I1151" s="8">
        <v>0.6</v>
      </c>
      <c r="J1151" s="9">
        <v>6250</v>
      </c>
      <c r="K1151" s="10">
        <f t="shared" si="8"/>
        <v>3750</v>
      </c>
      <c r="L1151" s="10">
        <f t="shared" si="9"/>
        <v>2437.5000000000005</v>
      </c>
      <c r="M1151" s="11">
        <v>0.65000000000000013</v>
      </c>
      <c r="O1151" s="16"/>
      <c r="P1151" s="17"/>
      <c r="Q1151" s="12"/>
      <c r="R1151" s="13"/>
    </row>
    <row r="1152" spans="1:18" ht="15.85" customHeight="1">
      <c r="A1152" s="1"/>
      <c r="B1152" s="6" t="s">
        <v>23</v>
      </c>
      <c r="C1152" s="6">
        <v>1197831</v>
      </c>
      <c r="D1152" s="7">
        <v>44531</v>
      </c>
      <c r="E1152" s="6" t="s">
        <v>24</v>
      </c>
      <c r="F1152" s="6" t="s">
        <v>57</v>
      </c>
      <c r="G1152" s="6" t="s">
        <v>58</v>
      </c>
      <c r="H1152" s="6" t="s">
        <v>17</v>
      </c>
      <c r="I1152" s="8">
        <v>0.6</v>
      </c>
      <c r="J1152" s="9">
        <v>7750</v>
      </c>
      <c r="K1152" s="10">
        <f t="shared" si="8"/>
        <v>4650</v>
      </c>
      <c r="L1152" s="10">
        <f t="shared" si="9"/>
        <v>2324.9999999999995</v>
      </c>
      <c r="M1152" s="11">
        <v>0.49999999999999994</v>
      </c>
      <c r="O1152" s="16"/>
      <c r="P1152" s="17"/>
      <c r="Q1152" s="12"/>
      <c r="R1152" s="13"/>
    </row>
    <row r="1153" spans="1:18" ht="15.85" customHeight="1">
      <c r="A1153" s="1"/>
      <c r="B1153" s="6" t="s">
        <v>23</v>
      </c>
      <c r="C1153" s="6">
        <v>1197831</v>
      </c>
      <c r="D1153" s="7">
        <v>44531</v>
      </c>
      <c r="E1153" s="6" t="s">
        <v>24</v>
      </c>
      <c r="F1153" s="6" t="s">
        <v>57</v>
      </c>
      <c r="G1153" s="6" t="s">
        <v>58</v>
      </c>
      <c r="H1153" s="6" t="s">
        <v>18</v>
      </c>
      <c r="I1153" s="8">
        <v>0.6</v>
      </c>
      <c r="J1153" s="9">
        <v>7750</v>
      </c>
      <c r="K1153" s="10">
        <f t="shared" si="8"/>
        <v>4650</v>
      </c>
      <c r="L1153" s="10">
        <f t="shared" si="9"/>
        <v>2324.9999999999995</v>
      </c>
      <c r="M1153" s="11">
        <v>0.49999999999999994</v>
      </c>
      <c r="O1153" s="16"/>
      <c r="P1153" s="17"/>
      <c r="Q1153" s="12"/>
      <c r="R1153" s="13"/>
    </row>
    <row r="1154" spans="1:18" ht="15.85" customHeight="1">
      <c r="A1154" s="1"/>
      <c r="B1154" s="6" t="s">
        <v>23</v>
      </c>
      <c r="C1154" s="6">
        <v>1197831</v>
      </c>
      <c r="D1154" s="7">
        <v>44531</v>
      </c>
      <c r="E1154" s="6" t="s">
        <v>24</v>
      </c>
      <c r="F1154" s="6" t="s">
        <v>57</v>
      </c>
      <c r="G1154" s="6" t="s">
        <v>58</v>
      </c>
      <c r="H1154" s="6" t="s">
        <v>19</v>
      </c>
      <c r="I1154" s="8">
        <v>0.65</v>
      </c>
      <c r="J1154" s="9">
        <v>7000</v>
      </c>
      <c r="K1154" s="10">
        <f t="shared" si="8"/>
        <v>4550</v>
      </c>
      <c r="L1154" s="10">
        <f t="shared" si="9"/>
        <v>2274.9999999999995</v>
      </c>
      <c r="M1154" s="11">
        <v>0.49999999999999994</v>
      </c>
      <c r="O1154" s="16"/>
      <c r="P1154" s="17"/>
      <c r="Q1154" s="12"/>
      <c r="R1154" s="13"/>
    </row>
    <row r="1155" spans="1:18" ht="15.85" customHeight="1">
      <c r="A1155" s="1"/>
      <c r="B1155" s="6" t="s">
        <v>23</v>
      </c>
      <c r="C1155" s="6">
        <v>1197831</v>
      </c>
      <c r="D1155" s="7">
        <v>44531</v>
      </c>
      <c r="E1155" s="6" t="s">
        <v>24</v>
      </c>
      <c r="F1155" s="6" t="s">
        <v>57</v>
      </c>
      <c r="G1155" s="6" t="s">
        <v>58</v>
      </c>
      <c r="H1155" s="6" t="s">
        <v>20</v>
      </c>
      <c r="I1155" s="8">
        <v>0.65</v>
      </c>
      <c r="J1155" s="9">
        <v>5500</v>
      </c>
      <c r="K1155" s="10">
        <f t="shared" si="8"/>
        <v>3575</v>
      </c>
      <c r="L1155" s="10">
        <f t="shared" si="9"/>
        <v>2145.0000000000005</v>
      </c>
      <c r="M1155" s="11">
        <v>0.60000000000000009</v>
      </c>
      <c r="O1155" s="16"/>
      <c r="P1155" s="17"/>
      <c r="Q1155" s="12"/>
      <c r="R1155" s="13"/>
    </row>
    <row r="1156" spans="1:18" ht="15.85" customHeight="1">
      <c r="A1156" s="1"/>
      <c r="B1156" s="6" t="s">
        <v>23</v>
      </c>
      <c r="C1156" s="6">
        <v>1197831</v>
      </c>
      <c r="D1156" s="7">
        <v>44531</v>
      </c>
      <c r="E1156" s="6" t="s">
        <v>24</v>
      </c>
      <c r="F1156" s="6" t="s">
        <v>57</v>
      </c>
      <c r="G1156" s="6" t="s">
        <v>58</v>
      </c>
      <c r="H1156" s="6" t="s">
        <v>21</v>
      </c>
      <c r="I1156" s="8">
        <v>0.6</v>
      </c>
      <c r="J1156" s="9">
        <v>5000</v>
      </c>
      <c r="K1156" s="10">
        <f t="shared" si="8"/>
        <v>3000</v>
      </c>
      <c r="L1156" s="10">
        <f t="shared" si="9"/>
        <v>1349.9999999999998</v>
      </c>
      <c r="M1156" s="11">
        <v>0.44999999999999996</v>
      </c>
      <c r="O1156" s="16"/>
      <c r="P1156" s="17"/>
      <c r="Q1156" s="12"/>
      <c r="R1156" s="13"/>
    </row>
    <row r="1157" spans="1:18" ht="15.85" customHeight="1">
      <c r="A1157" s="1"/>
      <c r="B1157" s="6" t="s">
        <v>23</v>
      </c>
      <c r="C1157" s="6">
        <v>1197831</v>
      </c>
      <c r="D1157" s="7">
        <v>44531</v>
      </c>
      <c r="E1157" s="6" t="s">
        <v>24</v>
      </c>
      <c r="F1157" s="6" t="s">
        <v>57</v>
      </c>
      <c r="G1157" s="6" t="s">
        <v>58</v>
      </c>
      <c r="H1157" s="6" t="s">
        <v>22</v>
      </c>
      <c r="I1157" s="8">
        <v>0.70000000000000007</v>
      </c>
      <c r="J1157" s="9">
        <v>7500</v>
      </c>
      <c r="K1157" s="10">
        <f t="shared" si="8"/>
        <v>5250.0000000000009</v>
      </c>
      <c r="L1157" s="10">
        <f t="shared" si="9"/>
        <v>3412.5000000000014</v>
      </c>
      <c r="M1157" s="11">
        <v>0.65000000000000013</v>
      </c>
      <c r="O1157" s="16"/>
      <c r="P1157" s="17"/>
      <c r="Q1157" s="12"/>
      <c r="R1157" s="13"/>
    </row>
    <row r="1158" spans="1:18" ht="15.85" customHeight="1">
      <c r="A1158" s="1" t="s">
        <v>39</v>
      </c>
      <c r="B1158" s="6" t="s">
        <v>14</v>
      </c>
      <c r="C1158" s="6">
        <v>1185732</v>
      </c>
      <c r="D1158" s="7">
        <v>44217</v>
      </c>
      <c r="E1158" s="6" t="s">
        <v>15</v>
      </c>
      <c r="F1158" s="6" t="s">
        <v>59</v>
      </c>
      <c r="G1158" s="6" t="s">
        <v>60</v>
      </c>
      <c r="H1158" s="6" t="s">
        <v>17</v>
      </c>
      <c r="I1158" s="8">
        <v>0.4</v>
      </c>
      <c r="J1158" s="9">
        <v>4500</v>
      </c>
      <c r="K1158" s="10">
        <f t="shared" si="8"/>
        <v>1800</v>
      </c>
      <c r="L1158" s="10">
        <f t="shared" si="9"/>
        <v>630</v>
      </c>
      <c r="M1158" s="11">
        <v>0.35</v>
      </c>
      <c r="O1158" s="16"/>
      <c r="P1158" s="17"/>
      <c r="Q1158" s="12"/>
      <c r="R1158" s="13"/>
    </row>
    <row r="1159" spans="1:18" ht="15.85" customHeight="1">
      <c r="A1159" s="1"/>
      <c r="B1159" s="6" t="s">
        <v>14</v>
      </c>
      <c r="C1159" s="6">
        <v>1185732</v>
      </c>
      <c r="D1159" s="7">
        <v>44217</v>
      </c>
      <c r="E1159" s="6" t="s">
        <v>15</v>
      </c>
      <c r="F1159" s="6" t="s">
        <v>59</v>
      </c>
      <c r="G1159" s="6" t="s">
        <v>60</v>
      </c>
      <c r="H1159" s="6" t="s">
        <v>18</v>
      </c>
      <c r="I1159" s="8">
        <v>0.4</v>
      </c>
      <c r="J1159" s="9">
        <v>2500</v>
      </c>
      <c r="K1159" s="10">
        <f t="shared" si="8"/>
        <v>1000</v>
      </c>
      <c r="L1159" s="10">
        <f t="shared" si="9"/>
        <v>350</v>
      </c>
      <c r="M1159" s="11">
        <v>0.35</v>
      </c>
      <c r="O1159" s="16"/>
      <c r="P1159" s="17"/>
      <c r="Q1159" s="12"/>
      <c r="R1159" s="13"/>
    </row>
    <row r="1160" spans="1:18" ht="15.85" customHeight="1">
      <c r="A1160" s="1"/>
      <c r="B1160" s="6" t="s">
        <v>14</v>
      </c>
      <c r="C1160" s="6">
        <v>1185732</v>
      </c>
      <c r="D1160" s="7">
        <v>44217</v>
      </c>
      <c r="E1160" s="6" t="s">
        <v>15</v>
      </c>
      <c r="F1160" s="6" t="s">
        <v>59</v>
      </c>
      <c r="G1160" s="6" t="s">
        <v>60</v>
      </c>
      <c r="H1160" s="6" t="s">
        <v>19</v>
      </c>
      <c r="I1160" s="8">
        <v>0.30000000000000004</v>
      </c>
      <c r="J1160" s="9">
        <v>2500</v>
      </c>
      <c r="K1160" s="10">
        <f t="shared" si="8"/>
        <v>750.00000000000011</v>
      </c>
      <c r="L1160" s="10">
        <f t="shared" si="9"/>
        <v>300</v>
      </c>
      <c r="M1160" s="11">
        <v>0.39999999999999997</v>
      </c>
      <c r="O1160" s="16"/>
      <c r="P1160" s="17"/>
      <c r="Q1160" s="12"/>
      <c r="R1160" s="13"/>
    </row>
    <row r="1161" spans="1:18" ht="15.85" customHeight="1">
      <c r="A1161" s="1"/>
      <c r="B1161" s="6" t="s">
        <v>14</v>
      </c>
      <c r="C1161" s="6">
        <v>1185732</v>
      </c>
      <c r="D1161" s="7">
        <v>44217</v>
      </c>
      <c r="E1161" s="6" t="s">
        <v>15</v>
      </c>
      <c r="F1161" s="6" t="s">
        <v>59</v>
      </c>
      <c r="G1161" s="6" t="s">
        <v>60</v>
      </c>
      <c r="H1161" s="6" t="s">
        <v>20</v>
      </c>
      <c r="I1161" s="8">
        <v>0.35</v>
      </c>
      <c r="J1161" s="9">
        <v>1000</v>
      </c>
      <c r="K1161" s="10">
        <f t="shared" si="8"/>
        <v>350</v>
      </c>
      <c r="L1161" s="10">
        <f t="shared" si="9"/>
        <v>105</v>
      </c>
      <c r="M1161" s="11">
        <v>0.3</v>
      </c>
      <c r="O1161" s="16"/>
      <c r="P1161" s="17"/>
      <c r="Q1161" s="12"/>
      <c r="R1161" s="13"/>
    </row>
    <row r="1162" spans="1:18" ht="15.85" customHeight="1">
      <c r="A1162" s="1"/>
      <c r="B1162" s="6" t="s">
        <v>14</v>
      </c>
      <c r="C1162" s="6">
        <v>1185732</v>
      </c>
      <c r="D1162" s="7">
        <v>44217</v>
      </c>
      <c r="E1162" s="6" t="s">
        <v>15</v>
      </c>
      <c r="F1162" s="6" t="s">
        <v>59</v>
      </c>
      <c r="G1162" s="6" t="s">
        <v>60</v>
      </c>
      <c r="H1162" s="6" t="s">
        <v>21</v>
      </c>
      <c r="I1162" s="8">
        <v>0.5</v>
      </c>
      <c r="J1162" s="9">
        <v>1500</v>
      </c>
      <c r="K1162" s="10">
        <f t="shared" si="8"/>
        <v>750</v>
      </c>
      <c r="L1162" s="10">
        <f t="shared" si="9"/>
        <v>187.5</v>
      </c>
      <c r="M1162" s="11">
        <v>0.25</v>
      </c>
      <c r="O1162" s="16"/>
      <c r="P1162" s="17"/>
      <c r="Q1162" s="12"/>
      <c r="R1162" s="13"/>
    </row>
    <row r="1163" spans="1:18" ht="15.85" customHeight="1">
      <c r="A1163" s="1"/>
      <c r="B1163" s="6" t="s">
        <v>14</v>
      </c>
      <c r="C1163" s="6">
        <v>1185732</v>
      </c>
      <c r="D1163" s="7">
        <v>44217</v>
      </c>
      <c r="E1163" s="6" t="s">
        <v>15</v>
      </c>
      <c r="F1163" s="6" t="s">
        <v>59</v>
      </c>
      <c r="G1163" s="6" t="s">
        <v>60</v>
      </c>
      <c r="H1163" s="6" t="s">
        <v>22</v>
      </c>
      <c r="I1163" s="8">
        <v>0.4</v>
      </c>
      <c r="J1163" s="9">
        <v>2500</v>
      </c>
      <c r="K1163" s="10">
        <f t="shared" si="8"/>
        <v>1000</v>
      </c>
      <c r="L1163" s="10">
        <f t="shared" si="9"/>
        <v>400</v>
      </c>
      <c r="M1163" s="11">
        <v>0.4</v>
      </c>
      <c r="O1163" s="16"/>
      <c r="P1163" s="17"/>
      <c r="Q1163" s="12"/>
      <c r="R1163" s="13"/>
    </row>
    <row r="1164" spans="1:18" ht="15.85" customHeight="1">
      <c r="A1164" s="1"/>
      <c r="B1164" s="6" t="s">
        <v>14</v>
      </c>
      <c r="C1164" s="6">
        <v>1185732</v>
      </c>
      <c r="D1164" s="7">
        <v>44246</v>
      </c>
      <c r="E1164" s="6" t="s">
        <v>15</v>
      </c>
      <c r="F1164" s="6" t="s">
        <v>59</v>
      </c>
      <c r="G1164" s="6" t="s">
        <v>60</v>
      </c>
      <c r="H1164" s="6" t="s">
        <v>17</v>
      </c>
      <c r="I1164" s="8">
        <v>0.4</v>
      </c>
      <c r="J1164" s="9">
        <v>5000</v>
      </c>
      <c r="K1164" s="10">
        <f t="shared" si="8"/>
        <v>2000</v>
      </c>
      <c r="L1164" s="10">
        <f t="shared" si="9"/>
        <v>700</v>
      </c>
      <c r="M1164" s="11">
        <v>0.35</v>
      </c>
      <c r="O1164" s="16"/>
      <c r="P1164" s="17"/>
      <c r="Q1164" s="12"/>
      <c r="R1164" s="13"/>
    </row>
    <row r="1165" spans="1:18" ht="15.85" customHeight="1">
      <c r="A1165" s="1"/>
      <c r="B1165" s="6" t="s">
        <v>14</v>
      </c>
      <c r="C1165" s="6">
        <v>1185732</v>
      </c>
      <c r="D1165" s="7">
        <v>44246</v>
      </c>
      <c r="E1165" s="6" t="s">
        <v>15</v>
      </c>
      <c r="F1165" s="6" t="s">
        <v>59</v>
      </c>
      <c r="G1165" s="6" t="s">
        <v>60</v>
      </c>
      <c r="H1165" s="6" t="s">
        <v>18</v>
      </c>
      <c r="I1165" s="8">
        <v>0.4</v>
      </c>
      <c r="J1165" s="9">
        <v>1500</v>
      </c>
      <c r="K1165" s="10">
        <f t="shared" si="8"/>
        <v>600</v>
      </c>
      <c r="L1165" s="10">
        <f t="shared" si="9"/>
        <v>210</v>
      </c>
      <c r="M1165" s="11">
        <v>0.35</v>
      </c>
      <c r="O1165" s="16"/>
      <c r="P1165" s="17"/>
      <c r="Q1165" s="12"/>
      <c r="R1165" s="13"/>
    </row>
    <row r="1166" spans="1:18" ht="15.85" customHeight="1">
      <c r="A1166" s="1"/>
      <c r="B1166" s="6" t="s">
        <v>14</v>
      </c>
      <c r="C1166" s="6">
        <v>1185732</v>
      </c>
      <c r="D1166" s="7">
        <v>44246</v>
      </c>
      <c r="E1166" s="6" t="s">
        <v>15</v>
      </c>
      <c r="F1166" s="6" t="s">
        <v>59</v>
      </c>
      <c r="G1166" s="6" t="s">
        <v>60</v>
      </c>
      <c r="H1166" s="6" t="s">
        <v>19</v>
      </c>
      <c r="I1166" s="8">
        <v>0.30000000000000004</v>
      </c>
      <c r="J1166" s="9">
        <v>2000</v>
      </c>
      <c r="K1166" s="10">
        <f t="shared" si="8"/>
        <v>600.00000000000011</v>
      </c>
      <c r="L1166" s="10">
        <f t="shared" si="9"/>
        <v>240.00000000000003</v>
      </c>
      <c r="M1166" s="11">
        <v>0.39999999999999997</v>
      </c>
      <c r="O1166" s="16"/>
      <c r="P1166" s="17"/>
      <c r="Q1166" s="12"/>
      <c r="R1166" s="13"/>
    </row>
    <row r="1167" spans="1:18" ht="15.85" customHeight="1">
      <c r="A1167" s="1"/>
      <c r="B1167" s="6" t="s">
        <v>14</v>
      </c>
      <c r="C1167" s="6">
        <v>1185732</v>
      </c>
      <c r="D1167" s="7">
        <v>44246</v>
      </c>
      <c r="E1167" s="6" t="s">
        <v>15</v>
      </c>
      <c r="F1167" s="6" t="s">
        <v>59</v>
      </c>
      <c r="G1167" s="6" t="s">
        <v>60</v>
      </c>
      <c r="H1167" s="6" t="s">
        <v>20</v>
      </c>
      <c r="I1167" s="8">
        <v>0.35</v>
      </c>
      <c r="J1167" s="9">
        <v>750</v>
      </c>
      <c r="K1167" s="10">
        <f t="shared" si="8"/>
        <v>262.5</v>
      </c>
      <c r="L1167" s="10">
        <f t="shared" si="9"/>
        <v>78.75</v>
      </c>
      <c r="M1167" s="11">
        <v>0.3</v>
      </c>
      <c r="O1167" s="16"/>
      <c r="P1167" s="17"/>
      <c r="Q1167" s="12"/>
      <c r="R1167" s="13"/>
    </row>
    <row r="1168" spans="1:18" ht="15.85" customHeight="1">
      <c r="A1168" s="1"/>
      <c r="B1168" s="6" t="s">
        <v>14</v>
      </c>
      <c r="C1168" s="6">
        <v>1185732</v>
      </c>
      <c r="D1168" s="7">
        <v>44246</v>
      </c>
      <c r="E1168" s="6" t="s">
        <v>15</v>
      </c>
      <c r="F1168" s="6" t="s">
        <v>59</v>
      </c>
      <c r="G1168" s="6" t="s">
        <v>60</v>
      </c>
      <c r="H1168" s="6" t="s">
        <v>21</v>
      </c>
      <c r="I1168" s="8">
        <v>0.5</v>
      </c>
      <c r="J1168" s="9">
        <v>1500</v>
      </c>
      <c r="K1168" s="10">
        <f t="shared" si="8"/>
        <v>750</v>
      </c>
      <c r="L1168" s="10">
        <f t="shared" si="9"/>
        <v>187.5</v>
      </c>
      <c r="M1168" s="11">
        <v>0.25</v>
      </c>
      <c r="O1168" s="16"/>
      <c r="P1168" s="17"/>
      <c r="Q1168" s="12"/>
      <c r="R1168" s="13"/>
    </row>
    <row r="1169" spans="1:18" ht="15.85" customHeight="1">
      <c r="A1169" s="1"/>
      <c r="B1169" s="6" t="s">
        <v>14</v>
      </c>
      <c r="C1169" s="6">
        <v>1185732</v>
      </c>
      <c r="D1169" s="7">
        <v>44246</v>
      </c>
      <c r="E1169" s="6" t="s">
        <v>15</v>
      </c>
      <c r="F1169" s="6" t="s">
        <v>59</v>
      </c>
      <c r="G1169" s="6" t="s">
        <v>60</v>
      </c>
      <c r="H1169" s="6" t="s">
        <v>22</v>
      </c>
      <c r="I1169" s="8">
        <v>0.4</v>
      </c>
      <c r="J1169" s="9">
        <v>2500</v>
      </c>
      <c r="K1169" s="10">
        <f t="shared" si="8"/>
        <v>1000</v>
      </c>
      <c r="L1169" s="10">
        <f t="shared" si="9"/>
        <v>400</v>
      </c>
      <c r="M1169" s="11">
        <v>0.4</v>
      </c>
      <c r="O1169" s="16"/>
      <c r="P1169" s="17"/>
      <c r="Q1169" s="12"/>
      <c r="R1169" s="13"/>
    </row>
    <row r="1170" spans="1:18" ht="15.85" customHeight="1">
      <c r="A1170" s="1"/>
      <c r="B1170" s="6" t="s">
        <v>14</v>
      </c>
      <c r="C1170" s="6">
        <v>1185732</v>
      </c>
      <c r="D1170" s="7">
        <v>44272</v>
      </c>
      <c r="E1170" s="6" t="s">
        <v>15</v>
      </c>
      <c r="F1170" s="6" t="s">
        <v>59</v>
      </c>
      <c r="G1170" s="6" t="s">
        <v>60</v>
      </c>
      <c r="H1170" s="6" t="s">
        <v>17</v>
      </c>
      <c r="I1170" s="8">
        <v>0.4</v>
      </c>
      <c r="J1170" s="9">
        <v>4700</v>
      </c>
      <c r="K1170" s="10">
        <f t="shared" si="8"/>
        <v>1880</v>
      </c>
      <c r="L1170" s="10">
        <f t="shared" si="9"/>
        <v>658</v>
      </c>
      <c r="M1170" s="11">
        <v>0.35</v>
      </c>
      <c r="O1170" s="16"/>
      <c r="P1170" s="17"/>
      <c r="Q1170" s="12"/>
      <c r="R1170" s="13"/>
    </row>
    <row r="1171" spans="1:18" ht="15.85" customHeight="1">
      <c r="A1171" s="1"/>
      <c r="B1171" s="6" t="s">
        <v>14</v>
      </c>
      <c r="C1171" s="6">
        <v>1185732</v>
      </c>
      <c r="D1171" s="7">
        <v>44272</v>
      </c>
      <c r="E1171" s="6" t="s">
        <v>15</v>
      </c>
      <c r="F1171" s="6" t="s">
        <v>59</v>
      </c>
      <c r="G1171" s="6" t="s">
        <v>60</v>
      </c>
      <c r="H1171" s="6" t="s">
        <v>18</v>
      </c>
      <c r="I1171" s="8">
        <v>0.4</v>
      </c>
      <c r="J1171" s="9">
        <v>1750</v>
      </c>
      <c r="K1171" s="10">
        <f t="shared" si="8"/>
        <v>700</v>
      </c>
      <c r="L1171" s="10">
        <f t="shared" si="9"/>
        <v>244.99999999999997</v>
      </c>
      <c r="M1171" s="11">
        <v>0.35</v>
      </c>
      <c r="O1171" s="16"/>
      <c r="P1171" s="17"/>
      <c r="Q1171" s="12"/>
      <c r="R1171" s="13"/>
    </row>
    <row r="1172" spans="1:18" ht="15.85" customHeight="1">
      <c r="A1172" s="1"/>
      <c r="B1172" s="6" t="s">
        <v>14</v>
      </c>
      <c r="C1172" s="6">
        <v>1185732</v>
      </c>
      <c r="D1172" s="7">
        <v>44272</v>
      </c>
      <c r="E1172" s="6" t="s">
        <v>15</v>
      </c>
      <c r="F1172" s="6" t="s">
        <v>59</v>
      </c>
      <c r="G1172" s="6" t="s">
        <v>60</v>
      </c>
      <c r="H1172" s="6" t="s">
        <v>19</v>
      </c>
      <c r="I1172" s="8">
        <v>0.30000000000000004</v>
      </c>
      <c r="J1172" s="9">
        <v>2000</v>
      </c>
      <c r="K1172" s="10">
        <f t="shared" si="8"/>
        <v>600.00000000000011</v>
      </c>
      <c r="L1172" s="10">
        <f t="shared" si="9"/>
        <v>240.00000000000003</v>
      </c>
      <c r="M1172" s="11">
        <v>0.39999999999999997</v>
      </c>
      <c r="O1172" s="16"/>
      <c r="P1172" s="17"/>
      <c r="Q1172" s="12"/>
      <c r="R1172" s="13"/>
    </row>
    <row r="1173" spans="1:18" ht="15.85" customHeight="1">
      <c r="A1173" s="1"/>
      <c r="B1173" s="6" t="s">
        <v>14</v>
      </c>
      <c r="C1173" s="6">
        <v>1185732</v>
      </c>
      <c r="D1173" s="7">
        <v>44272</v>
      </c>
      <c r="E1173" s="6" t="s">
        <v>15</v>
      </c>
      <c r="F1173" s="6" t="s">
        <v>59</v>
      </c>
      <c r="G1173" s="6" t="s">
        <v>60</v>
      </c>
      <c r="H1173" s="6" t="s">
        <v>20</v>
      </c>
      <c r="I1173" s="8">
        <v>0.35</v>
      </c>
      <c r="J1173" s="9">
        <v>500</v>
      </c>
      <c r="K1173" s="10">
        <f t="shared" si="8"/>
        <v>175</v>
      </c>
      <c r="L1173" s="10">
        <f t="shared" si="9"/>
        <v>52.5</v>
      </c>
      <c r="M1173" s="11">
        <v>0.3</v>
      </c>
      <c r="O1173" s="16"/>
      <c r="P1173" s="17"/>
      <c r="Q1173" s="12"/>
      <c r="R1173" s="13"/>
    </row>
    <row r="1174" spans="1:18" ht="15.85" customHeight="1">
      <c r="A1174" s="1"/>
      <c r="B1174" s="6" t="s">
        <v>14</v>
      </c>
      <c r="C1174" s="6">
        <v>1185732</v>
      </c>
      <c r="D1174" s="7">
        <v>44272</v>
      </c>
      <c r="E1174" s="6" t="s">
        <v>15</v>
      </c>
      <c r="F1174" s="6" t="s">
        <v>59</v>
      </c>
      <c r="G1174" s="6" t="s">
        <v>60</v>
      </c>
      <c r="H1174" s="6" t="s">
        <v>21</v>
      </c>
      <c r="I1174" s="8">
        <v>0.5</v>
      </c>
      <c r="J1174" s="9">
        <v>1000</v>
      </c>
      <c r="K1174" s="10">
        <f t="shared" si="8"/>
        <v>500</v>
      </c>
      <c r="L1174" s="10">
        <f t="shared" si="9"/>
        <v>125</v>
      </c>
      <c r="M1174" s="11">
        <v>0.25</v>
      </c>
      <c r="O1174" s="16"/>
      <c r="P1174" s="17"/>
      <c r="Q1174" s="12"/>
      <c r="R1174" s="13"/>
    </row>
    <row r="1175" spans="1:18" ht="15.85" customHeight="1">
      <c r="A1175" s="1"/>
      <c r="B1175" s="6" t="s">
        <v>14</v>
      </c>
      <c r="C1175" s="6">
        <v>1185732</v>
      </c>
      <c r="D1175" s="7">
        <v>44272</v>
      </c>
      <c r="E1175" s="6" t="s">
        <v>15</v>
      </c>
      <c r="F1175" s="6" t="s">
        <v>59</v>
      </c>
      <c r="G1175" s="6" t="s">
        <v>60</v>
      </c>
      <c r="H1175" s="6" t="s">
        <v>22</v>
      </c>
      <c r="I1175" s="8">
        <v>0.4</v>
      </c>
      <c r="J1175" s="9">
        <v>2000</v>
      </c>
      <c r="K1175" s="10">
        <f t="shared" si="8"/>
        <v>800</v>
      </c>
      <c r="L1175" s="10">
        <f t="shared" si="9"/>
        <v>320</v>
      </c>
      <c r="M1175" s="11">
        <v>0.4</v>
      </c>
      <c r="O1175" s="16"/>
      <c r="P1175" s="17"/>
      <c r="Q1175" s="12"/>
      <c r="R1175" s="13"/>
    </row>
    <row r="1176" spans="1:18" ht="15.85" customHeight="1">
      <c r="A1176" s="1"/>
      <c r="B1176" s="6" t="s">
        <v>14</v>
      </c>
      <c r="C1176" s="6">
        <v>1185732</v>
      </c>
      <c r="D1176" s="7">
        <v>44304</v>
      </c>
      <c r="E1176" s="6" t="s">
        <v>15</v>
      </c>
      <c r="F1176" s="6" t="s">
        <v>59</v>
      </c>
      <c r="G1176" s="6" t="s">
        <v>60</v>
      </c>
      <c r="H1176" s="6" t="s">
        <v>17</v>
      </c>
      <c r="I1176" s="8">
        <v>0.4</v>
      </c>
      <c r="J1176" s="9">
        <v>4500</v>
      </c>
      <c r="K1176" s="10">
        <f t="shared" si="8"/>
        <v>1800</v>
      </c>
      <c r="L1176" s="10">
        <f t="shared" si="9"/>
        <v>630</v>
      </c>
      <c r="M1176" s="11">
        <v>0.35</v>
      </c>
      <c r="O1176" s="16"/>
      <c r="P1176" s="17"/>
      <c r="Q1176" s="12"/>
      <c r="R1176" s="13"/>
    </row>
    <row r="1177" spans="1:18" ht="15.85" customHeight="1">
      <c r="A1177" s="1"/>
      <c r="B1177" s="6" t="s">
        <v>14</v>
      </c>
      <c r="C1177" s="6">
        <v>1185732</v>
      </c>
      <c r="D1177" s="7">
        <v>44304</v>
      </c>
      <c r="E1177" s="6" t="s">
        <v>15</v>
      </c>
      <c r="F1177" s="6" t="s">
        <v>59</v>
      </c>
      <c r="G1177" s="6" t="s">
        <v>60</v>
      </c>
      <c r="H1177" s="6" t="s">
        <v>18</v>
      </c>
      <c r="I1177" s="8">
        <v>0.4</v>
      </c>
      <c r="J1177" s="9">
        <v>1500</v>
      </c>
      <c r="K1177" s="10">
        <f t="shared" si="8"/>
        <v>600</v>
      </c>
      <c r="L1177" s="10">
        <f t="shared" si="9"/>
        <v>210</v>
      </c>
      <c r="M1177" s="11">
        <v>0.35</v>
      </c>
      <c r="O1177" s="16"/>
      <c r="P1177" s="17"/>
      <c r="Q1177" s="12"/>
      <c r="R1177" s="13"/>
    </row>
    <row r="1178" spans="1:18" ht="15.85" customHeight="1">
      <c r="A1178" s="1"/>
      <c r="B1178" s="6" t="s">
        <v>14</v>
      </c>
      <c r="C1178" s="6">
        <v>1185732</v>
      </c>
      <c r="D1178" s="7">
        <v>44304</v>
      </c>
      <c r="E1178" s="6" t="s">
        <v>15</v>
      </c>
      <c r="F1178" s="6" t="s">
        <v>59</v>
      </c>
      <c r="G1178" s="6" t="s">
        <v>60</v>
      </c>
      <c r="H1178" s="6" t="s">
        <v>19</v>
      </c>
      <c r="I1178" s="8">
        <v>0.30000000000000004</v>
      </c>
      <c r="J1178" s="9">
        <v>1500</v>
      </c>
      <c r="K1178" s="10">
        <f t="shared" si="8"/>
        <v>450.00000000000006</v>
      </c>
      <c r="L1178" s="10">
        <f t="shared" si="9"/>
        <v>180</v>
      </c>
      <c r="M1178" s="11">
        <v>0.39999999999999997</v>
      </c>
      <c r="O1178" s="16"/>
      <c r="P1178" s="17"/>
      <c r="Q1178" s="12"/>
      <c r="R1178" s="13"/>
    </row>
    <row r="1179" spans="1:18" ht="15.85" customHeight="1">
      <c r="A1179" s="1"/>
      <c r="B1179" s="6" t="s">
        <v>14</v>
      </c>
      <c r="C1179" s="6">
        <v>1185732</v>
      </c>
      <c r="D1179" s="7">
        <v>44304</v>
      </c>
      <c r="E1179" s="6" t="s">
        <v>15</v>
      </c>
      <c r="F1179" s="6" t="s">
        <v>59</v>
      </c>
      <c r="G1179" s="6" t="s">
        <v>60</v>
      </c>
      <c r="H1179" s="6" t="s">
        <v>20</v>
      </c>
      <c r="I1179" s="8">
        <v>0.35</v>
      </c>
      <c r="J1179" s="9">
        <v>750</v>
      </c>
      <c r="K1179" s="10">
        <f t="shared" si="8"/>
        <v>262.5</v>
      </c>
      <c r="L1179" s="10">
        <f t="shared" si="9"/>
        <v>78.75</v>
      </c>
      <c r="M1179" s="11">
        <v>0.3</v>
      </c>
      <c r="O1179" s="16"/>
      <c r="P1179" s="17"/>
      <c r="Q1179" s="12"/>
      <c r="R1179" s="13"/>
    </row>
    <row r="1180" spans="1:18" ht="15.85" customHeight="1">
      <c r="A1180" s="1"/>
      <c r="B1180" s="6" t="s">
        <v>14</v>
      </c>
      <c r="C1180" s="6">
        <v>1185732</v>
      </c>
      <c r="D1180" s="7">
        <v>44304</v>
      </c>
      <c r="E1180" s="6" t="s">
        <v>15</v>
      </c>
      <c r="F1180" s="6" t="s">
        <v>59</v>
      </c>
      <c r="G1180" s="6" t="s">
        <v>60</v>
      </c>
      <c r="H1180" s="6" t="s">
        <v>21</v>
      </c>
      <c r="I1180" s="8">
        <v>0.5</v>
      </c>
      <c r="J1180" s="9">
        <v>750</v>
      </c>
      <c r="K1180" s="10">
        <f t="shared" si="8"/>
        <v>375</v>
      </c>
      <c r="L1180" s="10">
        <f t="shared" si="9"/>
        <v>93.75</v>
      </c>
      <c r="M1180" s="11">
        <v>0.25</v>
      </c>
      <c r="O1180" s="16"/>
      <c r="P1180" s="17"/>
      <c r="Q1180" s="12"/>
      <c r="R1180" s="13"/>
    </row>
    <row r="1181" spans="1:18" ht="15.85" customHeight="1">
      <c r="A1181" s="1"/>
      <c r="B1181" s="6" t="s">
        <v>14</v>
      </c>
      <c r="C1181" s="6">
        <v>1185732</v>
      </c>
      <c r="D1181" s="7">
        <v>44304</v>
      </c>
      <c r="E1181" s="6" t="s">
        <v>15</v>
      </c>
      <c r="F1181" s="6" t="s">
        <v>59</v>
      </c>
      <c r="G1181" s="6" t="s">
        <v>60</v>
      </c>
      <c r="H1181" s="6" t="s">
        <v>22</v>
      </c>
      <c r="I1181" s="8">
        <v>0.4</v>
      </c>
      <c r="J1181" s="9">
        <v>2250</v>
      </c>
      <c r="K1181" s="10">
        <f t="shared" si="8"/>
        <v>900</v>
      </c>
      <c r="L1181" s="10">
        <f t="shared" si="9"/>
        <v>360</v>
      </c>
      <c r="M1181" s="11">
        <v>0.4</v>
      </c>
      <c r="O1181" s="16"/>
      <c r="P1181" s="17"/>
      <c r="Q1181" s="12"/>
      <c r="R1181" s="13"/>
    </row>
    <row r="1182" spans="1:18" ht="15.85" customHeight="1">
      <c r="A1182" s="1"/>
      <c r="B1182" s="6" t="s">
        <v>14</v>
      </c>
      <c r="C1182" s="6">
        <v>1185732</v>
      </c>
      <c r="D1182" s="7">
        <v>44333</v>
      </c>
      <c r="E1182" s="6" t="s">
        <v>15</v>
      </c>
      <c r="F1182" s="6" t="s">
        <v>59</v>
      </c>
      <c r="G1182" s="6" t="s">
        <v>60</v>
      </c>
      <c r="H1182" s="6" t="s">
        <v>17</v>
      </c>
      <c r="I1182" s="8">
        <v>0.54999999999999993</v>
      </c>
      <c r="J1182" s="9">
        <v>4950</v>
      </c>
      <c r="K1182" s="10">
        <f t="shared" si="8"/>
        <v>2722.4999999999995</v>
      </c>
      <c r="L1182" s="10">
        <f t="shared" si="9"/>
        <v>952.87499999999977</v>
      </c>
      <c r="M1182" s="11">
        <v>0.35</v>
      </c>
      <c r="O1182" s="16"/>
      <c r="P1182" s="17"/>
      <c r="Q1182" s="12"/>
      <c r="R1182" s="13"/>
    </row>
    <row r="1183" spans="1:18" ht="15.85" customHeight="1">
      <c r="A1183" s="1"/>
      <c r="B1183" s="6" t="s">
        <v>14</v>
      </c>
      <c r="C1183" s="6">
        <v>1185732</v>
      </c>
      <c r="D1183" s="7">
        <v>44333</v>
      </c>
      <c r="E1183" s="6" t="s">
        <v>15</v>
      </c>
      <c r="F1183" s="6" t="s">
        <v>59</v>
      </c>
      <c r="G1183" s="6" t="s">
        <v>60</v>
      </c>
      <c r="H1183" s="6" t="s">
        <v>18</v>
      </c>
      <c r="I1183" s="8">
        <v>0.5</v>
      </c>
      <c r="J1183" s="9">
        <v>2000</v>
      </c>
      <c r="K1183" s="10">
        <f t="shared" si="8"/>
        <v>1000</v>
      </c>
      <c r="L1183" s="10">
        <f t="shared" si="9"/>
        <v>350</v>
      </c>
      <c r="M1183" s="11">
        <v>0.35</v>
      </c>
      <c r="O1183" s="16"/>
      <c r="P1183" s="17"/>
      <c r="Q1183" s="12"/>
      <c r="R1183" s="13"/>
    </row>
    <row r="1184" spans="1:18" ht="15.85" customHeight="1">
      <c r="A1184" s="1"/>
      <c r="B1184" s="6" t="s">
        <v>14</v>
      </c>
      <c r="C1184" s="6">
        <v>1185732</v>
      </c>
      <c r="D1184" s="7">
        <v>44333</v>
      </c>
      <c r="E1184" s="6" t="s">
        <v>15</v>
      </c>
      <c r="F1184" s="6" t="s">
        <v>59</v>
      </c>
      <c r="G1184" s="6" t="s">
        <v>60</v>
      </c>
      <c r="H1184" s="6" t="s">
        <v>19</v>
      </c>
      <c r="I1184" s="8">
        <v>0.45</v>
      </c>
      <c r="J1184" s="9">
        <v>1750</v>
      </c>
      <c r="K1184" s="10">
        <f t="shared" si="8"/>
        <v>787.5</v>
      </c>
      <c r="L1184" s="10">
        <f t="shared" si="9"/>
        <v>315</v>
      </c>
      <c r="M1184" s="11">
        <v>0.39999999999999997</v>
      </c>
      <c r="O1184" s="16"/>
      <c r="P1184" s="17"/>
      <c r="Q1184" s="12"/>
      <c r="R1184" s="13"/>
    </row>
    <row r="1185" spans="1:18" ht="15.85" customHeight="1">
      <c r="A1185" s="1"/>
      <c r="B1185" s="6" t="s">
        <v>14</v>
      </c>
      <c r="C1185" s="6">
        <v>1185732</v>
      </c>
      <c r="D1185" s="7">
        <v>44333</v>
      </c>
      <c r="E1185" s="6" t="s">
        <v>15</v>
      </c>
      <c r="F1185" s="6" t="s">
        <v>59</v>
      </c>
      <c r="G1185" s="6" t="s">
        <v>60</v>
      </c>
      <c r="H1185" s="6" t="s">
        <v>20</v>
      </c>
      <c r="I1185" s="8">
        <v>0.45</v>
      </c>
      <c r="J1185" s="9">
        <v>1250</v>
      </c>
      <c r="K1185" s="10">
        <f t="shared" si="8"/>
        <v>562.5</v>
      </c>
      <c r="L1185" s="10">
        <f t="shared" si="9"/>
        <v>168.75</v>
      </c>
      <c r="M1185" s="11">
        <v>0.3</v>
      </c>
      <c r="O1185" s="16"/>
      <c r="P1185" s="17"/>
      <c r="Q1185" s="12"/>
      <c r="R1185" s="13"/>
    </row>
    <row r="1186" spans="1:18" ht="15.85" customHeight="1">
      <c r="A1186" s="1"/>
      <c r="B1186" s="6" t="s">
        <v>14</v>
      </c>
      <c r="C1186" s="6">
        <v>1185732</v>
      </c>
      <c r="D1186" s="7">
        <v>44333</v>
      </c>
      <c r="E1186" s="6" t="s">
        <v>15</v>
      </c>
      <c r="F1186" s="6" t="s">
        <v>59</v>
      </c>
      <c r="G1186" s="6" t="s">
        <v>60</v>
      </c>
      <c r="H1186" s="6" t="s">
        <v>21</v>
      </c>
      <c r="I1186" s="8">
        <v>0.54999999999999993</v>
      </c>
      <c r="J1186" s="9">
        <v>1500</v>
      </c>
      <c r="K1186" s="10">
        <f t="shared" si="8"/>
        <v>824.99999999999989</v>
      </c>
      <c r="L1186" s="10">
        <f t="shared" si="9"/>
        <v>206.24999999999997</v>
      </c>
      <c r="M1186" s="11">
        <v>0.25</v>
      </c>
      <c r="O1186" s="16"/>
      <c r="P1186" s="17"/>
      <c r="Q1186" s="12"/>
      <c r="R1186" s="13"/>
    </row>
    <row r="1187" spans="1:18" ht="15.85" customHeight="1">
      <c r="A1187" s="1"/>
      <c r="B1187" s="6" t="s">
        <v>14</v>
      </c>
      <c r="C1187" s="6">
        <v>1185732</v>
      </c>
      <c r="D1187" s="7">
        <v>44333</v>
      </c>
      <c r="E1187" s="6" t="s">
        <v>15</v>
      </c>
      <c r="F1187" s="6" t="s">
        <v>59</v>
      </c>
      <c r="G1187" s="6" t="s">
        <v>60</v>
      </c>
      <c r="H1187" s="6" t="s">
        <v>22</v>
      </c>
      <c r="I1187" s="8">
        <v>0.6</v>
      </c>
      <c r="J1187" s="9">
        <v>2750</v>
      </c>
      <c r="K1187" s="10">
        <f t="shared" si="8"/>
        <v>1650</v>
      </c>
      <c r="L1187" s="10">
        <f t="shared" si="9"/>
        <v>660</v>
      </c>
      <c r="M1187" s="11">
        <v>0.4</v>
      </c>
      <c r="O1187" s="16"/>
      <c r="P1187" s="17"/>
      <c r="Q1187" s="12"/>
      <c r="R1187" s="13"/>
    </row>
    <row r="1188" spans="1:18" ht="15.85" customHeight="1">
      <c r="A1188" s="1"/>
      <c r="B1188" s="6" t="s">
        <v>14</v>
      </c>
      <c r="C1188" s="6">
        <v>1185732</v>
      </c>
      <c r="D1188" s="7">
        <v>44366</v>
      </c>
      <c r="E1188" s="6" t="s">
        <v>15</v>
      </c>
      <c r="F1188" s="6" t="s">
        <v>59</v>
      </c>
      <c r="G1188" s="6" t="s">
        <v>60</v>
      </c>
      <c r="H1188" s="6" t="s">
        <v>17</v>
      </c>
      <c r="I1188" s="8">
        <v>0.54999999999999993</v>
      </c>
      <c r="J1188" s="9">
        <v>5250</v>
      </c>
      <c r="K1188" s="10">
        <f t="shared" si="8"/>
        <v>2887.4999999999995</v>
      </c>
      <c r="L1188" s="10">
        <f t="shared" si="9"/>
        <v>1010.6249999999998</v>
      </c>
      <c r="M1188" s="11">
        <v>0.35</v>
      </c>
      <c r="O1188" s="16"/>
      <c r="P1188" s="17"/>
      <c r="Q1188" s="12"/>
      <c r="R1188" s="13"/>
    </row>
    <row r="1189" spans="1:18" ht="15.85" customHeight="1">
      <c r="A1189" s="1"/>
      <c r="B1189" s="6" t="s">
        <v>14</v>
      </c>
      <c r="C1189" s="6">
        <v>1185732</v>
      </c>
      <c r="D1189" s="7">
        <v>44366</v>
      </c>
      <c r="E1189" s="6" t="s">
        <v>15</v>
      </c>
      <c r="F1189" s="6" t="s">
        <v>59</v>
      </c>
      <c r="G1189" s="6" t="s">
        <v>60</v>
      </c>
      <c r="H1189" s="6" t="s">
        <v>18</v>
      </c>
      <c r="I1189" s="8">
        <v>0.5</v>
      </c>
      <c r="J1189" s="9">
        <v>2750</v>
      </c>
      <c r="K1189" s="10">
        <f t="shared" si="8"/>
        <v>1375</v>
      </c>
      <c r="L1189" s="10">
        <f t="shared" si="9"/>
        <v>481.24999999999994</v>
      </c>
      <c r="M1189" s="11">
        <v>0.35</v>
      </c>
      <c r="O1189" s="16"/>
      <c r="P1189" s="17"/>
      <c r="Q1189" s="12"/>
      <c r="R1189" s="13"/>
    </row>
    <row r="1190" spans="1:18" ht="15.85" customHeight="1">
      <c r="A1190" s="1"/>
      <c r="B1190" s="6" t="s">
        <v>14</v>
      </c>
      <c r="C1190" s="6">
        <v>1185732</v>
      </c>
      <c r="D1190" s="7">
        <v>44366</v>
      </c>
      <c r="E1190" s="6" t="s">
        <v>15</v>
      </c>
      <c r="F1190" s="6" t="s">
        <v>59</v>
      </c>
      <c r="G1190" s="6" t="s">
        <v>60</v>
      </c>
      <c r="H1190" s="6" t="s">
        <v>19</v>
      </c>
      <c r="I1190" s="8">
        <v>0.45</v>
      </c>
      <c r="J1190" s="9">
        <v>2000</v>
      </c>
      <c r="K1190" s="10">
        <f t="shared" si="8"/>
        <v>900</v>
      </c>
      <c r="L1190" s="10">
        <f t="shared" si="9"/>
        <v>359.99999999999994</v>
      </c>
      <c r="M1190" s="11">
        <v>0.39999999999999997</v>
      </c>
      <c r="O1190" s="16"/>
      <c r="P1190" s="17"/>
      <c r="Q1190" s="12"/>
      <c r="R1190" s="13"/>
    </row>
    <row r="1191" spans="1:18" ht="15.85" customHeight="1">
      <c r="A1191" s="1"/>
      <c r="B1191" s="6" t="s">
        <v>14</v>
      </c>
      <c r="C1191" s="6">
        <v>1185732</v>
      </c>
      <c r="D1191" s="7">
        <v>44366</v>
      </c>
      <c r="E1191" s="6" t="s">
        <v>15</v>
      </c>
      <c r="F1191" s="6" t="s">
        <v>59</v>
      </c>
      <c r="G1191" s="6" t="s">
        <v>60</v>
      </c>
      <c r="H1191" s="6" t="s">
        <v>20</v>
      </c>
      <c r="I1191" s="8">
        <v>0.45</v>
      </c>
      <c r="J1191" s="9">
        <v>1750</v>
      </c>
      <c r="K1191" s="10">
        <f t="shared" si="8"/>
        <v>787.5</v>
      </c>
      <c r="L1191" s="10">
        <f t="shared" si="9"/>
        <v>236.25</v>
      </c>
      <c r="M1191" s="11">
        <v>0.3</v>
      </c>
      <c r="O1191" s="16"/>
      <c r="P1191" s="17"/>
      <c r="Q1191" s="12"/>
      <c r="R1191" s="13"/>
    </row>
    <row r="1192" spans="1:18" ht="15.85" customHeight="1">
      <c r="A1192" s="1"/>
      <c r="B1192" s="6" t="s">
        <v>14</v>
      </c>
      <c r="C1192" s="6">
        <v>1185732</v>
      </c>
      <c r="D1192" s="7">
        <v>44366</v>
      </c>
      <c r="E1192" s="6" t="s">
        <v>15</v>
      </c>
      <c r="F1192" s="6" t="s">
        <v>59</v>
      </c>
      <c r="G1192" s="6" t="s">
        <v>60</v>
      </c>
      <c r="H1192" s="6" t="s">
        <v>21</v>
      </c>
      <c r="I1192" s="8">
        <v>0.54999999999999993</v>
      </c>
      <c r="J1192" s="9">
        <v>1750</v>
      </c>
      <c r="K1192" s="10">
        <f t="shared" si="8"/>
        <v>962.49999999999989</v>
      </c>
      <c r="L1192" s="10">
        <f t="shared" si="9"/>
        <v>240.62499999999997</v>
      </c>
      <c r="M1192" s="11">
        <v>0.25</v>
      </c>
      <c r="O1192" s="16"/>
      <c r="P1192" s="17"/>
      <c r="Q1192" s="12"/>
      <c r="R1192" s="13"/>
    </row>
    <row r="1193" spans="1:18" ht="15.85" customHeight="1">
      <c r="A1193" s="1"/>
      <c r="B1193" s="6" t="s">
        <v>14</v>
      </c>
      <c r="C1193" s="6">
        <v>1185732</v>
      </c>
      <c r="D1193" s="7">
        <v>44366</v>
      </c>
      <c r="E1193" s="6" t="s">
        <v>15</v>
      </c>
      <c r="F1193" s="6" t="s">
        <v>59</v>
      </c>
      <c r="G1193" s="6" t="s">
        <v>60</v>
      </c>
      <c r="H1193" s="6" t="s">
        <v>22</v>
      </c>
      <c r="I1193" s="8">
        <v>0.6</v>
      </c>
      <c r="J1193" s="9">
        <v>3250</v>
      </c>
      <c r="K1193" s="10">
        <f t="shared" si="8"/>
        <v>1950</v>
      </c>
      <c r="L1193" s="10">
        <f t="shared" si="9"/>
        <v>780</v>
      </c>
      <c r="M1193" s="11">
        <v>0.4</v>
      </c>
      <c r="O1193" s="16"/>
      <c r="P1193" s="17"/>
      <c r="Q1193" s="12"/>
      <c r="R1193" s="13"/>
    </row>
    <row r="1194" spans="1:18" ht="15.85" customHeight="1">
      <c r="A1194" s="1"/>
      <c r="B1194" s="6" t="s">
        <v>14</v>
      </c>
      <c r="C1194" s="6">
        <v>1185732</v>
      </c>
      <c r="D1194" s="7">
        <v>44394</v>
      </c>
      <c r="E1194" s="6" t="s">
        <v>15</v>
      </c>
      <c r="F1194" s="6" t="s">
        <v>59</v>
      </c>
      <c r="G1194" s="6" t="s">
        <v>60</v>
      </c>
      <c r="H1194" s="6" t="s">
        <v>17</v>
      </c>
      <c r="I1194" s="8">
        <v>0.54999999999999993</v>
      </c>
      <c r="J1194" s="9">
        <v>5500</v>
      </c>
      <c r="K1194" s="10">
        <f t="shared" si="8"/>
        <v>3024.9999999999995</v>
      </c>
      <c r="L1194" s="10">
        <f t="shared" si="9"/>
        <v>1058.7499999999998</v>
      </c>
      <c r="M1194" s="11">
        <v>0.35</v>
      </c>
      <c r="O1194" s="16"/>
      <c r="P1194" s="17"/>
      <c r="Q1194" s="12"/>
      <c r="R1194" s="13"/>
    </row>
    <row r="1195" spans="1:18" ht="15.85" customHeight="1">
      <c r="A1195" s="1"/>
      <c r="B1195" s="6" t="s">
        <v>14</v>
      </c>
      <c r="C1195" s="6">
        <v>1185732</v>
      </c>
      <c r="D1195" s="7">
        <v>44394</v>
      </c>
      <c r="E1195" s="6" t="s">
        <v>15</v>
      </c>
      <c r="F1195" s="6" t="s">
        <v>59</v>
      </c>
      <c r="G1195" s="6" t="s">
        <v>60</v>
      </c>
      <c r="H1195" s="6" t="s">
        <v>18</v>
      </c>
      <c r="I1195" s="8">
        <v>0.5</v>
      </c>
      <c r="J1195" s="9">
        <v>3000</v>
      </c>
      <c r="K1195" s="10">
        <f t="shared" si="8"/>
        <v>1500</v>
      </c>
      <c r="L1195" s="10">
        <f t="shared" si="9"/>
        <v>525</v>
      </c>
      <c r="M1195" s="11">
        <v>0.35</v>
      </c>
      <c r="O1195" s="16"/>
      <c r="P1195" s="17"/>
      <c r="Q1195" s="12"/>
      <c r="R1195" s="13"/>
    </row>
    <row r="1196" spans="1:18" ht="15.85" customHeight="1">
      <c r="A1196" s="1"/>
      <c r="B1196" s="6" t="s">
        <v>14</v>
      </c>
      <c r="C1196" s="6">
        <v>1185732</v>
      </c>
      <c r="D1196" s="7">
        <v>44394</v>
      </c>
      <c r="E1196" s="6" t="s">
        <v>15</v>
      </c>
      <c r="F1196" s="6" t="s">
        <v>59</v>
      </c>
      <c r="G1196" s="6" t="s">
        <v>60</v>
      </c>
      <c r="H1196" s="6" t="s">
        <v>19</v>
      </c>
      <c r="I1196" s="8">
        <v>0.45</v>
      </c>
      <c r="J1196" s="9">
        <v>2250</v>
      </c>
      <c r="K1196" s="10">
        <f t="shared" si="8"/>
        <v>1012.5</v>
      </c>
      <c r="L1196" s="10">
        <f t="shared" si="9"/>
        <v>404.99999999999994</v>
      </c>
      <c r="M1196" s="11">
        <v>0.39999999999999997</v>
      </c>
      <c r="O1196" s="16"/>
      <c r="P1196" s="17"/>
      <c r="Q1196" s="12"/>
      <c r="R1196" s="13"/>
    </row>
    <row r="1197" spans="1:18" ht="15.85" customHeight="1">
      <c r="A1197" s="1"/>
      <c r="B1197" s="6" t="s">
        <v>14</v>
      </c>
      <c r="C1197" s="6">
        <v>1185732</v>
      </c>
      <c r="D1197" s="7">
        <v>44394</v>
      </c>
      <c r="E1197" s="6" t="s">
        <v>15</v>
      </c>
      <c r="F1197" s="6" t="s">
        <v>59</v>
      </c>
      <c r="G1197" s="6" t="s">
        <v>60</v>
      </c>
      <c r="H1197" s="6" t="s">
        <v>20</v>
      </c>
      <c r="I1197" s="8">
        <v>0.45</v>
      </c>
      <c r="J1197" s="9">
        <v>1750</v>
      </c>
      <c r="K1197" s="10">
        <f t="shared" si="8"/>
        <v>787.5</v>
      </c>
      <c r="L1197" s="10">
        <f t="shared" si="9"/>
        <v>236.25</v>
      </c>
      <c r="M1197" s="11">
        <v>0.3</v>
      </c>
      <c r="O1197" s="16"/>
      <c r="P1197" s="17"/>
      <c r="Q1197" s="12"/>
      <c r="R1197" s="13"/>
    </row>
    <row r="1198" spans="1:18" ht="15.85" customHeight="1">
      <c r="A1198" s="1"/>
      <c r="B1198" s="6" t="s">
        <v>14</v>
      </c>
      <c r="C1198" s="6">
        <v>1185732</v>
      </c>
      <c r="D1198" s="7">
        <v>44394</v>
      </c>
      <c r="E1198" s="6" t="s">
        <v>15</v>
      </c>
      <c r="F1198" s="6" t="s">
        <v>59</v>
      </c>
      <c r="G1198" s="6" t="s">
        <v>60</v>
      </c>
      <c r="H1198" s="6" t="s">
        <v>21</v>
      </c>
      <c r="I1198" s="8">
        <v>0.54999999999999993</v>
      </c>
      <c r="J1198" s="9">
        <v>2000</v>
      </c>
      <c r="K1198" s="10">
        <f t="shared" si="8"/>
        <v>1099.9999999999998</v>
      </c>
      <c r="L1198" s="10">
        <f t="shared" si="9"/>
        <v>274.99999999999994</v>
      </c>
      <c r="M1198" s="11">
        <v>0.25</v>
      </c>
      <c r="O1198" s="16"/>
      <c r="P1198" s="17"/>
      <c r="Q1198" s="12"/>
      <c r="R1198" s="13"/>
    </row>
    <row r="1199" spans="1:18" ht="15.85" customHeight="1">
      <c r="A1199" s="1"/>
      <c r="B1199" s="6" t="s">
        <v>14</v>
      </c>
      <c r="C1199" s="6">
        <v>1185732</v>
      </c>
      <c r="D1199" s="7">
        <v>44394</v>
      </c>
      <c r="E1199" s="6" t="s">
        <v>15</v>
      </c>
      <c r="F1199" s="6" t="s">
        <v>59</v>
      </c>
      <c r="G1199" s="6" t="s">
        <v>60</v>
      </c>
      <c r="H1199" s="6" t="s">
        <v>22</v>
      </c>
      <c r="I1199" s="8">
        <v>0.6</v>
      </c>
      <c r="J1199" s="9">
        <v>3750</v>
      </c>
      <c r="K1199" s="10">
        <f t="shared" si="8"/>
        <v>2250</v>
      </c>
      <c r="L1199" s="10">
        <f t="shared" si="9"/>
        <v>900</v>
      </c>
      <c r="M1199" s="11">
        <v>0.4</v>
      </c>
      <c r="O1199" s="16"/>
      <c r="P1199" s="17"/>
      <c r="Q1199" s="12"/>
      <c r="R1199" s="13"/>
    </row>
    <row r="1200" spans="1:18" ht="15.85" customHeight="1">
      <c r="A1200" s="1"/>
      <c r="B1200" s="6" t="s">
        <v>14</v>
      </c>
      <c r="C1200" s="6">
        <v>1185732</v>
      </c>
      <c r="D1200" s="7">
        <v>44426</v>
      </c>
      <c r="E1200" s="6" t="s">
        <v>15</v>
      </c>
      <c r="F1200" s="6" t="s">
        <v>59</v>
      </c>
      <c r="G1200" s="6" t="s">
        <v>60</v>
      </c>
      <c r="H1200" s="6" t="s">
        <v>17</v>
      </c>
      <c r="I1200" s="8">
        <v>0.54999999999999993</v>
      </c>
      <c r="J1200" s="9">
        <v>5250</v>
      </c>
      <c r="K1200" s="10">
        <f t="shared" si="8"/>
        <v>2887.4999999999995</v>
      </c>
      <c r="L1200" s="10">
        <f t="shared" si="9"/>
        <v>1010.6249999999998</v>
      </c>
      <c r="M1200" s="11">
        <v>0.35</v>
      </c>
      <c r="O1200" s="16"/>
      <c r="P1200" s="17"/>
      <c r="Q1200" s="12"/>
      <c r="R1200" s="13"/>
    </row>
    <row r="1201" spans="1:18" ht="15.85" customHeight="1">
      <c r="A1201" s="1"/>
      <c r="B1201" s="6" t="s">
        <v>14</v>
      </c>
      <c r="C1201" s="6">
        <v>1185732</v>
      </c>
      <c r="D1201" s="7">
        <v>44426</v>
      </c>
      <c r="E1201" s="6" t="s">
        <v>15</v>
      </c>
      <c r="F1201" s="6" t="s">
        <v>59</v>
      </c>
      <c r="G1201" s="6" t="s">
        <v>60</v>
      </c>
      <c r="H1201" s="6" t="s">
        <v>18</v>
      </c>
      <c r="I1201" s="8">
        <v>0.5</v>
      </c>
      <c r="J1201" s="9">
        <v>3000</v>
      </c>
      <c r="K1201" s="10">
        <f t="shared" si="8"/>
        <v>1500</v>
      </c>
      <c r="L1201" s="10">
        <f t="shared" si="9"/>
        <v>525</v>
      </c>
      <c r="M1201" s="11">
        <v>0.35</v>
      </c>
      <c r="O1201" s="16"/>
      <c r="P1201" s="17"/>
      <c r="Q1201" s="12"/>
      <c r="R1201" s="13"/>
    </row>
    <row r="1202" spans="1:18" ht="15.85" customHeight="1">
      <c r="A1202" s="1"/>
      <c r="B1202" s="6" t="s">
        <v>14</v>
      </c>
      <c r="C1202" s="6">
        <v>1185732</v>
      </c>
      <c r="D1202" s="7">
        <v>44426</v>
      </c>
      <c r="E1202" s="6" t="s">
        <v>15</v>
      </c>
      <c r="F1202" s="6" t="s">
        <v>59</v>
      </c>
      <c r="G1202" s="6" t="s">
        <v>60</v>
      </c>
      <c r="H1202" s="6" t="s">
        <v>19</v>
      </c>
      <c r="I1202" s="8">
        <v>0.45</v>
      </c>
      <c r="J1202" s="9">
        <v>2250</v>
      </c>
      <c r="K1202" s="10">
        <f t="shared" si="8"/>
        <v>1012.5</v>
      </c>
      <c r="L1202" s="10">
        <f t="shared" si="9"/>
        <v>404.99999999999994</v>
      </c>
      <c r="M1202" s="11">
        <v>0.39999999999999997</v>
      </c>
      <c r="O1202" s="16"/>
      <c r="P1202" s="17"/>
      <c r="Q1202" s="12"/>
      <c r="R1202" s="13"/>
    </row>
    <row r="1203" spans="1:18" ht="15.85" customHeight="1">
      <c r="A1203" s="1"/>
      <c r="B1203" s="6" t="s">
        <v>14</v>
      </c>
      <c r="C1203" s="6">
        <v>1185732</v>
      </c>
      <c r="D1203" s="7">
        <v>44426</v>
      </c>
      <c r="E1203" s="6" t="s">
        <v>15</v>
      </c>
      <c r="F1203" s="6" t="s">
        <v>59</v>
      </c>
      <c r="G1203" s="6" t="s">
        <v>60</v>
      </c>
      <c r="H1203" s="6" t="s">
        <v>20</v>
      </c>
      <c r="I1203" s="8">
        <v>0.45</v>
      </c>
      <c r="J1203" s="9">
        <v>1750</v>
      </c>
      <c r="K1203" s="10">
        <f t="shared" si="8"/>
        <v>787.5</v>
      </c>
      <c r="L1203" s="10">
        <f t="shared" si="9"/>
        <v>236.25</v>
      </c>
      <c r="M1203" s="11">
        <v>0.3</v>
      </c>
      <c r="O1203" s="16"/>
      <c r="P1203" s="17"/>
      <c r="Q1203" s="12"/>
      <c r="R1203" s="13"/>
    </row>
    <row r="1204" spans="1:18" ht="15.85" customHeight="1">
      <c r="A1204" s="1"/>
      <c r="B1204" s="6" t="s">
        <v>14</v>
      </c>
      <c r="C1204" s="6">
        <v>1185732</v>
      </c>
      <c r="D1204" s="7">
        <v>44426</v>
      </c>
      <c r="E1204" s="6" t="s">
        <v>15</v>
      </c>
      <c r="F1204" s="6" t="s">
        <v>59</v>
      </c>
      <c r="G1204" s="6" t="s">
        <v>60</v>
      </c>
      <c r="H1204" s="6" t="s">
        <v>21</v>
      </c>
      <c r="I1204" s="8">
        <v>0.54999999999999993</v>
      </c>
      <c r="J1204" s="9">
        <v>1500</v>
      </c>
      <c r="K1204" s="10">
        <f t="shared" si="8"/>
        <v>824.99999999999989</v>
      </c>
      <c r="L1204" s="10">
        <f t="shared" si="9"/>
        <v>206.24999999999997</v>
      </c>
      <c r="M1204" s="11">
        <v>0.25</v>
      </c>
      <c r="O1204" s="16"/>
      <c r="P1204" s="17"/>
      <c r="Q1204" s="12"/>
      <c r="R1204" s="13"/>
    </row>
    <row r="1205" spans="1:18" ht="15.85" customHeight="1">
      <c r="A1205" s="1"/>
      <c r="B1205" s="6" t="s">
        <v>14</v>
      </c>
      <c r="C1205" s="6">
        <v>1185732</v>
      </c>
      <c r="D1205" s="7">
        <v>44426</v>
      </c>
      <c r="E1205" s="6" t="s">
        <v>15</v>
      </c>
      <c r="F1205" s="6" t="s">
        <v>59</v>
      </c>
      <c r="G1205" s="6" t="s">
        <v>60</v>
      </c>
      <c r="H1205" s="6" t="s">
        <v>22</v>
      </c>
      <c r="I1205" s="8">
        <v>0.6</v>
      </c>
      <c r="J1205" s="9">
        <v>3250</v>
      </c>
      <c r="K1205" s="10">
        <f t="shared" si="8"/>
        <v>1950</v>
      </c>
      <c r="L1205" s="10">
        <f t="shared" si="9"/>
        <v>780</v>
      </c>
      <c r="M1205" s="11">
        <v>0.4</v>
      </c>
      <c r="O1205" s="16"/>
      <c r="P1205" s="17"/>
      <c r="Q1205" s="12"/>
      <c r="R1205" s="13"/>
    </row>
    <row r="1206" spans="1:18" ht="15.85" customHeight="1">
      <c r="A1206" s="1"/>
      <c r="B1206" s="6" t="s">
        <v>14</v>
      </c>
      <c r="C1206" s="6">
        <v>1185732</v>
      </c>
      <c r="D1206" s="7">
        <v>44456</v>
      </c>
      <c r="E1206" s="6" t="s">
        <v>15</v>
      </c>
      <c r="F1206" s="6" t="s">
        <v>59</v>
      </c>
      <c r="G1206" s="6" t="s">
        <v>60</v>
      </c>
      <c r="H1206" s="6" t="s">
        <v>17</v>
      </c>
      <c r="I1206" s="8">
        <v>0.54999999999999993</v>
      </c>
      <c r="J1206" s="9">
        <v>4500</v>
      </c>
      <c r="K1206" s="10">
        <f t="shared" si="8"/>
        <v>2474.9999999999995</v>
      </c>
      <c r="L1206" s="10">
        <f t="shared" si="9"/>
        <v>866.24999999999977</v>
      </c>
      <c r="M1206" s="11">
        <v>0.35</v>
      </c>
      <c r="O1206" s="16"/>
      <c r="P1206" s="17"/>
      <c r="Q1206" s="12"/>
      <c r="R1206" s="13"/>
    </row>
    <row r="1207" spans="1:18" ht="15.85" customHeight="1">
      <c r="A1207" s="1"/>
      <c r="B1207" s="6" t="s">
        <v>14</v>
      </c>
      <c r="C1207" s="6">
        <v>1185732</v>
      </c>
      <c r="D1207" s="7">
        <v>44456</v>
      </c>
      <c r="E1207" s="6" t="s">
        <v>15</v>
      </c>
      <c r="F1207" s="6" t="s">
        <v>59</v>
      </c>
      <c r="G1207" s="6" t="s">
        <v>60</v>
      </c>
      <c r="H1207" s="6" t="s">
        <v>18</v>
      </c>
      <c r="I1207" s="8">
        <v>0.5</v>
      </c>
      <c r="J1207" s="9">
        <v>2500</v>
      </c>
      <c r="K1207" s="10">
        <f t="shared" si="8"/>
        <v>1250</v>
      </c>
      <c r="L1207" s="10">
        <f t="shared" si="9"/>
        <v>437.5</v>
      </c>
      <c r="M1207" s="11">
        <v>0.35</v>
      </c>
      <c r="O1207" s="16"/>
      <c r="P1207" s="17"/>
      <c r="Q1207" s="12"/>
      <c r="R1207" s="13"/>
    </row>
    <row r="1208" spans="1:18" ht="15.85" customHeight="1">
      <c r="A1208" s="1"/>
      <c r="B1208" s="6" t="s">
        <v>14</v>
      </c>
      <c r="C1208" s="6">
        <v>1185732</v>
      </c>
      <c r="D1208" s="7">
        <v>44456</v>
      </c>
      <c r="E1208" s="6" t="s">
        <v>15</v>
      </c>
      <c r="F1208" s="6" t="s">
        <v>59</v>
      </c>
      <c r="G1208" s="6" t="s">
        <v>60</v>
      </c>
      <c r="H1208" s="6" t="s">
        <v>19</v>
      </c>
      <c r="I1208" s="8">
        <v>0.45</v>
      </c>
      <c r="J1208" s="9">
        <v>1500</v>
      </c>
      <c r="K1208" s="10">
        <f t="shared" si="8"/>
        <v>675</v>
      </c>
      <c r="L1208" s="10">
        <f t="shared" si="9"/>
        <v>270</v>
      </c>
      <c r="M1208" s="11">
        <v>0.39999999999999997</v>
      </c>
      <c r="O1208" s="16"/>
      <c r="P1208" s="17"/>
      <c r="Q1208" s="12"/>
      <c r="R1208" s="13"/>
    </row>
    <row r="1209" spans="1:18" ht="15.85" customHeight="1">
      <c r="A1209" s="1"/>
      <c r="B1209" s="6" t="s">
        <v>14</v>
      </c>
      <c r="C1209" s="6">
        <v>1185732</v>
      </c>
      <c r="D1209" s="7">
        <v>44456</v>
      </c>
      <c r="E1209" s="6" t="s">
        <v>15</v>
      </c>
      <c r="F1209" s="6" t="s">
        <v>59</v>
      </c>
      <c r="G1209" s="6" t="s">
        <v>60</v>
      </c>
      <c r="H1209" s="6" t="s">
        <v>20</v>
      </c>
      <c r="I1209" s="8">
        <v>0.45</v>
      </c>
      <c r="J1209" s="9">
        <v>1250</v>
      </c>
      <c r="K1209" s="10">
        <f t="shared" si="8"/>
        <v>562.5</v>
      </c>
      <c r="L1209" s="10">
        <f t="shared" si="9"/>
        <v>168.75</v>
      </c>
      <c r="M1209" s="11">
        <v>0.3</v>
      </c>
      <c r="O1209" s="16"/>
      <c r="P1209" s="17"/>
      <c r="Q1209" s="12"/>
      <c r="R1209" s="13"/>
    </row>
    <row r="1210" spans="1:18" ht="15.85" customHeight="1">
      <c r="A1210" s="1"/>
      <c r="B1210" s="6" t="s">
        <v>14</v>
      </c>
      <c r="C1210" s="6">
        <v>1185732</v>
      </c>
      <c r="D1210" s="7">
        <v>44456</v>
      </c>
      <c r="E1210" s="6" t="s">
        <v>15</v>
      </c>
      <c r="F1210" s="6" t="s">
        <v>59</v>
      </c>
      <c r="G1210" s="6" t="s">
        <v>60</v>
      </c>
      <c r="H1210" s="6" t="s">
        <v>21</v>
      </c>
      <c r="I1210" s="8">
        <v>0.54999999999999993</v>
      </c>
      <c r="J1210" s="9">
        <v>1250</v>
      </c>
      <c r="K1210" s="10">
        <f t="shared" si="8"/>
        <v>687.49999999999989</v>
      </c>
      <c r="L1210" s="10">
        <f t="shared" si="9"/>
        <v>171.87499999999997</v>
      </c>
      <c r="M1210" s="11">
        <v>0.25</v>
      </c>
      <c r="O1210" s="16"/>
      <c r="P1210" s="17"/>
      <c r="Q1210" s="12"/>
      <c r="R1210" s="13"/>
    </row>
    <row r="1211" spans="1:18" ht="15.85" customHeight="1">
      <c r="A1211" s="1"/>
      <c r="B1211" s="6" t="s">
        <v>14</v>
      </c>
      <c r="C1211" s="6">
        <v>1185732</v>
      </c>
      <c r="D1211" s="7">
        <v>44456</v>
      </c>
      <c r="E1211" s="6" t="s">
        <v>15</v>
      </c>
      <c r="F1211" s="6" t="s">
        <v>59</v>
      </c>
      <c r="G1211" s="6" t="s">
        <v>60</v>
      </c>
      <c r="H1211" s="6" t="s">
        <v>22</v>
      </c>
      <c r="I1211" s="8">
        <v>0.6</v>
      </c>
      <c r="J1211" s="9">
        <v>2250</v>
      </c>
      <c r="K1211" s="10">
        <f t="shared" si="8"/>
        <v>1350</v>
      </c>
      <c r="L1211" s="10">
        <f t="shared" si="9"/>
        <v>540</v>
      </c>
      <c r="M1211" s="11">
        <v>0.4</v>
      </c>
      <c r="O1211" s="16"/>
      <c r="P1211" s="17"/>
      <c r="Q1211" s="12"/>
      <c r="R1211" s="13"/>
    </row>
    <row r="1212" spans="1:18" ht="15.85" customHeight="1">
      <c r="A1212" s="1"/>
      <c r="B1212" s="6" t="s">
        <v>14</v>
      </c>
      <c r="C1212" s="6">
        <v>1185732</v>
      </c>
      <c r="D1212" s="7">
        <v>44488</v>
      </c>
      <c r="E1212" s="6" t="s">
        <v>15</v>
      </c>
      <c r="F1212" s="6" t="s">
        <v>59</v>
      </c>
      <c r="G1212" s="6" t="s">
        <v>60</v>
      </c>
      <c r="H1212" s="6" t="s">
        <v>17</v>
      </c>
      <c r="I1212" s="8">
        <v>0.6</v>
      </c>
      <c r="J1212" s="9">
        <v>4000</v>
      </c>
      <c r="K1212" s="10">
        <f t="shared" si="8"/>
        <v>2400</v>
      </c>
      <c r="L1212" s="10">
        <f t="shared" si="9"/>
        <v>840</v>
      </c>
      <c r="M1212" s="11">
        <v>0.35</v>
      </c>
      <c r="O1212" s="16"/>
      <c r="P1212" s="17"/>
      <c r="Q1212" s="12"/>
      <c r="R1212" s="13"/>
    </row>
    <row r="1213" spans="1:18" ht="15.85" customHeight="1">
      <c r="A1213" s="1"/>
      <c r="B1213" s="6" t="s">
        <v>14</v>
      </c>
      <c r="C1213" s="6">
        <v>1185732</v>
      </c>
      <c r="D1213" s="7">
        <v>44488</v>
      </c>
      <c r="E1213" s="6" t="s">
        <v>15</v>
      </c>
      <c r="F1213" s="6" t="s">
        <v>59</v>
      </c>
      <c r="G1213" s="6" t="s">
        <v>60</v>
      </c>
      <c r="H1213" s="6" t="s">
        <v>18</v>
      </c>
      <c r="I1213" s="8">
        <v>0.55000000000000004</v>
      </c>
      <c r="J1213" s="9">
        <v>2250</v>
      </c>
      <c r="K1213" s="10">
        <f t="shared" si="8"/>
        <v>1237.5</v>
      </c>
      <c r="L1213" s="10">
        <f t="shared" si="9"/>
        <v>433.125</v>
      </c>
      <c r="M1213" s="11">
        <v>0.35</v>
      </c>
      <c r="O1213" s="16"/>
      <c r="P1213" s="17"/>
      <c r="Q1213" s="12"/>
      <c r="R1213" s="13"/>
    </row>
    <row r="1214" spans="1:18" ht="15.85" customHeight="1">
      <c r="A1214" s="1"/>
      <c r="B1214" s="6" t="s">
        <v>14</v>
      </c>
      <c r="C1214" s="6">
        <v>1185732</v>
      </c>
      <c r="D1214" s="7">
        <v>44488</v>
      </c>
      <c r="E1214" s="6" t="s">
        <v>15</v>
      </c>
      <c r="F1214" s="6" t="s">
        <v>59</v>
      </c>
      <c r="G1214" s="6" t="s">
        <v>60</v>
      </c>
      <c r="H1214" s="6" t="s">
        <v>19</v>
      </c>
      <c r="I1214" s="8">
        <v>0.55000000000000004</v>
      </c>
      <c r="J1214" s="9">
        <v>1250</v>
      </c>
      <c r="K1214" s="10">
        <f t="shared" si="8"/>
        <v>687.5</v>
      </c>
      <c r="L1214" s="10">
        <f t="shared" si="9"/>
        <v>275</v>
      </c>
      <c r="M1214" s="11">
        <v>0.39999999999999997</v>
      </c>
      <c r="O1214" s="16"/>
      <c r="P1214" s="17"/>
      <c r="Q1214" s="12"/>
      <c r="R1214" s="13"/>
    </row>
    <row r="1215" spans="1:18" ht="15.85" customHeight="1">
      <c r="A1215" s="1"/>
      <c r="B1215" s="6" t="s">
        <v>14</v>
      </c>
      <c r="C1215" s="6">
        <v>1185732</v>
      </c>
      <c r="D1215" s="7">
        <v>44488</v>
      </c>
      <c r="E1215" s="6" t="s">
        <v>15</v>
      </c>
      <c r="F1215" s="6" t="s">
        <v>59</v>
      </c>
      <c r="G1215" s="6" t="s">
        <v>60</v>
      </c>
      <c r="H1215" s="6" t="s">
        <v>20</v>
      </c>
      <c r="I1215" s="8">
        <v>0.55000000000000004</v>
      </c>
      <c r="J1215" s="9">
        <v>1000</v>
      </c>
      <c r="K1215" s="10">
        <f t="shared" si="8"/>
        <v>550</v>
      </c>
      <c r="L1215" s="10">
        <f t="shared" si="9"/>
        <v>165</v>
      </c>
      <c r="M1215" s="11">
        <v>0.3</v>
      </c>
      <c r="O1215" s="16"/>
      <c r="P1215" s="17"/>
      <c r="Q1215" s="12"/>
      <c r="R1215" s="13"/>
    </row>
    <row r="1216" spans="1:18" ht="15.85" customHeight="1">
      <c r="A1216" s="1"/>
      <c r="B1216" s="6" t="s">
        <v>14</v>
      </c>
      <c r="C1216" s="6">
        <v>1185732</v>
      </c>
      <c r="D1216" s="7">
        <v>44488</v>
      </c>
      <c r="E1216" s="6" t="s">
        <v>15</v>
      </c>
      <c r="F1216" s="6" t="s">
        <v>59</v>
      </c>
      <c r="G1216" s="6" t="s">
        <v>60</v>
      </c>
      <c r="H1216" s="6" t="s">
        <v>21</v>
      </c>
      <c r="I1216" s="8">
        <v>0.65</v>
      </c>
      <c r="J1216" s="9">
        <v>1000</v>
      </c>
      <c r="K1216" s="10">
        <f t="shared" si="8"/>
        <v>650</v>
      </c>
      <c r="L1216" s="10">
        <f t="shared" si="9"/>
        <v>162.5</v>
      </c>
      <c r="M1216" s="11">
        <v>0.25</v>
      </c>
      <c r="O1216" s="16"/>
      <c r="P1216" s="17"/>
      <c r="Q1216" s="12"/>
      <c r="R1216" s="13"/>
    </row>
    <row r="1217" spans="1:18" ht="15.85" customHeight="1">
      <c r="A1217" s="1"/>
      <c r="B1217" s="6" t="s">
        <v>14</v>
      </c>
      <c r="C1217" s="6">
        <v>1185732</v>
      </c>
      <c r="D1217" s="7">
        <v>44488</v>
      </c>
      <c r="E1217" s="6" t="s">
        <v>15</v>
      </c>
      <c r="F1217" s="6" t="s">
        <v>59</v>
      </c>
      <c r="G1217" s="6" t="s">
        <v>60</v>
      </c>
      <c r="H1217" s="6" t="s">
        <v>22</v>
      </c>
      <c r="I1217" s="8">
        <v>0.7</v>
      </c>
      <c r="J1217" s="9">
        <v>2250</v>
      </c>
      <c r="K1217" s="10">
        <f t="shared" si="8"/>
        <v>1575</v>
      </c>
      <c r="L1217" s="10">
        <f t="shared" si="9"/>
        <v>630</v>
      </c>
      <c r="M1217" s="11">
        <v>0.4</v>
      </c>
      <c r="O1217" s="16"/>
      <c r="P1217" s="17"/>
      <c r="Q1217" s="12"/>
      <c r="R1217" s="13"/>
    </row>
    <row r="1218" spans="1:18" ht="15.85" customHeight="1">
      <c r="A1218" s="1"/>
      <c r="B1218" s="6" t="s">
        <v>14</v>
      </c>
      <c r="C1218" s="6">
        <v>1185732</v>
      </c>
      <c r="D1218" s="7">
        <v>44518</v>
      </c>
      <c r="E1218" s="6" t="s">
        <v>15</v>
      </c>
      <c r="F1218" s="6" t="s">
        <v>59</v>
      </c>
      <c r="G1218" s="6" t="s">
        <v>60</v>
      </c>
      <c r="H1218" s="6" t="s">
        <v>17</v>
      </c>
      <c r="I1218" s="8">
        <v>0.65</v>
      </c>
      <c r="J1218" s="9">
        <v>3750</v>
      </c>
      <c r="K1218" s="10">
        <f t="shared" si="8"/>
        <v>2437.5</v>
      </c>
      <c r="L1218" s="10">
        <f t="shared" si="9"/>
        <v>853.125</v>
      </c>
      <c r="M1218" s="11">
        <v>0.35</v>
      </c>
      <c r="O1218" s="16"/>
      <c r="P1218" s="17"/>
      <c r="Q1218" s="12"/>
      <c r="R1218" s="13"/>
    </row>
    <row r="1219" spans="1:18" ht="15.85" customHeight="1">
      <c r="A1219" s="1"/>
      <c r="B1219" s="6" t="s">
        <v>14</v>
      </c>
      <c r="C1219" s="6">
        <v>1185732</v>
      </c>
      <c r="D1219" s="7">
        <v>44518</v>
      </c>
      <c r="E1219" s="6" t="s">
        <v>15</v>
      </c>
      <c r="F1219" s="6" t="s">
        <v>59</v>
      </c>
      <c r="G1219" s="6" t="s">
        <v>60</v>
      </c>
      <c r="H1219" s="6" t="s">
        <v>18</v>
      </c>
      <c r="I1219" s="8">
        <v>0.55000000000000004</v>
      </c>
      <c r="J1219" s="9">
        <v>2000</v>
      </c>
      <c r="K1219" s="10">
        <f t="shared" si="8"/>
        <v>1100</v>
      </c>
      <c r="L1219" s="10">
        <f t="shared" si="9"/>
        <v>385</v>
      </c>
      <c r="M1219" s="11">
        <v>0.35</v>
      </c>
      <c r="O1219" s="16"/>
      <c r="P1219" s="17"/>
      <c r="Q1219" s="12"/>
      <c r="R1219" s="13"/>
    </row>
    <row r="1220" spans="1:18" ht="15.85" customHeight="1">
      <c r="A1220" s="1"/>
      <c r="B1220" s="6" t="s">
        <v>14</v>
      </c>
      <c r="C1220" s="6">
        <v>1185732</v>
      </c>
      <c r="D1220" s="7">
        <v>44518</v>
      </c>
      <c r="E1220" s="6" t="s">
        <v>15</v>
      </c>
      <c r="F1220" s="6" t="s">
        <v>59</v>
      </c>
      <c r="G1220" s="6" t="s">
        <v>60</v>
      </c>
      <c r="H1220" s="6" t="s">
        <v>19</v>
      </c>
      <c r="I1220" s="8">
        <v>0.55000000000000004</v>
      </c>
      <c r="J1220" s="9">
        <v>1950</v>
      </c>
      <c r="K1220" s="10">
        <f t="shared" si="8"/>
        <v>1072.5</v>
      </c>
      <c r="L1220" s="10">
        <f t="shared" si="9"/>
        <v>428.99999999999994</v>
      </c>
      <c r="M1220" s="11">
        <v>0.39999999999999997</v>
      </c>
      <c r="O1220" s="16"/>
      <c r="P1220" s="17"/>
      <c r="Q1220" s="12"/>
      <c r="R1220" s="13"/>
    </row>
    <row r="1221" spans="1:18" ht="15.85" customHeight="1">
      <c r="A1221" s="1"/>
      <c r="B1221" s="6" t="s">
        <v>14</v>
      </c>
      <c r="C1221" s="6">
        <v>1185732</v>
      </c>
      <c r="D1221" s="7">
        <v>44518</v>
      </c>
      <c r="E1221" s="6" t="s">
        <v>15</v>
      </c>
      <c r="F1221" s="6" t="s">
        <v>59</v>
      </c>
      <c r="G1221" s="6" t="s">
        <v>60</v>
      </c>
      <c r="H1221" s="6" t="s">
        <v>20</v>
      </c>
      <c r="I1221" s="8">
        <v>0.55000000000000004</v>
      </c>
      <c r="J1221" s="9">
        <v>1750</v>
      </c>
      <c r="K1221" s="10">
        <f t="shared" si="8"/>
        <v>962.50000000000011</v>
      </c>
      <c r="L1221" s="10">
        <f t="shared" si="9"/>
        <v>288.75</v>
      </c>
      <c r="M1221" s="11">
        <v>0.3</v>
      </c>
      <c r="O1221" s="16"/>
      <c r="P1221" s="17"/>
      <c r="Q1221" s="12"/>
      <c r="R1221" s="13"/>
    </row>
    <row r="1222" spans="1:18" ht="15.85" customHeight="1">
      <c r="A1222" s="1"/>
      <c r="B1222" s="6" t="s">
        <v>14</v>
      </c>
      <c r="C1222" s="6">
        <v>1185732</v>
      </c>
      <c r="D1222" s="7">
        <v>44518</v>
      </c>
      <c r="E1222" s="6" t="s">
        <v>15</v>
      </c>
      <c r="F1222" s="6" t="s">
        <v>59</v>
      </c>
      <c r="G1222" s="6" t="s">
        <v>60</v>
      </c>
      <c r="H1222" s="6" t="s">
        <v>21</v>
      </c>
      <c r="I1222" s="8">
        <v>0.65</v>
      </c>
      <c r="J1222" s="9">
        <v>1500</v>
      </c>
      <c r="K1222" s="10">
        <f t="shared" si="8"/>
        <v>975</v>
      </c>
      <c r="L1222" s="10">
        <f t="shared" si="9"/>
        <v>243.75</v>
      </c>
      <c r="M1222" s="11">
        <v>0.25</v>
      </c>
      <c r="O1222" s="16"/>
      <c r="P1222" s="17"/>
      <c r="Q1222" s="12"/>
      <c r="R1222" s="13"/>
    </row>
    <row r="1223" spans="1:18" ht="15.85" customHeight="1">
      <c r="A1223" s="1"/>
      <c r="B1223" s="6" t="s">
        <v>14</v>
      </c>
      <c r="C1223" s="6">
        <v>1185732</v>
      </c>
      <c r="D1223" s="7">
        <v>44518</v>
      </c>
      <c r="E1223" s="6" t="s">
        <v>15</v>
      </c>
      <c r="F1223" s="6" t="s">
        <v>59</v>
      </c>
      <c r="G1223" s="6" t="s">
        <v>60</v>
      </c>
      <c r="H1223" s="6" t="s">
        <v>22</v>
      </c>
      <c r="I1223" s="8">
        <v>0.7</v>
      </c>
      <c r="J1223" s="9">
        <v>2500</v>
      </c>
      <c r="K1223" s="10">
        <f t="shared" si="8"/>
        <v>1750</v>
      </c>
      <c r="L1223" s="10">
        <f t="shared" si="9"/>
        <v>700</v>
      </c>
      <c r="M1223" s="11">
        <v>0.4</v>
      </c>
      <c r="O1223" s="16"/>
      <c r="P1223" s="17"/>
      <c r="Q1223" s="12"/>
      <c r="R1223" s="13"/>
    </row>
    <row r="1224" spans="1:18" ht="15.85" customHeight="1">
      <c r="A1224" s="1"/>
      <c r="B1224" s="6" t="s">
        <v>14</v>
      </c>
      <c r="C1224" s="6">
        <v>1185732</v>
      </c>
      <c r="D1224" s="7">
        <v>44547</v>
      </c>
      <c r="E1224" s="6" t="s">
        <v>15</v>
      </c>
      <c r="F1224" s="6" t="s">
        <v>59</v>
      </c>
      <c r="G1224" s="6" t="s">
        <v>60</v>
      </c>
      <c r="H1224" s="6" t="s">
        <v>17</v>
      </c>
      <c r="I1224" s="8">
        <v>0.65</v>
      </c>
      <c r="J1224" s="9">
        <v>4750</v>
      </c>
      <c r="K1224" s="10">
        <f t="shared" si="8"/>
        <v>3087.5</v>
      </c>
      <c r="L1224" s="10">
        <f t="shared" si="9"/>
        <v>1080.625</v>
      </c>
      <c r="M1224" s="11">
        <v>0.35</v>
      </c>
      <c r="O1224" s="16"/>
      <c r="P1224" s="17"/>
      <c r="Q1224" s="12"/>
      <c r="R1224" s="13"/>
    </row>
    <row r="1225" spans="1:18" ht="15.85" customHeight="1">
      <c r="A1225" s="1"/>
      <c r="B1225" s="6" t="s">
        <v>14</v>
      </c>
      <c r="C1225" s="6">
        <v>1185732</v>
      </c>
      <c r="D1225" s="7">
        <v>44547</v>
      </c>
      <c r="E1225" s="6" t="s">
        <v>15</v>
      </c>
      <c r="F1225" s="6" t="s">
        <v>59</v>
      </c>
      <c r="G1225" s="6" t="s">
        <v>60</v>
      </c>
      <c r="H1225" s="6" t="s">
        <v>18</v>
      </c>
      <c r="I1225" s="8">
        <v>0.55000000000000004</v>
      </c>
      <c r="J1225" s="9">
        <v>2750</v>
      </c>
      <c r="K1225" s="10">
        <f t="shared" si="8"/>
        <v>1512.5000000000002</v>
      </c>
      <c r="L1225" s="10">
        <f t="shared" si="9"/>
        <v>529.375</v>
      </c>
      <c r="M1225" s="11">
        <v>0.35</v>
      </c>
      <c r="O1225" s="16"/>
      <c r="P1225" s="17"/>
      <c r="Q1225" s="12"/>
      <c r="R1225" s="13"/>
    </row>
    <row r="1226" spans="1:18" ht="15.85" customHeight="1">
      <c r="A1226" s="1"/>
      <c r="B1226" s="6" t="s">
        <v>14</v>
      </c>
      <c r="C1226" s="6">
        <v>1185732</v>
      </c>
      <c r="D1226" s="7">
        <v>44547</v>
      </c>
      <c r="E1226" s="6" t="s">
        <v>15</v>
      </c>
      <c r="F1226" s="6" t="s">
        <v>59</v>
      </c>
      <c r="G1226" s="6" t="s">
        <v>60</v>
      </c>
      <c r="H1226" s="6" t="s">
        <v>19</v>
      </c>
      <c r="I1226" s="8">
        <v>0.55000000000000004</v>
      </c>
      <c r="J1226" s="9">
        <v>2500</v>
      </c>
      <c r="K1226" s="10">
        <f t="shared" si="8"/>
        <v>1375</v>
      </c>
      <c r="L1226" s="10">
        <f t="shared" si="9"/>
        <v>550</v>
      </c>
      <c r="M1226" s="11">
        <v>0.39999999999999997</v>
      </c>
      <c r="O1226" s="16"/>
      <c r="P1226" s="17"/>
      <c r="Q1226" s="12"/>
      <c r="R1226" s="13"/>
    </row>
    <row r="1227" spans="1:18" ht="15.85" customHeight="1">
      <c r="A1227" s="1"/>
      <c r="B1227" s="6" t="s">
        <v>14</v>
      </c>
      <c r="C1227" s="6">
        <v>1185732</v>
      </c>
      <c r="D1227" s="7">
        <v>44547</v>
      </c>
      <c r="E1227" s="6" t="s">
        <v>15</v>
      </c>
      <c r="F1227" s="6" t="s">
        <v>59</v>
      </c>
      <c r="G1227" s="6" t="s">
        <v>60</v>
      </c>
      <c r="H1227" s="6" t="s">
        <v>20</v>
      </c>
      <c r="I1227" s="8">
        <v>0.55000000000000004</v>
      </c>
      <c r="J1227" s="9">
        <v>2000</v>
      </c>
      <c r="K1227" s="10">
        <f t="shared" si="8"/>
        <v>1100</v>
      </c>
      <c r="L1227" s="10">
        <f t="shared" si="9"/>
        <v>330</v>
      </c>
      <c r="M1227" s="11">
        <v>0.3</v>
      </c>
      <c r="O1227" s="16"/>
      <c r="P1227" s="17"/>
      <c r="Q1227" s="12"/>
      <c r="R1227" s="13"/>
    </row>
    <row r="1228" spans="1:18" ht="15.85" customHeight="1">
      <c r="A1228" s="1"/>
      <c r="B1228" s="6" t="s">
        <v>14</v>
      </c>
      <c r="C1228" s="6">
        <v>1185732</v>
      </c>
      <c r="D1228" s="7">
        <v>44547</v>
      </c>
      <c r="E1228" s="6" t="s">
        <v>15</v>
      </c>
      <c r="F1228" s="6" t="s">
        <v>59</v>
      </c>
      <c r="G1228" s="6" t="s">
        <v>60</v>
      </c>
      <c r="H1228" s="6" t="s">
        <v>21</v>
      </c>
      <c r="I1228" s="8">
        <v>0.65</v>
      </c>
      <c r="J1228" s="9">
        <v>2000</v>
      </c>
      <c r="K1228" s="10">
        <f t="shared" si="8"/>
        <v>1300</v>
      </c>
      <c r="L1228" s="10">
        <f t="shared" si="9"/>
        <v>325</v>
      </c>
      <c r="M1228" s="11">
        <v>0.25</v>
      </c>
      <c r="O1228" s="16"/>
      <c r="P1228" s="17"/>
      <c r="Q1228" s="12"/>
      <c r="R1228" s="13"/>
    </row>
    <row r="1229" spans="1:18" ht="15.85" customHeight="1">
      <c r="A1229" s="1"/>
      <c r="B1229" s="6" t="s">
        <v>14</v>
      </c>
      <c r="C1229" s="6">
        <v>1185732</v>
      </c>
      <c r="D1229" s="7">
        <v>44547</v>
      </c>
      <c r="E1229" s="6" t="s">
        <v>15</v>
      </c>
      <c r="F1229" s="6" t="s">
        <v>59</v>
      </c>
      <c r="G1229" s="6" t="s">
        <v>60</v>
      </c>
      <c r="H1229" s="6" t="s">
        <v>22</v>
      </c>
      <c r="I1229" s="8">
        <v>0.7</v>
      </c>
      <c r="J1229" s="9">
        <v>3000</v>
      </c>
      <c r="K1229" s="10">
        <f t="shared" si="8"/>
        <v>2100</v>
      </c>
      <c r="L1229" s="10">
        <f t="shared" si="9"/>
        <v>840</v>
      </c>
      <c r="M1229" s="11">
        <v>0.4</v>
      </c>
      <c r="O1229" s="16"/>
      <c r="P1229" s="17"/>
      <c r="Q1229" s="12"/>
      <c r="R1229" s="13"/>
    </row>
    <row r="1230" spans="1:18" ht="15.85" customHeight="1">
      <c r="A1230" s="1" t="s">
        <v>39</v>
      </c>
      <c r="B1230" s="6" t="s">
        <v>27</v>
      </c>
      <c r="C1230" s="6">
        <v>1128299</v>
      </c>
      <c r="D1230" s="7">
        <v>44206</v>
      </c>
      <c r="E1230" s="6" t="s">
        <v>28</v>
      </c>
      <c r="F1230" s="6" t="s">
        <v>61</v>
      </c>
      <c r="G1230" s="6" t="s">
        <v>62</v>
      </c>
      <c r="H1230" s="6" t="s">
        <v>17</v>
      </c>
      <c r="I1230" s="8">
        <v>0.35000000000000003</v>
      </c>
      <c r="J1230" s="9">
        <v>3750</v>
      </c>
      <c r="K1230" s="10">
        <f t="shared" si="8"/>
        <v>1312.5000000000002</v>
      </c>
      <c r="L1230" s="10">
        <f t="shared" si="9"/>
        <v>328.12500000000006</v>
      </c>
      <c r="M1230" s="11">
        <v>0.25</v>
      </c>
      <c r="O1230" s="16"/>
      <c r="P1230" s="17"/>
      <c r="Q1230" s="12"/>
      <c r="R1230" s="13"/>
    </row>
    <row r="1231" spans="1:18" ht="15.85" customHeight="1">
      <c r="A1231" s="1"/>
      <c r="B1231" s="6" t="s">
        <v>27</v>
      </c>
      <c r="C1231" s="6">
        <v>1128299</v>
      </c>
      <c r="D1231" s="7">
        <v>44206</v>
      </c>
      <c r="E1231" s="6" t="s">
        <v>28</v>
      </c>
      <c r="F1231" s="6" t="s">
        <v>61</v>
      </c>
      <c r="G1231" s="6" t="s">
        <v>62</v>
      </c>
      <c r="H1231" s="6" t="s">
        <v>18</v>
      </c>
      <c r="I1231" s="8">
        <v>0.45</v>
      </c>
      <c r="J1231" s="9">
        <v>3750</v>
      </c>
      <c r="K1231" s="10">
        <f t="shared" si="8"/>
        <v>1687.5</v>
      </c>
      <c r="L1231" s="10">
        <f t="shared" si="9"/>
        <v>337.5</v>
      </c>
      <c r="M1231" s="11">
        <v>0.2</v>
      </c>
      <c r="O1231" s="16"/>
      <c r="P1231" s="17"/>
      <c r="Q1231" s="12"/>
      <c r="R1231" s="13"/>
    </row>
    <row r="1232" spans="1:18" ht="15.85" customHeight="1">
      <c r="A1232" s="1"/>
      <c r="B1232" s="6" t="s">
        <v>27</v>
      </c>
      <c r="C1232" s="6">
        <v>1128299</v>
      </c>
      <c r="D1232" s="7">
        <v>44206</v>
      </c>
      <c r="E1232" s="6" t="s">
        <v>28</v>
      </c>
      <c r="F1232" s="6" t="s">
        <v>61</v>
      </c>
      <c r="G1232" s="6" t="s">
        <v>62</v>
      </c>
      <c r="H1232" s="6" t="s">
        <v>19</v>
      </c>
      <c r="I1232" s="8">
        <v>0.45</v>
      </c>
      <c r="J1232" s="9">
        <v>3750</v>
      </c>
      <c r="K1232" s="10">
        <f t="shared" si="8"/>
        <v>1687.5</v>
      </c>
      <c r="L1232" s="10">
        <f t="shared" si="9"/>
        <v>421.875</v>
      </c>
      <c r="M1232" s="11">
        <v>0.25</v>
      </c>
      <c r="O1232" s="16"/>
      <c r="P1232" s="17"/>
      <c r="Q1232" s="12"/>
      <c r="R1232" s="13"/>
    </row>
    <row r="1233" spans="1:18" ht="15.85" customHeight="1">
      <c r="A1233" s="1"/>
      <c r="B1233" s="6" t="s">
        <v>27</v>
      </c>
      <c r="C1233" s="6">
        <v>1128299</v>
      </c>
      <c r="D1233" s="7">
        <v>44206</v>
      </c>
      <c r="E1233" s="6" t="s">
        <v>28</v>
      </c>
      <c r="F1233" s="6" t="s">
        <v>61</v>
      </c>
      <c r="G1233" s="6" t="s">
        <v>62</v>
      </c>
      <c r="H1233" s="6" t="s">
        <v>20</v>
      </c>
      <c r="I1233" s="8">
        <v>0.45</v>
      </c>
      <c r="J1233" s="9">
        <v>2250</v>
      </c>
      <c r="K1233" s="10">
        <f t="shared" si="8"/>
        <v>1012.5</v>
      </c>
      <c r="L1233" s="10">
        <f t="shared" si="9"/>
        <v>253.125</v>
      </c>
      <c r="M1233" s="11">
        <v>0.25</v>
      </c>
      <c r="O1233" s="16"/>
      <c r="P1233" s="17"/>
      <c r="Q1233" s="12"/>
      <c r="R1233" s="13"/>
    </row>
    <row r="1234" spans="1:18" ht="15.85" customHeight="1">
      <c r="A1234" s="1"/>
      <c r="B1234" s="6" t="s">
        <v>27</v>
      </c>
      <c r="C1234" s="6">
        <v>1128299</v>
      </c>
      <c r="D1234" s="7">
        <v>44206</v>
      </c>
      <c r="E1234" s="6" t="s">
        <v>28</v>
      </c>
      <c r="F1234" s="6" t="s">
        <v>61</v>
      </c>
      <c r="G1234" s="6" t="s">
        <v>62</v>
      </c>
      <c r="H1234" s="6" t="s">
        <v>21</v>
      </c>
      <c r="I1234" s="8">
        <v>0.5</v>
      </c>
      <c r="J1234" s="9">
        <v>1750</v>
      </c>
      <c r="K1234" s="10">
        <f t="shared" si="8"/>
        <v>875</v>
      </c>
      <c r="L1234" s="10">
        <f t="shared" si="9"/>
        <v>131.25</v>
      </c>
      <c r="M1234" s="11">
        <v>0.15</v>
      </c>
      <c r="O1234" s="16"/>
      <c r="P1234" s="17"/>
      <c r="Q1234" s="12"/>
      <c r="R1234" s="13"/>
    </row>
    <row r="1235" spans="1:18" ht="15.85" customHeight="1">
      <c r="A1235" s="1"/>
      <c r="B1235" s="6" t="s">
        <v>27</v>
      </c>
      <c r="C1235" s="6">
        <v>1128299</v>
      </c>
      <c r="D1235" s="7">
        <v>44206</v>
      </c>
      <c r="E1235" s="6" t="s">
        <v>28</v>
      </c>
      <c r="F1235" s="6" t="s">
        <v>61</v>
      </c>
      <c r="G1235" s="6" t="s">
        <v>62</v>
      </c>
      <c r="H1235" s="6" t="s">
        <v>22</v>
      </c>
      <c r="I1235" s="8">
        <v>0.45</v>
      </c>
      <c r="J1235" s="9">
        <v>4250</v>
      </c>
      <c r="K1235" s="10">
        <f t="shared" si="8"/>
        <v>1912.5</v>
      </c>
      <c r="L1235" s="10">
        <f t="shared" si="9"/>
        <v>765</v>
      </c>
      <c r="M1235" s="11">
        <v>0.4</v>
      </c>
      <c r="O1235" s="16"/>
      <c r="P1235" s="17"/>
      <c r="Q1235" s="12"/>
      <c r="R1235" s="13"/>
    </row>
    <row r="1236" spans="1:18" ht="15.85" customHeight="1">
      <c r="A1236" s="1"/>
      <c r="B1236" s="6" t="s">
        <v>27</v>
      </c>
      <c r="C1236" s="6">
        <v>1128299</v>
      </c>
      <c r="D1236" s="7">
        <v>44237</v>
      </c>
      <c r="E1236" s="6" t="s">
        <v>28</v>
      </c>
      <c r="F1236" s="6" t="s">
        <v>61</v>
      </c>
      <c r="G1236" s="6" t="s">
        <v>62</v>
      </c>
      <c r="H1236" s="6" t="s">
        <v>17</v>
      </c>
      <c r="I1236" s="8">
        <v>0.35000000000000003</v>
      </c>
      <c r="J1236" s="9">
        <v>4750</v>
      </c>
      <c r="K1236" s="10">
        <f t="shared" si="8"/>
        <v>1662.5000000000002</v>
      </c>
      <c r="L1236" s="10">
        <f t="shared" si="9"/>
        <v>415.62500000000006</v>
      </c>
      <c r="M1236" s="11">
        <v>0.25</v>
      </c>
      <c r="O1236" s="16"/>
      <c r="P1236" s="17"/>
      <c r="Q1236" s="12"/>
      <c r="R1236" s="13"/>
    </row>
    <row r="1237" spans="1:18" ht="15.85" customHeight="1">
      <c r="A1237" s="1"/>
      <c r="B1237" s="6" t="s">
        <v>27</v>
      </c>
      <c r="C1237" s="6">
        <v>1128299</v>
      </c>
      <c r="D1237" s="7">
        <v>44237</v>
      </c>
      <c r="E1237" s="6" t="s">
        <v>28</v>
      </c>
      <c r="F1237" s="6" t="s">
        <v>61</v>
      </c>
      <c r="G1237" s="6" t="s">
        <v>62</v>
      </c>
      <c r="H1237" s="6" t="s">
        <v>18</v>
      </c>
      <c r="I1237" s="8">
        <v>0.45</v>
      </c>
      <c r="J1237" s="9">
        <v>3750</v>
      </c>
      <c r="K1237" s="10">
        <f t="shared" si="8"/>
        <v>1687.5</v>
      </c>
      <c r="L1237" s="10">
        <f t="shared" si="9"/>
        <v>337.5</v>
      </c>
      <c r="M1237" s="11">
        <v>0.2</v>
      </c>
      <c r="O1237" s="16"/>
      <c r="P1237" s="17"/>
      <c r="Q1237" s="12"/>
      <c r="R1237" s="13"/>
    </row>
    <row r="1238" spans="1:18" ht="15.85" customHeight="1">
      <c r="A1238" s="1"/>
      <c r="B1238" s="6" t="s">
        <v>27</v>
      </c>
      <c r="C1238" s="6">
        <v>1128299</v>
      </c>
      <c r="D1238" s="7">
        <v>44237</v>
      </c>
      <c r="E1238" s="6" t="s">
        <v>28</v>
      </c>
      <c r="F1238" s="6" t="s">
        <v>61</v>
      </c>
      <c r="G1238" s="6" t="s">
        <v>62</v>
      </c>
      <c r="H1238" s="6" t="s">
        <v>19</v>
      </c>
      <c r="I1238" s="8">
        <v>0.45</v>
      </c>
      <c r="J1238" s="9">
        <v>3750</v>
      </c>
      <c r="K1238" s="10">
        <f t="shared" si="8"/>
        <v>1687.5</v>
      </c>
      <c r="L1238" s="10">
        <f t="shared" si="9"/>
        <v>421.875</v>
      </c>
      <c r="M1238" s="11">
        <v>0.25</v>
      </c>
      <c r="O1238" s="16"/>
      <c r="P1238" s="17"/>
      <c r="Q1238" s="12"/>
      <c r="R1238" s="13"/>
    </row>
    <row r="1239" spans="1:18" ht="15.85" customHeight="1">
      <c r="A1239" s="1"/>
      <c r="B1239" s="6" t="s">
        <v>27</v>
      </c>
      <c r="C1239" s="6">
        <v>1128299</v>
      </c>
      <c r="D1239" s="7">
        <v>44237</v>
      </c>
      <c r="E1239" s="6" t="s">
        <v>28</v>
      </c>
      <c r="F1239" s="6" t="s">
        <v>61</v>
      </c>
      <c r="G1239" s="6" t="s">
        <v>62</v>
      </c>
      <c r="H1239" s="6" t="s">
        <v>20</v>
      </c>
      <c r="I1239" s="8">
        <v>0.45</v>
      </c>
      <c r="J1239" s="9">
        <v>2250</v>
      </c>
      <c r="K1239" s="10">
        <f t="shared" si="8"/>
        <v>1012.5</v>
      </c>
      <c r="L1239" s="10">
        <f t="shared" si="9"/>
        <v>253.125</v>
      </c>
      <c r="M1239" s="11">
        <v>0.25</v>
      </c>
      <c r="O1239" s="16"/>
      <c r="P1239" s="17"/>
      <c r="Q1239" s="12"/>
      <c r="R1239" s="13"/>
    </row>
    <row r="1240" spans="1:18" ht="15.85" customHeight="1">
      <c r="A1240" s="1"/>
      <c r="B1240" s="6" t="s">
        <v>27</v>
      </c>
      <c r="C1240" s="6">
        <v>1128299</v>
      </c>
      <c r="D1240" s="7">
        <v>44237</v>
      </c>
      <c r="E1240" s="6" t="s">
        <v>28</v>
      </c>
      <c r="F1240" s="6" t="s">
        <v>61</v>
      </c>
      <c r="G1240" s="6" t="s">
        <v>62</v>
      </c>
      <c r="H1240" s="6" t="s">
        <v>21</v>
      </c>
      <c r="I1240" s="8">
        <v>0.5</v>
      </c>
      <c r="J1240" s="9">
        <v>1500</v>
      </c>
      <c r="K1240" s="10">
        <f t="shared" si="8"/>
        <v>750</v>
      </c>
      <c r="L1240" s="10">
        <f t="shared" si="9"/>
        <v>112.5</v>
      </c>
      <c r="M1240" s="11">
        <v>0.15</v>
      </c>
      <c r="O1240" s="16"/>
      <c r="P1240" s="17"/>
      <c r="Q1240" s="12"/>
      <c r="R1240" s="13"/>
    </row>
    <row r="1241" spans="1:18" ht="15.85" customHeight="1">
      <c r="A1241" s="1"/>
      <c r="B1241" s="6" t="s">
        <v>27</v>
      </c>
      <c r="C1241" s="6">
        <v>1128299</v>
      </c>
      <c r="D1241" s="7">
        <v>44237</v>
      </c>
      <c r="E1241" s="6" t="s">
        <v>28</v>
      </c>
      <c r="F1241" s="6" t="s">
        <v>61</v>
      </c>
      <c r="G1241" s="6" t="s">
        <v>62</v>
      </c>
      <c r="H1241" s="6" t="s">
        <v>22</v>
      </c>
      <c r="I1241" s="8">
        <v>0.45</v>
      </c>
      <c r="J1241" s="9">
        <v>3500</v>
      </c>
      <c r="K1241" s="10">
        <f t="shared" si="8"/>
        <v>1575</v>
      </c>
      <c r="L1241" s="10">
        <f t="shared" si="9"/>
        <v>630</v>
      </c>
      <c r="M1241" s="11">
        <v>0.4</v>
      </c>
      <c r="O1241" s="16"/>
      <c r="P1241" s="17"/>
      <c r="Q1241" s="12"/>
      <c r="R1241" s="13"/>
    </row>
    <row r="1242" spans="1:18" ht="15.85" customHeight="1">
      <c r="A1242" s="1"/>
      <c r="B1242" s="6" t="s">
        <v>27</v>
      </c>
      <c r="C1242" s="6">
        <v>1128299</v>
      </c>
      <c r="D1242" s="7">
        <v>44264</v>
      </c>
      <c r="E1242" s="6" t="s">
        <v>28</v>
      </c>
      <c r="F1242" s="6" t="s">
        <v>61</v>
      </c>
      <c r="G1242" s="6" t="s">
        <v>62</v>
      </c>
      <c r="H1242" s="6" t="s">
        <v>17</v>
      </c>
      <c r="I1242" s="8">
        <v>0.45</v>
      </c>
      <c r="J1242" s="9">
        <v>5000</v>
      </c>
      <c r="K1242" s="10">
        <f t="shared" si="8"/>
        <v>2250</v>
      </c>
      <c r="L1242" s="10">
        <f t="shared" si="9"/>
        <v>562.5</v>
      </c>
      <c r="M1242" s="11">
        <v>0.25</v>
      </c>
      <c r="O1242" s="16"/>
      <c r="P1242" s="17"/>
      <c r="Q1242" s="12"/>
      <c r="R1242" s="13"/>
    </row>
    <row r="1243" spans="1:18" ht="15.85" customHeight="1">
      <c r="A1243" s="1"/>
      <c r="B1243" s="6" t="s">
        <v>27</v>
      </c>
      <c r="C1243" s="6">
        <v>1128299</v>
      </c>
      <c r="D1243" s="7">
        <v>44264</v>
      </c>
      <c r="E1243" s="6" t="s">
        <v>28</v>
      </c>
      <c r="F1243" s="6" t="s">
        <v>61</v>
      </c>
      <c r="G1243" s="6" t="s">
        <v>62</v>
      </c>
      <c r="H1243" s="6" t="s">
        <v>18</v>
      </c>
      <c r="I1243" s="8">
        <v>0.54999999999999993</v>
      </c>
      <c r="J1243" s="9">
        <v>3500</v>
      </c>
      <c r="K1243" s="10">
        <f t="shared" si="8"/>
        <v>1924.9999999999998</v>
      </c>
      <c r="L1243" s="10">
        <f t="shared" si="9"/>
        <v>385</v>
      </c>
      <c r="M1243" s="11">
        <v>0.2</v>
      </c>
      <c r="O1243" s="16"/>
      <c r="P1243" s="17"/>
      <c r="Q1243" s="12"/>
      <c r="R1243" s="13"/>
    </row>
    <row r="1244" spans="1:18" ht="15.85" customHeight="1">
      <c r="A1244" s="1"/>
      <c r="B1244" s="6" t="s">
        <v>27</v>
      </c>
      <c r="C1244" s="6">
        <v>1128299</v>
      </c>
      <c r="D1244" s="7">
        <v>44264</v>
      </c>
      <c r="E1244" s="6" t="s">
        <v>28</v>
      </c>
      <c r="F1244" s="6" t="s">
        <v>61</v>
      </c>
      <c r="G1244" s="6" t="s">
        <v>62</v>
      </c>
      <c r="H1244" s="6" t="s">
        <v>19</v>
      </c>
      <c r="I1244" s="8">
        <v>0.59999999999999987</v>
      </c>
      <c r="J1244" s="9">
        <v>3750</v>
      </c>
      <c r="K1244" s="10">
        <f t="shared" si="8"/>
        <v>2249.9999999999995</v>
      </c>
      <c r="L1244" s="10">
        <f t="shared" si="9"/>
        <v>562.49999999999989</v>
      </c>
      <c r="M1244" s="11">
        <v>0.25</v>
      </c>
      <c r="O1244" s="16"/>
      <c r="P1244" s="17"/>
      <c r="Q1244" s="12"/>
      <c r="R1244" s="13"/>
    </row>
    <row r="1245" spans="1:18" ht="15.85" customHeight="1">
      <c r="A1245" s="1"/>
      <c r="B1245" s="6" t="s">
        <v>27</v>
      </c>
      <c r="C1245" s="6">
        <v>1128299</v>
      </c>
      <c r="D1245" s="7">
        <v>44264</v>
      </c>
      <c r="E1245" s="6" t="s">
        <v>28</v>
      </c>
      <c r="F1245" s="6" t="s">
        <v>61</v>
      </c>
      <c r="G1245" s="6" t="s">
        <v>62</v>
      </c>
      <c r="H1245" s="6" t="s">
        <v>20</v>
      </c>
      <c r="I1245" s="8">
        <v>0.54999999999999993</v>
      </c>
      <c r="J1245" s="9">
        <v>2750</v>
      </c>
      <c r="K1245" s="10">
        <f t="shared" si="8"/>
        <v>1512.4999999999998</v>
      </c>
      <c r="L1245" s="10">
        <f t="shared" si="9"/>
        <v>378.12499999999994</v>
      </c>
      <c r="M1245" s="11">
        <v>0.25</v>
      </c>
      <c r="O1245" s="16"/>
      <c r="P1245" s="17"/>
      <c r="Q1245" s="12"/>
      <c r="R1245" s="13"/>
    </row>
    <row r="1246" spans="1:18" ht="15.85" customHeight="1">
      <c r="A1246" s="1"/>
      <c r="B1246" s="6" t="s">
        <v>27</v>
      </c>
      <c r="C1246" s="6">
        <v>1128299</v>
      </c>
      <c r="D1246" s="7">
        <v>44264</v>
      </c>
      <c r="E1246" s="6" t="s">
        <v>28</v>
      </c>
      <c r="F1246" s="6" t="s">
        <v>61</v>
      </c>
      <c r="G1246" s="6" t="s">
        <v>62</v>
      </c>
      <c r="H1246" s="6" t="s">
        <v>21</v>
      </c>
      <c r="I1246" s="8">
        <v>0.6</v>
      </c>
      <c r="J1246" s="9">
        <v>1250</v>
      </c>
      <c r="K1246" s="10">
        <f t="shared" si="8"/>
        <v>750</v>
      </c>
      <c r="L1246" s="10">
        <f t="shared" si="9"/>
        <v>112.5</v>
      </c>
      <c r="M1246" s="11">
        <v>0.15</v>
      </c>
      <c r="O1246" s="16"/>
      <c r="P1246" s="17"/>
      <c r="Q1246" s="12"/>
      <c r="R1246" s="13"/>
    </row>
    <row r="1247" spans="1:18" ht="15.85" customHeight="1">
      <c r="A1247" s="1"/>
      <c r="B1247" s="6" t="s">
        <v>27</v>
      </c>
      <c r="C1247" s="6">
        <v>1128299</v>
      </c>
      <c r="D1247" s="7">
        <v>44264</v>
      </c>
      <c r="E1247" s="6" t="s">
        <v>28</v>
      </c>
      <c r="F1247" s="6" t="s">
        <v>61</v>
      </c>
      <c r="G1247" s="6" t="s">
        <v>62</v>
      </c>
      <c r="H1247" s="6" t="s">
        <v>22</v>
      </c>
      <c r="I1247" s="8">
        <v>0.54999999999999993</v>
      </c>
      <c r="J1247" s="9">
        <v>3250</v>
      </c>
      <c r="K1247" s="10">
        <f t="shared" si="8"/>
        <v>1787.4999999999998</v>
      </c>
      <c r="L1247" s="10">
        <f t="shared" si="9"/>
        <v>715</v>
      </c>
      <c r="M1247" s="11">
        <v>0.4</v>
      </c>
      <c r="O1247" s="16"/>
      <c r="P1247" s="17"/>
      <c r="Q1247" s="12"/>
      <c r="R1247" s="13"/>
    </row>
    <row r="1248" spans="1:18" ht="15.85" customHeight="1">
      <c r="A1248" s="1"/>
      <c r="B1248" s="6" t="s">
        <v>27</v>
      </c>
      <c r="C1248" s="6">
        <v>1128299</v>
      </c>
      <c r="D1248" s="7">
        <v>44296</v>
      </c>
      <c r="E1248" s="6" t="s">
        <v>28</v>
      </c>
      <c r="F1248" s="6" t="s">
        <v>61</v>
      </c>
      <c r="G1248" s="6" t="s">
        <v>62</v>
      </c>
      <c r="H1248" s="6" t="s">
        <v>17</v>
      </c>
      <c r="I1248" s="8">
        <v>0.6</v>
      </c>
      <c r="J1248" s="9">
        <v>5000</v>
      </c>
      <c r="K1248" s="10">
        <f t="shared" si="8"/>
        <v>3000</v>
      </c>
      <c r="L1248" s="10">
        <f t="shared" si="9"/>
        <v>750</v>
      </c>
      <c r="M1248" s="11">
        <v>0.25</v>
      </c>
      <c r="O1248" s="16"/>
      <c r="P1248" s="17"/>
      <c r="Q1248" s="12"/>
      <c r="R1248" s="13"/>
    </row>
    <row r="1249" spans="1:18" ht="15.85" customHeight="1">
      <c r="A1249" s="1"/>
      <c r="B1249" s="6" t="s">
        <v>27</v>
      </c>
      <c r="C1249" s="6">
        <v>1128299</v>
      </c>
      <c r="D1249" s="7">
        <v>44296</v>
      </c>
      <c r="E1249" s="6" t="s">
        <v>28</v>
      </c>
      <c r="F1249" s="6" t="s">
        <v>61</v>
      </c>
      <c r="G1249" s="6" t="s">
        <v>62</v>
      </c>
      <c r="H1249" s="6" t="s">
        <v>18</v>
      </c>
      <c r="I1249" s="8">
        <v>0.65</v>
      </c>
      <c r="J1249" s="9">
        <v>3000</v>
      </c>
      <c r="K1249" s="10">
        <f t="shared" si="8"/>
        <v>1950</v>
      </c>
      <c r="L1249" s="10">
        <f t="shared" si="9"/>
        <v>390</v>
      </c>
      <c r="M1249" s="11">
        <v>0.2</v>
      </c>
      <c r="O1249" s="16"/>
      <c r="P1249" s="17"/>
      <c r="Q1249" s="12"/>
      <c r="R1249" s="13"/>
    </row>
    <row r="1250" spans="1:18" ht="15.85" customHeight="1">
      <c r="A1250" s="1"/>
      <c r="B1250" s="6" t="s">
        <v>27</v>
      </c>
      <c r="C1250" s="6">
        <v>1128299</v>
      </c>
      <c r="D1250" s="7">
        <v>44296</v>
      </c>
      <c r="E1250" s="6" t="s">
        <v>28</v>
      </c>
      <c r="F1250" s="6" t="s">
        <v>61</v>
      </c>
      <c r="G1250" s="6" t="s">
        <v>62</v>
      </c>
      <c r="H1250" s="6" t="s">
        <v>19</v>
      </c>
      <c r="I1250" s="8">
        <v>0.65</v>
      </c>
      <c r="J1250" s="9">
        <v>3500</v>
      </c>
      <c r="K1250" s="10">
        <f t="shared" si="8"/>
        <v>2275</v>
      </c>
      <c r="L1250" s="10">
        <f t="shared" si="9"/>
        <v>568.75</v>
      </c>
      <c r="M1250" s="11">
        <v>0.25</v>
      </c>
      <c r="O1250" s="16"/>
      <c r="P1250" s="17"/>
      <c r="Q1250" s="12"/>
      <c r="R1250" s="13"/>
    </row>
    <row r="1251" spans="1:18" ht="15.85" customHeight="1">
      <c r="A1251" s="1"/>
      <c r="B1251" s="6" t="s">
        <v>27</v>
      </c>
      <c r="C1251" s="6">
        <v>1128299</v>
      </c>
      <c r="D1251" s="7">
        <v>44296</v>
      </c>
      <c r="E1251" s="6" t="s">
        <v>28</v>
      </c>
      <c r="F1251" s="6" t="s">
        <v>61</v>
      </c>
      <c r="G1251" s="6" t="s">
        <v>62</v>
      </c>
      <c r="H1251" s="6" t="s">
        <v>20</v>
      </c>
      <c r="I1251" s="8">
        <v>0.5</v>
      </c>
      <c r="J1251" s="9">
        <v>2500</v>
      </c>
      <c r="K1251" s="10">
        <f t="shared" si="8"/>
        <v>1250</v>
      </c>
      <c r="L1251" s="10">
        <f t="shared" si="9"/>
        <v>312.5</v>
      </c>
      <c r="M1251" s="11">
        <v>0.25</v>
      </c>
      <c r="O1251" s="16"/>
      <c r="P1251" s="17"/>
      <c r="Q1251" s="12"/>
      <c r="R1251" s="13"/>
    </row>
    <row r="1252" spans="1:18" ht="15.85" customHeight="1">
      <c r="A1252" s="1"/>
      <c r="B1252" s="6" t="s">
        <v>27</v>
      </c>
      <c r="C1252" s="6">
        <v>1128299</v>
      </c>
      <c r="D1252" s="7">
        <v>44296</v>
      </c>
      <c r="E1252" s="6" t="s">
        <v>28</v>
      </c>
      <c r="F1252" s="6" t="s">
        <v>61</v>
      </c>
      <c r="G1252" s="6" t="s">
        <v>62</v>
      </c>
      <c r="H1252" s="6" t="s">
        <v>21</v>
      </c>
      <c r="I1252" s="8">
        <v>0.55000000000000004</v>
      </c>
      <c r="J1252" s="9">
        <v>1500</v>
      </c>
      <c r="K1252" s="10">
        <f t="shared" si="8"/>
        <v>825.00000000000011</v>
      </c>
      <c r="L1252" s="10">
        <f t="shared" si="9"/>
        <v>123.75000000000001</v>
      </c>
      <c r="M1252" s="11">
        <v>0.15</v>
      </c>
      <c r="O1252" s="16"/>
      <c r="P1252" s="17"/>
      <c r="Q1252" s="12"/>
      <c r="R1252" s="13"/>
    </row>
    <row r="1253" spans="1:18" ht="15.85" customHeight="1">
      <c r="A1253" s="1"/>
      <c r="B1253" s="6" t="s">
        <v>27</v>
      </c>
      <c r="C1253" s="6">
        <v>1128299</v>
      </c>
      <c r="D1253" s="7">
        <v>44296</v>
      </c>
      <c r="E1253" s="6" t="s">
        <v>28</v>
      </c>
      <c r="F1253" s="6" t="s">
        <v>61</v>
      </c>
      <c r="G1253" s="6" t="s">
        <v>62</v>
      </c>
      <c r="H1253" s="6" t="s">
        <v>22</v>
      </c>
      <c r="I1253" s="8">
        <v>0.70000000000000007</v>
      </c>
      <c r="J1253" s="9">
        <v>3250</v>
      </c>
      <c r="K1253" s="10">
        <f t="shared" si="8"/>
        <v>2275</v>
      </c>
      <c r="L1253" s="10">
        <f t="shared" si="9"/>
        <v>910</v>
      </c>
      <c r="M1253" s="11">
        <v>0.4</v>
      </c>
      <c r="O1253" s="16"/>
      <c r="P1253" s="17"/>
      <c r="Q1253" s="12"/>
      <c r="R1253" s="13"/>
    </row>
    <row r="1254" spans="1:18" ht="15.85" customHeight="1">
      <c r="A1254" s="1"/>
      <c r="B1254" s="6" t="s">
        <v>27</v>
      </c>
      <c r="C1254" s="6">
        <v>1128299</v>
      </c>
      <c r="D1254" s="7">
        <v>44327</v>
      </c>
      <c r="E1254" s="6" t="s">
        <v>28</v>
      </c>
      <c r="F1254" s="6" t="s">
        <v>61</v>
      </c>
      <c r="G1254" s="6" t="s">
        <v>62</v>
      </c>
      <c r="H1254" s="6" t="s">
        <v>17</v>
      </c>
      <c r="I1254" s="8">
        <v>0.54999999999999993</v>
      </c>
      <c r="J1254" s="9">
        <v>5250</v>
      </c>
      <c r="K1254" s="10">
        <f t="shared" si="8"/>
        <v>2887.4999999999995</v>
      </c>
      <c r="L1254" s="10">
        <f t="shared" si="9"/>
        <v>721.87499999999989</v>
      </c>
      <c r="M1254" s="11">
        <v>0.25</v>
      </c>
      <c r="O1254" s="16"/>
      <c r="P1254" s="17"/>
      <c r="Q1254" s="12"/>
      <c r="R1254" s="13"/>
    </row>
    <row r="1255" spans="1:18" ht="15.85" customHeight="1">
      <c r="A1255" s="1"/>
      <c r="B1255" s="6" t="s">
        <v>27</v>
      </c>
      <c r="C1255" s="6">
        <v>1128299</v>
      </c>
      <c r="D1255" s="7">
        <v>44327</v>
      </c>
      <c r="E1255" s="6" t="s">
        <v>28</v>
      </c>
      <c r="F1255" s="6" t="s">
        <v>61</v>
      </c>
      <c r="G1255" s="6" t="s">
        <v>62</v>
      </c>
      <c r="H1255" s="6" t="s">
        <v>18</v>
      </c>
      <c r="I1255" s="8">
        <v>0.6</v>
      </c>
      <c r="J1255" s="9">
        <v>3750</v>
      </c>
      <c r="K1255" s="10">
        <f t="shared" si="8"/>
        <v>2250</v>
      </c>
      <c r="L1255" s="10">
        <f t="shared" si="9"/>
        <v>450</v>
      </c>
      <c r="M1255" s="11">
        <v>0.2</v>
      </c>
      <c r="O1255" s="16"/>
      <c r="P1255" s="17"/>
      <c r="Q1255" s="12"/>
      <c r="R1255" s="13"/>
    </row>
    <row r="1256" spans="1:18" ht="15.85" customHeight="1">
      <c r="A1256" s="1"/>
      <c r="B1256" s="6" t="s">
        <v>27</v>
      </c>
      <c r="C1256" s="6">
        <v>1128299</v>
      </c>
      <c r="D1256" s="7">
        <v>44327</v>
      </c>
      <c r="E1256" s="6" t="s">
        <v>28</v>
      </c>
      <c r="F1256" s="6" t="s">
        <v>61</v>
      </c>
      <c r="G1256" s="6" t="s">
        <v>62</v>
      </c>
      <c r="H1256" s="6" t="s">
        <v>19</v>
      </c>
      <c r="I1256" s="8">
        <v>0.6</v>
      </c>
      <c r="J1256" s="9">
        <v>3750</v>
      </c>
      <c r="K1256" s="10">
        <f t="shared" si="8"/>
        <v>2250</v>
      </c>
      <c r="L1256" s="10">
        <f t="shared" si="9"/>
        <v>562.5</v>
      </c>
      <c r="M1256" s="11">
        <v>0.25</v>
      </c>
      <c r="O1256" s="16"/>
      <c r="P1256" s="17"/>
      <c r="Q1256" s="12"/>
      <c r="R1256" s="13"/>
    </row>
    <row r="1257" spans="1:18" ht="15.85" customHeight="1">
      <c r="A1257" s="1"/>
      <c r="B1257" s="6" t="s">
        <v>27</v>
      </c>
      <c r="C1257" s="6">
        <v>1128299</v>
      </c>
      <c r="D1257" s="7">
        <v>44327</v>
      </c>
      <c r="E1257" s="6" t="s">
        <v>28</v>
      </c>
      <c r="F1257" s="6" t="s">
        <v>61</v>
      </c>
      <c r="G1257" s="6" t="s">
        <v>62</v>
      </c>
      <c r="H1257" s="6" t="s">
        <v>20</v>
      </c>
      <c r="I1257" s="8">
        <v>0.54999999999999993</v>
      </c>
      <c r="J1257" s="9">
        <v>2750</v>
      </c>
      <c r="K1257" s="10">
        <f t="shared" si="8"/>
        <v>1512.4999999999998</v>
      </c>
      <c r="L1257" s="10">
        <f t="shared" si="9"/>
        <v>378.12499999999994</v>
      </c>
      <c r="M1257" s="11">
        <v>0.25</v>
      </c>
      <c r="O1257" s="16"/>
      <c r="P1257" s="17"/>
      <c r="Q1257" s="12"/>
      <c r="R1257" s="13"/>
    </row>
    <row r="1258" spans="1:18" ht="15.85" customHeight="1">
      <c r="A1258" s="1"/>
      <c r="B1258" s="6" t="s">
        <v>27</v>
      </c>
      <c r="C1258" s="6">
        <v>1128299</v>
      </c>
      <c r="D1258" s="7">
        <v>44327</v>
      </c>
      <c r="E1258" s="6" t="s">
        <v>28</v>
      </c>
      <c r="F1258" s="6" t="s">
        <v>61</v>
      </c>
      <c r="G1258" s="6" t="s">
        <v>62</v>
      </c>
      <c r="H1258" s="6" t="s">
        <v>21</v>
      </c>
      <c r="I1258" s="8">
        <v>0.6</v>
      </c>
      <c r="J1258" s="9">
        <v>1750</v>
      </c>
      <c r="K1258" s="10">
        <f t="shared" si="8"/>
        <v>1050</v>
      </c>
      <c r="L1258" s="10">
        <f t="shared" si="9"/>
        <v>157.5</v>
      </c>
      <c r="M1258" s="11">
        <v>0.15</v>
      </c>
      <c r="O1258" s="16"/>
      <c r="P1258" s="17"/>
      <c r="Q1258" s="12"/>
      <c r="R1258" s="13"/>
    </row>
    <row r="1259" spans="1:18" ht="15.85" customHeight="1">
      <c r="A1259" s="1"/>
      <c r="B1259" s="6" t="s">
        <v>27</v>
      </c>
      <c r="C1259" s="6">
        <v>1128299</v>
      </c>
      <c r="D1259" s="7">
        <v>44327</v>
      </c>
      <c r="E1259" s="6" t="s">
        <v>28</v>
      </c>
      <c r="F1259" s="6" t="s">
        <v>61</v>
      </c>
      <c r="G1259" s="6" t="s">
        <v>62</v>
      </c>
      <c r="H1259" s="6" t="s">
        <v>22</v>
      </c>
      <c r="I1259" s="8">
        <v>0.75</v>
      </c>
      <c r="J1259" s="9">
        <v>4750</v>
      </c>
      <c r="K1259" s="10">
        <f t="shared" si="8"/>
        <v>3562.5</v>
      </c>
      <c r="L1259" s="10">
        <f t="shared" si="9"/>
        <v>1425</v>
      </c>
      <c r="M1259" s="11">
        <v>0.4</v>
      </c>
      <c r="O1259" s="16"/>
      <c r="P1259" s="17"/>
      <c r="Q1259" s="12"/>
      <c r="R1259" s="13"/>
    </row>
    <row r="1260" spans="1:18" ht="15.85" customHeight="1">
      <c r="A1260" s="1"/>
      <c r="B1260" s="6" t="s">
        <v>27</v>
      </c>
      <c r="C1260" s="6">
        <v>1128299</v>
      </c>
      <c r="D1260" s="7">
        <v>44357</v>
      </c>
      <c r="E1260" s="6" t="s">
        <v>28</v>
      </c>
      <c r="F1260" s="6" t="s">
        <v>61</v>
      </c>
      <c r="G1260" s="6" t="s">
        <v>62</v>
      </c>
      <c r="H1260" s="6" t="s">
        <v>17</v>
      </c>
      <c r="I1260" s="8">
        <v>0.7</v>
      </c>
      <c r="J1260" s="9">
        <v>7250</v>
      </c>
      <c r="K1260" s="10">
        <f t="shared" si="8"/>
        <v>5075</v>
      </c>
      <c r="L1260" s="10">
        <f t="shared" si="9"/>
        <v>1268.75</v>
      </c>
      <c r="M1260" s="11">
        <v>0.25</v>
      </c>
      <c r="O1260" s="16"/>
      <c r="P1260" s="17"/>
      <c r="Q1260" s="12"/>
      <c r="R1260" s="13"/>
    </row>
    <row r="1261" spans="1:18" ht="15.85" customHeight="1">
      <c r="A1261" s="1"/>
      <c r="B1261" s="6" t="s">
        <v>27</v>
      </c>
      <c r="C1261" s="6">
        <v>1128299</v>
      </c>
      <c r="D1261" s="7">
        <v>44357</v>
      </c>
      <c r="E1261" s="6" t="s">
        <v>28</v>
      </c>
      <c r="F1261" s="6" t="s">
        <v>61</v>
      </c>
      <c r="G1261" s="6" t="s">
        <v>62</v>
      </c>
      <c r="H1261" s="6" t="s">
        <v>18</v>
      </c>
      <c r="I1261" s="8">
        <v>0.75</v>
      </c>
      <c r="J1261" s="9">
        <v>6000</v>
      </c>
      <c r="K1261" s="10">
        <f t="shared" si="8"/>
        <v>4500</v>
      </c>
      <c r="L1261" s="10">
        <f t="shared" si="9"/>
        <v>900</v>
      </c>
      <c r="M1261" s="11">
        <v>0.2</v>
      </c>
      <c r="O1261" s="16"/>
      <c r="P1261" s="17"/>
      <c r="Q1261" s="12"/>
      <c r="R1261" s="13"/>
    </row>
    <row r="1262" spans="1:18" ht="15.85" customHeight="1">
      <c r="A1262" s="1"/>
      <c r="B1262" s="6" t="s">
        <v>27</v>
      </c>
      <c r="C1262" s="6">
        <v>1128299</v>
      </c>
      <c r="D1262" s="7">
        <v>44357</v>
      </c>
      <c r="E1262" s="6" t="s">
        <v>28</v>
      </c>
      <c r="F1262" s="6" t="s">
        <v>61</v>
      </c>
      <c r="G1262" s="6" t="s">
        <v>62</v>
      </c>
      <c r="H1262" s="6" t="s">
        <v>19</v>
      </c>
      <c r="I1262" s="8">
        <v>0.75</v>
      </c>
      <c r="J1262" s="9">
        <v>6000</v>
      </c>
      <c r="K1262" s="10">
        <f t="shared" si="8"/>
        <v>4500</v>
      </c>
      <c r="L1262" s="10">
        <f t="shared" si="9"/>
        <v>1125</v>
      </c>
      <c r="M1262" s="11">
        <v>0.25</v>
      </c>
      <c r="O1262" s="16"/>
      <c r="P1262" s="17"/>
      <c r="Q1262" s="12"/>
      <c r="R1262" s="13"/>
    </row>
    <row r="1263" spans="1:18" ht="15.85" customHeight="1">
      <c r="A1263" s="1"/>
      <c r="B1263" s="6" t="s">
        <v>27</v>
      </c>
      <c r="C1263" s="6">
        <v>1128299</v>
      </c>
      <c r="D1263" s="7">
        <v>44357</v>
      </c>
      <c r="E1263" s="6" t="s">
        <v>28</v>
      </c>
      <c r="F1263" s="6" t="s">
        <v>61</v>
      </c>
      <c r="G1263" s="6" t="s">
        <v>62</v>
      </c>
      <c r="H1263" s="6" t="s">
        <v>20</v>
      </c>
      <c r="I1263" s="8">
        <v>0.75</v>
      </c>
      <c r="J1263" s="9">
        <v>4750</v>
      </c>
      <c r="K1263" s="10">
        <f t="shared" si="8"/>
        <v>3562.5</v>
      </c>
      <c r="L1263" s="10">
        <f t="shared" si="9"/>
        <v>890.625</v>
      </c>
      <c r="M1263" s="11">
        <v>0.25</v>
      </c>
      <c r="O1263" s="16"/>
      <c r="P1263" s="17"/>
      <c r="Q1263" s="12"/>
      <c r="R1263" s="13"/>
    </row>
    <row r="1264" spans="1:18" ht="15.85" customHeight="1">
      <c r="A1264" s="1"/>
      <c r="B1264" s="6" t="s">
        <v>27</v>
      </c>
      <c r="C1264" s="6">
        <v>1128299</v>
      </c>
      <c r="D1264" s="7">
        <v>44357</v>
      </c>
      <c r="E1264" s="6" t="s">
        <v>28</v>
      </c>
      <c r="F1264" s="6" t="s">
        <v>61</v>
      </c>
      <c r="G1264" s="6" t="s">
        <v>62</v>
      </c>
      <c r="H1264" s="6" t="s">
        <v>21</v>
      </c>
      <c r="I1264" s="8">
        <v>0.85000000000000009</v>
      </c>
      <c r="J1264" s="9">
        <v>3500</v>
      </c>
      <c r="K1264" s="10">
        <f t="shared" si="8"/>
        <v>2975.0000000000005</v>
      </c>
      <c r="L1264" s="10">
        <f t="shared" si="9"/>
        <v>446.25000000000006</v>
      </c>
      <c r="M1264" s="11">
        <v>0.15</v>
      </c>
      <c r="O1264" s="16"/>
      <c r="P1264" s="17"/>
      <c r="Q1264" s="12"/>
      <c r="R1264" s="13"/>
    </row>
    <row r="1265" spans="1:18" ht="15.85" customHeight="1">
      <c r="A1265" s="1"/>
      <c r="B1265" s="6" t="s">
        <v>27</v>
      </c>
      <c r="C1265" s="6">
        <v>1128299</v>
      </c>
      <c r="D1265" s="7">
        <v>44357</v>
      </c>
      <c r="E1265" s="6" t="s">
        <v>28</v>
      </c>
      <c r="F1265" s="6" t="s">
        <v>61</v>
      </c>
      <c r="G1265" s="6" t="s">
        <v>62</v>
      </c>
      <c r="H1265" s="6" t="s">
        <v>22</v>
      </c>
      <c r="I1265" s="8">
        <v>1</v>
      </c>
      <c r="J1265" s="9">
        <v>6500</v>
      </c>
      <c r="K1265" s="10">
        <f t="shared" si="8"/>
        <v>6500</v>
      </c>
      <c r="L1265" s="10">
        <f t="shared" si="9"/>
        <v>2600</v>
      </c>
      <c r="M1265" s="11">
        <v>0.4</v>
      </c>
      <c r="O1265" s="16"/>
      <c r="P1265" s="17"/>
      <c r="Q1265" s="12"/>
      <c r="R1265" s="13"/>
    </row>
    <row r="1266" spans="1:18" ht="15.85" customHeight="1">
      <c r="A1266" s="1"/>
      <c r="B1266" s="6" t="s">
        <v>27</v>
      </c>
      <c r="C1266" s="6">
        <v>1128299</v>
      </c>
      <c r="D1266" s="7">
        <v>44386</v>
      </c>
      <c r="E1266" s="6" t="s">
        <v>28</v>
      </c>
      <c r="F1266" s="6" t="s">
        <v>61</v>
      </c>
      <c r="G1266" s="6" t="s">
        <v>62</v>
      </c>
      <c r="H1266" s="6" t="s">
        <v>17</v>
      </c>
      <c r="I1266" s="8">
        <v>0.8</v>
      </c>
      <c r="J1266" s="9">
        <v>8000</v>
      </c>
      <c r="K1266" s="10">
        <f t="shared" si="8"/>
        <v>6400</v>
      </c>
      <c r="L1266" s="10">
        <f t="shared" si="9"/>
        <v>1600</v>
      </c>
      <c r="M1266" s="11">
        <v>0.25</v>
      </c>
      <c r="O1266" s="16"/>
      <c r="P1266" s="17"/>
      <c r="Q1266" s="12"/>
      <c r="R1266" s="13"/>
    </row>
    <row r="1267" spans="1:18" ht="15.85" customHeight="1">
      <c r="A1267" s="1"/>
      <c r="B1267" s="6" t="s">
        <v>27</v>
      </c>
      <c r="C1267" s="6">
        <v>1128299</v>
      </c>
      <c r="D1267" s="7">
        <v>44386</v>
      </c>
      <c r="E1267" s="6" t="s">
        <v>28</v>
      </c>
      <c r="F1267" s="6" t="s">
        <v>61</v>
      </c>
      <c r="G1267" s="6" t="s">
        <v>62</v>
      </c>
      <c r="H1267" s="6" t="s">
        <v>18</v>
      </c>
      <c r="I1267" s="8">
        <v>0.85000000000000009</v>
      </c>
      <c r="J1267" s="9">
        <v>6500</v>
      </c>
      <c r="K1267" s="10">
        <f t="shared" si="8"/>
        <v>5525.0000000000009</v>
      </c>
      <c r="L1267" s="10">
        <f t="shared" si="9"/>
        <v>1105.0000000000002</v>
      </c>
      <c r="M1267" s="11">
        <v>0.2</v>
      </c>
      <c r="O1267" s="16"/>
      <c r="P1267" s="17"/>
      <c r="Q1267" s="12"/>
      <c r="R1267" s="13"/>
    </row>
    <row r="1268" spans="1:18" ht="15.85" customHeight="1">
      <c r="A1268" s="1"/>
      <c r="B1268" s="6" t="s">
        <v>27</v>
      </c>
      <c r="C1268" s="6">
        <v>1128299</v>
      </c>
      <c r="D1268" s="7">
        <v>44386</v>
      </c>
      <c r="E1268" s="6" t="s">
        <v>28</v>
      </c>
      <c r="F1268" s="6" t="s">
        <v>61</v>
      </c>
      <c r="G1268" s="6" t="s">
        <v>62</v>
      </c>
      <c r="H1268" s="6" t="s">
        <v>19</v>
      </c>
      <c r="I1268" s="8">
        <v>0.85000000000000009</v>
      </c>
      <c r="J1268" s="9">
        <v>6000</v>
      </c>
      <c r="K1268" s="10">
        <f t="shared" si="8"/>
        <v>5100.0000000000009</v>
      </c>
      <c r="L1268" s="10">
        <f t="shared" si="9"/>
        <v>1275.0000000000002</v>
      </c>
      <c r="M1268" s="11">
        <v>0.25</v>
      </c>
      <c r="O1268" s="16"/>
      <c r="P1268" s="17"/>
      <c r="Q1268" s="12"/>
      <c r="R1268" s="13"/>
    </row>
    <row r="1269" spans="1:18" ht="15.85" customHeight="1">
      <c r="A1269" s="1"/>
      <c r="B1269" s="6" t="s">
        <v>27</v>
      </c>
      <c r="C1269" s="6">
        <v>1128299</v>
      </c>
      <c r="D1269" s="7">
        <v>44386</v>
      </c>
      <c r="E1269" s="6" t="s">
        <v>28</v>
      </c>
      <c r="F1269" s="6" t="s">
        <v>61</v>
      </c>
      <c r="G1269" s="6" t="s">
        <v>62</v>
      </c>
      <c r="H1269" s="6" t="s">
        <v>20</v>
      </c>
      <c r="I1269" s="8">
        <v>0.8</v>
      </c>
      <c r="J1269" s="9">
        <v>5000</v>
      </c>
      <c r="K1269" s="10">
        <f t="shared" si="8"/>
        <v>4000</v>
      </c>
      <c r="L1269" s="10">
        <f t="shared" si="9"/>
        <v>1000</v>
      </c>
      <c r="M1269" s="11">
        <v>0.25</v>
      </c>
      <c r="O1269" s="16"/>
      <c r="P1269" s="17"/>
      <c r="Q1269" s="12"/>
      <c r="R1269" s="13"/>
    </row>
    <row r="1270" spans="1:18" ht="15.85" customHeight="1">
      <c r="A1270" s="1"/>
      <c r="B1270" s="6" t="s">
        <v>27</v>
      </c>
      <c r="C1270" s="6">
        <v>1128299</v>
      </c>
      <c r="D1270" s="7">
        <v>44386</v>
      </c>
      <c r="E1270" s="6" t="s">
        <v>28</v>
      </c>
      <c r="F1270" s="6" t="s">
        <v>61</v>
      </c>
      <c r="G1270" s="6" t="s">
        <v>62</v>
      </c>
      <c r="H1270" s="6" t="s">
        <v>21</v>
      </c>
      <c r="I1270" s="8">
        <v>0.85000000000000009</v>
      </c>
      <c r="J1270" s="9">
        <v>5500</v>
      </c>
      <c r="K1270" s="10">
        <f t="shared" si="8"/>
        <v>4675.0000000000009</v>
      </c>
      <c r="L1270" s="10">
        <f t="shared" si="9"/>
        <v>701.25000000000011</v>
      </c>
      <c r="M1270" s="11">
        <v>0.15</v>
      </c>
      <c r="O1270" s="16"/>
      <c r="P1270" s="17"/>
      <c r="Q1270" s="12"/>
      <c r="R1270" s="13"/>
    </row>
    <row r="1271" spans="1:18" ht="15.85" customHeight="1">
      <c r="A1271" s="1"/>
      <c r="B1271" s="6" t="s">
        <v>27</v>
      </c>
      <c r="C1271" s="6">
        <v>1128299</v>
      </c>
      <c r="D1271" s="7">
        <v>44386</v>
      </c>
      <c r="E1271" s="6" t="s">
        <v>28</v>
      </c>
      <c r="F1271" s="6" t="s">
        <v>61</v>
      </c>
      <c r="G1271" s="6" t="s">
        <v>62</v>
      </c>
      <c r="H1271" s="6" t="s">
        <v>22</v>
      </c>
      <c r="I1271" s="8">
        <v>1</v>
      </c>
      <c r="J1271" s="9">
        <v>5500</v>
      </c>
      <c r="K1271" s="10">
        <f t="shared" si="8"/>
        <v>5500</v>
      </c>
      <c r="L1271" s="10">
        <f t="shared" si="9"/>
        <v>2200</v>
      </c>
      <c r="M1271" s="11">
        <v>0.4</v>
      </c>
      <c r="O1271" s="16"/>
      <c r="P1271" s="17"/>
      <c r="Q1271" s="12"/>
      <c r="R1271" s="13"/>
    </row>
    <row r="1272" spans="1:18" ht="15.85" customHeight="1">
      <c r="A1272" s="1"/>
      <c r="B1272" s="6" t="s">
        <v>27</v>
      </c>
      <c r="C1272" s="6">
        <v>1128299</v>
      </c>
      <c r="D1272" s="7">
        <v>44418</v>
      </c>
      <c r="E1272" s="6" t="s">
        <v>28</v>
      </c>
      <c r="F1272" s="6" t="s">
        <v>61</v>
      </c>
      <c r="G1272" s="6" t="s">
        <v>62</v>
      </c>
      <c r="H1272" s="6" t="s">
        <v>17</v>
      </c>
      <c r="I1272" s="8">
        <v>0.85000000000000009</v>
      </c>
      <c r="J1272" s="9">
        <v>7500</v>
      </c>
      <c r="K1272" s="10">
        <f t="shared" si="8"/>
        <v>6375.0000000000009</v>
      </c>
      <c r="L1272" s="10">
        <f t="shared" si="9"/>
        <v>1593.7500000000002</v>
      </c>
      <c r="M1272" s="11">
        <v>0.25</v>
      </c>
      <c r="O1272" s="16"/>
      <c r="P1272" s="17"/>
      <c r="Q1272" s="12"/>
      <c r="R1272" s="13"/>
    </row>
    <row r="1273" spans="1:18" ht="15.85" customHeight="1">
      <c r="A1273" s="1"/>
      <c r="B1273" s="6" t="s">
        <v>27</v>
      </c>
      <c r="C1273" s="6">
        <v>1128299</v>
      </c>
      <c r="D1273" s="7">
        <v>44418</v>
      </c>
      <c r="E1273" s="6" t="s">
        <v>28</v>
      </c>
      <c r="F1273" s="6" t="s">
        <v>61</v>
      </c>
      <c r="G1273" s="6" t="s">
        <v>62</v>
      </c>
      <c r="H1273" s="6" t="s">
        <v>18</v>
      </c>
      <c r="I1273" s="8">
        <v>0.75000000000000011</v>
      </c>
      <c r="J1273" s="9">
        <v>7250</v>
      </c>
      <c r="K1273" s="10">
        <f t="shared" si="8"/>
        <v>5437.5000000000009</v>
      </c>
      <c r="L1273" s="10">
        <f t="shared" si="9"/>
        <v>1087.5000000000002</v>
      </c>
      <c r="M1273" s="11">
        <v>0.2</v>
      </c>
      <c r="O1273" s="16"/>
      <c r="P1273" s="17"/>
      <c r="Q1273" s="12"/>
      <c r="R1273" s="13"/>
    </row>
    <row r="1274" spans="1:18" ht="15.85" customHeight="1">
      <c r="A1274" s="1"/>
      <c r="B1274" s="6" t="s">
        <v>27</v>
      </c>
      <c r="C1274" s="6">
        <v>1128299</v>
      </c>
      <c r="D1274" s="7">
        <v>44418</v>
      </c>
      <c r="E1274" s="6" t="s">
        <v>28</v>
      </c>
      <c r="F1274" s="6" t="s">
        <v>61</v>
      </c>
      <c r="G1274" s="6" t="s">
        <v>62</v>
      </c>
      <c r="H1274" s="6" t="s">
        <v>19</v>
      </c>
      <c r="I1274" s="8">
        <v>0.70000000000000007</v>
      </c>
      <c r="J1274" s="9">
        <v>6000</v>
      </c>
      <c r="K1274" s="10">
        <f t="shared" si="8"/>
        <v>4200</v>
      </c>
      <c r="L1274" s="10">
        <f t="shared" si="9"/>
        <v>1050</v>
      </c>
      <c r="M1274" s="11">
        <v>0.25</v>
      </c>
      <c r="O1274" s="16"/>
      <c r="P1274" s="17"/>
      <c r="Q1274" s="12"/>
      <c r="R1274" s="13"/>
    </row>
    <row r="1275" spans="1:18" ht="15.85" customHeight="1">
      <c r="A1275" s="1"/>
      <c r="B1275" s="6" t="s">
        <v>27</v>
      </c>
      <c r="C1275" s="6">
        <v>1128299</v>
      </c>
      <c r="D1275" s="7">
        <v>44418</v>
      </c>
      <c r="E1275" s="6" t="s">
        <v>28</v>
      </c>
      <c r="F1275" s="6" t="s">
        <v>61</v>
      </c>
      <c r="G1275" s="6" t="s">
        <v>62</v>
      </c>
      <c r="H1275" s="6" t="s">
        <v>20</v>
      </c>
      <c r="I1275" s="8">
        <v>0.70000000000000007</v>
      </c>
      <c r="J1275" s="9">
        <v>5250</v>
      </c>
      <c r="K1275" s="10">
        <f t="shared" si="8"/>
        <v>3675.0000000000005</v>
      </c>
      <c r="L1275" s="10">
        <f t="shared" si="9"/>
        <v>918.75000000000011</v>
      </c>
      <c r="M1275" s="11">
        <v>0.25</v>
      </c>
      <c r="O1275" s="16"/>
      <c r="P1275" s="17"/>
      <c r="Q1275" s="12"/>
      <c r="R1275" s="13"/>
    </row>
    <row r="1276" spans="1:18" ht="15.85" customHeight="1">
      <c r="A1276" s="1"/>
      <c r="B1276" s="6" t="s">
        <v>27</v>
      </c>
      <c r="C1276" s="6">
        <v>1128299</v>
      </c>
      <c r="D1276" s="7">
        <v>44418</v>
      </c>
      <c r="E1276" s="6" t="s">
        <v>28</v>
      </c>
      <c r="F1276" s="6" t="s">
        <v>61</v>
      </c>
      <c r="G1276" s="6" t="s">
        <v>62</v>
      </c>
      <c r="H1276" s="6" t="s">
        <v>21</v>
      </c>
      <c r="I1276" s="8">
        <v>0.7</v>
      </c>
      <c r="J1276" s="9">
        <v>5250</v>
      </c>
      <c r="K1276" s="10">
        <f t="shared" si="8"/>
        <v>3674.9999999999995</v>
      </c>
      <c r="L1276" s="10">
        <f t="shared" si="9"/>
        <v>551.24999999999989</v>
      </c>
      <c r="M1276" s="11">
        <v>0.15</v>
      </c>
      <c r="O1276" s="16"/>
      <c r="P1276" s="17"/>
      <c r="Q1276" s="12"/>
      <c r="R1276" s="13"/>
    </row>
    <row r="1277" spans="1:18" ht="15.85" customHeight="1">
      <c r="A1277" s="1"/>
      <c r="B1277" s="6" t="s">
        <v>27</v>
      </c>
      <c r="C1277" s="6">
        <v>1128299</v>
      </c>
      <c r="D1277" s="7">
        <v>44418</v>
      </c>
      <c r="E1277" s="6" t="s">
        <v>28</v>
      </c>
      <c r="F1277" s="6" t="s">
        <v>61</v>
      </c>
      <c r="G1277" s="6" t="s">
        <v>62</v>
      </c>
      <c r="H1277" s="6" t="s">
        <v>22</v>
      </c>
      <c r="I1277" s="8">
        <v>0.75</v>
      </c>
      <c r="J1277" s="9">
        <v>3500</v>
      </c>
      <c r="K1277" s="10">
        <f t="shared" si="8"/>
        <v>2625</v>
      </c>
      <c r="L1277" s="10">
        <f t="shared" si="9"/>
        <v>1050</v>
      </c>
      <c r="M1277" s="11">
        <v>0.4</v>
      </c>
      <c r="O1277" s="16"/>
      <c r="P1277" s="17"/>
      <c r="Q1277" s="12"/>
      <c r="R1277" s="13"/>
    </row>
    <row r="1278" spans="1:18" ht="15.85" customHeight="1">
      <c r="A1278" s="1"/>
      <c r="B1278" s="6" t="s">
        <v>27</v>
      </c>
      <c r="C1278" s="6">
        <v>1128299</v>
      </c>
      <c r="D1278" s="7">
        <v>44450</v>
      </c>
      <c r="E1278" s="6" t="s">
        <v>28</v>
      </c>
      <c r="F1278" s="6" t="s">
        <v>61</v>
      </c>
      <c r="G1278" s="6" t="s">
        <v>62</v>
      </c>
      <c r="H1278" s="6" t="s">
        <v>17</v>
      </c>
      <c r="I1278" s="8">
        <v>0.65000000000000013</v>
      </c>
      <c r="J1278" s="9">
        <v>5500</v>
      </c>
      <c r="K1278" s="10">
        <f t="shared" si="8"/>
        <v>3575.0000000000009</v>
      </c>
      <c r="L1278" s="10">
        <f t="shared" si="9"/>
        <v>893.75000000000023</v>
      </c>
      <c r="M1278" s="11">
        <v>0.25</v>
      </c>
      <c r="O1278" s="16"/>
      <c r="P1278" s="17"/>
      <c r="Q1278" s="12"/>
      <c r="R1278" s="13"/>
    </row>
    <row r="1279" spans="1:18" ht="15.85" customHeight="1">
      <c r="A1279" s="1"/>
      <c r="B1279" s="6" t="s">
        <v>27</v>
      </c>
      <c r="C1279" s="6">
        <v>1128299</v>
      </c>
      <c r="D1279" s="7">
        <v>44450</v>
      </c>
      <c r="E1279" s="6" t="s">
        <v>28</v>
      </c>
      <c r="F1279" s="6" t="s">
        <v>61</v>
      </c>
      <c r="G1279" s="6" t="s">
        <v>62</v>
      </c>
      <c r="H1279" s="6" t="s">
        <v>18</v>
      </c>
      <c r="I1279" s="8">
        <v>0.70000000000000018</v>
      </c>
      <c r="J1279" s="9">
        <v>5500</v>
      </c>
      <c r="K1279" s="10">
        <f t="shared" si="8"/>
        <v>3850.0000000000009</v>
      </c>
      <c r="L1279" s="10">
        <f t="shared" si="9"/>
        <v>770.00000000000023</v>
      </c>
      <c r="M1279" s="11">
        <v>0.2</v>
      </c>
      <c r="O1279" s="16"/>
      <c r="P1279" s="17"/>
      <c r="Q1279" s="12"/>
      <c r="R1279" s="13"/>
    </row>
    <row r="1280" spans="1:18" ht="15.85" customHeight="1">
      <c r="A1280" s="1"/>
      <c r="B1280" s="6" t="s">
        <v>27</v>
      </c>
      <c r="C1280" s="6">
        <v>1128299</v>
      </c>
      <c r="D1280" s="7">
        <v>44450</v>
      </c>
      <c r="E1280" s="6" t="s">
        <v>28</v>
      </c>
      <c r="F1280" s="6" t="s">
        <v>61</v>
      </c>
      <c r="G1280" s="6" t="s">
        <v>62</v>
      </c>
      <c r="H1280" s="6" t="s">
        <v>19</v>
      </c>
      <c r="I1280" s="8">
        <v>0.65000000000000013</v>
      </c>
      <c r="J1280" s="9">
        <v>3750</v>
      </c>
      <c r="K1280" s="10">
        <f t="shared" si="8"/>
        <v>2437.5000000000005</v>
      </c>
      <c r="L1280" s="10">
        <f t="shared" si="9"/>
        <v>609.37500000000011</v>
      </c>
      <c r="M1280" s="11">
        <v>0.25</v>
      </c>
      <c r="O1280" s="16"/>
      <c r="P1280" s="17"/>
      <c r="Q1280" s="12"/>
      <c r="R1280" s="13"/>
    </row>
    <row r="1281" spans="1:18" ht="15.85" customHeight="1">
      <c r="A1281" s="1"/>
      <c r="B1281" s="6" t="s">
        <v>27</v>
      </c>
      <c r="C1281" s="6">
        <v>1128299</v>
      </c>
      <c r="D1281" s="7">
        <v>44450</v>
      </c>
      <c r="E1281" s="6" t="s">
        <v>28</v>
      </c>
      <c r="F1281" s="6" t="s">
        <v>61</v>
      </c>
      <c r="G1281" s="6" t="s">
        <v>62</v>
      </c>
      <c r="H1281" s="6" t="s">
        <v>20</v>
      </c>
      <c r="I1281" s="8">
        <v>0.65000000000000013</v>
      </c>
      <c r="J1281" s="9">
        <v>3250</v>
      </c>
      <c r="K1281" s="10">
        <f t="shared" ref="K1281:K1535" si="10">I1281*J1281</f>
        <v>2112.5000000000005</v>
      </c>
      <c r="L1281" s="10">
        <f t="shared" ref="L1281:L1535" si="11">K1281*M1281</f>
        <v>528.12500000000011</v>
      </c>
      <c r="M1281" s="11">
        <v>0.25</v>
      </c>
      <c r="O1281" s="16"/>
      <c r="P1281" s="17"/>
      <c r="Q1281" s="12"/>
      <c r="R1281" s="13"/>
    </row>
    <row r="1282" spans="1:18" ht="15.85" customHeight="1">
      <c r="A1282" s="1"/>
      <c r="B1282" s="6" t="s">
        <v>27</v>
      </c>
      <c r="C1282" s="6">
        <v>1128299</v>
      </c>
      <c r="D1282" s="7">
        <v>44450</v>
      </c>
      <c r="E1282" s="6" t="s">
        <v>28</v>
      </c>
      <c r="F1282" s="6" t="s">
        <v>61</v>
      </c>
      <c r="G1282" s="6" t="s">
        <v>62</v>
      </c>
      <c r="H1282" s="6" t="s">
        <v>21</v>
      </c>
      <c r="I1282" s="8">
        <v>0.75000000000000011</v>
      </c>
      <c r="J1282" s="9">
        <v>3500</v>
      </c>
      <c r="K1282" s="10">
        <f t="shared" si="10"/>
        <v>2625.0000000000005</v>
      </c>
      <c r="L1282" s="10">
        <f t="shared" si="11"/>
        <v>393.75000000000006</v>
      </c>
      <c r="M1282" s="11">
        <v>0.15</v>
      </c>
      <c r="O1282" s="16"/>
      <c r="P1282" s="17"/>
      <c r="Q1282" s="12"/>
      <c r="R1282" s="13"/>
    </row>
    <row r="1283" spans="1:18" ht="15.85" customHeight="1">
      <c r="A1283" s="1"/>
      <c r="B1283" s="6" t="s">
        <v>27</v>
      </c>
      <c r="C1283" s="6">
        <v>1128299</v>
      </c>
      <c r="D1283" s="7">
        <v>44450</v>
      </c>
      <c r="E1283" s="6" t="s">
        <v>28</v>
      </c>
      <c r="F1283" s="6" t="s">
        <v>61</v>
      </c>
      <c r="G1283" s="6" t="s">
        <v>62</v>
      </c>
      <c r="H1283" s="6" t="s">
        <v>22</v>
      </c>
      <c r="I1283" s="8">
        <v>0.6</v>
      </c>
      <c r="J1283" s="9">
        <v>3750</v>
      </c>
      <c r="K1283" s="10">
        <f t="shared" si="10"/>
        <v>2250</v>
      </c>
      <c r="L1283" s="10">
        <f t="shared" si="11"/>
        <v>900</v>
      </c>
      <c r="M1283" s="11">
        <v>0.4</v>
      </c>
      <c r="O1283" s="16"/>
      <c r="P1283" s="17"/>
      <c r="Q1283" s="12"/>
      <c r="R1283" s="13"/>
    </row>
    <row r="1284" spans="1:18" ht="15.85" customHeight="1">
      <c r="A1284" s="1"/>
      <c r="B1284" s="6" t="s">
        <v>27</v>
      </c>
      <c r="C1284" s="6">
        <v>1128299</v>
      </c>
      <c r="D1284" s="7">
        <v>44479</v>
      </c>
      <c r="E1284" s="6" t="s">
        <v>28</v>
      </c>
      <c r="F1284" s="6" t="s">
        <v>61</v>
      </c>
      <c r="G1284" s="6" t="s">
        <v>62</v>
      </c>
      <c r="H1284" s="6" t="s">
        <v>17</v>
      </c>
      <c r="I1284" s="8">
        <v>0.55000000000000004</v>
      </c>
      <c r="J1284" s="9">
        <v>4750</v>
      </c>
      <c r="K1284" s="10">
        <f t="shared" si="10"/>
        <v>2612.5</v>
      </c>
      <c r="L1284" s="10">
        <f t="shared" si="11"/>
        <v>653.125</v>
      </c>
      <c r="M1284" s="11">
        <v>0.25</v>
      </c>
      <c r="O1284" s="16"/>
      <c r="P1284" s="17"/>
      <c r="Q1284" s="12"/>
      <c r="R1284" s="13"/>
    </row>
    <row r="1285" spans="1:18" ht="15.85" customHeight="1">
      <c r="A1285" s="1"/>
      <c r="B1285" s="6" t="s">
        <v>27</v>
      </c>
      <c r="C1285" s="6">
        <v>1128299</v>
      </c>
      <c r="D1285" s="7">
        <v>44479</v>
      </c>
      <c r="E1285" s="6" t="s">
        <v>28</v>
      </c>
      <c r="F1285" s="6" t="s">
        <v>61</v>
      </c>
      <c r="G1285" s="6" t="s">
        <v>62</v>
      </c>
      <c r="H1285" s="6" t="s">
        <v>18</v>
      </c>
      <c r="I1285" s="8">
        <v>0.65000000000000013</v>
      </c>
      <c r="J1285" s="9">
        <v>4750</v>
      </c>
      <c r="K1285" s="10">
        <f t="shared" si="10"/>
        <v>3087.5000000000005</v>
      </c>
      <c r="L1285" s="10">
        <f t="shared" si="11"/>
        <v>617.50000000000011</v>
      </c>
      <c r="M1285" s="11">
        <v>0.2</v>
      </c>
      <c r="O1285" s="16"/>
      <c r="P1285" s="17"/>
      <c r="Q1285" s="12"/>
      <c r="R1285" s="13"/>
    </row>
    <row r="1286" spans="1:18" ht="15.85" customHeight="1">
      <c r="A1286" s="1"/>
      <c r="B1286" s="6" t="s">
        <v>27</v>
      </c>
      <c r="C1286" s="6">
        <v>1128299</v>
      </c>
      <c r="D1286" s="7">
        <v>44479</v>
      </c>
      <c r="E1286" s="6" t="s">
        <v>28</v>
      </c>
      <c r="F1286" s="6" t="s">
        <v>61</v>
      </c>
      <c r="G1286" s="6" t="s">
        <v>62</v>
      </c>
      <c r="H1286" s="6" t="s">
        <v>19</v>
      </c>
      <c r="I1286" s="8">
        <v>0.60000000000000009</v>
      </c>
      <c r="J1286" s="9">
        <v>3000</v>
      </c>
      <c r="K1286" s="10">
        <f t="shared" si="10"/>
        <v>1800.0000000000002</v>
      </c>
      <c r="L1286" s="10">
        <f t="shared" si="11"/>
        <v>450.00000000000006</v>
      </c>
      <c r="M1286" s="11">
        <v>0.25</v>
      </c>
      <c r="O1286" s="16"/>
      <c r="P1286" s="17"/>
      <c r="Q1286" s="12"/>
      <c r="R1286" s="13"/>
    </row>
    <row r="1287" spans="1:18" ht="15.85" customHeight="1">
      <c r="A1287" s="1"/>
      <c r="B1287" s="6" t="s">
        <v>27</v>
      </c>
      <c r="C1287" s="6">
        <v>1128299</v>
      </c>
      <c r="D1287" s="7">
        <v>44479</v>
      </c>
      <c r="E1287" s="6" t="s">
        <v>28</v>
      </c>
      <c r="F1287" s="6" t="s">
        <v>61</v>
      </c>
      <c r="G1287" s="6" t="s">
        <v>62</v>
      </c>
      <c r="H1287" s="6" t="s">
        <v>20</v>
      </c>
      <c r="I1287" s="8">
        <v>0.55000000000000004</v>
      </c>
      <c r="J1287" s="9">
        <v>2750</v>
      </c>
      <c r="K1287" s="10">
        <f t="shared" si="10"/>
        <v>1512.5000000000002</v>
      </c>
      <c r="L1287" s="10">
        <f t="shared" si="11"/>
        <v>378.12500000000006</v>
      </c>
      <c r="M1287" s="11">
        <v>0.25</v>
      </c>
      <c r="O1287" s="16"/>
      <c r="P1287" s="17"/>
      <c r="Q1287" s="12"/>
      <c r="R1287" s="13"/>
    </row>
    <row r="1288" spans="1:18" ht="15.85" customHeight="1">
      <c r="A1288" s="1"/>
      <c r="B1288" s="6" t="s">
        <v>27</v>
      </c>
      <c r="C1288" s="6">
        <v>1128299</v>
      </c>
      <c r="D1288" s="7">
        <v>44479</v>
      </c>
      <c r="E1288" s="6" t="s">
        <v>28</v>
      </c>
      <c r="F1288" s="6" t="s">
        <v>61</v>
      </c>
      <c r="G1288" s="6" t="s">
        <v>62</v>
      </c>
      <c r="H1288" s="6" t="s">
        <v>21</v>
      </c>
      <c r="I1288" s="8">
        <v>0.65</v>
      </c>
      <c r="J1288" s="9">
        <v>2500</v>
      </c>
      <c r="K1288" s="10">
        <f t="shared" si="10"/>
        <v>1625</v>
      </c>
      <c r="L1288" s="10">
        <f t="shared" si="11"/>
        <v>243.75</v>
      </c>
      <c r="M1288" s="11">
        <v>0.15</v>
      </c>
      <c r="O1288" s="16"/>
      <c r="P1288" s="17"/>
      <c r="Q1288" s="12"/>
      <c r="R1288" s="13"/>
    </row>
    <row r="1289" spans="1:18" ht="15.85" customHeight="1">
      <c r="A1289" s="1"/>
      <c r="B1289" s="6" t="s">
        <v>27</v>
      </c>
      <c r="C1289" s="6">
        <v>1128299</v>
      </c>
      <c r="D1289" s="7">
        <v>44479</v>
      </c>
      <c r="E1289" s="6" t="s">
        <v>28</v>
      </c>
      <c r="F1289" s="6" t="s">
        <v>61</v>
      </c>
      <c r="G1289" s="6" t="s">
        <v>62</v>
      </c>
      <c r="H1289" s="6" t="s">
        <v>22</v>
      </c>
      <c r="I1289" s="8">
        <v>0.70000000000000007</v>
      </c>
      <c r="J1289" s="9">
        <v>3000</v>
      </c>
      <c r="K1289" s="10">
        <f t="shared" si="10"/>
        <v>2100</v>
      </c>
      <c r="L1289" s="10">
        <f t="shared" si="11"/>
        <v>840</v>
      </c>
      <c r="M1289" s="11">
        <v>0.4</v>
      </c>
      <c r="O1289" s="16"/>
      <c r="P1289" s="17"/>
      <c r="Q1289" s="12"/>
      <c r="R1289" s="13"/>
    </row>
    <row r="1290" spans="1:18" ht="15.85" customHeight="1">
      <c r="A1290" s="1"/>
      <c r="B1290" s="6" t="s">
        <v>27</v>
      </c>
      <c r="C1290" s="6">
        <v>1128299</v>
      </c>
      <c r="D1290" s="7">
        <v>44510</v>
      </c>
      <c r="E1290" s="6" t="s">
        <v>28</v>
      </c>
      <c r="F1290" s="6" t="s">
        <v>61</v>
      </c>
      <c r="G1290" s="6" t="s">
        <v>62</v>
      </c>
      <c r="H1290" s="6" t="s">
        <v>17</v>
      </c>
      <c r="I1290" s="8">
        <v>0.55000000000000004</v>
      </c>
      <c r="J1290" s="9">
        <v>5250</v>
      </c>
      <c r="K1290" s="10">
        <f t="shared" si="10"/>
        <v>2887.5000000000005</v>
      </c>
      <c r="L1290" s="10">
        <f t="shared" si="11"/>
        <v>721.87500000000011</v>
      </c>
      <c r="M1290" s="11">
        <v>0.25</v>
      </c>
      <c r="O1290" s="16"/>
      <c r="P1290" s="17"/>
      <c r="Q1290" s="12"/>
      <c r="R1290" s="13"/>
    </row>
    <row r="1291" spans="1:18" ht="15.85" customHeight="1">
      <c r="A1291" s="1"/>
      <c r="B1291" s="6" t="s">
        <v>27</v>
      </c>
      <c r="C1291" s="6">
        <v>1128299</v>
      </c>
      <c r="D1291" s="7">
        <v>44510</v>
      </c>
      <c r="E1291" s="6" t="s">
        <v>28</v>
      </c>
      <c r="F1291" s="6" t="s">
        <v>61</v>
      </c>
      <c r="G1291" s="6" t="s">
        <v>62</v>
      </c>
      <c r="H1291" s="6" t="s">
        <v>18</v>
      </c>
      <c r="I1291" s="8">
        <v>0.60000000000000009</v>
      </c>
      <c r="J1291" s="9">
        <v>6000</v>
      </c>
      <c r="K1291" s="10">
        <f t="shared" si="10"/>
        <v>3600.0000000000005</v>
      </c>
      <c r="L1291" s="10">
        <f t="shared" si="11"/>
        <v>720.00000000000011</v>
      </c>
      <c r="M1291" s="11">
        <v>0.2</v>
      </c>
      <c r="O1291" s="16"/>
      <c r="P1291" s="17"/>
      <c r="Q1291" s="12"/>
      <c r="R1291" s="13"/>
    </row>
    <row r="1292" spans="1:18" ht="15.85" customHeight="1">
      <c r="A1292" s="1"/>
      <c r="B1292" s="6" t="s">
        <v>27</v>
      </c>
      <c r="C1292" s="6">
        <v>1128299</v>
      </c>
      <c r="D1292" s="7">
        <v>44510</v>
      </c>
      <c r="E1292" s="6" t="s">
        <v>28</v>
      </c>
      <c r="F1292" s="6" t="s">
        <v>61</v>
      </c>
      <c r="G1292" s="6" t="s">
        <v>62</v>
      </c>
      <c r="H1292" s="6" t="s">
        <v>19</v>
      </c>
      <c r="I1292" s="8">
        <v>0.55000000000000004</v>
      </c>
      <c r="J1292" s="9">
        <v>4250</v>
      </c>
      <c r="K1292" s="10">
        <f t="shared" si="10"/>
        <v>2337.5</v>
      </c>
      <c r="L1292" s="10">
        <f t="shared" si="11"/>
        <v>584.375</v>
      </c>
      <c r="M1292" s="11">
        <v>0.25</v>
      </c>
      <c r="O1292" s="16"/>
      <c r="P1292" s="17"/>
      <c r="Q1292" s="12"/>
      <c r="R1292" s="13"/>
    </row>
    <row r="1293" spans="1:18" ht="15.85" customHeight="1">
      <c r="A1293" s="1"/>
      <c r="B1293" s="6" t="s">
        <v>27</v>
      </c>
      <c r="C1293" s="6">
        <v>1128299</v>
      </c>
      <c r="D1293" s="7">
        <v>44510</v>
      </c>
      <c r="E1293" s="6" t="s">
        <v>28</v>
      </c>
      <c r="F1293" s="6" t="s">
        <v>61</v>
      </c>
      <c r="G1293" s="6" t="s">
        <v>62</v>
      </c>
      <c r="H1293" s="6" t="s">
        <v>20</v>
      </c>
      <c r="I1293" s="8">
        <v>0.65000000000000013</v>
      </c>
      <c r="J1293" s="9">
        <v>4000</v>
      </c>
      <c r="K1293" s="10">
        <f t="shared" si="10"/>
        <v>2600.0000000000005</v>
      </c>
      <c r="L1293" s="10">
        <f t="shared" si="11"/>
        <v>650.00000000000011</v>
      </c>
      <c r="M1293" s="11">
        <v>0.25</v>
      </c>
      <c r="O1293" s="16"/>
      <c r="P1293" s="17"/>
      <c r="Q1293" s="12"/>
      <c r="R1293" s="13"/>
    </row>
    <row r="1294" spans="1:18" ht="15.85" customHeight="1">
      <c r="A1294" s="1"/>
      <c r="B1294" s="6" t="s">
        <v>27</v>
      </c>
      <c r="C1294" s="6">
        <v>1128299</v>
      </c>
      <c r="D1294" s="7">
        <v>44510</v>
      </c>
      <c r="E1294" s="6" t="s">
        <v>28</v>
      </c>
      <c r="F1294" s="6" t="s">
        <v>61</v>
      </c>
      <c r="G1294" s="6" t="s">
        <v>62</v>
      </c>
      <c r="H1294" s="6" t="s">
        <v>21</v>
      </c>
      <c r="I1294" s="8">
        <v>0.85000000000000009</v>
      </c>
      <c r="J1294" s="9">
        <v>3750</v>
      </c>
      <c r="K1294" s="10">
        <f t="shared" si="10"/>
        <v>3187.5000000000005</v>
      </c>
      <c r="L1294" s="10">
        <f t="shared" si="11"/>
        <v>478.12500000000006</v>
      </c>
      <c r="M1294" s="11">
        <v>0.15</v>
      </c>
      <c r="O1294" s="16"/>
      <c r="P1294" s="17"/>
      <c r="Q1294" s="12"/>
      <c r="R1294" s="13"/>
    </row>
    <row r="1295" spans="1:18" ht="15.85" customHeight="1">
      <c r="A1295" s="1"/>
      <c r="B1295" s="6" t="s">
        <v>27</v>
      </c>
      <c r="C1295" s="6">
        <v>1128299</v>
      </c>
      <c r="D1295" s="7">
        <v>44510</v>
      </c>
      <c r="E1295" s="6" t="s">
        <v>28</v>
      </c>
      <c r="F1295" s="6" t="s">
        <v>61</v>
      </c>
      <c r="G1295" s="6" t="s">
        <v>62</v>
      </c>
      <c r="H1295" s="6" t="s">
        <v>22</v>
      </c>
      <c r="I1295" s="8">
        <v>0.90000000000000013</v>
      </c>
      <c r="J1295" s="9">
        <v>5000</v>
      </c>
      <c r="K1295" s="10">
        <f t="shared" si="10"/>
        <v>4500.0000000000009</v>
      </c>
      <c r="L1295" s="10">
        <f t="shared" si="11"/>
        <v>1800.0000000000005</v>
      </c>
      <c r="M1295" s="11">
        <v>0.4</v>
      </c>
      <c r="O1295" s="16"/>
      <c r="P1295" s="17"/>
      <c r="Q1295" s="12"/>
      <c r="R1295" s="13"/>
    </row>
    <row r="1296" spans="1:18" ht="15.85" customHeight="1">
      <c r="A1296" s="1"/>
      <c r="B1296" s="6" t="s">
        <v>27</v>
      </c>
      <c r="C1296" s="6">
        <v>1128299</v>
      </c>
      <c r="D1296" s="7">
        <v>44539</v>
      </c>
      <c r="E1296" s="6" t="s">
        <v>28</v>
      </c>
      <c r="F1296" s="6" t="s">
        <v>61</v>
      </c>
      <c r="G1296" s="6" t="s">
        <v>62</v>
      </c>
      <c r="H1296" s="6" t="s">
        <v>17</v>
      </c>
      <c r="I1296" s="8">
        <v>0.75000000000000011</v>
      </c>
      <c r="J1296" s="9">
        <v>7000</v>
      </c>
      <c r="K1296" s="10">
        <f t="shared" si="10"/>
        <v>5250.0000000000009</v>
      </c>
      <c r="L1296" s="10">
        <f t="shared" si="11"/>
        <v>1312.5000000000002</v>
      </c>
      <c r="M1296" s="11">
        <v>0.25</v>
      </c>
      <c r="O1296" s="16"/>
      <c r="P1296" s="17"/>
      <c r="Q1296" s="12"/>
      <c r="R1296" s="13"/>
    </row>
    <row r="1297" spans="1:18" ht="15.85" customHeight="1">
      <c r="A1297" s="1"/>
      <c r="B1297" s="6" t="s">
        <v>27</v>
      </c>
      <c r="C1297" s="6">
        <v>1128299</v>
      </c>
      <c r="D1297" s="7">
        <v>44539</v>
      </c>
      <c r="E1297" s="6" t="s">
        <v>28</v>
      </c>
      <c r="F1297" s="6" t="s">
        <v>61</v>
      </c>
      <c r="G1297" s="6" t="s">
        <v>62</v>
      </c>
      <c r="H1297" s="6" t="s">
        <v>18</v>
      </c>
      <c r="I1297" s="8">
        <v>0.8500000000000002</v>
      </c>
      <c r="J1297" s="9">
        <v>7000</v>
      </c>
      <c r="K1297" s="10">
        <f t="shared" si="10"/>
        <v>5950.0000000000018</v>
      </c>
      <c r="L1297" s="10">
        <f t="shared" si="11"/>
        <v>1190.0000000000005</v>
      </c>
      <c r="M1297" s="11">
        <v>0.2</v>
      </c>
      <c r="O1297" s="16"/>
      <c r="P1297" s="17"/>
      <c r="Q1297" s="12"/>
      <c r="R1297" s="13"/>
    </row>
    <row r="1298" spans="1:18" ht="15.85" customHeight="1">
      <c r="A1298" s="1"/>
      <c r="B1298" s="6" t="s">
        <v>27</v>
      </c>
      <c r="C1298" s="6">
        <v>1128299</v>
      </c>
      <c r="D1298" s="7">
        <v>44539</v>
      </c>
      <c r="E1298" s="6" t="s">
        <v>28</v>
      </c>
      <c r="F1298" s="6" t="s">
        <v>61</v>
      </c>
      <c r="G1298" s="6" t="s">
        <v>62</v>
      </c>
      <c r="H1298" s="6" t="s">
        <v>19</v>
      </c>
      <c r="I1298" s="8">
        <v>0.80000000000000016</v>
      </c>
      <c r="J1298" s="9">
        <v>5000</v>
      </c>
      <c r="K1298" s="10">
        <f t="shared" si="10"/>
        <v>4000.0000000000009</v>
      </c>
      <c r="L1298" s="10">
        <f t="shared" si="11"/>
        <v>1000.0000000000002</v>
      </c>
      <c r="M1298" s="11">
        <v>0.25</v>
      </c>
      <c r="O1298" s="16"/>
      <c r="P1298" s="17"/>
      <c r="Q1298" s="12"/>
      <c r="R1298" s="13"/>
    </row>
    <row r="1299" spans="1:18" ht="15.85" customHeight="1">
      <c r="A1299" s="1"/>
      <c r="B1299" s="6" t="s">
        <v>27</v>
      </c>
      <c r="C1299" s="6">
        <v>1128299</v>
      </c>
      <c r="D1299" s="7">
        <v>44539</v>
      </c>
      <c r="E1299" s="6" t="s">
        <v>28</v>
      </c>
      <c r="F1299" s="6" t="s">
        <v>61</v>
      </c>
      <c r="G1299" s="6" t="s">
        <v>62</v>
      </c>
      <c r="H1299" s="6" t="s">
        <v>20</v>
      </c>
      <c r="I1299" s="8">
        <v>0.80000000000000016</v>
      </c>
      <c r="J1299" s="9">
        <v>5000</v>
      </c>
      <c r="K1299" s="10">
        <f t="shared" si="10"/>
        <v>4000.0000000000009</v>
      </c>
      <c r="L1299" s="10">
        <f t="shared" si="11"/>
        <v>1000.0000000000002</v>
      </c>
      <c r="M1299" s="11">
        <v>0.25</v>
      </c>
      <c r="O1299" s="16"/>
      <c r="P1299" s="17"/>
      <c r="Q1299" s="12"/>
      <c r="R1299" s="13"/>
    </row>
    <row r="1300" spans="1:18" ht="15.85" customHeight="1">
      <c r="A1300" s="1"/>
      <c r="B1300" s="6" t="s">
        <v>27</v>
      </c>
      <c r="C1300" s="6">
        <v>1128299</v>
      </c>
      <c r="D1300" s="7">
        <v>44539</v>
      </c>
      <c r="E1300" s="6" t="s">
        <v>28</v>
      </c>
      <c r="F1300" s="6" t="s">
        <v>61</v>
      </c>
      <c r="G1300" s="6" t="s">
        <v>62</v>
      </c>
      <c r="H1300" s="6" t="s">
        <v>21</v>
      </c>
      <c r="I1300" s="8">
        <v>0.90000000000000013</v>
      </c>
      <c r="J1300" s="9">
        <v>4250</v>
      </c>
      <c r="K1300" s="10">
        <f t="shared" si="10"/>
        <v>3825.0000000000005</v>
      </c>
      <c r="L1300" s="10">
        <f t="shared" si="11"/>
        <v>573.75</v>
      </c>
      <c r="M1300" s="11">
        <v>0.15</v>
      </c>
      <c r="O1300" s="16"/>
      <c r="P1300" s="17"/>
      <c r="Q1300" s="12"/>
      <c r="R1300" s="13"/>
    </row>
    <row r="1301" spans="1:18" ht="15.85" customHeight="1">
      <c r="A1301" s="1"/>
      <c r="B1301" s="6" t="s">
        <v>27</v>
      </c>
      <c r="C1301" s="6">
        <v>1128299</v>
      </c>
      <c r="D1301" s="7">
        <v>44539</v>
      </c>
      <c r="E1301" s="6" t="s">
        <v>28</v>
      </c>
      <c r="F1301" s="6" t="s">
        <v>61</v>
      </c>
      <c r="G1301" s="6" t="s">
        <v>62</v>
      </c>
      <c r="H1301" s="6" t="s">
        <v>22</v>
      </c>
      <c r="I1301" s="8">
        <v>0.95000000000000018</v>
      </c>
      <c r="J1301" s="9">
        <v>5250</v>
      </c>
      <c r="K1301" s="10">
        <f t="shared" si="10"/>
        <v>4987.5000000000009</v>
      </c>
      <c r="L1301" s="10">
        <f t="shared" si="11"/>
        <v>1995.0000000000005</v>
      </c>
      <c r="M1301" s="11">
        <v>0.4</v>
      </c>
      <c r="O1301" s="16"/>
      <c r="P1301" s="17"/>
      <c r="Q1301" s="12"/>
      <c r="R1301" s="13"/>
    </row>
    <row r="1302" spans="1:18" ht="15.85" customHeight="1">
      <c r="A1302" s="1" t="s">
        <v>39</v>
      </c>
      <c r="B1302" s="6" t="s">
        <v>27</v>
      </c>
      <c r="C1302" s="6">
        <v>1128299</v>
      </c>
      <c r="D1302" s="7">
        <v>44213</v>
      </c>
      <c r="E1302" s="6" t="s">
        <v>28</v>
      </c>
      <c r="F1302" s="6" t="s">
        <v>63</v>
      </c>
      <c r="G1302" s="6" t="s">
        <v>64</v>
      </c>
      <c r="H1302" s="6" t="s">
        <v>17</v>
      </c>
      <c r="I1302" s="8">
        <v>0.4</v>
      </c>
      <c r="J1302" s="9">
        <v>4250</v>
      </c>
      <c r="K1302" s="10">
        <f t="shared" si="10"/>
        <v>1700</v>
      </c>
      <c r="L1302" s="10">
        <f t="shared" si="11"/>
        <v>510</v>
      </c>
      <c r="M1302" s="11">
        <v>0.3</v>
      </c>
      <c r="O1302" s="16"/>
      <c r="P1302" s="17">
        <f>Data!$I1302+0.05</f>
        <v>0.45</v>
      </c>
      <c r="Q1302" s="12">
        <f>Data!$J1302+500</f>
        <v>4750</v>
      </c>
      <c r="R1302" s="13">
        <f>Data!$M1302+5%</f>
        <v>0.35</v>
      </c>
    </row>
    <row r="1303" spans="1:18" ht="15.85" customHeight="1">
      <c r="A1303" s="1"/>
      <c r="B1303" s="6" t="s">
        <v>27</v>
      </c>
      <c r="C1303" s="6">
        <v>1128299</v>
      </c>
      <c r="D1303" s="7">
        <v>44213</v>
      </c>
      <c r="E1303" s="6" t="s">
        <v>28</v>
      </c>
      <c r="F1303" s="6" t="s">
        <v>63</v>
      </c>
      <c r="G1303" s="6" t="s">
        <v>64</v>
      </c>
      <c r="H1303" s="6" t="s">
        <v>18</v>
      </c>
      <c r="I1303" s="8">
        <v>0.5</v>
      </c>
      <c r="J1303" s="9">
        <v>4250</v>
      </c>
      <c r="K1303" s="10">
        <f t="shared" si="10"/>
        <v>2125</v>
      </c>
      <c r="L1303" s="10">
        <f t="shared" si="11"/>
        <v>531.25</v>
      </c>
      <c r="M1303" s="11">
        <v>0.25</v>
      </c>
      <c r="O1303" s="16"/>
      <c r="P1303" s="17">
        <f>Data!$I1303+0.05</f>
        <v>0.55000000000000004</v>
      </c>
      <c r="Q1303" s="12">
        <f>Data!$J1303+500</f>
        <v>4750</v>
      </c>
      <c r="R1303" s="13">
        <f>Data!$M1303+5%</f>
        <v>0.3</v>
      </c>
    </row>
    <row r="1304" spans="1:18" ht="15.85" customHeight="1">
      <c r="A1304" s="1"/>
      <c r="B1304" s="6" t="s">
        <v>27</v>
      </c>
      <c r="C1304" s="6">
        <v>1128299</v>
      </c>
      <c r="D1304" s="7">
        <v>44213</v>
      </c>
      <c r="E1304" s="6" t="s">
        <v>28</v>
      </c>
      <c r="F1304" s="6" t="s">
        <v>63</v>
      </c>
      <c r="G1304" s="6" t="s">
        <v>64</v>
      </c>
      <c r="H1304" s="6" t="s">
        <v>19</v>
      </c>
      <c r="I1304" s="8">
        <v>0.5</v>
      </c>
      <c r="J1304" s="9">
        <v>4250</v>
      </c>
      <c r="K1304" s="10">
        <f t="shared" si="10"/>
        <v>2125</v>
      </c>
      <c r="L1304" s="10">
        <f t="shared" si="11"/>
        <v>637.5</v>
      </c>
      <c r="M1304" s="11">
        <v>0.3</v>
      </c>
      <c r="O1304" s="16"/>
      <c r="P1304" s="17">
        <f>Data!$I1304+0.05</f>
        <v>0.55000000000000004</v>
      </c>
      <c r="Q1304" s="12">
        <f>Data!$J1304+500</f>
        <v>4750</v>
      </c>
      <c r="R1304" s="13">
        <f>Data!$M1304+5%</f>
        <v>0.35</v>
      </c>
    </row>
    <row r="1305" spans="1:18" ht="15.85" customHeight="1">
      <c r="A1305" s="1"/>
      <c r="B1305" s="6" t="s">
        <v>27</v>
      </c>
      <c r="C1305" s="6">
        <v>1128299</v>
      </c>
      <c r="D1305" s="7">
        <v>44213</v>
      </c>
      <c r="E1305" s="6" t="s">
        <v>28</v>
      </c>
      <c r="F1305" s="6" t="s">
        <v>63</v>
      </c>
      <c r="G1305" s="6" t="s">
        <v>64</v>
      </c>
      <c r="H1305" s="6" t="s">
        <v>20</v>
      </c>
      <c r="I1305" s="8">
        <v>0.5</v>
      </c>
      <c r="J1305" s="9">
        <v>2750</v>
      </c>
      <c r="K1305" s="10">
        <f t="shared" si="10"/>
        <v>1375</v>
      </c>
      <c r="L1305" s="10">
        <f t="shared" si="11"/>
        <v>412.5</v>
      </c>
      <c r="M1305" s="11">
        <v>0.3</v>
      </c>
      <c r="O1305" s="16"/>
      <c r="P1305" s="17">
        <f>Data!$I1305+0.05</f>
        <v>0.55000000000000004</v>
      </c>
      <c r="Q1305" s="12">
        <f>Data!$J1305+500</f>
        <v>3250</v>
      </c>
      <c r="R1305" s="13">
        <f>Data!$M1305+5%</f>
        <v>0.35</v>
      </c>
    </row>
    <row r="1306" spans="1:18" ht="15.85" customHeight="1">
      <c r="A1306" s="1"/>
      <c r="B1306" s="6" t="s">
        <v>27</v>
      </c>
      <c r="C1306" s="6">
        <v>1128299</v>
      </c>
      <c r="D1306" s="7">
        <v>44213</v>
      </c>
      <c r="E1306" s="6" t="s">
        <v>28</v>
      </c>
      <c r="F1306" s="6" t="s">
        <v>63</v>
      </c>
      <c r="G1306" s="6" t="s">
        <v>64</v>
      </c>
      <c r="H1306" s="6" t="s">
        <v>21</v>
      </c>
      <c r="I1306" s="8">
        <v>0.55000000000000004</v>
      </c>
      <c r="J1306" s="9">
        <v>2250</v>
      </c>
      <c r="K1306" s="10">
        <f t="shared" si="10"/>
        <v>1237.5</v>
      </c>
      <c r="L1306" s="10">
        <f t="shared" si="11"/>
        <v>247.5</v>
      </c>
      <c r="M1306" s="11">
        <v>0.2</v>
      </c>
      <c r="O1306" s="16"/>
      <c r="P1306" s="17">
        <f>Data!$I1306+0.05</f>
        <v>0.60000000000000009</v>
      </c>
      <c r="Q1306" s="12">
        <f>Data!$J1306+500</f>
        <v>2750</v>
      </c>
      <c r="R1306" s="13">
        <f>Data!$M1306+5%</f>
        <v>0.25</v>
      </c>
    </row>
    <row r="1307" spans="1:18" ht="15.85" customHeight="1">
      <c r="A1307" s="1"/>
      <c r="B1307" s="6" t="s">
        <v>27</v>
      </c>
      <c r="C1307" s="6">
        <v>1128299</v>
      </c>
      <c r="D1307" s="7">
        <v>44213</v>
      </c>
      <c r="E1307" s="6" t="s">
        <v>28</v>
      </c>
      <c r="F1307" s="6" t="s">
        <v>63</v>
      </c>
      <c r="G1307" s="6" t="s">
        <v>64</v>
      </c>
      <c r="H1307" s="6" t="s">
        <v>22</v>
      </c>
      <c r="I1307" s="8">
        <v>0.5</v>
      </c>
      <c r="J1307" s="9">
        <v>4750</v>
      </c>
      <c r="K1307" s="10">
        <f t="shared" si="10"/>
        <v>2375</v>
      </c>
      <c r="L1307" s="10">
        <f t="shared" si="11"/>
        <v>1068.75</v>
      </c>
      <c r="M1307" s="11">
        <v>0.45</v>
      </c>
      <c r="O1307" s="16"/>
      <c r="P1307" s="17">
        <f>Data!$I1307+0.05</f>
        <v>0.55000000000000004</v>
      </c>
      <c r="Q1307" s="12">
        <f>Data!$J1307+500</f>
        <v>5250</v>
      </c>
      <c r="R1307" s="13">
        <f>Data!$M1307+5%</f>
        <v>0.5</v>
      </c>
    </row>
    <row r="1308" spans="1:18" ht="15.85" customHeight="1">
      <c r="A1308" s="1"/>
      <c r="B1308" s="6" t="s">
        <v>27</v>
      </c>
      <c r="C1308" s="6">
        <v>1128299</v>
      </c>
      <c r="D1308" s="7">
        <v>44244</v>
      </c>
      <c r="E1308" s="6" t="s">
        <v>28</v>
      </c>
      <c r="F1308" s="6" t="s">
        <v>63</v>
      </c>
      <c r="G1308" s="6" t="s">
        <v>64</v>
      </c>
      <c r="H1308" s="6" t="s">
        <v>17</v>
      </c>
      <c r="I1308" s="8">
        <v>0.4</v>
      </c>
      <c r="J1308" s="9">
        <v>5250</v>
      </c>
      <c r="K1308" s="10">
        <f t="shared" si="10"/>
        <v>2100</v>
      </c>
      <c r="L1308" s="10">
        <f t="shared" si="11"/>
        <v>630</v>
      </c>
      <c r="M1308" s="11">
        <v>0.3</v>
      </c>
      <c r="O1308" s="16"/>
      <c r="P1308" s="17">
        <f>Data!$I1308+0.05</f>
        <v>0.45</v>
      </c>
      <c r="Q1308" s="12">
        <f>Data!$J1308+500</f>
        <v>5750</v>
      </c>
      <c r="R1308" s="13">
        <f>Data!$M1308+5%</f>
        <v>0.35</v>
      </c>
    </row>
    <row r="1309" spans="1:18" ht="15.85" customHeight="1">
      <c r="A1309" s="1"/>
      <c r="B1309" s="6" t="s">
        <v>27</v>
      </c>
      <c r="C1309" s="6">
        <v>1128299</v>
      </c>
      <c r="D1309" s="7">
        <v>44244</v>
      </c>
      <c r="E1309" s="6" t="s">
        <v>28</v>
      </c>
      <c r="F1309" s="6" t="s">
        <v>63</v>
      </c>
      <c r="G1309" s="6" t="s">
        <v>64</v>
      </c>
      <c r="H1309" s="6" t="s">
        <v>18</v>
      </c>
      <c r="I1309" s="8">
        <v>0.5</v>
      </c>
      <c r="J1309" s="9">
        <v>4250</v>
      </c>
      <c r="K1309" s="10">
        <f t="shared" si="10"/>
        <v>2125</v>
      </c>
      <c r="L1309" s="10">
        <f t="shared" si="11"/>
        <v>531.25</v>
      </c>
      <c r="M1309" s="11">
        <v>0.25</v>
      </c>
      <c r="O1309" s="16"/>
      <c r="P1309" s="17">
        <f>Data!$I1309+0.05</f>
        <v>0.55000000000000004</v>
      </c>
      <c r="Q1309" s="12">
        <f>Data!$J1309+500</f>
        <v>4750</v>
      </c>
      <c r="R1309" s="13">
        <f>Data!$M1309+5%</f>
        <v>0.3</v>
      </c>
    </row>
    <row r="1310" spans="1:18" ht="15.85" customHeight="1">
      <c r="A1310" s="1"/>
      <c r="B1310" s="6" t="s">
        <v>27</v>
      </c>
      <c r="C1310" s="6">
        <v>1128299</v>
      </c>
      <c r="D1310" s="7">
        <v>44244</v>
      </c>
      <c r="E1310" s="6" t="s">
        <v>28</v>
      </c>
      <c r="F1310" s="6" t="s">
        <v>63</v>
      </c>
      <c r="G1310" s="6" t="s">
        <v>64</v>
      </c>
      <c r="H1310" s="6" t="s">
        <v>19</v>
      </c>
      <c r="I1310" s="8">
        <v>0.5</v>
      </c>
      <c r="J1310" s="9">
        <v>4250</v>
      </c>
      <c r="K1310" s="10">
        <f t="shared" si="10"/>
        <v>2125</v>
      </c>
      <c r="L1310" s="10">
        <f t="shared" si="11"/>
        <v>637.5</v>
      </c>
      <c r="M1310" s="11">
        <v>0.3</v>
      </c>
      <c r="O1310" s="16"/>
      <c r="P1310" s="17">
        <f>Data!$I1310+0.05</f>
        <v>0.55000000000000004</v>
      </c>
      <c r="Q1310" s="12">
        <f>Data!$J1310+500</f>
        <v>4750</v>
      </c>
      <c r="R1310" s="13">
        <f>Data!$M1310+5%</f>
        <v>0.35</v>
      </c>
    </row>
    <row r="1311" spans="1:18" ht="15.85" customHeight="1">
      <c r="A1311" s="1"/>
      <c r="B1311" s="6" t="s">
        <v>27</v>
      </c>
      <c r="C1311" s="6">
        <v>1128299</v>
      </c>
      <c r="D1311" s="7">
        <v>44244</v>
      </c>
      <c r="E1311" s="6" t="s">
        <v>28</v>
      </c>
      <c r="F1311" s="6" t="s">
        <v>63</v>
      </c>
      <c r="G1311" s="6" t="s">
        <v>64</v>
      </c>
      <c r="H1311" s="6" t="s">
        <v>20</v>
      </c>
      <c r="I1311" s="8">
        <v>0.5</v>
      </c>
      <c r="J1311" s="9">
        <v>2750</v>
      </c>
      <c r="K1311" s="10">
        <f t="shared" si="10"/>
        <v>1375</v>
      </c>
      <c r="L1311" s="10">
        <f t="shared" si="11"/>
        <v>412.5</v>
      </c>
      <c r="M1311" s="11">
        <v>0.3</v>
      </c>
      <c r="O1311" s="16"/>
      <c r="P1311" s="17">
        <f>Data!$I1311+0.05</f>
        <v>0.55000000000000004</v>
      </c>
      <c r="Q1311" s="12">
        <f>Data!$J1311+500</f>
        <v>3250</v>
      </c>
      <c r="R1311" s="13">
        <f>Data!$M1311+5%</f>
        <v>0.35</v>
      </c>
    </row>
    <row r="1312" spans="1:18" ht="15.85" customHeight="1">
      <c r="A1312" s="1"/>
      <c r="B1312" s="6" t="s">
        <v>27</v>
      </c>
      <c r="C1312" s="6">
        <v>1128299</v>
      </c>
      <c r="D1312" s="7">
        <v>44244</v>
      </c>
      <c r="E1312" s="6" t="s">
        <v>28</v>
      </c>
      <c r="F1312" s="6" t="s">
        <v>63</v>
      </c>
      <c r="G1312" s="6" t="s">
        <v>64</v>
      </c>
      <c r="H1312" s="6" t="s">
        <v>21</v>
      </c>
      <c r="I1312" s="8">
        <v>0.55000000000000004</v>
      </c>
      <c r="J1312" s="9">
        <v>2000</v>
      </c>
      <c r="K1312" s="10">
        <f t="shared" si="10"/>
        <v>1100</v>
      </c>
      <c r="L1312" s="10">
        <f t="shared" si="11"/>
        <v>220</v>
      </c>
      <c r="M1312" s="11">
        <v>0.2</v>
      </c>
      <c r="O1312" s="16"/>
      <c r="P1312" s="17">
        <f>Data!$I1312+0.05</f>
        <v>0.60000000000000009</v>
      </c>
      <c r="Q1312" s="12">
        <f>Data!$J1312+500</f>
        <v>2500</v>
      </c>
      <c r="R1312" s="13">
        <f>Data!$M1312+5%</f>
        <v>0.25</v>
      </c>
    </row>
    <row r="1313" spans="1:18" ht="15.85" customHeight="1">
      <c r="A1313" s="1"/>
      <c r="B1313" s="6" t="s">
        <v>27</v>
      </c>
      <c r="C1313" s="6">
        <v>1128299</v>
      </c>
      <c r="D1313" s="7">
        <v>44244</v>
      </c>
      <c r="E1313" s="6" t="s">
        <v>28</v>
      </c>
      <c r="F1313" s="6" t="s">
        <v>63</v>
      </c>
      <c r="G1313" s="6" t="s">
        <v>64</v>
      </c>
      <c r="H1313" s="6" t="s">
        <v>22</v>
      </c>
      <c r="I1313" s="8">
        <v>0.5</v>
      </c>
      <c r="J1313" s="9">
        <v>4000</v>
      </c>
      <c r="K1313" s="10">
        <f t="shared" si="10"/>
        <v>2000</v>
      </c>
      <c r="L1313" s="10">
        <f t="shared" si="11"/>
        <v>900</v>
      </c>
      <c r="M1313" s="11">
        <v>0.45</v>
      </c>
      <c r="O1313" s="16"/>
      <c r="P1313" s="17">
        <f>Data!$I1313+0.05</f>
        <v>0.55000000000000004</v>
      </c>
      <c r="Q1313" s="12">
        <f>Data!$J1313+500</f>
        <v>4500</v>
      </c>
      <c r="R1313" s="13">
        <f>Data!$M1313+5%</f>
        <v>0.5</v>
      </c>
    </row>
    <row r="1314" spans="1:18" ht="15.85" customHeight="1">
      <c r="A1314" s="1"/>
      <c r="B1314" s="6" t="s">
        <v>27</v>
      </c>
      <c r="C1314" s="6">
        <v>1128299</v>
      </c>
      <c r="D1314" s="7">
        <v>44271</v>
      </c>
      <c r="E1314" s="6" t="s">
        <v>28</v>
      </c>
      <c r="F1314" s="6" t="s">
        <v>63</v>
      </c>
      <c r="G1314" s="6" t="s">
        <v>64</v>
      </c>
      <c r="H1314" s="6" t="s">
        <v>17</v>
      </c>
      <c r="I1314" s="8">
        <v>0.5</v>
      </c>
      <c r="J1314" s="9">
        <v>5500</v>
      </c>
      <c r="K1314" s="10">
        <f t="shared" si="10"/>
        <v>2750</v>
      </c>
      <c r="L1314" s="10">
        <f t="shared" si="11"/>
        <v>825</v>
      </c>
      <c r="M1314" s="11">
        <v>0.3</v>
      </c>
      <c r="O1314" s="16"/>
      <c r="P1314" s="17">
        <f>Data!$I1314+0.05</f>
        <v>0.55000000000000004</v>
      </c>
      <c r="Q1314" s="12">
        <f>Data!$J1314+500</f>
        <v>6000</v>
      </c>
      <c r="R1314" s="13">
        <f>Data!$M1314+5%</f>
        <v>0.35</v>
      </c>
    </row>
    <row r="1315" spans="1:18" ht="15.85" customHeight="1">
      <c r="A1315" s="1"/>
      <c r="B1315" s="6" t="s">
        <v>27</v>
      </c>
      <c r="C1315" s="6">
        <v>1128299</v>
      </c>
      <c r="D1315" s="7">
        <v>44271</v>
      </c>
      <c r="E1315" s="6" t="s">
        <v>28</v>
      </c>
      <c r="F1315" s="6" t="s">
        <v>63</v>
      </c>
      <c r="G1315" s="6" t="s">
        <v>64</v>
      </c>
      <c r="H1315" s="6" t="s">
        <v>18</v>
      </c>
      <c r="I1315" s="8">
        <v>0.6</v>
      </c>
      <c r="J1315" s="9">
        <v>4000</v>
      </c>
      <c r="K1315" s="10">
        <f t="shared" si="10"/>
        <v>2400</v>
      </c>
      <c r="L1315" s="10">
        <f t="shared" si="11"/>
        <v>600</v>
      </c>
      <c r="M1315" s="11">
        <v>0.25</v>
      </c>
      <c r="O1315" s="16"/>
      <c r="P1315" s="17">
        <f>Data!$I1315+0.05</f>
        <v>0.65</v>
      </c>
      <c r="Q1315" s="12">
        <f>Data!$J1315+500</f>
        <v>4500</v>
      </c>
      <c r="R1315" s="13">
        <f>Data!$M1315+5%</f>
        <v>0.3</v>
      </c>
    </row>
    <row r="1316" spans="1:18" ht="15.85" customHeight="1">
      <c r="A1316" s="1"/>
      <c r="B1316" s="6" t="s">
        <v>27</v>
      </c>
      <c r="C1316" s="6">
        <v>1128299</v>
      </c>
      <c r="D1316" s="7">
        <v>44271</v>
      </c>
      <c r="E1316" s="6" t="s">
        <v>28</v>
      </c>
      <c r="F1316" s="6" t="s">
        <v>63</v>
      </c>
      <c r="G1316" s="6" t="s">
        <v>64</v>
      </c>
      <c r="H1316" s="6" t="s">
        <v>19</v>
      </c>
      <c r="I1316" s="8">
        <v>0.64999999999999991</v>
      </c>
      <c r="J1316" s="9">
        <v>4250</v>
      </c>
      <c r="K1316" s="10">
        <f t="shared" si="10"/>
        <v>2762.4999999999995</v>
      </c>
      <c r="L1316" s="10">
        <f t="shared" si="11"/>
        <v>828.74999999999989</v>
      </c>
      <c r="M1316" s="11">
        <v>0.3</v>
      </c>
      <c r="O1316" s="16"/>
      <c r="P1316" s="17">
        <f>Data!$I1316+0.05</f>
        <v>0.7</v>
      </c>
      <c r="Q1316" s="12">
        <f>Data!$J1316+500</f>
        <v>4750</v>
      </c>
      <c r="R1316" s="13">
        <f>Data!$M1316+5%</f>
        <v>0.35</v>
      </c>
    </row>
    <row r="1317" spans="1:18" ht="15.85" customHeight="1">
      <c r="A1317" s="1"/>
      <c r="B1317" s="6" t="s">
        <v>27</v>
      </c>
      <c r="C1317" s="6">
        <v>1128299</v>
      </c>
      <c r="D1317" s="7">
        <v>44271</v>
      </c>
      <c r="E1317" s="6" t="s">
        <v>28</v>
      </c>
      <c r="F1317" s="6" t="s">
        <v>63</v>
      </c>
      <c r="G1317" s="6" t="s">
        <v>64</v>
      </c>
      <c r="H1317" s="6" t="s">
        <v>20</v>
      </c>
      <c r="I1317" s="8">
        <v>0.6</v>
      </c>
      <c r="J1317" s="9">
        <v>3250</v>
      </c>
      <c r="K1317" s="10">
        <f t="shared" si="10"/>
        <v>1950</v>
      </c>
      <c r="L1317" s="10">
        <f t="shared" si="11"/>
        <v>585</v>
      </c>
      <c r="M1317" s="11">
        <v>0.3</v>
      </c>
      <c r="O1317" s="16"/>
      <c r="P1317" s="17">
        <f>Data!$I1317+0.05</f>
        <v>0.65</v>
      </c>
      <c r="Q1317" s="12">
        <f>Data!$J1317+500</f>
        <v>3750</v>
      </c>
      <c r="R1317" s="13">
        <f>Data!$M1317+5%</f>
        <v>0.35</v>
      </c>
    </row>
    <row r="1318" spans="1:18" ht="15.85" customHeight="1">
      <c r="A1318" s="1"/>
      <c r="B1318" s="6" t="s">
        <v>27</v>
      </c>
      <c r="C1318" s="6">
        <v>1128299</v>
      </c>
      <c r="D1318" s="7">
        <v>44271</v>
      </c>
      <c r="E1318" s="6" t="s">
        <v>28</v>
      </c>
      <c r="F1318" s="6" t="s">
        <v>63</v>
      </c>
      <c r="G1318" s="6" t="s">
        <v>64</v>
      </c>
      <c r="H1318" s="6" t="s">
        <v>21</v>
      </c>
      <c r="I1318" s="8">
        <v>0.65</v>
      </c>
      <c r="J1318" s="9">
        <v>1750</v>
      </c>
      <c r="K1318" s="10">
        <f t="shared" si="10"/>
        <v>1137.5</v>
      </c>
      <c r="L1318" s="10">
        <f t="shared" si="11"/>
        <v>227.5</v>
      </c>
      <c r="M1318" s="11">
        <v>0.2</v>
      </c>
      <c r="O1318" s="16"/>
      <c r="P1318" s="17">
        <f>Data!$I1318+0.05</f>
        <v>0.70000000000000007</v>
      </c>
      <c r="Q1318" s="12">
        <f>Data!$J1318+500</f>
        <v>2250</v>
      </c>
      <c r="R1318" s="13">
        <f>Data!$M1318+5%</f>
        <v>0.25</v>
      </c>
    </row>
    <row r="1319" spans="1:18" ht="15.85" customHeight="1">
      <c r="A1319" s="1"/>
      <c r="B1319" s="6" t="s">
        <v>27</v>
      </c>
      <c r="C1319" s="6">
        <v>1128299</v>
      </c>
      <c r="D1319" s="7">
        <v>44271</v>
      </c>
      <c r="E1319" s="6" t="s">
        <v>28</v>
      </c>
      <c r="F1319" s="6" t="s">
        <v>63</v>
      </c>
      <c r="G1319" s="6" t="s">
        <v>64</v>
      </c>
      <c r="H1319" s="6" t="s">
        <v>22</v>
      </c>
      <c r="I1319" s="8">
        <v>0.6</v>
      </c>
      <c r="J1319" s="9">
        <v>3750</v>
      </c>
      <c r="K1319" s="10">
        <f t="shared" si="10"/>
        <v>2250</v>
      </c>
      <c r="L1319" s="10">
        <f t="shared" si="11"/>
        <v>1012.5</v>
      </c>
      <c r="M1319" s="11">
        <v>0.45</v>
      </c>
      <c r="O1319" s="16"/>
      <c r="P1319" s="17">
        <f>Data!$I1319+0.05</f>
        <v>0.65</v>
      </c>
      <c r="Q1319" s="12">
        <f>Data!$J1319+500</f>
        <v>4250</v>
      </c>
      <c r="R1319" s="13">
        <f>Data!$M1319+5%</f>
        <v>0.5</v>
      </c>
    </row>
    <row r="1320" spans="1:18" ht="15.85" customHeight="1">
      <c r="A1320" s="1"/>
      <c r="B1320" s="6" t="s">
        <v>27</v>
      </c>
      <c r="C1320" s="6">
        <v>1128299</v>
      </c>
      <c r="D1320" s="7">
        <v>44303</v>
      </c>
      <c r="E1320" s="6" t="s">
        <v>28</v>
      </c>
      <c r="F1320" s="6" t="s">
        <v>63</v>
      </c>
      <c r="G1320" s="6" t="s">
        <v>64</v>
      </c>
      <c r="H1320" s="6" t="s">
        <v>17</v>
      </c>
      <c r="I1320" s="8">
        <v>0.65</v>
      </c>
      <c r="J1320" s="9">
        <v>5500</v>
      </c>
      <c r="K1320" s="10">
        <f t="shared" si="10"/>
        <v>3575</v>
      </c>
      <c r="L1320" s="10">
        <f t="shared" si="11"/>
        <v>1072.5</v>
      </c>
      <c r="M1320" s="11">
        <v>0.3</v>
      </c>
      <c r="O1320" s="16"/>
      <c r="P1320" s="17">
        <f>Data!$I1320+0.05</f>
        <v>0.70000000000000007</v>
      </c>
      <c r="Q1320" s="12">
        <f>Data!$J1320+500</f>
        <v>6000</v>
      </c>
      <c r="R1320" s="13">
        <f>Data!$M1320+5%</f>
        <v>0.35</v>
      </c>
    </row>
    <row r="1321" spans="1:18" ht="15.85" customHeight="1">
      <c r="A1321" s="1"/>
      <c r="B1321" s="6" t="s">
        <v>27</v>
      </c>
      <c r="C1321" s="6">
        <v>1128299</v>
      </c>
      <c r="D1321" s="7">
        <v>44303</v>
      </c>
      <c r="E1321" s="6" t="s">
        <v>28</v>
      </c>
      <c r="F1321" s="6" t="s">
        <v>63</v>
      </c>
      <c r="G1321" s="6" t="s">
        <v>64</v>
      </c>
      <c r="H1321" s="6" t="s">
        <v>18</v>
      </c>
      <c r="I1321" s="8">
        <v>0.70000000000000007</v>
      </c>
      <c r="J1321" s="9">
        <v>3500</v>
      </c>
      <c r="K1321" s="10">
        <f t="shared" si="10"/>
        <v>2450.0000000000005</v>
      </c>
      <c r="L1321" s="10">
        <f t="shared" si="11"/>
        <v>612.50000000000011</v>
      </c>
      <c r="M1321" s="11">
        <v>0.25</v>
      </c>
      <c r="O1321" s="16"/>
      <c r="P1321" s="17">
        <f>Data!$I1321+0.05</f>
        <v>0.75000000000000011</v>
      </c>
      <c r="Q1321" s="12">
        <f>Data!$J1321+500</f>
        <v>4000</v>
      </c>
      <c r="R1321" s="13">
        <f>Data!$M1321+5%</f>
        <v>0.3</v>
      </c>
    </row>
    <row r="1322" spans="1:18" ht="15.85" customHeight="1">
      <c r="A1322" s="1"/>
      <c r="B1322" s="6" t="s">
        <v>27</v>
      </c>
      <c r="C1322" s="6">
        <v>1128299</v>
      </c>
      <c r="D1322" s="7">
        <v>44303</v>
      </c>
      <c r="E1322" s="6" t="s">
        <v>28</v>
      </c>
      <c r="F1322" s="6" t="s">
        <v>63</v>
      </c>
      <c r="G1322" s="6" t="s">
        <v>64</v>
      </c>
      <c r="H1322" s="6" t="s">
        <v>19</v>
      </c>
      <c r="I1322" s="8">
        <v>0.70000000000000007</v>
      </c>
      <c r="J1322" s="9">
        <v>4000</v>
      </c>
      <c r="K1322" s="10">
        <f t="shared" si="10"/>
        <v>2800.0000000000005</v>
      </c>
      <c r="L1322" s="10">
        <f t="shared" si="11"/>
        <v>840.00000000000011</v>
      </c>
      <c r="M1322" s="11">
        <v>0.3</v>
      </c>
      <c r="O1322" s="16"/>
      <c r="P1322" s="17">
        <f>Data!$I1322+0.05</f>
        <v>0.75000000000000011</v>
      </c>
      <c r="Q1322" s="12">
        <f>Data!$J1322+500</f>
        <v>4500</v>
      </c>
      <c r="R1322" s="13">
        <f>Data!$M1322+5%</f>
        <v>0.35</v>
      </c>
    </row>
    <row r="1323" spans="1:18" ht="15.85" customHeight="1">
      <c r="A1323" s="1"/>
      <c r="B1323" s="6" t="s">
        <v>27</v>
      </c>
      <c r="C1323" s="6">
        <v>1128299</v>
      </c>
      <c r="D1323" s="7">
        <v>44303</v>
      </c>
      <c r="E1323" s="6" t="s">
        <v>28</v>
      </c>
      <c r="F1323" s="6" t="s">
        <v>63</v>
      </c>
      <c r="G1323" s="6" t="s">
        <v>64</v>
      </c>
      <c r="H1323" s="6" t="s">
        <v>20</v>
      </c>
      <c r="I1323" s="8">
        <v>0.55000000000000004</v>
      </c>
      <c r="J1323" s="9">
        <v>3000</v>
      </c>
      <c r="K1323" s="10">
        <f t="shared" si="10"/>
        <v>1650.0000000000002</v>
      </c>
      <c r="L1323" s="10">
        <f t="shared" si="11"/>
        <v>495.00000000000006</v>
      </c>
      <c r="M1323" s="11">
        <v>0.3</v>
      </c>
      <c r="O1323" s="16"/>
      <c r="P1323" s="17">
        <f>Data!$I1323+0.05</f>
        <v>0.60000000000000009</v>
      </c>
      <c r="Q1323" s="12">
        <f>Data!$J1323+500</f>
        <v>3500</v>
      </c>
      <c r="R1323" s="13">
        <f>Data!$M1323+5%</f>
        <v>0.35</v>
      </c>
    </row>
    <row r="1324" spans="1:18" ht="15.85" customHeight="1">
      <c r="A1324" s="1"/>
      <c r="B1324" s="6" t="s">
        <v>27</v>
      </c>
      <c r="C1324" s="6">
        <v>1128299</v>
      </c>
      <c r="D1324" s="7">
        <v>44303</v>
      </c>
      <c r="E1324" s="6" t="s">
        <v>28</v>
      </c>
      <c r="F1324" s="6" t="s">
        <v>63</v>
      </c>
      <c r="G1324" s="6" t="s">
        <v>64</v>
      </c>
      <c r="H1324" s="6" t="s">
        <v>21</v>
      </c>
      <c r="I1324" s="8">
        <v>0.60000000000000009</v>
      </c>
      <c r="J1324" s="9">
        <v>2000</v>
      </c>
      <c r="K1324" s="10">
        <f t="shared" si="10"/>
        <v>1200.0000000000002</v>
      </c>
      <c r="L1324" s="10">
        <f t="shared" si="11"/>
        <v>240.00000000000006</v>
      </c>
      <c r="M1324" s="11">
        <v>0.2</v>
      </c>
      <c r="O1324" s="16"/>
      <c r="P1324" s="17">
        <f>Data!$I1324+0.05</f>
        <v>0.65000000000000013</v>
      </c>
      <c r="Q1324" s="12">
        <f>Data!$J1324+500</f>
        <v>2500</v>
      </c>
      <c r="R1324" s="13">
        <f>Data!$M1324+5%</f>
        <v>0.25</v>
      </c>
    </row>
    <row r="1325" spans="1:18" ht="15.85" customHeight="1">
      <c r="A1325" s="1"/>
      <c r="B1325" s="6" t="s">
        <v>27</v>
      </c>
      <c r="C1325" s="6">
        <v>1128299</v>
      </c>
      <c r="D1325" s="7">
        <v>44303</v>
      </c>
      <c r="E1325" s="6" t="s">
        <v>28</v>
      </c>
      <c r="F1325" s="6" t="s">
        <v>63</v>
      </c>
      <c r="G1325" s="6" t="s">
        <v>64</v>
      </c>
      <c r="H1325" s="6" t="s">
        <v>22</v>
      </c>
      <c r="I1325" s="8">
        <v>0.75000000000000011</v>
      </c>
      <c r="J1325" s="9">
        <v>3750</v>
      </c>
      <c r="K1325" s="10">
        <f t="shared" si="10"/>
        <v>2812.5000000000005</v>
      </c>
      <c r="L1325" s="10">
        <f t="shared" si="11"/>
        <v>1265.6250000000002</v>
      </c>
      <c r="M1325" s="11">
        <v>0.45</v>
      </c>
      <c r="O1325" s="16"/>
      <c r="P1325" s="17">
        <f>Data!$I1325+0.05</f>
        <v>0.80000000000000016</v>
      </c>
      <c r="Q1325" s="12">
        <f>Data!$J1325+500</f>
        <v>4250</v>
      </c>
      <c r="R1325" s="13">
        <f>Data!$M1325+5%</f>
        <v>0.5</v>
      </c>
    </row>
    <row r="1326" spans="1:18" ht="15.85" customHeight="1">
      <c r="A1326" s="1"/>
      <c r="B1326" s="6" t="s">
        <v>27</v>
      </c>
      <c r="C1326" s="6">
        <v>1128299</v>
      </c>
      <c r="D1326" s="7">
        <v>44334</v>
      </c>
      <c r="E1326" s="6" t="s">
        <v>28</v>
      </c>
      <c r="F1326" s="6" t="s">
        <v>63</v>
      </c>
      <c r="G1326" s="6" t="s">
        <v>64</v>
      </c>
      <c r="H1326" s="6" t="s">
        <v>17</v>
      </c>
      <c r="I1326" s="8">
        <v>0.6</v>
      </c>
      <c r="J1326" s="9">
        <v>5750</v>
      </c>
      <c r="K1326" s="10">
        <f t="shared" si="10"/>
        <v>3450</v>
      </c>
      <c r="L1326" s="10">
        <f t="shared" si="11"/>
        <v>1035</v>
      </c>
      <c r="M1326" s="11">
        <v>0.3</v>
      </c>
      <c r="O1326" s="16"/>
      <c r="P1326" s="17">
        <f>Data!$I1326+0.05</f>
        <v>0.65</v>
      </c>
      <c r="Q1326" s="12">
        <f>Data!$J1326+500</f>
        <v>6250</v>
      </c>
      <c r="R1326" s="13">
        <f>Data!$M1326+5%</f>
        <v>0.35</v>
      </c>
    </row>
    <row r="1327" spans="1:18" ht="15.85" customHeight="1">
      <c r="A1327" s="1"/>
      <c r="B1327" s="6" t="s">
        <v>27</v>
      </c>
      <c r="C1327" s="6">
        <v>1128299</v>
      </c>
      <c r="D1327" s="7">
        <v>44334</v>
      </c>
      <c r="E1327" s="6" t="s">
        <v>28</v>
      </c>
      <c r="F1327" s="6" t="s">
        <v>63</v>
      </c>
      <c r="G1327" s="6" t="s">
        <v>64</v>
      </c>
      <c r="H1327" s="6" t="s">
        <v>18</v>
      </c>
      <c r="I1327" s="8">
        <v>0.65</v>
      </c>
      <c r="J1327" s="9">
        <v>4250</v>
      </c>
      <c r="K1327" s="10">
        <f t="shared" si="10"/>
        <v>2762.5</v>
      </c>
      <c r="L1327" s="10">
        <f t="shared" si="11"/>
        <v>690.625</v>
      </c>
      <c r="M1327" s="11">
        <v>0.25</v>
      </c>
      <c r="O1327" s="16"/>
      <c r="P1327" s="17">
        <f>Data!$I1327+0.05</f>
        <v>0.70000000000000007</v>
      </c>
      <c r="Q1327" s="12">
        <f>Data!$J1327+500</f>
        <v>4750</v>
      </c>
      <c r="R1327" s="13">
        <f>Data!$M1327+5%</f>
        <v>0.3</v>
      </c>
    </row>
    <row r="1328" spans="1:18" ht="15.85" customHeight="1">
      <c r="A1328" s="1"/>
      <c r="B1328" s="6" t="s">
        <v>27</v>
      </c>
      <c r="C1328" s="6">
        <v>1128299</v>
      </c>
      <c r="D1328" s="7">
        <v>44334</v>
      </c>
      <c r="E1328" s="6" t="s">
        <v>28</v>
      </c>
      <c r="F1328" s="6" t="s">
        <v>63</v>
      </c>
      <c r="G1328" s="6" t="s">
        <v>64</v>
      </c>
      <c r="H1328" s="6" t="s">
        <v>19</v>
      </c>
      <c r="I1328" s="8">
        <v>0.65</v>
      </c>
      <c r="J1328" s="9">
        <v>4250</v>
      </c>
      <c r="K1328" s="10">
        <f t="shared" si="10"/>
        <v>2762.5</v>
      </c>
      <c r="L1328" s="10">
        <f t="shared" si="11"/>
        <v>828.75</v>
      </c>
      <c r="M1328" s="11">
        <v>0.3</v>
      </c>
      <c r="O1328" s="16"/>
      <c r="P1328" s="17">
        <f>Data!$I1328+0.05</f>
        <v>0.70000000000000007</v>
      </c>
      <c r="Q1328" s="12">
        <f>Data!$J1328+500</f>
        <v>4750</v>
      </c>
      <c r="R1328" s="13">
        <f>Data!$M1328+5%</f>
        <v>0.35</v>
      </c>
    </row>
    <row r="1329" spans="1:18" ht="15.85" customHeight="1">
      <c r="A1329" s="1"/>
      <c r="B1329" s="6" t="s">
        <v>27</v>
      </c>
      <c r="C1329" s="6">
        <v>1128299</v>
      </c>
      <c r="D1329" s="7">
        <v>44334</v>
      </c>
      <c r="E1329" s="6" t="s">
        <v>28</v>
      </c>
      <c r="F1329" s="6" t="s">
        <v>63</v>
      </c>
      <c r="G1329" s="6" t="s">
        <v>64</v>
      </c>
      <c r="H1329" s="6" t="s">
        <v>20</v>
      </c>
      <c r="I1329" s="8">
        <v>0.6</v>
      </c>
      <c r="J1329" s="9">
        <v>3250</v>
      </c>
      <c r="K1329" s="10">
        <f t="shared" si="10"/>
        <v>1950</v>
      </c>
      <c r="L1329" s="10">
        <f t="shared" si="11"/>
        <v>585</v>
      </c>
      <c r="M1329" s="11">
        <v>0.3</v>
      </c>
      <c r="O1329" s="16"/>
      <c r="P1329" s="17">
        <f>Data!$I1329+0.05</f>
        <v>0.65</v>
      </c>
      <c r="Q1329" s="12">
        <f>Data!$J1329+500</f>
        <v>3750</v>
      </c>
      <c r="R1329" s="13">
        <f>Data!$M1329+5%</f>
        <v>0.35</v>
      </c>
    </row>
    <row r="1330" spans="1:18" ht="15.85" customHeight="1">
      <c r="A1330" s="1"/>
      <c r="B1330" s="6" t="s">
        <v>27</v>
      </c>
      <c r="C1330" s="6">
        <v>1128299</v>
      </c>
      <c r="D1330" s="7">
        <v>44334</v>
      </c>
      <c r="E1330" s="6" t="s">
        <v>28</v>
      </c>
      <c r="F1330" s="6" t="s">
        <v>63</v>
      </c>
      <c r="G1330" s="6" t="s">
        <v>64</v>
      </c>
      <c r="H1330" s="6" t="s">
        <v>21</v>
      </c>
      <c r="I1330" s="8">
        <v>0.54999999999999993</v>
      </c>
      <c r="J1330" s="9">
        <v>2250</v>
      </c>
      <c r="K1330" s="10">
        <f t="shared" si="10"/>
        <v>1237.4999999999998</v>
      </c>
      <c r="L1330" s="10">
        <f t="shared" si="11"/>
        <v>247.49999999999997</v>
      </c>
      <c r="M1330" s="11">
        <v>0.2</v>
      </c>
      <c r="O1330" s="16"/>
      <c r="P1330" s="17">
        <f>Data!$I1330-0.05</f>
        <v>0.49999999999999994</v>
      </c>
      <c r="Q1330" s="12">
        <f>Data!$J1330+500</f>
        <v>2750</v>
      </c>
      <c r="R1330" s="13">
        <f>Data!$M1330+5%</f>
        <v>0.25</v>
      </c>
    </row>
    <row r="1331" spans="1:18" ht="15.85" customHeight="1">
      <c r="A1331" s="1"/>
      <c r="B1331" s="6" t="s">
        <v>27</v>
      </c>
      <c r="C1331" s="6">
        <v>1128299</v>
      </c>
      <c r="D1331" s="7">
        <v>44334</v>
      </c>
      <c r="E1331" s="6" t="s">
        <v>28</v>
      </c>
      <c r="F1331" s="6" t="s">
        <v>63</v>
      </c>
      <c r="G1331" s="6" t="s">
        <v>64</v>
      </c>
      <c r="H1331" s="6" t="s">
        <v>22</v>
      </c>
      <c r="I1331" s="8">
        <v>0.7</v>
      </c>
      <c r="J1331" s="9">
        <v>5750</v>
      </c>
      <c r="K1331" s="10">
        <f t="shared" si="10"/>
        <v>4024.9999999999995</v>
      </c>
      <c r="L1331" s="10">
        <f t="shared" si="11"/>
        <v>1811.2499999999998</v>
      </c>
      <c r="M1331" s="11">
        <v>0.45</v>
      </c>
      <c r="O1331" s="16"/>
      <c r="P1331" s="17">
        <f>Data!$I1331-0.05</f>
        <v>0.64999999999999991</v>
      </c>
      <c r="Q1331" s="12">
        <f>Data!$J1331+1000</f>
        <v>6750</v>
      </c>
      <c r="R1331" s="13">
        <f>Data!$M1331+5%</f>
        <v>0.5</v>
      </c>
    </row>
    <row r="1332" spans="1:18" ht="15.85" customHeight="1">
      <c r="A1332" s="1"/>
      <c r="B1332" s="6" t="s">
        <v>27</v>
      </c>
      <c r="C1332" s="6">
        <v>1128299</v>
      </c>
      <c r="D1332" s="7">
        <v>44364</v>
      </c>
      <c r="E1332" s="6" t="s">
        <v>28</v>
      </c>
      <c r="F1332" s="6" t="s">
        <v>63</v>
      </c>
      <c r="G1332" s="6" t="s">
        <v>64</v>
      </c>
      <c r="H1332" s="6" t="s">
        <v>17</v>
      </c>
      <c r="I1332" s="8">
        <v>0.64999999999999991</v>
      </c>
      <c r="J1332" s="9">
        <v>8250</v>
      </c>
      <c r="K1332" s="10">
        <f t="shared" si="10"/>
        <v>5362.4999999999991</v>
      </c>
      <c r="L1332" s="10">
        <f t="shared" si="11"/>
        <v>1608.7499999999998</v>
      </c>
      <c r="M1332" s="11">
        <v>0.3</v>
      </c>
      <c r="O1332" s="16"/>
      <c r="P1332" s="17">
        <f>Data!$I1332-0.05</f>
        <v>0.59999999999999987</v>
      </c>
      <c r="Q1332" s="12">
        <f>Data!$J1332+1000</f>
        <v>9250</v>
      </c>
      <c r="R1332" s="13">
        <f>Data!$M1332+5%</f>
        <v>0.35</v>
      </c>
    </row>
    <row r="1333" spans="1:18" ht="15.85" customHeight="1">
      <c r="A1333" s="1"/>
      <c r="B1333" s="6" t="s">
        <v>27</v>
      </c>
      <c r="C1333" s="6">
        <v>1128299</v>
      </c>
      <c r="D1333" s="7">
        <v>44364</v>
      </c>
      <c r="E1333" s="6" t="s">
        <v>28</v>
      </c>
      <c r="F1333" s="6" t="s">
        <v>63</v>
      </c>
      <c r="G1333" s="6" t="s">
        <v>64</v>
      </c>
      <c r="H1333" s="6" t="s">
        <v>18</v>
      </c>
      <c r="I1333" s="8">
        <v>0.7</v>
      </c>
      <c r="J1333" s="9">
        <v>7000</v>
      </c>
      <c r="K1333" s="10">
        <f t="shared" si="10"/>
        <v>4900</v>
      </c>
      <c r="L1333" s="10">
        <f t="shared" si="11"/>
        <v>1225</v>
      </c>
      <c r="M1333" s="11">
        <v>0.25</v>
      </c>
      <c r="O1333" s="16"/>
      <c r="P1333" s="17">
        <f>Data!$I1333-0.05</f>
        <v>0.64999999999999991</v>
      </c>
      <c r="Q1333" s="12">
        <f>Data!$J1333+1000</f>
        <v>8000</v>
      </c>
      <c r="R1333" s="13">
        <f>Data!$M1333+5%</f>
        <v>0.3</v>
      </c>
    </row>
    <row r="1334" spans="1:18" ht="15.85" customHeight="1">
      <c r="A1334" s="1"/>
      <c r="B1334" s="6" t="s">
        <v>27</v>
      </c>
      <c r="C1334" s="6">
        <v>1128299</v>
      </c>
      <c r="D1334" s="7">
        <v>44364</v>
      </c>
      <c r="E1334" s="6" t="s">
        <v>28</v>
      </c>
      <c r="F1334" s="6" t="s">
        <v>63</v>
      </c>
      <c r="G1334" s="6" t="s">
        <v>64</v>
      </c>
      <c r="H1334" s="6" t="s">
        <v>19</v>
      </c>
      <c r="I1334" s="8">
        <v>0.85</v>
      </c>
      <c r="J1334" s="9">
        <v>7000</v>
      </c>
      <c r="K1334" s="10">
        <f t="shared" si="10"/>
        <v>5950</v>
      </c>
      <c r="L1334" s="10">
        <f t="shared" si="11"/>
        <v>1785</v>
      </c>
      <c r="M1334" s="11">
        <v>0.3</v>
      </c>
      <c r="O1334" s="16"/>
      <c r="P1334" s="17">
        <f>Data!$I1334+0.1</f>
        <v>0.95</v>
      </c>
      <c r="Q1334" s="12">
        <f>Data!$J1334+1000</f>
        <v>8000</v>
      </c>
      <c r="R1334" s="13">
        <f>Data!$M1334+5%</f>
        <v>0.35</v>
      </c>
    </row>
    <row r="1335" spans="1:18" ht="15.85" customHeight="1">
      <c r="A1335" s="1"/>
      <c r="B1335" s="6" t="s">
        <v>27</v>
      </c>
      <c r="C1335" s="6">
        <v>1128299</v>
      </c>
      <c r="D1335" s="7">
        <v>44364</v>
      </c>
      <c r="E1335" s="6" t="s">
        <v>28</v>
      </c>
      <c r="F1335" s="6" t="s">
        <v>63</v>
      </c>
      <c r="G1335" s="6" t="s">
        <v>64</v>
      </c>
      <c r="H1335" s="6" t="s">
        <v>20</v>
      </c>
      <c r="I1335" s="8">
        <v>0.85</v>
      </c>
      <c r="J1335" s="9">
        <v>5750</v>
      </c>
      <c r="K1335" s="10">
        <f t="shared" si="10"/>
        <v>4887.5</v>
      </c>
      <c r="L1335" s="10">
        <f t="shared" si="11"/>
        <v>1466.25</v>
      </c>
      <c r="M1335" s="11">
        <v>0.3</v>
      </c>
      <c r="O1335" s="16"/>
      <c r="P1335" s="17">
        <f>Data!$I1335+0.1</f>
        <v>0.95</v>
      </c>
      <c r="Q1335" s="12">
        <f>Data!$J1335+1000</f>
        <v>6750</v>
      </c>
      <c r="R1335" s="13">
        <f>Data!$M1335+5%</f>
        <v>0.35</v>
      </c>
    </row>
    <row r="1336" spans="1:18" ht="15.85" customHeight="1">
      <c r="A1336" s="1"/>
      <c r="B1336" s="6" t="s">
        <v>27</v>
      </c>
      <c r="C1336" s="6">
        <v>1128299</v>
      </c>
      <c r="D1336" s="7">
        <v>44364</v>
      </c>
      <c r="E1336" s="6" t="s">
        <v>28</v>
      </c>
      <c r="F1336" s="6" t="s">
        <v>63</v>
      </c>
      <c r="G1336" s="6" t="s">
        <v>64</v>
      </c>
      <c r="H1336" s="6" t="s">
        <v>21</v>
      </c>
      <c r="I1336" s="8">
        <v>0.95000000000000007</v>
      </c>
      <c r="J1336" s="9">
        <v>4500</v>
      </c>
      <c r="K1336" s="10">
        <f t="shared" si="10"/>
        <v>4275</v>
      </c>
      <c r="L1336" s="10">
        <f t="shared" si="11"/>
        <v>855</v>
      </c>
      <c r="M1336" s="11">
        <v>0.2</v>
      </c>
      <c r="O1336" s="16"/>
      <c r="P1336" s="17">
        <f>Data!$I1336+0.1</f>
        <v>1.05</v>
      </c>
      <c r="Q1336" s="12">
        <f>Data!$J1336+1000</f>
        <v>5500</v>
      </c>
      <c r="R1336" s="13">
        <f>Data!$M1336+5%</f>
        <v>0.25</v>
      </c>
    </row>
    <row r="1337" spans="1:18" ht="15.85" customHeight="1">
      <c r="A1337" s="1"/>
      <c r="B1337" s="6" t="s">
        <v>27</v>
      </c>
      <c r="C1337" s="6">
        <v>1128299</v>
      </c>
      <c r="D1337" s="7">
        <v>44364</v>
      </c>
      <c r="E1337" s="6" t="s">
        <v>28</v>
      </c>
      <c r="F1337" s="6" t="s">
        <v>63</v>
      </c>
      <c r="G1337" s="6" t="s">
        <v>64</v>
      </c>
      <c r="H1337" s="6" t="s">
        <v>22</v>
      </c>
      <c r="I1337" s="8">
        <v>1.1000000000000001</v>
      </c>
      <c r="J1337" s="9">
        <v>7500</v>
      </c>
      <c r="K1337" s="10">
        <f t="shared" si="10"/>
        <v>8250</v>
      </c>
      <c r="L1337" s="10">
        <f t="shared" si="11"/>
        <v>3712.5</v>
      </c>
      <c r="M1337" s="11">
        <v>0.45</v>
      </c>
      <c r="O1337" s="16"/>
      <c r="P1337" s="17">
        <f>Data!$I1337+0.1</f>
        <v>1.2000000000000002</v>
      </c>
      <c r="Q1337" s="12">
        <f>Data!$J1337+1000</f>
        <v>8500</v>
      </c>
      <c r="R1337" s="13">
        <f>Data!$M1337+5%</f>
        <v>0.5</v>
      </c>
    </row>
    <row r="1338" spans="1:18" ht="15.85" customHeight="1">
      <c r="A1338" s="1"/>
      <c r="B1338" s="6" t="s">
        <v>27</v>
      </c>
      <c r="C1338" s="6">
        <v>1128299</v>
      </c>
      <c r="D1338" s="7">
        <v>44393</v>
      </c>
      <c r="E1338" s="6" t="s">
        <v>28</v>
      </c>
      <c r="F1338" s="6" t="s">
        <v>63</v>
      </c>
      <c r="G1338" s="6" t="s">
        <v>64</v>
      </c>
      <c r="H1338" s="6" t="s">
        <v>17</v>
      </c>
      <c r="I1338" s="8">
        <v>0.9</v>
      </c>
      <c r="J1338" s="9">
        <v>9000</v>
      </c>
      <c r="K1338" s="10">
        <f t="shared" si="10"/>
        <v>8100</v>
      </c>
      <c r="L1338" s="10">
        <f t="shared" si="11"/>
        <v>2430</v>
      </c>
      <c r="M1338" s="11">
        <v>0.3</v>
      </c>
      <c r="O1338" s="16"/>
      <c r="P1338" s="17">
        <f>Data!$I1338+0.1</f>
        <v>1</v>
      </c>
      <c r="Q1338" s="12">
        <f>Data!$J1338+1000</f>
        <v>10000</v>
      </c>
      <c r="R1338" s="13">
        <f>Data!$M1338+5%</f>
        <v>0.35</v>
      </c>
    </row>
    <row r="1339" spans="1:18" ht="15.85" customHeight="1">
      <c r="A1339" s="1"/>
      <c r="B1339" s="6" t="s">
        <v>27</v>
      </c>
      <c r="C1339" s="6">
        <v>1128299</v>
      </c>
      <c r="D1339" s="7">
        <v>44393</v>
      </c>
      <c r="E1339" s="6" t="s">
        <v>28</v>
      </c>
      <c r="F1339" s="6" t="s">
        <v>63</v>
      </c>
      <c r="G1339" s="6" t="s">
        <v>64</v>
      </c>
      <c r="H1339" s="6" t="s">
        <v>18</v>
      </c>
      <c r="I1339" s="8">
        <v>0.95000000000000007</v>
      </c>
      <c r="J1339" s="9">
        <v>7500</v>
      </c>
      <c r="K1339" s="10">
        <f t="shared" si="10"/>
        <v>7125.0000000000009</v>
      </c>
      <c r="L1339" s="10">
        <f t="shared" si="11"/>
        <v>1781.2500000000002</v>
      </c>
      <c r="M1339" s="11">
        <v>0.25</v>
      </c>
      <c r="O1339" s="16"/>
      <c r="P1339" s="17">
        <f>Data!$I1339+0.1</f>
        <v>1.05</v>
      </c>
      <c r="Q1339" s="12">
        <f>Data!$J1339+1000</f>
        <v>8500</v>
      </c>
      <c r="R1339" s="13">
        <f>Data!$M1339+5%</f>
        <v>0.3</v>
      </c>
    </row>
    <row r="1340" spans="1:18" ht="15.85" customHeight="1">
      <c r="A1340" s="1"/>
      <c r="B1340" s="6" t="s">
        <v>27</v>
      </c>
      <c r="C1340" s="6">
        <v>1128299</v>
      </c>
      <c r="D1340" s="7">
        <v>44393</v>
      </c>
      <c r="E1340" s="6" t="s">
        <v>28</v>
      </c>
      <c r="F1340" s="6" t="s">
        <v>63</v>
      </c>
      <c r="G1340" s="6" t="s">
        <v>64</v>
      </c>
      <c r="H1340" s="6" t="s">
        <v>19</v>
      </c>
      <c r="I1340" s="8">
        <v>0.95000000000000007</v>
      </c>
      <c r="J1340" s="9">
        <v>7000</v>
      </c>
      <c r="K1340" s="10">
        <f t="shared" si="10"/>
        <v>6650.0000000000009</v>
      </c>
      <c r="L1340" s="10">
        <f t="shared" si="11"/>
        <v>1995.0000000000002</v>
      </c>
      <c r="M1340" s="11">
        <v>0.3</v>
      </c>
      <c r="O1340" s="16"/>
      <c r="P1340" s="17">
        <f>Data!$I1340+0.1</f>
        <v>1.05</v>
      </c>
      <c r="Q1340" s="12">
        <f>Data!$J1340+1000</f>
        <v>8000</v>
      </c>
      <c r="R1340" s="13">
        <f>Data!$M1340+5%</f>
        <v>0.35</v>
      </c>
    </row>
    <row r="1341" spans="1:18" ht="15.85" customHeight="1">
      <c r="A1341" s="1"/>
      <c r="B1341" s="6" t="s">
        <v>27</v>
      </c>
      <c r="C1341" s="6">
        <v>1128299</v>
      </c>
      <c r="D1341" s="7">
        <v>44393</v>
      </c>
      <c r="E1341" s="6" t="s">
        <v>28</v>
      </c>
      <c r="F1341" s="6" t="s">
        <v>63</v>
      </c>
      <c r="G1341" s="6" t="s">
        <v>64</v>
      </c>
      <c r="H1341" s="6" t="s">
        <v>20</v>
      </c>
      <c r="I1341" s="8">
        <v>0.9</v>
      </c>
      <c r="J1341" s="9">
        <v>6000</v>
      </c>
      <c r="K1341" s="10">
        <f t="shared" si="10"/>
        <v>5400</v>
      </c>
      <c r="L1341" s="10">
        <f t="shared" si="11"/>
        <v>1620</v>
      </c>
      <c r="M1341" s="11">
        <v>0.3</v>
      </c>
      <c r="O1341" s="16"/>
      <c r="P1341" s="17">
        <f>Data!$I1341+0.1</f>
        <v>1</v>
      </c>
      <c r="Q1341" s="12">
        <f>Data!$J1341+1000</f>
        <v>7000</v>
      </c>
      <c r="R1341" s="13">
        <f>Data!$M1341+5%</f>
        <v>0.35</v>
      </c>
    </row>
    <row r="1342" spans="1:18" ht="15.85" customHeight="1">
      <c r="A1342" s="1"/>
      <c r="B1342" s="6" t="s">
        <v>27</v>
      </c>
      <c r="C1342" s="6">
        <v>1128299</v>
      </c>
      <c r="D1342" s="7">
        <v>44393</v>
      </c>
      <c r="E1342" s="6" t="s">
        <v>28</v>
      </c>
      <c r="F1342" s="6" t="s">
        <v>63</v>
      </c>
      <c r="G1342" s="6" t="s">
        <v>64</v>
      </c>
      <c r="H1342" s="6" t="s">
        <v>21</v>
      </c>
      <c r="I1342" s="8">
        <v>0.95000000000000007</v>
      </c>
      <c r="J1342" s="9">
        <v>6500</v>
      </c>
      <c r="K1342" s="10">
        <f t="shared" si="10"/>
        <v>6175</v>
      </c>
      <c r="L1342" s="10">
        <f t="shared" si="11"/>
        <v>1235</v>
      </c>
      <c r="M1342" s="11">
        <v>0.2</v>
      </c>
      <c r="O1342" s="16"/>
      <c r="P1342" s="17">
        <f>Data!$I1342+0.1</f>
        <v>1.05</v>
      </c>
      <c r="Q1342" s="12">
        <f>Data!$J1342+1000</f>
        <v>7500</v>
      </c>
      <c r="R1342" s="13">
        <f>Data!$M1342+5%</f>
        <v>0.25</v>
      </c>
    </row>
    <row r="1343" spans="1:18" ht="15.85" customHeight="1">
      <c r="A1343" s="1"/>
      <c r="B1343" s="6" t="s">
        <v>27</v>
      </c>
      <c r="C1343" s="6">
        <v>1128299</v>
      </c>
      <c r="D1343" s="7">
        <v>44393</v>
      </c>
      <c r="E1343" s="6" t="s">
        <v>28</v>
      </c>
      <c r="F1343" s="6" t="s">
        <v>63</v>
      </c>
      <c r="G1343" s="6" t="s">
        <v>64</v>
      </c>
      <c r="H1343" s="6" t="s">
        <v>22</v>
      </c>
      <c r="I1343" s="8">
        <v>1.1000000000000001</v>
      </c>
      <c r="J1343" s="9">
        <v>6500</v>
      </c>
      <c r="K1343" s="10">
        <f t="shared" si="10"/>
        <v>7150.0000000000009</v>
      </c>
      <c r="L1343" s="10">
        <f t="shared" si="11"/>
        <v>3217.5000000000005</v>
      </c>
      <c r="M1343" s="11">
        <v>0.45</v>
      </c>
      <c r="O1343" s="16"/>
      <c r="P1343" s="17">
        <f>Data!$I1343+0.1</f>
        <v>1.2000000000000002</v>
      </c>
      <c r="Q1343" s="12">
        <f>Data!$J1343+1000</f>
        <v>7500</v>
      </c>
      <c r="R1343" s="13">
        <f>Data!$M1343+5%</f>
        <v>0.5</v>
      </c>
    </row>
    <row r="1344" spans="1:18" ht="15.85" customHeight="1">
      <c r="A1344" s="1"/>
      <c r="B1344" s="6" t="s">
        <v>27</v>
      </c>
      <c r="C1344" s="6">
        <v>1128299</v>
      </c>
      <c r="D1344" s="7">
        <v>44425</v>
      </c>
      <c r="E1344" s="6" t="s">
        <v>28</v>
      </c>
      <c r="F1344" s="6" t="s">
        <v>63</v>
      </c>
      <c r="G1344" s="6" t="s">
        <v>64</v>
      </c>
      <c r="H1344" s="6" t="s">
        <v>17</v>
      </c>
      <c r="I1344" s="8">
        <v>0.95000000000000007</v>
      </c>
      <c r="J1344" s="9">
        <v>8500</v>
      </c>
      <c r="K1344" s="10">
        <f t="shared" si="10"/>
        <v>8075.0000000000009</v>
      </c>
      <c r="L1344" s="10">
        <f t="shared" si="11"/>
        <v>2422.5</v>
      </c>
      <c r="M1344" s="11">
        <v>0.3</v>
      </c>
      <c r="O1344" s="16"/>
      <c r="P1344" s="17">
        <f>Data!$I1344+0.1</f>
        <v>1.05</v>
      </c>
      <c r="Q1344" s="12">
        <f>Data!$J1344+1000</f>
        <v>9500</v>
      </c>
      <c r="R1344" s="13">
        <f>Data!$M1344+5%</f>
        <v>0.35</v>
      </c>
    </row>
    <row r="1345" spans="1:18" ht="15.85" customHeight="1">
      <c r="A1345" s="1"/>
      <c r="B1345" s="6" t="s">
        <v>27</v>
      </c>
      <c r="C1345" s="6">
        <v>1128299</v>
      </c>
      <c r="D1345" s="7">
        <v>44425</v>
      </c>
      <c r="E1345" s="6" t="s">
        <v>28</v>
      </c>
      <c r="F1345" s="6" t="s">
        <v>63</v>
      </c>
      <c r="G1345" s="6" t="s">
        <v>64</v>
      </c>
      <c r="H1345" s="6" t="s">
        <v>18</v>
      </c>
      <c r="I1345" s="8">
        <v>0.85000000000000009</v>
      </c>
      <c r="J1345" s="9">
        <v>8250</v>
      </c>
      <c r="K1345" s="10">
        <f t="shared" si="10"/>
        <v>7012.5000000000009</v>
      </c>
      <c r="L1345" s="10">
        <f t="shared" si="11"/>
        <v>1753.1250000000002</v>
      </c>
      <c r="M1345" s="11">
        <v>0.25</v>
      </c>
      <c r="O1345" s="16"/>
      <c r="P1345" s="17">
        <f>Data!$I1345+0.1</f>
        <v>0.95000000000000007</v>
      </c>
      <c r="Q1345" s="12">
        <f>Data!$J1345+1000</f>
        <v>9250</v>
      </c>
      <c r="R1345" s="13">
        <f>Data!$M1345+5%</f>
        <v>0.3</v>
      </c>
    </row>
    <row r="1346" spans="1:18" ht="15.85" customHeight="1">
      <c r="A1346" s="1"/>
      <c r="B1346" s="6" t="s">
        <v>27</v>
      </c>
      <c r="C1346" s="6">
        <v>1128299</v>
      </c>
      <c r="D1346" s="7">
        <v>44425</v>
      </c>
      <c r="E1346" s="6" t="s">
        <v>28</v>
      </c>
      <c r="F1346" s="6" t="s">
        <v>63</v>
      </c>
      <c r="G1346" s="6" t="s">
        <v>64</v>
      </c>
      <c r="H1346" s="6" t="s">
        <v>19</v>
      </c>
      <c r="I1346" s="8">
        <v>0.8</v>
      </c>
      <c r="J1346" s="9">
        <v>7000</v>
      </c>
      <c r="K1346" s="10">
        <f t="shared" si="10"/>
        <v>5600</v>
      </c>
      <c r="L1346" s="10">
        <f t="shared" si="11"/>
        <v>1680</v>
      </c>
      <c r="M1346" s="11">
        <v>0.3</v>
      </c>
      <c r="O1346" s="16"/>
      <c r="P1346" s="17">
        <f>Data!$I1346+0.1</f>
        <v>0.9</v>
      </c>
      <c r="Q1346" s="12">
        <f>Data!$J1346+1000</f>
        <v>8000</v>
      </c>
      <c r="R1346" s="13">
        <f>Data!$M1346+5%</f>
        <v>0.35</v>
      </c>
    </row>
    <row r="1347" spans="1:18" ht="15.85" customHeight="1">
      <c r="A1347" s="1"/>
      <c r="B1347" s="6" t="s">
        <v>27</v>
      </c>
      <c r="C1347" s="6">
        <v>1128299</v>
      </c>
      <c r="D1347" s="7">
        <v>44425</v>
      </c>
      <c r="E1347" s="6" t="s">
        <v>28</v>
      </c>
      <c r="F1347" s="6" t="s">
        <v>63</v>
      </c>
      <c r="G1347" s="6" t="s">
        <v>64</v>
      </c>
      <c r="H1347" s="6" t="s">
        <v>20</v>
      </c>
      <c r="I1347" s="8">
        <v>0.8</v>
      </c>
      <c r="J1347" s="9">
        <v>4750</v>
      </c>
      <c r="K1347" s="10">
        <f t="shared" si="10"/>
        <v>3800</v>
      </c>
      <c r="L1347" s="10">
        <f t="shared" si="11"/>
        <v>1140</v>
      </c>
      <c r="M1347" s="11">
        <v>0.3</v>
      </c>
      <c r="O1347" s="16"/>
      <c r="P1347" s="17">
        <f>Data!$I1347+0.1</f>
        <v>0.9</v>
      </c>
      <c r="Q1347" s="12">
        <f>Data!$J1347-500</f>
        <v>4250</v>
      </c>
      <c r="R1347" s="13">
        <f>Data!$M1347+5%</f>
        <v>0.35</v>
      </c>
    </row>
    <row r="1348" spans="1:18" ht="15.85" customHeight="1">
      <c r="A1348" s="1"/>
      <c r="B1348" s="6" t="s">
        <v>27</v>
      </c>
      <c r="C1348" s="6">
        <v>1128299</v>
      </c>
      <c r="D1348" s="7">
        <v>44425</v>
      </c>
      <c r="E1348" s="6" t="s">
        <v>28</v>
      </c>
      <c r="F1348" s="6" t="s">
        <v>63</v>
      </c>
      <c r="G1348" s="6" t="s">
        <v>64</v>
      </c>
      <c r="H1348" s="6" t="s">
        <v>21</v>
      </c>
      <c r="I1348" s="8">
        <v>0.79999999999999993</v>
      </c>
      <c r="J1348" s="9">
        <v>4750</v>
      </c>
      <c r="K1348" s="10">
        <f t="shared" si="10"/>
        <v>3799.9999999999995</v>
      </c>
      <c r="L1348" s="10">
        <f t="shared" si="11"/>
        <v>760</v>
      </c>
      <c r="M1348" s="11">
        <v>0.2</v>
      </c>
      <c r="O1348" s="16"/>
      <c r="P1348" s="17">
        <f>Data!$I1348+0.1</f>
        <v>0.89999999999999991</v>
      </c>
      <c r="Q1348" s="12">
        <f>Data!$J1348-500</f>
        <v>4250</v>
      </c>
      <c r="R1348" s="13">
        <f>Data!$M1348+5%</f>
        <v>0.25</v>
      </c>
    </row>
    <row r="1349" spans="1:18" ht="15.85" customHeight="1">
      <c r="A1349" s="1"/>
      <c r="B1349" s="6" t="s">
        <v>27</v>
      </c>
      <c r="C1349" s="6">
        <v>1128299</v>
      </c>
      <c r="D1349" s="7">
        <v>44425</v>
      </c>
      <c r="E1349" s="6" t="s">
        <v>28</v>
      </c>
      <c r="F1349" s="6" t="s">
        <v>63</v>
      </c>
      <c r="G1349" s="6" t="s">
        <v>64</v>
      </c>
      <c r="H1349" s="6" t="s">
        <v>22</v>
      </c>
      <c r="I1349" s="8">
        <v>0.85</v>
      </c>
      <c r="J1349" s="9">
        <v>3000</v>
      </c>
      <c r="K1349" s="10">
        <f t="shared" si="10"/>
        <v>2550</v>
      </c>
      <c r="L1349" s="10">
        <f t="shared" si="11"/>
        <v>1147.5</v>
      </c>
      <c r="M1349" s="11">
        <v>0.45</v>
      </c>
      <c r="O1349" s="16"/>
      <c r="P1349" s="17">
        <f>Data!$I1349+0.1</f>
        <v>0.95</v>
      </c>
      <c r="Q1349" s="12">
        <f>Data!$J1349-500</f>
        <v>2500</v>
      </c>
      <c r="R1349" s="13">
        <f>Data!$M1349+5%</f>
        <v>0.5</v>
      </c>
    </row>
    <row r="1350" spans="1:18" ht="15.85" customHeight="1">
      <c r="A1350" s="1"/>
      <c r="B1350" s="6" t="s">
        <v>27</v>
      </c>
      <c r="C1350" s="6">
        <v>1128299</v>
      </c>
      <c r="D1350" s="7">
        <v>44457</v>
      </c>
      <c r="E1350" s="6" t="s">
        <v>28</v>
      </c>
      <c r="F1350" s="6" t="s">
        <v>63</v>
      </c>
      <c r="G1350" s="6" t="s">
        <v>64</v>
      </c>
      <c r="H1350" s="6" t="s">
        <v>17</v>
      </c>
      <c r="I1350" s="8">
        <v>0.60000000000000009</v>
      </c>
      <c r="J1350" s="9">
        <v>5000</v>
      </c>
      <c r="K1350" s="10">
        <f t="shared" si="10"/>
        <v>3000.0000000000005</v>
      </c>
      <c r="L1350" s="10">
        <f t="shared" si="11"/>
        <v>900.00000000000011</v>
      </c>
      <c r="M1350" s="11">
        <v>0.3</v>
      </c>
      <c r="O1350" s="16"/>
      <c r="P1350" s="17">
        <f>Data!$I1350-0.05</f>
        <v>0.55000000000000004</v>
      </c>
      <c r="Q1350" s="12">
        <f>Data!$J1350-500</f>
        <v>4500</v>
      </c>
      <c r="R1350" s="13">
        <f>Data!$M1350+5%</f>
        <v>0.35</v>
      </c>
    </row>
    <row r="1351" spans="1:18" ht="15.85" customHeight="1">
      <c r="A1351" s="1"/>
      <c r="B1351" s="6" t="s">
        <v>27</v>
      </c>
      <c r="C1351" s="6">
        <v>1128299</v>
      </c>
      <c r="D1351" s="7">
        <v>44457</v>
      </c>
      <c r="E1351" s="6" t="s">
        <v>28</v>
      </c>
      <c r="F1351" s="6" t="s">
        <v>63</v>
      </c>
      <c r="G1351" s="6" t="s">
        <v>64</v>
      </c>
      <c r="H1351" s="6" t="s">
        <v>18</v>
      </c>
      <c r="I1351" s="8">
        <v>0.65000000000000013</v>
      </c>
      <c r="J1351" s="9">
        <v>5000</v>
      </c>
      <c r="K1351" s="10">
        <f t="shared" si="10"/>
        <v>3250.0000000000005</v>
      </c>
      <c r="L1351" s="10">
        <f t="shared" si="11"/>
        <v>812.50000000000011</v>
      </c>
      <c r="M1351" s="11">
        <v>0.25</v>
      </c>
      <c r="O1351" s="16"/>
      <c r="P1351" s="17">
        <f>Data!$I1351-0.05</f>
        <v>0.60000000000000009</v>
      </c>
      <c r="Q1351" s="12">
        <f>Data!$J1351-500</f>
        <v>4500</v>
      </c>
      <c r="R1351" s="13">
        <f>Data!$M1351+5%</f>
        <v>0.3</v>
      </c>
    </row>
    <row r="1352" spans="1:18" ht="15.85" customHeight="1">
      <c r="A1352" s="1"/>
      <c r="B1352" s="6" t="s">
        <v>27</v>
      </c>
      <c r="C1352" s="6">
        <v>1128299</v>
      </c>
      <c r="D1352" s="7">
        <v>44457</v>
      </c>
      <c r="E1352" s="6" t="s">
        <v>28</v>
      </c>
      <c r="F1352" s="6" t="s">
        <v>63</v>
      </c>
      <c r="G1352" s="6" t="s">
        <v>64</v>
      </c>
      <c r="H1352" s="6" t="s">
        <v>19</v>
      </c>
      <c r="I1352" s="8">
        <v>0.60000000000000009</v>
      </c>
      <c r="J1352" s="9">
        <v>3000</v>
      </c>
      <c r="K1352" s="10">
        <f t="shared" si="10"/>
        <v>1800.0000000000002</v>
      </c>
      <c r="L1352" s="10">
        <f t="shared" si="11"/>
        <v>540</v>
      </c>
      <c r="M1352" s="11">
        <v>0.3</v>
      </c>
      <c r="O1352" s="16"/>
      <c r="P1352" s="17">
        <f>Data!$I1352-0.05</f>
        <v>0.55000000000000004</v>
      </c>
      <c r="Q1352" s="12">
        <f>Data!$J1352-750</f>
        <v>2250</v>
      </c>
      <c r="R1352" s="13">
        <f>Data!$M1352+5%</f>
        <v>0.35</v>
      </c>
    </row>
    <row r="1353" spans="1:18" ht="15.85" customHeight="1">
      <c r="A1353" s="1"/>
      <c r="B1353" s="6" t="s">
        <v>27</v>
      </c>
      <c r="C1353" s="6">
        <v>1128299</v>
      </c>
      <c r="D1353" s="7">
        <v>44457</v>
      </c>
      <c r="E1353" s="6" t="s">
        <v>28</v>
      </c>
      <c r="F1353" s="6" t="s">
        <v>63</v>
      </c>
      <c r="G1353" s="6" t="s">
        <v>64</v>
      </c>
      <c r="H1353" s="6" t="s">
        <v>20</v>
      </c>
      <c r="I1353" s="8">
        <v>0.60000000000000009</v>
      </c>
      <c r="J1353" s="9">
        <v>2500</v>
      </c>
      <c r="K1353" s="10">
        <f t="shared" si="10"/>
        <v>1500.0000000000002</v>
      </c>
      <c r="L1353" s="10">
        <f t="shared" si="11"/>
        <v>450.00000000000006</v>
      </c>
      <c r="M1353" s="11">
        <v>0.3</v>
      </c>
      <c r="O1353" s="16"/>
      <c r="P1353" s="17">
        <f>Data!$I1353-0.05</f>
        <v>0.55000000000000004</v>
      </c>
      <c r="Q1353" s="12">
        <f>Data!$J1353-750</f>
        <v>1750</v>
      </c>
      <c r="R1353" s="13">
        <f>Data!$M1353+5%</f>
        <v>0.35</v>
      </c>
    </row>
    <row r="1354" spans="1:18" ht="15.85" customHeight="1">
      <c r="A1354" s="1"/>
      <c r="B1354" s="6" t="s">
        <v>27</v>
      </c>
      <c r="C1354" s="6">
        <v>1128299</v>
      </c>
      <c r="D1354" s="7">
        <v>44457</v>
      </c>
      <c r="E1354" s="6" t="s">
        <v>28</v>
      </c>
      <c r="F1354" s="6" t="s">
        <v>63</v>
      </c>
      <c r="G1354" s="6" t="s">
        <v>64</v>
      </c>
      <c r="H1354" s="6" t="s">
        <v>21</v>
      </c>
      <c r="I1354" s="8">
        <v>0.70000000000000007</v>
      </c>
      <c r="J1354" s="9">
        <v>2750</v>
      </c>
      <c r="K1354" s="10">
        <f t="shared" si="10"/>
        <v>1925.0000000000002</v>
      </c>
      <c r="L1354" s="10">
        <f t="shared" si="11"/>
        <v>385.00000000000006</v>
      </c>
      <c r="M1354" s="11">
        <v>0.2</v>
      </c>
      <c r="O1354" s="16"/>
      <c r="P1354" s="17">
        <f>Data!$I1354-0.05</f>
        <v>0.65</v>
      </c>
      <c r="Q1354" s="12">
        <f>Data!$J1354-750</f>
        <v>2000</v>
      </c>
      <c r="R1354" s="13">
        <f>Data!$M1354+5%</f>
        <v>0.25</v>
      </c>
    </row>
    <row r="1355" spans="1:18" ht="15.85" customHeight="1">
      <c r="A1355" s="1"/>
      <c r="B1355" s="6" t="s">
        <v>27</v>
      </c>
      <c r="C1355" s="6">
        <v>1128299</v>
      </c>
      <c r="D1355" s="7">
        <v>44457</v>
      </c>
      <c r="E1355" s="6" t="s">
        <v>28</v>
      </c>
      <c r="F1355" s="6" t="s">
        <v>63</v>
      </c>
      <c r="G1355" s="6" t="s">
        <v>64</v>
      </c>
      <c r="H1355" s="6" t="s">
        <v>22</v>
      </c>
      <c r="I1355" s="8">
        <v>0.54999999999999993</v>
      </c>
      <c r="J1355" s="9">
        <v>3000</v>
      </c>
      <c r="K1355" s="10">
        <f t="shared" si="10"/>
        <v>1649.9999999999998</v>
      </c>
      <c r="L1355" s="10">
        <f t="shared" si="11"/>
        <v>742.49999999999989</v>
      </c>
      <c r="M1355" s="11">
        <v>0.45</v>
      </c>
      <c r="O1355" s="16"/>
      <c r="P1355" s="17">
        <f>Data!$I1355-0.05</f>
        <v>0.49999999999999994</v>
      </c>
      <c r="Q1355" s="12">
        <f>Data!$J1355-750</f>
        <v>2250</v>
      </c>
      <c r="R1355" s="13">
        <f>Data!$M1355+5%</f>
        <v>0.5</v>
      </c>
    </row>
    <row r="1356" spans="1:18" ht="15.85" customHeight="1">
      <c r="A1356" s="1"/>
      <c r="B1356" s="6" t="s">
        <v>27</v>
      </c>
      <c r="C1356" s="6">
        <v>1128299</v>
      </c>
      <c r="D1356" s="7">
        <v>44486</v>
      </c>
      <c r="E1356" s="6" t="s">
        <v>28</v>
      </c>
      <c r="F1356" s="6" t="s">
        <v>63</v>
      </c>
      <c r="G1356" s="6" t="s">
        <v>64</v>
      </c>
      <c r="H1356" s="6" t="s">
        <v>17</v>
      </c>
      <c r="I1356" s="8">
        <v>0.5</v>
      </c>
      <c r="J1356" s="9">
        <v>4000</v>
      </c>
      <c r="K1356" s="10">
        <f t="shared" si="10"/>
        <v>2000</v>
      </c>
      <c r="L1356" s="10">
        <f t="shared" si="11"/>
        <v>600</v>
      </c>
      <c r="M1356" s="11">
        <v>0.3</v>
      </c>
      <c r="O1356" s="16"/>
      <c r="P1356" s="17">
        <f>Data!$I1356-0.05</f>
        <v>0.45</v>
      </c>
      <c r="Q1356" s="12">
        <f>Data!$J1356-750</f>
        <v>3250</v>
      </c>
      <c r="R1356" s="13">
        <f>Data!$M1356+5%</f>
        <v>0.35</v>
      </c>
    </row>
    <row r="1357" spans="1:18" ht="15.85" customHeight="1">
      <c r="A1357" s="1"/>
      <c r="B1357" s="6" t="s">
        <v>27</v>
      </c>
      <c r="C1357" s="6">
        <v>1128299</v>
      </c>
      <c r="D1357" s="7">
        <v>44486</v>
      </c>
      <c r="E1357" s="6" t="s">
        <v>28</v>
      </c>
      <c r="F1357" s="6" t="s">
        <v>63</v>
      </c>
      <c r="G1357" s="6" t="s">
        <v>64</v>
      </c>
      <c r="H1357" s="6" t="s">
        <v>18</v>
      </c>
      <c r="I1357" s="8">
        <v>0.65000000000000013</v>
      </c>
      <c r="J1357" s="9">
        <v>5750</v>
      </c>
      <c r="K1357" s="10">
        <f t="shared" si="10"/>
        <v>3737.5000000000009</v>
      </c>
      <c r="L1357" s="10">
        <f t="shared" si="11"/>
        <v>934.37500000000023</v>
      </c>
      <c r="M1357" s="11">
        <v>0.25</v>
      </c>
      <c r="O1357" s="16"/>
      <c r="P1357" s="17">
        <f>Data!$I1357-0</f>
        <v>0.65000000000000013</v>
      </c>
      <c r="Q1357" s="12">
        <f>Data!$J1357+1000</f>
        <v>6750</v>
      </c>
      <c r="R1357" s="13">
        <f>Data!$M1357+5%</f>
        <v>0.3</v>
      </c>
    </row>
    <row r="1358" spans="1:18" ht="15.85" customHeight="1">
      <c r="A1358" s="1"/>
      <c r="B1358" s="6" t="s">
        <v>27</v>
      </c>
      <c r="C1358" s="6">
        <v>1128299</v>
      </c>
      <c r="D1358" s="7">
        <v>44486</v>
      </c>
      <c r="E1358" s="6" t="s">
        <v>28</v>
      </c>
      <c r="F1358" s="6" t="s">
        <v>63</v>
      </c>
      <c r="G1358" s="6" t="s">
        <v>64</v>
      </c>
      <c r="H1358" s="6" t="s">
        <v>19</v>
      </c>
      <c r="I1358" s="8">
        <v>0.60000000000000009</v>
      </c>
      <c r="J1358" s="9">
        <v>4000</v>
      </c>
      <c r="K1358" s="10">
        <f t="shared" si="10"/>
        <v>2400.0000000000005</v>
      </c>
      <c r="L1358" s="10">
        <f t="shared" si="11"/>
        <v>720.00000000000011</v>
      </c>
      <c r="M1358" s="11">
        <v>0.3</v>
      </c>
      <c r="O1358" s="16"/>
      <c r="P1358" s="17">
        <f>Data!$I1358-0</f>
        <v>0.60000000000000009</v>
      </c>
      <c r="Q1358" s="12">
        <f>Data!$J1358+1000</f>
        <v>5000</v>
      </c>
      <c r="R1358" s="13">
        <f>Data!$M1358+5%</f>
        <v>0.35</v>
      </c>
    </row>
    <row r="1359" spans="1:18" ht="15.85" customHeight="1">
      <c r="A1359" s="1"/>
      <c r="B1359" s="6" t="s">
        <v>27</v>
      </c>
      <c r="C1359" s="6">
        <v>1128299</v>
      </c>
      <c r="D1359" s="7">
        <v>44486</v>
      </c>
      <c r="E1359" s="6" t="s">
        <v>28</v>
      </c>
      <c r="F1359" s="6" t="s">
        <v>63</v>
      </c>
      <c r="G1359" s="6" t="s">
        <v>64</v>
      </c>
      <c r="H1359" s="6" t="s">
        <v>20</v>
      </c>
      <c r="I1359" s="8">
        <v>0.55000000000000004</v>
      </c>
      <c r="J1359" s="9">
        <v>3750</v>
      </c>
      <c r="K1359" s="10">
        <f t="shared" si="10"/>
        <v>2062.5</v>
      </c>
      <c r="L1359" s="10">
        <f t="shared" si="11"/>
        <v>618.75</v>
      </c>
      <c r="M1359" s="11">
        <v>0.3</v>
      </c>
      <c r="O1359" s="16"/>
      <c r="P1359" s="17">
        <f>Data!$I1359-0</f>
        <v>0.55000000000000004</v>
      </c>
      <c r="Q1359" s="12">
        <f>Data!$J1359+1000</f>
        <v>4750</v>
      </c>
      <c r="R1359" s="13">
        <f>Data!$M1359+5%</f>
        <v>0.35</v>
      </c>
    </row>
    <row r="1360" spans="1:18" ht="15.85" customHeight="1">
      <c r="A1360" s="1"/>
      <c r="B1360" s="6" t="s">
        <v>27</v>
      </c>
      <c r="C1360" s="6">
        <v>1128299</v>
      </c>
      <c r="D1360" s="7">
        <v>44486</v>
      </c>
      <c r="E1360" s="6" t="s">
        <v>28</v>
      </c>
      <c r="F1360" s="6" t="s">
        <v>63</v>
      </c>
      <c r="G1360" s="6" t="s">
        <v>64</v>
      </c>
      <c r="H1360" s="6" t="s">
        <v>21</v>
      </c>
      <c r="I1360" s="8">
        <v>0.65</v>
      </c>
      <c r="J1360" s="9">
        <v>3500</v>
      </c>
      <c r="K1360" s="10">
        <f t="shared" si="10"/>
        <v>2275</v>
      </c>
      <c r="L1360" s="10">
        <f t="shared" si="11"/>
        <v>455</v>
      </c>
      <c r="M1360" s="11">
        <v>0.2</v>
      </c>
      <c r="O1360" s="16"/>
      <c r="P1360" s="17">
        <f>Data!$I1360-0</f>
        <v>0.65</v>
      </c>
      <c r="Q1360" s="12">
        <f>Data!$J1360+1000</f>
        <v>4500</v>
      </c>
      <c r="R1360" s="13">
        <f>Data!$M1360+5%</f>
        <v>0.25</v>
      </c>
    </row>
    <row r="1361" spans="1:18" ht="15.85" customHeight="1">
      <c r="A1361" s="1"/>
      <c r="B1361" s="6" t="s">
        <v>27</v>
      </c>
      <c r="C1361" s="6">
        <v>1128299</v>
      </c>
      <c r="D1361" s="7">
        <v>44486</v>
      </c>
      <c r="E1361" s="6" t="s">
        <v>28</v>
      </c>
      <c r="F1361" s="6" t="s">
        <v>63</v>
      </c>
      <c r="G1361" s="6" t="s">
        <v>64</v>
      </c>
      <c r="H1361" s="6" t="s">
        <v>22</v>
      </c>
      <c r="I1361" s="8">
        <v>0.70000000000000007</v>
      </c>
      <c r="J1361" s="9">
        <v>4000</v>
      </c>
      <c r="K1361" s="10">
        <f t="shared" si="10"/>
        <v>2800.0000000000005</v>
      </c>
      <c r="L1361" s="10">
        <f t="shared" si="11"/>
        <v>1260.0000000000002</v>
      </c>
      <c r="M1361" s="11">
        <v>0.45</v>
      </c>
      <c r="O1361" s="16"/>
      <c r="P1361" s="17">
        <f>Data!$I1361-0</f>
        <v>0.70000000000000007</v>
      </c>
      <c r="Q1361" s="12">
        <f>Data!$J1361+1000</f>
        <v>5000</v>
      </c>
      <c r="R1361" s="13">
        <f>Data!$M1361+5%</f>
        <v>0.5</v>
      </c>
    </row>
    <row r="1362" spans="1:18" ht="15.85" customHeight="1">
      <c r="A1362" s="1"/>
      <c r="B1362" s="6" t="s">
        <v>27</v>
      </c>
      <c r="C1362" s="6">
        <v>1128299</v>
      </c>
      <c r="D1362" s="7">
        <v>44517</v>
      </c>
      <c r="E1362" s="6" t="s">
        <v>28</v>
      </c>
      <c r="F1362" s="6" t="s">
        <v>63</v>
      </c>
      <c r="G1362" s="6" t="s">
        <v>64</v>
      </c>
      <c r="H1362" s="6" t="s">
        <v>17</v>
      </c>
      <c r="I1362" s="8">
        <v>0.55000000000000004</v>
      </c>
      <c r="J1362" s="9">
        <v>6250</v>
      </c>
      <c r="K1362" s="10">
        <f t="shared" si="10"/>
        <v>3437.5000000000005</v>
      </c>
      <c r="L1362" s="10">
        <f t="shared" si="11"/>
        <v>1031.25</v>
      </c>
      <c r="M1362" s="11">
        <v>0.3</v>
      </c>
      <c r="O1362" s="16"/>
      <c r="P1362" s="17">
        <f>Data!$I1362-0</f>
        <v>0.55000000000000004</v>
      </c>
      <c r="Q1362" s="12">
        <f>Data!$J1362+1000</f>
        <v>7250</v>
      </c>
      <c r="R1362" s="13">
        <f>Data!$M1362+5%</f>
        <v>0.35</v>
      </c>
    </row>
    <row r="1363" spans="1:18" ht="15.85" customHeight="1">
      <c r="A1363" s="1"/>
      <c r="B1363" s="6" t="s">
        <v>27</v>
      </c>
      <c r="C1363" s="6">
        <v>1128299</v>
      </c>
      <c r="D1363" s="7">
        <v>44517</v>
      </c>
      <c r="E1363" s="6" t="s">
        <v>28</v>
      </c>
      <c r="F1363" s="6" t="s">
        <v>63</v>
      </c>
      <c r="G1363" s="6" t="s">
        <v>64</v>
      </c>
      <c r="H1363" s="6" t="s">
        <v>18</v>
      </c>
      <c r="I1363" s="8">
        <v>0.60000000000000009</v>
      </c>
      <c r="J1363" s="9">
        <v>7000</v>
      </c>
      <c r="K1363" s="10">
        <f t="shared" si="10"/>
        <v>4200.0000000000009</v>
      </c>
      <c r="L1363" s="10">
        <f t="shared" si="11"/>
        <v>1050.0000000000002</v>
      </c>
      <c r="M1363" s="11">
        <v>0.25</v>
      </c>
      <c r="O1363" s="16"/>
      <c r="P1363" s="17">
        <f>Data!$I1363-0</f>
        <v>0.60000000000000009</v>
      </c>
      <c r="Q1363" s="12">
        <f>Data!$J1363+1000</f>
        <v>8000</v>
      </c>
      <c r="R1363" s="13">
        <f>Data!$M1363+5%</f>
        <v>0.3</v>
      </c>
    </row>
    <row r="1364" spans="1:18" ht="15.85" customHeight="1">
      <c r="A1364" s="1"/>
      <c r="B1364" s="6" t="s">
        <v>27</v>
      </c>
      <c r="C1364" s="6">
        <v>1128299</v>
      </c>
      <c r="D1364" s="7">
        <v>44517</v>
      </c>
      <c r="E1364" s="6" t="s">
        <v>28</v>
      </c>
      <c r="F1364" s="6" t="s">
        <v>63</v>
      </c>
      <c r="G1364" s="6" t="s">
        <v>64</v>
      </c>
      <c r="H1364" s="6" t="s">
        <v>19</v>
      </c>
      <c r="I1364" s="8">
        <v>0.55000000000000004</v>
      </c>
      <c r="J1364" s="9">
        <v>5250</v>
      </c>
      <c r="K1364" s="10">
        <f t="shared" si="10"/>
        <v>2887.5000000000005</v>
      </c>
      <c r="L1364" s="10">
        <f t="shared" si="11"/>
        <v>866.25000000000011</v>
      </c>
      <c r="M1364" s="11">
        <v>0.3</v>
      </c>
      <c r="O1364" s="16"/>
      <c r="P1364" s="17">
        <f>Data!$I1364-0</f>
        <v>0.55000000000000004</v>
      </c>
      <c r="Q1364" s="12">
        <f>Data!$J1364+1000</f>
        <v>6250</v>
      </c>
      <c r="R1364" s="13">
        <f>Data!$M1364+5%</f>
        <v>0.35</v>
      </c>
    </row>
    <row r="1365" spans="1:18" ht="15.85" customHeight="1">
      <c r="A1365" s="1"/>
      <c r="B1365" s="6" t="s">
        <v>27</v>
      </c>
      <c r="C1365" s="6">
        <v>1128299</v>
      </c>
      <c r="D1365" s="7">
        <v>44517</v>
      </c>
      <c r="E1365" s="6" t="s">
        <v>28</v>
      </c>
      <c r="F1365" s="6" t="s">
        <v>63</v>
      </c>
      <c r="G1365" s="6" t="s">
        <v>64</v>
      </c>
      <c r="H1365" s="6" t="s">
        <v>20</v>
      </c>
      <c r="I1365" s="8">
        <v>0.65000000000000013</v>
      </c>
      <c r="J1365" s="9">
        <v>5000</v>
      </c>
      <c r="K1365" s="10">
        <f t="shared" si="10"/>
        <v>3250.0000000000005</v>
      </c>
      <c r="L1365" s="10">
        <f t="shared" si="11"/>
        <v>975.00000000000011</v>
      </c>
      <c r="M1365" s="11">
        <v>0.3</v>
      </c>
      <c r="O1365" s="16"/>
      <c r="P1365" s="17">
        <f>Data!$I1365-0</f>
        <v>0.65000000000000013</v>
      </c>
      <c r="Q1365" s="12">
        <f>Data!$J1365+1000</f>
        <v>6000</v>
      </c>
      <c r="R1365" s="13">
        <f>Data!$M1365+5%</f>
        <v>0.35</v>
      </c>
    </row>
    <row r="1366" spans="1:18" ht="15.85" customHeight="1">
      <c r="A1366" s="1"/>
      <c r="B1366" s="6" t="s">
        <v>27</v>
      </c>
      <c r="C1366" s="6">
        <v>1128299</v>
      </c>
      <c r="D1366" s="7">
        <v>44517</v>
      </c>
      <c r="E1366" s="6" t="s">
        <v>28</v>
      </c>
      <c r="F1366" s="6" t="s">
        <v>63</v>
      </c>
      <c r="G1366" s="6" t="s">
        <v>64</v>
      </c>
      <c r="H1366" s="6" t="s">
        <v>21</v>
      </c>
      <c r="I1366" s="8">
        <v>0.85000000000000009</v>
      </c>
      <c r="J1366" s="9">
        <v>4750</v>
      </c>
      <c r="K1366" s="10">
        <f t="shared" si="10"/>
        <v>4037.5000000000005</v>
      </c>
      <c r="L1366" s="10">
        <f t="shared" si="11"/>
        <v>807.50000000000011</v>
      </c>
      <c r="M1366" s="11">
        <v>0.2</v>
      </c>
      <c r="O1366" s="16"/>
      <c r="P1366" s="17">
        <f>Data!$I1366-0</f>
        <v>0.85000000000000009</v>
      </c>
      <c r="Q1366" s="12">
        <f>Data!$J1366+1000</f>
        <v>5750</v>
      </c>
      <c r="R1366" s="13">
        <f>Data!$M1366+5%</f>
        <v>0.25</v>
      </c>
    </row>
    <row r="1367" spans="1:18" ht="15.85" customHeight="1">
      <c r="A1367" s="1"/>
      <c r="B1367" s="6" t="s">
        <v>27</v>
      </c>
      <c r="C1367" s="6">
        <v>1128299</v>
      </c>
      <c r="D1367" s="7">
        <v>44517</v>
      </c>
      <c r="E1367" s="6" t="s">
        <v>28</v>
      </c>
      <c r="F1367" s="6" t="s">
        <v>63</v>
      </c>
      <c r="G1367" s="6" t="s">
        <v>64</v>
      </c>
      <c r="H1367" s="6" t="s">
        <v>22</v>
      </c>
      <c r="I1367" s="8">
        <v>0.90000000000000013</v>
      </c>
      <c r="J1367" s="9">
        <v>6000</v>
      </c>
      <c r="K1367" s="10">
        <f t="shared" si="10"/>
        <v>5400.0000000000009</v>
      </c>
      <c r="L1367" s="10">
        <f t="shared" si="11"/>
        <v>2430.0000000000005</v>
      </c>
      <c r="M1367" s="11">
        <v>0.45</v>
      </c>
      <c r="O1367" s="16"/>
      <c r="P1367" s="17">
        <f>Data!$I1367-0</f>
        <v>0.90000000000000013</v>
      </c>
      <c r="Q1367" s="12">
        <f>Data!$J1367+1000</f>
        <v>7000</v>
      </c>
      <c r="R1367" s="13">
        <f>Data!$M1367+5%</f>
        <v>0.5</v>
      </c>
    </row>
    <row r="1368" spans="1:18" ht="15.85" customHeight="1">
      <c r="A1368" s="1"/>
      <c r="B1368" s="6" t="s">
        <v>27</v>
      </c>
      <c r="C1368" s="6">
        <v>1128299</v>
      </c>
      <c r="D1368" s="7">
        <v>44546</v>
      </c>
      <c r="E1368" s="6" t="s">
        <v>28</v>
      </c>
      <c r="F1368" s="6" t="s">
        <v>63</v>
      </c>
      <c r="G1368" s="6" t="s">
        <v>64</v>
      </c>
      <c r="H1368" s="6" t="s">
        <v>17</v>
      </c>
      <c r="I1368" s="8">
        <v>0.75000000000000011</v>
      </c>
      <c r="J1368" s="9">
        <v>8000</v>
      </c>
      <c r="K1368" s="10">
        <f t="shared" si="10"/>
        <v>6000.0000000000009</v>
      </c>
      <c r="L1368" s="10">
        <f t="shared" si="11"/>
        <v>1800.0000000000002</v>
      </c>
      <c r="M1368" s="11">
        <v>0.3</v>
      </c>
      <c r="O1368" s="16"/>
      <c r="P1368" s="17">
        <f>Data!$I1368-0</f>
        <v>0.75000000000000011</v>
      </c>
      <c r="Q1368" s="12">
        <f>Data!$J1368+1000</f>
        <v>9000</v>
      </c>
      <c r="R1368" s="13">
        <f>Data!$M1368+5%</f>
        <v>0.35</v>
      </c>
    </row>
    <row r="1369" spans="1:18" ht="15.85" customHeight="1">
      <c r="A1369" s="1"/>
      <c r="B1369" s="6" t="s">
        <v>27</v>
      </c>
      <c r="C1369" s="6">
        <v>1128299</v>
      </c>
      <c r="D1369" s="7">
        <v>44546</v>
      </c>
      <c r="E1369" s="6" t="s">
        <v>28</v>
      </c>
      <c r="F1369" s="6" t="s">
        <v>63</v>
      </c>
      <c r="G1369" s="6" t="s">
        <v>64</v>
      </c>
      <c r="H1369" s="6" t="s">
        <v>18</v>
      </c>
      <c r="I1369" s="8">
        <v>0.8500000000000002</v>
      </c>
      <c r="J1369" s="9">
        <v>8000</v>
      </c>
      <c r="K1369" s="10">
        <f t="shared" si="10"/>
        <v>6800.0000000000018</v>
      </c>
      <c r="L1369" s="10">
        <f t="shared" si="11"/>
        <v>1700.0000000000005</v>
      </c>
      <c r="M1369" s="11">
        <v>0.25</v>
      </c>
      <c r="O1369" s="16"/>
      <c r="P1369" s="17">
        <f>Data!$I1369-0</f>
        <v>0.8500000000000002</v>
      </c>
      <c r="Q1369" s="12">
        <f>Data!$J1369+1000</f>
        <v>9000</v>
      </c>
      <c r="R1369" s="13">
        <f>Data!$M1369+5%</f>
        <v>0.3</v>
      </c>
    </row>
    <row r="1370" spans="1:18" ht="15.85" customHeight="1">
      <c r="A1370" s="1"/>
      <c r="B1370" s="6" t="s">
        <v>27</v>
      </c>
      <c r="C1370" s="6">
        <v>1128299</v>
      </c>
      <c r="D1370" s="7">
        <v>44546</v>
      </c>
      <c r="E1370" s="6" t="s">
        <v>28</v>
      </c>
      <c r="F1370" s="6" t="s">
        <v>63</v>
      </c>
      <c r="G1370" s="6" t="s">
        <v>64</v>
      </c>
      <c r="H1370" s="6" t="s">
        <v>19</v>
      </c>
      <c r="I1370" s="8">
        <v>0.80000000000000016</v>
      </c>
      <c r="J1370" s="9">
        <v>6000</v>
      </c>
      <c r="K1370" s="10">
        <f t="shared" si="10"/>
        <v>4800.0000000000009</v>
      </c>
      <c r="L1370" s="10">
        <f t="shared" si="11"/>
        <v>1440.0000000000002</v>
      </c>
      <c r="M1370" s="11">
        <v>0.3</v>
      </c>
      <c r="O1370" s="16"/>
      <c r="P1370" s="17">
        <f>Data!$I1370-0</f>
        <v>0.80000000000000016</v>
      </c>
      <c r="Q1370" s="12">
        <f>Data!$J1370+1000</f>
        <v>7000</v>
      </c>
      <c r="R1370" s="13">
        <f>Data!$M1370+5%</f>
        <v>0.35</v>
      </c>
    </row>
    <row r="1371" spans="1:18" ht="15.85" customHeight="1">
      <c r="A1371" s="1"/>
      <c r="B1371" s="6" t="s">
        <v>27</v>
      </c>
      <c r="C1371" s="6">
        <v>1128299</v>
      </c>
      <c r="D1371" s="7">
        <v>44546</v>
      </c>
      <c r="E1371" s="6" t="s">
        <v>28</v>
      </c>
      <c r="F1371" s="6" t="s">
        <v>63</v>
      </c>
      <c r="G1371" s="6" t="s">
        <v>64</v>
      </c>
      <c r="H1371" s="6" t="s">
        <v>20</v>
      </c>
      <c r="I1371" s="8">
        <v>0.80000000000000016</v>
      </c>
      <c r="J1371" s="9">
        <v>6000</v>
      </c>
      <c r="K1371" s="10">
        <f t="shared" si="10"/>
        <v>4800.0000000000009</v>
      </c>
      <c r="L1371" s="10">
        <f t="shared" si="11"/>
        <v>1440.0000000000002</v>
      </c>
      <c r="M1371" s="11">
        <v>0.3</v>
      </c>
      <c r="O1371" s="16"/>
      <c r="P1371" s="17">
        <f>Data!$I1371-0</f>
        <v>0.80000000000000016</v>
      </c>
      <c r="Q1371" s="12">
        <f>Data!$J1371+1000</f>
        <v>7000</v>
      </c>
      <c r="R1371" s="13">
        <f>Data!$M1371+5%</f>
        <v>0.35</v>
      </c>
    </row>
    <row r="1372" spans="1:18" ht="15.85" customHeight="1">
      <c r="A1372" s="1"/>
      <c r="B1372" s="6" t="s">
        <v>27</v>
      </c>
      <c r="C1372" s="6">
        <v>1128299</v>
      </c>
      <c r="D1372" s="7">
        <v>44546</v>
      </c>
      <c r="E1372" s="6" t="s">
        <v>28</v>
      </c>
      <c r="F1372" s="6" t="s">
        <v>63</v>
      </c>
      <c r="G1372" s="6" t="s">
        <v>64</v>
      </c>
      <c r="H1372" s="6" t="s">
        <v>21</v>
      </c>
      <c r="I1372" s="8">
        <v>0.90000000000000013</v>
      </c>
      <c r="J1372" s="9">
        <v>5250</v>
      </c>
      <c r="K1372" s="10">
        <f t="shared" si="10"/>
        <v>4725.0000000000009</v>
      </c>
      <c r="L1372" s="10">
        <f t="shared" si="11"/>
        <v>945.00000000000023</v>
      </c>
      <c r="M1372" s="11">
        <v>0.2</v>
      </c>
      <c r="O1372" s="16"/>
      <c r="P1372" s="17">
        <f>Data!$I1372-0</f>
        <v>0.90000000000000013</v>
      </c>
      <c r="Q1372" s="12">
        <f>Data!$J1372+1000</f>
        <v>6250</v>
      </c>
      <c r="R1372" s="13">
        <f>Data!$M1372+5%</f>
        <v>0.25</v>
      </c>
    </row>
    <row r="1373" spans="1:18" ht="15.85" customHeight="1">
      <c r="A1373" s="1"/>
      <c r="B1373" s="6" t="s">
        <v>27</v>
      </c>
      <c r="C1373" s="6">
        <v>1128299</v>
      </c>
      <c r="D1373" s="7">
        <v>44546</v>
      </c>
      <c r="E1373" s="6" t="s">
        <v>28</v>
      </c>
      <c r="F1373" s="6" t="s">
        <v>63</v>
      </c>
      <c r="G1373" s="6" t="s">
        <v>64</v>
      </c>
      <c r="H1373" s="6" t="s">
        <v>22</v>
      </c>
      <c r="I1373" s="8">
        <v>0.95000000000000018</v>
      </c>
      <c r="J1373" s="9">
        <v>6250</v>
      </c>
      <c r="K1373" s="10">
        <f t="shared" si="10"/>
        <v>5937.5000000000009</v>
      </c>
      <c r="L1373" s="10">
        <f t="shared" si="11"/>
        <v>2671.8750000000005</v>
      </c>
      <c r="M1373" s="11">
        <v>0.45</v>
      </c>
      <c r="O1373" s="16"/>
      <c r="P1373" s="17">
        <f>Data!$I1373-0</f>
        <v>0.95000000000000018</v>
      </c>
      <c r="Q1373" s="12">
        <f>Data!$J1373+1000</f>
        <v>7250</v>
      </c>
      <c r="R1373" s="13">
        <f>Data!$M1373+5%</f>
        <v>0.5</v>
      </c>
    </row>
    <row r="1374" spans="1:18" ht="15.85" customHeight="1">
      <c r="A1374" s="1" t="s">
        <v>39</v>
      </c>
      <c r="B1374" s="6" t="s">
        <v>14</v>
      </c>
      <c r="C1374" s="6">
        <v>1185732</v>
      </c>
      <c r="D1374" s="7">
        <v>44208</v>
      </c>
      <c r="E1374" s="6" t="s">
        <v>46</v>
      </c>
      <c r="F1374" s="6" t="s">
        <v>47</v>
      </c>
      <c r="G1374" s="6" t="s">
        <v>65</v>
      </c>
      <c r="H1374" s="6" t="s">
        <v>17</v>
      </c>
      <c r="I1374" s="8">
        <v>0.45</v>
      </c>
      <c r="J1374" s="9">
        <v>8500</v>
      </c>
      <c r="K1374" s="10">
        <f t="shared" si="10"/>
        <v>3825</v>
      </c>
      <c r="L1374" s="10">
        <f t="shared" si="11"/>
        <v>1721.25</v>
      </c>
      <c r="M1374" s="11">
        <v>0.45</v>
      </c>
      <c r="P1374" s="12"/>
    </row>
    <row r="1375" spans="1:18" ht="15.85" customHeight="1">
      <c r="A1375" s="1"/>
      <c r="B1375" s="6" t="s">
        <v>14</v>
      </c>
      <c r="C1375" s="6">
        <v>1185732</v>
      </c>
      <c r="D1375" s="7">
        <v>44208</v>
      </c>
      <c r="E1375" s="6" t="s">
        <v>46</v>
      </c>
      <c r="F1375" s="6" t="s">
        <v>47</v>
      </c>
      <c r="G1375" s="6" t="s">
        <v>65</v>
      </c>
      <c r="H1375" s="6" t="s">
        <v>18</v>
      </c>
      <c r="I1375" s="8">
        <v>0.45</v>
      </c>
      <c r="J1375" s="9">
        <v>6500</v>
      </c>
      <c r="K1375" s="10">
        <f t="shared" si="10"/>
        <v>2925</v>
      </c>
      <c r="L1375" s="10">
        <f t="shared" si="11"/>
        <v>1023.7499999999999</v>
      </c>
      <c r="M1375" s="11">
        <v>0.35</v>
      </c>
      <c r="P1375" s="12"/>
    </row>
    <row r="1376" spans="1:18" ht="15.85" customHeight="1">
      <c r="A1376" s="1"/>
      <c r="B1376" s="6" t="s">
        <v>14</v>
      </c>
      <c r="C1376" s="6">
        <v>1185732</v>
      </c>
      <c r="D1376" s="7">
        <v>44208</v>
      </c>
      <c r="E1376" s="6" t="s">
        <v>46</v>
      </c>
      <c r="F1376" s="6" t="s">
        <v>47</v>
      </c>
      <c r="G1376" s="6" t="s">
        <v>65</v>
      </c>
      <c r="H1376" s="6" t="s">
        <v>19</v>
      </c>
      <c r="I1376" s="8">
        <v>0.35000000000000003</v>
      </c>
      <c r="J1376" s="9">
        <v>6500</v>
      </c>
      <c r="K1376" s="10">
        <f t="shared" si="10"/>
        <v>2275</v>
      </c>
      <c r="L1376" s="10">
        <f t="shared" si="11"/>
        <v>568.75</v>
      </c>
      <c r="M1376" s="11">
        <v>0.25</v>
      </c>
      <c r="P1376" s="12"/>
    </row>
    <row r="1377" spans="1:16" ht="15.85" customHeight="1">
      <c r="A1377" s="1"/>
      <c r="B1377" s="6" t="s">
        <v>14</v>
      </c>
      <c r="C1377" s="6">
        <v>1185732</v>
      </c>
      <c r="D1377" s="7">
        <v>44208</v>
      </c>
      <c r="E1377" s="6" t="s">
        <v>46</v>
      </c>
      <c r="F1377" s="6" t="s">
        <v>47</v>
      </c>
      <c r="G1377" s="6" t="s">
        <v>65</v>
      </c>
      <c r="H1377" s="6" t="s">
        <v>20</v>
      </c>
      <c r="I1377" s="8">
        <v>0.39999999999999997</v>
      </c>
      <c r="J1377" s="9">
        <v>5000</v>
      </c>
      <c r="K1377" s="10">
        <f t="shared" si="10"/>
        <v>1999.9999999999998</v>
      </c>
      <c r="L1377" s="10">
        <f t="shared" si="11"/>
        <v>599.99999999999989</v>
      </c>
      <c r="M1377" s="11">
        <v>0.3</v>
      </c>
      <c r="P1377" s="12"/>
    </row>
    <row r="1378" spans="1:16" ht="15.85" customHeight="1">
      <c r="A1378" s="1"/>
      <c r="B1378" s="6" t="s">
        <v>14</v>
      </c>
      <c r="C1378" s="6">
        <v>1185732</v>
      </c>
      <c r="D1378" s="7">
        <v>44208</v>
      </c>
      <c r="E1378" s="6" t="s">
        <v>46</v>
      </c>
      <c r="F1378" s="6" t="s">
        <v>47</v>
      </c>
      <c r="G1378" s="6" t="s">
        <v>65</v>
      </c>
      <c r="H1378" s="6" t="s">
        <v>21</v>
      </c>
      <c r="I1378" s="8">
        <v>0.55000000000000004</v>
      </c>
      <c r="J1378" s="9">
        <v>5500</v>
      </c>
      <c r="K1378" s="10">
        <f t="shared" si="10"/>
        <v>3025.0000000000005</v>
      </c>
      <c r="L1378" s="10">
        <f t="shared" si="11"/>
        <v>1058.75</v>
      </c>
      <c r="M1378" s="11">
        <v>0.35</v>
      </c>
      <c r="P1378" s="12"/>
    </row>
    <row r="1379" spans="1:16" ht="15.85" customHeight="1">
      <c r="A1379" s="1"/>
      <c r="B1379" s="6" t="s">
        <v>14</v>
      </c>
      <c r="C1379" s="6">
        <v>1185732</v>
      </c>
      <c r="D1379" s="7">
        <v>44208</v>
      </c>
      <c r="E1379" s="6" t="s">
        <v>46</v>
      </c>
      <c r="F1379" s="6" t="s">
        <v>47</v>
      </c>
      <c r="G1379" s="6" t="s">
        <v>65</v>
      </c>
      <c r="H1379" s="6" t="s">
        <v>22</v>
      </c>
      <c r="I1379" s="8">
        <v>0.45</v>
      </c>
      <c r="J1379" s="9">
        <v>6500</v>
      </c>
      <c r="K1379" s="10">
        <f t="shared" si="10"/>
        <v>2925</v>
      </c>
      <c r="L1379" s="10">
        <f t="shared" si="11"/>
        <v>1462.5</v>
      </c>
      <c r="M1379" s="11">
        <v>0.5</v>
      </c>
      <c r="P1379" s="12"/>
    </row>
    <row r="1380" spans="1:16" ht="15.85" customHeight="1">
      <c r="A1380" s="1"/>
      <c r="B1380" s="6" t="s">
        <v>14</v>
      </c>
      <c r="C1380" s="6">
        <v>1185732</v>
      </c>
      <c r="D1380" s="7">
        <v>44237</v>
      </c>
      <c r="E1380" s="6" t="s">
        <v>46</v>
      </c>
      <c r="F1380" s="6" t="s">
        <v>47</v>
      </c>
      <c r="G1380" s="6" t="s">
        <v>65</v>
      </c>
      <c r="H1380" s="6" t="s">
        <v>17</v>
      </c>
      <c r="I1380" s="8">
        <v>0.45</v>
      </c>
      <c r="J1380" s="9">
        <v>9000</v>
      </c>
      <c r="K1380" s="10">
        <f t="shared" si="10"/>
        <v>4050</v>
      </c>
      <c r="L1380" s="10">
        <f t="shared" si="11"/>
        <v>1822.5</v>
      </c>
      <c r="M1380" s="11">
        <v>0.45</v>
      </c>
      <c r="P1380" s="12"/>
    </row>
    <row r="1381" spans="1:16" ht="15.85" customHeight="1">
      <c r="A1381" s="1"/>
      <c r="B1381" s="6" t="s">
        <v>14</v>
      </c>
      <c r="C1381" s="6">
        <v>1185732</v>
      </c>
      <c r="D1381" s="7">
        <v>44237</v>
      </c>
      <c r="E1381" s="6" t="s">
        <v>46</v>
      </c>
      <c r="F1381" s="6" t="s">
        <v>47</v>
      </c>
      <c r="G1381" s="6" t="s">
        <v>65</v>
      </c>
      <c r="H1381" s="6" t="s">
        <v>18</v>
      </c>
      <c r="I1381" s="8">
        <v>0.45</v>
      </c>
      <c r="J1381" s="9">
        <v>5500</v>
      </c>
      <c r="K1381" s="10">
        <f t="shared" si="10"/>
        <v>2475</v>
      </c>
      <c r="L1381" s="10">
        <f t="shared" si="11"/>
        <v>866.25</v>
      </c>
      <c r="M1381" s="11">
        <v>0.35</v>
      </c>
      <c r="P1381" s="12"/>
    </row>
    <row r="1382" spans="1:16" ht="15.85" customHeight="1">
      <c r="A1382" s="1"/>
      <c r="B1382" s="6" t="s">
        <v>14</v>
      </c>
      <c r="C1382" s="6">
        <v>1185732</v>
      </c>
      <c r="D1382" s="7">
        <v>44237</v>
      </c>
      <c r="E1382" s="6" t="s">
        <v>46</v>
      </c>
      <c r="F1382" s="6" t="s">
        <v>47</v>
      </c>
      <c r="G1382" s="6" t="s">
        <v>65</v>
      </c>
      <c r="H1382" s="6" t="s">
        <v>19</v>
      </c>
      <c r="I1382" s="8">
        <v>0.35000000000000003</v>
      </c>
      <c r="J1382" s="9">
        <v>6000</v>
      </c>
      <c r="K1382" s="10">
        <f t="shared" si="10"/>
        <v>2100</v>
      </c>
      <c r="L1382" s="10">
        <f t="shared" si="11"/>
        <v>525</v>
      </c>
      <c r="M1382" s="11">
        <v>0.25</v>
      </c>
      <c r="P1382" s="12"/>
    </row>
    <row r="1383" spans="1:16" ht="15.85" customHeight="1">
      <c r="A1383" s="1"/>
      <c r="B1383" s="6" t="s">
        <v>14</v>
      </c>
      <c r="C1383" s="6">
        <v>1185732</v>
      </c>
      <c r="D1383" s="7">
        <v>44237</v>
      </c>
      <c r="E1383" s="6" t="s">
        <v>46</v>
      </c>
      <c r="F1383" s="6" t="s">
        <v>47</v>
      </c>
      <c r="G1383" s="6" t="s">
        <v>65</v>
      </c>
      <c r="H1383" s="6" t="s">
        <v>20</v>
      </c>
      <c r="I1383" s="8">
        <v>0.39999999999999997</v>
      </c>
      <c r="J1383" s="9">
        <v>4750</v>
      </c>
      <c r="K1383" s="10">
        <f t="shared" si="10"/>
        <v>1899.9999999999998</v>
      </c>
      <c r="L1383" s="10">
        <f t="shared" si="11"/>
        <v>569.99999999999989</v>
      </c>
      <c r="M1383" s="11">
        <v>0.3</v>
      </c>
      <c r="P1383" s="12"/>
    </row>
    <row r="1384" spans="1:16" ht="15.85" customHeight="1">
      <c r="A1384" s="1"/>
      <c r="B1384" s="6" t="s">
        <v>14</v>
      </c>
      <c r="C1384" s="6">
        <v>1185732</v>
      </c>
      <c r="D1384" s="7">
        <v>44237</v>
      </c>
      <c r="E1384" s="6" t="s">
        <v>46</v>
      </c>
      <c r="F1384" s="6" t="s">
        <v>47</v>
      </c>
      <c r="G1384" s="6" t="s">
        <v>65</v>
      </c>
      <c r="H1384" s="6" t="s">
        <v>21</v>
      </c>
      <c r="I1384" s="8">
        <v>0.55000000000000004</v>
      </c>
      <c r="J1384" s="9">
        <v>5500</v>
      </c>
      <c r="K1384" s="10">
        <f t="shared" si="10"/>
        <v>3025.0000000000005</v>
      </c>
      <c r="L1384" s="10">
        <f t="shared" si="11"/>
        <v>1058.75</v>
      </c>
      <c r="M1384" s="11">
        <v>0.35</v>
      </c>
      <c r="P1384" s="12"/>
    </row>
    <row r="1385" spans="1:16" ht="15.85" customHeight="1">
      <c r="A1385" s="1"/>
      <c r="B1385" s="6" t="s">
        <v>14</v>
      </c>
      <c r="C1385" s="6">
        <v>1185732</v>
      </c>
      <c r="D1385" s="7">
        <v>44237</v>
      </c>
      <c r="E1385" s="6" t="s">
        <v>46</v>
      </c>
      <c r="F1385" s="6" t="s">
        <v>47</v>
      </c>
      <c r="G1385" s="6" t="s">
        <v>65</v>
      </c>
      <c r="H1385" s="6" t="s">
        <v>22</v>
      </c>
      <c r="I1385" s="8">
        <v>0.45</v>
      </c>
      <c r="J1385" s="9">
        <v>6500</v>
      </c>
      <c r="K1385" s="10">
        <f t="shared" si="10"/>
        <v>2925</v>
      </c>
      <c r="L1385" s="10">
        <f t="shared" si="11"/>
        <v>1462.5</v>
      </c>
      <c r="M1385" s="11">
        <v>0.5</v>
      </c>
      <c r="P1385" s="12"/>
    </row>
    <row r="1386" spans="1:16" ht="15.85" customHeight="1">
      <c r="A1386" s="1"/>
      <c r="B1386" s="6" t="s">
        <v>14</v>
      </c>
      <c r="C1386" s="6">
        <v>1185732</v>
      </c>
      <c r="D1386" s="7">
        <v>44263</v>
      </c>
      <c r="E1386" s="6" t="s">
        <v>46</v>
      </c>
      <c r="F1386" s="6" t="s">
        <v>47</v>
      </c>
      <c r="G1386" s="6" t="s">
        <v>65</v>
      </c>
      <c r="H1386" s="6" t="s">
        <v>17</v>
      </c>
      <c r="I1386" s="8">
        <v>0.45</v>
      </c>
      <c r="J1386" s="9">
        <v>8700</v>
      </c>
      <c r="K1386" s="10">
        <f t="shared" si="10"/>
        <v>3915</v>
      </c>
      <c r="L1386" s="10">
        <f t="shared" si="11"/>
        <v>1761.75</v>
      </c>
      <c r="M1386" s="11">
        <v>0.45</v>
      </c>
      <c r="P1386" s="12"/>
    </row>
    <row r="1387" spans="1:16" ht="15.85" customHeight="1">
      <c r="A1387" s="1"/>
      <c r="B1387" s="6" t="s">
        <v>14</v>
      </c>
      <c r="C1387" s="6">
        <v>1185732</v>
      </c>
      <c r="D1387" s="7">
        <v>44263</v>
      </c>
      <c r="E1387" s="6" t="s">
        <v>46</v>
      </c>
      <c r="F1387" s="6" t="s">
        <v>47</v>
      </c>
      <c r="G1387" s="6" t="s">
        <v>65</v>
      </c>
      <c r="H1387" s="6" t="s">
        <v>18</v>
      </c>
      <c r="I1387" s="8">
        <v>0.45</v>
      </c>
      <c r="J1387" s="9">
        <v>5500</v>
      </c>
      <c r="K1387" s="10">
        <f t="shared" si="10"/>
        <v>2475</v>
      </c>
      <c r="L1387" s="10">
        <f t="shared" si="11"/>
        <v>866.25</v>
      </c>
      <c r="M1387" s="11">
        <v>0.35</v>
      </c>
      <c r="P1387" s="12"/>
    </row>
    <row r="1388" spans="1:16" ht="15.85" customHeight="1">
      <c r="A1388" s="1"/>
      <c r="B1388" s="6" t="s">
        <v>14</v>
      </c>
      <c r="C1388" s="6">
        <v>1185732</v>
      </c>
      <c r="D1388" s="7">
        <v>44263</v>
      </c>
      <c r="E1388" s="6" t="s">
        <v>46</v>
      </c>
      <c r="F1388" s="6" t="s">
        <v>47</v>
      </c>
      <c r="G1388" s="6" t="s">
        <v>65</v>
      </c>
      <c r="H1388" s="6" t="s">
        <v>19</v>
      </c>
      <c r="I1388" s="8">
        <v>0.35000000000000003</v>
      </c>
      <c r="J1388" s="9">
        <v>5750</v>
      </c>
      <c r="K1388" s="10">
        <f t="shared" si="10"/>
        <v>2012.5000000000002</v>
      </c>
      <c r="L1388" s="10">
        <f t="shared" si="11"/>
        <v>503.12500000000006</v>
      </c>
      <c r="M1388" s="11">
        <v>0.25</v>
      </c>
      <c r="P1388" s="12"/>
    </row>
    <row r="1389" spans="1:16" ht="15.85" customHeight="1">
      <c r="A1389" s="1"/>
      <c r="B1389" s="6" t="s">
        <v>14</v>
      </c>
      <c r="C1389" s="6">
        <v>1185732</v>
      </c>
      <c r="D1389" s="7">
        <v>44263</v>
      </c>
      <c r="E1389" s="6" t="s">
        <v>46</v>
      </c>
      <c r="F1389" s="6" t="s">
        <v>47</v>
      </c>
      <c r="G1389" s="6" t="s">
        <v>65</v>
      </c>
      <c r="H1389" s="6" t="s">
        <v>20</v>
      </c>
      <c r="I1389" s="8">
        <v>0.39999999999999997</v>
      </c>
      <c r="J1389" s="9">
        <v>4250</v>
      </c>
      <c r="K1389" s="10">
        <f t="shared" si="10"/>
        <v>1699.9999999999998</v>
      </c>
      <c r="L1389" s="10">
        <f t="shared" si="11"/>
        <v>509.99999999999989</v>
      </c>
      <c r="M1389" s="11">
        <v>0.3</v>
      </c>
      <c r="P1389" s="12"/>
    </row>
    <row r="1390" spans="1:16" ht="15.85" customHeight="1">
      <c r="A1390" s="1"/>
      <c r="B1390" s="6" t="s">
        <v>14</v>
      </c>
      <c r="C1390" s="6">
        <v>1185732</v>
      </c>
      <c r="D1390" s="7">
        <v>44263</v>
      </c>
      <c r="E1390" s="6" t="s">
        <v>46</v>
      </c>
      <c r="F1390" s="6" t="s">
        <v>47</v>
      </c>
      <c r="G1390" s="6" t="s">
        <v>65</v>
      </c>
      <c r="H1390" s="6" t="s">
        <v>21</v>
      </c>
      <c r="I1390" s="8">
        <v>0.55000000000000004</v>
      </c>
      <c r="J1390" s="9">
        <v>4750</v>
      </c>
      <c r="K1390" s="10">
        <f t="shared" si="10"/>
        <v>2612.5</v>
      </c>
      <c r="L1390" s="10">
        <f t="shared" si="11"/>
        <v>914.37499999999989</v>
      </c>
      <c r="M1390" s="11">
        <v>0.35</v>
      </c>
      <c r="P1390" s="12"/>
    </row>
    <row r="1391" spans="1:16" ht="15.85" customHeight="1">
      <c r="A1391" s="1"/>
      <c r="B1391" s="6" t="s">
        <v>14</v>
      </c>
      <c r="C1391" s="6">
        <v>1185732</v>
      </c>
      <c r="D1391" s="7">
        <v>44263</v>
      </c>
      <c r="E1391" s="6" t="s">
        <v>46</v>
      </c>
      <c r="F1391" s="6" t="s">
        <v>47</v>
      </c>
      <c r="G1391" s="6" t="s">
        <v>65</v>
      </c>
      <c r="H1391" s="6" t="s">
        <v>22</v>
      </c>
      <c r="I1391" s="8">
        <v>0.45</v>
      </c>
      <c r="J1391" s="9">
        <v>5750</v>
      </c>
      <c r="K1391" s="10">
        <f t="shared" si="10"/>
        <v>2587.5</v>
      </c>
      <c r="L1391" s="10">
        <f t="shared" si="11"/>
        <v>1293.75</v>
      </c>
      <c r="M1391" s="11">
        <v>0.5</v>
      </c>
      <c r="P1391" s="12"/>
    </row>
    <row r="1392" spans="1:16" ht="15.85" customHeight="1">
      <c r="A1392" s="1"/>
      <c r="B1392" s="6" t="s">
        <v>14</v>
      </c>
      <c r="C1392" s="6">
        <v>1185732</v>
      </c>
      <c r="D1392" s="7">
        <v>44295</v>
      </c>
      <c r="E1392" s="6" t="s">
        <v>46</v>
      </c>
      <c r="F1392" s="6" t="s">
        <v>47</v>
      </c>
      <c r="G1392" s="6" t="s">
        <v>65</v>
      </c>
      <c r="H1392" s="6" t="s">
        <v>17</v>
      </c>
      <c r="I1392" s="8">
        <v>0.45</v>
      </c>
      <c r="J1392" s="9">
        <v>8250</v>
      </c>
      <c r="K1392" s="10">
        <f t="shared" si="10"/>
        <v>3712.5</v>
      </c>
      <c r="L1392" s="10">
        <f t="shared" si="11"/>
        <v>1670.625</v>
      </c>
      <c r="M1392" s="11">
        <v>0.45</v>
      </c>
      <c r="P1392" s="12"/>
    </row>
    <row r="1393" spans="1:16" ht="15.85" customHeight="1">
      <c r="A1393" s="1"/>
      <c r="B1393" s="6" t="s">
        <v>14</v>
      </c>
      <c r="C1393" s="6">
        <v>1185732</v>
      </c>
      <c r="D1393" s="7">
        <v>44295</v>
      </c>
      <c r="E1393" s="6" t="s">
        <v>46</v>
      </c>
      <c r="F1393" s="6" t="s">
        <v>47</v>
      </c>
      <c r="G1393" s="6" t="s">
        <v>65</v>
      </c>
      <c r="H1393" s="6" t="s">
        <v>18</v>
      </c>
      <c r="I1393" s="8">
        <v>0.45</v>
      </c>
      <c r="J1393" s="9">
        <v>5250</v>
      </c>
      <c r="K1393" s="10">
        <f t="shared" si="10"/>
        <v>2362.5</v>
      </c>
      <c r="L1393" s="10">
        <f t="shared" si="11"/>
        <v>826.875</v>
      </c>
      <c r="M1393" s="11">
        <v>0.35</v>
      </c>
      <c r="P1393" s="12"/>
    </row>
    <row r="1394" spans="1:16" ht="15.85" customHeight="1">
      <c r="A1394" s="1"/>
      <c r="B1394" s="6" t="s">
        <v>14</v>
      </c>
      <c r="C1394" s="6">
        <v>1185732</v>
      </c>
      <c r="D1394" s="7">
        <v>44295</v>
      </c>
      <c r="E1394" s="6" t="s">
        <v>46</v>
      </c>
      <c r="F1394" s="6" t="s">
        <v>47</v>
      </c>
      <c r="G1394" s="6" t="s">
        <v>65</v>
      </c>
      <c r="H1394" s="6" t="s">
        <v>19</v>
      </c>
      <c r="I1394" s="8">
        <v>0.35000000000000003</v>
      </c>
      <c r="J1394" s="9">
        <v>5250</v>
      </c>
      <c r="K1394" s="10">
        <f t="shared" si="10"/>
        <v>1837.5000000000002</v>
      </c>
      <c r="L1394" s="10">
        <f t="shared" si="11"/>
        <v>459.37500000000006</v>
      </c>
      <c r="M1394" s="11">
        <v>0.25</v>
      </c>
      <c r="P1394" s="12"/>
    </row>
    <row r="1395" spans="1:16" ht="15.85" customHeight="1">
      <c r="A1395" s="1"/>
      <c r="B1395" s="6" t="s">
        <v>14</v>
      </c>
      <c r="C1395" s="6">
        <v>1185732</v>
      </c>
      <c r="D1395" s="7">
        <v>44295</v>
      </c>
      <c r="E1395" s="6" t="s">
        <v>46</v>
      </c>
      <c r="F1395" s="6" t="s">
        <v>47</v>
      </c>
      <c r="G1395" s="6" t="s">
        <v>65</v>
      </c>
      <c r="H1395" s="6" t="s">
        <v>20</v>
      </c>
      <c r="I1395" s="8">
        <v>0.39999999999999997</v>
      </c>
      <c r="J1395" s="9">
        <v>4500</v>
      </c>
      <c r="K1395" s="10">
        <f t="shared" si="10"/>
        <v>1799.9999999999998</v>
      </c>
      <c r="L1395" s="10">
        <f t="shared" si="11"/>
        <v>539.99999999999989</v>
      </c>
      <c r="M1395" s="11">
        <v>0.3</v>
      </c>
      <c r="P1395" s="12"/>
    </row>
    <row r="1396" spans="1:16" ht="15.85" customHeight="1">
      <c r="A1396" s="1"/>
      <c r="B1396" s="6" t="s">
        <v>14</v>
      </c>
      <c r="C1396" s="6">
        <v>1185732</v>
      </c>
      <c r="D1396" s="7">
        <v>44295</v>
      </c>
      <c r="E1396" s="6" t="s">
        <v>46</v>
      </c>
      <c r="F1396" s="6" t="s">
        <v>47</v>
      </c>
      <c r="G1396" s="6" t="s">
        <v>65</v>
      </c>
      <c r="H1396" s="6" t="s">
        <v>21</v>
      </c>
      <c r="I1396" s="8">
        <v>0.55000000000000004</v>
      </c>
      <c r="J1396" s="9">
        <v>4750</v>
      </c>
      <c r="K1396" s="10">
        <f t="shared" si="10"/>
        <v>2612.5</v>
      </c>
      <c r="L1396" s="10">
        <f t="shared" si="11"/>
        <v>914.37499999999989</v>
      </c>
      <c r="M1396" s="11">
        <v>0.35</v>
      </c>
      <c r="P1396" s="12"/>
    </row>
    <row r="1397" spans="1:16" ht="15.85" customHeight="1">
      <c r="A1397" s="1"/>
      <c r="B1397" s="6" t="s">
        <v>14</v>
      </c>
      <c r="C1397" s="6">
        <v>1185732</v>
      </c>
      <c r="D1397" s="7">
        <v>44295</v>
      </c>
      <c r="E1397" s="6" t="s">
        <v>46</v>
      </c>
      <c r="F1397" s="6" t="s">
        <v>47</v>
      </c>
      <c r="G1397" s="6" t="s">
        <v>65</v>
      </c>
      <c r="H1397" s="6" t="s">
        <v>22</v>
      </c>
      <c r="I1397" s="8">
        <v>0.45</v>
      </c>
      <c r="J1397" s="9">
        <v>6000</v>
      </c>
      <c r="K1397" s="10">
        <f t="shared" si="10"/>
        <v>2700</v>
      </c>
      <c r="L1397" s="10">
        <f t="shared" si="11"/>
        <v>1350</v>
      </c>
      <c r="M1397" s="11">
        <v>0.5</v>
      </c>
      <c r="P1397" s="12"/>
    </row>
    <row r="1398" spans="1:16" ht="15.85" customHeight="1">
      <c r="A1398" s="1"/>
      <c r="B1398" s="6" t="s">
        <v>14</v>
      </c>
      <c r="C1398" s="6">
        <v>1185732</v>
      </c>
      <c r="D1398" s="7">
        <v>44324</v>
      </c>
      <c r="E1398" s="6" t="s">
        <v>46</v>
      </c>
      <c r="F1398" s="6" t="s">
        <v>47</v>
      </c>
      <c r="G1398" s="6" t="s">
        <v>65</v>
      </c>
      <c r="H1398" s="6" t="s">
        <v>17</v>
      </c>
      <c r="I1398" s="8">
        <v>0.55000000000000004</v>
      </c>
      <c r="J1398" s="9">
        <v>8700</v>
      </c>
      <c r="K1398" s="10">
        <f t="shared" si="10"/>
        <v>4785</v>
      </c>
      <c r="L1398" s="10">
        <f t="shared" si="11"/>
        <v>2153.25</v>
      </c>
      <c r="M1398" s="11">
        <v>0.45</v>
      </c>
      <c r="P1398" s="12"/>
    </row>
    <row r="1399" spans="1:16" ht="15.85" customHeight="1">
      <c r="A1399" s="1"/>
      <c r="B1399" s="6" t="s">
        <v>14</v>
      </c>
      <c r="C1399" s="6">
        <v>1185732</v>
      </c>
      <c r="D1399" s="7">
        <v>44324</v>
      </c>
      <c r="E1399" s="6" t="s">
        <v>46</v>
      </c>
      <c r="F1399" s="6" t="s">
        <v>47</v>
      </c>
      <c r="G1399" s="6" t="s">
        <v>65</v>
      </c>
      <c r="H1399" s="6" t="s">
        <v>18</v>
      </c>
      <c r="I1399" s="8">
        <v>0.55000000000000004</v>
      </c>
      <c r="J1399" s="9">
        <v>5750</v>
      </c>
      <c r="K1399" s="10">
        <f t="shared" si="10"/>
        <v>3162.5000000000005</v>
      </c>
      <c r="L1399" s="10">
        <f t="shared" si="11"/>
        <v>1106.875</v>
      </c>
      <c r="M1399" s="11">
        <v>0.35</v>
      </c>
      <c r="P1399" s="12"/>
    </row>
    <row r="1400" spans="1:16" ht="15.85" customHeight="1">
      <c r="A1400" s="1"/>
      <c r="B1400" s="6" t="s">
        <v>14</v>
      </c>
      <c r="C1400" s="6">
        <v>1185732</v>
      </c>
      <c r="D1400" s="7">
        <v>44324</v>
      </c>
      <c r="E1400" s="6" t="s">
        <v>46</v>
      </c>
      <c r="F1400" s="6" t="s">
        <v>47</v>
      </c>
      <c r="G1400" s="6" t="s">
        <v>65</v>
      </c>
      <c r="H1400" s="6" t="s">
        <v>19</v>
      </c>
      <c r="I1400" s="8">
        <v>0.5</v>
      </c>
      <c r="J1400" s="9">
        <v>5500</v>
      </c>
      <c r="K1400" s="10">
        <f t="shared" si="10"/>
        <v>2750</v>
      </c>
      <c r="L1400" s="10">
        <f t="shared" si="11"/>
        <v>687.5</v>
      </c>
      <c r="M1400" s="11">
        <v>0.25</v>
      </c>
      <c r="P1400" s="12"/>
    </row>
    <row r="1401" spans="1:16" ht="15.85" customHeight="1">
      <c r="A1401" s="1"/>
      <c r="B1401" s="6" t="s">
        <v>14</v>
      </c>
      <c r="C1401" s="6">
        <v>1185732</v>
      </c>
      <c r="D1401" s="7">
        <v>44324</v>
      </c>
      <c r="E1401" s="6" t="s">
        <v>46</v>
      </c>
      <c r="F1401" s="6" t="s">
        <v>47</v>
      </c>
      <c r="G1401" s="6" t="s">
        <v>65</v>
      </c>
      <c r="H1401" s="6" t="s">
        <v>20</v>
      </c>
      <c r="I1401" s="8">
        <v>0.5</v>
      </c>
      <c r="J1401" s="9">
        <v>5000</v>
      </c>
      <c r="K1401" s="10">
        <f t="shared" si="10"/>
        <v>2500</v>
      </c>
      <c r="L1401" s="10">
        <f t="shared" si="11"/>
        <v>750</v>
      </c>
      <c r="M1401" s="11">
        <v>0.3</v>
      </c>
      <c r="P1401" s="12"/>
    </row>
    <row r="1402" spans="1:16" ht="15.85" customHeight="1">
      <c r="A1402" s="1"/>
      <c r="B1402" s="6" t="s">
        <v>14</v>
      </c>
      <c r="C1402" s="6">
        <v>1185732</v>
      </c>
      <c r="D1402" s="7">
        <v>44324</v>
      </c>
      <c r="E1402" s="6" t="s">
        <v>46</v>
      </c>
      <c r="F1402" s="6" t="s">
        <v>47</v>
      </c>
      <c r="G1402" s="6" t="s">
        <v>65</v>
      </c>
      <c r="H1402" s="6" t="s">
        <v>21</v>
      </c>
      <c r="I1402" s="8">
        <v>0.6</v>
      </c>
      <c r="J1402" s="9">
        <v>5250</v>
      </c>
      <c r="K1402" s="10">
        <f t="shared" si="10"/>
        <v>3150</v>
      </c>
      <c r="L1402" s="10">
        <f t="shared" si="11"/>
        <v>1102.5</v>
      </c>
      <c r="M1402" s="11">
        <v>0.35</v>
      </c>
      <c r="P1402" s="12"/>
    </row>
    <row r="1403" spans="1:16" ht="15.85" customHeight="1">
      <c r="A1403" s="1"/>
      <c r="B1403" s="6" t="s">
        <v>14</v>
      </c>
      <c r="C1403" s="6">
        <v>1185732</v>
      </c>
      <c r="D1403" s="7">
        <v>44324</v>
      </c>
      <c r="E1403" s="6" t="s">
        <v>46</v>
      </c>
      <c r="F1403" s="6" t="s">
        <v>47</v>
      </c>
      <c r="G1403" s="6" t="s">
        <v>65</v>
      </c>
      <c r="H1403" s="6" t="s">
        <v>22</v>
      </c>
      <c r="I1403" s="8">
        <v>0.65</v>
      </c>
      <c r="J1403" s="9">
        <v>6250</v>
      </c>
      <c r="K1403" s="10">
        <f t="shared" si="10"/>
        <v>4062.5</v>
      </c>
      <c r="L1403" s="10">
        <f t="shared" si="11"/>
        <v>2031.25</v>
      </c>
      <c r="M1403" s="11">
        <v>0.5</v>
      </c>
      <c r="P1403" s="12"/>
    </row>
    <row r="1404" spans="1:16" ht="15.85" customHeight="1">
      <c r="A1404" s="1"/>
      <c r="B1404" s="6" t="s">
        <v>14</v>
      </c>
      <c r="C1404" s="6">
        <v>1185732</v>
      </c>
      <c r="D1404" s="7">
        <v>44357</v>
      </c>
      <c r="E1404" s="6" t="s">
        <v>46</v>
      </c>
      <c r="F1404" s="6" t="s">
        <v>47</v>
      </c>
      <c r="G1404" s="6" t="s">
        <v>65</v>
      </c>
      <c r="H1404" s="6" t="s">
        <v>17</v>
      </c>
      <c r="I1404" s="8">
        <v>0.6</v>
      </c>
      <c r="J1404" s="9">
        <v>8750</v>
      </c>
      <c r="K1404" s="10">
        <f t="shared" si="10"/>
        <v>5250</v>
      </c>
      <c r="L1404" s="10">
        <f t="shared" si="11"/>
        <v>2362.5</v>
      </c>
      <c r="M1404" s="11">
        <v>0.45</v>
      </c>
      <c r="P1404" s="12"/>
    </row>
    <row r="1405" spans="1:16" ht="15.85" customHeight="1">
      <c r="A1405" s="1"/>
      <c r="B1405" s="6" t="s">
        <v>14</v>
      </c>
      <c r="C1405" s="6">
        <v>1185732</v>
      </c>
      <c r="D1405" s="7">
        <v>44357</v>
      </c>
      <c r="E1405" s="6" t="s">
        <v>46</v>
      </c>
      <c r="F1405" s="6" t="s">
        <v>47</v>
      </c>
      <c r="G1405" s="6" t="s">
        <v>65</v>
      </c>
      <c r="H1405" s="6" t="s">
        <v>18</v>
      </c>
      <c r="I1405" s="8">
        <v>0.55000000000000004</v>
      </c>
      <c r="J1405" s="9">
        <v>6250</v>
      </c>
      <c r="K1405" s="10">
        <f t="shared" si="10"/>
        <v>3437.5000000000005</v>
      </c>
      <c r="L1405" s="10">
        <f t="shared" si="11"/>
        <v>1203.125</v>
      </c>
      <c r="M1405" s="11">
        <v>0.35</v>
      </c>
      <c r="P1405" s="12"/>
    </row>
    <row r="1406" spans="1:16" ht="15.85" customHeight="1">
      <c r="A1406" s="1"/>
      <c r="B1406" s="6" t="s">
        <v>14</v>
      </c>
      <c r="C1406" s="6">
        <v>1185732</v>
      </c>
      <c r="D1406" s="7">
        <v>44357</v>
      </c>
      <c r="E1406" s="6" t="s">
        <v>46</v>
      </c>
      <c r="F1406" s="6" t="s">
        <v>47</v>
      </c>
      <c r="G1406" s="6" t="s">
        <v>65</v>
      </c>
      <c r="H1406" s="6" t="s">
        <v>19</v>
      </c>
      <c r="I1406" s="8">
        <v>0.5</v>
      </c>
      <c r="J1406" s="9">
        <v>6000</v>
      </c>
      <c r="K1406" s="10">
        <f t="shared" si="10"/>
        <v>3000</v>
      </c>
      <c r="L1406" s="10">
        <f t="shared" si="11"/>
        <v>750</v>
      </c>
      <c r="M1406" s="11">
        <v>0.25</v>
      </c>
      <c r="P1406" s="12"/>
    </row>
    <row r="1407" spans="1:16" ht="15.85" customHeight="1">
      <c r="A1407" s="1"/>
      <c r="B1407" s="6" t="s">
        <v>14</v>
      </c>
      <c r="C1407" s="6">
        <v>1185732</v>
      </c>
      <c r="D1407" s="7">
        <v>44357</v>
      </c>
      <c r="E1407" s="6" t="s">
        <v>46</v>
      </c>
      <c r="F1407" s="6" t="s">
        <v>47</v>
      </c>
      <c r="G1407" s="6" t="s">
        <v>65</v>
      </c>
      <c r="H1407" s="6" t="s">
        <v>20</v>
      </c>
      <c r="I1407" s="8">
        <v>0.5</v>
      </c>
      <c r="J1407" s="9">
        <v>5750</v>
      </c>
      <c r="K1407" s="10">
        <f t="shared" si="10"/>
        <v>2875</v>
      </c>
      <c r="L1407" s="10">
        <f t="shared" si="11"/>
        <v>862.5</v>
      </c>
      <c r="M1407" s="11">
        <v>0.3</v>
      </c>
      <c r="P1407" s="12"/>
    </row>
    <row r="1408" spans="1:16" ht="15.85" customHeight="1">
      <c r="A1408" s="1"/>
      <c r="B1408" s="6" t="s">
        <v>14</v>
      </c>
      <c r="C1408" s="6">
        <v>1185732</v>
      </c>
      <c r="D1408" s="7">
        <v>44357</v>
      </c>
      <c r="E1408" s="6" t="s">
        <v>46</v>
      </c>
      <c r="F1408" s="6" t="s">
        <v>47</v>
      </c>
      <c r="G1408" s="6" t="s">
        <v>65</v>
      </c>
      <c r="H1408" s="6" t="s">
        <v>21</v>
      </c>
      <c r="I1408" s="8">
        <v>0.65</v>
      </c>
      <c r="J1408" s="9">
        <v>5750</v>
      </c>
      <c r="K1408" s="10">
        <f t="shared" si="10"/>
        <v>3737.5</v>
      </c>
      <c r="L1408" s="10">
        <f t="shared" si="11"/>
        <v>1308.125</v>
      </c>
      <c r="M1408" s="11">
        <v>0.35</v>
      </c>
      <c r="P1408" s="12"/>
    </row>
    <row r="1409" spans="1:16" ht="15.85" customHeight="1">
      <c r="A1409" s="1"/>
      <c r="B1409" s="6" t="s">
        <v>14</v>
      </c>
      <c r="C1409" s="6">
        <v>1185732</v>
      </c>
      <c r="D1409" s="7">
        <v>44357</v>
      </c>
      <c r="E1409" s="6" t="s">
        <v>46</v>
      </c>
      <c r="F1409" s="6" t="s">
        <v>47</v>
      </c>
      <c r="G1409" s="6" t="s">
        <v>65</v>
      </c>
      <c r="H1409" s="6" t="s">
        <v>22</v>
      </c>
      <c r="I1409" s="8">
        <v>0.70000000000000007</v>
      </c>
      <c r="J1409" s="9">
        <v>7250</v>
      </c>
      <c r="K1409" s="10">
        <f t="shared" si="10"/>
        <v>5075.0000000000009</v>
      </c>
      <c r="L1409" s="10">
        <f t="shared" si="11"/>
        <v>2537.5000000000005</v>
      </c>
      <c r="M1409" s="11">
        <v>0.5</v>
      </c>
      <c r="P1409" s="12"/>
    </row>
    <row r="1410" spans="1:16" ht="15.85" customHeight="1">
      <c r="A1410" s="1"/>
      <c r="B1410" s="6" t="s">
        <v>14</v>
      </c>
      <c r="C1410" s="6">
        <v>1185732</v>
      </c>
      <c r="D1410" s="7">
        <v>44385</v>
      </c>
      <c r="E1410" s="6" t="s">
        <v>46</v>
      </c>
      <c r="F1410" s="6" t="s">
        <v>47</v>
      </c>
      <c r="G1410" s="6" t="s">
        <v>65</v>
      </c>
      <c r="H1410" s="6" t="s">
        <v>17</v>
      </c>
      <c r="I1410" s="8">
        <v>0.65</v>
      </c>
      <c r="J1410" s="9">
        <v>9500</v>
      </c>
      <c r="K1410" s="10">
        <f t="shared" si="10"/>
        <v>6175</v>
      </c>
      <c r="L1410" s="10">
        <f t="shared" si="11"/>
        <v>2778.75</v>
      </c>
      <c r="M1410" s="11">
        <v>0.45</v>
      </c>
      <c r="P1410" s="12"/>
    </row>
    <row r="1411" spans="1:16" ht="15.85" customHeight="1">
      <c r="A1411" s="1"/>
      <c r="B1411" s="6" t="s">
        <v>14</v>
      </c>
      <c r="C1411" s="6">
        <v>1185732</v>
      </c>
      <c r="D1411" s="7">
        <v>44385</v>
      </c>
      <c r="E1411" s="6" t="s">
        <v>46</v>
      </c>
      <c r="F1411" s="6" t="s">
        <v>47</v>
      </c>
      <c r="G1411" s="6" t="s">
        <v>65</v>
      </c>
      <c r="H1411" s="6" t="s">
        <v>18</v>
      </c>
      <c r="I1411" s="8">
        <v>0.60000000000000009</v>
      </c>
      <c r="J1411" s="9">
        <v>7000</v>
      </c>
      <c r="K1411" s="10">
        <f t="shared" si="10"/>
        <v>4200.0000000000009</v>
      </c>
      <c r="L1411" s="10">
        <f t="shared" si="11"/>
        <v>1470.0000000000002</v>
      </c>
      <c r="M1411" s="11">
        <v>0.35</v>
      </c>
      <c r="P1411" s="12"/>
    </row>
    <row r="1412" spans="1:16" ht="15.85" customHeight="1">
      <c r="A1412" s="1"/>
      <c r="B1412" s="6" t="s">
        <v>14</v>
      </c>
      <c r="C1412" s="6">
        <v>1185732</v>
      </c>
      <c r="D1412" s="7">
        <v>44385</v>
      </c>
      <c r="E1412" s="6" t="s">
        <v>46</v>
      </c>
      <c r="F1412" s="6" t="s">
        <v>47</v>
      </c>
      <c r="G1412" s="6" t="s">
        <v>65</v>
      </c>
      <c r="H1412" s="6" t="s">
        <v>19</v>
      </c>
      <c r="I1412" s="8">
        <v>0.55000000000000004</v>
      </c>
      <c r="J1412" s="9">
        <v>6250</v>
      </c>
      <c r="K1412" s="10">
        <f t="shared" si="10"/>
        <v>3437.5000000000005</v>
      </c>
      <c r="L1412" s="10">
        <f t="shared" si="11"/>
        <v>859.37500000000011</v>
      </c>
      <c r="M1412" s="11">
        <v>0.25</v>
      </c>
      <c r="P1412" s="12"/>
    </row>
    <row r="1413" spans="1:16" ht="15.85" customHeight="1">
      <c r="A1413" s="1"/>
      <c r="B1413" s="6" t="s">
        <v>14</v>
      </c>
      <c r="C1413" s="6">
        <v>1185732</v>
      </c>
      <c r="D1413" s="7">
        <v>44385</v>
      </c>
      <c r="E1413" s="6" t="s">
        <v>46</v>
      </c>
      <c r="F1413" s="6" t="s">
        <v>47</v>
      </c>
      <c r="G1413" s="6" t="s">
        <v>65</v>
      </c>
      <c r="H1413" s="6" t="s">
        <v>20</v>
      </c>
      <c r="I1413" s="8">
        <v>0.55000000000000004</v>
      </c>
      <c r="J1413" s="9">
        <v>5750</v>
      </c>
      <c r="K1413" s="10">
        <f t="shared" si="10"/>
        <v>3162.5000000000005</v>
      </c>
      <c r="L1413" s="10">
        <f t="shared" si="11"/>
        <v>948.75000000000011</v>
      </c>
      <c r="M1413" s="11">
        <v>0.3</v>
      </c>
      <c r="P1413" s="12"/>
    </row>
    <row r="1414" spans="1:16" ht="15.85" customHeight="1">
      <c r="A1414" s="1"/>
      <c r="B1414" s="6" t="s">
        <v>14</v>
      </c>
      <c r="C1414" s="6">
        <v>1185732</v>
      </c>
      <c r="D1414" s="7">
        <v>44385</v>
      </c>
      <c r="E1414" s="6" t="s">
        <v>46</v>
      </c>
      <c r="F1414" s="6" t="s">
        <v>47</v>
      </c>
      <c r="G1414" s="6" t="s">
        <v>65</v>
      </c>
      <c r="H1414" s="6" t="s">
        <v>21</v>
      </c>
      <c r="I1414" s="8">
        <v>0.65</v>
      </c>
      <c r="J1414" s="9">
        <v>6000</v>
      </c>
      <c r="K1414" s="10">
        <f t="shared" si="10"/>
        <v>3900</v>
      </c>
      <c r="L1414" s="10">
        <f t="shared" si="11"/>
        <v>1365</v>
      </c>
      <c r="M1414" s="11">
        <v>0.35</v>
      </c>
      <c r="P1414" s="12"/>
    </row>
    <row r="1415" spans="1:16" ht="15.85" customHeight="1">
      <c r="A1415" s="1"/>
      <c r="B1415" s="6" t="s">
        <v>14</v>
      </c>
      <c r="C1415" s="6">
        <v>1185732</v>
      </c>
      <c r="D1415" s="7">
        <v>44385</v>
      </c>
      <c r="E1415" s="6" t="s">
        <v>46</v>
      </c>
      <c r="F1415" s="6" t="s">
        <v>47</v>
      </c>
      <c r="G1415" s="6" t="s">
        <v>65</v>
      </c>
      <c r="H1415" s="6" t="s">
        <v>22</v>
      </c>
      <c r="I1415" s="8">
        <v>0.70000000000000007</v>
      </c>
      <c r="J1415" s="9">
        <v>7750</v>
      </c>
      <c r="K1415" s="10">
        <f t="shared" si="10"/>
        <v>5425.0000000000009</v>
      </c>
      <c r="L1415" s="10">
        <f t="shared" si="11"/>
        <v>2712.5000000000005</v>
      </c>
      <c r="M1415" s="11">
        <v>0.5</v>
      </c>
      <c r="P1415" s="12"/>
    </row>
    <row r="1416" spans="1:16" ht="15.85" customHeight="1">
      <c r="A1416" s="1"/>
      <c r="B1416" s="6" t="s">
        <v>14</v>
      </c>
      <c r="C1416" s="6">
        <v>1185732</v>
      </c>
      <c r="D1416" s="7">
        <v>44417</v>
      </c>
      <c r="E1416" s="6" t="s">
        <v>46</v>
      </c>
      <c r="F1416" s="6" t="s">
        <v>47</v>
      </c>
      <c r="G1416" s="6" t="s">
        <v>65</v>
      </c>
      <c r="H1416" s="6" t="s">
        <v>17</v>
      </c>
      <c r="I1416" s="8">
        <v>0.65</v>
      </c>
      <c r="J1416" s="9">
        <v>9250</v>
      </c>
      <c r="K1416" s="10">
        <f t="shared" si="10"/>
        <v>6012.5</v>
      </c>
      <c r="L1416" s="10">
        <f t="shared" si="11"/>
        <v>2705.625</v>
      </c>
      <c r="M1416" s="11">
        <v>0.45</v>
      </c>
      <c r="P1416" s="12"/>
    </row>
    <row r="1417" spans="1:16" ht="15.85" customHeight="1">
      <c r="A1417" s="1"/>
      <c r="B1417" s="6" t="s">
        <v>14</v>
      </c>
      <c r="C1417" s="6">
        <v>1185732</v>
      </c>
      <c r="D1417" s="7">
        <v>44417</v>
      </c>
      <c r="E1417" s="6" t="s">
        <v>46</v>
      </c>
      <c r="F1417" s="6" t="s">
        <v>47</v>
      </c>
      <c r="G1417" s="6" t="s">
        <v>65</v>
      </c>
      <c r="H1417" s="6" t="s">
        <v>18</v>
      </c>
      <c r="I1417" s="8">
        <v>0.60000000000000009</v>
      </c>
      <c r="J1417" s="9">
        <v>7000</v>
      </c>
      <c r="K1417" s="10">
        <f t="shared" si="10"/>
        <v>4200.0000000000009</v>
      </c>
      <c r="L1417" s="10">
        <f t="shared" si="11"/>
        <v>1470.0000000000002</v>
      </c>
      <c r="M1417" s="11">
        <v>0.35</v>
      </c>
      <c r="P1417" s="12"/>
    </row>
    <row r="1418" spans="1:16" ht="15.85" customHeight="1">
      <c r="A1418" s="1"/>
      <c r="B1418" s="6" t="s">
        <v>14</v>
      </c>
      <c r="C1418" s="6">
        <v>1185732</v>
      </c>
      <c r="D1418" s="7">
        <v>44417</v>
      </c>
      <c r="E1418" s="6" t="s">
        <v>46</v>
      </c>
      <c r="F1418" s="6" t="s">
        <v>47</v>
      </c>
      <c r="G1418" s="6" t="s">
        <v>65</v>
      </c>
      <c r="H1418" s="6" t="s">
        <v>19</v>
      </c>
      <c r="I1418" s="8">
        <v>0.55000000000000004</v>
      </c>
      <c r="J1418" s="9">
        <v>6250</v>
      </c>
      <c r="K1418" s="10">
        <f t="shared" si="10"/>
        <v>3437.5000000000005</v>
      </c>
      <c r="L1418" s="10">
        <f t="shared" si="11"/>
        <v>859.37500000000011</v>
      </c>
      <c r="M1418" s="11">
        <v>0.25</v>
      </c>
      <c r="P1418" s="12"/>
    </row>
    <row r="1419" spans="1:16" ht="15.85" customHeight="1">
      <c r="A1419" s="1"/>
      <c r="B1419" s="6" t="s">
        <v>14</v>
      </c>
      <c r="C1419" s="6">
        <v>1185732</v>
      </c>
      <c r="D1419" s="7">
        <v>44417</v>
      </c>
      <c r="E1419" s="6" t="s">
        <v>46</v>
      </c>
      <c r="F1419" s="6" t="s">
        <v>47</v>
      </c>
      <c r="G1419" s="6" t="s">
        <v>65</v>
      </c>
      <c r="H1419" s="6" t="s">
        <v>20</v>
      </c>
      <c r="I1419" s="8">
        <v>0.45</v>
      </c>
      <c r="J1419" s="9">
        <v>5750</v>
      </c>
      <c r="K1419" s="10">
        <f t="shared" si="10"/>
        <v>2587.5</v>
      </c>
      <c r="L1419" s="10">
        <f t="shared" si="11"/>
        <v>776.25</v>
      </c>
      <c r="M1419" s="11">
        <v>0.3</v>
      </c>
      <c r="P1419" s="12"/>
    </row>
    <row r="1420" spans="1:16" ht="15.85" customHeight="1">
      <c r="A1420" s="1"/>
      <c r="B1420" s="6" t="s">
        <v>14</v>
      </c>
      <c r="C1420" s="6">
        <v>1185732</v>
      </c>
      <c r="D1420" s="7">
        <v>44417</v>
      </c>
      <c r="E1420" s="6" t="s">
        <v>46</v>
      </c>
      <c r="F1420" s="6" t="s">
        <v>47</v>
      </c>
      <c r="G1420" s="6" t="s">
        <v>65</v>
      </c>
      <c r="H1420" s="6" t="s">
        <v>21</v>
      </c>
      <c r="I1420" s="8">
        <v>0.55000000000000004</v>
      </c>
      <c r="J1420" s="9">
        <v>5500</v>
      </c>
      <c r="K1420" s="10">
        <f t="shared" si="10"/>
        <v>3025.0000000000005</v>
      </c>
      <c r="L1420" s="10">
        <f t="shared" si="11"/>
        <v>1058.75</v>
      </c>
      <c r="M1420" s="11">
        <v>0.35</v>
      </c>
      <c r="P1420" s="12"/>
    </row>
    <row r="1421" spans="1:16" ht="15.85" customHeight="1">
      <c r="A1421" s="1"/>
      <c r="B1421" s="6" t="s">
        <v>14</v>
      </c>
      <c r="C1421" s="6">
        <v>1185732</v>
      </c>
      <c r="D1421" s="7">
        <v>44417</v>
      </c>
      <c r="E1421" s="6" t="s">
        <v>46</v>
      </c>
      <c r="F1421" s="6" t="s">
        <v>47</v>
      </c>
      <c r="G1421" s="6" t="s">
        <v>65</v>
      </c>
      <c r="H1421" s="6" t="s">
        <v>22</v>
      </c>
      <c r="I1421" s="8">
        <v>0.60000000000000009</v>
      </c>
      <c r="J1421" s="9">
        <v>7250</v>
      </c>
      <c r="K1421" s="10">
        <f t="shared" si="10"/>
        <v>4350.0000000000009</v>
      </c>
      <c r="L1421" s="10">
        <f t="shared" si="11"/>
        <v>2175.0000000000005</v>
      </c>
      <c r="M1421" s="11">
        <v>0.5</v>
      </c>
      <c r="P1421" s="12"/>
    </row>
    <row r="1422" spans="1:16" ht="15.85" customHeight="1">
      <c r="A1422" s="1"/>
      <c r="B1422" s="6" t="s">
        <v>14</v>
      </c>
      <c r="C1422" s="6">
        <v>1185732</v>
      </c>
      <c r="D1422" s="7">
        <v>44447</v>
      </c>
      <c r="E1422" s="6" t="s">
        <v>46</v>
      </c>
      <c r="F1422" s="6" t="s">
        <v>47</v>
      </c>
      <c r="G1422" s="6" t="s">
        <v>65</v>
      </c>
      <c r="H1422" s="6" t="s">
        <v>17</v>
      </c>
      <c r="I1422" s="8">
        <v>0.55000000000000004</v>
      </c>
      <c r="J1422" s="9">
        <v>8500</v>
      </c>
      <c r="K1422" s="10">
        <f t="shared" si="10"/>
        <v>4675</v>
      </c>
      <c r="L1422" s="10">
        <f t="shared" si="11"/>
        <v>2103.75</v>
      </c>
      <c r="M1422" s="11">
        <v>0.45</v>
      </c>
      <c r="P1422" s="12"/>
    </row>
    <row r="1423" spans="1:16" ht="15.85" customHeight="1">
      <c r="A1423" s="1"/>
      <c r="B1423" s="6" t="s">
        <v>14</v>
      </c>
      <c r="C1423" s="6">
        <v>1185732</v>
      </c>
      <c r="D1423" s="7">
        <v>44447</v>
      </c>
      <c r="E1423" s="6" t="s">
        <v>46</v>
      </c>
      <c r="F1423" s="6" t="s">
        <v>47</v>
      </c>
      <c r="G1423" s="6" t="s">
        <v>65</v>
      </c>
      <c r="H1423" s="6" t="s">
        <v>18</v>
      </c>
      <c r="I1423" s="8">
        <v>0.50000000000000011</v>
      </c>
      <c r="J1423" s="9">
        <v>6500</v>
      </c>
      <c r="K1423" s="10">
        <f t="shared" si="10"/>
        <v>3250.0000000000009</v>
      </c>
      <c r="L1423" s="10">
        <f t="shared" si="11"/>
        <v>1137.5000000000002</v>
      </c>
      <c r="M1423" s="11">
        <v>0.35</v>
      </c>
      <c r="P1423" s="12"/>
    </row>
    <row r="1424" spans="1:16" ht="15.85" customHeight="1">
      <c r="A1424" s="1"/>
      <c r="B1424" s="6" t="s">
        <v>14</v>
      </c>
      <c r="C1424" s="6">
        <v>1185732</v>
      </c>
      <c r="D1424" s="7">
        <v>44447</v>
      </c>
      <c r="E1424" s="6" t="s">
        <v>46</v>
      </c>
      <c r="F1424" s="6" t="s">
        <v>47</v>
      </c>
      <c r="G1424" s="6" t="s">
        <v>65</v>
      </c>
      <c r="H1424" s="6" t="s">
        <v>19</v>
      </c>
      <c r="I1424" s="8">
        <v>0.45</v>
      </c>
      <c r="J1424" s="9">
        <v>5500</v>
      </c>
      <c r="K1424" s="10">
        <f t="shared" si="10"/>
        <v>2475</v>
      </c>
      <c r="L1424" s="10">
        <f t="shared" si="11"/>
        <v>618.75</v>
      </c>
      <c r="M1424" s="11">
        <v>0.25</v>
      </c>
      <c r="P1424" s="12"/>
    </row>
    <row r="1425" spans="1:16" ht="15.85" customHeight="1">
      <c r="A1425" s="1"/>
      <c r="B1425" s="6" t="s">
        <v>14</v>
      </c>
      <c r="C1425" s="6">
        <v>1185732</v>
      </c>
      <c r="D1425" s="7">
        <v>44447</v>
      </c>
      <c r="E1425" s="6" t="s">
        <v>46</v>
      </c>
      <c r="F1425" s="6" t="s">
        <v>47</v>
      </c>
      <c r="G1425" s="6" t="s">
        <v>65</v>
      </c>
      <c r="H1425" s="6" t="s">
        <v>20</v>
      </c>
      <c r="I1425" s="8">
        <v>0.45</v>
      </c>
      <c r="J1425" s="9">
        <v>5250</v>
      </c>
      <c r="K1425" s="10">
        <f t="shared" si="10"/>
        <v>2362.5</v>
      </c>
      <c r="L1425" s="10">
        <f t="shared" si="11"/>
        <v>708.75</v>
      </c>
      <c r="M1425" s="11">
        <v>0.3</v>
      </c>
      <c r="P1425" s="12"/>
    </row>
    <row r="1426" spans="1:16" ht="15.85" customHeight="1">
      <c r="A1426" s="1"/>
      <c r="B1426" s="6" t="s">
        <v>14</v>
      </c>
      <c r="C1426" s="6">
        <v>1185732</v>
      </c>
      <c r="D1426" s="7">
        <v>44447</v>
      </c>
      <c r="E1426" s="6" t="s">
        <v>46</v>
      </c>
      <c r="F1426" s="6" t="s">
        <v>47</v>
      </c>
      <c r="G1426" s="6" t="s">
        <v>65</v>
      </c>
      <c r="H1426" s="6" t="s">
        <v>21</v>
      </c>
      <c r="I1426" s="8">
        <v>0.55000000000000004</v>
      </c>
      <c r="J1426" s="9">
        <v>5250</v>
      </c>
      <c r="K1426" s="10">
        <f t="shared" si="10"/>
        <v>2887.5000000000005</v>
      </c>
      <c r="L1426" s="10">
        <f t="shared" si="11"/>
        <v>1010.6250000000001</v>
      </c>
      <c r="M1426" s="11">
        <v>0.35</v>
      </c>
      <c r="P1426" s="12"/>
    </row>
    <row r="1427" spans="1:16" ht="15.85" customHeight="1">
      <c r="A1427" s="1"/>
      <c r="B1427" s="6" t="s">
        <v>14</v>
      </c>
      <c r="C1427" s="6">
        <v>1185732</v>
      </c>
      <c r="D1427" s="7">
        <v>44447</v>
      </c>
      <c r="E1427" s="6" t="s">
        <v>46</v>
      </c>
      <c r="F1427" s="6" t="s">
        <v>47</v>
      </c>
      <c r="G1427" s="6" t="s">
        <v>65</v>
      </c>
      <c r="H1427" s="6" t="s">
        <v>22</v>
      </c>
      <c r="I1427" s="8">
        <v>0.60000000000000009</v>
      </c>
      <c r="J1427" s="9">
        <v>6250</v>
      </c>
      <c r="K1427" s="10">
        <f t="shared" si="10"/>
        <v>3750.0000000000005</v>
      </c>
      <c r="L1427" s="10">
        <f t="shared" si="11"/>
        <v>1875.0000000000002</v>
      </c>
      <c r="M1427" s="11">
        <v>0.5</v>
      </c>
      <c r="P1427" s="12"/>
    </row>
    <row r="1428" spans="1:16" ht="15.85" customHeight="1">
      <c r="A1428" s="1"/>
      <c r="B1428" s="6" t="s">
        <v>14</v>
      </c>
      <c r="C1428" s="6">
        <v>1185732</v>
      </c>
      <c r="D1428" s="7">
        <v>44479</v>
      </c>
      <c r="E1428" s="6" t="s">
        <v>46</v>
      </c>
      <c r="F1428" s="6" t="s">
        <v>47</v>
      </c>
      <c r="G1428" s="6" t="s">
        <v>65</v>
      </c>
      <c r="H1428" s="6" t="s">
        <v>17</v>
      </c>
      <c r="I1428" s="8">
        <v>0.60000000000000009</v>
      </c>
      <c r="J1428" s="9">
        <v>8000</v>
      </c>
      <c r="K1428" s="10">
        <f t="shared" si="10"/>
        <v>4800.0000000000009</v>
      </c>
      <c r="L1428" s="10">
        <f t="shared" si="11"/>
        <v>2160.0000000000005</v>
      </c>
      <c r="M1428" s="11">
        <v>0.45</v>
      </c>
      <c r="P1428" s="12"/>
    </row>
    <row r="1429" spans="1:16" ht="15.85" customHeight="1">
      <c r="A1429" s="1"/>
      <c r="B1429" s="6" t="s">
        <v>14</v>
      </c>
      <c r="C1429" s="6">
        <v>1185732</v>
      </c>
      <c r="D1429" s="7">
        <v>44479</v>
      </c>
      <c r="E1429" s="6" t="s">
        <v>46</v>
      </c>
      <c r="F1429" s="6" t="s">
        <v>47</v>
      </c>
      <c r="G1429" s="6" t="s">
        <v>65</v>
      </c>
      <c r="H1429" s="6" t="s">
        <v>18</v>
      </c>
      <c r="I1429" s="8">
        <v>0.50000000000000011</v>
      </c>
      <c r="J1429" s="9">
        <v>6250</v>
      </c>
      <c r="K1429" s="10">
        <f t="shared" si="10"/>
        <v>3125.0000000000009</v>
      </c>
      <c r="L1429" s="10">
        <f t="shared" si="11"/>
        <v>1093.7500000000002</v>
      </c>
      <c r="M1429" s="11">
        <v>0.35</v>
      </c>
      <c r="P1429" s="12"/>
    </row>
    <row r="1430" spans="1:16" ht="15.85" customHeight="1">
      <c r="A1430" s="1"/>
      <c r="B1430" s="6" t="s">
        <v>14</v>
      </c>
      <c r="C1430" s="6">
        <v>1185732</v>
      </c>
      <c r="D1430" s="7">
        <v>44479</v>
      </c>
      <c r="E1430" s="6" t="s">
        <v>46</v>
      </c>
      <c r="F1430" s="6" t="s">
        <v>47</v>
      </c>
      <c r="G1430" s="6" t="s">
        <v>65</v>
      </c>
      <c r="H1430" s="6" t="s">
        <v>19</v>
      </c>
      <c r="I1430" s="8">
        <v>0.50000000000000011</v>
      </c>
      <c r="J1430" s="9">
        <v>5250</v>
      </c>
      <c r="K1430" s="10">
        <f t="shared" si="10"/>
        <v>2625.0000000000005</v>
      </c>
      <c r="L1430" s="10">
        <f t="shared" si="11"/>
        <v>656.25000000000011</v>
      </c>
      <c r="M1430" s="11">
        <v>0.25</v>
      </c>
      <c r="P1430" s="12"/>
    </row>
    <row r="1431" spans="1:16" ht="15.85" customHeight="1">
      <c r="A1431" s="1"/>
      <c r="B1431" s="6" t="s">
        <v>14</v>
      </c>
      <c r="C1431" s="6">
        <v>1185732</v>
      </c>
      <c r="D1431" s="7">
        <v>44479</v>
      </c>
      <c r="E1431" s="6" t="s">
        <v>46</v>
      </c>
      <c r="F1431" s="6" t="s">
        <v>47</v>
      </c>
      <c r="G1431" s="6" t="s">
        <v>65</v>
      </c>
      <c r="H1431" s="6" t="s">
        <v>20</v>
      </c>
      <c r="I1431" s="8">
        <v>0.50000000000000011</v>
      </c>
      <c r="J1431" s="9">
        <v>5000</v>
      </c>
      <c r="K1431" s="10">
        <f t="shared" si="10"/>
        <v>2500.0000000000005</v>
      </c>
      <c r="L1431" s="10">
        <f t="shared" si="11"/>
        <v>750.00000000000011</v>
      </c>
      <c r="M1431" s="11">
        <v>0.3</v>
      </c>
      <c r="P1431" s="12"/>
    </row>
    <row r="1432" spans="1:16" ht="15.85" customHeight="1">
      <c r="A1432" s="1"/>
      <c r="B1432" s="6" t="s">
        <v>14</v>
      </c>
      <c r="C1432" s="6">
        <v>1185732</v>
      </c>
      <c r="D1432" s="7">
        <v>44479</v>
      </c>
      <c r="E1432" s="6" t="s">
        <v>46</v>
      </c>
      <c r="F1432" s="6" t="s">
        <v>47</v>
      </c>
      <c r="G1432" s="6" t="s">
        <v>65</v>
      </c>
      <c r="H1432" s="6" t="s">
        <v>21</v>
      </c>
      <c r="I1432" s="8">
        <v>0.60000000000000009</v>
      </c>
      <c r="J1432" s="9">
        <v>5000</v>
      </c>
      <c r="K1432" s="10">
        <f t="shared" si="10"/>
        <v>3000.0000000000005</v>
      </c>
      <c r="L1432" s="10">
        <f t="shared" si="11"/>
        <v>1050</v>
      </c>
      <c r="M1432" s="11">
        <v>0.35</v>
      </c>
      <c r="P1432" s="12"/>
    </row>
    <row r="1433" spans="1:16" ht="15.85" customHeight="1">
      <c r="A1433" s="1"/>
      <c r="B1433" s="6" t="s">
        <v>14</v>
      </c>
      <c r="C1433" s="6">
        <v>1185732</v>
      </c>
      <c r="D1433" s="7">
        <v>44479</v>
      </c>
      <c r="E1433" s="6" t="s">
        <v>46</v>
      </c>
      <c r="F1433" s="6" t="s">
        <v>47</v>
      </c>
      <c r="G1433" s="6" t="s">
        <v>65</v>
      </c>
      <c r="H1433" s="6" t="s">
        <v>22</v>
      </c>
      <c r="I1433" s="8">
        <v>0.65</v>
      </c>
      <c r="J1433" s="9">
        <v>6250</v>
      </c>
      <c r="K1433" s="10">
        <f t="shared" si="10"/>
        <v>4062.5</v>
      </c>
      <c r="L1433" s="10">
        <f t="shared" si="11"/>
        <v>2031.25</v>
      </c>
      <c r="M1433" s="11">
        <v>0.5</v>
      </c>
      <c r="P1433" s="12"/>
    </row>
    <row r="1434" spans="1:16" ht="15.85" customHeight="1">
      <c r="A1434" s="1"/>
      <c r="B1434" s="6" t="s">
        <v>14</v>
      </c>
      <c r="C1434" s="6">
        <v>1185732</v>
      </c>
      <c r="D1434" s="7">
        <v>44509</v>
      </c>
      <c r="E1434" s="6" t="s">
        <v>46</v>
      </c>
      <c r="F1434" s="6" t="s">
        <v>47</v>
      </c>
      <c r="G1434" s="6" t="s">
        <v>65</v>
      </c>
      <c r="H1434" s="6" t="s">
        <v>17</v>
      </c>
      <c r="I1434" s="8">
        <v>0.60000000000000009</v>
      </c>
      <c r="J1434" s="9">
        <v>7750</v>
      </c>
      <c r="K1434" s="10">
        <f t="shared" si="10"/>
        <v>4650.0000000000009</v>
      </c>
      <c r="L1434" s="10">
        <f t="shared" si="11"/>
        <v>2092.5000000000005</v>
      </c>
      <c r="M1434" s="11">
        <v>0.45</v>
      </c>
      <c r="P1434" s="12"/>
    </row>
    <row r="1435" spans="1:16" ht="15.85" customHeight="1">
      <c r="A1435" s="1"/>
      <c r="B1435" s="6" t="s">
        <v>14</v>
      </c>
      <c r="C1435" s="6">
        <v>1185732</v>
      </c>
      <c r="D1435" s="7">
        <v>44509</v>
      </c>
      <c r="E1435" s="6" t="s">
        <v>46</v>
      </c>
      <c r="F1435" s="6" t="s">
        <v>47</v>
      </c>
      <c r="G1435" s="6" t="s">
        <v>65</v>
      </c>
      <c r="H1435" s="6" t="s">
        <v>18</v>
      </c>
      <c r="I1435" s="8">
        <v>0.50000000000000011</v>
      </c>
      <c r="J1435" s="9">
        <v>6000</v>
      </c>
      <c r="K1435" s="10">
        <f t="shared" si="10"/>
        <v>3000.0000000000005</v>
      </c>
      <c r="L1435" s="10">
        <f t="shared" si="11"/>
        <v>1050</v>
      </c>
      <c r="M1435" s="11">
        <v>0.35</v>
      </c>
      <c r="P1435" s="12"/>
    </row>
    <row r="1436" spans="1:16" ht="15.85" customHeight="1">
      <c r="A1436" s="1"/>
      <c r="B1436" s="6" t="s">
        <v>14</v>
      </c>
      <c r="C1436" s="6">
        <v>1185732</v>
      </c>
      <c r="D1436" s="7">
        <v>44509</v>
      </c>
      <c r="E1436" s="6" t="s">
        <v>46</v>
      </c>
      <c r="F1436" s="6" t="s">
        <v>47</v>
      </c>
      <c r="G1436" s="6" t="s">
        <v>65</v>
      </c>
      <c r="H1436" s="6" t="s">
        <v>19</v>
      </c>
      <c r="I1436" s="8">
        <v>0.50000000000000011</v>
      </c>
      <c r="J1436" s="9">
        <v>5450</v>
      </c>
      <c r="K1436" s="10">
        <f t="shared" si="10"/>
        <v>2725.0000000000005</v>
      </c>
      <c r="L1436" s="10">
        <f t="shared" si="11"/>
        <v>681.25000000000011</v>
      </c>
      <c r="M1436" s="11">
        <v>0.25</v>
      </c>
      <c r="P1436" s="12"/>
    </row>
    <row r="1437" spans="1:16" ht="15.85" customHeight="1">
      <c r="A1437" s="1"/>
      <c r="B1437" s="6" t="s">
        <v>14</v>
      </c>
      <c r="C1437" s="6">
        <v>1185732</v>
      </c>
      <c r="D1437" s="7">
        <v>44509</v>
      </c>
      <c r="E1437" s="6" t="s">
        <v>46</v>
      </c>
      <c r="F1437" s="6" t="s">
        <v>47</v>
      </c>
      <c r="G1437" s="6" t="s">
        <v>65</v>
      </c>
      <c r="H1437" s="6" t="s">
        <v>20</v>
      </c>
      <c r="I1437" s="8">
        <v>0.50000000000000011</v>
      </c>
      <c r="J1437" s="9">
        <v>5750</v>
      </c>
      <c r="K1437" s="10">
        <f t="shared" si="10"/>
        <v>2875.0000000000005</v>
      </c>
      <c r="L1437" s="10">
        <f t="shared" si="11"/>
        <v>862.50000000000011</v>
      </c>
      <c r="M1437" s="11">
        <v>0.3</v>
      </c>
      <c r="P1437" s="12"/>
    </row>
    <row r="1438" spans="1:16" ht="15.85" customHeight="1">
      <c r="A1438" s="1"/>
      <c r="B1438" s="6" t="s">
        <v>14</v>
      </c>
      <c r="C1438" s="6">
        <v>1185732</v>
      </c>
      <c r="D1438" s="7">
        <v>44509</v>
      </c>
      <c r="E1438" s="6" t="s">
        <v>46</v>
      </c>
      <c r="F1438" s="6" t="s">
        <v>47</v>
      </c>
      <c r="G1438" s="6" t="s">
        <v>65</v>
      </c>
      <c r="H1438" s="6" t="s">
        <v>21</v>
      </c>
      <c r="I1438" s="8">
        <v>0.65</v>
      </c>
      <c r="J1438" s="9">
        <v>5500</v>
      </c>
      <c r="K1438" s="10">
        <f t="shared" si="10"/>
        <v>3575</v>
      </c>
      <c r="L1438" s="10">
        <f t="shared" si="11"/>
        <v>1251.25</v>
      </c>
      <c r="M1438" s="11">
        <v>0.35</v>
      </c>
      <c r="P1438" s="12"/>
    </row>
    <row r="1439" spans="1:16" ht="15.85" customHeight="1">
      <c r="A1439" s="1"/>
      <c r="B1439" s="6" t="s">
        <v>14</v>
      </c>
      <c r="C1439" s="6">
        <v>1185732</v>
      </c>
      <c r="D1439" s="7">
        <v>44509</v>
      </c>
      <c r="E1439" s="6" t="s">
        <v>46</v>
      </c>
      <c r="F1439" s="6" t="s">
        <v>47</v>
      </c>
      <c r="G1439" s="6" t="s">
        <v>65</v>
      </c>
      <c r="H1439" s="6" t="s">
        <v>22</v>
      </c>
      <c r="I1439" s="8">
        <v>0.7</v>
      </c>
      <c r="J1439" s="9">
        <v>6500</v>
      </c>
      <c r="K1439" s="10">
        <f t="shared" si="10"/>
        <v>4550</v>
      </c>
      <c r="L1439" s="10">
        <f t="shared" si="11"/>
        <v>2275</v>
      </c>
      <c r="M1439" s="11">
        <v>0.5</v>
      </c>
      <c r="P1439" s="12"/>
    </row>
    <row r="1440" spans="1:16" ht="15.85" customHeight="1">
      <c r="A1440" s="1"/>
      <c r="B1440" s="6" t="s">
        <v>14</v>
      </c>
      <c r="C1440" s="6">
        <v>1185732</v>
      </c>
      <c r="D1440" s="7">
        <v>44538</v>
      </c>
      <c r="E1440" s="6" t="s">
        <v>46</v>
      </c>
      <c r="F1440" s="6" t="s">
        <v>47</v>
      </c>
      <c r="G1440" s="6" t="s">
        <v>65</v>
      </c>
      <c r="H1440" s="6" t="s">
        <v>17</v>
      </c>
      <c r="I1440" s="8">
        <v>0.65</v>
      </c>
      <c r="J1440" s="9">
        <v>8750</v>
      </c>
      <c r="K1440" s="10">
        <f t="shared" si="10"/>
        <v>5687.5</v>
      </c>
      <c r="L1440" s="10">
        <f t="shared" si="11"/>
        <v>2559.375</v>
      </c>
      <c r="M1440" s="11">
        <v>0.45</v>
      </c>
      <c r="P1440" s="12"/>
    </row>
    <row r="1441" spans="1:18" ht="15.85" customHeight="1">
      <c r="A1441" s="1"/>
      <c r="B1441" s="6" t="s">
        <v>14</v>
      </c>
      <c r="C1441" s="6">
        <v>1185732</v>
      </c>
      <c r="D1441" s="7">
        <v>44538</v>
      </c>
      <c r="E1441" s="6" t="s">
        <v>46</v>
      </c>
      <c r="F1441" s="6" t="s">
        <v>47</v>
      </c>
      <c r="G1441" s="6" t="s">
        <v>65</v>
      </c>
      <c r="H1441" s="6" t="s">
        <v>18</v>
      </c>
      <c r="I1441" s="8">
        <v>0.55000000000000004</v>
      </c>
      <c r="J1441" s="9">
        <v>6750</v>
      </c>
      <c r="K1441" s="10">
        <f t="shared" si="10"/>
        <v>3712.5000000000005</v>
      </c>
      <c r="L1441" s="10">
        <f t="shared" si="11"/>
        <v>1299.375</v>
      </c>
      <c r="M1441" s="11">
        <v>0.35</v>
      </c>
      <c r="P1441" s="12"/>
    </row>
    <row r="1442" spans="1:18" ht="15.85" customHeight="1">
      <c r="A1442" s="1"/>
      <c r="B1442" s="6" t="s">
        <v>14</v>
      </c>
      <c r="C1442" s="6">
        <v>1185732</v>
      </c>
      <c r="D1442" s="7">
        <v>44538</v>
      </c>
      <c r="E1442" s="6" t="s">
        <v>46</v>
      </c>
      <c r="F1442" s="6" t="s">
        <v>47</v>
      </c>
      <c r="G1442" s="6" t="s">
        <v>65</v>
      </c>
      <c r="H1442" s="6" t="s">
        <v>19</v>
      </c>
      <c r="I1442" s="8">
        <v>0.55000000000000004</v>
      </c>
      <c r="J1442" s="9">
        <v>6250</v>
      </c>
      <c r="K1442" s="10">
        <f t="shared" si="10"/>
        <v>3437.5000000000005</v>
      </c>
      <c r="L1442" s="10">
        <f t="shared" si="11"/>
        <v>859.37500000000011</v>
      </c>
      <c r="M1442" s="11">
        <v>0.25</v>
      </c>
      <c r="P1442" s="12"/>
    </row>
    <row r="1443" spans="1:18" ht="15.85" customHeight="1">
      <c r="A1443" s="1"/>
      <c r="B1443" s="6" t="s">
        <v>14</v>
      </c>
      <c r="C1443" s="6">
        <v>1185732</v>
      </c>
      <c r="D1443" s="7">
        <v>44538</v>
      </c>
      <c r="E1443" s="6" t="s">
        <v>46</v>
      </c>
      <c r="F1443" s="6" t="s">
        <v>47</v>
      </c>
      <c r="G1443" s="6" t="s">
        <v>65</v>
      </c>
      <c r="H1443" s="6" t="s">
        <v>20</v>
      </c>
      <c r="I1443" s="8">
        <v>0.55000000000000004</v>
      </c>
      <c r="J1443" s="9">
        <v>5750</v>
      </c>
      <c r="K1443" s="10">
        <f t="shared" si="10"/>
        <v>3162.5000000000005</v>
      </c>
      <c r="L1443" s="10">
        <f t="shared" si="11"/>
        <v>948.75000000000011</v>
      </c>
      <c r="M1443" s="11">
        <v>0.3</v>
      </c>
      <c r="P1443" s="12"/>
    </row>
    <row r="1444" spans="1:18" ht="15.85" customHeight="1">
      <c r="A1444" s="1"/>
      <c r="B1444" s="6" t="s">
        <v>14</v>
      </c>
      <c r="C1444" s="6">
        <v>1185732</v>
      </c>
      <c r="D1444" s="7">
        <v>44538</v>
      </c>
      <c r="E1444" s="6" t="s">
        <v>46</v>
      </c>
      <c r="F1444" s="6" t="s">
        <v>47</v>
      </c>
      <c r="G1444" s="6" t="s">
        <v>65</v>
      </c>
      <c r="H1444" s="6" t="s">
        <v>21</v>
      </c>
      <c r="I1444" s="8">
        <v>0.65</v>
      </c>
      <c r="J1444" s="9">
        <v>5750</v>
      </c>
      <c r="K1444" s="10">
        <f t="shared" si="10"/>
        <v>3737.5</v>
      </c>
      <c r="L1444" s="10">
        <f t="shared" si="11"/>
        <v>1308.125</v>
      </c>
      <c r="M1444" s="11">
        <v>0.35</v>
      </c>
      <c r="P1444" s="12"/>
    </row>
    <row r="1445" spans="1:18" ht="15.85" customHeight="1">
      <c r="A1445" s="1"/>
      <c r="B1445" s="6" t="s">
        <v>14</v>
      </c>
      <c r="C1445" s="6">
        <v>1185732</v>
      </c>
      <c r="D1445" s="7">
        <v>44538</v>
      </c>
      <c r="E1445" s="6" t="s">
        <v>46</v>
      </c>
      <c r="F1445" s="6" t="s">
        <v>47</v>
      </c>
      <c r="G1445" s="6" t="s">
        <v>65</v>
      </c>
      <c r="H1445" s="6" t="s">
        <v>22</v>
      </c>
      <c r="I1445" s="8">
        <v>0.7</v>
      </c>
      <c r="J1445" s="9">
        <v>6750</v>
      </c>
      <c r="K1445" s="10">
        <f t="shared" si="10"/>
        <v>4725</v>
      </c>
      <c r="L1445" s="10">
        <f t="shared" si="11"/>
        <v>2362.5</v>
      </c>
      <c r="M1445" s="11">
        <v>0.5</v>
      </c>
      <c r="P1445" s="12"/>
    </row>
    <row r="1446" spans="1:18" ht="15.85" customHeight="1">
      <c r="A1446" s="1" t="s">
        <v>39</v>
      </c>
      <c r="B1446" s="6" t="s">
        <v>14</v>
      </c>
      <c r="C1446" s="6">
        <v>1185732</v>
      </c>
      <c r="D1446" s="7">
        <v>44210</v>
      </c>
      <c r="E1446" s="6" t="s">
        <v>15</v>
      </c>
      <c r="F1446" s="6" t="s">
        <v>16</v>
      </c>
      <c r="G1446" s="6" t="s">
        <v>66</v>
      </c>
      <c r="H1446" s="6" t="s">
        <v>17</v>
      </c>
      <c r="I1446" s="8">
        <v>0.4</v>
      </c>
      <c r="J1446" s="9">
        <v>8000</v>
      </c>
      <c r="K1446" s="10">
        <f t="shared" si="10"/>
        <v>3200</v>
      </c>
      <c r="L1446" s="10">
        <f t="shared" si="11"/>
        <v>1600</v>
      </c>
      <c r="M1446" s="11">
        <v>0.5</v>
      </c>
      <c r="O1446" s="16"/>
      <c r="P1446" s="17"/>
      <c r="Q1446" s="12"/>
      <c r="R1446" s="13"/>
    </row>
    <row r="1447" spans="1:18" ht="15.85" customHeight="1">
      <c r="A1447" s="1"/>
      <c r="B1447" s="6" t="s">
        <v>14</v>
      </c>
      <c r="C1447" s="6">
        <v>1185732</v>
      </c>
      <c r="D1447" s="7">
        <v>44210</v>
      </c>
      <c r="E1447" s="6" t="s">
        <v>15</v>
      </c>
      <c r="F1447" s="6" t="s">
        <v>16</v>
      </c>
      <c r="G1447" s="6" t="s">
        <v>66</v>
      </c>
      <c r="H1447" s="6" t="s">
        <v>18</v>
      </c>
      <c r="I1447" s="8">
        <v>0.4</v>
      </c>
      <c r="J1447" s="9">
        <v>6000</v>
      </c>
      <c r="K1447" s="10">
        <f t="shared" si="10"/>
        <v>2400</v>
      </c>
      <c r="L1447" s="10">
        <f t="shared" si="11"/>
        <v>720</v>
      </c>
      <c r="M1447" s="11">
        <v>0.3</v>
      </c>
      <c r="O1447" s="16"/>
      <c r="P1447" s="17"/>
      <c r="Q1447" s="12"/>
      <c r="R1447" s="13"/>
    </row>
    <row r="1448" spans="1:18" ht="15.85" customHeight="1">
      <c r="A1448" s="1"/>
      <c r="B1448" s="6" t="s">
        <v>14</v>
      </c>
      <c r="C1448" s="6">
        <v>1185732</v>
      </c>
      <c r="D1448" s="7">
        <v>44210</v>
      </c>
      <c r="E1448" s="6" t="s">
        <v>15</v>
      </c>
      <c r="F1448" s="6" t="s">
        <v>16</v>
      </c>
      <c r="G1448" s="6" t="s">
        <v>66</v>
      </c>
      <c r="H1448" s="6" t="s">
        <v>19</v>
      </c>
      <c r="I1448" s="8">
        <v>0.30000000000000004</v>
      </c>
      <c r="J1448" s="9">
        <v>6000</v>
      </c>
      <c r="K1448" s="10">
        <f t="shared" si="10"/>
        <v>1800.0000000000002</v>
      </c>
      <c r="L1448" s="10">
        <f t="shared" si="11"/>
        <v>630</v>
      </c>
      <c r="M1448" s="11">
        <v>0.35</v>
      </c>
      <c r="O1448" s="16"/>
      <c r="P1448" s="17"/>
      <c r="Q1448" s="12"/>
      <c r="R1448" s="13"/>
    </row>
    <row r="1449" spans="1:18" ht="15.85" customHeight="1">
      <c r="A1449" s="1"/>
      <c r="B1449" s="6" t="s">
        <v>14</v>
      </c>
      <c r="C1449" s="6">
        <v>1185732</v>
      </c>
      <c r="D1449" s="7">
        <v>44210</v>
      </c>
      <c r="E1449" s="6" t="s">
        <v>15</v>
      </c>
      <c r="F1449" s="6" t="s">
        <v>16</v>
      </c>
      <c r="G1449" s="6" t="s">
        <v>66</v>
      </c>
      <c r="H1449" s="6" t="s">
        <v>20</v>
      </c>
      <c r="I1449" s="8">
        <v>0.35</v>
      </c>
      <c r="J1449" s="9">
        <v>4500</v>
      </c>
      <c r="K1449" s="10">
        <f t="shared" si="10"/>
        <v>1575</v>
      </c>
      <c r="L1449" s="10">
        <f t="shared" si="11"/>
        <v>551.25</v>
      </c>
      <c r="M1449" s="11">
        <v>0.35</v>
      </c>
      <c r="O1449" s="16"/>
      <c r="P1449" s="17"/>
      <c r="Q1449" s="12"/>
      <c r="R1449" s="13"/>
    </row>
    <row r="1450" spans="1:18" ht="15.85" customHeight="1">
      <c r="A1450" s="1"/>
      <c r="B1450" s="6" t="s">
        <v>14</v>
      </c>
      <c r="C1450" s="6">
        <v>1185732</v>
      </c>
      <c r="D1450" s="7">
        <v>44210</v>
      </c>
      <c r="E1450" s="6" t="s">
        <v>15</v>
      </c>
      <c r="F1450" s="6" t="s">
        <v>16</v>
      </c>
      <c r="G1450" s="6" t="s">
        <v>66</v>
      </c>
      <c r="H1450" s="6" t="s">
        <v>21</v>
      </c>
      <c r="I1450" s="8">
        <v>0.5</v>
      </c>
      <c r="J1450" s="9">
        <v>5000</v>
      </c>
      <c r="K1450" s="10">
        <f t="shared" si="10"/>
        <v>2500</v>
      </c>
      <c r="L1450" s="10">
        <f t="shared" si="11"/>
        <v>750</v>
      </c>
      <c r="M1450" s="11">
        <v>0.3</v>
      </c>
      <c r="O1450" s="16"/>
      <c r="P1450" s="17"/>
      <c r="Q1450" s="12"/>
      <c r="R1450" s="13"/>
    </row>
    <row r="1451" spans="1:18" ht="15.85" customHeight="1">
      <c r="A1451" s="1"/>
      <c r="B1451" s="6" t="s">
        <v>14</v>
      </c>
      <c r="C1451" s="6">
        <v>1185732</v>
      </c>
      <c r="D1451" s="7">
        <v>44210</v>
      </c>
      <c r="E1451" s="6" t="s">
        <v>15</v>
      </c>
      <c r="F1451" s="6" t="s">
        <v>16</v>
      </c>
      <c r="G1451" s="6" t="s">
        <v>66</v>
      </c>
      <c r="H1451" s="6" t="s">
        <v>22</v>
      </c>
      <c r="I1451" s="8">
        <v>0.4</v>
      </c>
      <c r="J1451" s="9">
        <v>6000</v>
      </c>
      <c r="K1451" s="10">
        <f t="shared" si="10"/>
        <v>2400</v>
      </c>
      <c r="L1451" s="10">
        <f t="shared" si="11"/>
        <v>600</v>
      </c>
      <c r="M1451" s="11">
        <v>0.25</v>
      </c>
      <c r="O1451" s="16"/>
      <c r="P1451" s="17"/>
      <c r="Q1451" s="12"/>
      <c r="R1451" s="13"/>
    </row>
    <row r="1452" spans="1:18" ht="15.85" customHeight="1">
      <c r="A1452" s="1"/>
      <c r="B1452" s="6" t="s">
        <v>14</v>
      </c>
      <c r="C1452" s="6">
        <v>1185732</v>
      </c>
      <c r="D1452" s="7">
        <v>44239</v>
      </c>
      <c r="E1452" s="6" t="s">
        <v>15</v>
      </c>
      <c r="F1452" s="6" t="s">
        <v>16</v>
      </c>
      <c r="G1452" s="6" t="s">
        <v>66</v>
      </c>
      <c r="H1452" s="6" t="s">
        <v>17</v>
      </c>
      <c r="I1452" s="8">
        <v>0.4</v>
      </c>
      <c r="J1452" s="9">
        <v>8500</v>
      </c>
      <c r="K1452" s="10">
        <f t="shared" si="10"/>
        <v>3400</v>
      </c>
      <c r="L1452" s="10">
        <f t="shared" si="11"/>
        <v>1700</v>
      </c>
      <c r="M1452" s="11">
        <v>0.5</v>
      </c>
      <c r="O1452" s="16"/>
      <c r="P1452" s="17"/>
      <c r="Q1452" s="12"/>
      <c r="R1452" s="13"/>
    </row>
    <row r="1453" spans="1:18" ht="15.85" customHeight="1">
      <c r="A1453" s="1"/>
      <c r="B1453" s="6" t="s">
        <v>14</v>
      </c>
      <c r="C1453" s="6">
        <v>1185732</v>
      </c>
      <c r="D1453" s="7">
        <v>44239</v>
      </c>
      <c r="E1453" s="6" t="s">
        <v>15</v>
      </c>
      <c r="F1453" s="6" t="s">
        <v>16</v>
      </c>
      <c r="G1453" s="6" t="s">
        <v>66</v>
      </c>
      <c r="H1453" s="6" t="s">
        <v>18</v>
      </c>
      <c r="I1453" s="8">
        <v>0.4</v>
      </c>
      <c r="J1453" s="9">
        <v>5000</v>
      </c>
      <c r="K1453" s="10">
        <f t="shared" si="10"/>
        <v>2000</v>
      </c>
      <c r="L1453" s="10">
        <f t="shared" si="11"/>
        <v>600</v>
      </c>
      <c r="M1453" s="11">
        <v>0.3</v>
      </c>
      <c r="O1453" s="16"/>
      <c r="P1453" s="17"/>
      <c r="Q1453" s="12"/>
      <c r="R1453" s="13"/>
    </row>
    <row r="1454" spans="1:18" ht="15.85" customHeight="1">
      <c r="A1454" s="1"/>
      <c r="B1454" s="6" t="s">
        <v>14</v>
      </c>
      <c r="C1454" s="6">
        <v>1185732</v>
      </c>
      <c r="D1454" s="7">
        <v>44239</v>
      </c>
      <c r="E1454" s="6" t="s">
        <v>15</v>
      </c>
      <c r="F1454" s="6" t="s">
        <v>16</v>
      </c>
      <c r="G1454" s="6" t="s">
        <v>66</v>
      </c>
      <c r="H1454" s="6" t="s">
        <v>19</v>
      </c>
      <c r="I1454" s="8">
        <v>0.30000000000000004</v>
      </c>
      <c r="J1454" s="9">
        <v>5500</v>
      </c>
      <c r="K1454" s="10">
        <f t="shared" si="10"/>
        <v>1650.0000000000002</v>
      </c>
      <c r="L1454" s="10">
        <f t="shared" si="11"/>
        <v>577.5</v>
      </c>
      <c r="M1454" s="11">
        <v>0.35</v>
      </c>
      <c r="O1454" s="16"/>
      <c r="P1454" s="17"/>
      <c r="Q1454" s="12"/>
      <c r="R1454" s="13"/>
    </row>
    <row r="1455" spans="1:18" ht="15.85" customHeight="1">
      <c r="A1455" s="1"/>
      <c r="B1455" s="6" t="s">
        <v>14</v>
      </c>
      <c r="C1455" s="6">
        <v>1185732</v>
      </c>
      <c r="D1455" s="7">
        <v>44239</v>
      </c>
      <c r="E1455" s="6" t="s">
        <v>15</v>
      </c>
      <c r="F1455" s="6" t="s">
        <v>16</v>
      </c>
      <c r="G1455" s="6" t="s">
        <v>66</v>
      </c>
      <c r="H1455" s="6" t="s">
        <v>20</v>
      </c>
      <c r="I1455" s="8">
        <v>0.35</v>
      </c>
      <c r="J1455" s="9">
        <v>4250</v>
      </c>
      <c r="K1455" s="10">
        <f t="shared" si="10"/>
        <v>1487.5</v>
      </c>
      <c r="L1455" s="10">
        <f t="shared" si="11"/>
        <v>520.625</v>
      </c>
      <c r="M1455" s="11">
        <v>0.35</v>
      </c>
      <c r="O1455" s="16"/>
      <c r="P1455" s="17"/>
      <c r="Q1455" s="12"/>
      <c r="R1455" s="13"/>
    </row>
    <row r="1456" spans="1:18" ht="15.85" customHeight="1">
      <c r="A1456" s="1"/>
      <c r="B1456" s="6" t="s">
        <v>14</v>
      </c>
      <c r="C1456" s="6">
        <v>1185732</v>
      </c>
      <c r="D1456" s="7">
        <v>44239</v>
      </c>
      <c r="E1456" s="6" t="s">
        <v>15</v>
      </c>
      <c r="F1456" s="6" t="s">
        <v>16</v>
      </c>
      <c r="G1456" s="6" t="s">
        <v>66</v>
      </c>
      <c r="H1456" s="6" t="s">
        <v>21</v>
      </c>
      <c r="I1456" s="8">
        <v>0.5</v>
      </c>
      <c r="J1456" s="9">
        <v>5000</v>
      </c>
      <c r="K1456" s="10">
        <f t="shared" si="10"/>
        <v>2500</v>
      </c>
      <c r="L1456" s="10">
        <f t="shared" si="11"/>
        <v>750</v>
      </c>
      <c r="M1456" s="11">
        <v>0.3</v>
      </c>
      <c r="O1456" s="16"/>
      <c r="P1456" s="17"/>
      <c r="Q1456" s="12"/>
      <c r="R1456" s="13"/>
    </row>
    <row r="1457" spans="1:18" ht="15.85" customHeight="1">
      <c r="A1457" s="1"/>
      <c r="B1457" s="6" t="s">
        <v>14</v>
      </c>
      <c r="C1457" s="6">
        <v>1185732</v>
      </c>
      <c r="D1457" s="7">
        <v>44239</v>
      </c>
      <c r="E1457" s="6" t="s">
        <v>15</v>
      </c>
      <c r="F1457" s="6" t="s">
        <v>16</v>
      </c>
      <c r="G1457" s="6" t="s">
        <v>66</v>
      </c>
      <c r="H1457" s="6" t="s">
        <v>22</v>
      </c>
      <c r="I1457" s="8">
        <v>0.4</v>
      </c>
      <c r="J1457" s="9">
        <v>6000</v>
      </c>
      <c r="K1457" s="10">
        <f t="shared" si="10"/>
        <v>2400</v>
      </c>
      <c r="L1457" s="10">
        <f t="shared" si="11"/>
        <v>600</v>
      </c>
      <c r="M1457" s="11">
        <v>0.25</v>
      </c>
      <c r="O1457" s="16"/>
      <c r="P1457" s="17"/>
      <c r="Q1457" s="12"/>
      <c r="R1457" s="13"/>
    </row>
    <row r="1458" spans="1:18" ht="15.85" customHeight="1">
      <c r="A1458" s="1"/>
      <c r="B1458" s="6" t="s">
        <v>14</v>
      </c>
      <c r="C1458" s="6">
        <v>1185732</v>
      </c>
      <c r="D1458" s="7">
        <v>44265</v>
      </c>
      <c r="E1458" s="6" t="s">
        <v>15</v>
      </c>
      <c r="F1458" s="6" t="s">
        <v>16</v>
      </c>
      <c r="G1458" s="6" t="s">
        <v>66</v>
      </c>
      <c r="H1458" s="6" t="s">
        <v>17</v>
      </c>
      <c r="I1458" s="8">
        <v>0.4</v>
      </c>
      <c r="J1458" s="9">
        <v>8200</v>
      </c>
      <c r="K1458" s="10">
        <f t="shared" si="10"/>
        <v>3280</v>
      </c>
      <c r="L1458" s="10">
        <f t="shared" si="11"/>
        <v>1640</v>
      </c>
      <c r="M1458" s="11">
        <v>0.5</v>
      </c>
      <c r="O1458" s="16"/>
      <c r="P1458" s="17"/>
      <c r="Q1458" s="12"/>
      <c r="R1458" s="13"/>
    </row>
    <row r="1459" spans="1:18" ht="15.85" customHeight="1">
      <c r="A1459" s="1"/>
      <c r="B1459" s="6" t="s">
        <v>14</v>
      </c>
      <c r="C1459" s="6">
        <v>1185732</v>
      </c>
      <c r="D1459" s="7">
        <v>44265</v>
      </c>
      <c r="E1459" s="6" t="s">
        <v>15</v>
      </c>
      <c r="F1459" s="6" t="s">
        <v>16</v>
      </c>
      <c r="G1459" s="6" t="s">
        <v>66</v>
      </c>
      <c r="H1459" s="6" t="s">
        <v>18</v>
      </c>
      <c r="I1459" s="8">
        <v>0.4</v>
      </c>
      <c r="J1459" s="9">
        <v>5250</v>
      </c>
      <c r="K1459" s="10">
        <f t="shared" si="10"/>
        <v>2100</v>
      </c>
      <c r="L1459" s="10">
        <f t="shared" si="11"/>
        <v>630</v>
      </c>
      <c r="M1459" s="11">
        <v>0.3</v>
      </c>
      <c r="O1459" s="16"/>
      <c r="P1459" s="17"/>
      <c r="Q1459" s="12"/>
      <c r="R1459" s="13"/>
    </row>
    <row r="1460" spans="1:18" ht="15.85" customHeight="1">
      <c r="A1460" s="1"/>
      <c r="B1460" s="6" t="s">
        <v>14</v>
      </c>
      <c r="C1460" s="6">
        <v>1185732</v>
      </c>
      <c r="D1460" s="7">
        <v>44265</v>
      </c>
      <c r="E1460" s="6" t="s">
        <v>15</v>
      </c>
      <c r="F1460" s="6" t="s">
        <v>16</v>
      </c>
      <c r="G1460" s="6" t="s">
        <v>66</v>
      </c>
      <c r="H1460" s="6" t="s">
        <v>19</v>
      </c>
      <c r="I1460" s="8">
        <v>0.30000000000000004</v>
      </c>
      <c r="J1460" s="9">
        <v>5500</v>
      </c>
      <c r="K1460" s="10">
        <f t="shared" si="10"/>
        <v>1650.0000000000002</v>
      </c>
      <c r="L1460" s="10">
        <f t="shared" si="11"/>
        <v>577.5</v>
      </c>
      <c r="M1460" s="11">
        <v>0.35</v>
      </c>
      <c r="O1460" s="16"/>
      <c r="P1460" s="17"/>
      <c r="Q1460" s="12"/>
      <c r="R1460" s="13"/>
    </row>
    <row r="1461" spans="1:18" ht="15.85" customHeight="1">
      <c r="A1461" s="1"/>
      <c r="B1461" s="6" t="s">
        <v>14</v>
      </c>
      <c r="C1461" s="6">
        <v>1185732</v>
      </c>
      <c r="D1461" s="7">
        <v>44265</v>
      </c>
      <c r="E1461" s="6" t="s">
        <v>15</v>
      </c>
      <c r="F1461" s="6" t="s">
        <v>16</v>
      </c>
      <c r="G1461" s="6" t="s">
        <v>66</v>
      </c>
      <c r="H1461" s="6" t="s">
        <v>20</v>
      </c>
      <c r="I1461" s="8">
        <v>0.35</v>
      </c>
      <c r="J1461" s="9">
        <v>4000</v>
      </c>
      <c r="K1461" s="10">
        <f t="shared" si="10"/>
        <v>1400</v>
      </c>
      <c r="L1461" s="10">
        <f t="shared" si="11"/>
        <v>489.99999999999994</v>
      </c>
      <c r="M1461" s="11">
        <v>0.35</v>
      </c>
      <c r="O1461" s="16"/>
      <c r="P1461" s="17"/>
      <c r="Q1461" s="12"/>
      <c r="R1461" s="13"/>
    </row>
    <row r="1462" spans="1:18" ht="15.85" customHeight="1">
      <c r="A1462" s="1"/>
      <c r="B1462" s="6" t="s">
        <v>14</v>
      </c>
      <c r="C1462" s="6">
        <v>1185732</v>
      </c>
      <c r="D1462" s="7">
        <v>44265</v>
      </c>
      <c r="E1462" s="6" t="s">
        <v>15</v>
      </c>
      <c r="F1462" s="6" t="s">
        <v>16</v>
      </c>
      <c r="G1462" s="6" t="s">
        <v>66</v>
      </c>
      <c r="H1462" s="6" t="s">
        <v>21</v>
      </c>
      <c r="I1462" s="8">
        <v>0.5</v>
      </c>
      <c r="J1462" s="9">
        <v>4500</v>
      </c>
      <c r="K1462" s="10">
        <f t="shared" si="10"/>
        <v>2250</v>
      </c>
      <c r="L1462" s="10">
        <f t="shared" si="11"/>
        <v>675</v>
      </c>
      <c r="M1462" s="11">
        <v>0.3</v>
      </c>
      <c r="O1462" s="16"/>
      <c r="P1462" s="17"/>
      <c r="Q1462" s="12"/>
      <c r="R1462" s="13"/>
    </row>
    <row r="1463" spans="1:18" ht="15.85" customHeight="1">
      <c r="A1463" s="1"/>
      <c r="B1463" s="6" t="s">
        <v>14</v>
      </c>
      <c r="C1463" s="6">
        <v>1185732</v>
      </c>
      <c r="D1463" s="7">
        <v>44265</v>
      </c>
      <c r="E1463" s="6" t="s">
        <v>15</v>
      </c>
      <c r="F1463" s="6" t="s">
        <v>16</v>
      </c>
      <c r="G1463" s="6" t="s">
        <v>66</v>
      </c>
      <c r="H1463" s="6" t="s">
        <v>22</v>
      </c>
      <c r="I1463" s="8">
        <v>0.4</v>
      </c>
      <c r="J1463" s="9">
        <v>5500</v>
      </c>
      <c r="K1463" s="10">
        <f t="shared" si="10"/>
        <v>2200</v>
      </c>
      <c r="L1463" s="10">
        <f t="shared" si="11"/>
        <v>550</v>
      </c>
      <c r="M1463" s="11">
        <v>0.25</v>
      </c>
      <c r="O1463" s="16"/>
      <c r="P1463" s="17"/>
      <c r="Q1463" s="12"/>
      <c r="R1463" s="13"/>
    </row>
    <row r="1464" spans="1:18" ht="15.85" customHeight="1">
      <c r="A1464" s="1"/>
      <c r="B1464" s="6" t="s">
        <v>14</v>
      </c>
      <c r="C1464" s="6">
        <v>1185732</v>
      </c>
      <c r="D1464" s="7">
        <v>44297</v>
      </c>
      <c r="E1464" s="6" t="s">
        <v>15</v>
      </c>
      <c r="F1464" s="6" t="s">
        <v>16</v>
      </c>
      <c r="G1464" s="6" t="s">
        <v>66</v>
      </c>
      <c r="H1464" s="6" t="s">
        <v>17</v>
      </c>
      <c r="I1464" s="8">
        <v>0.4</v>
      </c>
      <c r="J1464" s="9">
        <v>8000</v>
      </c>
      <c r="K1464" s="10">
        <f t="shared" si="10"/>
        <v>3200</v>
      </c>
      <c r="L1464" s="10">
        <f t="shared" si="11"/>
        <v>1600</v>
      </c>
      <c r="M1464" s="11">
        <v>0.5</v>
      </c>
      <c r="O1464" s="16"/>
      <c r="P1464" s="17"/>
      <c r="Q1464" s="12"/>
      <c r="R1464" s="13"/>
    </row>
    <row r="1465" spans="1:18" ht="15.85" customHeight="1">
      <c r="A1465" s="1"/>
      <c r="B1465" s="6" t="s">
        <v>14</v>
      </c>
      <c r="C1465" s="6">
        <v>1185732</v>
      </c>
      <c r="D1465" s="7">
        <v>44297</v>
      </c>
      <c r="E1465" s="6" t="s">
        <v>15</v>
      </c>
      <c r="F1465" s="6" t="s">
        <v>16</v>
      </c>
      <c r="G1465" s="6" t="s">
        <v>66</v>
      </c>
      <c r="H1465" s="6" t="s">
        <v>18</v>
      </c>
      <c r="I1465" s="8">
        <v>0.4</v>
      </c>
      <c r="J1465" s="9">
        <v>5000</v>
      </c>
      <c r="K1465" s="10">
        <f t="shared" si="10"/>
        <v>2000</v>
      </c>
      <c r="L1465" s="10">
        <f t="shared" si="11"/>
        <v>600</v>
      </c>
      <c r="M1465" s="11">
        <v>0.3</v>
      </c>
      <c r="O1465" s="16"/>
      <c r="P1465" s="17"/>
      <c r="Q1465" s="12"/>
      <c r="R1465" s="13"/>
    </row>
    <row r="1466" spans="1:18" ht="15.85" customHeight="1">
      <c r="A1466" s="1"/>
      <c r="B1466" s="6" t="s">
        <v>14</v>
      </c>
      <c r="C1466" s="6">
        <v>1185732</v>
      </c>
      <c r="D1466" s="7">
        <v>44297</v>
      </c>
      <c r="E1466" s="6" t="s">
        <v>15</v>
      </c>
      <c r="F1466" s="6" t="s">
        <v>16</v>
      </c>
      <c r="G1466" s="6" t="s">
        <v>66</v>
      </c>
      <c r="H1466" s="6" t="s">
        <v>19</v>
      </c>
      <c r="I1466" s="8">
        <v>0.30000000000000004</v>
      </c>
      <c r="J1466" s="9">
        <v>5000</v>
      </c>
      <c r="K1466" s="10">
        <f t="shared" si="10"/>
        <v>1500.0000000000002</v>
      </c>
      <c r="L1466" s="10">
        <f t="shared" si="11"/>
        <v>525</v>
      </c>
      <c r="M1466" s="11">
        <v>0.35</v>
      </c>
      <c r="O1466" s="16"/>
      <c r="P1466" s="17"/>
      <c r="Q1466" s="12"/>
      <c r="R1466" s="13"/>
    </row>
    <row r="1467" spans="1:18" ht="15.85" customHeight="1">
      <c r="A1467" s="1"/>
      <c r="B1467" s="6" t="s">
        <v>14</v>
      </c>
      <c r="C1467" s="6">
        <v>1185732</v>
      </c>
      <c r="D1467" s="7">
        <v>44297</v>
      </c>
      <c r="E1467" s="6" t="s">
        <v>15</v>
      </c>
      <c r="F1467" s="6" t="s">
        <v>16</v>
      </c>
      <c r="G1467" s="6" t="s">
        <v>66</v>
      </c>
      <c r="H1467" s="6" t="s">
        <v>20</v>
      </c>
      <c r="I1467" s="8">
        <v>0.35</v>
      </c>
      <c r="J1467" s="9">
        <v>4250</v>
      </c>
      <c r="K1467" s="10">
        <f t="shared" si="10"/>
        <v>1487.5</v>
      </c>
      <c r="L1467" s="10">
        <f t="shared" si="11"/>
        <v>520.625</v>
      </c>
      <c r="M1467" s="11">
        <v>0.35</v>
      </c>
      <c r="O1467" s="16"/>
      <c r="P1467" s="17"/>
      <c r="Q1467" s="12"/>
      <c r="R1467" s="13"/>
    </row>
    <row r="1468" spans="1:18" ht="15.85" customHeight="1">
      <c r="A1468" s="1"/>
      <c r="B1468" s="6" t="s">
        <v>14</v>
      </c>
      <c r="C1468" s="6">
        <v>1185732</v>
      </c>
      <c r="D1468" s="7">
        <v>44297</v>
      </c>
      <c r="E1468" s="6" t="s">
        <v>15</v>
      </c>
      <c r="F1468" s="6" t="s">
        <v>16</v>
      </c>
      <c r="G1468" s="6" t="s">
        <v>66</v>
      </c>
      <c r="H1468" s="6" t="s">
        <v>21</v>
      </c>
      <c r="I1468" s="8">
        <v>0.5</v>
      </c>
      <c r="J1468" s="9">
        <v>4250</v>
      </c>
      <c r="K1468" s="10">
        <f t="shared" si="10"/>
        <v>2125</v>
      </c>
      <c r="L1468" s="10">
        <f t="shared" si="11"/>
        <v>637.5</v>
      </c>
      <c r="M1468" s="11">
        <v>0.3</v>
      </c>
      <c r="O1468" s="16"/>
      <c r="P1468" s="17"/>
      <c r="Q1468" s="12"/>
      <c r="R1468" s="13"/>
    </row>
    <row r="1469" spans="1:18" ht="15.85" customHeight="1">
      <c r="A1469" s="1"/>
      <c r="B1469" s="6" t="s">
        <v>14</v>
      </c>
      <c r="C1469" s="6">
        <v>1185732</v>
      </c>
      <c r="D1469" s="7">
        <v>44297</v>
      </c>
      <c r="E1469" s="6" t="s">
        <v>15</v>
      </c>
      <c r="F1469" s="6" t="s">
        <v>16</v>
      </c>
      <c r="G1469" s="6" t="s">
        <v>66</v>
      </c>
      <c r="H1469" s="6" t="s">
        <v>22</v>
      </c>
      <c r="I1469" s="8">
        <v>0.4</v>
      </c>
      <c r="J1469" s="9">
        <v>5500</v>
      </c>
      <c r="K1469" s="10">
        <f t="shared" si="10"/>
        <v>2200</v>
      </c>
      <c r="L1469" s="10">
        <f t="shared" si="11"/>
        <v>550</v>
      </c>
      <c r="M1469" s="11">
        <v>0.25</v>
      </c>
      <c r="O1469" s="16"/>
      <c r="P1469" s="17"/>
      <c r="Q1469" s="12"/>
      <c r="R1469" s="13"/>
    </row>
    <row r="1470" spans="1:18" ht="15.85" customHeight="1">
      <c r="A1470" s="1"/>
      <c r="B1470" s="6" t="s">
        <v>14</v>
      </c>
      <c r="C1470" s="6">
        <v>1185732</v>
      </c>
      <c r="D1470" s="7">
        <v>44326</v>
      </c>
      <c r="E1470" s="6" t="s">
        <v>15</v>
      </c>
      <c r="F1470" s="6" t="s">
        <v>16</v>
      </c>
      <c r="G1470" s="6" t="s">
        <v>66</v>
      </c>
      <c r="H1470" s="6" t="s">
        <v>17</v>
      </c>
      <c r="I1470" s="8">
        <v>0.5</v>
      </c>
      <c r="J1470" s="9">
        <v>8200</v>
      </c>
      <c r="K1470" s="10">
        <f t="shared" si="10"/>
        <v>4100</v>
      </c>
      <c r="L1470" s="10">
        <f t="shared" si="11"/>
        <v>2050</v>
      </c>
      <c r="M1470" s="11">
        <v>0.5</v>
      </c>
      <c r="O1470" s="16"/>
      <c r="P1470" s="17"/>
      <c r="Q1470" s="12"/>
      <c r="R1470" s="13"/>
    </row>
    <row r="1471" spans="1:18" ht="15.85" customHeight="1">
      <c r="A1471" s="1"/>
      <c r="B1471" s="6" t="s">
        <v>14</v>
      </c>
      <c r="C1471" s="6">
        <v>1185732</v>
      </c>
      <c r="D1471" s="7">
        <v>44326</v>
      </c>
      <c r="E1471" s="6" t="s">
        <v>15</v>
      </c>
      <c r="F1471" s="6" t="s">
        <v>16</v>
      </c>
      <c r="G1471" s="6" t="s">
        <v>66</v>
      </c>
      <c r="H1471" s="6" t="s">
        <v>18</v>
      </c>
      <c r="I1471" s="8">
        <v>0.45000000000000007</v>
      </c>
      <c r="J1471" s="9">
        <v>5250</v>
      </c>
      <c r="K1471" s="10">
        <f t="shared" si="10"/>
        <v>2362.5000000000005</v>
      </c>
      <c r="L1471" s="10">
        <f t="shared" si="11"/>
        <v>708.75000000000011</v>
      </c>
      <c r="M1471" s="11">
        <v>0.3</v>
      </c>
      <c r="O1471" s="16"/>
      <c r="P1471" s="17"/>
      <c r="Q1471" s="12"/>
      <c r="R1471" s="13"/>
    </row>
    <row r="1472" spans="1:18" ht="15.85" customHeight="1">
      <c r="A1472" s="1"/>
      <c r="B1472" s="6" t="s">
        <v>14</v>
      </c>
      <c r="C1472" s="6">
        <v>1185732</v>
      </c>
      <c r="D1472" s="7">
        <v>44326</v>
      </c>
      <c r="E1472" s="6" t="s">
        <v>15</v>
      </c>
      <c r="F1472" s="6" t="s">
        <v>16</v>
      </c>
      <c r="G1472" s="6" t="s">
        <v>66</v>
      </c>
      <c r="H1472" s="6" t="s">
        <v>19</v>
      </c>
      <c r="I1472" s="8">
        <v>0.4</v>
      </c>
      <c r="J1472" s="9">
        <v>5000</v>
      </c>
      <c r="K1472" s="10">
        <f t="shared" si="10"/>
        <v>2000</v>
      </c>
      <c r="L1472" s="10">
        <f t="shared" si="11"/>
        <v>700</v>
      </c>
      <c r="M1472" s="11">
        <v>0.35</v>
      </c>
      <c r="O1472" s="16"/>
      <c r="P1472" s="17"/>
      <c r="Q1472" s="12"/>
      <c r="R1472" s="13"/>
    </row>
    <row r="1473" spans="1:18" ht="15.85" customHeight="1">
      <c r="A1473" s="1"/>
      <c r="B1473" s="6" t="s">
        <v>14</v>
      </c>
      <c r="C1473" s="6">
        <v>1185732</v>
      </c>
      <c r="D1473" s="7">
        <v>44326</v>
      </c>
      <c r="E1473" s="6" t="s">
        <v>15</v>
      </c>
      <c r="F1473" s="6" t="s">
        <v>16</v>
      </c>
      <c r="G1473" s="6" t="s">
        <v>66</v>
      </c>
      <c r="H1473" s="6" t="s">
        <v>20</v>
      </c>
      <c r="I1473" s="8">
        <v>0.4</v>
      </c>
      <c r="J1473" s="9">
        <v>4500</v>
      </c>
      <c r="K1473" s="10">
        <f t="shared" si="10"/>
        <v>1800</v>
      </c>
      <c r="L1473" s="10">
        <f t="shared" si="11"/>
        <v>630</v>
      </c>
      <c r="M1473" s="11">
        <v>0.35</v>
      </c>
      <c r="O1473" s="16"/>
      <c r="P1473" s="17"/>
      <c r="Q1473" s="12"/>
      <c r="R1473" s="13"/>
    </row>
    <row r="1474" spans="1:18" ht="15.85" customHeight="1">
      <c r="A1474" s="1"/>
      <c r="B1474" s="6" t="s">
        <v>14</v>
      </c>
      <c r="C1474" s="6">
        <v>1185732</v>
      </c>
      <c r="D1474" s="7">
        <v>44326</v>
      </c>
      <c r="E1474" s="6" t="s">
        <v>15</v>
      </c>
      <c r="F1474" s="6" t="s">
        <v>16</v>
      </c>
      <c r="G1474" s="6" t="s">
        <v>66</v>
      </c>
      <c r="H1474" s="6" t="s">
        <v>21</v>
      </c>
      <c r="I1474" s="8">
        <v>0.5</v>
      </c>
      <c r="J1474" s="9">
        <v>4750</v>
      </c>
      <c r="K1474" s="10">
        <f t="shared" si="10"/>
        <v>2375</v>
      </c>
      <c r="L1474" s="10">
        <f t="shared" si="11"/>
        <v>712.5</v>
      </c>
      <c r="M1474" s="11">
        <v>0.3</v>
      </c>
      <c r="O1474" s="16"/>
      <c r="P1474" s="17"/>
      <c r="Q1474" s="12"/>
      <c r="R1474" s="13"/>
    </row>
    <row r="1475" spans="1:18" ht="15.85" customHeight="1">
      <c r="A1475" s="1"/>
      <c r="B1475" s="6" t="s">
        <v>14</v>
      </c>
      <c r="C1475" s="6">
        <v>1185732</v>
      </c>
      <c r="D1475" s="7">
        <v>44326</v>
      </c>
      <c r="E1475" s="6" t="s">
        <v>15</v>
      </c>
      <c r="F1475" s="6" t="s">
        <v>16</v>
      </c>
      <c r="G1475" s="6" t="s">
        <v>66</v>
      </c>
      <c r="H1475" s="6" t="s">
        <v>22</v>
      </c>
      <c r="I1475" s="8">
        <v>0.55000000000000004</v>
      </c>
      <c r="J1475" s="9">
        <v>6000</v>
      </c>
      <c r="K1475" s="10">
        <f t="shared" si="10"/>
        <v>3300.0000000000005</v>
      </c>
      <c r="L1475" s="10">
        <f t="shared" si="11"/>
        <v>825.00000000000011</v>
      </c>
      <c r="M1475" s="11">
        <v>0.25</v>
      </c>
      <c r="O1475" s="16"/>
      <c r="P1475" s="17"/>
      <c r="Q1475" s="12"/>
      <c r="R1475" s="13"/>
    </row>
    <row r="1476" spans="1:18" ht="15.85" customHeight="1">
      <c r="A1476" s="1"/>
      <c r="B1476" s="6" t="s">
        <v>14</v>
      </c>
      <c r="C1476" s="6">
        <v>1185732</v>
      </c>
      <c r="D1476" s="7">
        <v>44359</v>
      </c>
      <c r="E1476" s="6" t="s">
        <v>15</v>
      </c>
      <c r="F1476" s="6" t="s">
        <v>16</v>
      </c>
      <c r="G1476" s="6" t="s">
        <v>66</v>
      </c>
      <c r="H1476" s="6" t="s">
        <v>17</v>
      </c>
      <c r="I1476" s="8">
        <v>0.5</v>
      </c>
      <c r="J1476" s="9">
        <v>8500</v>
      </c>
      <c r="K1476" s="10">
        <f t="shared" si="10"/>
        <v>4250</v>
      </c>
      <c r="L1476" s="10">
        <f t="shared" si="11"/>
        <v>2125</v>
      </c>
      <c r="M1476" s="11">
        <v>0.5</v>
      </c>
      <c r="O1476" s="16"/>
      <c r="P1476" s="17"/>
      <c r="Q1476" s="12"/>
      <c r="R1476" s="13"/>
    </row>
    <row r="1477" spans="1:18" ht="15.85" customHeight="1">
      <c r="A1477" s="1"/>
      <c r="B1477" s="6" t="s">
        <v>14</v>
      </c>
      <c r="C1477" s="6">
        <v>1185732</v>
      </c>
      <c r="D1477" s="7">
        <v>44359</v>
      </c>
      <c r="E1477" s="6" t="s">
        <v>15</v>
      </c>
      <c r="F1477" s="6" t="s">
        <v>16</v>
      </c>
      <c r="G1477" s="6" t="s">
        <v>66</v>
      </c>
      <c r="H1477" s="6" t="s">
        <v>18</v>
      </c>
      <c r="I1477" s="8">
        <v>0.45000000000000007</v>
      </c>
      <c r="J1477" s="9">
        <v>6000</v>
      </c>
      <c r="K1477" s="10">
        <f t="shared" si="10"/>
        <v>2700.0000000000005</v>
      </c>
      <c r="L1477" s="10">
        <f t="shared" si="11"/>
        <v>810.00000000000011</v>
      </c>
      <c r="M1477" s="11">
        <v>0.3</v>
      </c>
      <c r="O1477" s="16"/>
      <c r="P1477" s="17"/>
      <c r="Q1477" s="12"/>
      <c r="R1477" s="13"/>
    </row>
    <row r="1478" spans="1:18" ht="15.85" customHeight="1">
      <c r="A1478" s="1"/>
      <c r="B1478" s="6" t="s">
        <v>14</v>
      </c>
      <c r="C1478" s="6">
        <v>1185732</v>
      </c>
      <c r="D1478" s="7">
        <v>44359</v>
      </c>
      <c r="E1478" s="6" t="s">
        <v>15</v>
      </c>
      <c r="F1478" s="6" t="s">
        <v>16</v>
      </c>
      <c r="G1478" s="6" t="s">
        <v>66</v>
      </c>
      <c r="H1478" s="6" t="s">
        <v>19</v>
      </c>
      <c r="I1478" s="8">
        <v>0.4</v>
      </c>
      <c r="J1478" s="9">
        <v>5250</v>
      </c>
      <c r="K1478" s="10">
        <f t="shared" si="10"/>
        <v>2100</v>
      </c>
      <c r="L1478" s="10">
        <f t="shared" si="11"/>
        <v>735</v>
      </c>
      <c r="M1478" s="11">
        <v>0.35</v>
      </c>
      <c r="O1478" s="16"/>
      <c r="P1478" s="17"/>
      <c r="Q1478" s="12"/>
      <c r="R1478" s="13"/>
    </row>
    <row r="1479" spans="1:18" ht="15.85" customHeight="1">
      <c r="A1479" s="1"/>
      <c r="B1479" s="6" t="s">
        <v>14</v>
      </c>
      <c r="C1479" s="6">
        <v>1185732</v>
      </c>
      <c r="D1479" s="7">
        <v>44359</v>
      </c>
      <c r="E1479" s="6" t="s">
        <v>15</v>
      </c>
      <c r="F1479" s="6" t="s">
        <v>16</v>
      </c>
      <c r="G1479" s="6" t="s">
        <v>66</v>
      </c>
      <c r="H1479" s="6" t="s">
        <v>20</v>
      </c>
      <c r="I1479" s="8">
        <v>0.4</v>
      </c>
      <c r="J1479" s="9">
        <v>5000</v>
      </c>
      <c r="K1479" s="10">
        <f t="shared" si="10"/>
        <v>2000</v>
      </c>
      <c r="L1479" s="10">
        <f t="shared" si="11"/>
        <v>700</v>
      </c>
      <c r="M1479" s="11">
        <v>0.35</v>
      </c>
      <c r="O1479" s="16"/>
      <c r="P1479" s="17"/>
      <c r="Q1479" s="12"/>
      <c r="R1479" s="13"/>
    </row>
    <row r="1480" spans="1:18" ht="15.85" customHeight="1">
      <c r="A1480" s="1"/>
      <c r="B1480" s="6" t="s">
        <v>14</v>
      </c>
      <c r="C1480" s="6">
        <v>1185732</v>
      </c>
      <c r="D1480" s="7">
        <v>44359</v>
      </c>
      <c r="E1480" s="6" t="s">
        <v>15</v>
      </c>
      <c r="F1480" s="6" t="s">
        <v>16</v>
      </c>
      <c r="G1480" s="6" t="s">
        <v>66</v>
      </c>
      <c r="H1480" s="6" t="s">
        <v>21</v>
      </c>
      <c r="I1480" s="8">
        <v>0.5</v>
      </c>
      <c r="J1480" s="9">
        <v>5000</v>
      </c>
      <c r="K1480" s="10">
        <f t="shared" si="10"/>
        <v>2500</v>
      </c>
      <c r="L1480" s="10">
        <f t="shared" si="11"/>
        <v>750</v>
      </c>
      <c r="M1480" s="11">
        <v>0.3</v>
      </c>
      <c r="O1480" s="16"/>
      <c r="P1480" s="17"/>
      <c r="Q1480" s="12"/>
      <c r="R1480" s="13"/>
    </row>
    <row r="1481" spans="1:18" ht="15.85" customHeight="1">
      <c r="A1481" s="1"/>
      <c r="B1481" s="6" t="s">
        <v>14</v>
      </c>
      <c r="C1481" s="6">
        <v>1185732</v>
      </c>
      <c r="D1481" s="7">
        <v>44359</v>
      </c>
      <c r="E1481" s="6" t="s">
        <v>15</v>
      </c>
      <c r="F1481" s="6" t="s">
        <v>16</v>
      </c>
      <c r="G1481" s="6" t="s">
        <v>66</v>
      </c>
      <c r="H1481" s="6" t="s">
        <v>22</v>
      </c>
      <c r="I1481" s="8">
        <v>0.55000000000000004</v>
      </c>
      <c r="J1481" s="9">
        <v>6500</v>
      </c>
      <c r="K1481" s="10">
        <f t="shared" si="10"/>
        <v>3575.0000000000005</v>
      </c>
      <c r="L1481" s="10">
        <f t="shared" si="11"/>
        <v>893.75000000000011</v>
      </c>
      <c r="M1481" s="11">
        <v>0.25</v>
      </c>
      <c r="O1481" s="16"/>
      <c r="P1481" s="17"/>
      <c r="Q1481" s="12"/>
      <c r="R1481" s="13"/>
    </row>
    <row r="1482" spans="1:18" ht="15.85" customHeight="1">
      <c r="A1482" s="1"/>
      <c r="B1482" s="6" t="s">
        <v>14</v>
      </c>
      <c r="C1482" s="6">
        <v>1185732</v>
      </c>
      <c r="D1482" s="7">
        <v>44387</v>
      </c>
      <c r="E1482" s="6" t="s">
        <v>15</v>
      </c>
      <c r="F1482" s="6" t="s">
        <v>16</v>
      </c>
      <c r="G1482" s="6" t="s">
        <v>66</v>
      </c>
      <c r="H1482" s="6" t="s">
        <v>17</v>
      </c>
      <c r="I1482" s="8">
        <v>0.5</v>
      </c>
      <c r="J1482" s="9">
        <v>8750</v>
      </c>
      <c r="K1482" s="10">
        <f t="shared" si="10"/>
        <v>4375</v>
      </c>
      <c r="L1482" s="10">
        <f t="shared" si="11"/>
        <v>2187.5</v>
      </c>
      <c r="M1482" s="11">
        <v>0.5</v>
      </c>
      <c r="O1482" s="16"/>
      <c r="P1482" s="17"/>
      <c r="Q1482" s="12"/>
      <c r="R1482" s="13"/>
    </row>
    <row r="1483" spans="1:18" ht="15.85" customHeight="1">
      <c r="A1483" s="1"/>
      <c r="B1483" s="6" t="s">
        <v>14</v>
      </c>
      <c r="C1483" s="6">
        <v>1185732</v>
      </c>
      <c r="D1483" s="7">
        <v>44387</v>
      </c>
      <c r="E1483" s="6" t="s">
        <v>15</v>
      </c>
      <c r="F1483" s="6" t="s">
        <v>16</v>
      </c>
      <c r="G1483" s="6" t="s">
        <v>66</v>
      </c>
      <c r="H1483" s="6" t="s">
        <v>18</v>
      </c>
      <c r="I1483" s="8">
        <v>0.45000000000000007</v>
      </c>
      <c r="J1483" s="9">
        <v>6250</v>
      </c>
      <c r="K1483" s="10">
        <f t="shared" si="10"/>
        <v>2812.5000000000005</v>
      </c>
      <c r="L1483" s="10">
        <f t="shared" si="11"/>
        <v>843.75000000000011</v>
      </c>
      <c r="M1483" s="11">
        <v>0.3</v>
      </c>
      <c r="O1483" s="16"/>
      <c r="P1483" s="17"/>
      <c r="Q1483" s="12"/>
      <c r="R1483" s="13"/>
    </row>
    <row r="1484" spans="1:18" ht="15.85" customHeight="1">
      <c r="A1484" s="1"/>
      <c r="B1484" s="6" t="s">
        <v>14</v>
      </c>
      <c r="C1484" s="6">
        <v>1185732</v>
      </c>
      <c r="D1484" s="7">
        <v>44387</v>
      </c>
      <c r="E1484" s="6" t="s">
        <v>15</v>
      </c>
      <c r="F1484" s="6" t="s">
        <v>16</v>
      </c>
      <c r="G1484" s="6" t="s">
        <v>66</v>
      </c>
      <c r="H1484" s="6" t="s">
        <v>19</v>
      </c>
      <c r="I1484" s="8">
        <v>0.4</v>
      </c>
      <c r="J1484" s="9">
        <v>5500</v>
      </c>
      <c r="K1484" s="10">
        <f t="shared" si="10"/>
        <v>2200</v>
      </c>
      <c r="L1484" s="10">
        <f t="shared" si="11"/>
        <v>770</v>
      </c>
      <c r="M1484" s="11">
        <v>0.35</v>
      </c>
      <c r="O1484" s="16"/>
      <c r="P1484" s="17"/>
      <c r="Q1484" s="12"/>
      <c r="R1484" s="13"/>
    </row>
    <row r="1485" spans="1:18" ht="15.85" customHeight="1">
      <c r="A1485" s="1"/>
      <c r="B1485" s="6" t="s">
        <v>14</v>
      </c>
      <c r="C1485" s="6">
        <v>1185732</v>
      </c>
      <c r="D1485" s="7">
        <v>44387</v>
      </c>
      <c r="E1485" s="6" t="s">
        <v>15</v>
      </c>
      <c r="F1485" s="6" t="s">
        <v>16</v>
      </c>
      <c r="G1485" s="6" t="s">
        <v>66</v>
      </c>
      <c r="H1485" s="6" t="s">
        <v>20</v>
      </c>
      <c r="I1485" s="8">
        <v>0.4</v>
      </c>
      <c r="J1485" s="9">
        <v>5000</v>
      </c>
      <c r="K1485" s="10">
        <f t="shared" si="10"/>
        <v>2000</v>
      </c>
      <c r="L1485" s="10">
        <f t="shared" si="11"/>
        <v>700</v>
      </c>
      <c r="M1485" s="11">
        <v>0.35</v>
      </c>
      <c r="O1485" s="16"/>
      <c r="P1485" s="17"/>
      <c r="Q1485" s="12"/>
      <c r="R1485" s="13"/>
    </row>
    <row r="1486" spans="1:18" ht="15.85" customHeight="1">
      <c r="A1486" s="1"/>
      <c r="B1486" s="6" t="s">
        <v>14</v>
      </c>
      <c r="C1486" s="6">
        <v>1185732</v>
      </c>
      <c r="D1486" s="7">
        <v>44387</v>
      </c>
      <c r="E1486" s="6" t="s">
        <v>15</v>
      </c>
      <c r="F1486" s="6" t="s">
        <v>16</v>
      </c>
      <c r="G1486" s="6" t="s">
        <v>66</v>
      </c>
      <c r="H1486" s="6" t="s">
        <v>21</v>
      </c>
      <c r="I1486" s="8">
        <v>0.5</v>
      </c>
      <c r="J1486" s="9">
        <v>5250</v>
      </c>
      <c r="K1486" s="10">
        <f t="shared" si="10"/>
        <v>2625</v>
      </c>
      <c r="L1486" s="10">
        <f t="shared" si="11"/>
        <v>787.5</v>
      </c>
      <c r="M1486" s="11">
        <v>0.3</v>
      </c>
      <c r="O1486" s="16"/>
      <c r="P1486" s="17"/>
      <c r="Q1486" s="12"/>
      <c r="R1486" s="13"/>
    </row>
    <row r="1487" spans="1:18" ht="15.85" customHeight="1">
      <c r="A1487" s="1"/>
      <c r="B1487" s="6" t="s">
        <v>14</v>
      </c>
      <c r="C1487" s="6">
        <v>1185732</v>
      </c>
      <c r="D1487" s="7">
        <v>44387</v>
      </c>
      <c r="E1487" s="6" t="s">
        <v>15</v>
      </c>
      <c r="F1487" s="6" t="s">
        <v>16</v>
      </c>
      <c r="G1487" s="6" t="s">
        <v>66</v>
      </c>
      <c r="H1487" s="6" t="s">
        <v>22</v>
      </c>
      <c r="I1487" s="8">
        <v>0.55000000000000004</v>
      </c>
      <c r="J1487" s="9">
        <v>7000</v>
      </c>
      <c r="K1487" s="10">
        <f t="shared" si="10"/>
        <v>3850.0000000000005</v>
      </c>
      <c r="L1487" s="10">
        <f t="shared" si="11"/>
        <v>962.50000000000011</v>
      </c>
      <c r="M1487" s="11">
        <v>0.25</v>
      </c>
      <c r="O1487" s="16"/>
      <c r="P1487" s="17"/>
      <c r="Q1487" s="12"/>
      <c r="R1487" s="13"/>
    </row>
    <row r="1488" spans="1:18" ht="15.85" customHeight="1">
      <c r="A1488" s="1"/>
      <c r="B1488" s="6" t="s">
        <v>14</v>
      </c>
      <c r="C1488" s="6">
        <v>1185732</v>
      </c>
      <c r="D1488" s="7">
        <v>44419</v>
      </c>
      <c r="E1488" s="6" t="s">
        <v>15</v>
      </c>
      <c r="F1488" s="6" t="s">
        <v>16</v>
      </c>
      <c r="G1488" s="6" t="s">
        <v>66</v>
      </c>
      <c r="H1488" s="6" t="s">
        <v>17</v>
      </c>
      <c r="I1488" s="8">
        <v>0.5</v>
      </c>
      <c r="J1488" s="9">
        <v>8500</v>
      </c>
      <c r="K1488" s="10">
        <f t="shared" si="10"/>
        <v>4250</v>
      </c>
      <c r="L1488" s="10">
        <f t="shared" si="11"/>
        <v>2125</v>
      </c>
      <c r="M1488" s="11">
        <v>0.5</v>
      </c>
      <c r="O1488" s="16"/>
      <c r="P1488" s="17"/>
      <c r="Q1488" s="12"/>
      <c r="R1488" s="13"/>
    </row>
    <row r="1489" spans="1:18" ht="15.85" customHeight="1">
      <c r="A1489" s="1"/>
      <c r="B1489" s="6" t="s">
        <v>14</v>
      </c>
      <c r="C1489" s="6">
        <v>1185732</v>
      </c>
      <c r="D1489" s="7">
        <v>44419</v>
      </c>
      <c r="E1489" s="6" t="s">
        <v>15</v>
      </c>
      <c r="F1489" s="6" t="s">
        <v>16</v>
      </c>
      <c r="G1489" s="6" t="s">
        <v>66</v>
      </c>
      <c r="H1489" s="6" t="s">
        <v>18</v>
      </c>
      <c r="I1489" s="8">
        <v>0.45000000000000007</v>
      </c>
      <c r="J1489" s="9">
        <v>6250</v>
      </c>
      <c r="K1489" s="10">
        <f t="shared" si="10"/>
        <v>2812.5000000000005</v>
      </c>
      <c r="L1489" s="10">
        <f t="shared" si="11"/>
        <v>843.75000000000011</v>
      </c>
      <c r="M1489" s="11">
        <v>0.3</v>
      </c>
      <c r="O1489" s="16"/>
      <c r="P1489" s="17"/>
      <c r="Q1489" s="12"/>
      <c r="R1489" s="13"/>
    </row>
    <row r="1490" spans="1:18" ht="15.85" customHeight="1">
      <c r="A1490" s="1"/>
      <c r="B1490" s="6" t="s">
        <v>14</v>
      </c>
      <c r="C1490" s="6">
        <v>1185732</v>
      </c>
      <c r="D1490" s="7">
        <v>44419</v>
      </c>
      <c r="E1490" s="6" t="s">
        <v>15</v>
      </c>
      <c r="F1490" s="6" t="s">
        <v>16</v>
      </c>
      <c r="G1490" s="6" t="s">
        <v>66</v>
      </c>
      <c r="H1490" s="6" t="s">
        <v>19</v>
      </c>
      <c r="I1490" s="8">
        <v>0.4</v>
      </c>
      <c r="J1490" s="9">
        <v>5500</v>
      </c>
      <c r="K1490" s="10">
        <f t="shared" si="10"/>
        <v>2200</v>
      </c>
      <c r="L1490" s="10">
        <f t="shared" si="11"/>
        <v>770</v>
      </c>
      <c r="M1490" s="11">
        <v>0.35</v>
      </c>
      <c r="O1490" s="16"/>
      <c r="P1490" s="17"/>
      <c r="Q1490" s="12"/>
      <c r="R1490" s="13"/>
    </row>
    <row r="1491" spans="1:18" ht="15.85" customHeight="1">
      <c r="A1491" s="1"/>
      <c r="B1491" s="6" t="s">
        <v>14</v>
      </c>
      <c r="C1491" s="6">
        <v>1185732</v>
      </c>
      <c r="D1491" s="7">
        <v>44419</v>
      </c>
      <c r="E1491" s="6" t="s">
        <v>15</v>
      </c>
      <c r="F1491" s="6" t="s">
        <v>16</v>
      </c>
      <c r="G1491" s="6" t="s">
        <v>66</v>
      </c>
      <c r="H1491" s="6" t="s">
        <v>20</v>
      </c>
      <c r="I1491" s="8">
        <v>0.4</v>
      </c>
      <c r="J1491" s="9">
        <v>5250</v>
      </c>
      <c r="K1491" s="10">
        <f t="shared" si="10"/>
        <v>2100</v>
      </c>
      <c r="L1491" s="10">
        <f t="shared" si="11"/>
        <v>735</v>
      </c>
      <c r="M1491" s="11">
        <v>0.35</v>
      </c>
      <c r="O1491" s="16"/>
      <c r="P1491" s="17"/>
      <c r="Q1491" s="12"/>
      <c r="R1491" s="13"/>
    </row>
    <row r="1492" spans="1:18" ht="15.85" customHeight="1">
      <c r="A1492" s="1"/>
      <c r="B1492" s="6" t="s">
        <v>14</v>
      </c>
      <c r="C1492" s="6">
        <v>1185732</v>
      </c>
      <c r="D1492" s="7">
        <v>44419</v>
      </c>
      <c r="E1492" s="6" t="s">
        <v>15</v>
      </c>
      <c r="F1492" s="6" t="s">
        <v>16</v>
      </c>
      <c r="G1492" s="6" t="s">
        <v>66</v>
      </c>
      <c r="H1492" s="6" t="s">
        <v>21</v>
      </c>
      <c r="I1492" s="8">
        <v>0.5</v>
      </c>
      <c r="J1492" s="9">
        <v>5000</v>
      </c>
      <c r="K1492" s="10">
        <f t="shared" si="10"/>
        <v>2500</v>
      </c>
      <c r="L1492" s="10">
        <f t="shared" si="11"/>
        <v>750</v>
      </c>
      <c r="M1492" s="11">
        <v>0.3</v>
      </c>
      <c r="O1492" s="16"/>
      <c r="P1492" s="17"/>
      <c r="Q1492" s="12"/>
      <c r="R1492" s="13"/>
    </row>
    <row r="1493" spans="1:18" ht="15.85" customHeight="1">
      <c r="A1493" s="1"/>
      <c r="B1493" s="6" t="s">
        <v>14</v>
      </c>
      <c r="C1493" s="6">
        <v>1185732</v>
      </c>
      <c r="D1493" s="7">
        <v>44419</v>
      </c>
      <c r="E1493" s="6" t="s">
        <v>15</v>
      </c>
      <c r="F1493" s="6" t="s">
        <v>16</v>
      </c>
      <c r="G1493" s="6" t="s">
        <v>66</v>
      </c>
      <c r="H1493" s="6" t="s">
        <v>22</v>
      </c>
      <c r="I1493" s="8">
        <v>0.55000000000000004</v>
      </c>
      <c r="J1493" s="9">
        <v>6750</v>
      </c>
      <c r="K1493" s="10">
        <f t="shared" si="10"/>
        <v>3712.5000000000005</v>
      </c>
      <c r="L1493" s="10">
        <f t="shared" si="11"/>
        <v>928.12500000000011</v>
      </c>
      <c r="M1493" s="11">
        <v>0.25</v>
      </c>
      <c r="O1493" s="16"/>
      <c r="P1493" s="17"/>
      <c r="Q1493" s="12"/>
      <c r="R1493" s="13"/>
    </row>
    <row r="1494" spans="1:18" ht="15.85" customHeight="1">
      <c r="A1494" s="1"/>
      <c r="B1494" s="6" t="s">
        <v>14</v>
      </c>
      <c r="C1494" s="6">
        <v>1185732</v>
      </c>
      <c r="D1494" s="7">
        <v>44449</v>
      </c>
      <c r="E1494" s="6" t="s">
        <v>15</v>
      </c>
      <c r="F1494" s="6" t="s">
        <v>16</v>
      </c>
      <c r="G1494" s="6" t="s">
        <v>66</v>
      </c>
      <c r="H1494" s="6" t="s">
        <v>17</v>
      </c>
      <c r="I1494" s="8">
        <v>0.5</v>
      </c>
      <c r="J1494" s="9">
        <v>8000</v>
      </c>
      <c r="K1494" s="10">
        <f t="shared" si="10"/>
        <v>4000</v>
      </c>
      <c r="L1494" s="10">
        <f t="shared" si="11"/>
        <v>2000</v>
      </c>
      <c r="M1494" s="11">
        <v>0.5</v>
      </c>
      <c r="O1494" s="16"/>
      <c r="P1494" s="17"/>
      <c r="Q1494" s="12"/>
      <c r="R1494" s="13"/>
    </row>
    <row r="1495" spans="1:18" ht="15.85" customHeight="1">
      <c r="A1495" s="1"/>
      <c r="B1495" s="6" t="s">
        <v>14</v>
      </c>
      <c r="C1495" s="6">
        <v>1185732</v>
      </c>
      <c r="D1495" s="7">
        <v>44449</v>
      </c>
      <c r="E1495" s="6" t="s">
        <v>15</v>
      </c>
      <c r="F1495" s="6" t="s">
        <v>16</v>
      </c>
      <c r="G1495" s="6" t="s">
        <v>66</v>
      </c>
      <c r="H1495" s="6" t="s">
        <v>18</v>
      </c>
      <c r="I1495" s="8">
        <v>0.45000000000000007</v>
      </c>
      <c r="J1495" s="9">
        <v>6000</v>
      </c>
      <c r="K1495" s="10">
        <f t="shared" si="10"/>
        <v>2700.0000000000005</v>
      </c>
      <c r="L1495" s="10">
        <f t="shared" si="11"/>
        <v>810.00000000000011</v>
      </c>
      <c r="M1495" s="11">
        <v>0.3</v>
      </c>
      <c r="O1495" s="16"/>
      <c r="P1495" s="17"/>
      <c r="Q1495" s="12"/>
      <c r="R1495" s="13"/>
    </row>
    <row r="1496" spans="1:18" ht="15.85" customHeight="1">
      <c r="A1496" s="1"/>
      <c r="B1496" s="6" t="s">
        <v>14</v>
      </c>
      <c r="C1496" s="6">
        <v>1185732</v>
      </c>
      <c r="D1496" s="7">
        <v>44449</v>
      </c>
      <c r="E1496" s="6" t="s">
        <v>15</v>
      </c>
      <c r="F1496" s="6" t="s">
        <v>16</v>
      </c>
      <c r="G1496" s="6" t="s">
        <v>66</v>
      </c>
      <c r="H1496" s="6" t="s">
        <v>19</v>
      </c>
      <c r="I1496" s="8">
        <v>0.4</v>
      </c>
      <c r="J1496" s="9">
        <v>5250</v>
      </c>
      <c r="K1496" s="10">
        <f t="shared" si="10"/>
        <v>2100</v>
      </c>
      <c r="L1496" s="10">
        <f t="shared" si="11"/>
        <v>735</v>
      </c>
      <c r="M1496" s="11">
        <v>0.35</v>
      </c>
      <c r="O1496" s="16"/>
      <c r="P1496" s="17"/>
      <c r="Q1496" s="12"/>
      <c r="R1496" s="13"/>
    </row>
    <row r="1497" spans="1:18" ht="15.85" customHeight="1">
      <c r="A1497" s="1"/>
      <c r="B1497" s="6" t="s">
        <v>14</v>
      </c>
      <c r="C1497" s="6">
        <v>1185732</v>
      </c>
      <c r="D1497" s="7">
        <v>44449</v>
      </c>
      <c r="E1497" s="6" t="s">
        <v>15</v>
      </c>
      <c r="F1497" s="6" t="s">
        <v>16</v>
      </c>
      <c r="G1497" s="6" t="s">
        <v>66</v>
      </c>
      <c r="H1497" s="6" t="s">
        <v>20</v>
      </c>
      <c r="I1497" s="8">
        <v>0.4</v>
      </c>
      <c r="J1497" s="9">
        <v>5000</v>
      </c>
      <c r="K1497" s="10">
        <f t="shared" si="10"/>
        <v>2000</v>
      </c>
      <c r="L1497" s="10">
        <f t="shared" si="11"/>
        <v>700</v>
      </c>
      <c r="M1497" s="11">
        <v>0.35</v>
      </c>
      <c r="O1497" s="16"/>
      <c r="P1497" s="17"/>
      <c r="Q1497" s="12"/>
      <c r="R1497" s="13"/>
    </row>
    <row r="1498" spans="1:18" ht="15.85" customHeight="1">
      <c r="A1498" s="1"/>
      <c r="B1498" s="6" t="s">
        <v>14</v>
      </c>
      <c r="C1498" s="6">
        <v>1185732</v>
      </c>
      <c r="D1498" s="7">
        <v>44449</v>
      </c>
      <c r="E1498" s="6" t="s">
        <v>15</v>
      </c>
      <c r="F1498" s="6" t="s">
        <v>16</v>
      </c>
      <c r="G1498" s="6" t="s">
        <v>66</v>
      </c>
      <c r="H1498" s="6" t="s">
        <v>21</v>
      </c>
      <c r="I1498" s="8">
        <v>0.5</v>
      </c>
      <c r="J1498" s="9">
        <v>5000</v>
      </c>
      <c r="K1498" s="10">
        <f t="shared" si="10"/>
        <v>2500</v>
      </c>
      <c r="L1498" s="10">
        <f t="shared" si="11"/>
        <v>750</v>
      </c>
      <c r="M1498" s="11">
        <v>0.3</v>
      </c>
      <c r="O1498" s="16"/>
      <c r="P1498" s="17"/>
      <c r="Q1498" s="12"/>
      <c r="R1498" s="13"/>
    </row>
    <row r="1499" spans="1:18" ht="15.85" customHeight="1">
      <c r="A1499" s="1"/>
      <c r="B1499" s="6" t="s">
        <v>14</v>
      </c>
      <c r="C1499" s="6">
        <v>1185732</v>
      </c>
      <c r="D1499" s="7">
        <v>44449</v>
      </c>
      <c r="E1499" s="6" t="s">
        <v>15</v>
      </c>
      <c r="F1499" s="6" t="s">
        <v>16</v>
      </c>
      <c r="G1499" s="6" t="s">
        <v>66</v>
      </c>
      <c r="H1499" s="6" t="s">
        <v>22</v>
      </c>
      <c r="I1499" s="8">
        <v>0.55000000000000004</v>
      </c>
      <c r="J1499" s="9">
        <v>6000</v>
      </c>
      <c r="K1499" s="10">
        <f t="shared" si="10"/>
        <v>3300.0000000000005</v>
      </c>
      <c r="L1499" s="10">
        <f t="shared" si="11"/>
        <v>825.00000000000011</v>
      </c>
      <c r="M1499" s="11">
        <v>0.25</v>
      </c>
      <c r="O1499" s="16"/>
      <c r="P1499" s="17"/>
      <c r="Q1499" s="12"/>
      <c r="R1499" s="13"/>
    </row>
    <row r="1500" spans="1:18" ht="15.85" customHeight="1">
      <c r="A1500" s="1"/>
      <c r="B1500" s="6" t="s">
        <v>14</v>
      </c>
      <c r="C1500" s="6">
        <v>1185732</v>
      </c>
      <c r="D1500" s="7">
        <v>44481</v>
      </c>
      <c r="E1500" s="6" t="s">
        <v>15</v>
      </c>
      <c r="F1500" s="6" t="s">
        <v>16</v>
      </c>
      <c r="G1500" s="6" t="s">
        <v>66</v>
      </c>
      <c r="H1500" s="6" t="s">
        <v>17</v>
      </c>
      <c r="I1500" s="8">
        <v>0.55000000000000004</v>
      </c>
      <c r="J1500" s="9">
        <v>7750</v>
      </c>
      <c r="K1500" s="10">
        <f t="shared" si="10"/>
        <v>4262.5</v>
      </c>
      <c r="L1500" s="10">
        <f t="shared" si="11"/>
        <v>2131.25</v>
      </c>
      <c r="M1500" s="11">
        <v>0.5</v>
      </c>
      <c r="O1500" s="16"/>
      <c r="P1500" s="17"/>
      <c r="Q1500" s="12"/>
      <c r="R1500" s="13"/>
    </row>
    <row r="1501" spans="1:18" ht="15.85" customHeight="1">
      <c r="A1501" s="1"/>
      <c r="B1501" s="6" t="s">
        <v>14</v>
      </c>
      <c r="C1501" s="6">
        <v>1185732</v>
      </c>
      <c r="D1501" s="7">
        <v>44481</v>
      </c>
      <c r="E1501" s="6" t="s">
        <v>15</v>
      </c>
      <c r="F1501" s="6" t="s">
        <v>16</v>
      </c>
      <c r="G1501" s="6" t="s">
        <v>66</v>
      </c>
      <c r="H1501" s="6" t="s">
        <v>18</v>
      </c>
      <c r="I1501" s="8">
        <v>0.45000000000000007</v>
      </c>
      <c r="J1501" s="9">
        <v>6000</v>
      </c>
      <c r="K1501" s="10">
        <f t="shared" si="10"/>
        <v>2700.0000000000005</v>
      </c>
      <c r="L1501" s="10">
        <f t="shared" si="11"/>
        <v>810.00000000000011</v>
      </c>
      <c r="M1501" s="11">
        <v>0.3</v>
      </c>
      <c r="O1501" s="16"/>
      <c r="P1501" s="17"/>
      <c r="Q1501" s="12"/>
      <c r="R1501" s="13"/>
    </row>
    <row r="1502" spans="1:18" ht="15.85" customHeight="1">
      <c r="A1502" s="1"/>
      <c r="B1502" s="6" t="s">
        <v>14</v>
      </c>
      <c r="C1502" s="6">
        <v>1185732</v>
      </c>
      <c r="D1502" s="7">
        <v>44481</v>
      </c>
      <c r="E1502" s="6" t="s">
        <v>15</v>
      </c>
      <c r="F1502" s="6" t="s">
        <v>16</v>
      </c>
      <c r="G1502" s="6" t="s">
        <v>66</v>
      </c>
      <c r="H1502" s="6" t="s">
        <v>19</v>
      </c>
      <c r="I1502" s="8">
        <v>0.45000000000000007</v>
      </c>
      <c r="J1502" s="9">
        <v>5000</v>
      </c>
      <c r="K1502" s="10">
        <f t="shared" si="10"/>
        <v>2250.0000000000005</v>
      </c>
      <c r="L1502" s="10">
        <f t="shared" si="11"/>
        <v>787.50000000000011</v>
      </c>
      <c r="M1502" s="11">
        <v>0.35</v>
      </c>
      <c r="O1502" s="16"/>
      <c r="P1502" s="17"/>
      <c r="Q1502" s="12"/>
      <c r="R1502" s="13"/>
    </row>
    <row r="1503" spans="1:18" ht="15.85" customHeight="1">
      <c r="A1503" s="1"/>
      <c r="B1503" s="6" t="s">
        <v>14</v>
      </c>
      <c r="C1503" s="6">
        <v>1185732</v>
      </c>
      <c r="D1503" s="7">
        <v>44481</v>
      </c>
      <c r="E1503" s="6" t="s">
        <v>15</v>
      </c>
      <c r="F1503" s="6" t="s">
        <v>16</v>
      </c>
      <c r="G1503" s="6" t="s">
        <v>66</v>
      </c>
      <c r="H1503" s="6" t="s">
        <v>20</v>
      </c>
      <c r="I1503" s="8">
        <v>0.45000000000000007</v>
      </c>
      <c r="J1503" s="9">
        <v>4750</v>
      </c>
      <c r="K1503" s="10">
        <f t="shared" si="10"/>
        <v>2137.5000000000005</v>
      </c>
      <c r="L1503" s="10">
        <f t="shared" si="11"/>
        <v>748.12500000000011</v>
      </c>
      <c r="M1503" s="11">
        <v>0.35</v>
      </c>
      <c r="O1503" s="16"/>
      <c r="P1503" s="17"/>
      <c r="Q1503" s="12"/>
      <c r="R1503" s="13"/>
    </row>
    <row r="1504" spans="1:18" ht="15.85" customHeight="1">
      <c r="A1504" s="1"/>
      <c r="B1504" s="6" t="s">
        <v>14</v>
      </c>
      <c r="C1504" s="6">
        <v>1185732</v>
      </c>
      <c r="D1504" s="7">
        <v>44481</v>
      </c>
      <c r="E1504" s="6" t="s">
        <v>15</v>
      </c>
      <c r="F1504" s="6" t="s">
        <v>16</v>
      </c>
      <c r="G1504" s="6" t="s">
        <v>66</v>
      </c>
      <c r="H1504" s="6" t="s">
        <v>21</v>
      </c>
      <c r="I1504" s="8">
        <v>0.55000000000000004</v>
      </c>
      <c r="J1504" s="9">
        <v>4750</v>
      </c>
      <c r="K1504" s="10">
        <f t="shared" si="10"/>
        <v>2612.5</v>
      </c>
      <c r="L1504" s="10">
        <f t="shared" si="11"/>
        <v>783.75</v>
      </c>
      <c r="M1504" s="11">
        <v>0.3</v>
      </c>
      <c r="O1504" s="16"/>
      <c r="P1504" s="17"/>
      <c r="Q1504" s="12"/>
      <c r="R1504" s="13"/>
    </row>
    <row r="1505" spans="1:18" ht="15.85" customHeight="1">
      <c r="A1505" s="1"/>
      <c r="B1505" s="6" t="s">
        <v>14</v>
      </c>
      <c r="C1505" s="6">
        <v>1185732</v>
      </c>
      <c r="D1505" s="7">
        <v>44481</v>
      </c>
      <c r="E1505" s="6" t="s">
        <v>15</v>
      </c>
      <c r="F1505" s="6" t="s">
        <v>16</v>
      </c>
      <c r="G1505" s="6" t="s">
        <v>66</v>
      </c>
      <c r="H1505" s="6" t="s">
        <v>22</v>
      </c>
      <c r="I1505" s="8">
        <v>0.6</v>
      </c>
      <c r="J1505" s="9">
        <v>6000</v>
      </c>
      <c r="K1505" s="10">
        <f t="shared" si="10"/>
        <v>3600</v>
      </c>
      <c r="L1505" s="10">
        <f t="shared" si="11"/>
        <v>900</v>
      </c>
      <c r="M1505" s="11">
        <v>0.25</v>
      </c>
      <c r="O1505" s="16"/>
      <c r="P1505" s="17"/>
      <c r="Q1505" s="12"/>
      <c r="R1505" s="13"/>
    </row>
    <row r="1506" spans="1:18" ht="15.85" customHeight="1">
      <c r="A1506" s="1"/>
      <c r="B1506" s="6" t="s">
        <v>14</v>
      </c>
      <c r="C1506" s="6">
        <v>1185732</v>
      </c>
      <c r="D1506" s="7">
        <v>44511</v>
      </c>
      <c r="E1506" s="6" t="s">
        <v>15</v>
      </c>
      <c r="F1506" s="6" t="s">
        <v>16</v>
      </c>
      <c r="G1506" s="6" t="s">
        <v>66</v>
      </c>
      <c r="H1506" s="6" t="s">
        <v>17</v>
      </c>
      <c r="I1506" s="8">
        <v>0.55000000000000004</v>
      </c>
      <c r="J1506" s="9">
        <v>7500</v>
      </c>
      <c r="K1506" s="10">
        <f t="shared" si="10"/>
        <v>4125</v>
      </c>
      <c r="L1506" s="10">
        <f t="shared" si="11"/>
        <v>2062.5</v>
      </c>
      <c r="M1506" s="11">
        <v>0.5</v>
      </c>
      <c r="O1506" s="16"/>
      <c r="P1506" s="17"/>
      <c r="Q1506" s="12"/>
      <c r="R1506" s="13"/>
    </row>
    <row r="1507" spans="1:18" ht="15.85" customHeight="1">
      <c r="A1507" s="1"/>
      <c r="B1507" s="6" t="s">
        <v>14</v>
      </c>
      <c r="C1507" s="6">
        <v>1185732</v>
      </c>
      <c r="D1507" s="7">
        <v>44511</v>
      </c>
      <c r="E1507" s="6" t="s">
        <v>15</v>
      </c>
      <c r="F1507" s="6" t="s">
        <v>16</v>
      </c>
      <c r="G1507" s="6" t="s">
        <v>66</v>
      </c>
      <c r="H1507" s="6" t="s">
        <v>18</v>
      </c>
      <c r="I1507" s="8">
        <v>0.45000000000000007</v>
      </c>
      <c r="J1507" s="9">
        <v>5750</v>
      </c>
      <c r="K1507" s="10">
        <f t="shared" si="10"/>
        <v>2587.5000000000005</v>
      </c>
      <c r="L1507" s="10">
        <f t="shared" si="11"/>
        <v>776.25000000000011</v>
      </c>
      <c r="M1507" s="11">
        <v>0.3</v>
      </c>
      <c r="O1507" s="16"/>
      <c r="P1507" s="17"/>
      <c r="Q1507" s="12"/>
      <c r="R1507" s="13"/>
    </row>
    <row r="1508" spans="1:18" ht="15.85" customHeight="1">
      <c r="A1508" s="1"/>
      <c r="B1508" s="6" t="s">
        <v>14</v>
      </c>
      <c r="C1508" s="6">
        <v>1185732</v>
      </c>
      <c r="D1508" s="7">
        <v>44511</v>
      </c>
      <c r="E1508" s="6" t="s">
        <v>15</v>
      </c>
      <c r="F1508" s="6" t="s">
        <v>16</v>
      </c>
      <c r="G1508" s="6" t="s">
        <v>66</v>
      </c>
      <c r="H1508" s="6" t="s">
        <v>19</v>
      </c>
      <c r="I1508" s="8">
        <v>0.45000000000000007</v>
      </c>
      <c r="J1508" s="9">
        <v>5200</v>
      </c>
      <c r="K1508" s="10">
        <f t="shared" si="10"/>
        <v>2340.0000000000005</v>
      </c>
      <c r="L1508" s="10">
        <f t="shared" si="11"/>
        <v>819.00000000000011</v>
      </c>
      <c r="M1508" s="11">
        <v>0.35</v>
      </c>
      <c r="O1508" s="16"/>
      <c r="P1508" s="17"/>
      <c r="Q1508" s="12"/>
      <c r="R1508" s="13"/>
    </row>
    <row r="1509" spans="1:18" ht="15.85" customHeight="1">
      <c r="A1509" s="1"/>
      <c r="B1509" s="6" t="s">
        <v>14</v>
      </c>
      <c r="C1509" s="6">
        <v>1185732</v>
      </c>
      <c r="D1509" s="7">
        <v>44511</v>
      </c>
      <c r="E1509" s="6" t="s">
        <v>15</v>
      </c>
      <c r="F1509" s="6" t="s">
        <v>16</v>
      </c>
      <c r="G1509" s="6" t="s">
        <v>66</v>
      </c>
      <c r="H1509" s="6" t="s">
        <v>20</v>
      </c>
      <c r="I1509" s="8">
        <v>0.45000000000000007</v>
      </c>
      <c r="J1509" s="9">
        <v>5000</v>
      </c>
      <c r="K1509" s="10">
        <f t="shared" si="10"/>
        <v>2250.0000000000005</v>
      </c>
      <c r="L1509" s="10">
        <f t="shared" si="11"/>
        <v>787.50000000000011</v>
      </c>
      <c r="M1509" s="11">
        <v>0.35</v>
      </c>
      <c r="O1509" s="16"/>
      <c r="P1509" s="17"/>
      <c r="Q1509" s="12"/>
      <c r="R1509" s="13"/>
    </row>
    <row r="1510" spans="1:18" ht="15.85" customHeight="1">
      <c r="A1510" s="1"/>
      <c r="B1510" s="6" t="s">
        <v>14</v>
      </c>
      <c r="C1510" s="6">
        <v>1185732</v>
      </c>
      <c r="D1510" s="7">
        <v>44511</v>
      </c>
      <c r="E1510" s="6" t="s">
        <v>15</v>
      </c>
      <c r="F1510" s="6" t="s">
        <v>16</v>
      </c>
      <c r="G1510" s="6" t="s">
        <v>66</v>
      </c>
      <c r="H1510" s="6" t="s">
        <v>21</v>
      </c>
      <c r="I1510" s="8">
        <v>0.55000000000000004</v>
      </c>
      <c r="J1510" s="9">
        <v>4750</v>
      </c>
      <c r="K1510" s="10">
        <f t="shared" si="10"/>
        <v>2612.5</v>
      </c>
      <c r="L1510" s="10">
        <f t="shared" si="11"/>
        <v>783.75</v>
      </c>
      <c r="M1510" s="11">
        <v>0.3</v>
      </c>
      <c r="O1510" s="16"/>
      <c r="P1510" s="17"/>
      <c r="Q1510" s="12"/>
      <c r="R1510" s="13"/>
    </row>
    <row r="1511" spans="1:18" ht="15.85" customHeight="1">
      <c r="A1511" s="1"/>
      <c r="B1511" s="6" t="s">
        <v>14</v>
      </c>
      <c r="C1511" s="6">
        <v>1185732</v>
      </c>
      <c r="D1511" s="7">
        <v>44511</v>
      </c>
      <c r="E1511" s="6" t="s">
        <v>15</v>
      </c>
      <c r="F1511" s="6" t="s">
        <v>16</v>
      </c>
      <c r="G1511" s="6" t="s">
        <v>66</v>
      </c>
      <c r="H1511" s="6" t="s">
        <v>22</v>
      </c>
      <c r="I1511" s="8">
        <v>0.6</v>
      </c>
      <c r="J1511" s="9">
        <v>5750</v>
      </c>
      <c r="K1511" s="10">
        <f t="shared" si="10"/>
        <v>3450</v>
      </c>
      <c r="L1511" s="10">
        <f t="shared" si="11"/>
        <v>862.5</v>
      </c>
      <c r="M1511" s="11">
        <v>0.25</v>
      </c>
      <c r="O1511" s="16"/>
      <c r="P1511" s="17"/>
      <c r="Q1511" s="12"/>
      <c r="R1511" s="13"/>
    </row>
    <row r="1512" spans="1:18" ht="15.85" customHeight="1">
      <c r="A1512" s="1"/>
      <c r="B1512" s="6" t="s">
        <v>14</v>
      </c>
      <c r="C1512" s="6">
        <v>1185732</v>
      </c>
      <c r="D1512" s="7">
        <v>44540</v>
      </c>
      <c r="E1512" s="6" t="s">
        <v>15</v>
      </c>
      <c r="F1512" s="6" t="s">
        <v>16</v>
      </c>
      <c r="G1512" s="6" t="s">
        <v>66</v>
      </c>
      <c r="H1512" s="6" t="s">
        <v>17</v>
      </c>
      <c r="I1512" s="8">
        <v>0.55000000000000004</v>
      </c>
      <c r="J1512" s="9">
        <v>8000</v>
      </c>
      <c r="K1512" s="10">
        <f t="shared" si="10"/>
        <v>4400</v>
      </c>
      <c r="L1512" s="10">
        <f t="shared" si="11"/>
        <v>2200</v>
      </c>
      <c r="M1512" s="11">
        <v>0.5</v>
      </c>
      <c r="O1512" s="16"/>
      <c r="P1512" s="17"/>
      <c r="Q1512" s="12"/>
      <c r="R1512" s="13"/>
    </row>
    <row r="1513" spans="1:18" ht="15.85" customHeight="1">
      <c r="A1513" s="1"/>
      <c r="B1513" s="6" t="s">
        <v>14</v>
      </c>
      <c r="C1513" s="6">
        <v>1185732</v>
      </c>
      <c r="D1513" s="7">
        <v>44540</v>
      </c>
      <c r="E1513" s="6" t="s">
        <v>15</v>
      </c>
      <c r="F1513" s="6" t="s">
        <v>16</v>
      </c>
      <c r="G1513" s="6" t="s">
        <v>66</v>
      </c>
      <c r="H1513" s="6" t="s">
        <v>18</v>
      </c>
      <c r="I1513" s="8">
        <v>0.45000000000000007</v>
      </c>
      <c r="J1513" s="9">
        <v>6000</v>
      </c>
      <c r="K1513" s="10">
        <f t="shared" si="10"/>
        <v>2700.0000000000005</v>
      </c>
      <c r="L1513" s="10">
        <f t="shared" si="11"/>
        <v>810.00000000000011</v>
      </c>
      <c r="M1513" s="11">
        <v>0.3</v>
      </c>
      <c r="O1513" s="16"/>
      <c r="P1513" s="17"/>
      <c r="Q1513" s="12"/>
      <c r="R1513" s="13"/>
    </row>
    <row r="1514" spans="1:18" ht="15.85" customHeight="1">
      <c r="A1514" s="1"/>
      <c r="B1514" s="6" t="s">
        <v>14</v>
      </c>
      <c r="C1514" s="6">
        <v>1185732</v>
      </c>
      <c r="D1514" s="7">
        <v>44540</v>
      </c>
      <c r="E1514" s="6" t="s">
        <v>15</v>
      </c>
      <c r="F1514" s="6" t="s">
        <v>16</v>
      </c>
      <c r="G1514" s="6" t="s">
        <v>66</v>
      </c>
      <c r="H1514" s="6" t="s">
        <v>19</v>
      </c>
      <c r="I1514" s="8">
        <v>0.45000000000000007</v>
      </c>
      <c r="J1514" s="9">
        <v>5500</v>
      </c>
      <c r="K1514" s="10">
        <f t="shared" si="10"/>
        <v>2475.0000000000005</v>
      </c>
      <c r="L1514" s="10">
        <f t="shared" si="11"/>
        <v>866.25000000000011</v>
      </c>
      <c r="M1514" s="11">
        <v>0.35</v>
      </c>
      <c r="O1514" s="16"/>
      <c r="P1514" s="17"/>
      <c r="Q1514" s="12"/>
      <c r="R1514" s="13"/>
    </row>
    <row r="1515" spans="1:18" ht="15.85" customHeight="1">
      <c r="A1515" s="1"/>
      <c r="B1515" s="6" t="s">
        <v>14</v>
      </c>
      <c r="C1515" s="6">
        <v>1185732</v>
      </c>
      <c r="D1515" s="7">
        <v>44540</v>
      </c>
      <c r="E1515" s="6" t="s">
        <v>15</v>
      </c>
      <c r="F1515" s="6" t="s">
        <v>16</v>
      </c>
      <c r="G1515" s="6" t="s">
        <v>66</v>
      </c>
      <c r="H1515" s="6" t="s">
        <v>20</v>
      </c>
      <c r="I1515" s="8">
        <v>0.45000000000000007</v>
      </c>
      <c r="J1515" s="9">
        <v>5000</v>
      </c>
      <c r="K1515" s="10">
        <f t="shared" si="10"/>
        <v>2250.0000000000005</v>
      </c>
      <c r="L1515" s="10">
        <f t="shared" si="11"/>
        <v>787.50000000000011</v>
      </c>
      <c r="M1515" s="11">
        <v>0.35</v>
      </c>
      <c r="O1515" s="16"/>
      <c r="P1515" s="17"/>
      <c r="Q1515" s="12"/>
      <c r="R1515" s="13"/>
    </row>
    <row r="1516" spans="1:18" ht="15.85" customHeight="1">
      <c r="A1516" s="1"/>
      <c r="B1516" s="6" t="s">
        <v>14</v>
      </c>
      <c r="C1516" s="6">
        <v>1185732</v>
      </c>
      <c r="D1516" s="7">
        <v>44540</v>
      </c>
      <c r="E1516" s="6" t="s">
        <v>15</v>
      </c>
      <c r="F1516" s="6" t="s">
        <v>16</v>
      </c>
      <c r="G1516" s="6" t="s">
        <v>66</v>
      </c>
      <c r="H1516" s="6" t="s">
        <v>21</v>
      </c>
      <c r="I1516" s="8">
        <v>0.55000000000000004</v>
      </c>
      <c r="J1516" s="9">
        <v>5000</v>
      </c>
      <c r="K1516" s="10">
        <f t="shared" si="10"/>
        <v>2750</v>
      </c>
      <c r="L1516" s="10">
        <f t="shared" si="11"/>
        <v>825</v>
      </c>
      <c r="M1516" s="11">
        <v>0.3</v>
      </c>
      <c r="O1516" s="16"/>
      <c r="P1516" s="17"/>
      <c r="Q1516" s="12"/>
      <c r="R1516" s="13"/>
    </row>
    <row r="1517" spans="1:18" ht="15.85" customHeight="1">
      <c r="A1517" s="1"/>
      <c r="B1517" s="6" t="s">
        <v>14</v>
      </c>
      <c r="C1517" s="6">
        <v>1185732</v>
      </c>
      <c r="D1517" s="7">
        <v>44540</v>
      </c>
      <c r="E1517" s="6" t="s">
        <v>15</v>
      </c>
      <c r="F1517" s="6" t="s">
        <v>16</v>
      </c>
      <c r="G1517" s="6" t="s">
        <v>66</v>
      </c>
      <c r="H1517" s="6" t="s">
        <v>22</v>
      </c>
      <c r="I1517" s="8">
        <v>0.6</v>
      </c>
      <c r="J1517" s="9">
        <v>6000</v>
      </c>
      <c r="K1517" s="10">
        <f t="shared" si="10"/>
        <v>3600</v>
      </c>
      <c r="L1517" s="10">
        <f t="shared" si="11"/>
        <v>900</v>
      </c>
      <c r="M1517" s="11">
        <v>0.25</v>
      </c>
      <c r="O1517" s="16"/>
      <c r="P1517" s="17"/>
      <c r="Q1517" s="12"/>
      <c r="R1517" s="13"/>
    </row>
    <row r="1518" spans="1:18" ht="15.85" customHeight="1">
      <c r="A1518" s="1" t="s">
        <v>39</v>
      </c>
      <c r="B1518" s="6" t="s">
        <v>27</v>
      </c>
      <c r="C1518" s="6">
        <v>1128299</v>
      </c>
      <c r="D1518" s="7">
        <v>44220</v>
      </c>
      <c r="E1518" s="6" t="s">
        <v>28</v>
      </c>
      <c r="F1518" s="6" t="s">
        <v>67</v>
      </c>
      <c r="G1518" s="6" t="s">
        <v>68</v>
      </c>
      <c r="H1518" s="6" t="s">
        <v>17</v>
      </c>
      <c r="I1518" s="8">
        <v>0.30000000000000004</v>
      </c>
      <c r="J1518" s="9">
        <v>3500</v>
      </c>
      <c r="K1518" s="10">
        <f t="shared" si="10"/>
        <v>1050.0000000000002</v>
      </c>
      <c r="L1518" s="10">
        <f t="shared" si="11"/>
        <v>367.50000000000006</v>
      </c>
      <c r="M1518" s="11">
        <v>0.35</v>
      </c>
      <c r="O1518" s="16"/>
      <c r="P1518" s="17"/>
      <c r="Q1518" s="12"/>
      <c r="R1518" s="13"/>
    </row>
    <row r="1519" spans="1:18" ht="15.85" customHeight="1">
      <c r="A1519" s="1"/>
      <c r="B1519" s="6" t="s">
        <v>27</v>
      </c>
      <c r="C1519" s="6">
        <v>1128299</v>
      </c>
      <c r="D1519" s="7">
        <v>44220</v>
      </c>
      <c r="E1519" s="6" t="s">
        <v>28</v>
      </c>
      <c r="F1519" s="6" t="s">
        <v>67</v>
      </c>
      <c r="G1519" s="6" t="s">
        <v>68</v>
      </c>
      <c r="H1519" s="6" t="s">
        <v>18</v>
      </c>
      <c r="I1519" s="8">
        <v>0.4</v>
      </c>
      <c r="J1519" s="9">
        <v>3500</v>
      </c>
      <c r="K1519" s="10">
        <f t="shared" si="10"/>
        <v>1400</v>
      </c>
      <c r="L1519" s="10">
        <f t="shared" si="11"/>
        <v>489.99999999999994</v>
      </c>
      <c r="M1519" s="11">
        <v>0.35</v>
      </c>
      <c r="O1519" s="16"/>
      <c r="P1519" s="17"/>
      <c r="Q1519" s="12"/>
      <c r="R1519" s="13"/>
    </row>
    <row r="1520" spans="1:18" ht="15.85" customHeight="1">
      <c r="A1520" s="1"/>
      <c r="B1520" s="6" t="s">
        <v>27</v>
      </c>
      <c r="C1520" s="6">
        <v>1128299</v>
      </c>
      <c r="D1520" s="7">
        <v>44220</v>
      </c>
      <c r="E1520" s="6" t="s">
        <v>28</v>
      </c>
      <c r="F1520" s="6" t="s">
        <v>67</v>
      </c>
      <c r="G1520" s="6" t="s">
        <v>68</v>
      </c>
      <c r="H1520" s="6" t="s">
        <v>19</v>
      </c>
      <c r="I1520" s="8">
        <v>0.4</v>
      </c>
      <c r="J1520" s="9">
        <v>3500</v>
      </c>
      <c r="K1520" s="10">
        <f t="shared" si="10"/>
        <v>1400</v>
      </c>
      <c r="L1520" s="10">
        <f t="shared" si="11"/>
        <v>489.99999999999994</v>
      </c>
      <c r="M1520" s="11">
        <v>0.35</v>
      </c>
      <c r="O1520" s="16"/>
      <c r="P1520" s="17"/>
      <c r="Q1520" s="12"/>
      <c r="R1520" s="13"/>
    </row>
    <row r="1521" spans="1:18" ht="15.85" customHeight="1">
      <c r="A1521" s="1"/>
      <c r="B1521" s="6" t="s">
        <v>27</v>
      </c>
      <c r="C1521" s="6">
        <v>1128299</v>
      </c>
      <c r="D1521" s="7">
        <v>44220</v>
      </c>
      <c r="E1521" s="6" t="s">
        <v>28</v>
      </c>
      <c r="F1521" s="6" t="s">
        <v>67</v>
      </c>
      <c r="G1521" s="6" t="s">
        <v>68</v>
      </c>
      <c r="H1521" s="6" t="s">
        <v>20</v>
      </c>
      <c r="I1521" s="8">
        <v>0.4</v>
      </c>
      <c r="J1521" s="9">
        <v>2000</v>
      </c>
      <c r="K1521" s="10">
        <f t="shared" si="10"/>
        <v>800</v>
      </c>
      <c r="L1521" s="10">
        <f t="shared" si="11"/>
        <v>280</v>
      </c>
      <c r="M1521" s="11">
        <v>0.35</v>
      </c>
      <c r="O1521" s="16"/>
      <c r="P1521" s="17"/>
      <c r="Q1521" s="12"/>
      <c r="R1521" s="13"/>
    </row>
    <row r="1522" spans="1:18" ht="15.85" customHeight="1">
      <c r="A1522" s="1"/>
      <c r="B1522" s="6" t="s">
        <v>27</v>
      </c>
      <c r="C1522" s="6">
        <v>1128299</v>
      </c>
      <c r="D1522" s="7">
        <v>44220</v>
      </c>
      <c r="E1522" s="6" t="s">
        <v>28</v>
      </c>
      <c r="F1522" s="6" t="s">
        <v>67</v>
      </c>
      <c r="G1522" s="6" t="s">
        <v>68</v>
      </c>
      <c r="H1522" s="6" t="s">
        <v>21</v>
      </c>
      <c r="I1522" s="8">
        <v>0.45000000000000007</v>
      </c>
      <c r="J1522" s="9">
        <v>1500</v>
      </c>
      <c r="K1522" s="10">
        <f t="shared" si="10"/>
        <v>675.00000000000011</v>
      </c>
      <c r="L1522" s="10">
        <f t="shared" si="11"/>
        <v>270.00000000000006</v>
      </c>
      <c r="M1522" s="11">
        <v>0.4</v>
      </c>
      <c r="O1522" s="16"/>
      <c r="P1522" s="17"/>
      <c r="Q1522" s="12"/>
      <c r="R1522" s="13"/>
    </row>
    <row r="1523" spans="1:18" ht="15.85" customHeight="1">
      <c r="A1523" s="1"/>
      <c r="B1523" s="6" t="s">
        <v>27</v>
      </c>
      <c r="C1523" s="6">
        <v>1128299</v>
      </c>
      <c r="D1523" s="7">
        <v>44220</v>
      </c>
      <c r="E1523" s="6" t="s">
        <v>28</v>
      </c>
      <c r="F1523" s="6" t="s">
        <v>67</v>
      </c>
      <c r="G1523" s="6" t="s">
        <v>68</v>
      </c>
      <c r="H1523" s="6" t="s">
        <v>22</v>
      </c>
      <c r="I1523" s="8">
        <v>0.4</v>
      </c>
      <c r="J1523" s="9">
        <v>4000</v>
      </c>
      <c r="K1523" s="10">
        <f t="shared" si="10"/>
        <v>1600</v>
      </c>
      <c r="L1523" s="10">
        <f t="shared" si="11"/>
        <v>480</v>
      </c>
      <c r="M1523" s="11">
        <v>0.3</v>
      </c>
      <c r="O1523" s="16"/>
      <c r="P1523" s="17"/>
      <c r="Q1523" s="12"/>
      <c r="R1523" s="13"/>
    </row>
    <row r="1524" spans="1:18" ht="15.85" customHeight="1">
      <c r="A1524" s="1"/>
      <c r="B1524" s="6" t="s">
        <v>27</v>
      </c>
      <c r="C1524" s="6">
        <v>1128299</v>
      </c>
      <c r="D1524" s="7">
        <v>44251</v>
      </c>
      <c r="E1524" s="6" t="s">
        <v>28</v>
      </c>
      <c r="F1524" s="6" t="s">
        <v>67</v>
      </c>
      <c r="G1524" s="6" t="s">
        <v>68</v>
      </c>
      <c r="H1524" s="6" t="s">
        <v>17</v>
      </c>
      <c r="I1524" s="8">
        <v>0.30000000000000004</v>
      </c>
      <c r="J1524" s="9">
        <v>4500</v>
      </c>
      <c r="K1524" s="10">
        <f t="shared" si="10"/>
        <v>1350.0000000000002</v>
      </c>
      <c r="L1524" s="10">
        <f t="shared" si="11"/>
        <v>472.50000000000006</v>
      </c>
      <c r="M1524" s="11">
        <v>0.35</v>
      </c>
      <c r="O1524" s="16"/>
      <c r="P1524" s="17"/>
      <c r="Q1524" s="12"/>
      <c r="R1524" s="13"/>
    </row>
    <row r="1525" spans="1:18" ht="15.85" customHeight="1">
      <c r="A1525" s="1"/>
      <c r="B1525" s="6" t="s">
        <v>27</v>
      </c>
      <c r="C1525" s="6">
        <v>1128299</v>
      </c>
      <c r="D1525" s="7">
        <v>44251</v>
      </c>
      <c r="E1525" s="6" t="s">
        <v>28</v>
      </c>
      <c r="F1525" s="6" t="s">
        <v>67</v>
      </c>
      <c r="G1525" s="6" t="s">
        <v>68</v>
      </c>
      <c r="H1525" s="6" t="s">
        <v>18</v>
      </c>
      <c r="I1525" s="8">
        <v>0.4</v>
      </c>
      <c r="J1525" s="9">
        <v>3500</v>
      </c>
      <c r="K1525" s="10">
        <f t="shared" si="10"/>
        <v>1400</v>
      </c>
      <c r="L1525" s="10">
        <f t="shared" si="11"/>
        <v>489.99999999999994</v>
      </c>
      <c r="M1525" s="11">
        <v>0.35</v>
      </c>
      <c r="O1525" s="16"/>
      <c r="P1525" s="17"/>
      <c r="Q1525" s="12"/>
      <c r="R1525" s="13"/>
    </row>
    <row r="1526" spans="1:18" ht="15.85" customHeight="1">
      <c r="A1526" s="1"/>
      <c r="B1526" s="6" t="s">
        <v>27</v>
      </c>
      <c r="C1526" s="6">
        <v>1128299</v>
      </c>
      <c r="D1526" s="7">
        <v>44251</v>
      </c>
      <c r="E1526" s="6" t="s">
        <v>28</v>
      </c>
      <c r="F1526" s="6" t="s">
        <v>67</v>
      </c>
      <c r="G1526" s="6" t="s">
        <v>68</v>
      </c>
      <c r="H1526" s="6" t="s">
        <v>19</v>
      </c>
      <c r="I1526" s="8">
        <v>0.4</v>
      </c>
      <c r="J1526" s="9">
        <v>3500</v>
      </c>
      <c r="K1526" s="10">
        <f t="shared" si="10"/>
        <v>1400</v>
      </c>
      <c r="L1526" s="10">
        <f t="shared" si="11"/>
        <v>489.99999999999994</v>
      </c>
      <c r="M1526" s="11">
        <v>0.35</v>
      </c>
      <c r="O1526" s="16"/>
      <c r="P1526" s="17"/>
      <c r="Q1526" s="12"/>
      <c r="R1526" s="13"/>
    </row>
    <row r="1527" spans="1:18" ht="15.85" customHeight="1">
      <c r="A1527" s="1"/>
      <c r="B1527" s="6" t="s">
        <v>27</v>
      </c>
      <c r="C1527" s="6">
        <v>1128299</v>
      </c>
      <c r="D1527" s="7">
        <v>44251</v>
      </c>
      <c r="E1527" s="6" t="s">
        <v>28</v>
      </c>
      <c r="F1527" s="6" t="s">
        <v>67</v>
      </c>
      <c r="G1527" s="6" t="s">
        <v>68</v>
      </c>
      <c r="H1527" s="6" t="s">
        <v>20</v>
      </c>
      <c r="I1527" s="8">
        <v>0.4</v>
      </c>
      <c r="J1527" s="9">
        <v>2000</v>
      </c>
      <c r="K1527" s="10">
        <f t="shared" si="10"/>
        <v>800</v>
      </c>
      <c r="L1527" s="10">
        <f t="shared" si="11"/>
        <v>280</v>
      </c>
      <c r="M1527" s="11">
        <v>0.35</v>
      </c>
      <c r="O1527" s="16"/>
      <c r="P1527" s="17"/>
      <c r="Q1527" s="12"/>
      <c r="R1527" s="13"/>
    </row>
    <row r="1528" spans="1:18" ht="15.85" customHeight="1">
      <c r="A1528" s="1"/>
      <c r="B1528" s="6" t="s">
        <v>27</v>
      </c>
      <c r="C1528" s="6">
        <v>1128299</v>
      </c>
      <c r="D1528" s="7">
        <v>44251</v>
      </c>
      <c r="E1528" s="6" t="s">
        <v>28</v>
      </c>
      <c r="F1528" s="6" t="s">
        <v>67</v>
      </c>
      <c r="G1528" s="6" t="s">
        <v>68</v>
      </c>
      <c r="H1528" s="6" t="s">
        <v>21</v>
      </c>
      <c r="I1528" s="8">
        <v>0.45000000000000007</v>
      </c>
      <c r="J1528" s="9">
        <v>1250</v>
      </c>
      <c r="K1528" s="10">
        <f t="shared" si="10"/>
        <v>562.50000000000011</v>
      </c>
      <c r="L1528" s="10">
        <f t="shared" si="11"/>
        <v>225.00000000000006</v>
      </c>
      <c r="M1528" s="11">
        <v>0.4</v>
      </c>
      <c r="O1528" s="16"/>
      <c r="P1528" s="17"/>
      <c r="Q1528" s="12"/>
      <c r="R1528" s="13"/>
    </row>
    <row r="1529" spans="1:18" ht="15.85" customHeight="1">
      <c r="A1529" s="1"/>
      <c r="B1529" s="6" t="s">
        <v>27</v>
      </c>
      <c r="C1529" s="6">
        <v>1128299</v>
      </c>
      <c r="D1529" s="7">
        <v>44251</v>
      </c>
      <c r="E1529" s="6" t="s">
        <v>28</v>
      </c>
      <c r="F1529" s="6" t="s">
        <v>67</v>
      </c>
      <c r="G1529" s="6" t="s">
        <v>68</v>
      </c>
      <c r="H1529" s="6" t="s">
        <v>22</v>
      </c>
      <c r="I1529" s="8">
        <v>0.4</v>
      </c>
      <c r="J1529" s="9">
        <v>3250</v>
      </c>
      <c r="K1529" s="10">
        <f t="shared" si="10"/>
        <v>1300</v>
      </c>
      <c r="L1529" s="10">
        <f t="shared" si="11"/>
        <v>390</v>
      </c>
      <c r="M1529" s="11">
        <v>0.3</v>
      </c>
      <c r="O1529" s="16"/>
      <c r="P1529" s="17"/>
      <c r="Q1529" s="12"/>
      <c r="R1529" s="13"/>
    </row>
    <row r="1530" spans="1:18" ht="15.85" customHeight="1">
      <c r="A1530" s="1"/>
      <c r="B1530" s="6" t="s">
        <v>27</v>
      </c>
      <c r="C1530" s="6">
        <v>1128299</v>
      </c>
      <c r="D1530" s="7">
        <v>44278</v>
      </c>
      <c r="E1530" s="6" t="s">
        <v>28</v>
      </c>
      <c r="F1530" s="6" t="s">
        <v>67</v>
      </c>
      <c r="G1530" s="6" t="s">
        <v>68</v>
      </c>
      <c r="H1530" s="6" t="s">
        <v>17</v>
      </c>
      <c r="I1530" s="8">
        <v>0.4</v>
      </c>
      <c r="J1530" s="9">
        <v>4750</v>
      </c>
      <c r="K1530" s="10">
        <f t="shared" si="10"/>
        <v>1900</v>
      </c>
      <c r="L1530" s="10">
        <f t="shared" si="11"/>
        <v>665</v>
      </c>
      <c r="M1530" s="11">
        <v>0.35</v>
      </c>
      <c r="O1530" s="16"/>
      <c r="P1530" s="17"/>
      <c r="Q1530" s="12"/>
      <c r="R1530" s="13"/>
    </row>
    <row r="1531" spans="1:18" ht="15.85" customHeight="1">
      <c r="A1531" s="1"/>
      <c r="B1531" s="6" t="s">
        <v>27</v>
      </c>
      <c r="C1531" s="6">
        <v>1128299</v>
      </c>
      <c r="D1531" s="7">
        <v>44278</v>
      </c>
      <c r="E1531" s="6" t="s">
        <v>28</v>
      </c>
      <c r="F1531" s="6" t="s">
        <v>67</v>
      </c>
      <c r="G1531" s="6" t="s">
        <v>68</v>
      </c>
      <c r="H1531" s="6" t="s">
        <v>18</v>
      </c>
      <c r="I1531" s="8">
        <v>0.5</v>
      </c>
      <c r="J1531" s="9">
        <v>3250</v>
      </c>
      <c r="K1531" s="10">
        <f t="shared" si="10"/>
        <v>1625</v>
      </c>
      <c r="L1531" s="10">
        <f t="shared" si="11"/>
        <v>568.75</v>
      </c>
      <c r="M1531" s="11">
        <v>0.35</v>
      </c>
      <c r="O1531" s="16"/>
      <c r="P1531" s="17"/>
      <c r="Q1531" s="12"/>
      <c r="R1531" s="13"/>
    </row>
    <row r="1532" spans="1:18" ht="15.85" customHeight="1">
      <c r="A1532" s="1"/>
      <c r="B1532" s="6" t="s">
        <v>27</v>
      </c>
      <c r="C1532" s="6">
        <v>1128299</v>
      </c>
      <c r="D1532" s="7">
        <v>44278</v>
      </c>
      <c r="E1532" s="6" t="s">
        <v>28</v>
      </c>
      <c r="F1532" s="6" t="s">
        <v>67</v>
      </c>
      <c r="G1532" s="6" t="s">
        <v>68</v>
      </c>
      <c r="H1532" s="6" t="s">
        <v>19</v>
      </c>
      <c r="I1532" s="8">
        <v>0.54999999999999993</v>
      </c>
      <c r="J1532" s="9">
        <v>3500</v>
      </c>
      <c r="K1532" s="10">
        <f t="shared" si="10"/>
        <v>1924.9999999999998</v>
      </c>
      <c r="L1532" s="10">
        <f t="shared" si="11"/>
        <v>673.74999999999989</v>
      </c>
      <c r="M1532" s="11">
        <v>0.35</v>
      </c>
      <c r="O1532" s="16"/>
      <c r="P1532" s="17"/>
      <c r="Q1532" s="12"/>
      <c r="R1532" s="13"/>
    </row>
    <row r="1533" spans="1:18" ht="15.85" customHeight="1">
      <c r="A1533" s="1"/>
      <c r="B1533" s="6" t="s">
        <v>27</v>
      </c>
      <c r="C1533" s="6">
        <v>1128299</v>
      </c>
      <c r="D1533" s="7">
        <v>44278</v>
      </c>
      <c r="E1533" s="6" t="s">
        <v>28</v>
      </c>
      <c r="F1533" s="6" t="s">
        <v>67</v>
      </c>
      <c r="G1533" s="6" t="s">
        <v>68</v>
      </c>
      <c r="H1533" s="6" t="s">
        <v>20</v>
      </c>
      <c r="I1533" s="8">
        <v>0.5</v>
      </c>
      <c r="J1533" s="9">
        <v>2500</v>
      </c>
      <c r="K1533" s="10">
        <f t="shared" si="10"/>
        <v>1250</v>
      </c>
      <c r="L1533" s="10">
        <f t="shared" si="11"/>
        <v>437.5</v>
      </c>
      <c r="M1533" s="11">
        <v>0.35</v>
      </c>
      <c r="O1533" s="16"/>
      <c r="P1533" s="17"/>
      <c r="Q1533" s="12"/>
      <c r="R1533" s="13"/>
    </row>
    <row r="1534" spans="1:18" ht="15.85" customHeight="1">
      <c r="A1534" s="1"/>
      <c r="B1534" s="6" t="s">
        <v>27</v>
      </c>
      <c r="C1534" s="6">
        <v>1128299</v>
      </c>
      <c r="D1534" s="7">
        <v>44278</v>
      </c>
      <c r="E1534" s="6" t="s">
        <v>28</v>
      </c>
      <c r="F1534" s="6" t="s">
        <v>67</v>
      </c>
      <c r="G1534" s="6" t="s">
        <v>68</v>
      </c>
      <c r="H1534" s="6" t="s">
        <v>21</v>
      </c>
      <c r="I1534" s="8">
        <v>0.55000000000000004</v>
      </c>
      <c r="J1534" s="9">
        <v>1000</v>
      </c>
      <c r="K1534" s="10">
        <f t="shared" si="10"/>
        <v>550</v>
      </c>
      <c r="L1534" s="10">
        <f t="shared" si="11"/>
        <v>220</v>
      </c>
      <c r="M1534" s="11">
        <v>0.4</v>
      </c>
      <c r="O1534" s="16"/>
      <c r="P1534" s="17"/>
      <c r="Q1534" s="12"/>
      <c r="R1534" s="13"/>
    </row>
    <row r="1535" spans="1:18" ht="15.85" customHeight="1">
      <c r="A1535" s="1"/>
      <c r="B1535" s="6" t="s">
        <v>27</v>
      </c>
      <c r="C1535" s="6">
        <v>1128299</v>
      </c>
      <c r="D1535" s="7">
        <v>44278</v>
      </c>
      <c r="E1535" s="6" t="s">
        <v>28</v>
      </c>
      <c r="F1535" s="6" t="s">
        <v>67</v>
      </c>
      <c r="G1535" s="6" t="s">
        <v>68</v>
      </c>
      <c r="H1535" s="6" t="s">
        <v>22</v>
      </c>
      <c r="I1535" s="8">
        <v>0.5</v>
      </c>
      <c r="J1535" s="9">
        <v>3000</v>
      </c>
      <c r="K1535" s="10">
        <f t="shared" si="10"/>
        <v>1500</v>
      </c>
      <c r="L1535" s="10">
        <f t="shared" si="11"/>
        <v>450</v>
      </c>
      <c r="M1535" s="11">
        <v>0.3</v>
      </c>
      <c r="O1535" s="16"/>
      <c r="P1535" s="17"/>
      <c r="Q1535" s="12"/>
      <c r="R1535" s="13"/>
    </row>
    <row r="1536" spans="1:18" ht="15.85" customHeight="1">
      <c r="A1536" s="1"/>
      <c r="B1536" s="6" t="s">
        <v>27</v>
      </c>
      <c r="C1536" s="6">
        <v>1128299</v>
      </c>
      <c r="D1536" s="7">
        <v>44310</v>
      </c>
      <c r="E1536" s="6" t="s">
        <v>28</v>
      </c>
      <c r="F1536" s="6" t="s">
        <v>67</v>
      </c>
      <c r="G1536" s="6" t="s">
        <v>68</v>
      </c>
      <c r="H1536" s="6" t="s">
        <v>17</v>
      </c>
      <c r="I1536" s="8">
        <v>0.55000000000000004</v>
      </c>
      <c r="J1536" s="9">
        <v>4750</v>
      </c>
      <c r="K1536" s="10">
        <f t="shared" ref="K1536:K1790" si="12">I1536*J1536</f>
        <v>2612.5</v>
      </c>
      <c r="L1536" s="10">
        <f t="shared" ref="L1536:L1790" si="13">K1536*M1536</f>
        <v>914.37499999999989</v>
      </c>
      <c r="M1536" s="11">
        <v>0.35</v>
      </c>
      <c r="O1536" s="16"/>
      <c r="P1536" s="17"/>
      <c r="Q1536" s="12"/>
      <c r="R1536" s="13"/>
    </row>
    <row r="1537" spans="1:18" ht="15.85" customHeight="1">
      <c r="A1537" s="1"/>
      <c r="B1537" s="6" t="s">
        <v>27</v>
      </c>
      <c r="C1537" s="6">
        <v>1128299</v>
      </c>
      <c r="D1537" s="7">
        <v>44310</v>
      </c>
      <c r="E1537" s="6" t="s">
        <v>28</v>
      </c>
      <c r="F1537" s="6" t="s">
        <v>67</v>
      </c>
      <c r="G1537" s="6" t="s">
        <v>68</v>
      </c>
      <c r="H1537" s="6" t="s">
        <v>18</v>
      </c>
      <c r="I1537" s="8">
        <v>0.60000000000000009</v>
      </c>
      <c r="J1537" s="9">
        <v>2750</v>
      </c>
      <c r="K1537" s="10">
        <f t="shared" si="12"/>
        <v>1650.0000000000002</v>
      </c>
      <c r="L1537" s="10">
        <f t="shared" si="13"/>
        <v>577.5</v>
      </c>
      <c r="M1537" s="11">
        <v>0.35</v>
      </c>
      <c r="O1537" s="16"/>
      <c r="P1537" s="17"/>
      <c r="Q1537" s="12"/>
      <c r="R1537" s="13"/>
    </row>
    <row r="1538" spans="1:18" ht="15.85" customHeight="1">
      <c r="A1538" s="1"/>
      <c r="B1538" s="6" t="s">
        <v>27</v>
      </c>
      <c r="C1538" s="6">
        <v>1128299</v>
      </c>
      <c r="D1538" s="7">
        <v>44310</v>
      </c>
      <c r="E1538" s="6" t="s">
        <v>28</v>
      </c>
      <c r="F1538" s="6" t="s">
        <v>67</v>
      </c>
      <c r="G1538" s="6" t="s">
        <v>68</v>
      </c>
      <c r="H1538" s="6" t="s">
        <v>19</v>
      </c>
      <c r="I1538" s="8">
        <v>0.60000000000000009</v>
      </c>
      <c r="J1538" s="9">
        <v>3250</v>
      </c>
      <c r="K1538" s="10">
        <f t="shared" si="12"/>
        <v>1950.0000000000002</v>
      </c>
      <c r="L1538" s="10">
        <f t="shared" si="13"/>
        <v>682.5</v>
      </c>
      <c r="M1538" s="11">
        <v>0.35</v>
      </c>
      <c r="O1538" s="16"/>
      <c r="P1538" s="17"/>
      <c r="Q1538" s="12"/>
      <c r="R1538" s="13"/>
    </row>
    <row r="1539" spans="1:18" ht="15.85" customHeight="1">
      <c r="A1539" s="1"/>
      <c r="B1539" s="6" t="s">
        <v>27</v>
      </c>
      <c r="C1539" s="6">
        <v>1128299</v>
      </c>
      <c r="D1539" s="7">
        <v>44310</v>
      </c>
      <c r="E1539" s="6" t="s">
        <v>28</v>
      </c>
      <c r="F1539" s="6" t="s">
        <v>67</v>
      </c>
      <c r="G1539" s="6" t="s">
        <v>68</v>
      </c>
      <c r="H1539" s="6" t="s">
        <v>20</v>
      </c>
      <c r="I1539" s="8">
        <v>0.45000000000000007</v>
      </c>
      <c r="J1539" s="9">
        <v>2250</v>
      </c>
      <c r="K1539" s="10">
        <f t="shared" si="12"/>
        <v>1012.5000000000001</v>
      </c>
      <c r="L1539" s="10">
        <f t="shared" si="13"/>
        <v>354.375</v>
      </c>
      <c r="M1539" s="11">
        <v>0.35</v>
      </c>
      <c r="O1539" s="16"/>
      <c r="P1539" s="17"/>
      <c r="Q1539" s="12"/>
      <c r="R1539" s="13"/>
    </row>
    <row r="1540" spans="1:18" ht="15.85" customHeight="1">
      <c r="A1540" s="1"/>
      <c r="B1540" s="6" t="s">
        <v>27</v>
      </c>
      <c r="C1540" s="6">
        <v>1128299</v>
      </c>
      <c r="D1540" s="7">
        <v>44310</v>
      </c>
      <c r="E1540" s="6" t="s">
        <v>28</v>
      </c>
      <c r="F1540" s="6" t="s">
        <v>67</v>
      </c>
      <c r="G1540" s="6" t="s">
        <v>68</v>
      </c>
      <c r="H1540" s="6" t="s">
        <v>21</v>
      </c>
      <c r="I1540" s="8">
        <v>0.50000000000000011</v>
      </c>
      <c r="J1540" s="9">
        <v>1250</v>
      </c>
      <c r="K1540" s="10">
        <f t="shared" si="12"/>
        <v>625.00000000000011</v>
      </c>
      <c r="L1540" s="10">
        <f t="shared" si="13"/>
        <v>250.00000000000006</v>
      </c>
      <c r="M1540" s="11">
        <v>0.4</v>
      </c>
      <c r="O1540" s="16"/>
      <c r="P1540" s="17"/>
      <c r="Q1540" s="12"/>
      <c r="R1540" s="13"/>
    </row>
    <row r="1541" spans="1:18" ht="15.85" customHeight="1">
      <c r="A1541" s="1"/>
      <c r="B1541" s="6" t="s">
        <v>27</v>
      </c>
      <c r="C1541" s="6">
        <v>1128299</v>
      </c>
      <c r="D1541" s="7">
        <v>44310</v>
      </c>
      <c r="E1541" s="6" t="s">
        <v>28</v>
      </c>
      <c r="F1541" s="6" t="s">
        <v>67</v>
      </c>
      <c r="G1541" s="6" t="s">
        <v>68</v>
      </c>
      <c r="H1541" s="6" t="s">
        <v>22</v>
      </c>
      <c r="I1541" s="8">
        <v>0.65000000000000013</v>
      </c>
      <c r="J1541" s="9">
        <v>3000</v>
      </c>
      <c r="K1541" s="10">
        <f t="shared" si="12"/>
        <v>1950.0000000000005</v>
      </c>
      <c r="L1541" s="10">
        <f t="shared" si="13"/>
        <v>585.00000000000011</v>
      </c>
      <c r="M1541" s="11">
        <v>0.3</v>
      </c>
      <c r="O1541" s="16"/>
      <c r="P1541" s="17"/>
      <c r="Q1541" s="12"/>
      <c r="R1541" s="13"/>
    </row>
    <row r="1542" spans="1:18" ht="15.85" customHeight="1">
      <c r="A1542" s="1"/>
      <c r="B1542" s="6" t="s">
        <v>27</v>
      </c>
      <c r="C1542" s="6">
        <v>1128299</v>
      </c>
      <c r="D1542" s="7">
        <v>44341</v>
      </c>
      <c r="E1542" s="6" t="s">
        <v>28</v>
      </c>
      <c r="F1542" s="6" t="s">
        <v>67</v>
      </c>
      <c r="G1542" s="6" t="s">
        <v>68</v>
      </c>
      <c r="H1542" s="6" t="s">
        <v>17</v>
      </c>
      <c r="I1542" s="8">
        <v>0.5</v>
      </c>
      <c r="J1542" s="9">
        <v>5000</v>
      </c>
      <c r="K1542" s="10">
        <f t="shared" si="12"/>
        <v>2500</v>
      </c>
      <c r="L1542" s="10">
        <f t="shared" si="13"/>
        <v>875</v>
      </c>
      <c r="M1542" s="11">
        <v>0.35</v>
      </c>
      <c r="O1542" s="16"/>
      <c r="P1542" s="17"/>
      <c r="Q1542" s="12"/>
      <c r="R1542" s="13"/>
    </row>
    <row r="1543" spans="1:18" ht="15.85" customHeight="1">
      <c r="A1543" s="1"/>
      <c r="B1543" s="6" t="s">
        <v>27</v>
      </c>
      <c r="C1543" s="6">
        <v>1128299</v>
      </c>
      <c r="D1543" s="7">
        <v>44341</v>
      </c>
      <c r="E1543" s="6" t="s">
        <v>28</v>
      </c>
      <c r="F1543" s="6" t="s">
        <v>67</v>
      </c>
      <c r="G1543" s="6" t="s">
        <v>68</v>
      </c>
      <c r="H1543" s="6" t="s">
        <v>18</v>
      </c>
      <c r="I1543" s="8">
        <v>0.55000000000000004</v>
      </c>
      <c r="J1543" s="9">
        <v>3500</v>
      </c>
      <c r="K1543" s="10">
        <f t="shared" si="12"/>
        <v>1925.0000000000002</v>
      </c>
      <c r="L1543" s="10">
        <f t="shared" si="13"/>
        <v>673.75</v>
      </c>
      <c r="M1543" s="11">
        <v>0.35</v>
      </c>
      <c r="O1543" s="16"/>
      <c r="P1543" s="17"/>
      <c r="Q1543" s="12"/>
      <c r="R1543" s="13"/>
    </row>
    <row r="1544" spans="1:18" ht="15.85" customHeight="1">
      <c r="A1544" s="1"/>
      <c r="B1544" s="6" t="s">
        <v>27</v>
      </c>
      <c r="C1544" s="6">
        <v>1128299</v>
      </c>
      <c r="D1544" s="7">
        <v>44341</v>
      </c>
      <c r="E1544" s="6" t="s">
        <v>28</v>
      </c>
      <c r="F1544" s="6" t="s">
        <v>67</v>
      </c>
      <c r="G1544" s="6" t="s">
        <v>68</v>
      </c>
      <c r="H1544" s="6" t="s">
        <v>19</v>
      </c>
      <c r="I1544" s="8">
        <v>0.55000000000000004</v>
      </c>
      <c r="J1544" s="9">
        <v>3500</v>
      </c>
      <c r="K1544" s="10">
        <f t="shared" si="12"/>
        <v>1925.0000000000002</v>
      </c>
      <c r="L1544" s="10">
        <f t="shared" si="13"/>
        <v>673.75</v>
      </c>
      <c r="M1544" s="11">
        <v>0.35</v>
      </c>
      <c r="O1544" s="16"/>
      <c r="P1544" s="17"/>
      <c r="Q1544" s="12"/>
      <c r="R1544" s="13"/>
    </row>
    <row r="1545" spans="1:18" ht="15.85" customHeight="1">
      <c r="A1545" s="1"/>
      <c r="B1545" s="6" t="s">
        <v>27</v>
      </c>
      <c r="C1545" s="6">
        <v>1128299</v>
      </c>
      <c r="D1545" s="7">
        <v>44341</v>
      </c>
      <c r="E1545" s="6" t="s">
        <v>28</v>
      </c>
      <c r="F1545" s="6" t="s">
        <v>67</v>
      </c>
      <c r="G1545" s="6" t="s">
        <v>68</v>
      </c>
      <c r="H1545" s="6" t="s">
        <v>20</v>
      </c>
      <c r="I1545" s="8">
        <v>0.5</v>
      </c>
      <c r="J1545" s="9">
        <v>2750</v>
      </c>
      <c r="K1545" s="10">
        <f t="shared" si="12"/>
        <v>1375</v>
      </c>
      <c r="L1545" s="10">
        <f t="shared" si="13"/>
        <v>481.24999999999994</v>
      </c>
      <c r="M1545" s="11">
        <v>0.35</v>
      </c>
      <c r="O1545" s="16"/>
      <c r="P1545" s="17"/>
      <c r="Q1545" s="12"/>
      <c r="R1545" s="13"/>
    </row>
    <row r="1546" spans="1:18" ht="15.85" customHeight="1">
      <c r="A1546" s="1"/>
      <c r="B1546" s="6" t="s">
        <v>27</v>
      </c>
      <c r="C1546" s="6">
        <v>1128299</v>
      </c>
      <c r="D1546" s="7">
        <v>44341</v>
      </c>
      <c r="E1546" s="6" t="s">
        <v>28</v>
      </c>
      <c r="F1546" s="6" t="s">
        <v>67</v>
      </c>
      <c r="G1546" s="6" t="s">
        <v>68</v>
      </c>
      <c r="H1546" s="6" t="s">
        <v>21</v>
      </c>
      <c r="I1546" s="8">
        <v>0.44999999999999996</v>
      </c>
      <c r="J1546" s="9">
        <v>1750</v>
      </c>
      <c r="K1546" s="10">
        <f t="shared" si="12"/>
        <v>787.49999999999989</v>
      </c>
      <c r="L1546" s="10">
        <f t="shared" si="13"/>
        <v>315</v>
      </c>
      <c r="M1546" s="11">
        <v>0.4</v>
      </c>
      <c r="O1546" s="16"/>
      <c r="P1546" s="17"/>
      <c r="Q1546" s="12"/>
      <c r="R1546" s="13"/>
    </row>
    <row r="1547" spans="1:18" ht="15.85" customHeight="1">
      <c r="A1547" s="1"/>
      <c r="B1547" s="6" t="s">
        <v>27</v>
      </c>
      <c r="C1547" s="6">
        <v>1128299</v>
      </c>
      <c r="D1547" s="7">
        <v>44341</v>
      </c>
      <c r="E1547" s="6" t="s">
        <v>28</v>
      </c>
      <c r="F1547" s="6" t="s">
        <v>67</v>
      </c>
      <c r="G1547" s="6" t="s">
        <v>68</v>
      </c>
      <c r="H1547" s="6" t="s">
        <v>22</v>
      </c>
      <c r="I1547" s="8">
        <v>0.6</v>
      </c>
      <c r="J1547" s="9">
        <v>5250</v>
      </c>
      <c r="K1547" s="10">
        <f t="shared" si="12"/>
        <v>3150</v>
      </c>
      <c r="L1547" s="10">
        <f t="shared" si="13"/>
        <v>945</v>
      </c>
      <c r="M1547" s="11">
        <v>0.3</v>
      </c>
      <c r="O1547" s="16"/>
      <c r="P1547" s="17"/>
      <c r="Q1547" s="12"/>
      <c r="R1547" s="13"/>
    </row>
    <row r="1548" spans="1:18" ht="15.85" customHeight="1">
      <c r="A1548" s="1"/>
      <c r="B1548" s="6" t="s">
        <v>27</v>
      </c>
      <c r="C1548" s="6">
        <v>1128299</v>
      </c>
      <c r="D1548" s="7">
        <v>44371</v>
      </c>
      <c r="E1548" s="6" t="s">
        <v>28</v>
      </c>
      <c r="F1548" s="6" t="s">
        <v>67</v>
      </c>
      <c r="G1548" s="6" t="s">
        <v>68</v>
      </c>
      <c r="H1548" s="6" t="s">
        <v>17</v>
      </c>
      <c r="I1548" s="8">
        <v>0.54999999999999993</v>
      </c>
      <c r="J1548" s="9">
        <v>7750</v>
      </c>
      <c r="K1548" s="10">
        <f t="shared" si="12"/>
        <v>4262.4999999999991</v>
      </c>
      <c r="L1548" s="10">
        <f t="shared" si="13"/>
        <v>1491.8749999999995</v>
      </c>
      <c r="M1548" s="11">
        <v>0.35</v>
      </c>
      <c r="O1548" s="16"/>
      <c r="P1548" s="17"/>
      <c r="Q1548" s="12"/>
      <c r="R1548" s="13"/>
    </row>
    <row r="1549" spans="1:18" ht="15.85" customHeight="1">
      <c r="A1549" s="1"/>
      <c r="B1549" s="6" t="s">
        <v>27</v>
      </c>
      <c r="C1549" s="6">
        <v>1128299</v>
      </c>
      <c r="D1549" s="7">
        <v>44371</v>
      </c>
      <c r="E1549" s="6" t="s">
        <v>28</v>
      </c>
      <c r="F1549" s="6" t="s">
        <v>67</v>
      </c>
      <c r="G1549" s="6" t="s">
        <v>68</v>
      </c>
      <c r="H1549" s="6" t="s">
        <v>18</v>
      </c>
      <c r="I1549" s="8">
        <v>0.64999999999999991</v>
      </c>
      <c r="J1549" s="9">
        <v>6500</v>
      </c>
      <c r="K1549" s="10">
        <f t="shared" si="12"/>
        <v>4224.9999999999991</v>
      </c>
      <c r="L1549" s="10">
        <f t="shared" si="13"/>
        <v>1478.7499999999995</v>
      </c>
      <c r="M1549" s="11">
        <v>0.35</v>
      </c>
      <c r="O1549" s="16"/>
      <c r="P1549" s="17"/>
      <c r="Q1549" s="12"/>
      <c r="R1549" s="13"/>
    </row>
    <row r="1550" spans="1:18" ht="15.85" customHeight="1">
      <c r="A1550" s="1"/>
      <c r="B1550" s="6" t="s">
        <v>27</v>
      </c>
      <c r="C1550" s="6">
        <v>1128299</v>
      </c>
      <c r="D1550" s="7">
        <v>44371</v>
      </c>
      <c r="E1550" s="6" t="s">
        <v>28</v>
      </c>
      <c r="F1550" s="6" t="s">
        <v>67</v>
      </c>
      <c r="G1550" s="6" t="s">
        <v>68</v>
      </c>
      <c r="H1550" s="6" t="s">
        <v>19</v>
      </c>
      <c r="I1550" s="8">
        <v>0.79999999999999993</v>
      </c>
      <c r="J1550" s="9">
        <v>6500</v>
      </c>
      <c r="K1550" s="10">
        <f t="shared" si="12"/>
        <v>5200</v>
      </c>
      <c r="L1550" s="10">
        <f t="shared" si="13"/>
        <v>1819.9999999999998</v>
      </c>
      <c r="M1550" s="11">
        <v>0.35</v>
      </c>
      <c r="O1550" s="16"/>
      <c r="P1550" s="17"/>
      <c r="Q1550" s="12"/>
      <c r="R1550" s="13"/>
    </row>
    <row r="1551" spans="1:18" ht="15.85" customHeight="1">
      <c r="A1551" s="1"/>
      <c r="B1551" s="6" t="s">
        <v>27</v>
      </c>
      <c r="C1551" s="6">
        <v>1128299</v>
      </c>
      <c r="D1551" s="7">
        <v>44371</v>
      </c>
      <c r="E1551" s="6" t="s">
        <v>28</v>
      </c>
      <c r="F1551" s="6" t="s">
        <v>67</v>
      </c>
      <c r="G1551" s="6" t="s">
        <v>68</v>
      </c>
      <c r="H1551" s="6" t="s">
        <v>20</v>
      </c>
      <c r="I1551" s="8">
        <v>0.79999999999999993</v>
      </c>
      <c r="J1551" s="9">
        <v>5250</v>
      </c>
      <c r="K1551" s="10">
        <f t="shared" si="12"/>
        <v>4200</v>
      </c>
      <c r="L1551" s="10">
        <f t="shared" si="13"/>
        <v>1470</v>
      </c>
      <c r="M1551" s="11">
        <v>0.35</v>
      </c>
      <c r="O1551" s="16"/>
      <c r="P1551" s="17"/>
      <c r="Q1551" s="12"/>
      <c r="R1551" s="13"/>
    </row>
    <row r="1552" spans="1:18" ht="15.85" customHeight="1">
      <c r="A1552" s="1"/>
      <c r="B1552" s="6" t="s">
        <v>27</v>
      </c>
      <c r="C1552" s="6">
        <v>1128299</v>
      </c>
      <c r="D1552" s="7">
        <v>44371</v>
      </c>
      <c r="E1552" s="6" t="s">
        <v>28</v>
      </c>
      <c r="F1552" s="6" t="s">
        <v>67</v>
      </c>
      <c r="G1552" s="6" t="s">
        <v>68</v>
      </c>
      <c r="H1552" s="6" t="s">
        <v>21</v>
      </c>
      <c r="I1552" s="8">
        <v>0.9</v>
      </c>
      <c r="J1552" s="9">
        <v>4000</v>
      </c>
      <c r="K1552" s="10">
        <f t="shared" si="12"/>
        <v>3600</v>
      </c>
      <c r="L1552" s="10">
        <f t="shared" si="13"/>
        <v>1440</v>
      </c>
      <c r="M1552" s="11">
        <v>0.4</v>
      </c>
      <c r="O1552" s="16"/>
      <c r="P1552" s="17"/>
      <c r="Q1552" s="12"/>
      <c r="R1552" s="13"/>
    </row>
    <row r="1553" spans="1:18" ht="15.85" customHeight="1">
      <c r="A1553" s="1"/>
      <c r="B1553" s="6" t="s">
        <v>27</v>
      </c>
      <c r="C1553" s="6">
        <v>1128299</v>
      </c>
      <c r="D1553" s="7">
        <v>44371</v>
      </c>
      <c r="E1553" s="6" t="s">
        <v>28</v>
      </c>
      <c r="F1553" s="6" t="s">
        <v>67</v>
      </c>
      <c r="G1553" s="6" t="s">
        <v>68</v>
      </c>
      <c r="H1553" s="6" t="s">
        <v>22</v>
      </c>
      <c r="I1553" s="8">
        <v>1.05</v>
      </c>
      <c r="J1553" s="9">
        <v>7000</v>
      </c>
      <c r="K1553" s="10">
        <f t="shared" si="12"/>
        <v>7350</v>
      </c>
      <c r="L1553" s="10">
        <f t="shared" si="13"/>
        <v>2205</v>
      </c>
      <c r="M1553" s="11">
        <v>0.3</v>
      </c>
      <c r="O1553" s="16"/>
      <c r="P1553" s="17"/>
      <c r="Q1553" s="12"/>
      <c r="R1553" s="13"/>
    </row>
    <row r="1554" spans="1:18" ht="15.85" customHeight="1">
      <c r="A1554" s="1"/>
      <c r="B1554" s="6" t="s">
        <v>27</v>
      </c>
      <c r="C1554" s="6">
        <v>1128299</v>
      </c>
      <c r="D1554" s="7">
        <v>44400</v>
      </c>
      <c r="E1554" s="6" t="s">
        <v>28</v>
      </c>
      <c r="F1554" s="6" t="s">
        <v>67</v>
      </c>
      <c r="G1554" s="6" t="s">
        <v>68</v>
      </c>
      <c r="H1554" s="6" t="s">
        <v>17</v>
      </c>
      <c r="I1554" s="8">
        <v>0.85</v>
      </c>
      <c r="J1554" s="9">
        <v>8500</v>
      </c>
      <c r="K1554" s="10">
        <f t="shared" si="12"/>
        <v>7225</v>
      </c>
      <c r="L1554" s="10">
        <f t="shared" si="13"/>
        <v>2528.75</v>
      </c>
      <c r="M1554" s="11">
        <v>0.35</v>
      </c>
      <c r="O1554" s="16"/>
      <c r="P1554" s="17"/>
      <c r="Q1554" s="12"/>
      <c r="R1554" s="13"/>
    </row>
    <row r="1555" spans="1:18" ht="15.85" customHeight="1">
      <c r="A1555" s="1"/>
      <c r="B1555" s="6" t="s">
        <v>27</v>
      </c>
      <c r="C1555" s="6">
        <v>1128299</v>
      </c>
      <c r="D1555" s="7">
        <v>44400</v>
      </c>
      <c r="E1555" s="6" t="s">
        <v>28</v>
      </c>
      <c r="F1555" s="6" t="s">
        <v>67</v>
      </c>
      <c r="G1555" s="6" t="s">
        <v>68</v>
      </c>
      <c r="H1555" s="6" t="s">
        <v>18</v>
      </c>
      <c r="I1555" s="8">
        <v>0.9</v>
      </c>
      <c r="J1555" s="9">
        <v>7000</v>
      </c>
      <c r="K1555" s="10">
        <f t="shared" si="12"/>
        <v>6300</v>
      </c>
      <c r="L1555" s="10">
        <f t="shared" si="13"/>
        <v>2205</v>
      </c>
      <c r="M1555" s="11">
        <v>0.35</v>
      </c>
      <c r="O1555" s="16"/>
      <c r="P1555" s="17"/>
      <c r="Q1555" s="12"/>
      <c r="R1555" s="13"/>
    </row>
    <row r="1556" spans="1:18" ht="15.85" customHeight="1">
      <c r="A1556" s="1"/>
      <c r="B1556" s="6" t="s">
        <v>27</v>
      </c>
      <c r="C1556" s="6">
        <v>1128299</v>
      </c>
      <c r="D1556" s="7">
        <v>44400</v>
      </c>
      <c r="E1556" s="6" t="s">
        <v>28</v>
      </c>
      <c r="F1556" s="6" t="s">
        <v>67</v>
      </c>
      <c r="G1556" s="6" t="s">
        <v>68</v>
      </c>
      <c r="H1556" s="6" t="s">
        <v>19</v>
      </c>
      <c r="I1556" s="8">
        <v>0.9</v>
      </c>
      <c r="J1556" s="9">
        <v>6500</v>
      </c>
      <c r="K1556" s="10">
        <f t="shared" si="12"/>
        <v>5850</v>
      </c>
      <c r="L1556" s="10">
        <f t="shared" si="13"/>
        <v>2047.4999999999998</v>
      </c>
      <c r="M1556" s="11">
        <v>0.35</v>
      </c>
      <c r="O1556" s="16"/>
      <c r="P1556" s="17"/>
      <c r="Q1556" s="12"/>
      <c r="R1556" s="13"/>
    </row>
    <row r="1557" spans="1:18" ht="15.85" customHeight="1">
      <c r="A1557" s="1"/>
      <c r="B1557" s="6" t="s">
        <v>27</v>
      </c>
      <c r="C1557" s="6">
        <v>1128299</v>
      </c>
      <c r="D1557" s="7">
        <v>44400</v>
      </c>
      <c r="E1557" s="6" t="s">
        <v>28</v>
      </c>
      <c r="F1557" s="6" t="s">
        <v>67</v>
      </c>
      <c r="G1557" s="6" t="s">
        <v>68</v>
      </c>
      <c r="H1557" s="6" t="s">
        <v>20</v>
      </c>
      <c r="I1557" s="8">
        <v>0.85</v>
      </c>
      <c r="J1557" s="9">
        <v>5500</v>
      </c>
      <c r="K1557" s="10">
        <f t="shared" si="12"/>
        <v>4675</v>
      </c>
      <c r="L1557" s="10">
        <f t="shared" si="13"/>
        <v>1636.25</v>
      </c>
      <c r="M1557" s="11">
        <v>0.35</v>
      </c>
      <c r="O1557" s="16"/>
      <c r="P1557" s="17"/>
      <c r="Q1557" s="12"/>
      <c r="R1557" s="13"/>
    </row>
    <row r="1558" spans="1:18" ht="15.85" customHeight="1">
      <c r="A1558" s="1"/>
      <c r="B1558" s="6" t="s">
        <v>27</v>
      </c>
      <c r="C1558" s="6">
        <v>1128299</v>
      </c>
      <c r="D1558" s="7">
        <v>44400</v>
      </c>
      <c r="E1558" s="6" t="s">
        <v>28</v>
      </c>
      <c r="F1558" s="6" t="s">
        <v>67</v>
      </c>
      <c r="G1558" s="6" t="s">
        <v>68</v>
      </c>
      <c r="H1558" s="6" t="s">
        <v>21</v>
      </c>
      <c r="I1558" s="8">
        <v>0.9</v>
      </c>
      <c r="J1558" s="9">
        <v>6000</v>
      </c>
      <c r="K1558" s="10">
        <f t="shared" si="12"/>
        <v>5400</v>
      </c>
      <c r="L1558" s="10">
        <f t="shared" si="13"/>
        <v>2160</v>
      </c>
      <c r="M1558" s="11">
        <v>0.4</v>
      </c>
      <c r="O1558" s="16"/>
      <c r="P1558" s="17"/>
      <c r="Q1558" s="12"/>
      <c r="R1558" s="13"/>
    </row>
    <row r="1559" spans="1:18" ht="15.85" customHeight="1">
      <c r="A1559" s="1"/>
      <c r="B1559" s="6" t="s">
        <v>27</v>
      </c>
      <c r="C1559" s="6">
        <v>1128299</v>
      </c>
      <c r="D1559" s="7">
        <v>44400</v>
      </c>
      <c r="E1559" s="6" t="s">
        <v>28</v>
      </c>
      <c r="F1559" s="6" t="s">
        <v>67</v>
      </c>
      <c r="G1559" s="6" t="s">
        <v>68</v>
      </c>
      <c r="H1559" s="6" t="s">
        <v>22</v>
      </c>
      <c r="I1559" s="8">
        <v>1.05</v>
      </c>
      <c r="J1559" s="9">
        <v>6000</v>
      </c>
      <c r="K1559" s="10">
        <f t="shared" si="12"/>
        <v>6300</v>
      </c>
      <c r="L1559" s="10">
        <f t="shared" si="13"/>
        <v>1890</v>
      </c>
      <c r="M1559" s="11">
        <v>0.3</v>
      </c>
      <c r="O1559" s="16"/>
      <c r="P1559" s="17"/>
      <c r="Q1559" s="12"/>
      <c r="R1559" s="13"/>
    </row>
    <row r="1560" spans="1:18" ht="15.85" customHeight="1">
      <c r="A1560" s="1"/>
      <c r="B1560" s="6" t="s">
        <v>27</v>
      </c>
      <c r="C1560" s="6">
        <v>1128299</v>
      </c>
      <c r="D1560" s="7">
        <v>44432</v>
      </c>
      <c r="E1560" s="6" t="s">
        <v>28</v>
      </c>
      <c r="F1560" s="6" t="s">
        <v>67</v>
      </c>
      <c r="G1560" s="6" t="s">
        <v>68</v>
      </c>
      <c r="H1560" s="6" t="s">
        <v>17</v>
      </c>
      <c r="I1560" s="8">
        <v>0.9</v>
      </c>
      <c r="J1560" s="9">
        <v>8000</v>
      </c>
      <c r="K1560" s="10">
        <f t="shared" si="12"/>
        <v>7200</v>
      </c>
      <c r="L1560" s="10">
        <f t="shared" si="13"/>
        <v>2520</v>
      </c>
      <c r="M1560" s="11">
        <v>0.35</v>
      </c>
      <c r="O1560" s="16"/>
      <c r="P1560" s="17"/>
      <c r="Q1560" s="12"/>
      <c r="R1560" s="13"/>
    </row>
    <row r="1561" spans="1:18" ht="15.85" customHeight="1">
      <c r="A1561" s="1"/>
      <c r="B1561" s="6" t="s">
        <v>27</v>
      </c>
      <c r="C1561" s="6">
        <v>1128299</v>
      </c>
      <c r="D1561" s="7">
        <v>44432</v>
      </c>
      <c r="E1561" s="6" t="s">
        <v>28</v>
      </c>
      <c r="F1561" s="6" t="s">
        <v>67</v>
      </c>
      <c r="G1561" s="6" t="s">
        <v>68</v>
      </c>
      <c r="H1561" s="6" t="s">
        <v>18</v>
      </c>
      <c r="I1561" s="8">
        <v>0.8</v>
      </c>
      <c r="J1561" s="9">
        <v>7750</v>
      </c>
      <c r="K1561" s="10">
        <f t="shared" si="12"/>
        <v>6200</v>
      </c>
      <c r="L1561" s="10">
        <f t="shared" si="13"/>
        <v>2170</v>
      </c>
      <c r="M1561" s="11">
        <v>0.35</v>
      </c>
      <c r="O1561" s="16"/>
      <c r="P1561" s="17"/>
      <c r="Q1561" s="12"/>
      <c r="R1561" s="13"/>
    </row>
    <row r="1562" spans="1:18" ht="15.85" customHeight="1">
      <c r="A1562" s="1"/>
      <c r="B1562" s="6" t="s">
        <v>27</v>
      </c>
      <c r="C1562" s="6">
        <v>1128299</v>
      </c>
      <c r="D1562" s="7">
        <v>44432</v>
      </c>
      <c r="E1562" s="6" t="s">
        <v>28</v>
      </c>
      <c r="F1562" s="6" t="s">
        <v>67</v>
      </c>
      <c r="G1562" s="6" t="s">
        <v>68</v>
      </c>
      <c r="H1562" s="6" t="s">
        <v>19</v>
      </c>
      <c r="I1562" s="8">
        <v>0.70000000000000007</v>
      </c>
      <c r="J1562" s="9">
        <v>6500</v>
      </c>
      <c r="K1562" s="10">
        <f t="shared" si="12"/>
        <v>4550</v>
      </c>
      <c r="L1562" s="10">
        <f t="shared" si="13"/>
        <v>1592.5</v>
      </c>
      <c r="M1562" s="11">
        <v>0.35</v>
      </c>
      <c r="O1562" s="16"/>
      <c r="P1562" s="17"/>
      <c r="Q1562" s="12"/>
      <c r="R1562" s="13"/>
    </row>
    <row r="1563" spans="1:18" ht="15.85" customHeight="1">
      <c r="A1563" s="1"/>
      <c r="B1563" s="6" t="s">
        <v>27</v>
      </c>
      <c r="C1563" s="6">
        <v>1128299</v>
      </c>
      <c r="D1563" s="7">
        <v>44432</v>
      </c>
      <c r="E1563" s="6" t="s">
        <v>28</v>
      </c>
      <c r="F1563" s="6" t="s">
        <v>67</v>
      </c>
      <c r="G1563" s="6" t="s">
        <v>68</v>
      </c>
      <c r="H1563" s="6" t="s">
        <v>20</v>
      </c>
      <c r="I1563" s="8">
        <v>0.70000000000000007</v>
      </c>
      <c r="J1563" s="9">
        <v>4250</v>
      </c>
      <c r="K1563" s="10">
        <f t="shared" si="12"/>
        <v>2975.0000000000005</v>
      </c>
      <c r="L1563" s="10">
        <f t="shared" si="13"/>
        <v>1041.25</v>
      </c>
      <c r="M1563" s="11">
        <v>0.35</v>
      </c>
      <c r="O1563" s="16"/>
      <c r="P1563" s="17"/>
      <c r="Q1563" s="12"/>
      <c r="R1563" s="13"/>
    </row>
    <row r="1564" spans="1:18" ht="15.85" customHeight="1">
      <c r="A1564" s="1"/>
      <c r="B1564" s="6" t="s">
        <v>27</v>
      </c>
      <c r="C1564" s="6">
        <v>1128299</v>
      </c>
      <c r="D1564" s="7">
        <v>44432</v>
      </c>
      <c r="E1564" s="6" t="s">
        <v>28</v>
      </c>
      <c r="F1564" s="6" t="s">
        <v>67</v>
      </c>
      <c r="G1564" s="6" t="s">
        <v>68</v>
      </c>
      <c r="H1564" s="6" t="s">
        <v>21</v>
      </c>
      <c r="I1564" s="8">
        <v>0.7</v>
      </c>
      <c r="J1564" s="9">
        <v>4250</v>
      </c>
      <c r="K1564" s="10">
        <f t="shared" si="12"/>
        <v>2975</v>
      </c>
      <c r="L1564" s="10">
        <f t="shared" si="13"/>
        <v>1190</v>
      </c>
      <c r="M1564" s="11">
        <v>0.4</v>
      </c>
      <c r="O1564" s="16"/>
      <c r="P1564" s="17"/>
      <c r="Q1564" s="12"/>
      <c r="R1564" s="13"/>
    </row>
    <row r="1565" spans="1:18" ht="15.85" customHeight="1">
      <c r="A1565" s="1"/>
      <c r="B1565" s="6" t="s">
        <v>27</v>
      </c>
      <c r="C1565" s="6">
        <v>1128299</v>
      </c>
      <c r="D1565" s="7">
        <v>44432</v>
      </c>
      <c r="E1565" s="6" t="s">
        <v>28</v>
      </c>
      <c r="F1565" s="6" t="s">
        <v>67</v>
      </c>
      <c r="G1565" s="6" t="s">
        <v>68</v>
      </c>
      <c r="H1565" s="6" t="s">
        <v>22</v>
      </c>
      <c r="I1565" s="8">
        <v>0.75</v>
      </c>
      <c r="J1565" s="9">
        <v>2500</v>
      </c>
      <c r="K1565" s="10">
        <f t="shared" si="12"/>
        <v>1875</v>
      </c>
      <c r="L1565" s="10">
        <f t="shared" si="13"/>
        <v>562.5</v>
      </c>
      <c r="M1565" s="11">
        <v>0.3</v>
      </c>
      <c r="O1565" s="16"/>
      <c r="P1565" s="17"/>
      <c r="Q1565" s="12"/>
      <c r="R1565" s="13"/>
    </row>
    <row r="1566" spans="1:18" ht="15.85" customHeight="1">
      <c r="A1566" s="1"/>
      <c r="B1566" s="6" t="s">
        <v>27</v>
      </c>
      <c r="C1566" s="6">
        <v>1128299</v>
      </c>
      <c r="D1566" s="7">
        <v>44464</v>
      </c>
      <c r="E1566" s="6" t="s">
        <v>28</v>
      </c>
      <c r="F1566" s="6" t="s">
        <v>67</v>
      </c>
      <c r="G1566" s="6" t="s">
        <v>68</v>
      </c>
      <c r="H1566" s="6" t="s">
        <v>17</v>
      </c>
      <c r="I1566" s="8">
        <v>0.50000000000000011</v>
      </c>
      <c r="J1566" s="9">
        <v>4500</v>
      </c>
      <c r="K1566" s="10">
        <f t="shared" si="12"/>
        <v>2250.0000000000005</v>
      </c>
      <c r="L1566" s="10">
        <f t="shared" si="13"/>
        <v>787.50000000000011</v>
      </c>
      <c r="M1566" s="11">
        <v>0.35</v>
      </c>
      <c r="O1566" s="16"/>
      <c r="P1566" s="17"/>
      <c r="Q1566" s="12"/>
      <c r="R1566" s="13"/>
    </row>
    <row r="1567" spans="1:18" ht="15.85" customHeight="1">
      <c r="A1567" s="1"/>
      <c r="B1567" s="6" t="s">
        <v>27</v>
      </c>
      <c r="C1567" s="6">
        <v>1128299</v>
      </c>
      <c r="D1567" s="7">
        <v>44464</v>
      </c>
      <c r="E1567" s="6" t="s">
        <v>28</v>
      </c>
      <c r="F1567" s="6" t="s">
        <v>67</v>
      </c>
      <c r="G1567" s="6" t="s">
        <v>68</v>
      </c>
      <c r="H1567" s="6" t="s">
        <v>18</v>
      </c>
      <c r="I1567" s="8">
        <v>0.55000000000000016</v>
      </c>
      <c r="J1567" s="9">
        <v>4500</v>
      </c>
      <c r="K1567" s="10">
        <f t="shared" si="12"/>
        <v>2475.0000000000009</v>
      </c>
      <c r="L1567" s="10">
        <f t="shared" si="13"/>
        <v>866.25000000000023</v>
      </c>
      <c r="M1567" s="11">
        <v>0.35</v>
      </c>
      <c r="O1567" s="16"/>
      <c r="P1567" s="17"/>
      <c r="Q1567" s="12"/>
      <c r="R1567" s="13"/>
    </row>
    <row r="1568" spans="1:18" ht="15.85" customHeight="1">
      <c r="A1568" s="1"/>
      <c r="B1568" s="6" t="s">
        <v>27</v>
      </c>
      <c r="C1568" s="6">
        <v>1128299</v>
      </c>
      <c r="D1568" s="7">
        <v>44464</v>
      </c>
      <c r="E1568" s="6" t="s">
        <v>28</v>
      </c>
      <c r="F1568" s="6" t="s">
        <v>67</v>
      </c>
      <c r="G1568" s="6" t="s">
        <v>68</v>
      </c>
      <c r="H1568" s="6" t="s">
        <v>19</v>
      </c>
      <c r="I1568" s="8">
        <v>0.50000000000000011</v>
      </c>
      <c r="J1568" s="9">
        <v>2500</v>
      </c>
      <c r="K1568" s="10">
        <f t="shared" si="12"/>
        <v>1250.0000000000002</v>
      </c>
      <c r="L1568" s="10">
        <f t="shared" si="13"/>
        <v>437.50000000000006</v>
      </c>
      <c r="M1568" s="11">
        <v>0.35</v>
      </c>
      <c r="O1568" s="16"/>
      <c r="P1568" s="17"/>
      <c r="Q1568" s="12"/>
      <c r="R1568" s="13"/>
    </row>
    <row r="1569" spans="1:18" ht="15.85" customHeight="1">
      <c r="A1569" s="1"/>
      <c r="B1569" s="6" t="s">
        <v>27</v>
      </c>
      <c r="C1569" s="6">
        <v>1128299</v>
      </c>
      <c r="D1569" s="7">
        <v>44464</v>
      </c>
      <c r="E1569" s="6" t="s">
        <v>28</v>
      </c>
      <c r="F1569" s="6" t="s">
        <v>67</v>
      </c>
      <c r="G1569" s="6" t="s">
        <v>68</v>
      </c>
      <c r="H1569" s="6" t="s">
        <v>20</v>
      </c>
      <c r="I1569" s="8">
        <v>0.50000000000000011</v>
      </c>
      <c r="J1569" s="9">
        <v>2000</v>
      </c>
      <c r="K1569" s="10">
        <f t="shared" si="12"/>
        <v>1000.0000000000002</v>
      </c>
      <c r="L1569" s="10">
        <f t="shared" si="13"/>
        <v>350.00000000000006</v>
      </c>
      <c r="M1569" s="11">
        <v>0.35</v>
      </c>
      <c r="O1569" s="16"/>
      <c r="P1569" s="17"/>
      <c r="Q1569" s="12"/>
      <c r="R1569" s="13"/>
    </row>
    <row r="1570" spans="1:18" ht="15.85" customHeight="1">
      <c r="A1570" s="1"/>
      <c r="B1570" s="6" t="s">
        <v>27</v>
      </c>
      <c r="C1570" s="6">
        <v>1128299</v>
      </c>
      <c r="D1570" s="7">
        <v>44464</v>
      </c>
      <c r="E1570" s="6" t="s">
        <v>28</v>
      </c>
      <c r="F1570" s="6" t="s">
        <v>67</v>
      </c>
      <c r="G1570" s="6" t="s">
        <v>68</v>
      </c>
      <c r="H1570" s="6" t="s">
        <v>21</v>
      </c>
      <c r="I1570" s="8">
        <v>0.60000000000000009</v>
      </c>
      <c r="J1570" s="9">
        <v>2250</v>
      </c>
      <c r="K1570" s="10">
        <f t="shared" si="12"/>
        <v>1350.0000000000002</v>
      </c>
      <c r="L1570" s="10">
        <f t="shared" si="13"/>
        <v>540.00000000000011</v>
      </c>
      <c r="M1570" s="11">
        <v>0.4</v>
      </c>
      <c r="O1570" s="16"/>
      <c r="P1570" s="17"/>
      <c r="Q1570" s="12"/>
      <c r="R1570" s="13"/>
    </row>
    <row r="1571" spans="1:18" ht="15.85" customHeight="1">
      <c r="A1571" s="1"/>
      <c r="B1571" s="6" t="s">
        <v>27</v>
      </c>
      <c r="C1571" s="6">
        <v>1128299</v>
      </c>
      <c r="D1571" s="7">
        <v>44464</v>
      </c>
      <c r="E1571" s="6" t="s">
        <v>28</v>
      </c>
      <c r="F1571" s="6" t="s">
        <v>67</v>
      </c>
      <c r="G1571" s="6" t="s">
        <v>68</v>
      </c>
      <c r="H1571" s="6" t="s">
        <v>22</v>
      </c>
      <c r="I1571" s="8">
        <v>0.44999999999999996</v>
      </c>
      <c r="J1571" s="9">
        <v>2500</v>
      </c>
      <c r="K1571" s="10">
        <f t="shared" si="12"/>
        <v>1125</v>
      </c>
      <c r="L1571" s="10">
        <f t="shared" si="13"/>
        <v>337.5</v>
      </c>
      <c r="M1571" s="11">
        <v>0.3</v>
      </c>
      <c r="O1571" s="16"/>
      <c r="P1571" s="17"/>
      <c r="Q1571" s="12"/>
      <c r="R1571" s="13"/>
    </row>
    <row r="1572" spans="1:18" ht="15.85" customHeight="1">
      <c r="A1572" s="1"/>
      <c r="B1572" s="6" t="s">
        <v>27</v>
      </c>
      <c r="C1572" s="6">
        <v>1128299</v>
      </c>
      <c r="D1572" s="7">
        <v>44493</v>
      </c>
      <c r="E1572" s="6" t="s">
        <v>28</v>
      </c>
      <c r="F1572" s="6" t="s">
        <v>67</v>
      </c>
      <c r="G1572" s="6" t="s">
        <v>68</v>
      </c>
      <c r="H1572" s="6" t="s">
        <v>17</v>
      </c>
      <c r="I1572" s="8">
        <v>0.4</v>
      </c>
      <c r="J1572" s="9">
        <v>3500</v>
      </c>
      <c r="K1572" s="10">
        <f t="shared" si="12"/>
        <v>1400</v>
      </c>
      <c r="L1572" s="10">
        <f t="shared" si="13"/>
        <v>489.99999999999994</v>
      </c>
      <c r="M1572" s="11">
        <v>0.35</v>
      </c>
      <c r="O1572" s="16"/>
      <c r="P1572" s="17"/>
      <c r="Q1572" s="12"/>
      <c r="R1572" s="13"/>
    </row>
    <row r="1573" spans="1:18" ht="15.85" customHeight="1">
      <c r="A1573" s="1"/>
      <c r="B1573" s="6" t="s">
        <v>27</v>
      </c>
      <c r="C1573" s="6">
        <v>1128299</v>
      </c>
      <c r="D1573" s="7">
        <v>44493</v>
      </c>
      <c r="E1573" s="6" t="s">
        <v>28</v>
      </c>
      <c r="F1573" s="6" t="s">
        <v>67</v>
      </c>
      <c r="G1573" s="6" t="s">
        <v>68</v>
      </c>
      <c r="H1573" s="6" t="s">
        <v>18</v>
      </c>
      <c r="I1573" s="8">
        <v>0.55000000000000016</v>
      </c>
      <c r="J1573" s="9">
        <v>5250</v>
      </c>
      <c r="K1573" s="10">
        <f t="shared" si="12"/>
        <v>2887.5000000000009</v>
      </c>
      <c r="L1573" s="10">
        <f t="shared" si="13"/>
        <v>1010.6250000000002</v>
      </c>
      <c r="M1573" s="11">
        <v>0.35</v>
      </c>
      <c r="O1573" s="16"/>
      <c r="P1573" s="17"/>
      <c r="Q1573" s="12"/>
      <c r="R1573" s="13"/>
    </row>
    <row r="1574" spans="1:18" ht="15.85" customHeight="1">
      <c r="A1574" s="1"/>
      <c r="B1574" s="6" t="s">
        <v>27</v>
      </c>
      <c r="C1574" s="6">
        <v>1128299</v>
      </c>
      <c r="D1574" s="7">
        <v>44493</v>
      </c>
      <c r="E1574" s="6" t="s">
        <v>28</v>
      </c>
      <c r="F1574" s="6" t="s">
        <v>67</v>
      </c>
      <c r="G1574" s="6" t="s">
        <v>68</v>
      </c>
      <c r="H1574" s="6" t="s">
        <v>19</v>
      </c>
      <c r="I1574" s="8">
        <v>0.50000000000000011</v>
      </c>
      <c r="J1574" s="9">
        <v>3500</v>
      </c>
      <c r="K1574" s="10">
        <f t="shared" si="12"/>
        <v>1750.0000000000005</v>
      </c>
      <c r="L1574" s="10">
        <f t="shared" si="13"/>
        <v>612.50000000000011</v>
      </c>
      <c r="M1574" s="11">
        <v>0.35</v>
      </c>
      <c r="O1574" s="16"/>
      <c r="P1574" s="17"/>
      <c r="Q1574" s="12"/>
      <c r="R1574" s="13"/>
    </row>
    <row r="1575" spans="1:18" ht="15.85" customHeight="1">
      <c r="A1575" s="1"/>
      <c r="B1575" s="6" t="s">
        <v>27</v>
      </c>
      <c r="C1575" s="6">
        <v>1128299</v>
      </c>
      <c r="D1575" s="7">
        <v>44493</v>
      </c>
      <c r="E1575" s="6" t="s">
        <v>28</v>
      </c>
      <c r="F1575" s="6" t="s">
        <v>67</v>
      </c>
      <c r="G1575" s="6" t="s">
        <v>68</v>
      </c>
      <c r="H1575" s="6" t="s">
        <v>20</v>
      </c>
      <c r="I1575" s="8">
        <v>0.45000000000000007</v>
      </c>
      <c r="J1575" s="9">
        <v>3250</v>
      </c>
      <c r="K1575" s="10">
        <f t="shared" si="12"/>
        <v>1462.5000000000002</v>
      </c>
      <c r="L1575" s="10">
        <f t="shared" si="13"/>
        <v>511.87500000000006</v>
      </c>
      <c r="M1575" s="11">
        <v>0.35</v>
      </c>
      <c r="O1575" s="16"/>
      <c r="P1575" s="17"/>
      <c r="Q1575" s="12"/>
      <c r="R1575" s="13"/>
    </row>
    <row r="1576" spans="1:18" ht="15.85" customHeight="1">
      <c r="A1576" s="1"/>
      <c r="B1576" s="6" t="s">
        <v>27</v>
      </c>
      <c r="C1576" s="6">
        <v>1128299</v>
      </c>
      <c r="D1576" s="7">
        <v>44493</v>
      </c>
      <c r="E1576" s="6" t="s">
        <v>28</v>
      </c>
      <c r="F1576" s="6" t="s">
        <v>67</v>
      </c>
      <c r="G1576" s="6" t="s">
        <v>68</v>
      </c>
      <c r="H1576" s="6" t="s">
        <v>21</v>
      </c>
      <c r="I1576" s="8">
        <v>0.55000000000000004</v>
      </c>
      <c r="J1576" s="9">
        <v>3000</v>
      </c>
      <c r="K1576" s="10">
        <f t="shared" si="12"/>
        <v>1650.0000000000002</v>
      </c>
      <c r="L1576" s="10">
        <f t="shared" si="13"/>
        <v>660.00000000000011</v>
      </c>
      <c r="M1576" s="11">
        <v>0.4</v>
      </c>
      <c r="O1576" s="16"/>
      <c r="P1576" s="17"/>
      <c r="Q1576" s="12"/>
      <c r="R1576" s="13"/>
    </row>
    <row r="1577" spans="1:18" ht="15.85" customHeight="1">
      <c r="A1577" s="1"/>
      <c r="B1577" s="6" t="s">
        <v>27</v>
      </c>
      <c r="C1577" s="6">
        <v>1128299</v>
      </c>
      <c r="D1577" s="7">
        <v>44493</v>
      </c>
      <c r="E1577" s="6" t="s">
        <v>28</v>
      </c>
      <c r="F1577" s="6" t="s">
        <v>67</v>
      </c>
      <c r="G1577" s="6" t="s">
        <v>68</v>
      </c>
      <c r="H1577" s="6" t="s">
        <v>22</v>
      </c>
      <c r="I1577" s="8">
        <v>0.60000000000000009</v>
      </c>
      <c r="J1577" s="9">
        <v>3500</v>
      </c>
      <c r="K1577" s="10">
        <f t="shared" si="12"/>
        <v>2100.0000000000005</v>
      </c>
      <c r="L1577" s="10">
        <f t="shared" si="13"/>
        <v>630.00000000000011</v>
      </c>
      <c r="M1577" s="11">
        <v>0.3</v>
      </c>
      <c r="O1577" s="16"/>
      <c r="P1577" s="17"/>
      <c r="Q1577" s="12"/>
      <c r="R1577" s="13"/>
    </row>
    <row r="1578" spans="1:18" ht="15.85" customHeight="1">
      <c r="A1578" s="1"/>
      <c r="B1578" s="6" t="s">
        <v>27</v>
      </c>
      <c r="C1578" s="6">
        <v>1128299</v>
      </c>
      <c r="D1578" s="7">
        <v>44524</v>
      </c>
      <c r="E1578" s="6" t="s">
        <v>28</v>
      </c>
      <c r="F1578" s="6" t="s">
        <v>67</v>
      </c>
      <c r="G1578" s="6" t="s">
        <v>68</v>
      </c>
      <c r="H1578" s="6" t="s">
        <v>17</v>
      </c>
      <c r="I1578" s="8">
        <v>0.45000000000000007</v>
      </c>
      <c r="J1578" s="9">
        <v>5750</v>
      </c>
      <c r="K1578" s="10">
        <f t="shared" si="12"/>
        <v>2587.5000000000005</v>
      </c>
      <c r="L1578" s="10">
        <f t="shared" si="13"/>
        <v>905.62500000000011</v>
      </c>
      <c r="M1578" s="11">
        <v>0.35</v>
      </c>
      <c r="O1578" s="16"/>
      <c r="P1578" s="17"/>
      <c r="Q1578" s="12"/>
      <c r="R1578" s="13"/>
    </row>
    <row r="1579" spans="1:18" ht="15.85" customHeight="1">
      <c r="A1579" s="1"/>
      <c r="B1579" s="6" t="s">
        <v>27</v>
      </c>
      <c r="C1579" s="6">
        <v>1128299</v>
      </c>
      <c r="D1579" s="7">
        <v>44524</v>
      </c>
      <c r="E1579" s="6" t="s">
        <v>28</v>
      </c>
      <c r="F1579" s="6" t="s">
        <v>67</v>
      </c>
      <c r="G1579" s="6" t="s">
        <v>68</v>
      </c>
      <c r="H1579" s="6" t="s">
        <v>18</v>
      </c>
      <c r="I1579" s="8">
        <v>0.50000000000000011</v>
      </c>
      <c r="J1579" s="9">
        <v>6500</v>
      </c>
      <c r="K1579" s="10">
        <f t="shared" si="12"/>
        <v>3250.0000000000009</v>
      </c>
      <c r="L1579" s="10">
        <f t="shared" si="13"/>
        <v>1137.5000000000002</v>
      </c>
      <c r="M1579" s="11">
        <v>0.35</v>
      </c>
      <c r="O1579" s="16"/>
      <c r="P1579" s="17"/>
      <c r="Q1579" s="12"/>
      <c r="R1579" s="13"/>
    </row>
    <row r="1580" spans="1:18" ht="15.85" customHeight="1">
      <c r="A1580" s="1"/>
      <c r="B1580" s="6" t="s">
        <v>27</v>
      </c>
      <c r="C1580" s="6">
        <v>1128299</v>
      </c>
      <c r="D1580" s="7">
        <v>44524</v>
      </c>
      <c r="E1580" s="6" t="s">
        <v>28</v>
      </c>
      <c r="F1580" s="6" t="s">
        <v>67</v>
      </c>
      <c r="G1580" s="6" t="s">
        <v>68</v>
      </c>
      <c r="H1580" s="6" t="s">
        <v>19</v>
      </c>
      <c r="I1580" s="8">
        <v>0.45000000000000007</v>
      </c>
      <c r="J1580" s="9">
        <v>4750</v>
      </c>
      <c r="K1580" s="10">
        <f t="shared" si="12"/>
        <v>2137.5000000000005</v>
      </c>
      <c r="L1580" s="10">
        <f t="shared" si="13"/>
        <v>748.12500000000011</v>
      </c>
      <c r="M1580" s="11">
        <v>0.35</v>
      </c>
      <c r="O1580" s="16"/>
      <c r="P1580" s="17"/>
      <c r="Q1580" s="12"/>
      <c r="R1580" s="13"/>
    </row>
    <row r="1581" spans="1:18" ht="15.85" customHeight="1">
      <c r="A1581" s="1"/>
      <c r="B1581" s="6" t="s">
        <v>27</v>
      </c>
      <c r="C1581" s="6">
        <v>1128299</v>
      </c>
      <c r="D1581" s="7">
        <v>44524</v>
      </c>
      <c r="E1581" s="6" t="s">
        <v>28</v>
      </c>
      <c r="F1581" s="6" t="s">
        <v>67</v>
      </c>
      <c r="G1581" s="6" t="s">
        <v>68</v>
      </c>
      <c r="H1581" s="6" t="s">
        <v>20</v>
      </c>
      <c r="I1581" s="8">
        <v>0.55000000000000016</v>
      </c>
      <c r="J1581" s="9">
        <v>4500</v>
      </c>
      <c r="K1581" s="10">
        <f t="shared" si="12"/>
        <v>2475.0000000000009</v>
      </c>
      <c r="L1581" s="10">
        <f t="shared" si="13"/>
        <v>866.25000000000023</v>
      </c>
      <c r="M1581" s="11">
        <v>0.35</v>
      </c>
      <c r="O1581" s="16"/>
      <c r="P1581" s="17"/>
      <c r="Q1581" s="12"/>
      <c r="R1581" s="13"/>
    </row>
    <row r="1582" spans="1:18" ht="15.85" customHeight="1">
      <c r="A1582" s="1"/>
      <c r="B1582" s="6" t="s">
        <v>27</v>
      </c>
      <c r="C1582" s="6">
        <v>1128299</v>
      </c>
      <c r="D1582" s="7">
        <v>44524</v>
      </c>
      <c r="E1582" s="6" t="s">
        <v>28</v>
      </c>
      <c r="F1582" s="6" t="s">
        <v>67</v>
      </c>
      <c r="G1582" s="6" t="s">
        <v>68</v>
      </c>
      <c r="H1582" s="6" t="s">
        <v>21</v>
      </c>
      <c r="I1582" s="8">
        <v>0.75000000000000011</v>
      </c>
      <c r="J1582" s="9">
        <v>4250</v>
      </c>
      <c r="K1582" s="10">
        <f t="shared" si="12"/>
        <v>3187.5000000000005</v>
      </c>
      <c r="L1582" s="10">
        <f t="shared" si="13"/>
        <v>1275.0000000000002</v>
      </c>
      <c r="M1582" s="11">
        <v>0.4</v>
      </c>
      <c r="O1582" s="16"/>
      <c r="P1582" s="17"/>
      <c r="Q1582" s="12"/>
      <c r="R1582" s="13"/>
    </row>
    <row r="1583" spans="1:18" ht="15.85" customHeight="1">
      <c r="A1583" s="1"/>
      <c r="B1583" s="6" t="s">
        <v>27</v>
      </c>
      <c r="C1583" s="6">
        <v>1128299</v>
      </c>
      <c r="D1583" s="7">
        <v>44524</v>
      </c>
      <c r="E1583" s="6" t="s">
        <v>28</v>
      </c>
      <c r="F1583" s="6" t="s">
        <v>67</v>
      </c>
      <c r="G1583" s="6" t="s">
        <v>68</v>
      </c>
      <c r="H1583" s="6" t="s">
        <v>22</v>
      </c>
      <c r="I1583" s="8">
        <v>0.80000000000000016</v>
      </c>
      <c r="J1583" s="9">
        <v>5500</v>
      </c>
      <c r="K1583" s="10">
        <f t="shared" si="12"/>
        <v>4400.0000000000009</v>
      </c>
      <c r="L1583" s="10">
        <f t="shared" si="13"/>
        <v>1320.0000000000002</v>
      </c>
      <c r="M1583" s="11">
        <v>0.3</v>
      </c>
      <c r="O1583" s="16"/>
      <c r="P1583" s="17"/>
      <c r="Q1583" s="12"/>
      <c r="R1583" s="13"/>
    </row>
    <row r="1584" spans="1:18" ht="15.85" customHeight="1">
      <c r="A1584" s="1"/>
      <c r="B1584" s="6" t="s">
        <v>27</v>
      </c>
      <c r="C1584" s="6">
        <v>1128299</v>
      </c>
      <c r="D1584" s="7">
        <v>44553</v>
      </c>
      <c r="E1584" s="6" t="s">
        <v>28</v>
      </c>
      <c r="F1584" s="6" t="s">
        <v>67</v>
      </c>
      <c r="G1584" s="6" t="s">
        <v>68</v>
      </c>
      <c r="H1584" s="6" t="s">
        <v>17</v>
      </c>
      <c r="I1584" s="8">
        <v>0.65000000000000013</v>
      </c>
      <c r="J1584" s="9">
        <v>7500</v>
      </c>
      <c r="K1584" s="10">
        <f t="shared" si="12"/>
        <v>4875.0000000000009</v>
      </c>
      <c r="L1584" s="10">
        <f t="shared" si="13"/>
        <v>1706.2500000000002</v>
      </c>
      <c r="M1584" s="11">
        <v>0.35</v>
      </c>
      <c r="O1584" s="16"/>
      <c r="P1584" s="17"/>
      <c r="Q1584" s="12"/>
      <c r="R1584" s="13"/>
    </row>
    <row r="1585" spans="1:18" ht="15.85" customHeight="1">
      <c r="A1585" s="1"/>
      <c r="B1585" s="6" t="s">
        <v>27</v>
      </c>
      <c r="C1585" s="6">
        <v>1128299</v>
      </c>
      <c r="D1585" s="7">
        <v>44553</v>
      </c>
      <c r="E1585" s="6" t="s">
        <v>28</v>
      </c>
      <c r="F1585" s="6" t="s">
        <v>67</v>
      </c>
      <c r="G1585" s="6" t="s">
        <v>68</v>
      </c>
      <c r="H1585" s="6" t="s">
        <v>18</v>
      </c>
      <c r="I1585" s="8">
        <v>0.75000000000000022</v>
      </c>
      <c r="J1585" s="9">
        <v>7500</v>
      </c>
      <c r="K1585" s="10">
        <f t="shared" si="12"/>
        <v>5625.0000000000018</v>
      </c>
      <c r="L1585" s="10">
        <f t="shared" si="13"/>
        <v>1968.7500000000005</v>
      </c>
      <c r="M1585" s="11">
        <v>0.35</v>
      </c>
      <c r="O1585" s="16"/>
      <c r="P1585" s="17"/>
      <c r="Q1585" s="12"/>
      <c r="R1585" s="13"/>
    </row>
    <row r="1586" spans="1:18" ht="15.85" customHeight="1">
      <c r="A1586" s="1"/>
      <c r="B1586" s="6" t="s">
        <v>27</v>
      </c>
      <c r="C1586" s="6">
        <v>1128299</v>
      </c>
      <c r="D1586" s="7">
        <v>44553</v>
      </c>
      <c r="E1586" s="6" t="s">
        <v>28</v>
      </c>
      <c r="F1586" s="6" t="s">
        <v>67</v>
      </c>
      <c r="G1586" s="6" t="s">
        <v>68</v>
      </c>
      <c r="H1586" s="6" t="s">
        <v>19</v>
      </c>
      <c r="I1586" s="8">
        <v>0.70000000000000018</v>
      </c>
      <c r="J1586" s="9">
        <v>5500</v>
      </c>
      <c r="K1586" s="10">
        <f t="shared" si="12"/>
        <v>3850.0000000000009</v>
      </c>
      <c r="L1586" s="10">
        <f t="shared" si="13"/>
        <v>1347.5000000000002</v>
      </c>
      <c r="M1586" s="11">
        <v>0.35</v>
      </c>
      <c r="O1586" s="16"/>
      <c r="P1586" s="17"/>
      <c r="Q1586" s="12"/>
      <c r="R1586" s="13"/>
    </row>
    <row r="1587" spans="1:18" ht="15.85" customHeight="1">
      <c r="A1587" s="1"/>
      <c r="B1587" s="6" t="s">
        <v>27</v>
      </c>
      <c r="C1587" s="6">
        <v>1128299</v>
      </c>
      <c r="D1587" s="7">
        <v>44553</v>
      </c>
      <c r="E1587" s="6" t="s">
        <v>28</v>
      </c>
      <c r="F1587" s="6" t="s">
        <v>67</v>
      </c>
      <c r="G1587" s="6" t="s">
        <v>68</v>
      </c>
      <c r="H1587" s="6" t="s">
        <v>20</v>
      </c>
      <c r="I1587" s="8">
        <v>0.70000000000000018</v>
      </c>
      <c r="J1587" s="9">
        <v>5500</v>
      </c>
      <c r="K1587" s="10">
        <f t="shared" si="12"/>
        <v>3850.0000000000009</v>
      </c>
      <c r="L1587" s="10">
        <f t="shared" si="13"/>
        <v>1347.5000000000002</v>
      </c>
      <c r="M1587" s="11">
        <v>0.35</v>
      </c>
      <c r="O1587" s="16"/>
      <c r="P1587" s="17"/>
      <c r="Q1587" s="12"/>
      <c r="R1587" s="13"/>
    </row>
    <row r="1588" spans="1:18" ht="15.85" customHeight="1">
      <c r="A1588" s="1"/>
      <c r="B1588" s="6" t="s">
        <v>27</v>
      </c>
      <c r="C1588" s="6">
        <v>1128299</v>
      </c>
      <c r="D1588" s="7">
        <v>44553</v>
      </c>
      <c r="E1588" s="6" t="s">
        <v>28</v>
      </c>
      <c r="F1588" s="6" t="s">
        <v>67</v>
      </c>
      <c r="G1588" s="6" t="s">
        <v>68</v>
      </c>
      <c r="H1588" s="6" t="s">
        <v>21</v>
      </c>
      <c r="I1588" s="8">
        <v>0.80000000000000016</v>
      </c>
      <c r="J1588" s="9">
        <v>4750</v>
      </c>
      <c r="K1588" s="10">
        <f t="shared" si="12"/>
        <v>3800.0000000000009</v>
      </c>
      <c r="L1588" s="10">
        <f t="shared" si="13"/>
        <v>1520.0000000000005</v>
      </c>
      <c r="M1588" s="11">
        <v>0.4</v>
      </c>
      <c r="O1588" s="16"/>
      <c r="P1588" s="17"/>
      <c r="Q1588" s="12"/>
      <c r="R1588" s="13"/>
    </row>
    <row r="1589" spans="1:18" ht="15.85" customHeight="1">
      <c r="A1589" s="1"/>
      <c r="B1589" s="6" t="s">
        <v>27</v>
      </c>
      <c r="C1589" s="6">
        <v>1128299</v>
      </c>
      <c r="D1589" s="7">
        <v>44553</v>
      </c>
      <c r="E1589" s="6" t="s">
        <v>28</v>
      </c>
      <c r="F1589" s="6" t="s">
        <v>67</v>
      </c>
      <c r="G1589" s="6" t="s">
        <v>68</v>
      </c>
      <c r="H1589" s="6" t="s">
        <v>22</v>
      </c>
      <c r="I1589" s="8">
        <v>0.8500000000000002</v>
      </c>
      <c r="J1589" s="9">
        <v>5750</v>
      </c>
      <c r="K1589" s="10">
        <f t="shared" si="12"/>
        <v>4887.5000000000009</v>
      </c>
      <c r="L1589" s="10">
        <f t="shared" si="13"/>
        <v>1466.2500000000002</v>
      </c>
      <c r="M1589" s="11">
        <v>0.3</v>
      </c>
      <c r="O1589" s="16"/>
      <c r="P1589" s="17"/>
      <c r="Q1589" s="12"/>
      <c r="R1589" s="13"/>
    </row>
    <row r="1590" spans="1:18" ht="15.85" customHeight="1">
      <c r="A1590" s="1" t="s">
        <v>39</v>
      </c>
      <c r="B1590" s="6" t="s">
        <v>14</v>
      </c>
      <c r="C1590" s="6">
        <v>1185732</v>
      </c>
      <c r="D1590" s="7">
        <v>44215</v>
      </c>
      <c r="E1590" s="6" t="s">
        <v>46</v>
      </c>
      <c r="F1590" s="6" t="s">
        <v>69</v>
      </c>
      <c r="G1590" s="6" t="s">
        <v>70</v>
      </c>
      <c r="H1590" s="6" t="s">
        <v>17</v>
      </c>
      <c r="I1590" s="8">
        <v>0.35</v>
      </c>
      <c r="J1590" s="9">
        <v>7500</v>
      </c>
      <c r="K1590" s="10">
        <f t="shared" si="12"/>
        <v>2625</v>
      </c>
      <c r="L1590" s="10">
        <f t="shared" si="13"/>
        <v>1312.5</v>
      </c>
      <c r="M1590" s="11">
        <v>0.5</v>
      </c>
      <c r="O1590" s="16"/>
      <c r="P1590" s="17"/>
      <c r="Q1590" s="12"/>
      <c r="R1590" s="13"/>
    </row>
    <row r="1591" spans="1:18" ht="15.85" customHeight="1">
      <c r="A1591" s="1"/>
      <c r="B1591" s="6" t="s">
        <v>14</v>
      </c>
      <c r="C1591" s="6">
        <v>1185732</v>
      </c>
      <c r="D1591" s="7">
        <v>44215</v>
      </c>
      <c r="E1591" s="6" t="s">
        <v>46</v>
      </c>
      <c r="F1591" s="6" t="s">
        <v>69</v>
      </c>
      <c r="G1591" s="6" t="s">
        <v>70</v>
      </c>
      <c r="H1591" s="6" t="s">
        <v>18</v>
      </c>
      <c r="I1591" s="8">
        <v>0.35</v>
      </c>
      <c r="J1591" s="9">
        <v>5500</v>
      </c>
      <c r="K1591" s="10">
        <f t="shared" si="12"/>
        <v>1924.9999999999998</v>
      </c>
      <c r="L1591" s="10">
        <f t="shared" si="13"/>
        <v>769.99999999999989</v>
      </c>
      <c r="M1591" s="11">
        <v>0.39999999999999997</v>
      </c>
      <c r="O1591" s="16"/>
      <c r="P1591" s="17"/>
      <c r="Q1591" s="12"/>
      <c r="R1591" s="13"/>
    </row>
    <row r="1592" spans="1:18" ht="15.85" customHeight="1">
      <c r="A1592" s="1"/>
      <c r="B1592" s="6" t="s">
        <v>14</v>
      </c>
      <c r="C1592" s="6">
        <v>1185732</v>
      </c>
      <c r="D1592" s="7">
        <v>44215</v>
      </c>
      <c r="E1592" s="6" t="s">
        <v>46</v>
      </c>
      <c r="F1592" s="6" t="s">
        <v>69</v>
      </c>
      <c r="G1592" s="6" t="s">
        <v>70</v>
      </c>
      <c r="H1592" s="6" t="s">
        <v>19</v>
      </c>
      <c r="I1592" s="8">
        <v>0.25</v>
      </c>
      <c r="J1592" s="9">
        <v>5500</v>
      </c>
      <c r="K1592" s="10">
        <f t="shared" si="12"/>
        <v>1375</v>
      </c>
      <c r="L1592" s="10">
        <f t="shared" si="13"/>
        <v>412.5</v>
      </c>
      <c r="M1592" s="11">
        <v>0.3</v>
      </c>
      <c r="O1592" s="16"/>
      <c r="P1592" s="17"/>
      <c r="Q1592" s="12"/>
      <c r="R1592" s="13"/>
    </row>
    <row r="1593" spans="1:18" ht="15.85" customHeight="1">
      <c r="A1593" s="1"/>
      <c r="B1593" s="6" t="s">
        <v>14</v>
      </c>
      <c r="C1593" s="6">
        <v>1185732</v>
      </c>
      <c r="D1593" s="7">
        <v>44215</v>
      </c>
      <c r="E1593" s="6" t="s">
        <v>46</v>
      </c>
      <c r="F1593" s="6" t="s">
        <v>69</v>
      </c>
      <c r="G1593" s="6" t="s">
        <v>70</v>
      </c>
      <c r="H1593" s="6" t="s">
        <v>20</v>
      </c>
      <c r="I1593" s="8">
        <v>0.29999999999999993</v>
      </c>
      <c r="J1593" s="9">
        <v>4000</v>
      </c>
      <c r="K1593" s="10">
        <f t="shared" si="12"/>
        <v>1199.9999999999998</v>
      </c>
      <c r="L1593" s="10">
        <f t="shared" si="13"/>
        <v>419.99999999999989</v>
      </c>
      <c r="M1593" s="11">
        <v>0.35</v>
      </c>
      <c r="O1593" s="16"/>
      <c r="P1593" s="17"/>
      <c r="Q1593" s="12"/>
      <c r="R1593" s="13"/>
    </row>
    <row r="1594" spans="1:18" ht="15.85" customHeight="1">
      <c r="A1594" s="1"/>
      <c r="B1594" s="6" t="s">
        <v>14</v>
      </c>
      <c r="C1594" s="6">
        <v>1185732</v>
      </c>
      <c r="D1594" s="7">
        <v>44215</v>
      </c>
      <c r="E1594" s="6" t="s">
        <v>46</v>
      </c>
      <c r="F1594" s="6" t="s">
        <v>69</v>
      </c>
      <c r="G1594" s="6" t="s">
        <v>70</v>
      </c>
      <c r="H1594" s="6" t="s">
        <v>21</v>
      </c>
      <c r="I1594" s="8">
        <v>0.45000000000000007</v>
      </c>
      <c r="J1594" s="9">
        <v>4500</v>
      </c>
      <c r="K1594" s="10">
        <f t="shared" si="12"/>
        <v>2025.0000000000002</v>
      </c>
      <c r="L1594" s="10">
        <f t="shared" si="13"/>
        <v>810</v>
      </c>
      <c r="M1594" s="11">
        <v>0.39999999999999997</v>
      </c>
      <c r="O1594" s="16"/>
      <c r="P1594" s="17"/>
      <c r="Q1594" s="12"/>
      <c r="R1594" s="13"/>
    </row>
    <row r="1595" spans="1:18" ht="15.85" customHeight="1">
      <c r="A1595" s="1"/>
      <c r="B1595" s="6" t="s">
        <v>14</v>
      </c>
      <c r="C1595" s="6">
        <v>1185732</v>
      </c>
      <c r="D1595" s="7">
        <v>44215</v>
      </c>
      <c r="E1595" s="6" t="s">
        <v>46</v>
      </c>
      <c r="F1595" s="6" t="s">
        <v>69</v>
      </c>
      <c r="G1595" s="6" t="s">
        <v>70</v>
      </c>
      <c r="H1595" s="6" t="s">
        <v>22</v>
      </c>
      <c r="I1595" s="8">
        <v>0.35</v>
      </c>
      <c r="J1595" s="9">
        <v>5500</v>
      </c>
      <c r="K1595" s="10">
        <f t="shared" si="12"/>
        <v>1924.9999999999998</v>
      </c>
      <c r="L1595" s="10">
        <f t="shared" si="13"/>
        <v>1058.75</v>
      </c>
      <c r="M1595" s="11">
        <v>0.55000000000000004</v>
      </c>
      <c r="O1595" s="16"/>
      <c r="P1595" s="17"/>
      <c r="Q1595" s="12"/>
      <c r="R1595" s="13"/>
    </row>
    <row r="1596" spans="1:18" ht="15.85" customHeight="1">
      <c r="A1596" s="1"/>
      <c r="B1596" s="6" t="s">
        <v>14</v>
      </c>
      <c r="C1596" s="6">
        <v>1185732</v>
      </c>
      <c r="D1596" s="7">
        <v>44244</v>
      </c>
      <c r="E1596" s="6" t="s">
        <v>46</v>
      </c>
      <c r="F1596" s="6" t="s">
        <v>69</v>
      </c>
      <c r="G1596" s="6" t="s">
        <v>70</v>
      </c>
      <c r="H1596" s="6" t="s">
        <v>17</v>
      </c>
      <c r="I1596" s="8">
        <v>0.35</v>
      </c>
      <c r="J1596" s="9">
        <v>8000</v>
      </c>
      <c r="K1596" s="10">
        <f t="shared" si="12"/>
        <v>2800</v>
      </c>
      <c r="L1596" s="10">
        <f t="shared" si="13"/>
        <v>1400</v>
      </c>
      <c r="M1596" s="11">
        <v>0.5</v>
      </c>
      <c r="O1596" s="16"/>
      <c r="P1596" s="17"/>
      <c r="Q1596" s="12"/>
      <c r="R1596" s="13"/>
    </row>
    <row r="1597" spans="1:18" ht="15.85" customHeight="1">
      <c r="A1597" s="1"/>
      <c r="B1597" s="6" t="s">
        <v>14</v>
      </c>
      <c r="C1597" s="6">
        <v>1185732</v>
      </c>
      <c r="D1597" s="7">
        <v>44244</v>
      </c>
      <c r="E1597" s="6" t="s">
        <v>46</v>
      </c>
      <c r="F1597" s="6" t="s">
        <v>69</v>
      </c>
      <c r="G1597" s="6" t="s">
        <v>70</v>
      </c>
      <c r="H1597" s="6" t="s">
        <v>18</v>
      </c>
      <c r="I1597" s="8">
        <v>0.35</v>
      </c>
      <c r="J1597" s="9">
        <v>4500</v>
      </c>
      <c r="K1597" s="10">
        <f t="shared" si="12"/>
        <v>1575</v>
      </c>
      <c r="L1597" s="10">
        <f t="shared" si="13"/>
        <v>630</v>
      </c>
      <c r="M1597" s="11">
        <v>0.39999999999999997</v>
      </c>
      <c r="O1597" s="16"/>
      <c r="P1597" s="17"/>
      <c r="Q1597" s="12"/>
      <c r="R1597" s="13"/>
    </row>
    <row r="1598" spans="1:18" ht="15.85" customHeight="1">
      <c r="A1598" s="1"/>
      <c r="B1598" s="6" t="s">
        <v>14</v>
      </c>
      <c r="C1598" s="6">
        <v>1185732</v>
      </c>
      <c r="D1598" s="7">
        <v>44244</v>
      </c>
      <c r="E1598" s="6" t="s">
        <v>46</v>
      </c>
      <c r="F1598" s="6" t="s">
        <v>69</v>
      </c>
      <c r="G1598" s="6" t="s">
        <v>70</v>
      </c>
      <c r="H1598" s="6" t="s">
        <v>19</v>
      </c>
      <c r="I1598" s="8">
        <v>0.25</v>
      </c>
      <c r="J1598" s="9">
        <v>5000</v>
      </c>
      <c r="K1598" s="10">
        <f t="shared" si="12"/>
        <v>1250</v>
      </c>
      <c r="L1598" s="10">
        <f t="shared" si="13"/>
        <v>375</v>
      </c>
      <c r="M1598" s="11">
        <v>0.3</v>
      </c>
      <c r="O1598" s="16"/>
      <c r="P1598" s="17"/>
      <c r="Q1598" s="12"/>
      <c r="R1598" s="13"/>
    </row>
    <row r="1599" spans="1:18" ht="15.85" customHeight="1">
      <c r="A1599" s="1"/>
      <c r="B1599" s="6" t="s">
        <v>14</v>
      </c>
      <c r="C1599" s="6">
        <v>1185732</v>
      </c>
      <c r="D1599" s="7">
        <v>44244</v>
      </c>
      <c r="E1599" s="6" t="s">
        <v>46</v>
      </c>
      <c r="F1599" s="6" t="s">
        <v>69</v>
      </c>
      <c r="G1599" s="6" t="s">
        <v>70</v>
      </c>
      <c r="H1599" s="6" t="s">
        <v>20</v>
      </c>
      <c r="I1599" s="8">
        <v>0.29999999999999993</v>
      </c>
      <c r="J1599" s="9">
        <v>3750</v>
      </c>
      <c r="K1599" s="10">
        <f t="shared" si="12"/>
        <v>1124.9999999999998</v>
      </c>
      <c r="L1599" s="10">
        <f t="shared" si="13"/>
        <v>393.74999999999989</v>
      </c>
      <c r="M1599" s="11">
        <v>0.35</v>
      </c>
      <c r="O1599" s="16"/>
      <c r="P1599" s="17"/>
      <c r="Q1599" s="12"/>
      <c r="R1599" s="13"/>
    </row>
    <row r="1600" spans="1:18" ht="15.85" customHeight="1">
      <c r="A1600" s="1"/>
      <c r="B1600" s="6" t="s">
        <v>14</v>
      </c>
      <c r="C1600" s="6">
        <v>1185732</v>
      </c>
      <c r="D1600" s="7">
        <v>44244</v>
      </c>
      <c r="E1600" s="6" t="s">
        <v>46</v>
      </c>
      <c r="F1600" s="6" t="s">
        <v>69</v>
      </c>
      <c r="G1600" s="6" t="s">
        <v>70</v>
      </c>
      <c r="H1600" s="6" t="s">
        <v>21</v>
      </c>
      <c r="I1600" s="8">
        <v>0.45000000000000007</v>
      </c>
      <c r="J1600" s="9">
        <v>4500</v>
      </c>
      <c r="K1600" s="10">
        <f t="shared" si="12"/>
        <v>2025.0000000000002</v>
      </c>
      <c r="L1600" s="10">
        <f t="shared" si="13"/>
        <v>810</v>
      </c>
      <c r="M1600" s="11">
        <v>0.39999999999999997</v>
      </c>
      <c r="O1600" s="16"/>
      <c r="P1600" s="17"/>
      <c r="Q1600" s="12"/>
      <c r="R1600" s="13"/>
    </row>
    <row r="1601" spans="1:18" ht="15.85" customHeight="1">
      <c r="A1601" s="1"/>
      <c r="B1601" s="6" t="s">
        <v>14</v>
      </c>
      <c r="C1601" s="6">
        <v>1185732</v>
      </c>
      <c r="D1601" s="7">
        <v>44244</v>
      </c>
      <c r="E1601" s="6" t="s">
        <v>46</v>
      </c>
      <c r="F1601" s="6" t="s">
        <v>69</v>
      </c>
      <c r="G1601" s="6" t="s">
        <v>70</v>
      </c>
      <c r="H1601" s="6" t="s">
        <v>22</v>
      </c>
      <c r="I1601" s="8">
        <v>0.35</v>
      </c>
      <c r="J1601" s="9">
        <v>5500</v>
      </c>
      <c r="K1601" s="10">
        <f t="shared" si="12"/>
        <v>1924.9999999999998</v>
      </c>
      <c r="L1601" s="10">
        <f t="shared" si="13"/>
        <v>1058.75</v>
      </c>
      <c r="M1601" s="11">
        <v>0.55000000000000004</v>
      </c>
      <c r="O1601" s="16"/>
      <c r="P1601" s="17"/>
      <c r="Q1601" s="12"/>
      <c r="R1601" s="13"/>
    </row>
    <row r="1602" spans="1:18" ht="15.85" customHeight="1">
      <c r="A1602" s="1"/>
      <c r="B1602" s="6" t="s">
        <v>14</v>
      </c>
      <c r="C1602" s="6">
        <v>1185732</v>
      </c>
      <c r="D1602" s="7">
        <v>44270</v>
      </c>
      <c r="E1602" s="6" t="s">
        <v>46</v>
      </c>
      <c r="F1602" s="6" t="s">
        <v>69</v>
      </c>
      <c r="G1602" s="6" t="s">
        <v>70</v>
      </c>
      <c r="H1602" s="6" t="s">
        <v>17</v>
      </c>
      <c r="I1602" s="8">
        <v>0.35</v>
      </c>
      <c r="J1602" s="9">
        <v>7700</v>
      </c>
      <c r="K1602" s="10">
        <f t="shared" si="12"/>
        <v>2695</v>
      </c>
      <c r="L1602" s="10">
        <f t="shared" si="13"/>
        <v>1347.5</v>
      </c>
      <c r="M1602" s="11">
        <v>0.5</v>
      </c>
      <c r="O1602" s="16"/>
      <c r="P1602" s="17"/>
      <c r="Q1602" s="12"/>
      <c r="R1602" s="13"/>
    </row>
    <row r="1603" spans="1:18" ht="15.85" customHeight="1">
      <c r="A1603" s="1"/>
      <c r="B1603" s="6" t="s">
        <v>14</v>
      </c>
      <c r="C1603" s="6">
        <v>1185732</v>
      </c>
      <c r="D1603" s="7">
        <v>44270</v>
      </c>
      <c r="E1603" s="6" t="s">
        <v>46</v>
      </c>
      <c r="F1603" s="6" t="s">
        <v>69</v>
      </c>
      <c r="G1603" s="6" t="s">
        <v>70</v>
      </c>
      <c r="H1603" s="6" t="s">
        <v>18</v>
      </c>
      <c r="I1603" s="8">
        <v>0.35</v>
      </c>
      <c r="J1603" s="9">
        <v>4500</v>
      </c>
      <c r="K1603" s="10">
        <f t="shared" si="12"/>
        <v>1575</v>
      </c>
      <c r="L1603" s="10">
        <f t="shared" si="13"/>
        <v>630</v>
      </c>
      <c r="M1603" s="11">
        <v>0.39999999999999997</v>
      </c>
      <c r="O1603" s="16"/>
      <c r="P1603" s="17"/>
      <c r="Q1603" s="12"/>
      <c r="R1603" s="13"/>
    </row>
    <row r="1604" spans="1:18" ht="15.85" customHeight="1">
      <c r="A1604" s="1"/>
      <c r="B1604" s="6" t="s">
        <v>14</v>
      </c>
      <c r="C1604" s="6">
        <v>1185732</v>
      </c>
      <c r="D1604" s="7">
        <v>44270</v>
      </c>
      <c r="E1604" s="6" t="s">
        <v>46</v>
      </c>
      <c r="F1604" s="6" t="s">
        <v>69</v>
      </c>
      <c r="G1604" s="6" t="s">
        <v>70</v>
      </c>
      <c r="H1604" s="6" t="s">
        <v>19</v>
      </c>
      <c r="I1604" s="8">
        <v>0.25</v>
      </c>
      <c r="J1604" s="9">
        <v>4750</v>
      </c>
      <c r="K1604" s="10">
        <f t="shared" si="12"/>
        <v>1187.5</v>
      </c>
      <c r="L1604" s="10">
        <f t="shared" si="13"/>
        <v>356.25</v>
      </c>
      <c r="M1604" s="11">
        <v>0.3</v>
      </c>
      <c r="O1604" s="16"/>
      <c r="P1604" s="17"/>
      <c r="Q1604" s="12"/>
      <c r="R1604" s="13"/>
    </row>
    <row r="1605" spans="1:18" ht="15.85" customHeight="1">
      <c r="A1605" s="1"/>
      <c r="B1605" s="6" t="s">
        <v>14</v>
      </c>
      <c r="C1605" s="6">
        <v>1185732</v>
      </c>
      <c r="D1605" s="7">
        <v>44270</v>
      </c>
      <c r="E1605" s="6" t="s">
        <v>46</v>
      </c>
      <c r="F1605" s="6" t="s">
        <v>69</v>
      </c>
      <c r="G1605" s="6" t="s">
        <v>70</v>
      </c>
      <c r="H1605" s="6" t="s">
        <v>20</v>
      </c>
      <c r="I1605" s="8">
        <v>0.29999999999999993</v>
      </c>
      <c r="J1605" s="9">
        <v>3250</v>
      </c>
      <c r="K1605" s="10">
        <f t="shared" si="12"/>
        <v>974.99999999999977</v>
      </c>
      <c r="L1605" s="10">
        <f t="shared" si="13"/>
        <v>341.24999999999989</v>
      </c>
      <c r="M1605" s="11">
        <v>0.35</v>
      </c>
      <c r="O1605" s="16"/>
      <c r="P1605" s="17"/>
      <c r="Q1605" s="12"/>
      <c r="R1605" s="13"/>
    </row>
    <row r="1606" spans="1:18" ht="15.85" customHeight="1">
      <c r="A1606" s="1"/>
      <c r="B1606" s="6" t="s">
        <v>14</v>
      </c>
      <c r="C1606" s="6">
        <v>1185732</v>
      </c>
      <c r="D1606" s="7">
        <v>44270</v>
      </c>
      <c r="E1606" s="6" t="s">
        <v>46</v>
      </c>
      <c r="F1606" s="6" t="s">
        <v>69</v>
      </c>
      <c r="G1606" s="6" t="s">
        <v>70</v>
      </c>
      <c r="H1606" s="6" t="s">
        <v>21</v>
      </c>
      <c r="I1606" s="8">
        <v>0.45000000000000007</v>
      </c>
      <c r="J1606" s="9">
        <v>3750</v>
      </c>
      <c r="K1606" s="10">
        <f t="shared" si="12"/>
        <v>1687.5000000000002</v>
      </c>
      <c r="L1606" s="10">
        <f t="shared" si="13"/>
        <v>675</v>
      </c>
      <c r="M1606" s="11">
        <v>0.39999999999999997</v>
      </c>
      <c r="O1606" s="16"/>
      <c r="P1606" s="17"/>
      <c r="Q1606" s="12"/>
      <c r="R1606" s="13"/>
    </row>
    <row r="1607" spans="1:18" ht="15.85" customHeight="1">
      <c r="A1607" s="1"/>
      <c r="B1607" s="6" t="s">
        <v>14</v>
      </c>
      <c r="C1607" s="6">
        <v>1185732</v>
      </c>
      <c r="D1607" s="7">
        <v>44270</v>
      </c>
      <c r="E1607" s="6" t="s">
        <v>46</v>
      </c>
      <c r="F1607" s="6" t="s">
        <v>69</v>
      </c>
      <c r="G1607" s="6" t="s">
        <v>70</v>
      </c>
      <c r="H1607" s="6" t="s">
        <v>22</v>
      </c>
      <c r="I1607" s="8">
        <v>0.35</v>
      </c>
      <c r="J1607" s="9">
        <v>4750</v>
      </c>
      <c r="K1607" s="10">
        <f t="shared" si="12"/>
        <v>1662.5</v>
      </c>
      <c r="L1607" s="10">
        <f t="shared" si="13"/>
        <v>914.37500000000011</v>
      </c>
      <c r="M1607" s="11">
        <v>0.55000000000000004</v>
      </c>
      <c r="O1607" s="16"/>
      <c r="P1607" s="17"/>
      <c r="Q1607" s="12"/>
      <c r="R1607" s="13"/>
    </row>
    <row r="1608" spans="1:18" ht="15.85" customHeight="1">
      <c r="A1608" s="1"/>
      <c r="B1608" s="6" t="s">
        <v>14</v>
      </c>
      <c r="C1608" s="6">
        <v>1185732</v>
      </c>
      <c r="D1608" s="7">
        <v>44302</v>
      </c>
      <c r="E1608" s="6" t="s">
        <v>46</v>
      </c>
      <c r="F1608" s="6" t="s">
        <v>69</v>
      </c>
      <c r="G1608" s="6" t="s">
        <v>70</v>
      </c>
      <c r="H1608" s="6" t="s">
        <v>17</v>
      </c>
      <c r="I1608" s="8">
        <v>0.35</v>
      </c>
      <c r="J1608" s="9">
        <v>7250</v>
      </c>
      <c r="K1608" s="10">
        <f t="shared" si="12"/>
        <v>2537.5</v>
      </c>
      <c r="L1608" s="10">
        <f t="shared" si="13"/>
        <v>1268.75</v>
      </c>
      <c r="M1608" s="11">
        <v>0.5</v>
      </c>
      <c r="O1608" s="16"/>
      <c r="P1608" s="17"/>
      <c r="Q1608" s="12"/>
      <c r="R1608" s="13"/>
    </row>
    <row r="1609" spans="1:18" ht="15.85" customHeight="1">
      <c r="A1609" s="1"/>
      <c r="B1609" s="6" t="s">
        <v>14</v>
      </c>
      <c r="C1609" s="6">
        <v>1185732</v>
      </c>
      <c r="D1609" s="7">
        <v>44302</v>
      </c>
      <c r="E1609" s="6" t="s">
        <v>46</v>
      </c>
      <c r="F1609" s="6" t="s">
        <v>69</v>
      </c>
      <c r="G1609" s="6" t="s">
        <v>70</v>
      </c>
      <c r="H1609" s="6" t="s">
        <v>18</v>
      </c>
      <c r="I1609" s="8">
        <v>0.4</v>
      </c>
      <c r="J1609" s="9">
        <v>4250</v>
      </c>
      <c r="K1609" s="10">
        <f t="shared" si="12"/>
        <v>1700</v>
      </c>
      <c r="L1609" s="10">
        <f t="shared" si="13"/>
        <v>680</v>
      </c>
      <c r="M1609" s="11">
        <v>0.39999999999999997</v>
      </c>
      <c r="O1609" s="16"/>
      <c r="P1609" s="17"/>
      <c r="Q1609" s="12"/>
      <c r="R1609" s="13"/>
    </row>
    <row r="1610" spans="1:18" ht="15.85" customHeight="1">
      <c r="A1610" s="1"/>
      <c r="B1610" s="6" t="s">
        <v>14</v>
      </c>
      <c r="C1610" s="6">
        <v>1185732</v>
      </c>
      <c r="D1610" s="7">
        <v>44302</v>
      </c>
      <c r="E1610" s="6" t="s">
        <v>46</v>
      </c>
      <c r="F1610" s="6" t="s">
        <v>69</v>
      </c>
      <c r="G1610" s="6" t="s">
        <v>70</v>
      </c>
      <c r="H1610" s="6" t="s">
        <v>19</v>
      </c>
      <c r="I1610" s="8">
        <v>0.30000000000000004</v>
      </c>
      <c r="J1610" s="9">
        <v>4500</v>
      </c>
      <c r="K1610" s="10">
        <f t="shared" si="12"/>
        <v>1350.0000000000002</v>
      </c>
      <c r="L1610" s="10">
        <f t="shared" si="13"/>
        <v>405.00000000000006</v>
      </c>
      <c r="M1610" s="11">
        <v>0.3</v>
      </c>
      <c r="O1610" s="16"/>
      <c r="P1610" s="17"/>
      <c r="Q1610" s="12"/>
      <c r="R1610" s="13"/>
    </row>
    <row r="1611" spans="1:18" ht="15.85" customHeight="1">
      <c r="A1611" s="1"/>
      <c r="B1611" s="6" t="s">
        <v>14</v>
      </c>
      <c r="C1611" s="6">
        <v>1185732</v>
      </c>
      <c r="D1611" s="7">
        <v>44302</v>
      </c>
      <c r="E1611" s="6" t="s">
        <v>46</v>
      </c>
      <c r="F1611" s="6" t="s">
        <v>69</v>
      </c>
      <c r="G1611" s="6" t="s">
        <v>70</v>
      </c>
      <c r="H1611" s="6" t="s">
        <v>20</v>
      </c>
      <c r="I1611" s="8">
        <v>0.35</v>
      </c>
      <c r="J1611" s="9">
        <v>3750</v>
      </c>
      <c r="K1611" s="10">
        <f t="shared" si="12"/>
        <v>1312.5</v>
      </c>
      <c r="L1611" s="10">
        <f t="shared" si="13"/>
        <v>459.37499999999994</v>
      </c>
      <c r="M1611" s="11">
        <v>0.35</v>
      </c>
      <c r="O1611" s="16"/>
      <c r="P1611" s="17"/>
      <c r="Q1611" s="12"/>
      <c r="R1611" s="13"/>
    </row>
    <row r="1612" spans="1:18" ht="15.85" customHeight="1">
      <c r="A1612" s="1"/>
      <c r="B1612" s="6" t="s">
        <v>14</v>
      </c>
      <c r="C1612" s="6">
        <v>1185732</v>
      </c>
      <c r="D1612" s="7">
        <v>44302</v>
      </c>
      <c r="E1612" s="6" t="s">
        <v>46</v>
      </c>
      <c r="F1612" s="6" t="s">
        <v>69</v>
      </c>
      <c r="G1612" s="6" t="s">
        <v>70</v>
      </c>
      <c r="H1612" s="6" t="s">
        <v>21</v>
      </c>
      <c r="I1612" s="8">
        <v>0.5</v>
      </c>
      <c r="J1612" s="9">
        <v>4000</v>
      </c>
      <c r="K1612" s="10">
        <f t="shared" si="12"/>
        <v>2000</v>
      </c>
      <c r="L1612" s="10">
        <f t="shared" si="13"/>
        <v>799.99999999999989</v>
      </c>
      <c r="M1612" s="11">
        <v>0.39999999999999997</v>
      </c>
      <c r="O1612" s="16"/>
      <c r="P1612" s="17"/>
      <c r="Q1612" s="12"/>
      <c r="R1612" s="13"/>
    </row>
    <row r="1613" spans="1:18" ht="15.85" customHeight="1">
      <c r="A1613" s="1"/>
      <c r="B1613" s="6" t="s">
        <v>14</v>
      </c>
      <c r="C1613" s="6">
        <v>1185732</v>
      </c>
      <c r="D1613" s="7">
        <v>44302</v>
      </c>
      <c r="E1613" s="6" t="s">
        <v>46</v>
      </c>
      <c r="F1613" s="6" t="s">
        <v>69</v>
      </c>
      <c r="G1613" s="6" t="s">
        <v>70</v>
      </c>
      <c r="H1613" s="6" t="s">
        <v>22</v>
      </c>
      <c r="I1613" s="8">
        <v>0.4</v>
      </c>
      <c r="J1613" s="9">
        <v>5250</v>
      </c>
      <c r="K1613" s="10">
        <f t="shared" si="12"/>
        <v>2100</v>
      </c>
      <c r="L1613" s="10">
        <f t="shared" si="13"/>
        <v>1155</v>
      </c>
      <c r="M1613" s="11">
        <v>0.55000000000000004</v>
      </c>
      <c r="O1613" s="16"/>
      <c r="P1613" s="17"/>
      <c r="Q1613" s="12"/>
      <c r="R1613" s="13"/>
    </row>
    <row r="1614" spans="1:18" ht="15.85" customHeight="1">
      <c r="A1614" s="1"/>
      <c r="B1614" s="6" t="s">
        <v>14</v>
      </c>
      <c r="C1614" s="6">
        <v>1185732</v>
      </c>
      <c r="D1614" s="7">
        <v>44331</v>
      </c>
      <c r="E1614" s="6" t="s">
        <v>46</v>
      </c>
      <c r="F1614" s="6" t="s">
        <v>69</v>
      </c>
      <c r="G1614" s="6" t="s">
        <v>70</v>
      </c>
      <c r="H1614" s="6" t="s">
        <v>17</v>
      </c>
      <c r="I1614" s="8">
        <v>0.5</v>
      </c>
      <c r="J1614" s="9">
        <v>7950</v>
      </c>
      <c r="K1614" s="10">
        <f t="shared" si="12"/>
        <v>3975</v>
      </c>
      <c r="L1614" s="10">
        <f t="shared" si="13"/>
        <v>1987.5</v>
      </c>
      <c r="M1614" s="11">
        <v>0.5</v>
      </c>
      <c r="O1614" s="16"/>
      <c r="P1614" s="17"/>
      <c r="Q1614" s="12"/>
      <c r="R1614" s="13"/>
    </row>
    <row r="1615" spans="1:18" ht="15.85" customHeight="1">
      <c r="A1615" s="1"/>
      <c r="B1615" s="6" t="s">
        <v>14</v>
      </c>
      <c r="C1615" s="6">
        <v>1185732</v>
      </c>
      <c r="D1615" s="7">
        <v>44331</v>
      </c>
      <c r="E1615" s="6" t="s">
        <v>46</v>
      </c>
      <c r="F1615" s="6" t="s">
        <v>69</v>
      </c>
      <c r="G1615" s="6" t="s">
        <v>70</v>
      </c>
      <c r="H1615" s="6" t="s">
        <v>18</v>
      </c>
      <c r="I1615" s="8">
        <v>0.5</v>
      </c>
      <c r="J1615" s="9">
        <v>5000</v>
      </c>
      <c r="K1615" s="10">
        <f t="shared" si="12"/>
        <v>2500</v>
      </c>
      <c r="L1615" s="10">
        <f t="shared" si="13"/>
        <v>999.99999999999989</v>
      </c>
      <c r="M1615" s="11">
        <v>0.39999999999999997</v>
      </c>
      <c r="O1615" s="16"/>
      <c r="P1615" s="17"/>
      <c r="Q1615" s="12"/>
      <c r="R1615" s="13"/>
    </row>
    <row r="1616" spans="1:18" ht="15.85" customHeight="1">
      <c r="A1616" s="1"/>
      <c r="B1616" s="6" t="s">
        <v>14</v>
      </c>
      <c r="C1616" s="6">
        <v>1185732</v>
      </c>
      <c r="D1616" s="7">
        <v>44331</v>
      </c>
      <c r="E1616" s="6" t="s">
        <v>46</v>
      </c>
      <c r="F1616" s="6" t="s">
        <v>69</v>
      </c>
      <c r="G1616" s="6" t="s">
        <v>70</v>
      </c>
      <c r="H1616" s="6" t="s">
        <v>19</v>
      </c>
      <c r="I1616" s="8">
        <v>0.45</v>
      </c>
      <c r="J1616" s="9">
        <v>4750</v>
      </c>
      <c r="K1616" s="10">
        <f t="shared" si="12"/>
        <v>2137.5</v>
      </c>
      <c r="L1616" s="10">
        <f t="shared" si="13"/>
        <v>641.25</v>
      </c>
      <c r="M1616" s="11">
        <v>0.3</v>
      </c>
      <c r="O1616" s="16"/>
      <c r="P1616" s="17"/>
      <c r="Q1616" s="12"/>
      <c r="R1616" s="13"/>
    </row>
    <row r="1617" spans="1:18" ht="15.85" customHeight="1">
      <c r="A1617" s="1"/>
      <c r="B1617" s="6" t="s">
        <v>14</v>
      </c>
      <c r="C1617" s="6">
        <v>1185732</v>
      </c>
      <c r="D1617" s="7">
        <v>44331</v>
      </c>
      <c r="E1617" s="6" t="s">
        <v>46</v>
      </c>
      <c r="F1617" s="6" t="s">
        <v>69</v>
      </c>
      <c r="G1617" s="6" t="s">
        <v>70</v>
      </c>
      <c r="H1617" s="6" t="s">
        <v>20</v>
      </c>
      <c r="I1617" s="8">
        <v>0.45</v>
      </c>
      <c r="J1617" s="9">
        <v>4500</v>
      </c>
      <c r="K1617" s="10">
        <f t="shared" si="12"/>
        <v>2025</v>
      </c>
      <c r="L1617" s="10">
        <f t="shared" si="13"/>
        <v>708.75</v>
      </c>
      <c r="M1617" s="11">
        <v>0.35</v>
      </c>
      <c r="O1617" s="16"/>
      <c r="P1617" s="17"/>
      <c r="Q1617" s="12"/>
      <c r="R1617" s="13"/>
    </row>
    <row r="1618" spans="1:18" ht="15.85" customHeight="1">
      <c r="A1618" s="1"/>
      <c r="B1618" s="6" t="s">
        <v>14</v>
      </c>
      <c r="C1618" s="6">
        <v>1185732</v>
      </c>
      <c r="D1618" s="7">
        <v>44331</v>
      </c>
      <c r="E1618" s="6" t="s">
        <v>46</v>
      </c>
      <c r="F1618" s="6" t="s">
        <v>69</v>
      </c>
      <c r="G1618" s="6" t="s">
        <v>70</v>
      </c>
      <c r="H1618" s="6" t="s">
        <v>21</v>
      </c>
      <c r="I1618" s="8">
        <v>0.54999999999999993</v>
      </c>
      <c r="J1618" s="9">
        <v>4750</v>
      </c>
      <c r="K1618" s="10">
        <f t="shared" si="12"/>
        <v>2612.4999999999995</v>
      </c>
      <c r="L1618" s="10">
        <f t="shared" si="13"/>
        <v>1044.9999999999998</v>
      </c>
      <c r="M1618" s="11">
        <v>0.39999999999999997</v>
      </c>
      <c r="O1618" s="16"/>
      <c r="P1618" s="17"/>
      <c r="Q1618" s="12"/>
      <c r="R1618" s="13"/>
    </row>
    <row r="1619" spans="1:18" ht="15.85" customHeight="1">
      <c r="A1619" s="1"/>
      <c r="B1619" s="6" t="s">
        <v>14</v>
      </c>
      <c r="C1619" s="6">
        <v>1185732</v>
      </c>
      <c r="D1619" s="7">
        <v>44331</v>
      </c>
      <c r="E1619" s="6" t="s">
        <v>46</v>
      </c>
      <c r="F1619" s="6" t="s">
        <v>69</v>
      </c>
      <c r="G1619" s="6" t="s">
        <v>70</v>
      </c>
      <c r="H1619" s="6" t="s">
        <v>22</v>
      </c>
      <c r="I1619" s="8">
        <v>0.6</v>
      </c>
      <c r="J1619" s="9">
        <v>5750</v>
      </c>
      <c r="K1619" s="10">
        <f t="shared" si="12"/>
        <v>3450</v>
      </c>
      <c r="L1619" s="10">
        <f t="shared" si="13"/>
        <v>1897.5000000000002</v>
      </c>
      <c r="M1619" s="11">
        <v>0.55000000000000004</v>
      </c>
      <c r="O1619" s="16"/>
      <c r="P1619" s="17"/>
      <c r="Q1619" s="12"/>
      <c r="R1619" s="13"/>
    </row>
    <row r="1620" spans="1:18" ht="15.85" customHeight="1">
      <c r="A1620" s="1"/>
      <c r="B1620" s="6" t="s">
        <v>14</v>
      </c>
      <c r="C1620" s="6">
        <v>1185732</v>
      </c>
      <c r="D1620" s="7">
        <v>44364</v>
      </c>
      <c r="E1620" s="6" t="s">
        <v>46</v>
      </c>
      <c r="F1620" s="6" t="s">
        <v>69</v>
      </c>
      <c r="G1620" s="6" t="s">
        <v>70</v>
      </c>
      <c r="H1620" s="6" t="s">
        <v>17</v>
      </c>
      <c r="I1620" s="8">
        <v>0.54999999999999993</v>
      </c>
      <c r="J1620" s="9">
        <v>8250</v>
      </c>
      <c r="K1620" s="10">
        <f t="shared" si="12"/>
        <v>4537.4999999999991</v>
      </c>
      <c r="L1620" s="10">
        <f t="shared" si="13"/>
        <v>2268.7499999999995</v>
      </c>
      <c r="M1620" s="11">
        <v>0.5</v>
      </c>
      <c r="O1620" s="16"/>
      <c r="P1620" s="17"/>
      <c r="Q1620" s="12"/>
      <c r="R1620" s="13"/>
    </row>
    <row r="1621" spans="1:18" ht="15.85" customHeight="1">
      <c r="A1621" s="1"/>
      <c r="B1621" s="6" t="s">
        <v>14</v>
      </c>
      <c r="C1621" s="6">
        <v>1185732</v>
      </c>
      <c r="D1621" s="7">
        <v>44364</v>
      </c>
      <c r="E1621" s="6" t="s">
        <v>46</v>
      </c>
      <c r="F1621" s="6" t="s">
        <v>69</v>
      </c>
      <c r="G1621" s="6" t="s">
        <v>70</v>
      </c>
      <c r="H1621" s="6" t="s">
        <v>18</v>
      </c>
      <c r="I1621" s="8">
        <v>0.5</v>
      </c>
      <c r="J1621" s="9">
        <v>5750</v>
      </c>
      <c r="K1621" s="10">
        <f t="shared" si="12"/>
        <v>2875</v>
      </c>
      <c r="L1621" s="10">
        <f t="shared" si="13"/>
        <v>1150</v>
      </c>
      <c r="M1621" s="11">
        <v>0.39999999999999997</v>
      </c>
      <c r="O1621" s="16"/>
      <c r="P1621" s="17"/>
      <c r="Q1621" s="12"/>
      <c r="R1621" s="13"/>
    </row>
    <row r="1622" spans="1:18" ht="15.85" customHeight="1">
      <c r="A1622" s="1"/>
      <c r="B1622" s="6" t="s">
        <v>14</v>
      </c>
      <c r="C1622" s="6">
        <v>1185732</v>
      </c>
      <c r="D1622" s="7">
        <v>44364</v>
      </c>
      <c r="E1622" s="6" t="s">
        <v>46</v>
      </c>
      <c r="F1622" s="6" t="s">
        <v>69</v>
      </c>
      <c r="G1622" s="6" t="s">
        <v>70</v>
      </c>
      <c r="H1622" s="6" t="s">
        <v>19</v>
      </c>
      <c r="I1622" s="8">
        <v>0.45</v>
      </c>
      <c r="J1622" s="9">
        <v>5500</v>
      </c>
      <c r="K1622" s="10">
        <f t="shared" si="12"/>
        <v>2475</v>
      </c>
      <c r="L1622" s="10">
        <f t="shared" si="13"/>
        <v>742.5</v>
      </c>
      <c r="M1622" s="11">
        <v>0.3</v>
      </c>
      <c r="O1622" s="16"/>
      <c r="P1622" s="17"/>
      <c r="Q1622" s="12"/>
      <c r="R1622" s="13"/>
    </row>
    <row r="1623" spans="1:18" ht="15.85" customHeight="1">
      <c r="A1623" s="1"/>
      <c r="B1623" s="6" t="s">
        <v>14</v>
      </c>
      <c r="C1623" s="6">
        <v>1185732</v>
      </c>
      <c r="D1623" s="7">
        <v>44364</v>
      </c>
      <c r="E1623" s="6" t="s">
        <v>46</v>
      </c>
      <c r="F1623" s="6" t="s">
        <v>69</v>
      </c>
      <c r="G1623" s="6" t="s">
        <v>70</v>
      </c>
      <c r="H1623" s="6" t="s">
        <v>20</v>
      </c>
      <c r="I1623" s="8">
        <v>0.45</v>
      </c>
      <c r="J1623" s="9">
        <v>5250</v>
      </c>
      <c r="K1623" s="10">
        <f t="shared" si="12"/>
        <v>2362.5</v>
      </c>
      <c r="L1623" s="10">
        <f t="shared" si="13"/>
        <v>826.875</v>
      </c>
      <c r="M1623" s="11">
        <v>0.35</v>
      </c>
      <c r="O1623" s="16"/>
      <c r="P1623" s="17"/>
      <c r="Q1623" s="12"/>
      <c r="R1623" s="13"/>
    </row>
    <row r="1624" spans="1:18" ht="15.85" customHeight="1">
      <c r="A1624" s="1"/>
      <c r="B1624" s="6" t="s">
        <v>14</v>
      </c>
      <c r="C1624" s="6">
        <v>1185732</v>
      </c>
      <c r="D1624" s="7">
        <v>44364</v>
      </c>
      <c r="E1624" s="6" t="s">
        <v>46</v>
      </c>
      <c r="F1624" s="6" t="s">
        <v>69</v>
      </c>
      <c r="G1624" s="6" t="s">
        <v>70</v>
      </c>
      <c r="H1624" s="6" t="s">
        <v>21</v>
      </c>
      <c r="I1624" s="8">
        <v>0.6</v>
      </c>
      <c r="J1624" s="9">
        <v>5250</v>
      </c>
      <c r="K1624" s="10">
        <f t="shared" si="12"/>
        <v>3150</v>
      </c>
      <c r="L1624" s="10">
        <f t="shared" si="13"/>
        <v>1260</v>
      </c>
      <c r="M1624" s="11">
        <v>0.39999999999999997</v>
      </c>
      <c r="O1624" s="16"/>
      <c r="P1624" s="17"/>
      <c r="Q1624" s="12"/>
      <c r="R1624" s="13"/>
    </row>
    <row r="1625" spans="1:18" ht="15.85" customHeight="1">
      <c r="A1625" s="1"/>
      <c r="B1625" s="6" t="s">
        <v>14</v>
      </c>
      <c r="C1625" s="6">
        <v>1185732</v>
      </c>
      <c r="D1625" s="7">
        <v>44364</v>
      </c>
      <c r="E1625" s="6" t="s">
        <v>46</v>
      </c>
      <c r="F1625" s="6" t="s">
        <v>69</v>
      </c>
      <c r="G1625" s="6" t="s">
        <v>70</v>
      </c>
      <c r="H1625" s="6" t="s">
        <v>22</v>
      </c>
      <c r="I1625" s="8">
        <v>0.65</v>
      </c>
      <c r="J1625" s="9">
        <v>6750</v>
      </c>
      <c r="K1625" s="10">
        <f t="shared" si="12"/>
        <v>4387.5</v>
      </c>
      <c r="L1625" s="10">
        <f t="shared" si="13"/>
        <v>2413.125</v>
      </c>
      <c r="M1625" s="11">
        <v>0.55000000000000004</v>
      </c>
      <c r="O1625" s="16"/>
      <c r="P1625" s="17"/>
      <c r="Q1625" s="12"/>
      <c r="R1625" s="13"/>
    </row>
    <row r="1626" spans="1:18" ht="15.85" customHeight="1">
      <c r="A1626" s="1"/>
      <c r="B1626" s="6" t="s">
        <v>14</v>
      </c>
      <c r="C1626" s="6">
        <v>1185732</v>
      </c>
      <c r="D1626" s="7">
        <v>44392</v>
      </c>
      <c r="E1626" s="6" t="s">
        <v>46</v>
      </c>
      <c r="F1626" s="6" t="s">
        <v>69</v>
      </c>
      <c r="G1626" s="6" t="s">
        <v>70</v>
      </c>
      <c r="H1626" s="6" t="s">
        <v>17</v>
      </c>
      <c r="I1626" s="8">
        <v>0.6</v>
      </c>
      <c r="J1626" s="9">
        <v>9000</v>
      </c>
      <c r="K1626" s="10">
        <f t="shared" si="12"/>
        <v>5400</v>
      </c>
      <c r="L1626" s="10">
        <f t="shared" si="13"/>
        <v>2700</v>
      </c>
      <c r="M1626" s="11">
        <v>0.5</v>
      </c>
      <c r="O1626" s="16"/>
      <c r="P1626" s="17"/>
      <c r="Q1626" s="12"/>
      <c r="R1626" s="13"/>
    </row>
    <row r="1627" spans="1:18" ht="15.85" customHeight="1">
      <c r="A1627" s="1"/>
      <c r="B1627" s="6" t="s">
        <v>14</v>
      </c>
      <c r="C1627" s="6">
        <v>1185732</v>
      </c>
      <c r="D1627" s="7">
        <v>44392</v>
      </c>
      <c r="E1627" s="6" t="s">
        <v>46</v>
      </c>
      <c r="F1627" s="6" t="s">
        <v>69</v>
      </c>
      <c r="G1627" s="6" t="s">
        <v>70</v>
      </c>
      <c r="H1627" s="6" t="s">
        <v>18</v>
      </c>
      <c r="I1627" s="8">
        <v>0.55000000000000004</v>
      </c>
      <c r="J1627" s="9">
        <v>6500</v>
      </c>
      <c r="K1627" s="10">
        <f t="shared" si="12"/>
        <v>3575.0000000000005</v>
      </c>
      <c r="L1627" s="10">
        <f t="shared" si="13"/>
        <v>1430</v>
      </c>
      <c r="M1627" s="11">
        <v>0.39999999999999997</v>
      </c>
      <c r="O1627" s="16"/>
      <c r="P1627" s="17"/>
      <c r="Q1627" s="12"/>
      <c r="R1627" s="13"/>
    </row>
    <row r="1628" spans="1:18" ht="15.85" customHeight="1">
      <c r="A1628" s="1"/>
      <c r="B1628" s="6" t="s">
        <v>14</v>
      </c>
      <c r="C1628" s="6">
        <v>1185732</v>
      </c>
      <c r="D1628" s="7">
        <v>44392</v>
      </c>
      <c r="E1628" s="6" t="s">
        <v>46</v>
      </c>
      <c r="F1628" s="6" t="s">
        <v>69</v>
      </c>
      <c r="G1628" s="6" t="s">
        <v>70</v>
      </c>
      <c r="H1628" s="6" t="s">
        <v>19</v>
      </c>
      <c r="I1628" s="8">
        <v>0.5</v>
      </c>
      <c r="J1628" s="9">
        <v>5750</v>
      </c>
      <c r="K1628" s="10">
        <f t="shared" si="12"/>
        <v>2875</v>
      </c>
      <c r="L1628" s="10">
        <f t="shared" si="13"/>
        <v>862.5</v>
      </c>
      <c r="M1628" s="11">
        <v>0.3</v>
      </c>
      <c r="O1628" s="16"/>
      <c r="P1628" s="17"/>
      <c r="Q1628" s="12"/>
      <c r="R1628" s="13"/>
    </row>
    <row r="1629" spans="1:18" ht="15.85" customHeight="1">
      <c r="A1629" s="1"/>
      <c r="B1629" s="6" t="s">
        <v>14</v>
      </c>
      <c r="C1629" s="6">
        <v>1185732</v>
      </c>
      <c r="D1629" s="7">
        <v>44392</v>
      </c>
      <c r="E1629" s="6" t="s">
        <v>46</v>
      </c>
      <c r="F1629" s="6" t="s">
        <v>69</v>
      </c>
      <c r="G1629" s="6" t="s">
        <v>70</v>
      </c>
      <c r="H1629" s="6" t="s">
        <v>20</v>
      </c>
      <c r="I1629" s="8">
        <v>0.5</v>
      </c>
      <c r="J1629" s="9">
        <v>5250</v>
      </c>
      <c r="K1629" s="10">
        <f t="shared" si="12"/>
        <v>2625</v>
      </c>
      <c r="L1629" s="10">
        <f t="shared" si="13"/>
        <v>918.74999999999989</v>
      </c>
      <c r="M1629" s="11">
        <v>0.35</v>
      </c>
      <c r="O1629" s="16"/>
      <c r="P1629" s="17"/>
      <c r="Q1629" s="12"/>
      <c r="R1629" s="13"/>
    </row>
    <row r="1630" spans="1:18" ht="15.85" customHeight="1">
      <c r="A1630" s="1"/>
      <c r="B1630" s="6" t="s">
        <v>14</v>
      </c>
      <c r="C1630" s="6">
        <v>1185732</v>
      </c>
      <c r="D1630" s="7">
        <v>44392</v>
      </c>
      <c r="E1630" s="6" t="s">
        <v>46</v>
      </c>
      <c r="F1630" s="6" t="s">
        <v>69</v>
      </c>
      <c r="G1630" s="6" t="s">
        <v>70</v>
      </c>
      <c r="H1630" s="6" t="s">
        <v>21</v>
      </c>
      <c r="I1630" s="8">
        <v>0.6</v>
      </c>
      <c r="J1630" s="9">
        <v>5500</v>
      </c>
      <c r="K1630" s="10">
        <f t="shared" si="12"/>
        <v>3300</v>
      </c>
      <c r="L1630" s="10">
        <f t="shared" si="13"/>
        <v>1320</v>
      </c>
      <c r="M1630" s="11">
        <v>0.39999999999999997</v>
      </c>
      <c r="O1630" s="16"/>
      <c r="P1630" s="17"/>
      <c r="Q1630" s="12"/>
      <c r="R1630" s="13"/>
    </row>
    <row r="1631" spans="1:18" ht="15.85" customHeight="1">
      <c r="A1631" s="1"/>
      <c r="B1631" s="6" t="s">
        <v>14</v>
      </c>
      <c r="C1631" s="6">
        <v>1185732</v>
      </c>
      <c r="D1631" s="7">
        <v>44392</v>
      </c>
      <c r="E1631" s="6" t="s">
        <v>46</v>
      </c>
      <c r="F1631" s="6" t="s">
        <v>69</v>
      </c>
      <c r="G1631" s="6" t="s">
        <v>70</v>
      </c>
      <c r="H1631" s="6" t="s">
        <v>22</v>
      </c>
      <c r="I1631" s="8">
        <v>0.65</v>
      </c>
      <c r="J1631" s="9">
        <v>7250</v>
      </c>
      <c r="K1631" s="10">
        <f t="shared" si="12"/>
        <v>4712.5</v>
      </c>
      <c r="L1631" s="10">
        <f t="shared" si="13"/>
        <v>2591.875</v>
      </c>
      <c r="M1631" s="11">
        <v>0.55000000000000004</v>
      </c>
      <c r="O1631" s="16"/>
      <c r="P1631" s="17"/>
      <c r="Q1631" s="12"/>
      <c r="R1631" s="13"/>
    </row>
    <row r="1632" spans="1:18" ht="15.85" customHeight="1">
      <c r="A1632" s="1"/>
      <c r="B1632" s="6" t="s">
        <v>14</v>
      </c>
      <c r="C1632" s="6">
        <v>1185732</v>
      </c>
      <c r="D1632" s="7">
        <v>44424</v>
      </c>
      <c r="E1632" s="6" t="s">
        <v>46</v>
      </c>
      <c r="F1632" s="6" t="s">
        <v>69</v>
      </c>
      <c r="G1632" s="6" t="s">
        <v>70</v>
      </c>
      <c r="H1632" s="6" t="s">
        <v>17</v>
      </c>
      <c r="I1632" s="8">
        <v>0.6</v>
      </c>
      <c r="J1632" s="9">
        <v>8750</v>
      </c>
      <c r="K1632" s="10">
        <f t="shared" si="12"/>
        <v>5250</v>
      </c>
      <c r="L1632" s="10">
        <f t="shared" si="13"/>
        <v>2625</v>
      </c>
      <c r="M1632" s="11">
        <v>0.5</v>
      </c>
      <c r="O1632" s="16"/>
      <c r="P1632" s="17"/>
      <c r="Q1632" s="12"/>
      <c r="R1632" s="13"/>
    </row>
    <row r="1633" spans="1:18" ht="15.85" customHeight="1">
      <c r="A1633" s="1"/>
      <c r="B1633" s="6" t="s">
        <v>14</v>
      </c>
      <c r="C1633" s="6">
        <v>1185732</v>
      </c>
      <c r="D1633" s="7">
        <v>44424</v>
      </c>
      <c r="E1633" s="6" t="s">
        <v>46</v>
      </c>
      <c r="F1633" s="6" t="s">
        <v>69</v>
      </c>
      <c r="G1633" s="6" t="s">
        <v>70</v>
      </c>
      <c r="H1633" s="6" t="s">
        <v>18</v>
      </c>
      <c r="I1633" s="8">
        <v>0.55000000000000004</v>
      </c>
      <c r="J1633" s="9">
        <v>6500</v>
      </c>
      <c r="K1633" s="10">
        <f t="shared" si="12"/>
        <v>3575.0000000000005</v>
      </c>
      <c r="L1633" s="10">
        <f t="shared" si="13"/>
        <v>1430</v>
      </c>
      <c r="M1633" s="11">
        <v>0.39999999999999997</v>
      </c>
      <c r="O1633" s="16"/>
      <c r="P1633" s="17"/>
      <c r="Q1633" s="12"/>
      <c r="R1633" s="13"/>
    </row>
    <row r="1634" spans="1:18" ht="15.85" customHeight="1">
      <c r="A1634" s="1"/>
      <c r="B1634" s="6" t="s">
        <v>14</v>
      </c>
      <c r="C1634" s="6">
        <v>1185732</v>
      </c>
      <c r="D1634" s="7">
        <v>44424</v>
      </c>
      <c r="E1634" s="6" t="s">
        <v>46</v>
      </c>
      <c r="F1634" s="6" t="s">
        <v>69</v>
      </c>
      <c r="G1634" s="6" t="s">
        <v>70</v>
      </c>
      <c r="H1634" s="6" t="s">
        <v>19</v>
      </c>
      <c r="I1634" s="8">
        <v>0.45000000000000007</v>
      </c>
      <c r="J1634" s="9">
        <v>5750</v>
      </c>
      <c r="K1634" s="10">
        <f t="shared" si="12"/>
        <v>2587.5000000000005</v>
      </c>
      <c r="L1634" s="10">
        <f t="shared" si="13"/>
        <v>776.25000000000011</v>
      </c>
      <c r="M1634" s="11">
        <v>0.3</v>
      </c>
      <c r="O1634" s="16"/>
      <c r="P1634" s="17"/>
      <c r="Q1634" s="12"/>
      <c r="R1634" s="13"/>
    </row>
    <row r="1635" spans="1:18" ht="15.85" customHeight="1">
      <c r="A1635" s="1"/>
      <c r="B1635" s="6" t="s">
        <v>14</v>
      </c>
      <c r="C1635" s="6">
        <v>1185732</v>
      </c>
      <c r="D1635" s="7">
        <v>44424</v>
      </c>
      <c r="E1635" s="6" t="s">
        <v>46</v>
      </c>
      <c r="F1635" s="6" t="s">
        <v>69</v>
      </c>
      <c r="G1635" s="6" t="s">
        <v>70</v>
      </c>
      <c r="H1635" s="6" t="s">
        <v>20</v>
      </c>
      <c r="I1635" s="8">
        <v>0.35</v>
      </c>
      <c r="J1635" s="9">
        <v>5250</v>
      </c>
      <c r="K1635" s="10">
        <f t="shared" si="12"/>
        <v>1837.4999999999998</v>
      </c>
      <c r="L1635" s="10">
        <f t="shared" si="13"/>
        <v>643.12499999999989</v>
      </c>
      <c r="M1635" s="11">
        <v>0.35</v>
      </c>
      <c r="O1635" s="16"/>
      <c r="P1635" s="17"/>
      <c r="Q1635" s="12"/>
      <c r="R1635" s="13"/>
    </row>
    <row r="1636" spans="1:18" ht="15.85" customHeight="1">
      <c r="A1636" s="1"/>
      <c r="B1636" s="6" t="s">
        <v>14</v>
      </c>
      <c r="C1636" s="6">
        <v>1185732</v>
      </c>
      <c r="D1636" s="7">
        <v>44424</v>
      </c>
      <c r="E1636" s="6" t="s">
        <v>46</v>
      </c>
      <c r="F1636" s="6" t="s">
        <v>69</v>
      </c>
      <c r="G1636" s="6" t="s">
        <v>70</v>
      </c>
      <c r="H1636" s="6" t="s">
        <v>21</v>
      </c>
      <c r="I1636" s="8">
        <v>0.45000000000000007</v>
      </c>
      <c r="J1636" s="9">
        <v>5000</v>
      </c>
      <c r="K1636" s="10">
        <f t="shared" si="12"/>
        <v>2250.0000000000005</v>
      </c>
      <c r="L1636" s="10">
        <f t="shared" si="13"/>
        <v>900.00000000000011</v>
      </c>
      <c r="M1636" s="11">
        <v>0.39999999999999997</v>
      </c>
      <c r="O1636" s="16"/>
      <c r="P1636" s="17"/>
      <c r="Q1636" s="12"/>
      <c r="R1636" s="13"/>
    </row>
    <row r="1637" spans="1:18" ht="15.85" customHeight="1">
      <c r="A1637" s="1"/>
      <c r="B1637" s="6" t="s">
        <v>14</v>
      </c>
      <c r="C1637" s="6">
        <v>1185732</v>
      </c>
      <c r="D1637" s="7">
        <v>44424</v>
      </c>
      <c r="E1637" s="6" t="s">
        <v>46</v>
      </c>
      <c r="F1637" s="6" t="s">
        <v>69</v>
      </c>
      <c r="G1637" s="6" t="s">
        <v>70</v>
      </c>
      <c r="H1637" s="6" t="s">
        <v>22</v>
      </c>
      <c r="I1637" s="8">
        <v>0.50000000000000011</v>
      </c>
      <c r="J1637" s="9">
        <v>6750</v>
      </c>
      <c r="K1637" s="10">
        <f t="shared" si="12"/>
        <v>3375.0000000000009</v>
      </c>
      <c r="L1637" s="10">
        <f t="shared" si="13"/>
        <v>1856.2500000000007</v>
      </c>
      <c r="M1637" s="11">
        <v>0.55000000000000004</v>
      </c>
      <c r="O1637" s="16"/>
      <c r="P1637" s="17"/>
      <c r="Q1637" s="12"/>
      <c r="R1637" s="13"/>
    </row>
    <row r="1638" spans="1:18" ht="15.85" customHeight="1">
      <c r="A1638" s="1"/>
      <c r="B1638" s="6" t="s">
        <v>14</v>
      </c>
      <c r="C1638" s="6">
        <v>1185732</v>
      </c>
      <c r="D1638" s="7">
        <v>44454</v>
      </c>
      <c r="E1638" s="6" t="s">
        <v>46</v>
      </c>
      <c r="F1638" s="6" t="s">
        <v>69</v>
      </c>
      <c r="G1638" s="6" t="s">
        <v>70</v>
      </c>
      <c r="H1638" s="6" t="s">
        <v>17</v>
      </c>
      <c r="I1638" s="8">
        <v>0.45000000000000007</v>
      </c>
      <c r="J1638" s="9">
        <v>8000</v>
      </c>
      <c r="K1638" s="10">
        <f t="shared" si="12"/>
        <v>3600.0000000000005</v>
      </c>
      <c r="L1638" s="10">
        <f t="shared" si="13"/>
        <v>1800.0000000000002</v>
      </c>
      <c r="M1638" s="11">
        <v>0.5</v>
      </c>
      <c r="O1638" s="16"/>
      <c r="P1638" s="17"/>
      <c r="Q1638" s="12"/>
      <c r="R1638" s="13"/>
    </row>
    <row r="1639" spans="1:18" ht="15.85" customHeight="1">
      <c r="A1639" s="1"/>
      <c r="B1639" s="6" t="s">
        <v>14</v>
      </c>
      <c r="C1639" s="6">
        <v>1185732</v>
      </c>
      <c r="D1639" s="7">
        <v>44454</v>
      </c>
      <c r="E1639" s="6" t="s">
        <v>46</v>
      </c>
      <c r="F1639" s="6" t="s">
        <v>69</v>
      </c>
      <c r="G1639" s="6" t="s">
        <v>70</v>
      </c>
      <c r="H1639" s="6" t="s">
        <v>18</v>
      </c>
      <c r="I1639" s="8">
        <v>0.40000000000000013</v>
      </c>
      <c r="J1639" s="9">
        <v>6000</v>
      </c>
      <c r="K1639" s="10">
        <f t="shared" si="12"/>
        <v>2400.0000000000009</v>
      </c>
      <c r="L1639" s="10">
        <f t="shared" si="13"/>
        <v>960.00000000000023</v>
      </c>
      <c r="M1639" s="11">
        <v>0.39999999999999997</v>
      </c>
      <c r="O1639" s="16"/>
      <c r="P1639" s="17"/>
      <c r="Q1639" s="12"/>
      <c r="R1639" s="13"/>
    </row>
    <row r="1640" spans="1:18" ht="15.85" customHeight="1">
      <c r="A1640" s="1"/>
      <c r="B1640" s="6" t="s">
        <v>14</v>
      </c>
      <c r="C1640" s="6">
        <v>1185732</v>
      </c>
      <c r="D1640" s="7">
        <v>44454</v>
      </c>
      <c r="E1640" s="6" t="s">
        <v>46</v>
      </c>
      <c r="F1640" s="6" t="s">
        <v>69</v>
      </c>
      <c r="G1640" s="6" t="s">
        <v>70</v>
      </c>
      <c r="H1640" s="6" t="s">
        <v>19</v>
      </c>
      <c r="I1640" s="8">
        <v>0.35</v>
      </c>
      <c r="J1640" s="9">
        <v>5000</v>
      </c>
      <c r="K1640" s="10">
        <f t="shared" si="12"/>
        <v>1750</v>
      </c>
      <c r="L1640" s="10">
        <f t="shared" si="13"/>
        <v>525</v>
      </c>
      <c r="M1640" s="11">
        <v>0.3</v>
      </c>
      <c r="O1640" s="16"/>
      <c r="P1640" s="17"/>
      <c r="Q1640" s="12"/>
      <c r="R1640" s="13"/>
    </row>
    <row r="1641" spans="1:18" ht="15.85" customHeight="1">
      <c r="A1641" s="1"/>
      <c r="B1641" s="6" t="s">
        <v>14</v>
      </c>
      <c r="C1641" s="6">
        <v>1185732</v>
      </c>
      <c r="D1641" s="7">
        <v>44454</v>
      </c>
      <c r="E1641" s="6" t="s">
        <v>46</v>
      </c>
      <c r="F1641" s="6" t="s">
        <v>69</v>
      </c>
      <c r="G1641" s="6" t="s">
        <v>70</v>
      </c>
      <c r="H1641" s="6" t="s">
        <v>20</v>
      </c>
      <c r="I1641" s="8">
        <v>0.35</v>
      </c>
      <c r="J1641" s="9">
        <v>4750</v>
      </c>
      <c r="K1641" s="10">
        <f t="shared" si="12"/>
        <v>1662.5</v>
      </c>
      <c r="L1641" s="10">
        <f t="shared" si="13"/>
        <v>581.875</v>
      </c>
      <c r="M1641" s="11">
        <v>0.35</v>
      </c>
      <c r="O1641" s="16"/>
      <c r="P1641" s="17"/>
      <c r="Q1641" s="12"/>
      <c r="R1641" s="13"/>
    </row>
    <row r="1642" spans="1:18" ht="15.85" customHeight="1">
      <c r="A1642" s="1"/>
      <c r="B1642" s="6" t="s">
        <v>14</v>
      </c>
      <c r="C1642" s="6">
        <v>1185732</v>
      </c>
      <c r="D1642" s="7">
        <v>44454</v>
      </c>
      <c r="E1642" s="6" t="s">
        <v>46</v>
      </c>
      <c r="F1642" s="6" t="s">
        <v>69</v>
      </c>
      <c r="G1642" s="6" t="s">
        <v>70</v>
      </c>
      <c r="H1642" s="6" t="s">
        <v>21</v>
      </c>
      <c r="I1642" s="8">
        <v>0.45000000000000007</v>
      </c>
      <c r="J1642" s="9">
        <v>4750</v>
      </c>
      <c r="K1642" s="10">
        <f t="shared" si="12"/>
        <v>2137.5000000000005</v>
      </c>
      <c r="L1642" s="10">
        <f t="shared" si="13"/>
        <v>855.00000000000011</v>
      </c>
      <c r="M1642" s="11">
        <v>0.39999999999999997</v>
      </c>
      <c r="O1642" s="16"/>
      <c r="P1642" s="17"/>
      <c r="Q1642" s="12"/>
      <c r="R1642" s="13"/>
    </row>
    <row r="1643" spans="1:18" ht="15.85" customHeight="1">
      <c r="A1643" s="1"/>
      <c r="B1643" s="6" t="s">
        <v>14</v>
      </c>
      <c r="C1643" s="6">
        <v>1185732</v>
      </c>
      <c r="D1643" s="7">
        <v>44454</v>
      </c>
      <c r="E1643" s="6" t="s">
        <v>46</v>
      </c>
      <c r="F1643" s="6" t="s">
        <v>69</v>
      </c>
      <c r="G1643" s="6" t="s">
        <v>70</v>
      </c>
      <c r="H1643" s="6" t="s">
        <v>22</v>
      </c>
      <c r="I1643" s="8">
        <v>0.50000000000000011</v>
      </c>
      <c r="J1643" s="9">
        <v>5750</v>
      </c>
      <c r="K1643" s="10">
        <f t="shared" si="12"/>
        <v>2875.0000000000005</v>
      </c>
      <c r="L1643" s="10">
        <f t="shared" si="13"/>
        <v>1581.2500000000005</v>
      </c>
      <c r="M1643" s="11">
        <v>0.55000000000000004</v>
      </c>
      <c r="O1643" s="16"/>
      <c r="P1643" s="17"/>
      <c r="Q1643" s="12"/>
      <c r="R1643" s="13"/>
    </row>
    <row r="1644" spans="1:18" ht="15.85" customHeight="1">
      <c r="A1644" s="1"/>
      <c r="B1644" s="6" t="s">
        <v>14</v>
      </c>
      <c r="C1644" s="6">
        <v>1185732</v>
      </c>
      <c r="D1644" s="7">
        <v>44486</v>
      </c>
      <c r="E1644" s="6" t="s">
        <v>46</v>
      </c>
      <c r="F1644" s="6" t="s">
        <v>69</v>
      </c>
      <c r="G1644" s="6" t="s">
        <v>70</v>
      </c>
      <c r="H1644" s="6" t="s">
        <v>17</v>
      </c>
      <c r="I1644" s="8">
        <v>0.50000000000000011</v>
      </c>
      <c r="J1644" s="9">
        <v>7500</v>
      </c>
      <c r="K1644" s="10">
        <f t="shared" si="12"/>
        <v>3750.0000000000009</v>
      </c>
      <c r="L1644" s="10">
        <f t="shared" si="13"/>
        <v>1875.0000000000005</v>
      </c>
      <c r="M1644" s="11">
        <v>0.5</v>
      </c>
      <c r="O1644" s="16"/>
      <c r="P1644" s="17"/>
      <c r="Q1644" s="12"/>
      <c r="R1644" s="13"/>
    </row>
    <row r="1645" spans="1:18" ht="15.85" customHeight="1">
      <c r="A1645" s="1"/>
      <c r="B1645" s="6" t="s">
        <v>14</v>
      </c>
      <c r="C1645" s="6">
        <v>1185732</v>
      </c>
      <c r="D1645" s="7">
        <v>44486</v>
      </c>
      <c r="E1645" s="6" t="s">
        <v>46</v>
      </c>
      <c r="F1645" s="6" t="s">
        <v>69</v>
      </c>
      <c r="G1645" s="6" t="s">
        <v>70</v>
      </c>
      <c r="H1645" s="6" t="s">
        <v>18</v>
      </c>
      <c r="I1645" s="8">
        <v>0.40000000000000013</v>
      </c>
      <c r="J1645" s="9">
        <v>5750</v>
      </c>
      <c r="K1645" s="10">
        <f t="shared" si="12"/>
        <v>2300.0000000000009</v>
      </c>
      <c r="L1645" s="10">
        <f t="shared" si="13"/>
        <v>920.00000000000034</v>
      </c>
      <c r="M1645" s="11">
        <v>0.39999999999999997</v>
      </c>
      <c r="O1645" s="16"/>
      <c r="P1645" s="17"/>
      <c r="Q1645" s="12"/>
      <c r="R1645" s="13"/>
    </row>
    <row r="1646" spans="1:18" ht="15.85" customHeight="1">
      <c r="A1646" s="1"/>
      <c r="B1646" s="6" t="s">
        <v>14</v>
      </c>
      <c r="C1646" s="6">
        <v>1185732</v>
      </c>
      <c r="D1646" s="7">
        <v>44486</v>
      </c>
      <c r="E1646" s="6" t="s">
        <v>46</v>
      </c>
      <c r="F1646" s="6" t="s">
        <v>69</v>
      </c>
      <c r="G1646" s="6" t="s">
        <v>70</v>
      </c>
      <c r="H1646" s="6" t="s">
        <v>19</v>
      </c>
      <c r="I1646" s="8">
        <v>0.40000000000000013</v>
      </c>
      <c r="J1646" s="9">
        <v>4250</v>
      </c>
      <c r="K1646" s="10">
        <f t="shared" si="12"/>
        <v>1700.0000000000005</v>
      </c>
      <c r="L1646" s="10">
        <f t="shared" si="13"/>
        <v>510.00000000000011</v>
      </c>
      <c r="M1646" s="11">
        <v>0.3</v>
      </c>
      <c r="O1646" s="16"/>
      <c r="P1646" s="17"/>
      <c r="Q1646" s="12"/>
      <c r="R1646" s="13"/>
    </row>
    <row r="1647" spans="1:18" ht="15.85" customHeight="1">
      <c r="A1647" s="1"/>
      <c r="B1647" s="6" t="s">
        <v>14</v>
      </c>
      <c r="C1647" s="6">
        <v>1185732</v>
      </c>
      <c r="D1647" s="7">
        <v>44486</v>
      </c>
      <c r="E1647" s="6" t="s">
        <v>46</v>
      </c>
      <c r="F1647" s="6" t="s">
        <v>69</v>
      </c>
      <c r="G1647" s="6" t="s">
        <v>70</v>
      </c>
      <c r="H1647" s="6" t="s">
        <v>20</v>
      </c>
      <c r="I1647" s="8">
        <v>0.40000000000000013</v>
      </c>
      <c r="J1647" s="9">
        <v>4000</v>
      </c>
      <c r="K1647" s="10">
        <f t="shared" si="12"/>
        <v>1600.0000000000005</v>
      </c>
      <c r="L1647" s="10">
        <f t="shared" si="13"/>
        <v>560.00000000000011</v>
      </c>
      <c r="M1647" s="11">
        <v>0.35</v>
      </c>
      <c r="O1647" s="16"/>
      <c r="P1647" s="17"/>
      <c r="Q1647" s="12"/>
      <c r="R1647" s="13"/>
    </row>
    <row r="1648" spans="1:18" ht="15.85" customHeight="1">
      <c r="A1648" s="1"/>
      <c r="B1648" s="6" t="s">
        <v>14</v>
      </c>
      <c r="C1648" s="6">
        <v>1185732</v>
      </c>
      <c r="D1648" s="7">
        <v>44486</v>
      </c>
      <c r="E1648" s="6" t="s">
        <v>46</v>
      </c>
      <c r="F1648" s="6" t="s">
        <v>69</v>
      </c>
      <c r="G1648" s="6" t="s">
        <v>70</v>
      </c>
      <c r="H1648" s="6" t="s">
        <v>21</v>
      </c>
      <c r="I1648" s="8">
        <v>0.50000000000000011</v>
      </c>
      <c r="J1648" s="9">
        <v>4000</v>
      </c>
      <c r="K1648" s="10">
        <f t="shared" si="12"/>
        <v>2000.0000000000005</v>
      </c>
      <c r="L1648" s="10">
        <f t="shared" si="13"/>
        <v>800.00000000000011</v>
      </c>
      <c r="M1648" s="11">
        <v>0.39999999999999997</v>
      </c>
      <c r="O1648" s="16"/>
      <c r="P1648" s="17"/>
      <c r="Q1648" s="12"/>
      <c r="R1648" s="13"/>
    </row>
    <row r="1649" spans="1:18" ht="15.85" customHeight="1">
      <c r="A1649" s="1"/>
      <c r="B1649" s="6" t="s">
        <v>14</v>
      </c>
      <c r="C1649" s="6">
        <v>1185732</v>
      </c>
      <c r="D1649" s="7">
        <v>44486</v>
      </c>
      <c r="E1649" s="6" t="s">
        <v>46</v>
      </c>
      <c r="F1649" s="6" t="s">
        <v>69</v>
      </c>
      <c r="G1649" s="6" t="s">
        <v>70</v>
      </c>
      <c r="H1649" s="6" t="s">
        <v>22</v>
      </c>
      <c r="I1649" s="8">
        <v>0.55000000000000004</v>
      </c>
      <c r="J1649" s="9">
        <v>5250</v>
      </c>
      <c r="K1649" s="10">
        <f t="shared" si="12"/>
        <v>2887.5000000000005</v>
      </c>
      <c r="L1649" s="10">
        <f t="shared" si="13"/>
        <v>1588.1250000000005</v>
      </c>
      <c r="M1649" s="11">
        <v>0.55000000000000004</v>
      </c>
      <c r="O1649" s="16"/>
      <c r="P1649" s="17"/>
      <c r="Q1649" s="12"/>
      <c r="R1649" s="13"/>
    </row>
    <row r="1650" spans="1:18" ht="15.85" customHeight="1">
      <c r="A1650" s="1"/>
      <c r="B1650" s="6" t="s">
        <v>14</v>
      </c>
      <c r="C1650" s="6">
        <v>1185732</v>
      </c>
      <c r="D1650" s="7">
        <v>44516</v>
      </c>
      <c r="E1650" s="6" t="s">
        <v>46</v>
      </c>
      <c r="F1650" s="6" t="s">
        <v>69</v>
      </c>
      <c r="G1650" s="6" t="s">
        <v>70</v>
      </c>
      <c r="H1650" s="6" t="s">
        <v>17</v>
      </c>
      <c r="I1650" s="8">
        <v>0.50000000000000011</v>
      </c>
      <c r="J1650" s="9">
        <v>6750</v>
      </c>
      <c r="K1650" s="10">
        <f t="shared" si="12"/>
        <v>3375.0000000000009</v>
      </c>
      <c r="L1650" s="10">
        <f t="shared" si="13"/>
        <v>1687.5000000000005</v>
      </c>
      <c r="M1650" s="11">
        <v>0.5</v>
      </c>
      <c r="O1650" s="16"/>
      <c r="P1650" s="17"/>
      <c r="Q1650" s="12"/>
      <c r="R1650" s="13"/>
    </row>
    <row r="1651" spans="1:18" ht="15.85" customHeight="1">
      <c r="A1651" s="1"/>
      <c r="B1651" s="6" t="s">
        <v>14</v>
      </c>
      <c r="C1651" s="6">
        <v>1185732</v>
      </c>
      <c r="D1651" s="7">
        <v>44516</v>
      </c>
      <c r="E1651" s="6" t="s">
        <v>46</v>
      </c>
      <c r="F1651" s="6" t="s">
        <v>69</v>
      </c>
      <c r="G1651" s="6" t="s">
        <v>70</v>
      </c>
      <c r="H1651" s="6" t="s">
        <v>18</v>
      </c>
      <c r="I1651" s="8">
        <v>0.45000000000000012</v>
      </c>
      <c r="J1651" s="9">
        <v>5000</v>
      </c>
      <c r="K1651" s="10">
        <f t="shared" si="12"/>
        <v>2250.0000000000005</v>
      </c>
      <c r="L1651" s="10">
        <f t="shared" si="13"/>
        <v>900.00000000000011</v>
      </c>
      <c r="M1651" s="11">
        <v>0.39999999999999997</v>
      </c>
      <c r="O1651" s="16"/>
      <c r="P1651" s="17"/>
      <c r="Q1651" s="12"/>
      <c r="R1651" s="13"/>
    </row>
    <row r="1652" spans="1:18" ht="15.85" customHeight="1">
      <c r="A1652" s="1"/>
      <c r="B1652" s="6" t="s">
        <v>14</v>
      </c>
      <c r="C1652" s="6">
        <v>1185732</v>
      </c>
      <c r="D1652" s="7">
        <v>44516</v>
      </c>
      <c r="E1652" s="6" t="s">
        <v>46</v>
      </c>
      <c r="F1652" s="6" t="s">
        <v>69</v>
      </c>
      <c r="G1652" s="6" t="s">
        <v>70</v>
      </c>
      <c r="H1652" s="6" t="s">
        <v>19</v>
      </c>
      <c r="I1652" s="8">
        <v>0.45000000000000012</v>
      </c>
      <c r="J1652" s="9">
        <v>4450</v>
      </c>
      <c r="K1652" s="10">
        <f t="shared" si="12"/>
        <v>2002.5000000000005</v>
      </c>
      <c r="L1652" s="10">
        <f t="shared" si="13"/>
        <v>600.75000000000011</v>
      </c>
      <c r="M1652" s="11">
        <v>0.3</v>
      </c>
      <c r="O1652" s="16"/>
      <c r="P1652" s="17"/>
      <c r="Q1652" s="12"/>
      <c r="R1652" s="13"/>
    </row>
    <row r="1653" spans="1:18" ht="15.85" customHeight="1">
      <c r="A1653" s="1"/>
      <c r="B1653" s="6" t="s">
        <v>14</v>
      </c>
      <c r="C1653" s="6">
        <v>1185732</v>
      </c>
      <c r="D1653" s="7">
        <v>44516</v>
      </c>
      <c r="E1653" s="6" t="s">
        <v>46</v>
      </c>
      <c r="F1653" s="6" t="s">
        <v>69</v>
      </c>
      <c r="G1653" s="6" t="s">
        <v>70</v>
      </c>
      <c r="H1653" s="6" t="s">
        <v>20</v>
      </c>
      <c r="I1653" s="8">
        <v>0.45000000000000012</v>
      </c>
      <c r="J1653" s="9">
        <v>4750</v>
      </c>
      <c r="K1653" s="10">
        <f t="shared" si="12"/>
        <v>2137.5000000000005</v>
      </c>
      <c r="L1653" s="10">
        <f t="shared" si="13"/>
        <v>748.12500000000011</v>
      </c>
      <c r="M1653" s="11">
        <v>0.35</v>
      </c>
      <c r="O1653" s="16"/>
      <c r="P1653" s="17"/>
      <c r="Q1653" s="12"/>
      <c r="R1653" s="13"/>
    </row>
    <row r="1654" spans="1:18" ht="15.85" customHeight="1">
      <c r="A1654" s="1"/>
      <c r="B1654" s="6" t="s">
        <v>14</v>
      </c>
      <c r="C1654" s="6">
        <v>1185732</v>
      </c>
      <c r="D1654" s="7">
        <v>44516</v>
      </c>
      <c r="E1654" s="6" t="s">
        <v>46</v>
      </c>
      <c r="F1654" s="6" t="s">
        <v>69</v>
      </c>
      <c r="G1654" s="6" t="s">
        <v>70</v>
      </c>
      <c r="H1654" s="6" t="s">
        <v>21</v>
      </c>
      <c r="I1654" s="8">
        <v>0.6</v>
      </c>
      <c r="J1654" s="9">
        <v>4500</v>
      </c>
      <c r="K1654" s="10">
        <f t="shared" si="12"/>
        <v>2700</v>
      </c>
      <c r="L1654" s="10">
        <f t="shared" si="13"/>
        <v>1080</v>
      </c>
      <c r="M1654" s="11">
        <v>0.39999999999999997</v>
      </c>
      <c r="O1654" s="16"/>
      <c r="P1654" s="17"/>
      <c r="Q1654" s="12"/>
      <c r="R1654" s="13"/>
    </row>
    <row r="1655" spans="1:18" ht="15.85" customHeight="1">
      <c r="A1655" s="1"/>
      <c r="B1655" s="6" t="s">
        <v>14</v>
      </c>
      <c r="C1655" s="6">
        <v>1185732</v>
      </c>
      <c r="D1655" s="7">
        <v>44516</v>
      </c>
      <c r="E1655" s="6" t="s">
        <v>46</v>
      </c>
      <c r="F1655" s="6" t="s">
        <v>69</v>
      </c>
      <c r="G1655" s="6" t="s">
        <v>70</v>
      </c>
      <c r="H1655" s="6" t="s">
        <v>22</v>
      </c>
      <c r="I1655" s="8">
        <v>0.64999999999999991</v>
      </c>
      <c r="J1655" s="9">
        <v>6250</v>
      </c>
      <c r="K1655" s="10">
        <f t="shared" si="12"/>
        <v>4062.4999999999995</v>
      </c>
      <c r="L1655" s="10">
        <f t="shared" si="13"/>
        <v>2234.375</v>
      </c>
      <c r="M1655" s="11">
        <v>0.55000000000000004</v>
      </c>
      <c r="O1655" s="16"/>
      <c r="P1655" s="17"/>
      <c r="Q1655" s="12"/>
      <c r="R1655" s="13"/>
    </row>
    <row r="1656" spans="1:18" ht="15.85" customHeight="1">
      <c r="A1656" s="1"/>
      <c r="B1656" s="6" t="s">
        <v>14</v>
      </c>
      <c r="C1656" s="6">
        <v>1185732</v>
      </c>
      <c r="D1656" s="7">
        <v>44545</v>
      </c>
      <c r="E1656" s="6" t="s">
        <v>46</v>
      </c>
      <c r="F1656" s="6" t="s">
        <v>69</v>
      </c>
      <c r="G1656" s="6" t="s">
        <v>70</v>
      </c>
      <c r="H1656" s="6" t="s">
        <v>17</v>
      </c>
      <c r="I1656" s="8">
        <v>0.6</v>
      </c>
      <c r="J1656" s="9">
        <v>8500</v>
      </c>
      <c r="K1656" s="10">
        <f t="shared" si="12"/>
        <v>5100</v>
      </c>
      <c r="L1656" s="10">
        <f t="shared" si="13"/>
        <v>2550</v>
      </c>
      <c r="M1656" s="11">
        <v>0.5</v>
      </c>
      <c r="O1656" s="16"/>
      <c r="P1656" s="17"/>
      <c r="Q1656" s="12"/>
      <c r="R1656" s="13"/>
    </row>
    <row r="1657" spans="1:18" ht="15.85" customHeight="1">
      <c r="A1657" s="1"/>
      <c r="B1657" s="6" t="s">
        <v>14</v>
      </c>
      <c r="C1657" s="6">
        <v>1185732</v>
      </c>
      <c r="D1657" s="7">
        <v>44545</v>
      </c>
      <c r="E1657" s="6" t="s">
        <v>46</v>
      </c>
      <c r="F1657" s="6" t="s">
        <v>69</v>
      </c>
      <c r="G1657" s="6" t="s">
        <v>70</v>
      </c>
      <c r="H1657" s="6" t="s">
        <v>18</v>
      </c>
      <c r="I1657" s="8">
        <v>0.5</v>
      </c>
      <c r="J1657" s="9">
        <v>6500</v>
      </c>
      <c r="K1657" s="10">
        <f t="shared" si="12"/>
        <v>3250</v>
      </c>
      <c r="L1657" s="10">
        <f t="shared" si="13"/>
        <v>1300</v>
      </c>
      <c r="M1657" s="11">
        <v>0.39999999999999997</v>
      </c>
      <c r="O1657" s="16"/>
      <c r="P1657" s="17"/>
      <c r="Q1657" s="12"/>
      <c r="R1657" s="13"/>
    </row>
    <row r="1658" spans="1:18" ht="15.85" customHeight="1">
      <c r="A1658" s="1"/>
      <c r="B1658" s="6" t="s">
        <v>14</v>
      </c>
      <c r="C1658" s="6">
        <v>1185732</v>
      </c>
      <c r="D1658" s="7">
        <v>44545</v>
      </c>
      <c r="E1658" s="6" t="s">
        <v>46</v>
      </c>
      <c r="F1658" s="6" t="s">
        <v>69</v>
      </c>
      <c r="G1658" s="6" t="s">
        <v>70</v>
      </c>
      <c r="H1658" s="6" t="s">
        <v>19</v>
      </c>
      <c r="I1658" s="8">
        <v>0.5</v>
      </c>
      <c r="J1658" s="9">
        <v>6000</v>
      </c>
      <c r="K1658" s="10">
        <f t="shared" si="12"/>
        <v>3000</v>
      </c>
      <c r="L1658" s="10">
        <f t="shared" si="13"/>
        <v>900</v>
      </c>
      <c r="M1658" s="11">
        <v>0.3</v>
      </c>
      <c r="O1658" s="16"/>
      <c r="P1658" s="17"/>
      <c r="Q1658" s="12"/>
      <c r="R1658" s="13"/>
    </row>
    <row r="1659" spans="1:18" ht="15.85" customHeight="1">
      <c r="A1659" s="1"/>
      <c r="B1659" s="6" t="s">
        <v>14</v>
      </c>
      <c r="C1659" s="6">
        <v>1185732</v>
      </c>
      <c r="D1659" s="7">
        <v>44545</v>
      </c>
      <c r="E1659" s="6" t="s">
        <v>46</v>
      </c>
      <c r="F1659" s="6" t="s">
        <v>69</v>
      </c>
      <c r="G1659" s="6" t="s">
        <v>70</v>
      </c>
      <c r="H1659" s="6" t="s">
        <v>20</v>
      </c>
      <c r="I1659" s="8">
        <v>0.5</v>
      </c>
      <c r="J1659" s="9">
        <v>5500</v>
      </c>
      <c r="K1659" s="10">
        <f t="shared" si="12"/>
        <v>2750</v>
      </c>
      <c r="L1659" s="10">
        <f t="shared" si="13"/>
        <v>962.49999999999989</v>
      </c>
      <c r="M1659" s="11">
        <v>0.35</v>
      </c>
      <c r="O1659" s="16"/>
      <c r="P1659" s="17"/>
      <c r="Q1659" s="12"/>
      <c r="R1659" s="13"/>
    </row>
    <row r="1660" spans="1:18" ht="15.85" customHeight="1">
      <c r="A1660" s="1"/>
      <c r="B1660" s="6" t="s">
        <v>14</v>
      </c>
      <c r="C1660" s="6">
        <v>1185732</v>
      </c>
      <c r="D1660" s="7">
        <v>44545</v>
      </c>
      <c r="E1660" s="6" t="s">
        <v>46</v>
      </c>
      <c r="F1660" s="6" t="s">
        <v>69</v>
      </c>
      <c r="G1660" s="6" t="s">
        <v>70</v>
      </c>
      <c r="H1660" s="6" t="s">
        <v>21</v>
      </c>
      <c r="I1660" s="8">
        <v>0.6</v>
      </c>
      <c r="J1660" s="9">
        <v>5500</v>
      </c>
      <c r="K1660" s="10">
        <f t="shared" si="12"/>
        <v>3300</v>
      </c>
      <c r="L1660" s="10">
        <f t="shared" si="13"/>
        <v>1320</v>
      </c>
      <c r="M1660" s="11">
        <v>0.39999999999999997</v>
      </c>
      <c r="O1660" s="16"/>
      <c r="P1660" s="17"/>
      <c r="Q1660" s="12"/>
      <c r="R1660" s="13"/>
    </row>
    <row r="1661" spans="1:18" ht="15.85" customHeight="1">
      <c r="A1661" s="1"/>
      <c r="B1661" s="6" t="s">
        <v>14</v>
      </c>
      <c r="C1661" s="6">
        <v>1185732</v>
      </c>
      <c r="D1661" s="7">
        <v>44545</v>
      </c>
      <c r="E1661" s="6" t="s">
        <v>46</v>
      </c>
      <c r="F1661" s="6" t="s">
        <v>69</v>
      </c>
      <c r="G1661" s="6" t="s">
        <v>70</v>
      </c>
      <c r="H1661" s="6" t="s">
        <v>22</v>
      </c>
      <c r="I1661" s="8">
        <v>0.64999999999999991</v>
      </c>
      <c r="J1661" s="9">
        <v>6500</v>
      </c>
      <c r="K1661" s="10">
        <f t="shared" si="12"/>
        <v>4224.9999999999991</v>
      </c>
      <c r="L1661" s="10">
        <f t="shared" si="13"/>
        <v>2323.7499999999995</v>
      </c>
      <c r="M1661" s="11">
        <v>0.55000000000000004</v>
      </c>
      <c r="O1661" s="16"/>
      <c r="P1661" s="17"/>
      <c r="Q1661" s="12"/>
      <c r="R1661" s="13"/>
    </row>
    <row r="1662" spans="1:18" ht="15.85" customHeight="1">
      <c r="A1662" s="1" t="s">
        <v>39</v>
      </c>
      <c r="B1662" s="6" t="s">
        <v>14</v>
      </c>
      <c r="C1662" s="6">
        <v>1185732</v>
      </c>
      <c r="D1662" s="7">
        <v>44214</v>
      </c>
      <c r="E1662" s="6" t="s">
        <v>33</v>
      </c>
      <c r="F1662" s="6" t="s">
        <v>71</v>
      </c>
      <c r="G1662" s="6" t="s">
        <v>72</v>
      </c>
      <c r="H1662" s="6" t="s">
        <v>17</v>
      </c>
      <c r="I1662" s="8">
        <v>0.3</v>
      </c>
      <c r="J1662" s="9">
        <v>6250</v>
      </c>
      <c r="K1662" s="10">
        <f t="shared" si="12"/>
        <v>1875</v>
      </c>
      <c r="L1662" s="10">
        <f t="shared" si="13"/>
        <v>750</v>
      </c>
      <c r="M1662" s="11">
        <v>0.4</v>
      </c>
      <c r="O1662" s="16"/>
      <c r="P1662" s="14"/>
      <c r="Q1662" s="12"/>
      <c r="R1662" s="13"/>
    </row>
    <row r="1663" spans="1:18" ht="15.85" customHeight="1">
      <c r="A1663" s="1"/>
      <c r="B1663" s="6" t="s">
        <v>14</v>
      </c>
      <c r="C1663" s="6">
        <v>1185732</v>
      </c>
      <c r="D1663" s="7">
        <v>44214</v>
      </c>
      <c r="E1663" s="6" t="s">
        <v>33</v>
      </c>
      <c r="F1663" s="6" t="s">
        <v>71</v>
      </c>
      <c r="G1663" s="6" t="s">
        <v>72</v>
      </c>
      <c r="H1663" s="6" t="s">
        <v>18</v>
      </c>
      <c r="I1663" s="8">
        <v>0.3</v>
      </c>
      <c r="J1663" s="9">
        <v>4250</v>
      </c>
      <c r="K1663" s="10">
        <f t="shared" si="12"/>
        <v>1275</v>
      </c>
      <c r="L1663" s="10">
        <f t="shared" si="13"/>
        <v>446.25</v>
      </c>
      <c r="M1663" s="11">
        <v>0.35</v>
      </c>
      <c r="O1663" s="16"/>
      <c r="P1663" s="14"/>
      <c r="Q1663" s="12"/>
      <c r="R1663" s="13"/>
    </row>
    <row r="1664" spans="1:18" ht="15.85" customHeight="1">
      <c r="A1664" s="1"/>
      <c r="B1664" s="6" t="s">
        <v>14</v>
      </c>
      <c r="C1664" s="6">
        <v>1185732</v>
      </c>
      <c r="D1664" s="7">
        <v>44214</v>
      </c>
      <c r="E1664" s="6" t="s">
        <v>33</v>
      </c>
      <c r="F1664" s="6" t="s">
        <v>71</v>
      </c>
      <c r="G1664" s="6" t="s">
        <v>72</v>
      </c>
      <c r="H1664" s="6" t="s">
        <v>19</v>
      </c>
      <c r="I1664" s="8">
        <v>0.2</v>
      </c>
      <c r="J1664" s="9">
        <v>4250</v>
      </c>
      <c r="K1664" s="10">
        <f t="shared" si="12"/>
        <v>850</v>
      </c>
      <c r="L1664" s="10">
        <f t="shared" si="13"/>
        <v>297.5</v>
      </c>
      <c r="M1664" s="11">
        <v>0.35</v>
      </c>
      <c r="O1664" s="16"/>
      <c r="P1664" s="14"/>
      <c r="Q1664" s="12"/>
      <c r="R1664" s="13"/>
    </row>
    <row r="1665" spans="1:18" ht="15.85" customHeight="1">
      <c r="A1665" s="1"/>
      <c r="B1665" s="6" t="s">
        <v>14</v>
      </c>
      <c r="C1665" s="6">
        <v>1185732</v>
      </c>
      <c r="D1665" s="7">
        <v>44214</v>
      </c>
      <c r="E1665" s="6" t="s">
        <v>33</v>
      </c>
      <c r="F1665" s="6" t="s">
        <v>71</v>
      </c>
      <c r="G1665" s="6" t="s">
        <v>72</v>
      </c>
      <c r="H1665" s="6" t="s">
        <v>20</v>
      </c>
      <c r="I1665" s="8">
        <v>0.25000000000000006</v>
      </c>
      <c r="J1665" s="9">
        <v>2750</v>
      </c>
      <c r="K1665" s="10">
        <f t="shared" si="12"/>
        <v>687.50000000000011</v>
      </c>
      <c r="L1665" s="10">
        <f t="shared" si="13"/>
        <v>275.00000000000006</v>
      </c>
      <c r="M1665" s="11">
        <v>0.4</v>
      </c>
      <c r="O1665" s="16"/>
      <c r="P1665" s="14"/>
      <c r="Q1665" s="12"/>
      <c r="R1665" s="13"/>
    </row>
    <row r="1666" spans="1:18" ht="15.85" customHeight="1">
      <c r="A1666" s="1"/>
      <c r="B1666" s="6" t="s">
        <v>14</v>
      </c>
      <c r="C1666" s="6">
        <v>1185732</v>
      </c>
      <c r="D1666" s="7">
        <v>44214</v>
      </c>
      <c r="E1666" s="6" t="s">
        <v>33</v>
      </c>
      <c r="F1666" s="6" t="s">
        <v>71</v>
      </c>
      <c r="G1666" s="6" t="s">
        <v>72</v>
      </c>
      <c r="H1666" s="6" t="s">
        <v>21</v>
      </c>
      <c r="I1666" s="8">
        <v>0.39999999999999997</v>
      </c>
      <c r="J1666" s="9">
        <v>3250</v>
      </c>
      <c r="K1666" s="10">
        <f t="shared" si="12"/>
        <v>1300</v>
      </c>
      <c r="L1666" s="10">
        <f t="shared" si="13"/>
        <v>454.99999999999994</v>
      </c>
      <c r="M1666" s="11">
        <v>0.35</v>
      </c>
      <c r="O1666" s="16"/>
      <c r="P1666" s="14"/>
      <c r="Q1666" s="12"/>
      <c r="R1666" s="13"/>
    </row>
    <row r="1667" spans="1:18" ht="15.85" customHeight="1">
      <c r="A1667" s="1"/>
      <c r="B1667" s="6" t="s">
        <v>14</v>
      </c>
      <c r="C1667" s="6">
        <v>1185732</v>
      </c>
      <c r="D1667" s="7">
        <v>44214</v>
      </c>
      <c r="E1667" s="6" t="s">
        <v>33</v>
      </c>
      <c r="F1667" s="6" t="s">
        <v>71</v>
      </c>
      <c r="G1667" s="6" t="s">
        <v>72</v>
      </c>
      <c r="H1667" s="6" t="s">
        <v>22</v>
      </c>
      <c r="I1667" s="8">
        <v>0.3</v>
      </c>
      <c r="J1667" s="9">
        <v>4250</v>
      </c>
      <c r="K1667" s="10">
        <f t="shared" si="12"/>
        <v>1275</v>
      </c>
      <c r="L1667" s="10">
        <f t="shared" si="13"/>
        <v>637.5</v>
      </c>
      <c r="M1667" s="11">
        <v>0.5</v>
      </c>
      <c r="O1667" s="16"/>
      <c r="P1667" s="14"/>
      <c r="Q1667" s="12"/>
      <c r="R1667" s="13"/>
    </row>
    <row r="1668" spans="1:18" ht="15.85" customHeight="1">
      <c r="A1668" s="1"/>
      <c r="B1668" s="6" t="s">
        <v>14</v>
      </c>
      <c r="C1668" s="6">
        <v>1185732</v>
      </c>
      <c r="D1668" s="7">
        <v>44245</v>
      </c>
      <c r="E1668" s="6" t="s">
        <v>33</v>
      </c>
      <c r="F1668" s="6" t="s">
        <v>71</v>
      </c>
      <c r="G1668" s="6" t="s">
        <v>72</v>
      </c>
      <c r="H1668" s="6" t="s">
        <v>17</v>
      </c>
      <c r="I1668" s="8">
        <v>0.3</v>
      </c>
      <c r="J1668" s="9">
        <v>6750</v>
      </c>
      <c r="K1668" s="10">
        <f t="shared" si="12"/>
        <v>2025</v>
      </c>
      <c r="L1668" s="10">
        <f t="shared" si="13"/>
        <v>810</v>
      </c>
      <c r="M1668" s="11">
        <v>0.4</v>
      </c>
      <c r="O1668" s="16"/>
      <c r="P1668" s="14"/>
      <c r="Q1668" s="12"/>
      <c r="R1668" s="13"/>
    </row>
    <row r="1669" spans="1:18" ht="15.85" customHeight="1">
      <c r="A1669" s="1"/>
      <c r="B1669" s="6" t="s">
        <v>14</v>
      </c>
      <c r="C1669" s="6">
        <v>1185732</v>
      </c>
      <c r="D1669" s="7">
        <v>44245</v>
      </c>
      <c r="E1669" s="6" t="s">
        <v>33</v>
      </c>
      <c r="F1669" s="6" t="s">
        <v>71</v>
      </c>
      <c r="G1669" s="6" t="s">
        <v>72</v>
      </c>
      <c r="H1669" s="6" t="s">
        <v>18</v>
      </c>
      <c r="I1669" s="8">
        <v>0.3</v>
      </c>
      <c r="J1669" s="9">
        <v>3250</v>
      </c>
      <c r="K1669" s="10">
        <f t="shared" si="12"/>
        <v>975</v>
      </c>
      <c r="L1669" s="10">
        <f t="shared" si="13"/>
        <v>341.25</v>
      </c>
      <c r="M1669" s="11">
        <v>0.35</v>
      </c>
      <c r="O1669" s="16"/>
      <c r="P1669" s="14"/>
      <c r="Q1669" s="12"/>
      <c r="R1669" s="13"/>
    </row>
    <row r="1670" spans="1:18" ht="15.85" customHeight="1">
      <c r="A1670" s="1"/>
      <c r="B1670" s="6" t="s">
        <v>14</v>
      </c>
      <c r="C1670" s="6">
        <v>1185732</v>
      </c>
      <c r="D1670" s="7">
        <v>44245</v>
      </c>
      <c r="E1670" s="6" t="s">
        <v>33</v>
      </c>
      <c r="F1670" s="6" t="s">
        <v>71</v>
      </c>
      <c r="G1670" s="6" t="s">
        <v>72</v>
      </c>
      <c r="H1670" s="6" t="s">
        <v>19</v>
      </c>
      <c r="I1670" s="8">
        <v>0.2</v>
      </c>
      <c r="J1670" s="9">
        <v>3750</v>
      </c>
      <c r="K1670" s="10">
        <f t="shared" si="12"/>
        <v>750</v>
      </c>
      <c r="L1670" s="10">
        <f t="shared" si="13"/>
        <v>262.5</v>
      </c>
      <c r="M1670" s="11">
        <v>0.35</v>
      </c>
      <c r="O1670" s="16"/>
      <c r="P1670" s="14"/>
      <c r="Q1670" s="12"/>
      <c r="R1670" s="13"/>
    </row>
    <row r="1671" spans="1:18" ht="15.85" customHeight="1">
      <c r="A1671" s="1"/>
      <c r="B1671" s="6" t="s">
        <v>14</v>
      </c>
      <c r="C1671" s="6">
        <v>1185732</v>
      </c>
      <c r="D1671" s="7">
        <v>44245</v>
      </c>
      <c r="E1671" s="6" t="s">
        <v>33</v>
      </c>
      <c r="F1671" s="6" t="s">
        <v>71</v>
      </c>
      <c r="G1671" s="6" t="s">
        <v>72</v>
      </c>
      <c r="H1671" s="6" t="s">
        <v>20</v>
      </c>
      <c r="I1671" s="8">
        <v>0.25000000000000006</v>
      </c>
      <c r="J1671" s="9">
        <v>2500</v>
      </c>
      <c r="K1671" s="10">
        <f t="shared" si="12"/>
        <v>625.00000000000011</v>
      </c>
      <c r="L1671" s="10">
        <f t="shared" si="13"/>
        <v>250.00000000000006</v>
      </c>
      <c r="M1671" s="11">
        <v>0.4</v>
      </c>
      <c r="O1671" s="16"/>
      <c r="P1671" s="14"/>
      <c r="Q1671" s="12"/>
      <c r="R1671" s="13"/>
    </row>
    <row r="1672" spans="1:18" ht="15.85" customHeight="1">
      <c r="A1672" s="1"/>
      <c r="B1672" s="6" t="s">
        <v>14</v>
      </c>
      <c r="C1672" s="6">
        <v>1185732</v>
      </c>
      <c r="D1672" s="7">
        <v>44245</v>
      </c>
      <c r="E1672" s="6" t="s">
        <v>33</v>
      </c>
      <c r="F1672" s="6" t="s">
        <v>71</v>
      </c>
      <c r="G1672" s="6" t="s">
        <v>72</v>
      </c>
      <c r="H1672" s="6" t="s">
        <v>21</v>
      </c>
      <c r="I1672" s="8">
        <v>0.39999999999999997</v>
      </c>
      <c r="J1672" s="9">
        <v>3250</v>
      </c>
      <c r="K1672" s="10">
        <f t="shared" si="12"/>
        <v>1300</v>
      </c>
      <c r="L1672" s="10">
        <f t="shared" si="13"/>
        <v>454.99999999999994</v>
      </c>
      <c r="M1672" s="11">
        <v>0.35</v>
      </c>
      <c r="O1672" s="16"/>
      <c r="P1672" s="14"/>
      <c r="Q1672" s="12"/>
      <c r="R1672" s="13"/>
    </row>
    <row r="1673" spans="1:18" ht="15.85" customHeight="1">
      <c r="A1673" s="1"/>
      <c r="B1673" s="6" t="s">
        <v>14</v>
      </c>
      <c r="C1673" s="6">
        <v>1185732</v>
      </c>
      <c r="D1673" s="7">
        <v>44245</v>
      </c>
      <c r="E1673" s="6" t="s">
        <v>33</v>
      </c>
      <c r="F1673" s="6" t="s">
        <v>71</v>
      </c>
      <c r="G1673" s="6" t="s">
        <v>72</v>
      </c>
      <c r="H1673" s="6" t="s">
        <v>22</v>
      </c>
      <c r="I1673" s="8">
        <v>0.3</v>
      </c>
      <c r="J1673" s="9">
        <v>4000</v>
      </c>
      <c r="K1673" s="10">
        <f t="shared" si="12"/>
        <v>1200</v>
      </c>
      <c r="L1673" s="10">
        <f t="shared" si="13"/>
        <v>600</v>
      </c>
      <c r="M1673" s="11">
        <v>0.5</v>
      </c>
      <c r="O1673" s="16"/>
      <c r="P1673" s="14"/>
      <c r="Q1673" s="12"/>
      <c r="R1673" s="13"/>
    </row>
    <row r="1674" spans="1:18" ht="15.85" customHeight="1">
      <c r="A1674" s="1"/>
      <c r="B1674" s="6" t="s">
        <v>14</v>
      </c>
      <c r="C1674" s="6">
        <v>1185732</v>
      </c>
      <c r="D1674" s="7">
        <v>44272</v>
      </c>
      <c r="E1674" s="6" t="s">
        <v>33</v>
      </c>
      <c r="F1674" s="6" t="s">
        <v>71</v>
      </c>
      <c r="G1674" s="6" t="s">
        <v>72</v>
      </c>
      <c r="H1674" s="6" t="s">
        <v>17</v>
      </c>
      <c r="I1674" s="8">
        <v>0.35000000000000003</v>
      </c>
      <c r="J1674" s="9">
        <v>6200</v>
      </c>
      <c r="K1674" s="10">
        <f t="shared" si="12"/>
        <v>2170</v>
      </c>
      <c r="L1674" s="10">
        <f t="shared" si="13"/>
        <v>868</v>
      </c>
      <c r="M1674" s="11">
        <v>0.4</v>
      </c>
      <c r="O1674" s="16"/>
      <c r="P1674" s="14"/>
      <c r="Q1674" s="12"/>
      <c r="R1674" s="13"/>
    </row>
    <row r="1675" spans="1:18" ht="15.85" customHeight="1">
      <c r="A1675" s="1"/>
      <c r="B1675" s="6" t="s">
        <v>14</v>
      </c>
      <c r="C1675" s="6">
        <v>1185732</v>
      </c>
      <c r="D1675" s="7">
        <v>44272</v>
      </c>
      <c r="E1675" s="6" t="s">
        <v>33</v>
      </c>
      <c r="F1675" s="6" t="s">
        <v>71</v>
      </c>
      <c r="G1675" s="6" t="s">
        <v>72</v>
      </c>
      <c r="H1675" s="6" t="s">
        <v>18</v>
      </c>
      <c r="I1675" s="8">
        <v>0.35000000000000003</v>
      </c>
      <c r="J1675" s="9">
        <v>3000</v>
      </c>
      <c r="K1675" s="10">
        <f t="shared" si="12"/>
        <v>1050</v>
      </c>
      <c r="L1675" s="10">
        <f t="shared" si="13"/>
        <v>367.5</v>
      </c>
      <c r="M1675" s="11">
        <v>0.35</v>
      </c>
      <c r="O1675" s="16"/>
      <c r="P1675" s="14"/>
      <c r="Q1675" s="12"/>
      <c r="R1675" s="13"/>
    </row>
    <row r="1676" spans="1:18" ht="15.85" customHeight="1">
      <c r="A1676" s="1"/>
      <c r="B1676" s="6" t="s">
        <v>14</v>
      </c>
      <c r="C1676" s="6">
        <v>1185732</v>
      </c>
      <c r="D1676" s="7">
        <v>44272</v>
      </c>
      <c r="E1676" s="6" t="s">
        <v>33</v>
      </c>
      <c r="F1676" s="6" t="s">
        <v>71</v>
      </c>
      <c r="G1676" s="6" t="s">
        <v>72</v>
      </c>
      <c r="H1676" s="6" t="s">
        <v>19</v>
      </c>
      <c r="I1676" s="8">
        <v>0.25000000000000006</v>
      </c>
      <c r="J1676" s="9">
        <v>3500</v>
      </c>
      <c r="K1676" s="10">
        <f t="shared" si="12"/>
        <v>875.00000000000023</v>
      </c>
      <c r="L1676" s="10">
        <f t="shared" si="13"/>
        <v>306.25000000000006</v>
      </c>
      <c r="M1676" s="11">
        <v>0.35</v>
      </c>
      <c r="O1676" s="16"/>
      <c r="P1676" s="14"/>
      <c r="Q1676" s="12"/>
      <c r="R1676" s="13"/>
    </row>
    <row r="1677" spans="1:18" ht="15.85" customHeight="1">
      <c r="A1677" s="1"/>
      <c r="B1677" s="6" t="s">
        <v>14</v>
      </c>
      <c r="C1677" s="6">
        <v>1185732</v>
      </c>
      <c r="D1677" s="7">
        <v>44272</v>
      </c>
      <c r="E1677" s="6" t="s">
        <v>33</v>
      </c>
      <c r="F1677" s="6" t="s">
        <v>71</v>
      </c>
      <c r="G1677" s="6" t="s">
        <v>72</v>
      </c>
      <c r="H1677" s="6" t="s">
        <v>20</v>
      </c>
      <c r="I1677" s="8">
        <v>0.3</v>
      </c>
      <c r="J1677" s="9">
        <v>2000</v>
      </c>
      <c r="K1677" s="10">
        <f t="shared" si="12"/>
        <v>600</v>
      </c>
      <c r="L1677" s="10">
        <f t="shared" si="13"/>
        <v>240</v>
      </c>
      <c r="M1677" s="11">
        <v>0.4</v>
      </c>
      <c r="O1677" s="16"/>
      <c r="P1677" s="14"/>
      <c r="Q1677" s="12"/>
      <c r="R1677" s="13"/>
    </row>
    <row r="1678" spans="1:18" ht="15.85" customHeight="1">
      <c r="A1678" s="1"/>
      <c r="B1678" s="6" t="s">
        <v>14</v>
      </c>
      <c r="C1678" s="6">
        <v>1185732</v>
      </c>
      <c r="D1678" s="7">
        <v>44272</v>
      </c>
      <c r="E1678" s="6" t="s">
        <v>33</v>
      </c>
      <c r="F1678" s="6" t="s">
        <v>71</v>
      </c>
      <c r="G1678" s="6" t="s">
        <v>72</v>
      </c>
      <c r="H1678" s="6" t="s">
        <v>21</v>
      </c>
      <c r="I1678" s="8">
        <v>0.45</v>
      </c>
      <c r="J1678" s="9">
        <v>2500</v>
      </c>
      <c r="K1678" s="10">
        <f t="shared" si="12"/>
        <v>1125</v>
      </c>
      <c r="L1678" s="10">
        <f t="shared" si="13"/>
        <v>393.75</v>
      </c>
      <c r="M1678" s="11">
        <v>0.35</v>
      </c>
      <c r="O1678" s="16"/>
      <c r="P1678" s="14"/>
      <c r="Q1678" s="12"/>
      <c r="R1678" s="13"/>
    </row>
    <row r="1679" spans="1:18" ht="15.85" customHeight="1">
      <c r="A1679" s="1"/>
      <c r="B1679" s="6" t="s">
        <v>14</v>
      </c>
      <c r="C1679" s="6">
        <v>1185732</v>
      </c>
      <c r="D1679" s="7">
        <v>44272</v>
      </c>
      <c r="E1679" s="6" t="s">
        <v>33</v>
      </c>
      <c r="F1679" s="6" t="s">
        <v>71</v>
      </c>
      <c r="G1679" s="6" t="s">
        <v>72</v>
      </c>
      <c r="H1679" s="6" t="s">
        <v>22</v>
      </c>
      <c r="I1679" s="8">
        <v>0.35000000000000003</v>
      </c>
      <c r="J1679" s="9">
        <v>3500</v>
      </c>
      <c r="K1679" s="10">
        <f t="shared" si="12"/>
        <v>1225.0000000000002</v>
      </c>
      <c r="L1679" s="10">
        <f t="shared" si="13"/>
        <v>612.50000000000011</v>
      </c>
      <c r="M1679" s="11">
        <v>0.5</v>
      </c>
      <c r="O1679" s="16"/>
      <c r="P1679" s="14"/>
      <c r="Q1679" s="12"/>
      <c r="R1679" s="13"/>
    </row>
    <row r="1680" spans="1:18" ht="15.85" customHeight="1">
      <c r="A1680" s="1"/>
      <c r="B1680" s="6" t="s">
        <v>14</v>
      </c>
      <c r="C1680" s="6">
        <v>1185732</v>
      </c>
      <c r="D1680" s="7">
        <v>44304</v>
      </c>
      <c r="E1680" s="6" t="s">
        <v>33</v>
      </c>
      <c r="F1680" s="6" t="s">
        <v>71</v>
      </c>
      <c r="G1680" s="6" t="s">
        <v>72</v>
      </c>
      <c r="H1680" s="6" t="s">
        <v>17</v>
      </c>
      <c r="I1680" s="8">
        <v>0.35000000000000003</v>
      </c>
      <c r="J1680" s="9">
        <v>5750</v>
      </c>
      <c r="K1680" s="10">
        <f t="shared" si="12"/>
        <v>2012.5000000000002</v>
      </c>
      <c r="L1680" s="10">
        <f t="shared" si="13"/>
        <v>805.00000000000011</v>
      </c>
      <c r="M1680" s="11">
        <v>0.4</v>
      </c>
      <c r="O1680" s="16"/>
      <c r="P1680" s="14"/>
      <c r="Q1680" s="12"/>
      <c r="R1680" s="13"/>
    </row>
    <row r="1681" spans="1:18" ht="15.85" customHeight="1">
      <c r="A1681" s="1"/>
      <c r="B1681" s="6" t="s">
        <v>14</v>
      </c>
      <c r="C1681" s="6">
        <v>1185732</v>
      </c>
      <c r="D1681" s="7">
        <v>44304</v>
      </c>
      <c r="E1681" s="6" t="s">
        <v>33</v>
      </c>
      <c r="F1681" s="6" t="s">
        <v>71</v>
      </c>
      <c r="G1681" s="6" t="s">
        <v>72</v>
      </c>
      <c r="H1681" s="6" t="s">
        <v>18</v>
      </c>
      <c r="I1681" s="8">
        <v>0.30000000000000004</v>
      </c>
      <c r="J1681" s="9">
        <v>2750</v>
      </c>
      <c r="K1681" s="10">
        <f t="shared" si="12"/>
        <v>825.00000000000011</v>
      </c>
      <c r="L1681" s="10">
        <f t="shared" si="13"/>
        <v>288.75</v>
      </c>
      <c r="M1681" s="11">
        <v>0.35</v>
      </c>
      <c r="O1681" s="16"/>
      <c r="P1681" s="14"/>
      <c r="Q1681" s="12"/>
      <c r="R1681" s="13"/>
    </row>
    <row r="1682" spans="1:18" ht="15.85" customHeight="1">
      <c r="A1682" s="1"/>
      <c r="B1682" s="6" t="s">
        <v>14</v>
      </c>
      <c r="C1682" s="6">
        <v>1185732</v>
      </c>
      <c r="D1682" s="7">
        <v>44304</v>
      </c>
      <c r="E1682" s="6" t="s">
        <v>33</v>
      </c>
      <c r="F1682" s="6" t="s">
        <v>71</v>
      </c>
      <c r="G1682" s="6" t="s">
        <v>72</v>
      </c>
      <c r="H1682" s="6" t="s">
        <v>19</v>
      </c>
      <c r="I1682" s="8">
        <v>0.20000000000000007</v>
      </c>
      <c r="J1682" s="9">
        <v>2750</v>
      </c>
      <c r="K1682" s="10">
        <f t="shared" si="12"/>
        <v>550.00000000000023</v>
      </c>
      <c r="L1682" s="10">
        <f t="shared" si="13"/>
        <v>192.50000000000006</v>
      </c>
      <c r="M1682" s="11">
        <v>0.35</v>
      </c>
      <c r="O1682" s="16"/>
      <c r="P1682" s="14"/>
      <c r="Q1682" s="12"/>
      <c r="R1682" s="13"/>
    </row>
    <row r="1683" spans="1:18" ht="15.85" customHeight="1">
      <c r="A1683" s="1"/>
      <c r="B1683" s="6" t="s">
        <v>14</v>
      </c>
      <c r="C1683" s="6">
        <v>1185732</v>
      </c>
      <c r="D1683" s="7">
        <v>44304</v>
      </c>
      <c r="E1683" s="6" t="s">
        <v>33</v>
      </c>
      <c r="F1683" s="6" t="s">
        <v>71</v>
      </c>
      <c r="G1683" s="6" t="s">
        <v>72</v>
      </c>
      <c r="H1683" s="6" t="s">
        <v>20</v>
      </c>
      <c r="I1683" s="8">
        <v>0.25</v>
      </c>
      <c r="J1683" s="9">
        <v>2000</v>
      </c>
      <c r="K1683" s="10">
        <f t="shared" si="12"/>
        <v>500</v>
      </c>
      <c r="L1683" s="10">
        <f t="shared" si="13"/>
        <v>200</v>
      </c>
      <c r="M1683" s="11">
        <v>0.4</v>
      </c>
      <c r="O1683" s="16"/>
      <c r="P1683" s="14"/>
      <c r="Q1683" s="12"/>
      <c r="R1683" s="13"/>
    </row>
    <row r="1684" spans="1:18" ht="15.85" customHeight="1">
      <c r="A1684" s="1"/>
      <c r="B1684" s="6" t="s">
        <v>14</v>
      </c>
      <c r="C1684" s="6">
        <v>1185732</v>
      </c>
      <c r="D1684" s="7">
        <v>44304</v>
      </c>
      <c r="E1684" s="6" t="s">
        <v>33</v>
      </c>
      <c r="F1684" s="6" t="s">
        <v>71</v>
      </c>
      <c r="G1684" s="6" t="s">
        <v>72</v>
      </c>
      <c r="H1684" s="6" t="s">
        <v>21</v>
      </c>
      <c r="I1684" s="8">
        <v>0.4</v>
      </c>
      <c r="J1684" s="9">
        <v>2250</v>
      </c>
      <c r="K1684" s="10">
        <f t="shared" si="12"/>
        <v>900</v>
      </c>
      <c r="L1684" s="10">
        <f t="shared" si="13"/>
        <v>315</v>
      </c>
      <c r="M1684" s="11">
        <v>0.35</v>
      </c>
      <c r="O1684" s="16"/>
      <c r="P1684" s="14"/>
      <c r="Q1684" s="12"/>
      <c r="R1684" s="13"/>
    </row>
    <row r="1685" spans="1:18" ht="15.85" customHeight="1">
      <c r="A1685" s="1"/>
      <c r="B1685" s="6" t="s">
        <v>14</v>
      </c>
      <c r="C1685" s="6">
        <v>1185732</v>
      </c>
      <c r="D1685" s="7">
        <v>44304</v>
      </c>
      <c r="E1685" s="6" t="s">
        <v>33</v>
      </c>
      <c r="F1685" s="6" t="s">
        <v>71</v>
      </c>
      <c r="G1685" s="6" t="s">
        <v>72</v>
      </c>
      <c r="H1685" s="6" t="s">
        <v>22</v>
      </c>
      <c r="I1685" s="8">
        <v>0.30000000000000004</v>
      </c>
      <c r="J1685" s="9">
        <v>3500</v>
      </c>
      <c r="K1685" s="10">
        <f t="shared" si="12"/>
        <v>1050.0000000000002</v>
      </c>
      <c r="L1685" s="10">
        <f t="shared" si="13"/>
        <v>525.00000000000011</v>
      </c>
      <c r="M1685" s="11">
        <v>0.5</v>
      </c>
      <c r="O1685" s="16"/>
      <c r="P1685" s="14"/>
      <c r="Q1685" s="12"/>
      <c r="R1685" s="13"/>
    </row>
    <row r="1686" spans="1:18" ht="15.85" customHeight="1">
      <c r="A1686" s="1"/>
      <c r="B1686" s="6" t="s">
        <v>14</v>
      </c>
      <c r="C1686" s="6">
        <v>1185732</v>
      </c>
      <c r="D1686" s="7">
        <v>44335</v>
      </c>
      <c r="E1686" s="6" t="s">
        <v>33</v>
      </c>
      <c r="F1686" s="6" t="s">
        <v>71</v>
      </c>
      <c r="G1686" s="6" t="s">
        <v>72</v>
      </c>
      <c r="H1686" s="6" t="s">
        <v>17</v>
      </c>
      <c r="I1686" s="8">
        <v>0.4</v>
      </c>
      <c r="J1686" s="9">
        <v>6200</v>
      </c>
      <c r="K1686" s="10">
        <f t="shared" si="12"/>
        <v>2480</v>
      </c>
      <c r="L1686" s="10">
        <f t="shared" si="13"/>
        <v>992</v>
      </c>
      <c r="M1686" s="11">
        <v>0.4</v>
      </c>
      <c r="O1686" s="16"/>
      <c r="P1686" s="14"/>
      <c r="Q1686" s="12"/>
      <c r="R1686" s="13"/>
    </row>
    <row r="1687" spans="1:18" ht="15.85" customHeight="1">
      <c r="A1687" s="1"/>
      <c r="B1687" s="6" t="s">
        <v>14</v>
      </c>
      <c r="C1687" s="6">
        <v>1185732</v>
      </c>
      <c r="D1687" s="7">
        <v>44335</v>
      </c>
      <c r="E1687" s="6" t="s">
        <v>33</v>
      </c>
      <c r="F1687" s="6" t="s">
        <v>71</v>
      </c>
      <c r="G1687" s="6" t="s">
        <v>72</v>
      </c>
      <c r="H1687" s="6" t="s">
        <v>18</v>
      </c>
      <c r="I1687" s="8">
        <v>0.35000000000000009</v>
      </c>
      <c r="J1687" s="9">
        <v>3250</v>
      </c>
      <c r="K1687" s="10">
        <f t="shared" si="12"/>
        <v>1137.5000000000002</v>
      </c>
      <c r="L1687" s="10">
        <f t="shared" si="13"/>
        <v>398.12500000000006</v>
      </c>
      <c r="M1687" s="11">
        <v>0.35</v>
      </c>
      <c r="O1687" s="16"/>
      <c r="P1687" s="14"/>
      <c r="Q1687" s="12"/>
      <c r="R1687" s="13"/>
    </row>
    <row r="1688" spans="1:18" ht="15.85" customHeight="1">
      <c r="A1688" s="1"/>
      <c r="B1688" s="6" t="s">
        <v>14</v>
      </c>
      <c r="C1688" s="6">
        <v>1185732</v>
      </c>
      <c r="D1688" s="7">
        <v>44335</v>
      </c>
      <c r="E1688" s="6" t="s">
        <v>33</v>
      </c>
      <c r="F1688" s="6" t="s">
        <v>71</v>
      </c>
      <c r="G1688" s="6" t="s">
        <v>72</v>
      </c>
      <c r="H1688" s="6" t="s">
        <v>19</v>
      </c>
      <c r="I1688" s="8">
        <v>0.30000000000000004</v>
      </c>
      <c r="J1688" s="9">
        <v>3000</v>
      </c>
      <c r="K1688" s="10">
        <f t="shared" si="12"/>
        <v>900.00000000000011</v>
      </c>
      <c r="L1688" s="10">
        <f t="shared" si="13"/>
        <v>315</v>
      </c>
      <c r="M1688" s="11">
        <v>0.35</v>
      </c>
      <c r="O1688" s="16"/>
      <c r="P1688" s="14"/>
      <c r="Q1688" s="12"/>
      <c r="R1688" s="13"/>
    </row>
    <row r="1689" spans="1:18" ht="15.85" customHeight="1">
      <c r="A1689" s="1"/>
      <c r="B1689" s="6" t="s">
        <v>14</v>
      </c>
      <c r="C1689" s="6">
        <v>1185732</v>
      </c>
      <c r="D1689" s="7">
        <v>44335</v>
      </c>
      <c r="E1689" s="6" t="s">
        <v>33</v>
      </c>
      <c r="F1689" s="6" t="s">
        <v>71</v>
      </c>
      <c r="G1689" s="6" t="s">
        <v>72</v>
      </c>
      <c r="H1689" s="6" t="s">
        <v>20</v>
      </c>
      <c r="I1689" s="8">
        <v>0.30000000000000004</v>
      </c>
      <c r="J1689" s="9">
        <v>2250</v>
      </c>
      <c r="K1689" s="10">
        <f t="shared" si="12"/>
        <v>675.00000000000011</v>
      </c>
      <c r="L1689" s="10">
        <f t="shared" si="13"/>
        <v>270.00000000000006</v>
      </c>
      <c r="M1689" s="11">
        <v>0.4</v>
      </c>
      <c r="O1689" s="16"/>
      <c r="P1689" s="14"/>
      <c r="Q1689" s="12"/>
      <c r="R1689" s="13"/>
    </row>
    <row r="1690" spans="1:18" ht="15.85" customHeight="1">
      <c r="A1690" s="1"/>
      <c r="B1690" s="6" t="s">
        <v>14</v>
      </c>
      <c r="C1690" s="6">
        <v>1185732</v>
      </c>
      <c r="D1690" s="7">
        <v>44335</v>
      </c>
      <c r="E1690" s="6" t="s">
        <v>33</v>
      </c>
      <c r="F1690" s="6" t="s">
        <v>71</v>
      </c>
      <c r="G1690" s="6" t="s">
        <v>72</v>
      </c>
      <c r="H1690" s="6" t="s">
        <v>21</v>
      </c>
      <c r="I1690" s="8">
        <v>0.44999999999999996</v>
      </c>
      <c r="J1690" s="9">
        <v>2500</v>
      </c>
      <c r="K1690" s="10">
        <f t="shared" si="12"/>
        <v>1125</v>
      </c>
      <c r="L1690" s="10">
        <f t="shared" si="13"/>
        <v>393.75</v>
      </c>
      <c r="M1690" s="11">
        <v>0.35</v>
      </c>
      <c r="O1690" s="16"/>
      <c r="P1690" s="14"/>
      <c r="Q1690" s="12"/>
      <c r="R1690" s="13"/>
    </row>
    <row r="1691" spans="1:18" ht="15.85" customHeight="1">
      <c r="A1691" s="1"/>
      <c r="B1691" s="6" t="s">
        <v>14</v>
      </c>
      <c r="C1691" s="6">
        <v>1185732</v>
      </c>
      <c r="D1691" s="7">
        <v>44335</v>
      </c>
      <c r="E1691" s="6" t="s">
        <v>33</v>
      </c>
      <c r="F1691" s="6" t="s">
        <v>71</v>
      </c>
      <c r="G1691" s="6" t="s">
        <v>72</v>
      </c>
      <c r="H1691" s="6" t="s">
        <v>22</v>
      </c>
      <c r="I1691" s="8">
        <v>0.49999999999999994</v>
      </c>
      <c r="J1691" s="9">
        <v>3500</v>
      </c>
      <c r="K1691" s="10">
        <f t="shared" si="12"/>
        <v>1749.9999999999998</v>
      </c>
      <c r="L1691" s="10">
        <f t="shared" si="13"/>
        <v>874.99999999999989</v>
      </c>
      <c r="M1691" s="11">
        <v>0.5</v>
      </c>
      <c r="O1691" s="16"/>
      <c r="P1691" s="14"/>
      <c r="Q1691" s="12"/>
      <c r="R1691" s="13"/>
    </row>
    <row r="1692" spans="1:18" ht="15.85" customHeight="1">
      <c r="A1692" s="1"/>
      <c r="B1692" s="6" t="s">
        <v>14</v>
      </c>
      <c r="C1692" s="6">
        <v>1185732</v>
      </c>
      <c r="D1692" s="7">
        <v>44365</v>
      </c>
      <c r="E1692" s="6" t="s">
        <v>33</v>
      </c>
      <c r="F1692" s="6" t="s">
        <v>71</v>
      </c>
      <c r="G1692" s="6" t="s">
        <v>72</v>
      </c>
      <c r="H1692" s="6" t="s">
        <v>17</v>
      </c>
      <c r="I1692" s="8">
        <v>0.35000000000000003</v>
      </c>
      <c r="J1692" s="9">
        <v>6000</v>
      </c>
      <c r="K1692" s="10">
        <f t="shared" si="12"/>
        <v>2100</v>
      </c>
      <c r="L1692" s="10">
        <f t="shared" si="13"/>
        <v>840</v>
      </c>
      <c r="M1692" s="11">
        <v>0.4</v>
      </c>
      <c r="O1692" s="16"/>
      <c r="P1692" s="14"/>
      <c r="Q1692" s="12"/>
      <c r="R1692" s="13"/>
    </row>
    <row r="1693" spans="1:18" ht="15.85" customHeight="1">
      <c r="A1693" s="1"/>
      <c r="B1693" s="6" t="s">
        <v>14</v>
      </c>
      <c r="C1693" s="6">
        <v>1185732</v>
      </c>
      <c r="D1693" s="7">
        <v>44365</v>
      </c>
      <c r="E1693" s="6" t="s">
        <v>33</v>
      </c>
      <c r="F1693" s="6" t="s">
        <v>71</v>
      </c>
      <c r="G1693" s="6" t="s">
        <v>72</v>
      </c>
      <c r="H1693" s="6" t="s">
        <v>18</v>
      </c>
      <c r="I1693" s="8">
        <v>0.3000000000000001</v>
      </c>
      <c r="J1693" s="9">
        <v>3500</v>
      </c>
      <c r="K1693" s="10">
        <f t="shared" si="12"/>
        <v>1050.0000000000005</v>
      </c>
      <c r="L1693" s="10">
        <f t="shared" si="13"/>
        <v>367.50000000000011</v>
      </c>
      <c r="M1693" s="11">
        <v>0.35</v>
      </c>
      <c r="O1693" s="16"/>
      <c r="P1693" s="14"/>
      <c r="Q1693" s="12"/>
      <c r="R1693" s="13"/>
    </row>
    <row r="1694" spans="1:18" ht="15.85" customHeight="1">
      <c r="A1694" s="1"/>
      <c r="B1694" s="6" t="s">
        <v>14</v>
      </c>
      <c r="C1694" s="6">
        <v>1185732</v>
      </c>
      <c r="D1694" s="7">
        <v>44365</v>
      </c>
      <c r="E1694" s="6" t="s">
        <v>33</v>
      </c>
      <c r="F1694" s="6" t="s">
        <v>71</v>
      </c>
      <c r="G1694" s="6" t="s">
        <v>72</v>
      </c>
      <c r="H1694" s="6" t="s">
        <v>19</v>
      </c>
      <c r="I1694" s="8">
        <v>0.25000000000000006</v>
      </c>
      <c r="J1694" s="9">
        <v>3750</v>
      </c>
      <c r="K1694" s="10">
        <f t="shared" si="12"/>
        <v>937.50000000000023</v>
      </c>
      <c r="L1694" s="10">
        <f t="shared" si="13"/>
        <v>328.12500000000006</v>
      </c>
      <c r="M1694" s="11">
        <v>0.35</v>
      </c>
      <c r="O1694" s="16"/>
      <c r="P1694" s="14"/>
      <c r="Q1694" s="12"/>
      <c r="R1694" s="13"/>
    </row>
    <row r="1695" spans="1:18" ht="15.85" customHeight="1">
      <c r="A1695" s="1"/>
      <c r="B1695" s="6" t="s">
        <v>14</v>
      </c>
      <c r="C1695" s="6">
        <v>1185732</v>
      </c>
      <c r="D1695" s="7">
        <v>44365</v>
      </c>
      <c r="E1695" s="6" t="s">
        <v>33</v>
      </c>
      <c r="F1695" s="6" t="s">
        <v>71</v>
      </c>
      <c r="G1695" s="6" t="s">
        <v>72</v>
      </c>
      <c r="H1695" s="6" t="s">
        <v>20</v>
      </c>
      <c r="I1695" s="8">
        <v>0.25000000000000006</v>
      </c>
      <c r="J1695" s="9">
        <v>3500</v>
      </c>
      <c r="K1695" s="10">
        <f t="shared" si="12"/>
        <v>875.00000000000023</v>
      </c>
      <c r="L1695" s="10">
        <f t="shared" si="13"/>
        <v>350.00000000000011</v>
      </c>
      <c r="M1695" s="11">
        <v>0.4</v>
      </c>
      <c r="O1695" s="16"/>
      <c r="P1695" s="14"/>
      <c r="Q1695" s="12"/>
      <c r="R1695" s="13"/>
    </row>
    <row r="1696" spans="1:18" ht="15.85" customHeight="1">
      <c r="A1696" s="1"/>
      <c r="B1696" s="6" t="s">
        <v>14</v>
      </c>
      <c r="C1696" s="6">
        <v>1185732</v>
      </c>
      <c r="D1696" s="7">
        <v>44365</v>
      </c>
      <c r="E1696" s="6" t="s">
        <v>33</v>
      </c>
      <c r="F1696" s="6" t="s">
        <v>71</v>
      </c>
      <c r="G1696" s="6" t="s">
        <v>72</v>
      </c>
      <c r="H1696" s="6" t="s">
        <v>21</v>
      </c>
      <c r="I1696" s="8">
        <v>0.4</v>
      </c>
      <c r="J1696" s="9">
        <v>3500</v>
      </c>
      <c r="K1696" s="10">
        <f t="shared" si="12"/>
        <v>1400</v>
      </c>
      <c r="L1696" s="10">
        <f t="shared" si="13"/>
        <v>489.99999999999994</v>
      </c>
      <c r="M1696" s="11">
        <v>0.35</v>
      </c>
      <c r="O1696" s="16"/>
      <c r="P1696" s="14"/>
      <c r="Q1696" s="12"/>
      <c r="R1696" s="13"/>
    </row>
    <row r="1697" spans="1:18" ht="15.85" customHeight="1">
      <c r="A1697" s="1"/>
      <c r="B1697" s="6" t="s">
        <v>14</v>
      </c>
      <c r="C1697" s="6">
        <v>1185732</v>
      </c>
      <c r="D1697" s="7">
        <v>44365</v>
      </c>
      <c r="E1697" s="6" t="s">
        <v>33</v>
      </c>
      <c r="F1697" s="6" t="s">
        <v>71</v>
      </c>
      <c r="G1697" s="6" t="s">
        <v>72</v>
      </c>
      <c r="H1697" s="6" t="s">
        <v>22</v>
      </c>
      <c r="I1697" s="8">
        <v>0.45</v>
      </c>
      <c r="J1697" s="9">
        <v>5250</v>
      </c>
      <c r="K1697" s="10">
        <f t="shared" si="12"/>
        <v>2362.5</v>
      </c>
      <c r="L1697" s="10">
        <f t="shared" si="13"/>
        <v>1181.25</v>
      </c>
      <c r="M1697" s="11">
        <v>0.5</v>
      </c>
      <c r="O1697" s="16"/>
      <c r="P1697" s="14"/>
      <c r="Q1697" s="12"/>
      <c r="R1697" s="13"/>
    </row>
    <row r="1698" spans="1:18" ht="15.85" customHeight="1">
      <c r="A1698" s="1"/>
      <c r="B1698" s="6" t="s">
        <v>14</v>
      </c>
      <c r="C1698" s="6">
        <v>1185732</v>
      </c>
      <c r="D1698" s="7">
        <v>44394</v>
      </c>
      <c r="E1698" s="6" t="s">
        <v>33</v>
      </c>
      <c r="F1698" s="6" t="s">
        <v>71</v>
      </c>
      <c r="G1698" s="6" t="s">
        <v>72</v>
      </c>
      <c r="H1698" s="6" t="s">
        <v>17</v>
      </c>
      <c r="I1698" s="8">
        <v>0.4</v>
      </c>
      <c r="J1698" s="9">
        <v>7500</v>
      </c>
      <c r="K1698" s="10">
        <f t="shared" si="12"/>
        <v>3000</v>
      </c>
      <c r="L1698" s="10">
        <f t="shared" si="13"/>
        <v>1200</v>
      </c>
      <c r="M1698" s="11">
        <v>0.4</v>
      </c>
      <c r="O1698" s="16"/>
      <c r="P1698" s="14"/>
      <c r="Q1698" s="12"/>
      <c r="R1698" s="13"/>
    </row>
    <row r="1699" spans="1:18" ht="15.85" customHeight="1">
      <c r="A1699" s="1"/>
      <c r="B1699" s="6" t="s">
        <v>14</v>
      </c>
      <c r="C1699" s="6">
        <v>1185732</v>
      </c>
      <c r="D1699" s="7">
        <v>44394</v>
      </c>
      <c r="E1699" s="6" t="s">
        <v>33</v>
      </c>
      <c r="F1699" s="6" t="s">
        <v>71</v>
      </c>
      <c r="G1699" s="6" t="s">
        <v>72</v>
      </c>
      <c r="H1699" s="6" t="s">
        <v>18</v>
      </c>
      <c r="I1699" s="8">
        <v>0.35000000000000009</v>
      </c>
      <c r="J1699" s="9">
        <v>5000</v>
      </c>
      <c r="K1699" s="10">
        <f t="shared" si="12"/>
        <v>1750.0000000000005</v>
      </c>
      <c r="L1699" s="10">
        <f t="shared" si="13"/>
        <v>612.50000000000011</v>
      </c>
      <c r="M1699" s="11">
        <v>0.35</v>
      </c>
      <c r="O1699" s="16"/>
      <c r="P1699" s="14"/>
      <c r="Q1699" s="12"/>
      <c r="R1699" s="13"/>
    </row>
    <row r="1700" spans="1:18" ht="15.85" customHeight="1">
      <c r="A1700" s="1"/>
      <c r="B1700" s="6" t="s">
        <v>14</v>
      </c>
      <c r="C1700" s="6">
        <v>1185732</v>
      </c>
      <c r="D1700" s="7">
        <v>44394</v>
      </c>
      <c r="E1700" s="6" t="s">
        <v>33</v>
      </c>
      <c r="F1700" s="6" t="s">
        <v>71</v>
      </c>
      <c r="G1700" s="6" t="s">
        <v>72</v>
      </c>
      <c r="H1700" s="6" t="s">
        <v>19</v>
      </c>
      <c r="I1700" s="8">
        <v>0.30000000000000004</v>
      </c>
      <c r="J1700" s="9">
        <v>4250</v>
      </c>
      <c r="K1700" s="10">
        <f t="shared" si="12"/>
        <v>1275.0000000000002</v>
      </c>
      <c r="L1700" s="10">
        <f t="shared" si="13"/>
        <v>446.25000000000006</v>
      </c>
      <c r="M1700" s="11">
        <v>0.35</v>
      </c>
      <c r="O1700" s="16"/>
      <c r="P1700" s="14"/>
      <c r="Q1700" s="12"/>
      <c r="R1700" s="13"/>
    </row>
    <row r="1701" spans="1:18" ht="15.85" customHeight="1">
      <c r="A1701" s="1"/>
      <c r="B1701" s="6" t="s">
        <v>14</v>
      </c>
      <c r="C1701" s="6">
        <v>1185732</v>
      </c>
      <c r="D1701" s="7">
        <v>44394</v>
      </c>
      <c r="E1701" s="6" t="s">
        <v>33</v>
      </c>
      <c r="F1701" s="6" t="s">
        <v>71</v>
      </c>
      <c r="G1701" s="6" t="s">
        <v>72</v>
      </c>
      <c r="H1701" s="6" t="s">
        <v>20</v>
      </c>
      <c r="I1701" s="8">
        <v>0.30000000000000004</v>
      </c>
      <c r="J1701" s="9">
        <v>3750</v>
      </c>
      <c r="K1701" s="10">
        <f t="shared" si="12"/>
        <v>1125.0000000000002</v>
      </c>
      <c r="L1701" s="10">
        <f t="shared" si="13"/>
        <v>450.00000000000011</v>
      </c>
      <c r="M1701" s="11">
        <v>0.4</v>
      </c>
      <c r="O1701" s="16"/>
      <c r="P1701" s="14"/>
      <c r="Q1701" s="12"/>
      <c r="R1701" s="13"/>
    </row>
    <row r="1702" spans="1:18" ht="15.85" customHeight="1">
      <c r="A1702" s="1"/>
      <c r="B1702" s="6" t="s">
        <v>14</v>
      </c>
      <c r="C1702" s="6">
        <v>1185732</v>
      </c>
      <c r="D1702" s="7">
        <v>44394</v>
      </c>
      <c r="E1702" s="6" t="s">
        <v>33</v>
      </c>
      <c r="F1702" s="6" t="s">
        <v>71</v>
      </c>
      <c r="G1702" s="6" t="s">
        <v>72</v>
      </c>
      <c r="H1702" s="6" t="s">
        <v>21</v>
      </c>
      <c r="I1702" s="8">
        <v>0.4</v>
      </c>
      <c r="J1702" s="9">
        <v>3750</v>
      </c>
      <c r="K1702" s="10">
        <f t="shared" si="12"/>
        <v>1500</v>
      </c>
      <c r="L1702" s="10">
        <f t="shared" si="13"/>
        <v>525</v>
      </c>
      <c r="M1702" s="11">
        <v>0.35</v>
      </c>
      <c r="O1702" s="16"/>
      <c r="P1702" s="14"/>
      <c r="Q1702" s="12"/>
      <c r="R1702" s="13"/>
    </row>
    <row r="1703" spans="1:18" ht="15.85" customHeight="1">
      <c r="A1703" s="1"/>
      <c r="B1703" s="6" t="s">
        <v>14</v>
      </c>
      <c r="C1703" s="6">
        <v>1185732</v>
      </c>
      <c r="D1703" s="7">
        <v>44394</v>
      </c>
      <c r="E1703" s="6" t="s">
        <v>33</v>
      </c>
      <c r="F1703" s="6" t="s">
        <v>71</v>
      </c>
      <c r="G1703" s="6" t="s">
        <v>72</v>
      </c>
      <c r="H1703" s="6" t="s">
        <v>22</v>
      </c>
      <c r="I1703" s="8">
        <v>0.45</v>
      </c>
      <c r="J1703" s="9">
        <v>5500</v>
      </c>
      <c r="K1703" s="10">
        <f t="shared" si="12"/>
        <v>2475</v>
      </c>
      <c r="L1703" s="10">
        <f t="shared" si="13"/>
        <v>1237.5</v>
      </c>
      <c r="M1703" s="11">
        <v>0.5</v>
      </c>
      <c r="O1703" s="16"/>
      <c r="P1703" s="14"/>
      <c r="Q1703" s="12"/>
      <c r="R1703" s="13"/>
    </row>
    <row r="1704" spans="1:18" ht="15.85" customHeight="1">
      <c r="A1704" s="1"/>
      <c r="B1704" s="6" t="s">
        <v>14</v>
      </c>
      <c r="C1704" s="6">
        <v>1185732</v>
      </c>
      <c r="D1704" s="7">
        <v>44426</v>
      </c>
      <c r="E1704" s="6" t="s">
        <v>33</v>
      </c>
      <c r="F1704" s="6" t="s">
        <v>71</v>
      </c>
      <c r="G1704" s="6" t="s">
        <v>72</v>
      </c>
      <c r="H1704" s="6" t="s">
        <v>17</v>
      </c>
      <c r="I1704" s="8">
        <v>0.4</v>
      </c>
      <c r="J1704" s="9">
        <v>7000</v>
      </c>
      <c r="K1704" s="10">
        <f t="shared" si="12"/>
        <v>2800</v>
      </c>
      <c r="L1704" s="10">
        <f t="shared" si="13"/>
        <v>1120</v>
      </c>
      <c r="M1704" s="11">
        <v>0.4</v>
      </c>
      <c r="O1704" s="16"/>
      <c r="P1704" s="14"/>
      <c r="Q1704" s="12"/>
      <c r="R1704" s="13"/>
    </row>
    <row r="1705" spans="1:18" ht="15.85" customHeight="1">
      <c r="A1705" s="1"/>
      <c r="B1705" s="6" t="s">
        <v>14</v>
      </c>
      <c r="C1705" s="6">
        <v>1185732</v>
      </c>
      <c r="D1705" s="7">
        <v>44426</v>
      </c>
      <c r="E1705" s="6" t="s">
        <v>33</v>
      </c>
      <c r="F1705" s="6" t="s">
        <v>71</v>
      </c>
      <c r="G1705" s="6" t="s">
        <v>72</v>
      </c>
      <c r="H1705" s="6" t="s">
        <v>18</v>
      </c>
      <c r="I1705" s="8">
        <v>0.40000000000000008</v>
      </c>
      <c r="J1705" s="9">
        <v>4750</v>
      </c>
      <c r="K1705" s="10">
        <f t="shared" si="12"/>
        <v>1900.0000000000005</v>
      </c>
      <c r="L1705" s="10">
        <f t="shared" si="13"/>
        <v>665.00000000000011</v>
      </c>
      <c r="M1705" s="11">
        <v>0.35</v>
      </c>
      <c r="O1705" s="16"/>
      <c r="P1705" s="14"/>
      <c r="Q1705" s="12"/>
      <c r="R1705" s="13"/>
    </row>
    <row r="1706" spans="1:18" ht="15.85" customHeight="1">
      <c r="A1706" s="1"/>
      <c r="B1706" s="6" t="s">
        <v>14</v>
      </c>
      <c r="C1706" s="6">
        <v>1185732</v>
      </c>
      <c r="D1706" s="7">
        <v>44426</v>
      </c>
      <c r="E1706" s="6" t="s">
        <v>33</v>
      </c>
      <c r="F1706" s="6" t="s">
        <v>71</v>
      </c>
      <c r="G1706" s="6" t="s">
        <v>72</v>
      </c>
      <c r="H1706" s="6" t="s">
        <v>19</v>
      </c>
      <c r="I1706" s="8">
        <v>0.35000000000000003</v>
      </c>
      <c r="J1706" s="9">
        <v>4000</v>
      </c>
      <c r="K1706" s="10">
        <f t="shared" si="12"/>
        <v>1400.0000000000002</v>
      </c>
      <c r="L1706" s="10">
        <f t="shared" si="13"/>
        <v>490.00000000000006</v>
      </c>
      <c r="M1706" s="11">
        <v>0.35</v>
      </c>
      <c r="O1706" s="16"/>
      <c r="P1706" s="14"/>
      <c r="Q1706" s="12"/>
      <c r="R1706" s="13"/>
    </row>
    <row r="1707" spans="1:18" ht="15.85" customHeight="1">
      <c r="A1707" s="1"/>
      <c r="B1707" s="6" t="s">
        <v>14</v>
      </c>
      <c r="C1707" s="6">
        <v>1185732</v>
      </c>
      <c r="D1707" s="7">
        <v>44426</v>
      </c>
      <c r="E1707" s="6" t="s">
        <v>33</v>
      </c>
      <c r="F1707" s="6" t="s">
        <v>71</v>
      </c>
      <c r="G1707" s="6" t="s">
        <v>72</v>
      </c>
      <c r="H1707" s="6" t="s">
        <v>20</v>
      </c>
      <c r="I1707" s="8">
        <v>0.25000000000000006</v>
      </c>
      <c r="J1707" s="9">
        <v>3250</v>
      </c>
      <c r="K1707" s="10">
        <f t="shared" si="12"/>
        <v>812.50000000000023</v>
      </c>
      <c r="L1707" s="10">
        <f t="shared" si="13"/>
        <v>325.00000000000011</v>
      </c>
      <c r="M1707" s="11">
        <v>0.4</v>
      </c>
      <c r="O1707" s="16"/>
      <c r="P1707" s="14"/>
      <c r="Q1707" s="12"/>
      <c r="R1707" s="13"/>
    </row>
    <row r="1708" spans="1:18" ht="15.85" customHeight="1">
      <c r="A1708" s="1"/>
      <c r="B1708" s="6" t="s">
        <v>14</v>
      </c>
      <c r="C1708" s="6">
        <v>1185732</v>
      </c>
      <c r="D1708" s="7">
        <v>44426</v>
      </c>
      <c r="E1708" s="6" t="s">
        <v>33</v>
      </c>
      <c r="F1708" s="6" t="s">
        <v>71</v>
      </c>
      <c r="G1708" s="6" t="s">
        <v>72</v>
      </c>
      <c r="H1708" s="6" t="s">
        <v>21</v>
      </c>
      <c r="I1708" s="8">
        <v>0.35000000000000003</v>
      </c>
      <c r="J1708" s="9">
        <v>3000</v>
      </c>
      <c r="K1708" s="10">
        <f t="shared" si="12"/>
        <v>1050</v>
      </c>
      <c r="L1708" s="10">
        <f t="shared" si="13"/>
        <v>367.5</v>
      </c>
      <c r="M1708" s="11">
        <v>0.35</v>
      </c>
      <c r="O1708" s="16"/>
      <c r="P1708" s="14"/>
      <c r="Q1708" s="12"/>
      <c r="R1708" s="13"/>
    </row>
    <row r="1709" spans="1:18" ht="15.85" customHeight="1">
      <c r="A1709" s="1"/>
      <c r="B1709" s="6" t="s">
        <v>14</v>
      </c>
      <c r="C1709" s="6">
        <v>1185732</v>
      </c>
      <c r="D1709" s="7">
        <v>44426</v>
      </c>
      <c r="E1709" s="6" t="s">
        <v>33</v>
      </c>
      <c r="F1709" s="6" t="s">
        <v>71</v>
      </c>
      <c r="G1709" s="6" t="s">
        <v>72</v>
      </c>
      <c r="H1709" s="6" t="s">
        <v>22</v>
      </c>
      <c r="I1709" s="8">
        <v>0.4</v>
      </c>
      <c r="J1709" s="9">
        <v>4750</v>
      </c>
      <c r="K1709" s="10">
        <f t="shared" si="12"/>
        <v>1900</v>
      </c>
      <c r="L1709" s="10">
        <f t="shared" si="13"/>
        <v>950</v>
      </c>
      <c r="M1709" s="11">
        <v>0.5</v>
      </c>
      <c r="O1709" s="16"/>
      <c r="P1709" s="14"/>
      <c r="Q1709" s="12"/>
      <c r="R1709" s="13"/>
    </row>
    <row r="1710" spans="1:18" ht="15.85" customHeight="1">
      <c r="A1710" s="1"/>
      <c r="B1710" s="6" t="s">
        <v>14</v>
      </c>
      <c r="C1710" s="6">
        <v>1185732</v>
      </c>
      <c r="D1710" s="7">
        <v>44458</v>
      </c>
      <c r="E1710" s="6" t="s">
        <v>33</v>
      </c>
      <c r="F1710" s="6" t="s">
        <v>71</v>
      </c>
      <c r="G1710" s="6" t="s">
        <v>72</v>
      </c>
      <c r="H1710" s="6" t="s">
        <v>17</v>
      </c>
      <c r="I1710" s="8">
        <v>0.35000000000000003</v>
      </c>
      <c r="J1710" s="9">
        <v>6000</v>
      </c>
      <c r="K1710" s="10">
        <f t="shared" si="12"/>
        <v>2100</v>
      </c>
      <c r="L1710" s="10">
        <f t="shared" si="13"/>
        <v>840</v>
      </c>
      <c r="M1710" s="11">
        <v>0.4</v>
      </c>
      <c r="O1710" s="16"/>
      <c r="P1710" s="14"/>
      <c r="Q1710" s="12"/>
      <c r="R1710" s="13"/>
    </row>
    <row r="1711" spans="1:18" ht="15.85" customHeight="1">
      <c r="A1711" s="1"/>
      <c r="B1711" s="6" t="s">
        <v>14</v>
      </c>
      <c r="C1711" s="6">
        <v>1185732</v>
      </c>
      <c r="D1711" s="7">
        <v>44458</v>
      </c>
      <c r="E1711" s="6" t="s">
        <v>33</v>
      </c>
      <c r="F1711" s="6" t="s">
        <v>71</v>
      </c>
      <c r="G1711" s="6" t="s">
        <v>72</v>
      </c>
      <c r="H1711" s="6" t="s">
        <v>18</v>
      </c>
      <c r="I1711" s="8">
        <v>0.3000000000000001</v>
      </c>
      <c r="J1711" s="9">
        <v>4000</v>
      </c>
      <c r="K1711" s="10">
        <f t="shared" si="12"/>
        <v>1200.0000000000005</v>
      </c>
      <c r="L1711" s="10">
        <f t="shared" si="13"/>
        <v>420.00000000000011</v>
      </c>
      <c r="M1711" s="11">
        <v>0.35</v>
      </c>
      <c r="O1711" s="16"/>
      <c r="P1711" s="14"/>
      <c r="Q1711" s="12"/>
      <c r="R1711" s="13"/>
    </row>
    <row r="1712" spans="1:18" ht="15.85" customHeight="1">
      <c r="A1712" s="1"/>
      <c r="B1712" s="6" t="s">
        <v>14</v>
      </c>
      <c r="C1712" s="6">
        <v>1185732</v>
      </c>
      <c r="D1712" s="7">
        <v>44458</v>
      </c>
      <c r="E1712" s="6" t="s">
        <v>33</v>
      </c>
      <c r="F1712" s="6" t="s">
        <v>71</v>
      </c>
      <c r="G1712" s="6" t="s">
        <v>72</v>
      </c>
      <c r="H1712" s="6" t="s">
        <v>19</v>
      </c>
      <c r="I1712" s="8">
        <v>0.15000000000000002</v>
      </c>
      <c r="J1712" s="9">
        <v>3000</v>
      </c>
      <c r="K1712" s="10">
        <f t="shared" si="12"/>
        <v>450.00000000000006</v>
      </c>
      <c r="L1712" s="10">
        <f t="shared" si="13"/>
        <v>157.5</v>
      </c>
      <c r="M1712" s="11">
        <v>0.35</v>
      </c>
      <c r="O1712" s="16"/>
      <c r="P1712" s="14"/>
      <c r="Q1712" s="12"/>
      <c r="R1712" s="13"/>
    </row>
    <row r="1713" spans="1:18" ht="15.85" customHeight="1">
      <c r="A1713" s="1"/>
      <c r="B1713" s="6" t="s">
        <v>14</v>
      </c>
      <c r="C1713" s="6">
        <v>1185732</v>
      </c>
      <c r="D1713" s="7">
        <v>44458</v>
      </c>
      <c r="E1713" s="6" t="s">
        <v>33</v>
      </c>
      <c r="F1713" s="6" t="s">
        <v>71</v>
      </c>
      <c r="G1713" s="6" t="s">
        <v>72</v>
      </c>
      <c r="H1713" s="6" t="s">
        <v>20</v>
      </c>
      <c r="I1713" s="8">
        <v>0.15000000000000002</v>
      </c>
      <c r="J1713" s="9">
        <v>2750</v>
      </c>
      <c r="K1713" s="10">
        <f t="shared" si="12"/>
        <v>412.50000000000006</v>
      </c>
      <c r="L1713" s="10">
        <f t="shared" si="13"/>
        <v>165.00000000000003</v>
      </c>
      <c r="M1713" s="11">
        <v>0.4</v>
      </c>
      <c r="O1713" s="16"/>
      <c r="P1713" s="14"/>
      <c r="Q1713" s="12"/>
      <c r="R1713" s="13"/>
    </row>
    <row r="1714" spans="1:18" ht="15.85" customHeight="1">
      <c r="A1714" s="1"/>
      <c r="B1714" s="6" t="s">
        <v>14</v>
      </c>
      <c r="C1714" s="6">
        <v>1185732</v>
      </c>
      <c r="D1714" s="7">
        <v>44458</v>
      </c>
      <c r="E1714" s="6" t="s">
        <v>33</v>
      </c>
      <c r="F1714" s="6" t="s">
        <v>71</v>
      </c>
      <c r="G1714" s="6" t="s">
        <v>72</v>
      </c>
      <c r="H1714" s="6" t="s">
        <v>21</v>
      </c>
      <c r="I1714" s="8">
        <v>0.25</v>
      </c>
      <c r="J1714" s="9">
        <v>2750</v>
      </c>
      <c r="K1714" s="10">
        <f t="shared" si="12"/>
        <v>687.5</v>
      </c>
      <c r="L1714" s="10">
        <f t="shared" si="13"/>
        <v>240.62499999999997</v>
      </c>
      <c r="M1714" s="11">
        <v>0.35</v>
      </c>
      <c r="O1714" s="16"/>
      <c r="P1714" s="14"/>
      <c r="Q1714" s="12"/>
      <c r="R1714" s="13"/>
    </row>
    <row r="1715" spans="1:18" ht="15.85" customHeight="1">
      <c r="A1715" s="1"/>
      <c r="B1715" s="6" t="s">
        <v>14</v>
      </c>
      <c r="C1715" s="6">
        <v>1185732</v>
      </c>
      <c r="D1715" s="7">
        <v>44458</v>
      </c>
      <c r="E1715" s="6" t="s">
        <v>33</v>
      </c>
      <c r="F1715" s="6" t="s">
        <v>71</v>
      </c>
      <c r="G1715" s="6" t="s">
        <v>72</v>
      </c>
      <c r="H1715" s="6" t="s">
        <v>22</v>
      </c>
      <c r="I1715" s="8">
        <v>0.30000000000000004</v>
      </c>
      <c r="J1715" s="9">
        <v>3500</v>
      </c>
      <c r="K1715" s="10">
        <f t="shared" si="12"/>
        <v>1050.0000000000002</v>
      </c>
      <c r="L1715" s="10">
        <f t="shared" si="13"/>
        <v>525.00000000000011</v>
      </c>
      <c r="M1715" s="11">
        <v>0.5</v>
      </c>
      <c r="O1715" s="16"/>
      <c r="P1715" s="14"/>
      <c r="Q1715" s="12"/>
      <c r="R1715" s="13"/>
    </row>
    <row r="1716" spans="1:18" ht="15.85" customHeight="1">
      <c r="A1716" s="1"/>
      <c r="B1716" s="6" t="s">
        <v>14</v>
      </c>
      <c r="C1716" s="6">
        <v>1185732</v>
      </c>
      <c r="D1716" s="7">
        <v>44487</v>
      </c>
      <c r="E1716" s="6" t="s">
        <v>33</v>
      </c>
      <c r="F1716" s="6" t="s">
        <v>71</v>
      </c>
      <c r="G1716" s="6" t="s">
        <v>72</v>
      </c>
      <c r="H1716" s="6" t="s">
        <v>17</v>
      </c>
      <c r="I1716" s="8">
        <v>0.35</v>
      </c>
      <c r="J1716" s="9">
        <v>5250</v>
      </c>
      <c r="K1716" s="10">
        <f t="shared" si="12"/>
        <v>1837.4999999999998</v>
      </c>
      <c r="L1716" s="10">
        <f t="shared" si="13"/>
        <v>735</v>
      </c>
      <c r="M1716" s="11">
        <v>0.4</v>
      </c>
      <c r="O1716" s="16"/>
      <c r="P1716" s="14"/>
      <c r="Q1716" s="12"/>
      <c r="R1716" s="13"/>
    </row>
    <row r="1717" spans="1:18" ht="15.85" customHeight="1">
      <c r="A1717" s="1"/>
      <c r="B1717" s="6" t="s">
        <v>14</v>
      </c>
      <c r="C1717" s="6">
        <v>1185732</v>
      </c>
      <c r="D1717" s="7">
        <v>44487</v>
      </c>
      <c r="E1717" s="6" t="s">
        <v>33</v>
      </c>
      <c r="F1717" s="6" t="s">
        <v>71</v>
      </c>
      <c r="G1717" s="6" t="s">
        <v>72</v>
      </c>
      <c r="H1717" s="6" t="s">
        <v>18</v>
      </c>
      <c r="I1717" s="8">
        <v>0.25</v>
      </c>
      <c r="J1717" s="9">
        <v>3500</v>
      </c>
      <c r="K1717" s="10">
        <f t="shared" si="12"/>
        <v>875</v>
      </c>
      <c r="L1717" s="10">
        <f t="shared" si="13"/>
        <v>306.25</v>
      </c>
      <c r="M1717" s="11">
        <v>0.35</v>
      </c>
      <c r="O1717" s="16"/>
      <c r="P1717" s="14"/>
      <c r="Q1717" s="12"/>
      <c r="R1717" s="13"/>
    </row>
    <row r="1718" spans="1:18" ht="15.85" customHeight="1">
      <c r="A1718" s="1"/>
      <c r="B1718" s="6" t="s">
        <v>14</v>
      </c>
      <c r="C1718" s="6">
        <v>1185732</v>
      </c>
      <c r="D1718" s="7">
        <v>44487</v>
      </c>
      <c r="E1718" s="6" t="s">
        <v>33</v>
      </c>
      <c r="F1718" s="6" t="s">
        <v>71</v>
      </c>
      <c r="G1718" s="6" t="s">
        <v>72</v>
      </c>
      <c r="H1718" s="6" t="s">
        <v>19</v>
      </c>
      <c r="I1718" s="8">
        <v>0.25</v>
      </c>
      <c r="J1718" s="9">
        <v>2500</v>
      </c>
      <c r="K1718" s="10">
        <f t="shared" si="12"/>
        <v>625</v>
      </c>
      <c r="L1718" s="10">
        <f t="shared" si="13"/>
        <v>218.75</v>
      </c>
      <c r="M1718" s="11">
        <v>0.35</v>
      </c>
      <c r="O1718" s="16"/>
      <c r="P1718" s="14"/>
      <c r="Q1718" s="12"/>
      <c r="R1718" s="13"/>
    </row>
    <row r="1719" spans="1:18" ht="15.85" customHeight="1">
      <c r="A1719" s="1"/>
      <c r="B1719" s="6" t="s">
        <v>14</v>
      </c>
      <c r="C1719" s="6">
        <v>1185732</v>
      </c>
      <c r="D1719" s="7">
        <v>44487</v>
      </c>
      <c r="E1719" s="6" t="s">
        <v>33</v>
      </c>
      <c r="F1719" s="6" t="s">
        <v>71</v>
      </c>
      <c r="G1719" s="6" t="s">
        <v>72</v>
      </c>
      <c r="H1719" s="6" t="s">
        <v>20</v>
      </c>
      <c r="I1719" s="8">
        <v>0.25</v>
      </c>
      <c r="J1719" s="9">
        <v>2250</v>
      </c>
      <c r="K1719" s="10">
        <f t="shared" si="12"/>
        <v>562.5</v>
      </c>
      <c r="L1719" s="10">
        <f t="shared" si="13"/>
        <v>225</v>
      </c>
      <c r="M1719" s="11">
        <v>0.4</v>
      </c>
      <c r="O1719" s="16"/>
      <c r="P1719" s="14"/>
      <c r="Q1719" s="12"/>
      <c r="R1719" s="13"/>
    </row>
    <row r="1720" spans="1:18" ht="15.85" customHeight="1">
      <c r="A1720" s="1"/>
      <c r="B1720" s="6" t="s">
        <v>14</v>
      </c>
      <c r="C1720" s="6">
        <v>1185732</v>
      </c>
      <c r="D1720" s="7">
        <v>44487</v>
      </c>
      <c r="E1720" s="6" t="s">
        <v>33</v>
      </c>
      <c r="F1720" s="6" t="s">
        <v>71</v>
      </c>
      <c r="G1720" s="6" t="s">
        <v>72</v>
      </c>
      <c r="H1720" s="6" t="s">
        <v>21</v>
      </c>
      <c r="I1720" s="8">
        <v>0.35</v>
      </c>
      <c r="J1720" s="9">
        <v>2250</v>
      </c>
      <c r="K1720" s="10">
        <f t="shared" si="12"/>
        <v>787.5</v>
      </c>
      <c r="L1720" s="10">
        <f t="shared" si="13"/>
        <v>275.625</v>
      </c>
      <c r="M1720" s="11">
        <v>0.35</v>
      </c>
      <c r="O1720" s="16"/>
      <c r="P1720" s="14"/>
      <c r="Q1720" s="12"/>
      <c r="R1720" s="13"/>
    </row>
    <row r="1721" spans="1:18" ht="15.85" customHeight="1">
      <c r="A1721" s="1"/>
      <c r="B1721" s="6" t="s">
        <v>14</v>
      </c>
      <c r="C1721" s="6">
        <v>1185732</v>
      </c>
      <c r="D1721" s="7">
        <v>44487</v>
      </c>
      <c r="E1721" s="6" t="s">
        <v>33</v>
      </c>
      <c r="F1721" s="6" t="s">
        <v>71</v>
      </c>
      <c r="G1721" s="6" t="s">
        <v>72</v>
      </c>
      <c r="H1721" s="6" t="s">
        <v>22</v>
      </c>
      <c r="I1721" s="8">
        <v>0.39999999999999991</v>
      </c>
      <c r="J1721" s="9">
        <v>3500</v>
      </c>
      <c r="K1721" s="10">
        <f t="shared" si="12"/>
        <v>1399.9999999999998</v>
      </c>
      <c r="L1721" s="10">
        <f t="shared" si="13"/>
        <v>699.99999999999989</v>
      </c>
      <c r="M1721" s="11">
        <v>0.5</v>
      </c>
      <c r="O1721" s="16"/>
      <c r="P1721" s="14"/>
      <c r="Q1721" s="12"/>
      <c r="R1721" s="13"/>
    </row>
    <row r="1722" spans="1:18" ht="15.85" customHeight="1">
      <c r="A1722" s="1"/>
      <c r="B1722" s="6" t="s">
        <v>14</v>
      </c>
      <c r="C1722" s="6">
        <v>1185732</v>
      </c>
      <c r="D1722" s="7">
        <v>44518</v>
      </c>
      <c r="E1722" s="6" t="s">
        <v>33</v>
      </c>
      <c r="F1722" s="6" t="s">
        <v>71</v>
      </c>
      <c r="G1722" s="6" t="s">
        <v>72</v>
      </c>
      <c r="H1722" s="6" t="s">
        <v>17</v>
      </c>
      <c r="I1722" s="8">
        <v>0.35000000000000003</v>
      </c>
      <c r="J1722" s="9">
        <v>5000</v>
      </c>
      <c r="K1722" s="10">
        <f t="shared" si="12"/>
        <v>1750.0000000000002</v>
      </c>
      <c r="L1722" s="10">
        <f t="shared" si="13"/>
        <v>700.00000000000011</v>
      </c>
      <c r="M1722" s="11">
        <v>0.4</v>
      </c>
      <c r="O1722" s="16"/>
      <c r="P1722" s="14"/>
      <c r="Q1722" s="12"/>
      <c r="R1722" s="13"/>
    </row>
    <row r="1723" spans="1:18" ht="15.85" customHeight="1">
      <c r="A1723" s="1"/>
      <c r="B1723" s="6" t="s">
        <v>14</v>
      </c>
      <c r="C1723" s="6">
        <v>1185732</v>
      </c>
      <c r="D1723" s="7">
        <v>44518</v>
      </c>
      <c r="E1723" s="6" t="s">
        <v>33</v>
      </c>
      <c r="F1723" s="6" t="s">
        <v>71</v>
      </c>
      <c r="G1723" s="6" t="s">
        <v>72</v>
      </c>
      <c r="H1723" s="6" t="s">
        <v>18</v>
      </c>
      <c r="I1723" s="8">
        <v>0.25000000000000006</v>
      </c>
      <c r="J1723" s="9">
        <v>3500</v>
      </c>
      <c r="K1723" s="10">
        <f t="shared" si="12"/>
        <v>875.00000000000023</v>
      </c>
      <c r="L1723" s="10">
        <f t="shared" si="13"/>
        <v>306.25000000000006</v>
      </c>
      <c r="M1723" s="11">
        <v>0.35</v>
      </c>
      <c r="O1723" s="16"/>
      <c r="P1723" s="14"/>
      <c r="Q1723" s="12"/>
      <c r="R1723" s="13"/>
    </row>
    <row r="1724" spans="1:18" ht="15.85" customHeight="1">
      <c r="A1724" s="1"/>
      <c r="B1724" s="6" t="s">
        <v>14</v>
      </c>
      <c r="C1724" s="6">
        <v>1185732</v>
      </c>
      <c r="D1724" s="7">
        <v>44518</v>
      </c>
      <c r="E1724" s="6" t="s">
        <v>33</v>
      </c>
      <c r="F1724" s="6" t="s">
        <v>71</v>
      </c>
      <c r="G1724" s="6" t="s">
        <v>72</v>
      </c>
      <c r="H1724" s="6" t="s">
        <v>19</v>
      </c>
      <c r="I1724" s="8">
        <v>0.25000000000000006</v>
      </c>
      <c r="J1724" s="9">
        <v>2950</v>
      </c>
      <c r="K1724" s="10">
        <f t="shared" si="12"/>
        <v>737.50000000000011</v>
      </c>
      <c r="L1724" s="10">
        <f t="shared" si="13"/>
        <v>258.125</v>
      </c>
      <c r="M1724" s="11">
        <v>0.35</v>
      </c>
      <c r="O1724" s="16"/>
      <c r="P1724" s="14"/>
      <c r="Q1724" s="12"/>
      <c r="R1724" s="13"/>
    </row>
    <row r="1725" spans="1:18" ht="15.85" customHeight="1">
      <c r="A1725" s="1"/>
      <c r="B1725" s="6" t="s">
        <v>14</v>
      </c>
      <c r="C1725" s="6">
        <v>1185732</v>
      </c>
      <c r="D1725" s="7">
        <v>44518</v>
      </c>
      <c r="E1725" s="6" t="s">
        <v>33</v>
      </c>
      <c r="F1725" s="6" t="s">
        <v>71</v>
      </c>
      <c r="G1725" s="6" t="s">
        <v>72</v>
      </c>
      <c r="H1725" s="6" t="s">
        <v>20</v>
      </c>
      <c r="I1725" s="8">
        <v>0.25000000000000006</v>
      </c>
      <c r="J1725" s="9">
        <v>3250</v>
      </c>
      <c r="K1725" s="10">
        <f t="shared" si="12"/>
        <v>812.50000000000023</v>
      </c>
      <c r="L1725" s="10">
        <f t="shared" si="13"/>
        <v>325.00000000000011</v>
      </c>
      <c r="M1725" s="11">
        <v>0.4</v>
      </c>
      <c r="O1725" s="16"/>
      <c r="P1725" s="14"/>
      <c r="Q1725" s="12"/>
      <c r="R1725" s="13"/>
    </row>
    <row r="1726" spans="1:18" ht="15.85" customHeight="1">
      <c r="A1726" s="1"/>
      <c r="B1726" s="6" t="s">
        <v>14</v>
      </c>
      <c r="C1726" s="6">
        <v>1185732</v>
      </c>
      <c r="D1726" s="7">
        <v>44518</v>
      </c>
      <c r="E1726" s="6" t="s">
        <v>33</v>
      </c>
      <c r="F1726" s="6" t="s">
        <v>71</v>
      </c>
      <c r="G1726" s="6" t="s">
        <v>72</v>
      </c>
      <c r="H1726" s="6" t="s">
        <v>21</v>
      </c>
      <c r="I1726" s="8">
        <v>0.44999999999999996</v>
      </c>
      <c r="J1726" s="9">
        <v>3000</v>
      </c>
      <c r="K1726" s="10">
        <f t="shared" si="12"/>
        <v>1349.9999999999998</v>
      </c>
      <c r="L1726" s="10">
        <f t="shared" si="13"/>
        <v>472.49999999999989</v>
      </c>
      <c r="M1726" s="11">
        <v>0.35</v>
      </c>
      <c r="O1726" s="16"/>
      <c r="P1726" s="14"/>
      <c r="Q1726" s="12"/>
      <c r="R1726" s="13"/>
    </row>
    <row r="1727" spans="1:18" ht="15.85" customHeight="1">
      <c r="A1727" s="1"/>
      <c r="B1727" s="6" t="s">
        <v>14</v>
      </c>
      <c r="C1727" s="6">
        <v>1185732</v>
      </c>
      <c r="D1727" s="7">
        <v>44518</v>
      </c>
      <c r="E1727" s="6" t="s">
        <v>33</v>
      </c>
      <c r="F1727" s="6" t="s">
        <v>71</v>
      </c>
      <c r="G1727" s="6" t="s">
        <v>72</v>
      </c>
      <c r="H1727" s="6" t="s">
        <v>22</v>
      </c>
      <c r="I1727" s="8">
        <v>0.49999999999999983</v>
      </c>
      <c r="J1727" s="9">
        <v>4000</v>
      </c>
      <c r="K1727" s="10">
        <f t="shared" si="12"/>
        <v>1999.9999999999993</v>
      </c>
      <c r="L1727" s="10">
        <f t="shared" si="13"/>
        <v>999.99999999999966</v>
      </c>
      <c r="M1727" s="11">
        <v>0.5</v>
      </c>
      <c r="O1727" s="16"/>
      <c r="P1727" s="14"/>
      <c r="Q1727" s="12"/>
      <c r="R1727" s="13"/>
    </row>
    <row r="1728" spans="1:18" ht="15.85" customHeight="1">
      <c r="A1728" s="1"/>
      <c r="B1728" s="6" t="s">
        <v>14</v>
      </c>
      <c r="C1728" s="6">
        <v>1185732</v>
      </c>
      <c r="D1728" s="7">
        <v>44547</v>
      </c>
      <c r="E1728" s="6" t="s">
        <v>33</v>
      </c>
      <c r="F1728" s="6" t="s">
        <v>71</v>
      </c>
      <c r="G1728" s="6" t="s">
        <v>72</v>
      </c>
      <c r="H1728" s="6" t="s">
        <v>17</v>
      </c>
      <c r="I1728" s="8">
        <v>0.44999999999999996</v>
      </c>
      <c r="J1728" s="9">
        <v>6500</v>
      </c>
      <c r="K1728" s="10">
        <f t="shared" si="12"/>
        <v>2924.9999999999995</v>
      </c>
      <c r="L1728" s="10">
        <f t="shared" si="13"/>
        <v>1169.9999999999998</v>
      </c>
      <c r="M1728" s="11">
        <v>0.4</v>
      </c>
      <c r="O1728" s="16"/>
      <c r="P1728" s="14"/>
      <c r="Q1728" s="12"/>
      <c r="R1728" s="13"/>
    </row>
    <row r="1729" spans="1:18" ht="15.85" customHeight="1">
      <c r="A1729" s="1"/>
      <c r="B1729" s="6" t="s">
        <v>14</v>
      </c>
      <c r="C1729" s="6">
        <v>1185732</v>
      </c>
      <c r="D1729" s="7">
        <v>44547</v>
      </c>
      <c r="E1729" s="6" t="s">
        <v>33</v>
      </c>
      <c r="F1729" s="6" t="s">
        <v>71</v>
      </c>
      <c r="G1729" s="6" t="s">
        <v>72</v>
      </c>
      <c r="H1729" s="6" t="s">
        <v>18</v>
      </c>
      <c r="I1729" s="8">
        <v>0.35000000000000003</v>
      </c>
      <c r="J1729" s="9">
        <v>4500</v>
      </c>
      <c r="K1729" s="10">
        <f t="shared" si="12"/>
        <v>1575.0000000000002</v>
      </c>
      <c r="L1729" s="10">
        <f t="shared" si="13"/>
        <v>551.25</v>
      </c>
      <c r="M1729" s="11">
        <v>0.35</v>
      </c>
      <c r="O1729" s="16"/>
      <c r="P1729" s="14"/>
      <c r="Q1729" s="12"/>
      <c r="R1729" s="13"/>
    </row>
    <row r="1730" spans="1:18" ht="15.85" customHeight="1">
      <c r="A1730" s="1"/>
      <c r="B1730" s="6" t="s">
        <v>14</v>
      </c>
      <c r="C1730" s="6">
        <v>1185732</v>
      </c>
      <c r="D1730" s="7">
        <v>44547</v>
      </c>
      <c r="E1730" s="6" t="s">
        <v>33</v>
      </c>
      <c r="F1730" s="6" t="s">
        <v>71</v>
      </c>
      <c r="G1730" s="6" t="s">
        <v>72</v>
      </c>
      <c r="H1730" s="6" t="s">
        <v>19</v>
      </c>
      <c r="I1730" s="8">
        <v>0.35000000000000003</v>
      </c>
      <c r="J1730" s="9">
        <v>4000</v>
      </c>
      <c r="K1730" s="10">
        <f t="shared" si="12"/>
        <v>1400.0000000000002</v>
      </c>
      <c r="L1730" s="10">
        <f t="shared" si="13"/>
        <v>490.00000000000006</v>
      </c>
      <c r="M1730" s="11">
        <v>0.35</v>
      </c>
      <c r="O1730" s="16"/>
      <c r="P1730" s="14"/>
      <c r="Q1730" s="12"/>
      <c r="R1730" s="13"/>
    </row>
    <row r="1731" spans="1:18" ht="15.85" customHeight="1">
      <c r="A1731" s="1"/>
      <c r="B1731" s="6" t="s">
        <v>14</v>
      </c>
      <c r="C1731" s="6">
        <v>1185732</v>
      </c>
      <c r="D1731" s="7">
        <v>44547</v>
      </c>
      <c r="E1731" s="6" t="s">
        <v>33</v>
      </c>
      <c r="F1731" s="6" t="s">
        <v>71</v>
      </c>
      <c r="G1731" s="6" t="s">
        <v>72</v>
      </c>
      <c r="H1731" s="6" t="s">
        <v>20</v>
      </c>
      <c r="I1731" s="8">
        <v>0.35000000000000003</v>
      </c>
      <c r="J1731" s="9">
        <v>3500</v>
      </c>
      <c r="K1731" s="10">
        <f t="shared" si="12"/>
        <v>1225.0000000000002</v>
      </c>
      <c r="L1731" s="10">
        <f t="shared" si="13"/>
        <v>490.00000000000011</v>
      </c>
      <c r="M1731" s="11">
        <v>0.4</v>
      </c>
      <c r="O1731" s="16"/>
      <c r="P1731" s="14"/>
      <c r="Q1731" s="12"/>
      <c r="R1731" s="13"/>
    </row>
    <row r="1732" spans="1:18" ht="15.85" customHeight="1">
      <c r="A1732" s="1"/>
      <c r="B1732" s="6" t="s">
        <v>14</v>
      </c>
      <c r="C1732" s="6">
        <v>1185732</v>
      </c>
      <c r="D1732" s="7">
        <v>44547</v>
      </c>
      <c r="E1732" s="6" t="s">
        <v>33</v>
      </c>
      <c r="F1732" s="6" t="s">
        <v>71</v>
      </c>
      <c r="G1732" s="6" t="s">
        <v>72</v>
      </c>
      <c r="H1732" s="6" t="s">
        <v>21</v>
      </c>
      <c r="I1732" s="8">
        <v>0.44999999999999996</v>
      </c>
      <c r="J1732" s="9">
        <v>3500</v>
      </c>
      <c r="K1732" s="10">
        <f t="shared" si="12"/>
        <v>1574.9999999999998</v>
      </c>
      <c r="L1732" s="10">
        <f t="shared" si="13"/>
        <v>551.24999999999989</v>
      </c>
      <c r="M1732" s="11">
        <v>0.35</v>
      </c>
      <c r="O1732" s="16"/>
      <c r="P1732" s="14"/>
      <c r="Q1732" s="12"/>
      <c r="R1732" s="13"/>
    </row>
    <row r="1733" spans="1:18" ht="15.85" customHeight="1">
      <c r="A1733" s="1"/>
      <c r="B1733" s="6" t="s">
        <v>14</v>
      </c>
      <c r="C1733" s="6">
        <v>1185732</v>
      </c>
      <c r="D1733" s="7">
        <v>44547</v>
      </c>
      <c r="E1733" s="6" t="s">
        <v>33</v>
      </c>
      <c r="F1733" s="6" t="s">
        <v>71</v>
      </c>
      <c r="G1733" s="6" t="s">
        <v>72</v>
      </c>
      <c r="H1733" s="6" t="s">
        <v>22</v>
      </c>
      <c r="I1733" s="8">
        <v>0.49999999999999983</v>
      </c>
      <c r="J1733" s="9">
        <v>4500</v>
      </c>
      <c r="K1733" s="10">
        <f t="shared" si="12"/>
        <v>2249.9999999999991</v>
      </c>
      <c r="L1733" s="10">
        <f t="shared" si="13"/>
        <v>1124.9999999999995</v>
      </c>
      <c r="M1733" s="11">
        <v>0.5</v>
      </c>
      <c r="O1733" s="16"/>
      <c r="P1733" s="14"/>
      <c r="Q1733" s="12"/>
      <c r="R1733" s="13"/>
    </row>
    <row r="1734" spans="1:18" ht="15.85" customHeight="1">
      <c r="A1734" s="1" t="s">
        <v>39</v>
      </c>
      <c r="B1734" s="6" t="s">
        <v>14</v>
      </c>
      <c r="C1734" s="6">
        <v>1185732</v>
      </c>
      <c r="D1734" s="7">
        <v>44207</v>
      </c>
      <c r="E1734" s="6" t="s">
        <v>33</v>
      </c>
      <c r="F1734" s="6" t="s">
        <v>73</v>
      </c>
      <c r="G1734" s="6" t="s">
        <v>74</v>
      </c>
      <c r="H1734" s="6" t="s">
        <v>17</v>
      </c>
      <c r="I1734" s="8">
        <v>0.25</v>
      </c>
      <c r="J1734" s="9">
        <v>6750</v>
      </c>
      <c r="K1734" s="10">
        <f t="shared" si="12"/>
        <v>1687.5</v>
      </c>
      <c r="L1734" s="10">
        <f t="shared" si="13"/>
        <v>675</v>
      </c>
      <c r="M1734" s="11">
        <v>0.4</v>
      </c>
      <c r="O1734" s="16"/>
      <c r="P1734" s="14"/>
      <c r="Q1734" s="12"/>
      <c r="R1734" s="13"/>
    </row>
    <row r="1735" spans="1:18" ht="15.85" customHeight="1">
      <c r="A1735" s="1"/>
      <c r="B1735" s="6" t="s">
        <v>14</v>
      </c>
      <c r="C1735" s="6">
        <v>1185732</v>
      </c>
      <c r="D1735" s="7">
        <v>44207</v>
      </c>
      <c r="E1735" s="6" t="s">
        <v>33</v>
      </c>
      <c r="F1735" s="6" t="s">
        <v>73</v>
      </c>
      <c r="G1735" s="6" t="s">
        <v>74</v>
      </c>
      <c r="H1735" s="6" t="s">
        <v>18</v>
      </c>
      <c r="I1735" s="8">
        <v>0.25</v>
      </c>
      <c r="J1735" s="9">
        <v>4750</v>
      </c>
      <c r="K1735" s="10">
        <f t="shared" si="12"/>
        <v>1187.5</v>
      </c>
      <c r="L1735" s="10">
        <f t="shared" si="13"/>
        <v>415.625</v>
      </c>
      <c r="M1735" s="11">
        <v>0.35</v>
      </c>
      <c r="O1735" s="16"/>
      <c r="P1735" s="14"/>
      <c r="Q1735" s="12"/>
      <c r="R1735" s="13"/>
    </row>
    <row r="1736" spans="1:18" ht="15.85" customHeight="1">
      <c r="A1736" s="1"/>
      <c r="B1736" s="6" t="s">
        <v>14</v>
      </c>
      <c r="C1736" s="6">
        <v>1185732</v>
      </c>
      <c r="D1736" s="7">
        <v>44207</v>
      </c>
      <c r="E1736" s="6" t="s">
        <v>33</v>
      </c>
      <c r="F1736" s="6" t="s">
        <v>73</v>
      </c>
      <c r="G1736" s="6" t="s">
        <v>74</v>
      </c>
      <c r="H1736" s="6" t="s">
        <v>19</v>
      </c>
      <c r="I1736" s="8">
        <v>0.15000000000000002</v>
      </c>
      <c r="J1736" s="9">
        <v>4750</v>
      </c>
      <c r="K1736" s="10">
        <f t="shared" si="12"/>
        <v>712.50000000000011</v>
      </c>
      <c r="L1736" s="10">
        <f t="shared" si="13"/>
        <v>249.37500000000003</v>
      </c>
      <c r="M1736" s="11">
        <v>0.35</v>
      </c>
      <c r="O1736" s="16"/>
      <c r="P1736" s="14"/>
      <c r="Q1736" s="12"/>
      <c r="R1736" s="13"/>
    </row>
    <row r="1737" spans="1:18" ht="15.85" customHeight="1">
      <c r="A1737" s="1"/>
      <c r="B1737" s="6" t="s">
        <v>14</v>
      </c>
      <c r="C1737" s="6">
        <v>1185732</v>
      </c>
      <c r="D1737" s="7">
        <v>44207</v>
      </c>
      <c r="E1737" s="6" t="s">
        <v>33</v>
      </c>
      <c r="F1737" s="6" t="s">
        <v>73</v>
      </c>
      <c r="G1737" s="6" t="s">
        <v>74</v>
      </c>
      <c r="H1737" s="6" t="s">
        <v>20</v>
      </c>
      <c r="I1737" s="8">
        <v>0.20000000000000007</v>
      </c>
      <c r="J1737" s="9">
        <v>3250</v>
      </c>
      <c r="K1737" s="10">
        <f t="shared" si="12"/>
        <v>650.00000000000023</v>
      </c>
      <c r="L1737" s="10">
        <f t="shared" si="13"/>
        <v>260.00000000000011</v>
      </c>
      <c r="M1737" s="11">
        <v>0.4</v>
      </c>
      <c r="O1737" s="16"/>
      <c r="P1737" s="14"/>
      <c r="Q1737" s="12"/>
      <c r="R1737" s="13"/>
    </row>
    <row r="1738" spans="1:18" ht="15.85" customHeight="1">
      <c r="A1738" s="1"/>
      <c r="B1738" s="6" t="s">
        <v>14</v>
      </c>
      <c r="C1738" s="6">
        <v>1185732</v>
      </c>
      <c r="D1738" s="7">
        <v>44207</v>
      </c>
      <c r="E1738" s="6" t="s">
        <v>33</v>
      </c>
      <c r="F1738" s="6" t="s">
        <v>73</v>
      </c>
      <c r="G1738" s="6" t="s">
        <v>74</v>
      </c>
      <c r="H1738" s="6" t="s">
        <v>21</v>
      </c>
      <c r="I1738" s="8">
        <v>0.35</v>
      </c>
      <c r="J1738" s="9">
        <v>3750</v>
      </c>
      <c r="K1738" s="10">
        <f t="shared" si="12"/>
        <v>1312.5</v>
      </c>
      <c r="L1738" s="10">
        <f t="shared" si="13"/>
        <v>459.37499999999994</v>
      </c>
      <c r="M1738" s="11">
        <v>0.35</v>
      </c>
      <c r="O1738" s="16"/>
      <c r="P1738" s="14"/>
      <c r="Q1738" s="12"/>
      <c r="R1738" s="13"/>
    </row>
    <row r="1739" spans="1:18" ht="15.85" customHeight="1">
      <c r="A1739" s="1"/>
      <c r="B1739" s="6" t="s">
        <v>14</v>
      </c>
      <c r="C1739" s="6">
        <v>1185732</v>
      </c>
      <c r="D1739" s="7">
        <v>44207</v>
      </c>
      <c r="E1739" s="6" t="s">
        <v>33</v>
      </c>
      <c r="F1739" s="6" t="s">
        <v>73</v>
      </c>
      <c r="G1739" s="6" t="s">
        <v>74</v>
      </c>
      <c r="H1739" s="6" t="s">
        <v>22</v>
      </c>
      <c r="I1739" s="8">
        <v>0.25</v>
      </c>
      <c r="J1739" s="9">
        <v>4750</v>
      </c>
      <c r="K1739" s="10">
        <f t="shared" si="12"/>
        <v>1187.5</v>
      </c>
      <c r="L1739" s="10">
        <f t="shared" si="13"/>
        <v>593.75</v>
      </c>
      <c r="M1739" s="11">
        <v>0.5</v>
      </c>
      <c r="O1739" s="16"/>
      <c r="P1739" s="14"/>
      <c r="Q1739" s="12"/>
      <c r="R1739" s="13"/>
    </row>
    <row r="1740" spans="1:18" ht="15.85" customHeight="1">
      <c r="A1740" s="1"/>
      <c r="B1740" s="6" t="s">
        <v>14</v>
      </c>
      <c r="C1740" s="6">
        <v>1185732</v>
      </c>
      <c r="D1740" s="7">
        <v>44238</v>
      </c>
      <c r="E1740" s="6" t="s">
        <v>33</v>
      </c>
      <c r="F1740" s="6" t="s">
        <v>73</v>
      </c>
      <c r="G1740" s="6" t="s">
        <v>74</v>
      </c>
      <c r="H1740" s="6" t="s">
        <v>17</v>
      </c>
      <c r="I1740" s="8">
        <v>0.25</v>
      </c>
      <c r="J1740" s="9">
        <v>7250</v>
      </c>
      <c r="K1740" s="10">
        <f t="shared" si="12"/>
        <v>1812.5</v>
      </c>
      <c r="L1740" s="10">
        <f t="shared" si="13"/>
        <v>725</v>
      </c>
      <c r="M1740" s="11">
        <v>0.4</v>
      </c>
      <c r="O1740" s="16"/>
      <c r="P1740" s="14"/>
      <c r="Q1740" s="12"/>
      <c r="R1740" s="13"/>
    </row>
    <row r="1741" spans="1:18" ht="15.85" customHeight="1">
      <c r="A1741" s="1"/>
      <c r="B1741" s="6" t="s">
        <v>14</v>
      </c>
      <c r="C1741" s="6">
        <v>1185732</v>
      </c>
      <c r="D1741" s="7">
        <v>44238</v>
      </c>
      <c r="E1741" s="6" t="s">
        <v>33</v>
      </c>
      <c r="F1741" s="6" t="s">
        <v>73</v>
      </c>
      <c r="G1741" s="6" t="s">
        <v>74</v>
      </c>
      <c r="H1741" s="6" t="s">
        <v>18</v>
      </c>
      <c r="I1741" s="8">
        <v>0.25</v>
      </c>
      <c r="J1741" s="9">
        <v>3750</v>
      </c>
      <c r="K1741" s="10">
        <f t="shared" si="12"/>
        <v>937.5</v>
      </c>
      <c r="L1741" s="10">
        <f t="shared" si="13"/>
        <v>328.125</v>
      </c>
      <c r="M1741" s="11">
        <v>0.35</v>
      </c>
      <c r="O1741" s="16"/>
      <c r="P1741" s="14"/>
      <c r="Q1741" s="12"/>
      <c r="R1741" s="13"/>
    </row>
    <row r="1742" spans="1:18" ht="15.85" customHeight="1">
      <c r="A1742" s="1"/>
      <c r="B1742" s="6" t="s">
        <v>14</v>
      </c>
      <c r="C1742" s="6">
        <v>1185732</v>
      </c>
      <c r="D1742" s="7">
        <v>44238</v>
      </c>
      <c r="E1742" s="6" t="s">
        <v>33</v>
      </c>
      <c r="F1742" s="6" t="s">
        <v>73</v>
      </c>
      <c r="G1742" s="6" t="s">
        <v>74</v>
      </c>
      <c r="H1742" s="6" t="s">
        <v>19</v>
      </c>
      <c r="I1742" s="8">
        <v>0.15000000000000002</v>
      </c>
      <c r="J1742" s="9">
        <v>4250</v>
      </c>
      <c r="K1742" s="10">
        <f t="shared" si="12"/>
        <v>637.50000000000011</v>
      </c>
      <c r="L1742" s="10">
        <f t="shared" si="13"/>
        <v>223.12500000000003</v>
      </c>
      <c r="M1742" s="11">
        <v>0.35</v>
      </c>
      <c r="O1742" s="16"/>
      <c r="P1742" s="14"/>
      <c r="Q1742" s="12"/>
      <c r="R1742" s="13"/>
    </row>
    <row r="1743" spans="1:18" ht="15.85" customHeight="1">
      <c r="A1743" s="1"/>
      <c r="B1743" s="6" t="s">
        <v>14</v>
      </c>
      <c r="C1743" s="6">
        <v>1185732</v>
      </c>
      <c r="D1743" s="7">
        <v>44238</v>
      </c>
      <c r="E1743" s="6" t="s">
        <v>33</v>
      </c>
      <c r="F1743" s="6" t="s">
        <v>73</v>
      </c>
      <c r="G1743" s="6" t="s">
        <v>74</v>
      </c>
      <c r="H1743" s="6" t="s">
        <v>20</v>
      </c>
      <c r="I1743" s="8">
        <v>0.20000000000000007</v>
      </c>
      <c r="J1743" s="9">
        <v>3000</v>
      </c>
      <c r="K1743" s="10">
        <f t="shared" si="12"/>
        <v>600.00000000000023</v>
      </c>
      <c r="L1743" s="10">
        <f t="shared" si="13"/>
        <v>240.00000000000011</v>
      </c>
      <c r="M1743" s="11">
        <v>0.4</v>
      </c>
      <c r="O1743" s="16"/>
      <c r="P1743" s="14"/>
      <c r="Q1743" s="12"/>
      <c r="R1743" s="13"/>
    </row>
    <row r="1744" spans="1:18" ht="15.85" customHeight="1">
      <c r="A1744" s="1"/>
      <c r="B1744" s="6" t="s">
        <v>14</v>
      </c>
      <c r="C1744" s="6">
        <v>1185732</v>
      </c>
      <c r="D1744" s="7">
        <v>44238</v>
      </c>
      <c r="E1744" s="6" t="s">
        <v>33</v>
      </c>
      <c r="F1744" s="6" t="s">
        <v>73</v>
      </c>
      <c r="G1744" s="6" t="s">
        <v>74</v>
      </c>
      <c r="H1744" s="6" t="s">
        <v>21</v>
      </c>
      <c r="I1744" s="8">
        <v>0.35</v>
      </c>
      <c r="J1744" s="9">
        <v>3750</v>
      </c>
      <c r="K1744" s="10">
        <f t="shared" si="12"/>
        <v>1312.5</v>
      </c>
      <c r="L1744" s="10">
        <f t="shared" si="13"/>
        <v>459.37499999999994</v>
      </c>
      <c r="M1744" s="11">
        <v>0.35</v>
      </c>
      <c r="O1744" s="16"/>
      <c r="P1744" s="14"/>
      <c r="Q1744" s="12"/>
      <c r="R1744" s="13"/>
    </row>
    <row r="1745" spans="1:18" ht="15.85" customHeight="1">
      <c r="A1745" s="1"/>
      <c r="B1745" s="6" t="s">
        <v>14</v>
      </c>
      <c r="C1745" s="6">
        <v>1185732</v>
      </c>
      <c r="D1745" s="7">
        <v>44238</v>
      </c>
      <c r="E1745" s="6" t="s">
        <v>33</v>
      </c>
      <c r="F1745" s="6" t="s">
        <v>73</v>
      </c>
      <c r="G1745" s="6" t="s">
        <v>74</v>
      </c>
      <c r="H1745" s="6" t="s">
        <v>22</v>
      </c>
      <c r="I1745" s="8">
        <v>0.25</v>
      </c>
      <c r="J1745" s="9">
        <v>4500</v>
      </c>
      <c r="K1745" s="10">
        <f t="shared" si="12"/>
        <v>1125</v>
      </c>
      <c r="L1745" s="10">
        <f t="shared" si="13"/>
        <v>562.5</v>
      </c>
      <c r="M1745" s="11">
        <v>0.5</v>
      </c>
      <c r="O1745" s="16"/>
      <c r="P1745" s="14"/>
      <c r="Q1745" s="12"/>
      <c r="R1745" s="13"/>
    </row>
    <row r="1746" spans="1:18" ht="15.85" customHeight="1">
      <c r="A1746" s="1"/>
      <c r="B1746" s="6" t="s">
        <v>14</v>
      </c>
      <c r="C1746" s="6">
        <v>1185732</v>
      </c>
      <c r="D1746" s="7">
        <v>44265</v>
      </c>
      <c r="E1746" s="6" t="s">
        <v>33</v>
      </c>
      <c r="F1746" s="6" t="s">
        <v>73</v>
      </c>
      <c r="G1746" s="6" t="s">
        <v>74</v>
      </c>
      <c r="H1746" s="6" t="s">
        <v>17</v>
      </c>
      <c r="I1746" s="8">
        <v>0.30000000000000004</v>
      </c>
      <c r="J1746" s="9">
        <v>6700</v>
      </c>
      <c r="K1746" s="10">
        <f t="shared" si="12"/>
        <v>2010.0000000000002</v>
      </c>
      <c r="L1746" s="10">
        <f t="shared" si="13"/>
        <v>804.00000000000011</v>
      </c>
      <c r="M1746" s="11">
        <v>0.4</v>
      </c>
      <c r="O1746" s="16"/>
      <c r="P1746" s="14"/>
      <c r="Q1746" s="12"/>
      <c r="R1746" s="13"/>
    </row>
    <row r="1747" spans="1:18" ht="15.85" customHeight="1">
      <c r="A1747" s="1"/>
      <c r="B1747" s="6" t="s">
        <v>14</v>
      </c>
      <c r="C1747" s="6">
        <v>1185732</v>
      </c>
      <c r="D1747" s="7">
        <v>44265</v>
      </c>
      <c r="E1747" s="6" t="s">
        <v>33</v>
      </c>
      <c r="F1747" s="6" t="s">
        <v>73</v>
      </c>
      <c r="G1747" s="6" t="s">
        <v>74</v>
      </c>
      <c r="H1747" s="6" t="s">
        <v>18</v>
      </c>
      <c r="I1747" s="8">
        <v>0.30000000000000004</v>
      </c>
      <c r="J1747" s="9">
        <v>3500</v>
      </c>
      <c r="K1747" s="10">
        <f t="shared" si="12"/>
        <v>1050.0000000000002</v>
      </c>
      <c r="L1747" s="10">
        <f t="shared" si="13"/>
        <v>367.50000000000006</v>
      </c>
      <c r="M1747" s="11">
        <v>0.35</v>
      </c>
      <c r="O1747" s="16"/>
      <c r="P1747" s="14"/>
      <c r="Q1747" s="12"/>
      <c r="R1747" s="13"/>
    </row>
    <row r="1748" spans="1:18" ht="15.85" customHeight="1">
      <c r="A1748" s="1"/>
      <c r="B1748" s="6" t="s">
        <v>14</v>
      </c>
      <c r="C1748" s="6">
        <v>1185732</v>
      </c>
      <c r="D1748" s="7">
        <v>44265</v>
      </c>
      <c r="E1748" s="6" t="s">
        <v>33</v>
      </c>
      <c r="F1748" s="6" t="s">
        <v>73</v>
      </c>
      <c r="G1748" s="6" t="s">
        <v>74</v>
      </c>
      <c r="H1748" s="6" t="s">
        <v>19</v>
      </c>
      <c r="I1748" s="8">
        <v>0.20000000000000007</v>
      </c>
      <c r="J1748" s="9">
        <v>4000</v>
      </c>
      <c r="K1748" s="10">
        <f t="shared" si="12"/>
        <v>800.00000000000023</v>
      </c>
      <c r="L1748" s="10">
        <f t="shared" si="13"/>
        <v>280.00000000000006</v>
      </c>
      <c r="M1748" s="11">
        <v>0.35</v>
      </c>
      <c r="O1748" s="16"/>
      <c r="P1748" s="14"/>
      <c r="Q1748" s="12"/>
      <c r="R1748" s="13"/>
    </row>
    <row r="1749" spans="1:18" ht="15.85" customHeight="1">
      <c r="A1749" s="1"/>
      <c r="B1749" s="6" t="s">
        <v>14</v>
      </c>
      <c r="C1749" s="6">
        <v>1185732</v>
      </c>
      <c r="D1749" s="7">
        <v>44265</v>
      </c>
      <c r="E1749" s="6" t="s">
        <v>33</v>
      </c>
      <c r="F1749" s="6" t="s">
        <v>73</v>
      </c>
      <c r="G1749" s="6" t="s">
        <v>74</v>
      </c>
      <c r="H1749" s="6" t="s">
        <v>20</v>
      </c>
      <c r="I1749" s="8">
        <v>0.25</v>
      </c>
      <c r="J1749" s="9">
        <v>2500</v>
      </c>
      <c r="K1749" s="10">
        <f t="shared" si="12"/>
        <v>625</v>
      </c>
      <c r="L1749" s="10">
        <f t="shared" si="13"/>
        <v>250</v>
      </c>
      <c r="M1749" s="11">
        <v>0.4</v>
      </c>
      <c r="O1749" s="16"/>
      <c r="P1749" s="14"/>
      <c r="Q1749" s="12"/>
      <c r="R1749" s="13"/>
    </row>
    <row r="1750" spans="1:18" ht="15.85" customHeight="1">
      <c r="A1750" s="1"/>
      <c r="B1750" s="6" t="s">
        <v>14</v>
      </c>
      <c r="C1750" s="6">
        <v>1185732</v>
      </c>
      <c r="D1750" s="7">
        <v>44265</v>
      </c>
      <c r="E1750" s="6" t="s">
        <v>33</v>
      </c>
      <c r="F1750" s="6" t="s">
        <v>73</v>
      </c>
      <c r="G1750" s="6" t="s">
        <v>74</v>
      </c>
      <c r="H1750" s="6" t="s">
        <v>21</v>
      </c>
      <c r="I1750" s="8">
        <v>0.4</v>
      </c>
      <c r="J1750" s="9">
        <v>3000</v>
      </c>
      <c r="K1750" s="10">
        <f t="shared" si="12"/>
        <v>1200</v>
      </c>
      <c r="L1750" s="10">
        <f t="shared" si="13"/>
        <v>420</v>
      </c>
      <c r="M1750" s="11">
        <v>0.35</v>
      </c>
      <c r="O1750" s="16"/>
      <c r="P1750" s="14"/>
      <c r="Q1750" s="12"/>
      <c r="R1750" s="13"/>
    </row>
    <row r="1751" spans="1:18" ht="15.85" customHeight="1">
      <c r="A1751" s="1"/>
      <c r="B1751" s="6" t="s">
        <v>14</v>
      </c>
      <c r="C1751" s="6">
        <v>1185732</v>
      </c>
      <c r="D1751" s="7">
        <v>44265</v>
      </c>
      <c r="E1751" s="6" t="s">
        <v>33</v>
      </c>
      <c r="F1751" s="6" t="s">
        <v>73</v>
      </c>
      <c r="G1751" s="6" t="s">
        <v>74</v>
      </c>
      <c r="H1751" s="6" t="s">
        <v>22</v>
      </c>
      <c r="I1751" s="8">
        <v>0.30000000000000004</v>
      </c>
      <c r="J1751" s="9">
        <v>4000</v>
      </c>
      <c r="K1751" s="10">
        <f t="shared" si="12"/>
        <v>1200.0000000000002</v>
      </c>
      <c r="L1751" s="10">
        <f t="shared" si="13"/>
        <v>600.00000000000011</v>
      </c>
      <c r="M1751" s="11">
        <v>0.5</v>
      </c>
      <c r="O1751" s="16"/>
      <c r="P1751" s="14"/>
      <c r="Q1751" s="12"/>
      <c r="R1751" s="13"/>
    </row>
    <row r="1752" spans="1:18" ht="15.85" customHeight="1">
      <c r="A1752" s="1"/>
      <c r="B1752" s="6" t="s">
        <v>14</v>
      </c>
      <c r="C1752" s="6">
        <v>1185732</v>
      </c>
      <c r="D1752" s="7">
        <v>44297</v>
      </c>
      <c r="E1752" s="6" t="s">
        <v>33</v>
      </c>
      <c r="F1752" s="6" t="s">
        <v>73</v>
      </c>
      <c r="G1752" s="6" t="s">
        <v>74</v>
      </c>
      <c r="H1752" s="6" t="s">
        <v>17</v>
      </c>
      <c r="I1752" s="8">
        <v>0.30000000000000004</v>
      </c>
      <c r="J1752" s="9">
        <v>6250</v>
      </c>
      <c r="K1752" s="10">
        <f t="shared" si="12"/>
        <v>1875.0000000000002</v>
      </c>
      <c r="L1752" s="10">
        <f t="shared" si="13"/>
        <v>750.00000000000011</v>
      </c>
      <c r="M1752" s="11">
        <v>0.4</v>
      </c>
      <c r="O1752" s="16"/>
      <c r="P1752" s="14"/>
      <c r="Q1752" s="12"/>
      <c r="R1752" s="13"/>
    </row>
    <row r="1753" spans="1:18" ht="15.85" customHeight="1">
      <c r="A1753" s="1"/>
      <c r="B1753" s="6" t="s">
        <v>14</v>
      </c>
      <c r="C1753" s="6">
        <v>1185732</v>
      </c>
      <c r="D1753" s="7">
        <v>44297</v>
      </c>
      <c r="E1753" s="6" t="s">
        <v>33</v>
      </c>
      <c r="F1753" s="6" t="s">
        <v>73</v>
      </c>
      <c r="G1753" s="6" t="s">
        <v>74</v>
      </c>
      <c r="H1753" s="6" t="s">
        <v>18</v>
      </c>
      <c r="I1753" s="8">
        <v>0.25000000000000006</v>
      </c>
      <c r="J1753" s="9">
        <v>3250</v>
      </c>
      <c r="K1753" s="10">
        <f t="shared" si="12"/>
        <v>812.50000000000023</v>
      </c>
      <c r="L1753" s="10">
        <f t="shared" si="13"/>
        <v>284.37500000000006</v>
      </c>
      <c r="M1753" s="11">
        <v>0.35</v>
      </c>
      <c r="O1753" s="16"/>
      <c r="P1753" s="14"/>
      <c r="Q1753" s="12"/>
      <c r="R1753" s="13"/>
    </row>
    <row r="1754" spans="1:18" ht="15.85" customHeight="1">
      <c r="A1754" s="1"/>
      <c r="B1754" s="6" t="s">
        <v>14</v>
      </c>
      <c r="C1754" s="6">
        <v>1185732</v>
      </c>
      <c r="D1754" s="7">
        <v>44297</v>
      </c>
      <c r="E1754" s="6" t="s">
        <v>33</v>
      </c>
      <c r="F1754" s="6" t="s">
        <v>73</v>
      </c>
      <c r="G1754" s="6" t="s">
        <v>74</v>
      </c>
      <c r="H1754" s="6" t="s">
        <v>19</v>
      </c>
      <c r="I1754" s="8">
        <v>0.15000000000000008</v>
      </c>
      <c r="J1754" s="9">
        <v>3250</v>
      </c>
      <c r="K1754" s="10">
        <f t="shared" si="12"/>
        <v>487.50000000000023</v>
      </c>
      <c r="L1754" s="10">
        <f t="shared" si="13"/>
        <v>170.62500000000006</v>
      </c>
      <c r="M1754" s="11">
        <v>0.35</v>
      </c>
      <c r="O1754" s="16"/>
      <c r="P1754" s="14"/>
      <c r="Q1754" s="12"/>
      <c r="R1754" s="13"/>
    </row>
    <row r="1755" spans="1:18" ht="15.85" customHeight="1">
      <c r="A1755" s="1"/>
      <c r="B1755" s="6" t="s">
        <v>14</v>
      </c>
      <c r="C1755" s="6">
        <v>1185732</v>
      </c>
      <c r="D1755" s="7">
        <v>44297</v>
      </c>
      <c r="E1755" s="6" t="s">
        <v>33</v>
      </c>
      <c r="F1755" s="6" t="s">
        <v>73</v>
      </c>
      <c r="G1755" s="6" t="s">
        <v>74</v>
      </c>
      <c r="H1755" s="6" t="s">
        <v>20</v>
      </c>
      <c r="I1755" s="8">
        <v>0.2</v>
      </c>
      <c r="J1755" s="9">
        <v>2500</v>
      </c>
      <c r="K1755" s="10">
        <f t="shared" si="12"/>
        <v>500</v>
      </c>
      <c r="L1755" s="10">
        <f t="shared" si="13"/>
        <v>200</v>
      </c>
      <c r="M1755" s="11">
        <v>0.4</v>
      </c>
      <c r="O1755" s="16"/>
      <c r="P1755" s="14"/>
      <c r="Q1755" s="12"/>
      <c r="R1755" s="13"/>
    </row>
    <row r="1756" spans="1:18" ht="15.85" customHeight="1">
      <c r="A1756" s="1"/>
      <c r="B1756" s="6" t="s">
        <v>14</v>
      </c>
      <c r="C1756" s="6">
        <v>1185732</v>
      </c>
      <c r="D1756" s="7">
        <v>44297</v>
      </c>
      <c r="E1756" s="6" t="s">
        <v>33</v>
      </c>
      <c r="F1756" s="6" t="s">
        <v>73</v>
      </c>
      <c r="G1756" s="6" t="s">
        <v>74</v>
      </c>
      <c r="H1756" s="6" t="s">
        <v>21</v>
      </c>
      <c r="I1756" s="8">
        <v>0.35000000000000003</v>
      </c>
      <c r="J1756" s="9">
        <v>2750</v>
      </c>
      <c r="K1756" s="10">
        <f t="shared" si="12"/>
        <v>962.50000000000011</v>
      </c>
      <c r="L1756" s="10">
        <f t="shared" si="13"/>
        <v>336.875</v>
      </c>
      <c r="M1756" s="11">
        <v>0.35</v>
      </c>
      <c r="O1756" s="16"/>
      <c r="P1756" s="14"/>
      <c r="Q1756" s="12"/>
      <c r="R1756" s="13"/>
    </row>
    <row r="1757" spans="1:18" ht="15.85" customHeight="1">
      <c r="A1757" s="1"/>
      <c r="B1757" s="6" t="s">
        <v>14</v>
      </c>
      <c r="C1757" s="6">
        <v>1185732</v>
      </c>
      <c r="D1757" s="7">
        <v>44297</v>
      </c>
      <c r="E1757" s="6" t="s">
        <v>33</v>
      </c>
      <c r="F1757" s="6" t="s">
        <v>73</v>
      </c>
      <c r="G1757" s="6" t="s">
        <v>74</v>
      </c>
      <c r="H1757" s="6" t="s">
        <v>22</v>
      </c>
      <c r="I1757" s="8">
        <v>0.25000000000000006</v>
      </c>
      <c r="J1757" s="9">
        <v>4000</v>
      </c>
      <c r="K1757" s="10">
        <f t="shared" si="12"/>
        <v>1000.0000000000002</v>
      </c>
      <c r="L1757" s="10">
        <f t="shared" si="13"/>
        <v>500.00000000000011</v>
      </c>
      <c r="M1757" s="11">
        <v>0.5</v>
      </c>
      <c r="O1757" s="16"/>
      <c r="P1757" s="14"/>
      <c r="Q1757" s="12"/>
      <c r="R1757" s="13"/>
    </row>
    <row r="1758" spans="1:18" ht="15.85" customHeight="1">
      <c r="A1758" s="1"/>
      <c r="B1758" s="6" t="s">
        <v>14</v>
      </c>
      <c r="C1758" s="6">
        <v>1185732</v>
      </c>
      <c r="D1758" s="7">
        <v>44328</v>
      </c>
      <c r="E1758" s="6" t="s">
        <v>33</v>
      </c>
      <c r="F1758" s="6" t="s">
        <v>73</v>
      </c>
      <c r="G1758" s="6" t="s">
        <v>74</v>
      </c>
      <c r="H1758" s="6" t="s">
        <v>17</v>
      </c>
      <c r="I1758" s="8">
        <v>0.35000000000000003</v>
      </c>
      <c r="J1758" s="9">
        <v>6700</v>
      </c>
      <c r="K1758" s="10">
        <f t="shared" si="12"/>
        <v>2345</v>
      </c>
      <c r="L1758" s="10">
        <f t="shared" si="13"/>
        <v>938</v>
      </c>
      <c r="M1758" s="11">
        <v>0.4</v>
      </c>
      <c r="O1758" s="16"/>
      <c r="P1758" s="14"/>
      <c r="Q1758" s="12"/>
      <c r="R1758" s="13"/>
    </row>
    <row r="1759" spans="1:18" ht="15.85" customHeight="1">
      <c r="A1759" s="1"/>
      <c r="B1759" s="6" t="s">
        <v>14</v>
      </c>
      <c r="C1759" s="6">
        <v>1185732</v>
      </c>
      <c r="D1759" s="7">
        <v>44328</v>
      </c>
      <c r="E1759" s="6" t="s">
        <v>33</v>
      </c>
      <c r="F1759" s="6" t="s">
        <v>73</v>
      </c>
      <c r="G1759" s="6" t="s">
        <v>74</v>
      </c>
      <c r="H1759" s="6" t="s">
        <v>18</v>
      </c>
      <c r="I1759" s="8">
        <v>0.3000000000000001</v>
      </c>
      <c r="J1759" s="9">
        <v>3750</v>
      </c>
      <c r="K1759" s="10">
        <f t="shared" si="12"/>
        <v>1125.0000000000005</v>
      </c>
      <c r="L1759" s="10">
        <f t="shared" si="13"/>
        <v>393.75000000000011</v>
      </c>
      <c r="M1759" s="11">
        <v>0.35</v>
      </c>
      <c r="O1759" s="16"/>
      <c r="P1759" s="14"/>
      <c r="Q1759" s="12"/>
      <c r="R1759" s="13"/>
    </row>
    <row r="1760" spans="1:18" ht="15.85" customHeight="1">
      <c r="A1760" s="1"/>
      <c r="B1760" s="6" t="s">
        <v>14</v>
      </c>
      <c r="C1760" s="6">
        <v>1185732</v>
      </c>
      <c r="D1760" s="7">
        <v>44328</v>
      </c>
      <c r="E1760" s="6" t="s">
        <v>33</v>
      </c>
      <c r="F1760" s="6" t="s">
        <v>73</v>
      </c>
      <c r="G1760" s="6" t="s">
        <v>74</v>
      </c>
      <c r="H1760" s="6" t="s">
        <v>19</v>
      </c>
      <c r="I1760" s="8">
        <v>0.25000000000000006</v>
      </c>
      <c r="J1760" s="9">
        <v>3500</v>
      </c>
      <c r="K1760" s="10">
        <f t="shared" si="12"/>
        <v>875.00000000000023</v>
      </c>
      <c r="L1760" s="10">
        <f t="shared" si="13"/>
        <v>306.25000000000006</v>
      </c>
      <c r="M1760" s="11">
        <v>0.35</v>
      </c>
      <c r="O1760" s="16"/>
      <c r="P1760" s="14"/>
      <c r="Q1760" s="12"/>
      <c r="R1760" s="13"/>
    </row>
    <row r="1761" spans="1:18" ht="15.85" customHeight="1">
      <c r="A1761" s="1"/>
      <c r="B1761" s="6" t="s">
        <v>14</v>
      </c>
      <c r="C1761" s="6">
        <v>1185732</v>
      </c>
      <c r="D1761" s="7">
        <v>44328</v>
      </c>
      <c r="E1761" s="6" t="s">
        <v>33</v>
      </c>
      <c r="F1761" s="6" t="s">
        <v>73</v>
      </c>
      <c r="G1761" s="6" t="s">
        <v>74</v>
      </c>
      <c r="H1761" s="6" t="s">
        <v>20</v>
      </c>
      <c r="I1761" s="8">
        <v>0.25000000000000006</v>
      </c>
      <c r="J1761" s="9">
        <v>2750</v>
      </c>
      <c r="K1761" s="10">
        <f t="shared" si="12"/>
        <v>687.50000000000011</v>
      </c>
      <c r="L1761" s="10">
        <f t="shared" si="13"/>
        <v>275.00000000000006</v>
      </c>
      <c r="M1761" s="11">
        <v>0.4</v>
      </c>
      <c r="O1761" s="16"/>
      <c r="P1761" s="14"/>
      <c r="Q1761" s="12"/>
      <c r="R1761" s="13"/>
    </row>
    <row r="1762" spans="1:18" ht="15.85" customHeight="1">
      <c r="A1762" s="1"/>
      <c r="B1762" s="6" t="s">
        <v>14</v>
      </c>
      <c r="C1762" s="6">
        <v>1185732</v>
      </c>
      <c r="D1762" s="7">
        <v>44328</v>
      </c>
      <c r="E1762" s="6" t="s">
        <v>33</v>
      </c>
      <c r="F1762" s="6" t="s">
        <v>73</v>
      </c>
      <c r="G1762" s="6" t="s">
        <v>74</v>
      </c>
      <c r="H1762" s="6" t="s">
        <v>21</v>
      </c>
      <c r="I1762" s="8">
        <v>0.39999999999999997</v>
      </c>
      <c r="J1762" s="9">
        <v>3000</v>
      </c>
      <c r="K1762" s="10">
        <f t="shared" si="12"/>
        <v>1200</v>
      </c>
      <c r="L1762" s="10">
        <f t="shared" si="13"/>
        <v>420</v>
      </c>
      <c r="M1762" s="11">
        <v>0.35</v>
      </c>
      <c r="O1762" s="16"/>
      <c r="P1762" s="14"/>
      <c r="Q1762" s="12"/>
      <c r="R1762" s="13"/>
    </row>
    <row r="1763" spans="1:18" ht="15.85" customHeight="1">
      <c r="A1763" s="1"/>
      <c r="B1763" s="6" t="s">
        <v>14</v>
      </c>
      <c r="C1763" s="6">
        <v>1185732</v>
      </c>
      <c r="D1763" s="7">
        <v>44328</v>
      </c>
      <c r="E1763" s="6" t="s">
        <v>33</v>
      </c>
      <c r="F1763" s="6" t="s">
        <v>73</v>
      </c>
      <c r="G1763" s="6" t="s">
        <v>74</v>
      </c>
      <c r="H1763" s="6" t="s">
        <v>22</v>
      </c>
      <c r="I1763" s="8">
        <v>0.44999999999999996</v>
      </c>
      <c r="J1763" s="9">
        <v>4000</v>
      </c>
      <c r="K1763" s="10">
        <f t="shared" si="12"/>
        <v>1799.9999999999998</v>
      </c>
      <c r="L1763" s="10">
        <f t="shared" si="13"/>
        <v>899.99999999999989</v>
      </c>
      <c r="M1763" s="11">
        <v>0.5</v>
      </c>
      <c r="O1763" s="16"/>
      <c r="P1763" s="14"/>
      <c r="Q1763" s="12"/>
      <c r="R1763" s="13"/>
    </row>
    <row r="1764" spans="1:18" ht="15.85" customHeight="1">
      <c r="A1764" s="1"/>
      <c r="B1764" s="6" t="s">
        <v>14</v>
      </c>
      <c r="C1764" s="6">
        <v>1185732</v>
      </c>
      <c r="D1764" s="7">
        <v>44358</v>
      </c>
      <c r="E1764" s="6" t="s">
        <v>33</v>
      </c>
      <c r="F1764" s="6" t="s">
        <v>73</v>
      </c>
      <c r="G1764" s="6" t="s">
        <v>74</v>
      </c>
      <c r="H1764" s="6" t="s">
        <v>17</v>
      </c>
      <c r="I1764" s="8">
        <v>0.30000000000000004</v>
      </c>
      <c r="J1764" s="9">
        <v>6500</v>
      </c>
      <c r="K1764" s="10">
        <f t="shared" si="12"/>
        <v>1950.0000000000002</v>
      </c>
      <c r="L1764" s="10">
        <f t="shared" si="13"/>
        <v>780.00000000000011</v>
      </c>
      <c r="M1764" s="11">
        <v>0.4</v>
      </c>
      <c r="O1764" s="16"/>
      <c r="P1764" s="14"/>
      <c r="Q1764" s="12"/>
      <c r="R1764" s="13"/>
    </row>
    <row r="1765" spans="1:18" ht="15.85" customHeight="1">
      <c r="A1765" s="1"/>
      <c r="B1765" s="6" t="s">
        <v>14</v>
      </c>
      <c r="C1765" s="6">
        <v>1185732</v>
      </c>
      <c r="D1765" s="7">
        <v>44358</v>
      </c>
      <c r="E1765" s="6" t="s">
        <v>33</v>
      </c>
      <c r="F1765" s="6" t="s">
        <v>73</v>
      </c>
      <c r="G1765" s="6" t="s">
        <v>74</v>
      </c>
      <c r="H1765" s="6" t="s">
        <v>18</v>
      </c>
      <c r="I1765" s="8">
        <v>0.25000000000000011</v>
      </c>
      <c r="J1765" s="9">
        <v>4000</v>
      </c>
      <c r="K1765" s="10">
        <f t="shared" si="12"/>
        <v>1000.0000000000005</v>
      </c>
      <c r="L1765" s="10">
        <f t="shared" si="13"/>
        <v>350.00000000000011</v>
      </c>
      <c r="M1765" s="11">
        <v>0.35</v>
      </c>
      <c r="O1765" s="16"/>
      <c r="P1765" s="14"/>
      <c r="Q1765" s="12"/>
      <c r="R1765" s="13"/>
    </row>
    <row r="1766" spans="1:18" ht="15.85" customHeight="1">
      <c r="A1766" s="1"/>
      <c r="B1766" s="6" t="s">
        <v>14</v>
      </c>
      <c r="C1766" s="6">
        <v>1185732</v>
      </c>
      <c r="D1766" s="7">
        <v>44358</v>
      </c>
      <c r="E1766" s="6" t="s">
        <v>33</v>
      </c>
      <c r="F1766" s="6" t="s">
        <v>73</v>
      </c>
      <c r="G1766" s="6" t="s">
        <v>74</v>
      </c>
      <c r="H1766" s="6" t="s">
        <v>19</v>
      </c>
      <c r="I1766" s="8">
        <v>0.20000000000000007</v>
      </c>
      <c r="J1766" s="9">
        <v>4250</v>
      </c>
      <c r="K1766" s="10">
        <f t="shared" si="12"/>
        <v>850.00000000000023</v>
      </c>
      <c r="L1766" s="10">
        <f t="shared" si="13"/>
        <v>297.50000000000006</v>
      </c>
      <c r="M1766" s="11">
        <v>0.35</v>
      </c>
      <c r="O1766" s="16"/>
      <c r="P1766" s="14"/>
      <c r="Q1766" s="12"/>
      <c r="R1766" s="13"/>
    </row>
    <row r="1767" spans="1:18" ht="15.85" customHeight="1">
      <c r="A1767" s="1"/>
      <c r="B1767" s="6" t="s">
        <v>14</v>
      </c>
      <c r="C1767" s="6">
        <v>1185732</v>
      </c>
      <c r="D1767" s="7">
        <v>44358</v>
      </c>
      <c r="E1767" s="6" t="s">
        <v>33</v>
      </c>
      <c r="F1767" s="6" t="s">
        <v>73</v>
      </c>
      <c r="G1767" s="6" t="s">
        <v>74</v>
      </c>
      <c r="H1767" s="6" t="s">
        <v>20</v>
      </c>
      <c r="I1767" s="8">
        <v>0.20000000000000007</v>
      </c>
      <c r="J1767" s="9">
        <v>4000</v>
      </c>
      <c r="K1767" s="10">
        <f t="shared" si="12"/>
        <v>800.00000000000023</v>
      </c>
      <c r="L1767" s="10">
        <f t="shared" si="13"/>
        <v>320.00000000000011</v>
      </c>
      <c r="M1767" s="11">
        <v>0.4</v>
      </c>
      <c r="O1767" s="16"/>
      <c r="P1767" s="14"/>
      <c r="Q1767" s="12"/>
      <c r="R1767" s="13"/>
    </row>
    <row r="1768" spans="1:18" ht="15.85" customHeight="1">
      <c r="A1768" s="1"/>
      <c r="B1768" s="6" t="s">
        <v>14</v>
      </c>
      <c r="C1768" s="6">
        <v>1185732</v>
      </c>
      <c r="D1768" s="7">
        <v>44358</v>
      </c>
      <c r="E1768" s="6" t="s">
        <v>33</v>
      </c>
      <c r="F1768" s="6" t="s">
        <v>73</v>
      </c>
      <c r="G1768" s="6" t="s">
        <v>74</v>
      </c>
      <c r="H1768" s="6" t="s">
        <v>21</v>
      </c>
      <c r="I1768" s="8">
        <v>0.35000000000000003</v>
      </c>
      <c r="J1768" s="9">
        <v>4000</v>
      </c>
      <c r="K1768" s="10">
        <f t="shared" si="12"/>
        <v>1400.0000000000002</v>
      </c>
      <c r="L1768" s="10">
        <f t="shared" si="13"/>
        <v>490.00000000000006</v>
      </c>
      <c r="M1768" s="11">
        <v>0.35</v>
      </c>
      <c r="O1768" s="16"/>
      <c r="P1768" s="14"/>
      <c r="Q1768" s="12"/>
      <c r="R1768" s="13"/>
    </row>
    <row r="1769" spans="1:18" ht="15.85" customHeight="1">
      <c r="A1769" s="1"/>
      <c r="B1769" s="6" t="s">
        <v>14</v>
      </c>
      <c r="C1769" s="6">
        <v>1185732</v>
      </c>
      <c r="D1769" s="7">
        <v>44358</v>
      </c>
      <c r="E1769" s="6" t="s">
        <v>33</v>
      </c>
      <c r="F1769" s="6" t="s">
        <v>73</v>
      </c>
      <c r="G1769" s="6" t="s">
        <v>74</v>
      </c>
      <c r="H1769" s="6" t="s">
        <v>22</v>
      </c>
      <c r="I1769" s="8">
        <v>0.4</v>
      </c>
      <c r="J1769" s="9">
        <v>5750</v>
      </c>
      <c r="K1769" s="10">
        <f t="shared" si="12"/>
        <v>2300</v>
      </c>
      <c r="L1769" s="10">
        <f t="shared" si="13"/>
        <v>1150</v>
      </c>
      <c r="M1769" s="11">
        <v>0.5</v>
      </c>
      <c r="O1769" s="16"/>
      <c r="P1769" s="14"/>
      <c r="Q1769" s="12"/>
      <c r="R1769" s="13"/>
    </row>
    <row r="1770" spans="1:18" ht="15.85" customHeight="1">
      <c r="A1770" s="1"/>
      <c r="B1770" s="6" t="s">
        <v>14</v>
      </c>
      <c r="C1770" s="6">
        <v>1185732</v>
      </c>
      <c r="D1770" s="7">
        <v>44387</v>
      </c>
      <c r="E1770" s="6" t="s">
        <v>33</v>
      </c>
      <c r="F1770" s="6" t="s">
        <v>73</v>
      </c>
      <c r="G1770" s="6" t="s">
        <v>74</v>
      </c>
      <c r="H1770" s="6" t="s">
        <v>17</v>
      </c>
      <c r="I1770" s="8">
        <v>0.35000000000000003</v>
      </c>
      <c r="J1770" s="9">
        <v>8000</v>
      </c>
      <c r="K1770" s="10">
        <f t="shared" si="12"/>
        <v>2800.0000000000005</v>
      </c>
      <c r="L1770" s="10">
        <f t="shared" si="13"/>
        <v>1120.0000000000002</v>
      </c>
      <c r="M1770" s="11">
        <v>0.4</v>
      </c>
      <c r="O1770" s="16"/>
      <c r="P1770" s="14"/>
      <c r="Q1770" s="12"/>
      <c r="R1770" s="13"/>
    </row>
    <row r="1771" spans="1:18" ht="15.85" customHeight="1">
      <c r="A1771" s="1"/>
      <c r="B1771" s="6" t="s">
        <v>14</v>
      </c>
      <c r="C1771" s="6">
        <v>1185732</v>
      </c>
      <c r="D1771" s="7">
        <v>44387</v>
      </c>
      <c r="E1771" s="6" t="s">
        <v>33</v>
      </c>
      <c r="F1771" s="6" t="s">
        <v>73</v>
      </c>
      <c r="G1771" s="6" t="s">
        <v>74</v>
      </c>
      <c r="H1771" s="6" t="s">
        <v>18</v>
      </c>
      <c r="I1771" s="8">
        <v>0.3000000000000001</v>
      </c>
      <c r="J1771" s="9">
        <v>5500</v>
      </c>
      <c r="K1771" s="10">
        <f t="shared" si="12"/>
        <v>1650.0000000000005</v>
      </c>
      <c r="L1771" s="10">
        <f t="shared" si="13"/>
        <v>577.50000000000011</v>
      </c>
      <c r="M1771" s="11">
        <v>0.35</v>
      </c>
      <c r="O1771" s="16"/>
      <c r="P1771" s="14"/>
      <c r="Q1771" s="12"/>
      <c r="R1771" s="13"/>
    </row>
    <row r="1772" spans="1:18" ht="15.85" customHeight="1">
      <c r="A1772" s="1"/>
      <c r="B1772" s="6" t="s">
        <v>14</v>
      </c>
      <c r="C1772" s="6">
        <v>1185732</v>
      </c>
      <c r="D1772" s="7">
        <v>44387</v>
      </c>
      <c r="E1772" s="6" t="s">
        <v>33</v>
      </c>
      <c r="F1772" s="6" t="s">
        <v>73</v>
      </c>
      <c r="G1772" s="6" t="s">
        <v>74</v>
      </c>
      <c r="H1772" s="6" t="s">
        <v>19</v>
      </c>
      <c r="I1772" s="8">
        <v>0.25000000000000006</v>
      </c>
      <c r="J1772" s="9">
        <v>4750</v>
      </c>
      <c r="K1772" s="10">
        <f t="shared" si="12"/>
        <v>1187.5000000000002</v>
      </c>
      <c r="L1772" s="10">
        <f t="shared" si="13"/>
        <v>415.62500000000006</v>
      </c>
      <c r="M1772" s="11">
        <v>0.35</v>
      </c>
      <c r="O1772" s="16"/>
      <c r="P1772" s="14"/>
      <c r="Q1772" s="12"/>
      <c r="R1772" s="13"/>
    </row>
    <row r="1773" spans="1:18" ht="15.85" customHeight="1">
      <c r="A1773" s="1"/>
      <c r="B1773" s="6" t="s">
        <v>14</v>
      </c>
      <c r="C1773" s="6">
        <v>1185732</v>
      </c>
      <c r="D1773" s="7">
        <v>44387</v>
      </c>
      <c r="E1773" s="6" t="s">
        <v>33</v>
      </c>
      <c r="F1773" s="6" t="s">
        <v>73</v>
      </c>
      <c r="G1773" s="6" t="s">
        <v>74</v>
      </c>
      <c r="H1773" s="6" t="s">
        <v>20</v>
      </c>
      <c r="I1773" s="8">
        <v>0.25000000000000006</v>
      </c>
      <c r="J1773" s="9">
        <v>4250</v>
      </c>
      <c r="K1773" s="10">
        <f t="shared" si="12"/>
        <v>1062.5000000000002</v>
      </c>
      <c r="L1773" s="10">
        <f t="shared" si="13"/>
        <v>425.00000000000011</v>
      </c>
      <c r="M1773" s="11">
        <v>0.4</v>
      </c>
      <c r="O1773" s="16"/>
      <c r="P1773" s="14"/>
      <c r="Q1773" s="12"/>
      <c r="R1773" s="13"/>
    </row>
    <row r="1774" spans="1:18" ht="15.85" customHeight="1">
      <c r="A1774" s="1"/>
      <c r="B1774" s="6" t="s">
        <v>14</v>
      </c>
      <c r="C1774" s="6">
        <v>1185732</v>
      </c>
      <c r="D1774" s="7">
        <v>44387</v>
      </c>
      <c r="E1774" s="6" t="s">
        <v>33</v>
      </c>
      <c r="F1774" s="6" t="s">
        <v>73</v>
      </c>
      <c r="G1774" s="6" t="s">
        <v>74</v>
      </c>
      <c r="H1774" s="6" t="s">
        <v>21</v>
      </c>
      <c r="I1774" s="8">
        <v>0.35000000000000003</v>
      </c>
      <c r="J1774" s="9">
        <v>4250</v>
      </c>
      <c r="K1774" s="10">
        <f t="shared" si="12"/>
        <v>1487.5000000000002</v>
      </c>
      <c r="L1774" s="10">
        <f t="shared" si="13"/>
        <v>520.625</v>
      </c>
      <c r="M1774" s="11">
        <v>0.35</v>
      </c>
      <c r="O1774" s="16"/>
      <c r="P1774" s="14"/>
      <c r="Q1774" s="12"/>
      <c r="R1774" s="13"/>
    </row>
    <row r="1775" spans="1:18" ht="15.85" customHeight="1">
      <c r="A1775" s="1"/>
      <c r="B1775" s="6" t="s">
        <v>14</v>
      </c>
      <c r="C1775" s="6">
        <v>1185732</v>
      </c>
      <c r="D1775" s="7">
        <v>44387</v>
      </c>
      <c r="E1775" s="6" t="s">
        <v>33</v>
      </c>
      <c r="F1775" s="6" t="s">
        <v>73</v>
      </c>
      <c r="G1775" s="6" t="s">
        <v>74</v>
      </c>
      <c r="H1775" s="6" t="s">
        <v>22</v>
      </c>
      <c r="I1775" s="8">
        <v>0.4</v>
      </c>
      <c r="J1775" s="9">
        <v>6000</v>
      </c>
      <c r="K1775" s="10">
        <f t="shared" si="12"/>
        <v>2400</v>
      </c>
      <c r="L1775" s="10">
        <f t="shared" si="13"/>
        <v>1200</v>
      </c>
      <c r="M1775" s="11">
        <v>0.5</v>
      </c>
      <c r="O1775" s="16"/>
      <c r="P1775" s="14"/>
      <c r="Q1775" s="12"/>
      <c r="R1775" s="13"/>
    </row>
    <row r="1776" spans="1:18" ht="15.85" customHeight="1">
      <c r="A1776" s="1"/>
      <c r="B1776" s="6" t="s">
        <v>14</v>
      </c>
      <c r="C1776" s="6">
        <v>1185732</v>
      </c>
      <c r="D1776" s="7">
        <v>44419</v>
      </c>
      <c r="E1776" s="6" t="s">
        <v>33</v>
      </c>
      <c r="F1776" s="6" t="s">
        <v>73</v>
      </c>
      <c r="G1776" s="6" t="s">
        <v>74</v>
      </c>
      <c r="H1776" s="6" t="s">
        <v>17</v>
      </c>
      <c r="I1776" s="8">
        <v>0.35000000000000003</v>
      </c>
      <c r="J1776" s="9">
        <v>7500</v>
      </c>
      <c r="K1776" s="10">
        <f t="shared" si="12"/>
        <v>2625.0000000000005</v>
      </c>
      <c r="L1776" s="10">
        <f t="shared" si="13"/>
        <v>1050.0000000000002</v>
      </c>
      <c r="M1776" s="11">
        <v>0.4</v>
      </c>
      <c r="O1776" s="16"/>
      <c r="P1776" s="14"/>
      <c r="Q1776" s="12"/>
      <c r="R1776" s="13"/>
    </row>
    <row r="1777" spans="1:18" ht="15.85" customHeight="1">
      <c r="A1777" s="1"/>
      <c r="B1777" s="6" t="s">
        <v>14</v>
      </c>
      <c r="C1777" s="6">
        <v>1185732</v>
      </c>
      <c r="D1777" s="7">
        <v>44419</v>
      </c>
      <c r="E1777" s="6" t="s">
        <v>33</v>
      </c>
      <c r="F1777" s="6" t="s">
        <v>73</v>
      </c>
      <c r="G1777" s="6" t="s">
        <v>74</v>
      </c>
      <c r="H1777" s="6" t="s">
        <v>18</v>
      </c>
      <c r="I1777" s="8">
        <v>0.35000000000000009</v>
      </c>
      <c r="J1777" s="9">
        <v>5250</v>
      </c>
      <c r="K1777" s="10">
        <f t="shared" si="12"/>
        <v>1837.5000000000005</v>
      </c>
      <c r="L1777" s="10">
        <f t="shared" si="13"/>
        <v>643.12500000000011</v>
      </c>
      <c r="M1777" s="11">
        <v>0.35</v>
      </c>
      <c r="O1777" s="16"/>
      <c r="P1777" s="14"/>
      <c r="Q1777" s="12"/>
      <c r="R1777" s="13"/>
    </row>
    <row r="1778" spans="1:18" ht="15.85" customHeight="1">
      <c r="A1778" s="1"/>
      <c r="B1778" s="6" t="s">
        <v>14</v>
      </c>
      <c r="C1778" s="6">
        <v>1185732</v>
      </c>
      <c r="D1778" s="7">
        <v>44419</v>
      </c>
      <c r="E1778" s="6" t="s">
        <v>33</v>
      </c>
      <c r="F1778" s="6" t="s">
        <v>73</v>
      </c>
      <c r="G1778" s="6" t="s">
        <v>74</v>
      </c>
      <c r="H1778" s="6" t="s">
        <v>19</v>
      </c>
      <c r="I1778" s="8">
        <v>0.30000000000000004</v>
      </c>
      <c r="J1778" s="9">
        <v>4500</v>
      </c>
      <c r="K1778" s="10">
        <f t="shared" si="12"/>
        <v>1350.0000000000002</v>
      </c>
      <c r="L1778" s="10">
        <f t="shared" si="13"/>
        <v>472.50000000000006</v>
      </c>
      <c r="M1778" s="11">
        <v>0.35</v>
      </c>
      <c r="O1778" s="16"/>
      <c r="P1778" s="14"/>
      <c r="Q1778" s="12"/>
      <c r="R1778" s="13"/>
    </row>
    <row r="1779" spans="1:18" ht="15.85" customHeight="1">
      <c r="A1779" s="1"/>
      <c r="B1779" s="6" t="s">
        <v>14</v>
      </c>
      <c r="C1779" s="6">
        <v>1185732</v>
      </c>
      <c r="D1779" s="7">
        <v>44419</v>
      </c>
      <c r="E1779" s="6" t="s">
        <v>33</v>
      </c>
      <c r="F1779" s="6" t="s">
        <v>73</v>
      </c>
      <c r="G1779" s="6" t="s">
        <v>74</v>
      </c>
      <c r="H1779" s="6" t="s">
        <v>20</v>
      </c>
      <c r="I1779" s="8">
        <v>0.20000000000000007</v>
      </c>
      <c r="J1779" s="9">
        <v>3750</v>
      </c>
      <c r="K1779" s="10">
        <f t="shared" si="12"/>
        <v>750.00000000000023</v>
      </c>
      <c r="L1779" s="10">
        <f t="shared" si="13"/>
        <v>300.00000000000011</v>
      </c>
      <c r="M1779" s="11">
        <v>0.4</v>
      </c>
      <c r="O1779" s="16"/>
      <c r="P1779" s="14"/>
      <c r="Q1779" s="12"/>
      <c r="R1779" s="13"/>
    </row>
    <row r="1780" spans="1:18" ht="15.85" customHeight="1">
      <c r="A1780" s="1"/>
      <c r="B1780" s="6" t="s">
        <v>14</v>
      </c>
      <c r="C1780" s="6">
        <v>1185732</v>
      </c>
      <c r="D1780" s="7">
        <v>44419</v>
      </c>
      <c r="E1780" s="6" t="s">
        <v>33</v>
      </c>
      <c r="F1780" s="6" t="s">
        <v>73</v>
      </c>
      <c r="G1780" s="6" t="s">
        <v>74</v>
      </c>
      <c r="H1780" s="6" t="s">
        <v>21</v>
      </c>
      <c r="I1780" s="8">
        <v>0.30000000000000004</v>
      </c>
      <c r="J1780" s="9">
        <v>3500</v>
      </c>
      <c r="K1780" s="10">
        <f t="shared" si="12"/>
        <v>1050.0000000000002</v>
      </c>
      <c r="L1780" s="10">
        <f t="shared" si="13"/>
        <v>367.50000000000006</v>
      </c>
      <c r="M1780" s="11">
        <v>0.35</v>
      </c>
      <c r="O1780" s="16"/>
      <c r="P1780" s="14"/>
      <c r="Q1780" s="12"/>
      <c r="R1780" s="13"/>
    </row>
    <row r="1781" spans="1:18" ht="15.85" customHeight="1">
      <c r="A1781" s="1"/>
      <c r="B1781" s="6" t="s">
        <v>14</v>
      </c>
      <c r="C1781" s="6">
        <v>1185732</v>
      </c>
      <c r="D1781" s="7">
        <v>44419</v>
      </c>
      <c r="E1781" s="6" t="s">
        <v>33</v>
      </c>
      <c r="F1781" s="6" t="s">
        <v>73</v>
      </c>
      <c r="G1781" s="6" t="s">
        <v>74</v>
      </c>
      <c r="H1781" s="6" t="s">
        <v>22</v>
      </c>
      <c r="I1781" s="8">
        <v>0.35000000000000003</v>
      </c>
      <c r="J1781" s="9">
        <v>5250</v>
      </c>
      <c r="K1781" s="10">
        <f t="shared" si="12"/>
        <v>1837.5000000000002</v>
      </c>
      <c r="L1781" s="10">
        <f t="shared" si="13"/>
        <v>918.75000000000011</v>
      </c>
      <c r="M1781" s="11">
        <v>0.5</v>
      </c>
      <c r="O1781" s="16"/>
      <c r="P1781" s="14"/>
      <c r="Q1781" s="12"/>
      <c r="R1781" s="13"/>
    </row>
    <row r="1782" spans="1:18" ht="15.85" customHeight="1">
      <c r="A1782" s="1"/>
      <c r="B1782" s="6" t="s">
        <v>14</v>
      </c>
      <c r="C1782" s="6">
        <v>1185732</v>
      </c>
      <c r="D1782" s="7">
        <v>44451</v>
      </c>
      <c r="E1782" s="6" t="s">
        <v>33</v>
      </c>
      <c r="F1782" s="6" t="s">
        <v>73</v>
      </c>
      <c r="G1782" s="6" t="s">
        <v>74</v>
      </c>
      <c r="H1782" s="6" t="s">
        <v>17</v>
      </c>
      <c r="I1782" s="8">
        <v>0.30000000000000004</v>
      </c>
      <c r="J1782" s="9">
        <v>6500</v>
      </c>
      <c r="K1782" s="10">
        <f t="shared" si="12"/>
        <v>1950.0000000000002</v>
      </c>
      <c r="L1782" s="10">
        <f t="shared" si="13"/>
        <v>780.00000000000011</v>
      </c>
      <c r="M1782" s="11">
        <v>0.4</v>
      </c>
      <c r="O1782" s="16"/>
      <c r="P1782" s="14"/>
      <c r="Q1782" s="12"/>
      <c r="R1782" s="13"/>
    </row>
    <row r="1783" spans="1:18" ht="15.85" customHeight="1">
      <c r="A1783" s="1"/>
      <c r="B1783" s="6" t="s">
        <v>14</v>
      </c>
      <c r="C1783" s="6">
        <v>1185732</v>
      </c>
      <c r="D1783" s="7">
        <v>44451</v>
      </c>
      <c r="E1783" s="6" t="s">
        <v>33</v>
      </c>
      <c r="F1783" s="6" t="s">
        <v>73</v>
      </c>
      <c r="G1783" s="6" t="s">
        <v>74</v>
      </c>
      <c r="H1783" s="6" t="s">
        <v>18</v>
      </c>
      <c r="I1783" s="8">
        <v>0.25000000000000011</v>
      </c>
      <c r="J1783" s="9">
        <v>4500</v>
      </c>
      <c r="K1783" s="10">
        <f t="shared" si="12"/>
        <v>1125.0000000000005</v>
      </c>
      <c r="L1783" s="10">
        <f t="shared" si="13"/>
        <v>393.75000000000011</v>
      </c>
      <c r="M1783" s="11">
        <v>0.35</v>
      </c>
      <c r="O1783" s="16"/>
      <c r="P1783" s="14"/>
      <c r="Q1783" s="12"/>
      <c r="R1783" s="13"/>
    </row>
    <row r="1784" spans="1:18" ht="15.85" customHeight="1">
      <c r="A1784" s="1"/>
      <c r="B1784" s="6" t="s">
        <v>14</v>
      </c>
      <c r="C1784" s="6">
        <v>1185732</v>
      </c>
      <c r="D1784" s="7">
        <v>44451</v>
      </c>
      <c r="E1784" s="6" t="s">
        <v>33</v>
      </c>
      <c r="F1784" s="6" t="s">
        <v>73</v>
      </c>
      <c r="G1784" s="6" t="s">
        <v>74</v>
      </c>
      <c r="H1784" s="6" t="s">
        <v>19</v>
      </c>
      <c r="I1784" s="8">
        <v>0.10000000000000002</v>
      </c>
      <c r="J1784" s="9">
        <v>3500</v>
      </c>
      <c r="K1784" s="10">
        <f t="shared" si="12"/>
        <v>350.00000000000006</v>
      </c>
      <c r="L1784" s="10">
        <f t="shared" si="13"/>
        <v>122.50000000000001</v>
      </c>
      <c r="M1784" s="11">
        <v>0.35</v>
      </c>
      <c r="O1784" s="16"/>
      <c r="P1784" s="14"/>
      <c r="Q1784" s="12"/>
      <c r="R1784" s="13"/>
    </row>
    <row r="1785" spans="1:18" ht="15.85" customHeight="1">
      <c r="A1785" s="1"/>
      <c r="B1785" s="6" t="s">
        <v>14</v>
      </c>
      <c r="C1785" s="6">
        <v>1185732</v>
      </c>
      <c r="D1785" s="7">
        <v>44451</v>
      </c>
      <c r="E1785" s="6" t="s">
        <v>33</v>
      </c>
      <c r="F1785" s="6" t="s">
        <v>73</v>
      </c>
      <c r="G1785" s="6" t="s">
        <v>74</v>
      </c>
      <c r="H1785" s="6" t="s">
        <v>20</v>
      </c>
      <c r="I1785" s="8">
        <v>0.10000000000000002</v>
      </c>
      <c r="J1785" s="9">
        <v>3250</v>
      </c>
      <c r="K1785" s="10">
        <f t="shared" si="12"/>
        <v>325.00000000000006</v>
      </c>
      <c r="L1785" s="10">
        <f t="shared" si="13"/>
        <v>130.00000000000003</v>
      </c>
      <c r="M1785" s="11">
        <v>0.4</v>
      </c>
      <c r="O1785" s="16"/>
      <c r="P1785" s="14"/>
      <c r="Q1785" s="12"/>
      <c r="R1785" s="13"/>
    </row>
    <row r="1786" spans="1:18" ht="15.85" customHeight="1">
      <c r="A1786" s="1"/>
      <c r="B1786" s="6" t="s">
        <v>14</v>
      </c>
      <c r="C1786" s="6">
        <v>1185732</v>
      </c>
      <c r="D1786" s="7">
        <v>44451</v>
      </c>
      <c r="E1786" s="6" t="s">
        <v>33</v>
      </c>
      <c r="F1786" s="6" t="s">
        <v>73</v>
      </c>
      <c r="G1786" s="6" t="s">
        <v>74</v>
      </c>
      <c r="H1786" s="6" t="s">
        <v>21</v>
      </c>
      <c r="I1786" s="8">
        <v>0.2</v>
      </c>
      <c r="J1786" s="9">
        <v>3250</v>
      </c>
      <c r="K1786" s="10">
        <f t="shared" si="12"/>
        <v>650</v>
      </c>
      <c r="L1786" s="10">
        <f t="shared" si="13"/>
        <v>227.49999999999997</v>
      </c>
      <c r="M1786" s="11">
        <v>0.35</v>
      </c>
      <c r="O1786" s="16"/>
      <c r="P1786" s="14"/>
      <c r="Q1786" s="12"/>
      <c r="R1786" s="13"/>
    </row>
    <row r="1787" spans="1:18" ht="15.85" customHeight="1">
      <c r="A1787" s="1"/>
      <c r="B1787" s="6" t="s">
        <v>14</v>
      </c>
      <c r="C1787" s="6">
        <v>1185732</v>
      </c>
      <c r="D1787" s="7">
        <v>44451</v>
      </c>
      <c r="E1787" s="6" t="s">
        <v>33</v>
      </c>
      <c r="F1787" s="6" t="s">
        <v>73</v>
      </c>
      <c r="G1787" s="6" t="s">
        <v>74</v>
      </c>
      <c r="H1787" s="6" t="s">
        <v>22</v>
      </c>
      <c r="I1787" s="8">
        <v>0.25000000000000006</v>
      </c>
      <c r="J1787" s="9">
        <v>4000</v>
      </c>
      <c r="K1787" s="10">
        <f t="shared" si="12"/>
        <v>1000.0000000000002</v>
      </c>
      <c r="L1787" s="10">
        <f t="shared" si="13"/>
        <v>500.00000000000011</v>
      </c>
      <c r="M1787" s="11">
        <v>0.5</v>
      </c>
      <c r="O1787" s="16"/>
      <c r="P1787" s="14"/>
      <c r="Q1787" s="12"/>
      <c r="R1787" s="13"/>
    </row>
    <row r="1788" spans="1:18" ht="15.85" customHeight="1">
      <c r="A1788" s="1"/>
      <c r="B1788" s="6" t="s">
        <v>14</v>
      </c>
      <c r="C1788" s="6">
        <v>1185732</v>
      </c>
      <c r="D1788" s="7">
        <v>44480</v>
      </c>
      <c r="E1788" s="6" t="s">
        <v>33</v>
      </c>
      <c r="F1788" s="6" t="s">
        <v>73</v>
      </c>
      <c r="G1788" s="6" t="s">
        <v>74</v>
      </c>
      <c r="H1788" s="6" t="s">
        <v>17</v>
      </c>
      <c r="I1788" s="8">
        <v>0.3</v>
      </c>
      <c r="J1788" s="9">
        <v>5750</v>
      </c>
      <c r="K1788" s="10">
        <f t="shared" si="12"/>
        <v>1725</v>
      </c>
      <c r="L1788" s="10">
        <f t="shared" si="13"/>
        <v>690</v>
      </c>
      <c r="M1788" s="11">
        <v>0.4</v>
      </c>
      <c r="O1788" s="16"/>
      <c r="P1788" s="14"/>
      <c r="Q1788" s="12"/>
      <c r="R1788" s="13"/>
    </row>
    <row r="1789" spans="1:18" ht="15.85" customHeight="1">
      <c r="A1789" s="1"/>
      <c r="B1789" s="6" t="s">
        <v>14</v>
      </c>
      <c r="C1789" s="6">
        <v>1185732</v>
      </c>
      <c r="D1789" s="7">
        <v>44480</v>
      </c>
      <c r="E1789" s="6" t="s">
        <v>33</v>
      </c>
      <c r="F1789" s="6" t="s">
        <v>73</v>
      </c>
      <c r="G1789" s="6" t="s">
        <v>74</v>
      </c>
      <c r="H1789" s="6" t="s">
        <v>18</v>
      </c>
      <c r="I1789" s="8">
        <v>0.2</v>
      </c>
      <c r="J1789" s="9">
        <v>4000</v>
      </c>
      <c r="K1789" s="10">
        <f t="shared" si="12"/>
        <v>800</v>
      </c>
      <c r="L1789" s="10">
        <f t="shared" si="13"/>
        <v>280</v>
      </c>
      <c r="M1789" s="11">
        <v>0.35</v>
      </c>
      <c r="O1789" s="16"/>
      <c r="P1789" s="14"/>
      <c r="Q1789" s="12"/>
      <c r="R1789" s="13"/>
    </row>
    <row r="1790" spans="1:18" ht="15.85" customHeight="1">
      <c r="A1790" s="1"/>
      <c r="B1790" s="6" t="s">
        <v>14</v>
      </c>
      <c r="C1790" s="6">
        <v>1185732</v>
      </c>
      <c r="D1790" s="7">
        <v>44480</v>
      </c>
      <c r="E1790" s="6" t="s">
        <v>33</v>
      </c>
      <c r="F1790" s="6" t="s">
        <v>73</v>
      </c>
      <c r="G1790" s="6" t="s">
        <v>74</v>
      </c>
      <c r="H1790" s="6" t="s">
        <v>19</v>
      </c>
      <c r="I1790" s="8">
        <v>0.2</v>
      </c>
      <c r="J1790" s="9">
        <v>3000</v>
      </c>
      <c r="K1790" s="10">
        <f t="shared" si="12"/>
        <v>600</v>
      </c>
      <c r="L1790" s="10">
        <f t="shared" si="13"/>
        <v>210</v>
      </c>
      <c r="M1790" s="11">
        <v>0.35</v>
      </c>
      <c r="O1790" s="16"/>
      <c r="P1790" s="14"/>
      <c r="Q1790" s="12"/>
      <c r="R1790" s="13"/>
    </row>
    <row r="1791" spans="1:18" ht="15.85" customHeight="1">
      <c r="A1791" s="1"/>
      <c r="B1791" s="6" t="s">
        <v>14</v>
      </c>
      <c r="C1791" s="6">
        <v>1185732</v>
      </c>
      <c r="D1791" s="7">
        <v>44480</v>
      </c>
      <c r="E1791" s="6" t="s">
        <v>33</v>
      </c>
      <c r="F1791" s="6" t="s">
        <v>73</v>
      </c>
      <c r="G1791" s="6" t="s">
        <v>74</v>
      </c>
      <c r="H1791" s="6" t="s">
        <v>20</v>
      </c>
      <c r="I1791" s="8">
        <v>0.2</v>
      </c>
      <c r="J1791" s="9">
        <v>2750</v>
      </c>
      <c r="K1791" s="10">
        <f t="shared" ref="K1791:K2045" si="14">I1791*J1791</f>
        <v>550</v>
      </c>
      <c r="L1791" s="10">
        <f t="shared" ref="L1791:L2045" si="15">K1791*M1791</f>
        <v>220</v>
      </c>
      <c r="M1791" s="11">
        <v>0.4</v>
      </c>
      <c r="O1791" s="16"/>
      <c r="P1791" s="14"/>
      <c r="Q1791" s="12"/>
      <c r="R1791" s="13"/>
    </row>
    <row r="1792" spans="1:18" ht="15.85" customHeight="1">
      <c r="A1792" s="1"/>
      <c r="B1792" s="6" t="s">
        <v>14</v>
      </c>
      <c r="C1792" s="6">
        <v>1185732</v>
      </c>
      <c r="D1792" s="7">
        <v>44480</v>
      </c>
      <c r="E1792" s="6" t="s">
        <v>33</v>
      </c>
      <c r="F1792" s="6" t="s">
        <v>73</v>
      </c>
      <c r="G1792" s="6" t="s">
        <v>74</v>
      </c>
      <c r="H1792" s="6" t="s">
        <v>21</v>
      </c>
      <c r="I1792" s="8">
        <v>0.3</v>
      </c>
      <c r="J1792" s="9">
        <v>2750</v>
      </c>
      <c r="K1792" s="10">
        <f t="shared" si="14"/>
        <v>825</v>
      </c>
      <c r="L1792" s="10">
        <f t="shared" si="15"/>
        <v>288.75</v>
      </c>
      <c r="M1792" s="11">
        <v>0.35</v>
      </c>
      <c r="O1792" s="16"/>
      <c r="P1792" s="14"/>
      <c r="Q1792" s="12"/>
      <c r="R1792" s="13"/>
    </row>
    <row r="1793" spans="1:18" ht="15.85" customHeight="1">
      <c r="A1793" s="1"/>
      <c r="B1793" s="6" t="s">
        <v>14</v>
      </c>
      <c r="C1793" s="6">
        <v>1185732</v>
      </c>
      <c r="D1793" s="7">
        <v>44480</v>
      </c>
      <c r="E1793" s="6" t="s">
        <v>33</v>
      </c>
      <c r="F1793" s="6" t="s">
        <v>73</v>
      </c>
      <c r="G1793" s="6" t="s">
        <v>74</v>
      </c>
      <c r="H1793" s="6" t="s">
        <v>22</v>
      </c>
      <c r="I1793" s="8">
        <v>0.34999999999999992</v>
      </c>
      <c r="J1793" s="9">
        <v>4000</v>
      </c>
      <c r="K1793" s="10">
        <f t="shared" si="14"/>
        <v>1399.9999999999998</v>
      </c>
      <c r="L1793" s="10">
        <f t="shared" si="15"/>
        <v>699.99999999999989</v>
      </c>
      <c r="M1793" s="11">
        <v>0.5</v>
      </c>
      <c r="O1793" s="16"/>
      <c r="P1793" s="14"/>
      <c r="Q1793" s="12"/>
      <c r="R1793" s="13"/>
    </row>
    <row r="1794" spans="1:18" ht="15.85" customHeight="1">
      <c r="A1794" s="1"/>
      <c r="B1794" s="6" t="s">
        <v>14</v>
      </c>
      <c r="C1794" s="6">
        <v>1185732</v>
      </c>
      <c r="D1794" s="7">
        <v>44511</v>
      </c>
      <c r="E1794" s="6" t="s">
        <v>33</v>
      </c>
      <c r="F1794" s="6" t="s">
        <v>73</v>
      </c>
      <c r="G1794" s="6" t="s">
        <v>74</v>
      </c>
      <c r="H1794" s="6" t="s">
        <v>17</v>
      </c>
      <c r="I1794" s="8">
        <v>0.30000000000000004</v>
      </c>
      <c r="J1794" s="9">
        <v>5500</v>
      </c>
      <c r="K1794" s="10">
        <f t="shared" si="14"/>
        <v>1650.0000000000002</v>
      </c>
      <c r="L1794" s="10">
        <f t="shared" si="15"/>
        <v>660.00000000000011</v>
      </c>
      <c r="M1794" s="11">
        <v>0.4</v>
      </c>
      <c r="O1794" s="16"/>
      <c r="P1794" s="14"/>
      <c r="Q1794" s="12"/>
      <c r="R1794" s="13"/>
    </row>
    <row r="1795" spans="1:18" ht="15.85" customHeight="1">
      <c r="A1795" s="1"/>
      <c r="B1795" s="6" t="s">
        <v>14</v>
      </c>
      <c r="C1795" s="6">
        <v>1185732</v>
      </c>
      <c r="D1795" s="7">
        <v>44511</v>
      </c>
      <c r="E1795" s="6" t="s">
        <v>33</v>
      </c>
      <c r="F1795" s="6" t="s">
        <v>73</v>
      </c>
      <c r="G1795" s="6" t="s">
        <v>74</v>
      </c>
      <c r="H1795" s="6" t="s">
        <v>18</v>
      </c>
      <c r="I1795" s="8">
        <v>0.20000000000000007</v>
      </c>
      <c r="J1795" s="9">
        <v>4000</v>
      </c>
      <c r="K1795" s="10">
        <f t="shared" si="14"/>
        <v>800.00000000000023</v>
      </c>
      <c r="L1795" s="10">
        <f t="shared" si="15"/>
        <v>280.00000000000006</v>
      </c>
      <c r="M1795" s="11">
        <v>0.35</v>
      </c>
      <c r="O1795" s="16"/>
      <c r="P1795" s="14"/>
      <c r="Q1795" s="12"/>
      <c r="R1795" s="13"/>
    </row>
    <row r="1796" spans="1:18" ht="15.85" customHeight="1">
      <c r="A1796" s="1"/>
      <c r="B1796" s="6" t="s">
        <v>14</v>
      </c>
      <c r="C1796" s="6">
        <v>1185732</v>
      </c>
      <c r="D1796" s="7">
        <v>44511</v>
      </c>
      <c r="E1796" s="6" t="s">
        <v>33</v>
      </c>
      <c r="F1796" s="6" t="s">
        <v>73</v>
      </c>
      <c r="G1796" s="6" t="s">
        <v>74</v>
      </c>
      <c r="H1796" s="6" t="s">
        <v>19</v>
      </c>
      <c r="I1796" s="8">
        <v>0.20000000000000007</v>
      </c>
      <c r="J1796" s="9">
        <v>3450</v>
      </c>
      <c r="K1796" s="10">
        <f t="shared" si="14"/>
        <v>690.00000000000023</v>
      </c>
      <c r="L1796" s="10">
        <f t="shared" si="15"/>
        <v>241.50000000000006</v>
      </c>
      <c r="M1796" s="11">
        <v>0.35</v>
      </c>
      <c r="O1796" s="16"/>
      <c r="P1796" s="14"/>
      <c r="Q1796" s="12"/>
      <c r="R1796" s="13"/>
    </row>
    <row r="1797" spans="1:18" ht="15.85" customHeight="1">
      <c r="A1797" s="1"/>
      <c r="B1797" s="6" t="s">
        <v>14</v>
      </c>
      <c r="C1797" s="6">
        <v>1185732</v>
      </c>
      <c r="D1797" s="7">
        <v>44511</v>
      </c>
      <c r="E1797" s="6" t="s">
        <v>33</v>
      </c>
      <c r="F1797" s="6" t="s">
        <v>73</v>
      </c>
      <c r="G1797" s="6" t="s">
        <v>74</v>
      </c>
      <c r="H1797" s="6" t="s">
        <v>20</v>
      </c>
      <c r="I1797" s="8">
        <v>0.20000000000000007</v>
      </c>
      <c r="J1797" s="9">
        <v>3750</v>
      </c>
      <c r="K1797" s="10">
        <f t="shared" si="14"/>
        <v>750.00000000000023</v>
      </c>
      <c r="L1797" s="10">
        <f t="shared" si="15"/>
        <v>300.00000000000011</v>
      </c>
      <c r="M1797" s="11">
        <v>0.4</v>
      </c>
      <c r="O1797" s="16"/>
      <c r="P1797" s="14"/>
      <c r="Q1797" s="12"/>
      <c r="R1797" s="13"/>
    </row>
    <row r="1798" spans="1:18" ht="15.85" customHeight="1">
      <c r="A1798" s="1"/>
      <c r="B1798" s="6" t="s">
        <v>14</v>
      </c>
      <c r="C1798" s="6">
        <v>1185732</v>
      </c>
      <c r="D1798" s="7">
        <v>44511</v>
      </c>
      <c r="E1798" s="6" t="s">
        <v>33</v>
      </c>
      <c r="F1798" s="6" t="s">
        <v>73</v>
      </c>
      <c r="G1798" s="6" t="s">
        <v>74</v>
      </c>
      <c r="H1798" s="6" t="s">
        <v>21</v>
      </c>
      <c r="I1798" s="8">
        <v>0.39999999999999997</v>
      </c>
      <c r="J1798" s="9">
        <v>3500</v>
      </c>
      <c r="K1798" s="10">
        <f t="shared" si="14"/>
        <v>1399.9999999999998</v>
      </c>
      <c r="L1798" s="10">
        <f t="shared" si="15"/>
        <v>489.99999999999989</v>
      </c>
      <c r="M1798" s="11">
        <v>0.35</v>
      </c>
      <c r="O1798" s="16"/>
      <c r="P1798" s="14"/>
      <c r="Q1798" s="12"/>
      <c r="R1798" s="13"/>
    </row>
    <row r="1799" spans="1:18" ht="15.85" customHeight="1">
      <c r="A1799" s="1"/>
      <c r="B1799" s="6" t="s">
        <v>14</v>
      </c>
      <c r="C1799" s="6">
        <v>1185732</v>
      </c>
      <c r="D1799" s="7">
        <v>44511</v>
      </c>
      <c r="E1799" s="6" t="s">
        <v>33</v>
      </c>
      <c r="F1799" s="6" t="s">
        <v>73</v>
      </c>
      <c r="G1799" s="6" t="s">
        <v>74</v>
      </c>
      <c r="H1799" s="6" t="s">
        <v>22</v>
      </c>
      <c r="I1799" s="8">
        <v>0.44999999999999984</v>
      </c>
      <c r="J1799" s="9">
        <v>4500</v>
      </c>
      <c r="K1799" s="10">
        <f t="shared" si="14"/>
        <v>2024.9999999999993</v>
      </c>
      <c r="L1799" s="10">
        <f t="shared" si="15"/>
        <v>1012.4999999999997</v>
      </c>
      <c r="M1799" s="11">
        <v>0.5</v>
      </c>
      <c r="O1799" s="16"/>
      <c r="P1799" s="14"/>
      <c r="Q1799" s="12"/>
      <c r="R1799" s="13"/>
    </row>
    <row r="1800" spans="1:18" ht="15.85" customHeight="1">
      <c r="A1800" s="1"/>
      <c r="B1800" s="6" t="s">
        <v>14</v>
      </c>
      <c r="C1800" s="6">
        <v>1185732</v>
      </c>
      <c r="D1800" s="7">
        <v>44540</v>
      </c>
      <c r="E1800" s="6" t="s">
        <v>33</v>
      </c>
      <c r="F1800" s="6" t="s">
        <v>73</v>
      </c>
      <c r="G1800" s="6" t="s">
        <v>74</v>
      </c>
      <c r="H1800" s="6" t="s">
        <v>17</v>
      </c>
      <c r="I1800" s="8">
        <v>0.39999999999999997</v>
      </c>
      <c r="J1800" s="9">
        <v>7000</v>
      </c>
      <c r="K1800" s="10">
        <f t="shared" si="14"/>
        <v>2799.9999999999995</v>
      </c>
      <c r="L1800" s="10">
        <f t="shared" si="15"/>
        <v>1119.9999999999998</v>
      </c>
      <c r="M1800" s="11">
        <v>0.4</v>
      </c>
      <c r="O1800" s="16"/>
      <c r="P1800" s="14"/>
      <c r="Q1800" s="12"/>
      <c r="R1800" s="13"/>
    </row>
    <row r="1801" spans="1:18" ht="15.85" customHeight="1">
      <c r="A1801" s="1"/>
      <c r="B1801" s="6" t="s">
        <v>14</v>
      </c>
      <c r="C1801" s="6">
        <v>1185732</v>
      </c>
      <c r="D1801" s="7">
        <v>44540</v>
      </c>
      <c r="E1801" s="6" t="s">
        <v>33</v>
      </c>
      <c r="F1801" s="6" t="s">
        <v>73</v>
      </c>
      <c r="G1801" s="6" t="s">
        <v>74</v>
      </c>
      <c r="H1801" s="6" t="s">
        <v>18</v>
      </c>
      <c r="I1801" s="8">
        <v>0.30000000000000004</v>
      </c>
      <c r="J1801" s="9">
        <v>5000</v>
      </c>
      <c r="K1801" s="10">
        <f t="shared" si="14"/>
        <v>1500.0000000000002</v>
      </c>
      <c r="L1801" s="10">
        <f t="shared" si="15"/>
        <v>525</v>
      </c>
      <c r="M1801" s="11">
        <v>0.35</v>
      </c>
      <c r="O1801" s="16"/>
      <c r="P1801" s="14"/>
      <c r="Q1801" s="12"/>
      <c r="R1801" s="13"/>
    </row>
    <row r="1802" spans="1:18" ht="15.85" customHeight="1">
      <c r="A1802" s="1"/>
      <c r="B1802" s="6" t="s">
        <v>14</v>
      </c>
      <c r="C1802" s="6">
        <v>1185732</v>
      </c>
      <c r="D1802" s="7">
        <v>44540</v>
      </c>
      <c r="E1802" s="6" t="s">
        <v>33</v>
      </c>
      <c r="F1802" s="6" t="s">
        <v>73</v>
      </c>
      <c r="G1802" s="6" t="s">
        <v>74</v>
      </c>
      <c r="H1802" s="6" t="s">
        <v>19</v>
      </c>
      <c r="I1802" s="8">
        <v>0.30000000000000004</v>
      </c>
      <c r="J1802" s="9">
        <v>4500</v>
      </c>
      <c r="K1802" s="10">
        <f t="shared" si="14"/>
        <v>1350.0000000000002</v>
      </c>
      <c r="L1802" s="10">
        <f t="shared" si="15"/>
        <v>472.50000000000006</v>
      </c>
      <c r="M1802" s="11">
        <v>0.35</v>
      </c>
      <c r="O1802" s="16"/>
      <c r="P1802" s="14"/>
      <c r="Q1802" s="12"/>
      <c r="R1802" s="13"/>
    </row>
    <row r="1803" spans="1:18" ht="15.85" customHeight="1">
      <c r="A1803" s="1"/>
      <c r="B1803" s="6" t="s">
        <v>14</v>
      </c>
      <c r="C1803" s="6">
        <v>1185732</v>
      </c>
      <c r="D1803" s="7">
        <v>44540</v>
      </c>
      <c r="E1803" s="6" t="s">
        <v>33</v>
      </c>
      <c r="F1803" s="6" t="s">
        <v>73</v>
      </c>
      <c r="G1803" s="6" t="s">
        <v>74</v>
      </c>
      <c r="H1803" s="6" t="s">
        <v>20</v>
      </c>
      <c r="I1803" s="8">
        <v>0.30000000000000004</v>
      </c>
      <c r="J1803" s="9">
        <v>4000</v>
      </c>
      <c r="K1803" s="10">
        <f t="shared" si="14"/>
        <v>1200.0000000000002</v>
      </c>
      <c r="L1803" s="10">
        <f t="shared" si="15"/>
        <v>480.00000000000011</v>
      </c>
      <c r="M1803" s="11">
        <v>0.4</v>
      </c>
      <c r="O1803" s="16"/>
      <c r="P1803" s="14"/>
      <c r="Q1803" s="12"/>
      <c r="R1803" s="13"/>
    </row>
    <row r="1804" spans="1:18" ht="15.85" customHeight="1">
      <c r="A1804" s="1"/>
      <c r="B1804" s="6" t="s">
        <v>14</v>
      </c>
      <c r="C1804" s="6">
        <v>1185732</v>
      </c>
      <c r="D1804" s="7">
        <v>44540</v>
      </c>
      <c r="E1804" s="6" t="s">
        <v>33</v>
      </c>
      <c r="F1804" s="6" t="s">
        <v>73</v>
      </c>
      <c r="G1804" s="6" t="s">
        <v>74</v>
      </c>
      <c r="H1804" s="6" t="s">
        <v>21</v>
      </c>
      <c r="I1804" s="8">
        <v>0.39999999999999997</v>
      </c>
      <c r="J1804" s="9">
        <v>4000</v>
      </c>
      <c r="K1804" s="10">
        <f t="shared" si="14"/>
        <v>1599.9999999999998</v>
      </c>
      <c r="L1804" s="10">
        <f t="shared" si="15"/>
        <v>559.99999999999989</v>
      </c>
      <c r="M1804" s="11">
        <v>0.35</v>
      </c>
      <c r="O1804" s="16"/>
      <c r="P1804" s="14"/>
      <c r="Q1804" s="12"/>
      <c r="R1804" s="13"/>
    </row>
    <row r="1805" spans="1:18" ht="15.85" customHeight="1">
      <c r="A1805" s="1"/>
      <c r="B1805" s="6" t="s">
        <v>14</v>
      </c>
      <c r="C1805" s="6">
        <v>1185732</v>
      </c>
      <c r="D1805" s="7">
        <v>44540</v>
      </c>
      <c r="E1805" s="6" t="s">
        <v>33</v>
      </c>
      <c r="F1805" s="6" t="s">
        <v>73</v>
      </c>
      <c r="G1805" s="6" t="s">
        <v>74</v>
      </c>
      <c r="H1805" s="6" t="s">
        <v>22</v>
      </c>
      <c r="I1805" s="8">
        <v>0.44999999999999984</v>
      </c>
      <c r="J1805" s="9">
        <v>5000</v>
      </c>
      <c r="K1805" s="10">
        <f t="shared" si="14"/>
        <v>2249.9999999999991</v>
      </c>
      <c r="L1805" s="10">
        <f t="shared" si="15"/>
        <v>1124.9999999999995</v>
      </c>
      <c r="M1805" s="11">
        <v>0.5</v>
      </c>
      <c r="O1805" s="16"/>
      <c r="P1805" s="14"/>
      <c r="Q1805" s="12"/>
      <c r="R1805" s="13"/>
    </row>
    <row r="1806" spans="1:18" ht="15.85" customHeight="1">
      <c r="A1806" s="1" t="s">
        <v>39</v>
      </c>
      <c r="B1806" s="6" t="s">
        <v>27</v>
      </c>
      <c r="C1806" s="6">
        <v>1128299</v>
      </c>
      <c r="D1806" s="7">
        <v>44220</v>
      </c>
      <c r="E1806" s="6" t="s">
        <v>28</v>
      </c>
      <c r="F1806" s="6" t="s">
        <v>75</v>
      </c>
      <c r="G1806" s="6" t="s">
        <v>76</v>
      </c>
      <c r="H1806" s="6" t="s">
        <v>17</v>
      </c>
      <c r="I1806" s="8">
        <v>0.30000000000000004</v>
      </c>
      <c r="J1806" s="9">
        <v>3500</v>
      </c>
      <c r="K1806" s="10">
        <f t="shared" si="14"/>
        <v>1050.0000000000002</v>
      </c>
      <c r="L1806" s="10">
        <f t="shared" si="15"/>
        <v>367.50000000000006</v>
      </c>
      <c r="M1806" s="11">
        <v>0.35</v>
      </c>
      <c r="O1806" s="16"/>
      <c r="P1806" s="14"/>
      <c r="Q1806" s="12"/>
      <c r="R1806" s="13"/>
    </row>
    <row r="1807" spans="1:18" ht="15.85" customHeight="1">
      <c r="A1807" s="1"/>
      <c r="B1807" s="6" t="s">
        <v>27</v>
      </c>
      <c r="C1807" s="6">
        <v>1128299</v>
      </c>
      <c r="D1807" s="7">
        <v>44220</v>
      </c>
      <c r="E1807" s="6" t="s">
        <v>28</v>
      </c>
      <c r="F1807" s="6" t="s">
        <v>75</v>
      </c>
      <c r="G1807" s="6" t="s">
        <v>76</v>
      </c>
      <c r="H1807" s="6" t="s">
        <v>18</v>
      </c>
      <c r="I1807" s="8">
        <v>0.4</v>
      </c>
      <c r="J1807" s="9">
        <v>3500</v>
      </c>
      <c r="K1807" s="10">
        <f t="shared" si="14"/>
        <v>1400</v>
      </c>
      <c r="L1807" s="10">
        <f t="shared" si="15"/>
        <v>489.99999999999994</v>
      </c>
      <c r="M1807" s="11">
        <v>0.35</v>
      </c>
      <c r="O1807" s="16"/>
      <c r="P1807" s="14"/>
      <c r="Q1807" s="12"/>
      <c r="R1807" s="13"/>
    </row>
    <row r="1808" spans="1:18" ht="15.85" customHeight="1">
      <c r="A1808" s="1"/>
      <c r="B1808" s="6" t="s">
        <v>27</v>
      </c>
      <c r="C1808" s="6">
        <v>1128299</v>
      </c>
      <c r="D1808" s="7">
        <v>44220</v>
      </c>
      <c r="E1808" s="6" t="s">
        <v>28</v>
      </c>
      <c r="F1808" s="6" t="s">
        <v>75</v>
      </c>
      <c r="G1808" s="6" t="s">
        <v>76</v>
      </c>
      <c r="H1808" s="6" t="s">
        <v>19</v>
      </c>
      <c r="I1808" s="8">
        <v>0.4</v>
      </c>
      <c r="J1808" s="9">
        <v>3500</v>
      </c>
      <c r="K1808" s="10">
        <f t="shared" si="14"/>
        <v>1400</v>
      </c>
      <c r="L1808" s="10">
        <f t="shared" si="15"/>
        <v>489.99999999999994</v>
      </c>
      <c r="M1808" s="11">
        <v>0.35</v>
      </c>
      <c r="O1808" s="16"/>
      <c r="P1808" s="14"/>
      <c r="Q1808" s="12"/>
      <c r="R1808" s="13"/>
    </row>
    <row r="1809" spans="1:18" ht="15.85" customHeight="1">
      <c r="A1809" s="1"/>
      <c r="B1809" s="6" t="s">
        <v>27</v>
      </c>
      <c r="C1809" s="6">
        <v>1128299</v>
      </c>
      <c r="D1809" s="7">
        <v>44220</v>
      </c>
      <c r="E1809" s="6" t="s">
        <v>28</v>
      </c>
      <c r="F1809" s="6" t="s">
        <v>75</v>
      </c>
      <c r="G1809" s="6" t="s">
        <v>76</v>
      </c>
      <c r="H1809" s="6" t="s">
        <v>20</v>
      </c>
      <c r="I1809" s="8">
        <v>0.4</v>
      </c>
      <c r="J1809" s="9">
        <v>2000</v>
      </c>
      <c r="K1809" s="10">
        <f t="shared" si="14"/>
        <v>800</v>
      </c>
      <c r="L1809" s="10">
        <f t="shared" si="15"/>
        <v>280</v>
      </c>
      <c r="M1809" s="11">
        <v>0.35</v>
      </c>
      <c r="O1809" s="16"/>
      <c r="P1809" s="14"/>
      <c r="Q1809" s="12"/>
      <c r="R1809" s="13"/>
    </row>
    <row r="1810" spans="1:18" ht="15.85" customHeight="1">
      <c r="A1810" s="1"/>
      <c r="B1810" s="6" t="s">
        <v>27</v>
      </c>
      <c r="C1810" s="6">
        <v>1128299</v>
      </c>
      <c r="D1810" s="7">
        <v>44220</v>
      </c>
      <c r="E1810" s="6" t="s">
        <v>28</v>
      </c>
      <c r="F1810" s="6" t="s">
        <v>75</v>
      </c>
      <c r="G1810" s="6" t="s">
        <v>76</v>
      </c>
      <c r="H1810" s="6" t="s">
        <v>21</v>
      </c>
      <c r="I1810" s="8">
        <v>0.45000000000000007</v>
      </c>
      <c r="J1810" s="9">
        <v>1500</v>
      </c>
      <c r="K1810" s="10">
        <f t="shared" si="14"/>
        <v>675.00000000000011</v>
      </c>
      <c r="L1810" s="10">
        <f t="shared" si="15"/>
        <v>270.00000000000006</v>
      </c>
      <c r="M1810" s="11">
        <v>0.4</v>
      </c>
      <c r="O1810" s="16"/>
      <c r="P1810" s="14"/>
      <c r="Q1810" s="12"/>
      <c r="R1810" s="13"/>
    </row>
    <row r="1811" spans="1:18" ht="15.85" customHeight="1">
      <c r="A1811" s="1"/>
      <c r="B1811" s="6" t="s">
        <v>27</v>
      </c>
      <c r="C1811" s="6">
        <v>1128299</v>
      </c>
      <c r="D1811" s="7">
        <v>44220</v>
      </c>
      <c r="E1811" s="6" t="s">
        <v>28</v>
      </c>
      <c r="F1811" s="6" t="s">
        <v>75</v>
      </c>
      <c r="G1811" s="6" t="s">
        <v>76</v>
      </c>
      <c r="H1811" s="6" t="s">
        <v>22</v>
      </c>
      <c r="I1811" s="8">
        <v>0.4</v>
      </c>
      <c r="J1811" s="9">
        <v>4000</v>
      </c>
      <c r="K1811" s="10">
        <f t="shared" si="14"/>
        <v>1600</v>
      </c>
      <c r="L1811" s="10">
        <f t="shared" si="15"/>
        <v>480</v>
      </c>
      <c r="M1811" s="11">
        <v>0.3</v>
      </c>
      <c r="O1811" s="16"/>
      <c r="P1811" s="14"/>
      <c r="Q1811" s="12"/>
      <c r="R1811" s="13"/>
    </row>
    <row r="1812" spans="1:18" ht="15.85" customHeight="1">
      <c r="A1812" s="1"/>
      <c r="B1812" s="6" t="s">
        <v>27</v>
      </c>
      <c r="C1812" s="6">
        <v>1128299</v>
      </c>
      <c r="D1812" s="7">
        <v>44251</v>
      </c>
      <c r="E1812" s="6" t="s">
        <v>28</v>
      </c>
      <c r="F1812" s="6" t="s">
        <v>75</v>
      </c>
      <c r="G1812" s="6" t="s">
        <v>76</v>
      </c>
      <c r="H1812" s="6" t="s">
        <v>17</v>
      </c>
      <c r="I1812" s="8">
        <v>0.30000000000000004</v>
      </c>
      <c r="J1812" s="9">
        <v>4500</v>
      </c>
      <c r="K1812" s="10">
        <f t="shared" si="14"/>
        <v>1350.0000000000002</v>
      </c>
      <c r="L1812" s="10">
        <f t="shared" si="15"/>
        <v>472.50000000000006</v>
      </c>
      <c r="M1812" s="11">
        <v>0.35</v>
      </c>
      <c r="O1812" s="16"/>
      <c r="P1812" s="14"/>
      <c r="Q1812" s="12"/>
      <c r="R1812" s="13"/>
    </row>
    <row r="1813" spans="1:18" ht="15.85" customHeight="1">
      <c r="A1813" s="1"/>
      <c r="B1813" s="6" t="s">
        <v>27</v>
      </c>
      <c r="C1813" s="6">
        <v>1128299</v>
      </c>
      <c r="D1813" s="7">
        <v>44251</v>
      </c>
      <c r="E1813" s="6" t="s">
        <v>28</v>
      </c>
      <c r="F1813" s="6" t="s">
        <v>75</v>
      </c>
      <c r="G1813" s="6" t="s">
        <v>76</v>
      </c>
      <c r="H1813" s="6" t="s">
        <v>18</v>
      </c>
      <c r="I1813" s="8">
        <v>0.4</v>
      </c>
      <c r="J1813" s="9">
        <v>3500</v>
      </c>
      <c r="K1813" s="10">
        <f t="shared" si="14"/>
        <v>1400</v>
      </c>
      <c r="L1813" s="10">
        <f t="shared" si="15"/>
        <v>489.99999999999994</v>
      </c>
      <c r="M1813" s="11">
        <v>0.35</v>
      </c>
      <c r="O1813" s="16"/>
      <c r="P1813" s="14"/>
      <c r="Q1813" s="12"/>
      <c r="R1813" s="13"/>
    </row>
    <row r="1814" spans="1:18" ht="15.85" customHeight="1">
      <c r="A1814" s="1"/>
      <c r="B1814" s="6" t="s">
        <v>27</v>
      </c>
      <c r="C1814" s="6">
        <v>1128299</v>
      </c>
      <c r="D1814" s="7">
        <v>44251</v>
      </c>
      <c r="E1814" s="6" t="s">
        <v>28</v>
      </c>
      <c r="F1814" s="6" t="s">
        <v>75</v>
      </c>
      <c r="G1814" s="6" t="s">
        <v>76</v>
      </c>
      <c r="H1814" s="6" t="s">
        <v>19</v>
      </c>
      <c r="I1814" s="8">
        <v>0.4</v>
      </c>
      <c r="J1814" s="9">
        <v>3500</v>
      </c>
      <c r="K1814" s="10">
        <f t="shared" si="14"/>
        <v>1400</v>
      </c>
      <c r="L1814" s="10">
        <f t="shared" si="15"/>
        <v>489.99999999999994</v>
      </c>
      <c r="M1814" s="11">
        <v>0.35</v>
      </c>
      <c r="O1814" s="16"/>
      <c r="P1814" s="14"/>
      <c r="Q1814" s="12"/>
      <c r="R1814" s="13"/>
    </row>
    <row r="1815" spans="1:18" ht="15.85" customHeight="1">
      <c r="A1815" s="1"/>
      <c r="B1815" s="6" t="s">
        <v>27</v>
      </c>
      <c r="C1815" s="6">
        <v>1128299</v>
      </c>
      <c r="D1815" s="7">
        <v>44251</v>
      </c>
      <c r="E1815" s="6" t="s">
        <v>28</v>
      </c>
      <c r="F1815" s="6" t="s">
        <v>75</v>
      </c>
      <c r="G1815" s="6" t="s">
        <v>76</v>
      </c>
      <c r="H1815" s="6" t="s">
        <v>20</v>
      </c>
      <c r="I1815" s="8">
        <v>0.4</v>
      </c>
      <c r="J1815" s="9">
        <v>2000</v>
      </c>
      <c r="K1815" s="10">
        <f t="shared" si="14"/>
        <v>800</v>
      </c>
      <c r="L1815" s="10">
        <f t="shared" si="15"/>
        <v>280</v>
      </c>
      <c r="M1815" s="11">
        <v>0.35</v>
      </c>
      <c r="O1815" s="16"/>
      <c r="P1815" s="14"/>
      <c r="Q1815" s="12"/>
      <c r="R1815" s="13"/>
    </row>
    <row r="1816" spans="1:18" ht="15.85" customHeight="1">
      <c r="A1816" s="1"/>
      <c r="B1816" s="6" t="s">
        <v>27</v>
      </c>
      <c r="C1816" s="6">
        <v>1128299</v>
      </c>
      <c r="D1816" s="7">
        <v>44251</v>
      </c>
      <c r="E1816" s="6" t="s">
        <v>28</v>
      </c>
      <c r="F1816" s="6" t="s">
        <v>75</v>
      </c>
      <c r="G1816" s="6" t="s">
        <v>76</v>
      </c>
      <c r="H1816" s="6" t="s">
        <v>21</v>
      </c>
      <c r="I1816" s="8">
        <v>0.45000000000000007</v>
      </c>
      <c r="J1816" s="9">
        <v>1250</v>
      </c>
      <c r="K1816" s="10">
        <f t="shared" si="14"/>
        <v>562.50000000000011</v>
      </c>
      <c r="L1816" s="10">
        <f t="shared" si="15"/>
        <v>225.00000000000006</v>
      </c>
      <c r="M1816" s="11">
        <v>0.4</v>
      </c>
      <c r="O1816" s="16"/>
      <c r="P1816" s="14"/>
      <c r="Q1816" s="12"/>
      <c r="R1816" s="13"/>
    </row>
    <row r="1817" spans="1:18" ht="15.85" customHeight="1">
      <c r="A1817" s="1"/>
      <c r="B1817" s="6" t="s">
        <v>27</v>
      </c>
      <c r="C1817" s="6">
        <v>1128299</v>
      </c>
      <c r="D1817" s="7">
        <v>44251</v>
      </c>
      <c r="E1817" s="6" t="s">
        <v>28</v>
      </c>
      <c r="F1817" s="6" t="s">
        <v>75</v>
      </c>
      <c r="G1817" s="6" t="s">
        <v>76</v>
      </c>
      <c r="H1817" s="6" t="s">
        <v>22</v>
      </c>
      <c r="I1817" s="8">
        <v>0.4</v>
      </c>
      <c r="J1817" s="9">
        <v>3250</v>
      </c>
      <c r="K1817" s="10">
        <f t="shared" si="14"/>
        <v>1300</v>
      </c>
      <c r="L1817" s="10">
        <f t="shared" si="15"/>
        <v>390</v>
      </c>
      <c r="M1817" s="11">
        <v>0.3</v>
      </c>
      <c r="O1817" s="16"/>
      <c r="P1817" s="14"/>
      <c r="Q1817" s="12"/>
      <c r="R1817" s="13"/>
    </row>
    <row r="1818" spans="1:18" ht="15.85" customHeight="1">
      <c r="A1818" s="1"/>
      <c r="B1818" s="6" t="s">
        <v>27</v>
      </c>
      <c r="C1818" s="6">
        <v>1128299</v>
      </c>
      <c r="D1818" s="7">
        <v>44278</v>
      </c>
      <c r="E1818" s="6" t="s">
        <v>28</v>
      </c>
      <c r="F1818" s="6" t="s">
        <v>75</v>
      </c>
      <c r="G1818" s="6" t="s">
        <v>76</v>
      </c>
      <c r="H1818" s="6" t="s">
        <v>17</v>
      </c>
      <c r="I1818" s="8">
        <v>0.4</v>
      </c>
      <c r="J1818" s="9">
        <v>4750</v>
      </c>
      <c r="K1818" s="10">
        <f t="shared" si="14"/>
        <v>1900</v>
      </c>
      <c r="L1818" s="10">
        <f t="shared" si="15"/>
        <v>665</v>
      </c>
      <c r="M1818" s="11">
        <v>0.35</v>
      </c>
      <c r="O1818" s="16"/>
      <c r="P1818" s="14"/>
      <c r="Q1818" s="12"/>
      <c r="R1818" s="13"/>
    </row>
    <row r="1819" spans="1:18" ht="15.85" customHeight="1">
      <c r="A1819" s="1"/>
      <c r="B1819" s="6" t="s">
        <v>27</v>
      </c>
      <c r="C1819" s="6">
        <v>1128299</v>
      </c>
      <c r="D1819" s="7">
        <v>44278</v>
      </c>
      <c r="E1819" s="6" t="s">
        <v>28</v>
      </c>
      <c r="F1819" s="6" t="s">
        <v>75</v>
      </c>
      <c r="G1819" s="6" t="s">
        <v>76</v>
      </c>
      <c r="H1819" s="6" t="s">
        <v>18</v>
      </c>
      <c r="I1819" s="8">
        <v>0.5</v>
      </c>
      <c r="J1819" s="9">
        <v>3250</v>
      </c>
      <c r="K1819" s="10">
        <f t="shared" si="14"/>
        <v>1625</v>
      </c>
      <c r="L1819" s="10">
        <f t="shared" si="15"/>
        <v>568.75</v>
      </c>
      <c r="M1819" s="11">
        <v>0.35</v>
      </c>
      <c r="O1819" s="16"/>
      <c r="P1819" s="14"/>
      <c r="Q1819" s="12"/>
      <c r="R1819" s="13"/>
    </row>
    <row r="1820" spans="1:18" ht="15.85" customHeight="1">
      <c r="A1820" s="1"/>
      <c r="B1820" s="6" t="s">
        <v>27</v>
      </c>
      <c r="C1820" s="6">
        <v>1128299</v>
      </c>
      <c r="D1820" s="7">
        <v>44278</v>
      </c>
      <c r="E1820" s="6" t="s">
        <v>28</v>
      </c>
      <c r="F1820" s="6" t="s">
        <v>75</v>
      </c>
      <c r="G1820" s="6" t="s">
        <v>76</v>
      </c>
      <c r="H1820" s="6" t="s">
        <v>19</v>
      </c>
      <c r="I1820" s="8">
        <v>0.54999999999999993</v>
      </c>
      <c r="J1820" s="9">
        <v>3500</v>
      </c>
      <c r="K1820" s="10">
        <f t="shared" si="14"/>
        <v>1924.9999999999998</v>
      </c>
      <c r="L1820" s="10">
        <f t="shared" si="15"/>
        <v>673.74999999999989</v>
      </c>
      <c r="M1820" s="11">
        <v>0.35</v>
      </c>
      <c r="O1820" s="16"/>
      <c r="P1820" s="14"/>
      <c r="Q1820" s="12"/>
      <c r="R1820" s="13"/>
    </row>
    <row r="1821" spans="1:18" ht="15.85" customHeight="1">
      <c r="A1821" s="1"/>
      <c r="B1821" s="6" t="s">
        <v>27</v>
      </c>
      <c r="C1821" s="6">
        <v>1128299</v>
      </c>
      <c r="D1821" s="7">
        <v>44278</v>
      </c>
      <c r="E1821" s="6" t="s">
        <v>28</v>
      </c>
      <c r="F1821" s="6" t="s">
        <v>75</v>
      </c>
      <c r="G1821" s="6" t="s">
        <v>76</v>
      </c>
      <c r="H1821" s="6" t="s">
        <v>20</v>
      </c>
      <c r="I1821" s="8">
        <v>0.5</v>
      </c>
      <c r="J1821" s="9">
        <v>2500</v>
      </c>
      <c r="K1821" s="10">
        <f t="shared" si="14"/>
        <v>1250</v>
      </c>
      <c r="L1821" s="10">
        <f t="shared" si="15"/>
        <v>437.5</v>
      </c>
      <c r="M1821" s="11">
        <v>0.35</v>
      </c>
      <c r="O1821" s="16"/>
      <c r="P1821" s="14"/>
      <c r="Q1821" s="12"/>
      <c r="R1821" s="13"/>
    </row>
    <row r="1822" spans="1:18" ht="15.85" customHeight="1">
      <c r="A1822" s="1"/>
      <c r="B1822" s="6" t="s">
        <v>27</v>
      </c>
      <c r="C1822" s="6">
        <v>1128299</v>
      </c>
      <c r="D1822" s="7">
        <v>44278</v>
      </c>
      <c r="E1822" s="6" t="s">
        <v>28</v>
      </c>
      <c r="F1822" s="6" t="s">
        <v>75</v>
      </c>
      <c r="G1822" s="6" t="s">
        <v>76</v>
      </c>
      <c r="H1822" s="6" t="s">
        <v>21</v>
      </c>
      <c r="I1822" s="8">
        <v>0.55000000000000004</v>
      </c>
      <c r="J1822" s="9">
        <v>1000</v>
      </c>
      <c r="K1822" s="10">
        <f t="shared" si="14"/>
        <v>550</v>
      </c>
      <c r="L1822" s="10">
        <f t="shared" si="15"/>
        <v>220</v>
      </c>
      <c r="M1822" s="11">
        <v>0.4</v>
      </c>
      <c r="O1822" s="16"/>
      <c r="P1822" s="14"/>
      <c r="Q1822" s="12"/>
      <c r="R1822" s="13"/>
    </row>
    <row r="1823" spans="1:18" ht="15.85" customHeight="1">
      <c r="A1823" s="1"/>
      <c r="B1823" s="6" t="s">
        <v>27</v>
      </c>
      <c r="C1823" s="6">
        <v>1128299</v>
      </c>
      <c r="D1823" s="7">
        <v>44278</v>
      </c>
      <c r="E1823" s="6" t="s">
        <v>28</v>
      </c>
      <c r="F1823" s="6" t="s">
        <v>75</v>
      </c>
      <c r="G1823" s="6" t="s">
        <v>76</v>
      </c>
      <c r="H1823" s="6" t="s">
        <v>22</v>
      </c>
      <c r="I1823" s="8">
        <v>0.5</v>
      </c>
      <c r="J1823" s="9">
        <v>3000</v>
      </c>
      <c r="K1823" s="10">
        <f t="shared" si="14"/>
        <v>1500</v>
      </c>
      <c r="L1823" s="10">
        <f t="shared" si="15"/>
        <v>450</v>
      </c>
      <c r="M1823" s="11">
        <v>0.3</v>
      </c>
      <c r="O1823" s="16"/>
      <c r="P1823" s="14"/>
      <c r="Q1823" s="12"/>
      <c r="R1823" s="13"/>
    </row>
    <row r="1824" spans="1:18" ht="15.85" customHeight="1">
      <c r="A1824" s="1"/>
      <c r="B1824" s="6" t="s">
        <v>27</v>
      </c>
      <c r="C1824" s="6">
        <v>1128299</v>
      </c>
      <c r="D1824" s="7">
        <v>44310</v>
      </c>
      <c r="E1824" s="6" t="s">
        <v>28</v>
      </c>
      <c r="F1824" s="6" t="s">
        <v>75</v>
      </c>
      <c r="G1824" s="6" t="s">
        <v>76</v>
      </c>
      <c r="H1824" s="6" t="s">
        <v>17</v>
      </c>
      <c r="I1824" s="8">
        <v>0.55000000000000004</v>
      </c>
      <c r="J1824" s="9">
        <v>4750</v>
      </c>
      <c r="K1824" s="10">
        <f t="shared" si="14"/>
        <v>2612.5</v>
      </c>
      <c r="L1824" s="10">
        <f t="shared" si="15"/>
        <v>914.37499999999989</v>
      </c>
      <c r="M1824" s="11">
        <v>0.35</v>
      </c>
      <c r="O1824" s="16"/>
      <c r="P1824" s="14"/>
      <c r="Q1824" s="12"/>
      <c r="R1824" s="13"/>
    </row>
    <row r="1825" spans="1:18" ht="15.85" customHeight="1">
      <c r="A1825" s="1"/>
      <c r="B1825" s="6" t="s">
        <v>27</v>
      </c>
      <c r="C1825" s="6">
        <v>1128299</v>
      </c>
      <c r="D1825" s="7">
        <v>44310</v>
      </c>
      <c r="E1825" s="6" t="s">
        <v>28</v>
      </c>
      <c r="F1825" s="6" t="s">
        <v>75</v>
      </c>
      <c r="G1825" s="6" t="s">
        <v>76</v>
      </c>
      <c r="H1825" s="6" t="s">
        <v>18</v>
      </c>
      <c r="I1825" s="8">
        <v>0.60000000000000009</v>
      </c>
      <c r="J1825" s="9">
        <v>2750</v>
      </c>
      <c r="K1825" s="10">
        <f t="shared" si="14"/>
        <v>1650.0000000000002</v>
      </c>
      <c r="L1825" s="10">
        <f t="shared" si="15"/>
        <v>577.5</v>
      </c>
      <c r="M1825" s="11">
        <v>0.35</v>
      </c>
      <c r="O1825" s="16"/>
      <c r="P1825" s="14"/>
      <c r="Q1825" s="12"/>
      <c r="R1825" s="13"/>
    </row>
    <row r="1826" spans="1:18" ht="15.85" customHeight="1">
      <c r="A1826" s="1"/>
      <c r="B1826" s="6" t="s">
        <v>27</v>
      </c>
      <c r="C1826" s="6">
        <v>1128299</v>
      </c>
      <c r="D1826" s="7">
        <v>44310</v>
      </c>
      <c r="E1826" s="6" t="s">
        <v>28</v>
      </c>
      <c r="F1826" s="6" t="s">
        <v>75</v>
      </c>
      <c r="G1826" s="6" t="s">
        <v>76</v>
      </c>
      <c r="H1826" s="6" t="s">
        <v>19</v>
      </c>
      <c r="I1826" s="8">
        <v>0.60000000000000009</v>
      </c>
      <c r="J1826" s="9">
        <v>3250</v>
      </c>
      <c r="K1826" s="10">
        <f t="shared" si="14"/>
        <v>1950.0000000000002</v>
      </c>
      <c r="L1826" s="10">
        <f t="shared" si="15"/>
        <v>682.5</v>
      </c>
      <c r="M1826" s="11">
        <v>0.35</v>
      </c>
      <c r="O1826" s="16"/>
      <c r="P1826" s="14"/>
      <c r="Q1826" s="12"/>
      <c r="R1826" s="13"/>
    </row>
    <row r="1827" spans="1:18" ht="15.85" customHeight="1">
      <c r="A1827" s="1"/>
      <c r="B1827" s="6" t="s">
        <v>27</v>
      </c>
      <c r="C1827" s="6">
        <v>1128299</v>
      </c>
      <c r="D1827" s="7">
        <v>44310</v>
      </c>
      <c r="E1827" s="6" t="s">
        <v>28</v>
      </c>
      <c r="F1827" s="6" t="s">
        <v>75</v>
      </c>
      <c r="G1827" s="6" t="s">
        <v>76</v>
      </c>
      <c r="H1827" s="6" t="s">
        <v>20</v>
      </c>
      <c r="I1827" s="8">
        <v>0.45000000000000007</v>
      </c>
      <c r="J1827" s="9">
        <v>2250</v>
      </c>
      <c r="K1827" s="10">
        <f t="shared" si="14"/>
        <v>1012.5000000000001</v>
      </c>
      <c r="L1827" s="10">
        <f t="shared" si="15"/>
        <v>354.375</v>
      </c>
      <c r="M1827" s="11">
        <v>0.35</v>
      </c>
      <c r="O1827" s="16"/>
      <c r="P1827" s="14"/>
      <c r="Q1827" s="12"/>
      <c r="R1827" s="13"/>
    </row>
    <row r="1828" spans="1:18" ht="15.85" customHeight="1">
      <c r="A1828" s="1"/>
      <c r="B1828" s="6" t="s">
        <v>27</v>
      </c>
      <c r="C1828" s="6">
        <v>1128299</v>
      </c>
      <c r="D1828" s="7">
        <v>44310</v>
      </c>
      <c r="E1828" s="6" t="s">
        <v>28</v>
      </c>
      <c r="F1828" s="6" t="s">
        <v>75</v>
      </c>
      <c r="G1828" s="6" t="s">
        <v>76</v>
      </c>
      <c r="H1828" s="6" t="s">
        <v>21</v>
      </c>
      <c r="I1828" s="8">
        <v>0.50000000000000011</v>
      </c>
      <c r="J1828" s="9">
        <v>1250</v>
      </c>
      <c r="K1828" s="10">
        <f t="shared" si="14"/>
        <v>625.00000000000011</v>
      </c>
      <c r="L1828" s="10">
        <f t="shared" si="15"/>
        <v>250.00000000000006</v>
      </c>
      <c r="M1828" s="11">
        <v>0.4</v>
      </c>
      <c r="O1828" s="16"/>
      <c r="P1828" s="14"/>
      <c r="Q1828" s="12"/>
      <c r="R1828" s="13"/>
    </row>
    <row r="1829" spans="1:18" ht="15.85" customHeight="1">
      <c r="A1829" s="1"/>
      <c r="B1829" s="6" t="s">
        <v>27</v>
      </c>
      <c r="C1829" s="6">
        <v>1128299</v>
      </c>
      <c r="D1829" s="7">
        <v>44310</v>
      </c>
      <c r="E1829" s="6" t="s">
        <v>28</v>
      </c>
      <c r="F1829" s="6" t="s">
        <v>75</v>
      </c>
      <c r="G1829" s="6" t="s">
        <v>76</v>
      </c>
      <c r="H1829" s="6" t="s">
        <v>22</v>
      </c>
      <c r="I1829" s="8">
        <v>0.65000000000000013</v>
      </c>
      <c r="J1829" s="9">
        <v>3000</v>
      </c>
      <c r="K1829" s="10">
        <f t="shared" si="14"/>
        <v>1950.0000000000005</v>
      </c>
      <c r="L1829" s="10">
        <f t="shared" si="15"/>
        <v>585.00000000000011</v>
      </c>
      <c r="M1829" s="11">
        <v>0.3</v>
      </c>
      <c r="O1829" s="16"/>
      <c r="P1829" s="14"/>
      <c r="Q1829" s="12"/>
      <c r="R1829" s="13"/>
    </row>
    <row r="1830" spans="1:18" ht="15.85" customHeight="1">
      <c r="A1830" s="1"/>
      <c r="B1830" s="6" t="s">
        <v>27</v>
      </c>
      <c r="C1830" s="6">
        <v>1128299</v>
      </c>
      <c r="D1830" s="7">
        <v>44341</v>
      </c>
      <c r="E1830" s="6" t="s">
        <v>28</v>
      </c>
      <c r="F1830" s="6" t="s">
        <v>75</v>
      </c>
      <c r="G1830" s="6" t="s">
        <v>76</v>
      </c>
      <c r="H1830" s="6" t="s">
        <v>17</v>
      </c>
      <c r="I1830" s="8">
        <v>0.5</v>
      </c>
      <c r="J1830" s="9">
        <v>5000</v>
      </c>
      <c r="K1830" s="10">
        <f t="shared" si="14"/>
        <v>2500</v>
      </c>
      <c r="L1830" s="10">
        <f t="shared" si="15"/>
        <v>875</v>
      </c>
      <c r="M1830" s="11">
        <v>0.35</v>
      </c>
      <c r="O1830" s="16"/>
      <c r="P1830" s="14"/>
      <c r="Q1830" s="12"/>
      <c r="R1830" s="13"/>
    </row>
    <row r="1831" spans="1:18" ht="15.85" customHeight="1">
      <c r="A1831" s="1"/>
      <c r="B1831" s="6" t="s">
        <v>27</v>
      </c>
      <c r="C1831" s="6">
        <v>1128299</v>
      </c>
      <c r="D1831" s="7">
        <v>44341</v>
      </c>
      <c r="E1831" s="6" t="s">
        <v>28</v>
      </c>
      <c r="F1831" s="6" t="s">
        <v>75</v>
      </c>
      <c r="G1831" s="6" t="s">
        <v>76</v>
      </c>
      <c r="H1831" s="6" t="s">
        <v>18</v>
      </c>
      <c r="I1831" s="8">
        <v>0.55000000000000004</v>
      </c>
      <c r="J1831" s="9">
        <v>3500</v>
      </c>
      <c r="K1831" s="10">
        <f t="shared" si="14"/>
        <v>1925.0000000000002</v>
      </c>
      <c r="L1831" s="10">
        <f t="shared" si="15"/>
        <v>673.75</v>
      </c>
      <c r="M1831" s="11">
        <v>0.35</v>
      </c>
      <c r="O1831" s="16"/>
      <c r="P1831" s="14"/>
      <c r="Q1831" s="12"/>
      <c r="R1831" s="13"/>
    </row>
    <row r="1832" spans="1:18" ht="15.85" customHeight="1">
      <c r="A1832" s="1"/>
      <c r="B1832" s="6" t="s">
        <v>27</v>
      </c>
      <c r="C1832" s="6">
        <v>1128299</v>
      </c>
      <c r="D1832" s="7">
        <v>44341</v>
      </c>
      <c r="E1832" s="6" t="s">
        <v>28</v>
      </c>
      <c r="F1832" s="6" t="s">
        <v>75</v>
      </c>
      <c r="G1832" s="6" t="s">
        <v>76</v>
      </c>
      <c r="H1832" s="6" t="s">
        <v>19</v>
      </c>
      <c r="I1832" s="8">
        <v>0.55000000000000004</v>
      </c>
      <c r="J1832" s="9">
        <v>3500</v>
      </c>
      <c r="K1832" s="10">
        <f t="shared" si="14"/>
        <v>1925.0000000000002</v>
      </c>
      <c r="L1832" s="10">
        <f t="shared" si="15"/>
        <v>673.75</v>
      </c>
      <c r="M1832" s="11">
        <v>0.35</v>
      </c>
      <c r="O1832" s="16"/>
      <c r="P1832" s="14"/>
      <c r="Q1832" s="12"/>
      <c r="R1832" s="13"/>
    </row>
    <row r="1833" spans="1:18" ht="15.85" customHeight="1">
      <c r="A1833" s="1"/>
      <c r="B1833" s="6" t="s">
        <v>27</v>
      </c>
      <c r="C1833" s="6">
        <v>1128299</v>
      </c>
      <c r="D1833" s="7">
        <v>44341</v>
      </c>
      <c r="E1833" s="6" t="s">
        <v>28</v>
      </c>
      <c r="F1833" s="6" t="s">
        <v>75</v>
      </c>
      <c r="G1833" s="6" t="s">
        <v>76</v>
      </c>
      <c r="H1833" s="6" t="s">
        <v>20</v>
      </c>
      <c r="I1833" s="8">
        <v>0.5</v>
      </c>
      <c r="J1833" s="9">
        <v>2750</v>
      </c>
      <c r="K1833" s="10">
        <f t="shared" si="14"/>
        <v>1375</v>
      </c>
      <c r="L1833" s="10">
        <f t="shared" si="15"/>
        <v>481.24999999999994</v>
      </c>
      <c r="M1833" s="11">
        <v>0.35</v>
      </c>
      <c r="O1833" s="16"/>
      <c r="P1833" s="14"/>
      <c r="Q1833" s="12"/>
      <c r="R1833" s="13"/>
    </row>
    <row r="1834" spans="1:18" ht="15.85" customHeight="1">
      <c r="A1834" s="1"/>
      <c r="B1834" s="6" t="s">
        <v>27</v>
      </c>
      <c r="C1834" s="6">
        <v>1128299</v>
      </c>
      <c r="D1834" s="7">
        <v>44341</v>
      </c>
      <c r="E1834" s="6" t="s">
        <v>28</v>
      </c>
      <c r="F1834" s="6" t="s">
        <v>75</v>
      </c>
      <c r="G1834" s="6" t="s">
        <v>76</v>
      </c>
      <c r="H1834" s="6" t="s">
        <v>21</v>
      </c>
      <c r="I1834" s="8">
        <v>0.44999999999999996</v>
      </c>
      <c r="J1834" s="9">
        <v>1750</v>
      </c>
      <c r="K1834" s="10">
        <f t="shared" si="14"/>
        <v>787.49999999999989</v>
      </c>
      <c r="L1834" s="10">
        <f t="shared" si="15"/>
        <v>315</v>
      </c>
      <c r="M1834" s="11">
        <v>0.4</v>
      </c>
      <c r="O1834" s="16"/>
      <c r="P1834" s="14"/>
      <c r="Q1834" s="12"/>
      <c r="R1834" s="13"/>
    </row>
    <row r="1835" spans="1:18" ht="15.85" customHeight="1">
      <c r="A1835" s="1"/>
      <c r="B1835" s="6" t="s">
        <v>27</v>
      </c>
      <c r="C1835" s="6">
        <v>1128299</v>
      </c>
      <c r="D1835" s="7">
        <v>44341</v>
      </c>
      <c r="E1835" s="6" t="s">
        <v>28</v>
      </c>
      <c r="F1835" s="6" t="s">
        <v>75</v>
      </c>
      <c r="G1835" s="6" t="s">
        <v>76</v>
      </c>
      <c r="H1835" s="6" t="s">
        <v>22</v>
      </c>
      <c r="I1835" s="8">
        <v>0.6</v>
      </c>
      <c r="J1835" s="9">
        <v>5250</v>
      </c>
      <c r="K1835" s="10">
        <f t="shared" si="14"/>
        <v>3150</v>
      </c>
      <c r="L1835" s="10">
        <f t="shared" si="15"/>
        <v>945</v>
      </c>
      <c r="M1835" s="11">
        <v>0.3</v>
      </c>
      <c r="O1835" s="16"/>
      <c r="P1835" s="14"/>
      <c r="Q1835" s="12"/>
      <c r="R1835" s="13"/>
    </row>
    <row r="1836" spans="1:18" ht="15.85" customHeight="1">
      <c r="A1836" s="1"/>
      <c r="B1836" s="6" t="s">
        <v>27</v>
      </c>
      <c r="C1836" s="6">
        <v>1128299</v>
      </c>
      <c r="D1836" s="7">
        <v>44371</v>
      </c>
      <c r="E1836" s="6" t="s">
        <v>28</v>
      </c>
      <c r="F1836" s="6" t="s">
        <v>75</v>
      </c>
      <c r="G1836" s="6" t="s">
        <v>76</v>
      </c>
      <c r="H1836" s="6" t="s">
        <v>17</v>
      </c>
      <c r="I1836" s="8">
        <v>0.54999999999999993</v>
      </c>
      <c r="J1836" s="9">
        <v>7750</v>
      </c>
      <c r="K1836" s="10">
        <f t="shared" si="14"/>
        <v>4262.4999999999991</v>
      </c>
      <c r="L1836" s="10">
        <f t="shared" si="15"/>
        <v>1491.8749999999995</v>
      </c>
      <c r="M1836" s="11">
        <v>0.35</v>
      </c>
      <c r="O1836" s="16"/>
      <c r="P1836" s="14"/>
      <c r="Q1836" s="12"/>
      <c r="R1836" s="13"/>
    </row>
    <row r="1837" spans="1:18" ht="15.85" customHeight="1">
      <c r="A1837" s="1"/>
      <c r="B1837" s="6" t="s">
        <v>27</v>
      </c>
      <c r="C1837" s="6">
        <v>1128299</v>
      </c>
      <c r="D1837" s="7">
        <v>44371</v>
      </c>
      <c r="E1837" s="6" t="s">
        <v>28</v>
      </c>
      <c r="F1837" s="6" t="s">
        <v>75</v>
      </c>
      <c r="G1837" s="6" t="s">
        <v>76</v>
      </c>
      <c r="H1837" s="6" t="s">
        <v>18</v>
      </c>
      <c r="I1837" s="8">
        <v>0.64999999999999991</v>
      </c>
      <c r="J1837" s="9">
        <v>6500</v>
      </c>
      <c r="K1837" s="10">
        <f t="shared" si="14"/>
        <v>4224.9999999999991</v>
      </c>
      <c r="L1837" s="10">
        <f t="shared" si="15"/>
        <v>1478.7499999999995</v>
      </c>
      <c r="M1837" s="11">
        <v>0.35</v>
      </c>
      <c r="O1837" s="16"/>
      <c r="P1837" s="14"/>
      <c r="Q1837" s="12"/>
      <c r="R1837" s="13"/>
    </row>
    <row r="1838" spans="1:18" ht="15.85" customHeight="1">
      <c r="A1838" s="1"/>
      <c r="B1838" s="6" t="s">
        <v>27</v>
      </c>
      <c r="C1838" s="6">
        <v>1128299</v>
      </c>
      <c r="D1838" s="7">
        <v>44371</v>
      </c>
      <c r="E1838" s="6" t="s">
        <v>28</v>
      </c>
      <c r="F1838" s="6" t="s">
        <v>75</v>
      </c>
      <c r="G1838" s="6" t="s">
        <v>76</v>
      </c>
      <c r="H1838" s="6" t="s">
        <v>19</v>
      </c>
      <c r="I1838" s="8">
        <v>0.79999999999999993</v>
      </c>
      <c r="J1838" s="9">
        <v>6500</v>
      </c>
      <c r="K1838" s="10">
        <f t="shared" si="14"/>
        <v>5200</v>
      </c>
      <c r="L1838" s="10">
        <f t="shared" si="15"/>
        <v>1819.9999999999998</v>
      </c>
      <c r="M1838" s="11">
        <v>0.35</v>
      </c>
      <c r="O1838" s="16"/>
      <c r="P1838" s="14"/>
      <c r="Q1838" s="12"/>
      <c r="R1838" s="13"/>
    </row>
    <row r="1839" spans="1:18" ht="15.85" customHeight="1">
      <c r="A1839" s="1"/>
      <c r="B1839" s="6" t="s">
        <v>27</v>
      </c>
      <c r="C1839" s="6">
        <v>1128299</v>
      </c>
      <c r="D1839" s="7">
        <v>44371</v>
      </c>
      <c r="E1839" s="6" t="s">
        <v>28</v>
      </c>
      <c r="F1839" s="6" t="s">
        <v>75</v>
      </c>
      <c r="G1839" s="6" t="s">
        <v>76</v>
      </c>
      <c r="H1839" s="6" t="s">
        <v>20</v>
      </c>
      <c r="I1839" s="8">
        <v>0.79999999999999993</v>
      </c>
      <c r="J1839" s="9">
        <v>5250</v>
      </c>
      <c r="K1839" s="10">
        <f t="shared" si="14"/>
        <v>4200</v>
      </c>
      <c r="L1839" s="10">
        <f t="shared" si="15"/>
        <v>1470</v>
      </c>
      <c r="M1839" s="11">
        <v>0.35</v>
      </c>
      <c r="O1839" s="16"/>
      <c r="P1839" s="14"/>
      <c r="Q1839" s="12"/>
      <c r="R1839" s="13"/>
    </row>
    <row r="1840" spans="1:18" ht="15.85" customHeight="1">
      <c r="A1840" s="1"/>
      <c r="B1840" s="6" t="s">
        <v>27</v>
      </c>
      <c r="C1840" s="6">
        <v>1128299</v>
      </c>
      <c r="D1840" s="7">
        <v>44371</v>
      </c>
      <c r="E1840" s="6" t="s">
        <v>28</v>
      </c>
      <c r="F1840" s="6" t="s">
        <v>75</v>
      </c>
      <c r="G1840" s="6" t="s">
        <v>76</v>
      </c>
      <c r="H1840" s="6" t="s">
        <v>21</v>
      </c>
      <c r="I1840" s="8">
        <v>0.9</v>
      </c>
      <c r="J1840" s="9">
        <v>4000</v>
      </c>
      <c r="K1840" s="10">
        <f t="shared" si="14"/>
        <v>3600</v>
      </c>
      <c r="L1840" s="10">
        <f t="shared" si="15"/>
        <v>1440</v>
      </c>
      <c r="M1840" s="11">
        <v>0.4</v>
      </c>
      <c r="O1840" s="16"/>
      <c r="P1840" s="14"/>
      <c r="Q1840" s="12"/>
      <c r="R1840" s="13"/>
    </row>
    <row r="1841" spans="1:18" ht="15.85" customHeight="1">
      <c r="A1841" s="1"/>
      <c r="B1841" s="6" t="s">
        <v>27</v>
      </c>
      <c r="C1841" s="6">
        <v>1128299</v>
      </c>
      <c r="D1841" s="7">
        <v>44371</v>
      </c>
      <c r="E1841" s="6" t="s">
        <v>28</v>
      </c>
      <c r="F1841" s="6" t="s">
        <v>75</v>
      </c>
      <c r="G1841" s="6" t="s">
        <v>76</v>
      </c>
      <c r="H1841" s="6" t="s">
        <v>22</v>
      </c>
      <c r="I1841" s="8">
        <v>1.05</v>
      </c>
      <c r="J1841" s="9">
        <v>7000</v>
      </c>
      <c r="K1841" s="10">
        <f t="shared" si="14"/>
        <v>7350</v>
      </c>
      <c r="L1841" s="10">
        <f t="shared" si="15"/>
        <v>2205</v>
      </c>
      <c r="M1841" s="11">
        <v>0.3</v>
      </c>
      <c r="O1841" s="16"/>
      <c r="P1841" s="14"/>
      <c r="Q1841" s="12"/>
      <c r="R1841" s="13"/>
    </row>
    <row r="1842" spans="1:18" ht="15.85" customHeight="1">
      <c r="A1842" s="1"/>
      <c r="B1842" s="6" t="s">
        <v>27</v>
      </c>
      <c r="C1842" s="6">
        <v>1128299</v>
      </c>
      <c r="D1842" s="7">
        <v>44400</v>
      </c>
      <c r="E1842" s="6" t="s">
        <v>28</v>
      </c>
      <c r="F1842" s="6" t="s">
        <v>75</v>
      </c>
      <c r="G1842" s="6" t="s">
        <v>76</v>
      </c>
      <c r="H1842" s="6" t="s">
        <v>17</v>
      </c>
      <c r="I1842" s="8">
        <v>0.85</v>
      </c>
      <c r="J1842" s="9">
        <v>8500</v>
      </c>
      <c r="K1842" s="10">
        <f t="shared" si="14"/>
        <v>7225</v>
      </c>
      <c r="L1842" s="10">
        <f t="shared" si="15"/>
        <v>2528.75</v>
      </c>
      <c r="M1842" s="11">
        <v>0.35</v>
      </c>
      <c r="O1842" s="16"/>
      <c r="P1842" s="14"/>
      <c r="Q1842" s="12"/>
      <c r="R1842" s="13"/>
    </row>
    <row r="1843" spans="1:18" ht="15.85" customHeight="1">
      <c r="A1843" s="1"/>
      <c r="B1843" s="6" t="s">
        <v>27</v>
      </c>
      <c r="C1843" s="6">
        <v>1128299</v>
      </c>
      <c r="D1843" s="7">
        <v>44400</v>
      </c>
      <c r="E1843" s="6" t="s">
        <v>28</v>
      </c>
      <c r="F1843" s="6" t="s">
        <v>75</v>
      </c>
      <c r="G1843" s="6" t="s">
        <v>76</v>
      </c>
      <c r="H1843" s="6" t="s">
        <v>18</v>
      </c>
      <c r="I1843" s="8">
        <v>0.9</v>
      </c>
      <c r="J1843" s="9">
        <v>7000</v>
      </c>
      <c r="K1843" s="10">
        <f t="shared" si="14"/>
        <v>6300</v>
      </c>
      <c r="L1843" s="10">
        <f t="shared" si="15"/>
        <v>2205</v>
      </c>
      <c r="M1843" s="11">
        <v>0.35</v>
      </c>
      <c r="O1843" s="16"/>
      <c r="P1843" s="14"/>
      <c r="Q1843" s="12"/>
      <c r="R1843" s="13"/>
    </row>
    <row r="1844" spans="1:18" ht="15.85" customHeight="1">
      <c r="A1844" s="1"/>
      <c r="B1844" s="6" t="s">
        <v>27</v>
      </c>
      <c r="C1844" s="6">
        <v>1128299</v>
      </c>
      <c r="D1844" s="7">
        <v>44400</v>
      </c>
      <c r="E1844" s="6" t="s">
        <v>28</v>
      </c>
      <c r="F1844" s="6" t="s">
        <v>75</v>
      </c>
      <c r="G1844" s="6" t="s">
        <v>76</v>
      </c>
      <c r="H1844" s="6" t="s">
        <v>19</v>
      </c>
      <c r="I1844" s="8">
        <v>0.9</v>
      </c>
      <c r="J1844" s="9">
        <v>6500</v>
      </c>
      <c r="K1844" s="10">
        <f t="shared" si="14"/>
        <v>5850</v>
      </c>
      <c r="L1844" s="10">
        <f t="shared" si="15"/>
        <v>2047.4999999999998</v>
      </c>
      <c r="M1844" s="11">
        <v>0.35</v>
      </c>
      <c r="O1844" s="16"/>
      <c r="P1844" s="14"/>
      <c r="Q1844" s="12"/>
      <c r="R1844" s="13"/>
    </row>
    <row r="1845" spans="1:18" ht="15.85" customHeight="1">
      <c r="A1845" s="1"/>
      <c r="B1845" s="6" t="s">
        <v>27</v>
      </c>
      <c r="C1845" s="6">
        <v>1128299</v>
      </c>
      <c r="D1845" s="7">
        <v>44400</v>
      </c>
      <c r="E1845" s="6" t="s">
        <v>28</v>
      </c>
      <c r="F1845" s="6" t="s">
        <v>75</v>
      </c>
      <c r="G1845" s="6" t="s">
        <v>76</v>
      </c>
      <c r="H1845" s="6" t="s">
        <v>20</v>
      </c>
      <c r="I1845" s="8">
        <v>0.85</v>
      </c>
      <c r="J1845" s="9">
        <v>5500</v>
      </c>
      <c r="K1845" s="10">
        <f t="shared" si="14"/>
        <v>4675</v>
      </c>
      <c r="L1845" s="10">
        <f t="shared" si="15"/>
        <v>1636.25</v>
      </c>
      <c r="M1845" s="11">
        <v>0.35</v>
      </c>
      <c r="O1845" s="16"/>
      <c r="P1845" s="14"/>
      <c r="Q1845" s="12"/>
      <c r="R1845" s="13"/>
    </row>
    <row r="1846" spans="1:18" ht="15.85" customHeight="1">
      <c r="A1846" s="1"/>
      <c r="B1846" s="6" t="s">
        <v>27</v>
      </c>
      <c r="C1846" s="6">
        <v>1128299</v>
      </c>
      <c r="D1846" s="7">
        <v>44400</v>
      </c>
      <c r="E1846" s="6" t="s">
        <v>28</v>
      </c>
      <c r="F1846" s="6" t="s">
        <v>75</v>
      </c>
      <c r="G1846" s="6" t="s">
        <v>76</v>
      </c>
      <c r="H1846" s="6" t="s">
        <v>21</v>
      </c>
      <c r="I1846" s="8">
        <v>0.9</v>
      </c>
      <c r="J1846" s="9">
        <v>6000</v>
      </c>
      <c r="K1846" s="10">
        <f t="shared" si="14"/>
        <v>5400</v>
      </c>
      <c r="L1846" s="10">
        <f t="shared" si="15"/>
        <v>2160</v>
      </c>
      <c r="M1846" s="11">
        <v>0.4</v>
      </c>
      <c r="O1846" s="16"/>
      <c r="P1846" s="14"/>
      <c r="Q1846" s="12"/>
      <c r="R1846" s="13"/>
    </row>
    <row r="1847" spans="1:18" ht="15.85" customHeight="1">
      <c r="A1847" s="1"/>
      <c r="B1847" s="6" t="s">
        <v>27</v>
      </c>
      <c r="C1847" s="6">
        <v>1128299</v>
      </c>
      <c r="D1847" s="7">
        <v>44400</v>
      </c>
      <c r="E1847" s="6" t="s">
        <v>28</v>
      </c>
      <c r="F1847" s="6" t="s">
        <v>75</v>
      </c>
      <c r="G1847" s="6" t="s">
        <v>76</v>
      </c>
      <c r="H1847" s="6" t="s">
        <v>22</v>
      </c>
      <c r="I1847" s="8">
        <v>1.05</v>
      </c>
      <c r="J1847" s="9">
        <v>6000</v>
      </c>
      <c r="K1847" s="10">
        <f t="shared" si="14"/>
        <v>6300</v>
      </c>
      <c r="L1847" s="10">
        <f t="shared" si="15"/>
        <v>1890</v>
      </c>
      <c r="M1847" s="11">
        <v>0.3</v>
      </c>
      <c r="O1847" s="16"/>
      <c r="P1847" s="14"/>
      <c r="Q1847" s="12"/>
      <c r="R1847" s="13"/>
    </row>
    <row r="1848" spans="1:18" ht="15.85" customHeight="1">
      <c r="A1848" s="1"/>
      <c r="B1848" s="6" t="s">
        <v>27</v>
      </c>
      <c r="C1848" s="6">
        <v>1128299</v>
      </c>
      <c r="D1848" s="7">
        <v>44432</v>
      </c>
      <c r="E1848" s="6" t="s">
        <v>28</v>
      </c>
      <c r="F1848" s="6" t="s">
        <v>75</v>
      </c>
      <c r="G1848" s="6" t="s">
        <v>76</v>
      </c>
      <c r="H1848" s="6" t="s">
        <v>17</v>
      </c>
      <c r="I1848" s="8">
        <v>0.9</v>
      </c>
      <c r="J1848" s="9">
        <v>8000</v>
      </c>
      <c r="K1848" s="10">
        <f t="shared" si="14"/>
        <v>7200</v>
      </c>
      <c r="L1848" s="10">
        <f t="shared" si="15"/>
        <v>2520</v>
      </c>
      <c r="M1848" s="11">
        <v>0.35</v>
      </c>
      <c r="O1848" s="16"/>
      <c r="P1848" s="14"/>
      <c r="Q1848" s="12"/>
      <c r="R1848" s="13"/>
    </row>
    <row r="1849" spans="1:18" ht="15.85" customHeight="1">
      <c r="A1849" s="1"/>
      <c r="B1849" s="6" t="s">
        <v>27</v>
      </c>
      <c r="C1849" s="6">
        <v>1128299</v>
      </c>
      <c r="D1849" s="7">
        <v>44432</v>
      </c>
      <c r="E1849" s="6" t="s">
        <v>28</v>
      </c>
      <c r="F1849" s="6" t="s">
        <v>75</v>
      </c>
      <c r="G1849" s="6" t="s">
        <v>76</v>
      </c>
      <c r="H1849" s="6" t="s">
        <v>18</v>
      </c>
      <c r="I1849" s="8">
        <v>0.8</v>
      </c>
      <c r="J1849" s="9">
        <v>7750</v>
      </c>
      <c r="K1849" s="10">
        <f t="shared" si="14"/>
        <v>6200</v>
      </c>
      <c r="L1849" s="10">
        <f t="shared" si="15"/>
        <v>2170</v>
      </c>
      <c r="M1849" s="11">
        <v>0.35</v>
      </c>
      <c r="O1849" s="16"/>
      <c r="P1849" s="14"/>
      <c r="Q1849" s="12"/>
      <c r="R1849" s="13"/>
    </row>
    <row r="1850" spans="1:18" ht="15.85" customHeight="1">
      <c r="A1850" s="1"/>
      <c r="B1850" s="6" t="s">
        <v>27</v>
      </c>
      <c r="C1850" s="6">
        <v>1128299</v>
      </c>
      <c r="D1850" s="7">
        <v>44432</v>
      </c>
      <c r="E1850" s="6" t="s">
        <v>28</v>
      </c>
      <c r="F1850" s="6" t="s">
        <v>75</v>
      </c>
      <c r="G1850" s="6" t="s">
        <v>76</v>
      </c>
      <c r="H1850" s="6" t="s">
        <v>19</v>
      </c>
      <c r="I1850" s="8">
        <v>0.70000000000000007</v>
      </c>
      <c r="J1850" s="9">
        <v>6500</v>
      </c>
      <c r="K1850" s="10">
        <f t="shared" si="14"/>
        <v>4550</v>
      </c>
      <c r="L1850" s="10">
        <f t="shared" si="15"/>
        <v>1592.5</v>
      </c>
      <c r="M1850" s="11">
        <v>0.35</v>
      </c>
      <c r="O1850" s="16"/>
      <c r="P1850" s="14"/>
      <c r="Q1850" s="12"/>
      <c r="R1850" s="13"/>
    </row>
    <row r="1851" spans="1:18" ht="15.85" customHeight="1">
      <c r="A1851" s="1"/>
      <c r="B1851" s="6" t="s">
        <v>27</v>
      </c>
      <c r="C1851" s="6">
        <v>1128299</v>
      </c>
      <c r="D1851" s="7">
        <v>44432</v>
      </c>
      <c r="E1851" s="6" t="s">
        <v>28</v>
      </c>
      <c r="F1851" s="6" t="s">
        <v>75</v>
      </c>
      <c r="G1851" s="6" t="s">
        <v>76</v>
      </c>
      <c r="H1851" s="6" t="s">
        <v>20</v>
      </c>
      <c r="I1851" s="8">
        <v>0.70000000000000007</v>
      </c>
      <c r="J1851" s="9">
        <v>4250</v>
      </c>
      <c r="K1851" s="10">
        <f t="shared" si="14"/>
        <v>2975.0000000000005</v>
      </c>
      <c r="L1851" s="10">
        <f t="shared" si="15"/>
        <v>1041.25</v>
      </c>
      <c r="M1851" s="11">
        <v>0.35</v>
      </c>
      <c r="O1851" s="16"/>
      <c r="P1851" s="14"/>
      <c r="Q1851" s="12"/>
      <c r="R1851" s="13"/>
    </row>
    <row r="1852" spans="1:18" ht="15.85" customHeight="1">
      <c r="A1852" s="1"/>
      <c r="B1852" s="6" t="s">
        <v>27</v>
      </c>
      <c r="C1852" s="6">
        <v>1128299</v>
      </c>
      <c r="D1852" s="7">
        <v>44432</v>
      </c>
      <c r="E1852" s="6" t="s">
        <v>28</v>
      </c>
      <c r="F1852" s="6" t="s">
        <v>75</v>
      </c>
      <c r="G1852" s="6" t="s">
        <v>76</v>
      </c>
      <c r="H1852" s="6" t="s">
        <v>21</v>
      </c>
      <c r="I1852" s="8">
        <v>0.7</v>
      </c>
      <c r="J1852" s="9">
        <v>4250</v>
      </c>
      <c r="K1852" s="10">
        <f t="shared" si="14"/>
        <v>2975</v>
      </c>
      <c r="L1852" s="10">
        <f t="shared" si="15"/>
        <v>1190</v>
      </c>
      <c r="M1852" s="11">
        <v>0.4</v>
      </c>
      <c r="O1852" s="16"/>
      <c r="P1852" s="14"/>
      <c r="Q1852" s="12"/>
      <c r="R1852" s="13"/>
    </row>
    <row r="1853" spans="1:18" ht="15.85" customHeight="1">
      <c r="A1853" s="1"/>
      <c r="B1853" s="6" t="s">
        <v>27</v>
      </c>
      <c r="C1853" s="6">
        <v>1128299</v>
      </c>
      <c r="D1853" s="7">
        <v>44432</v>
      </c>
      <c r="E1853" s="6" t="s">
        <v>28</v>
      </c>
      <c r="F1853" s="6" t="s">
        <v>75</v>
      </c>
      <c r="G1853" s="6" t="s">
        <v>76</v>
      </c>
      <c r="H1853" s="6" t="s">
        <v>22</v>
      </c>
      <c r="I1853" s="8">
        <v>0.75</v>
      </c>
      <c r="J1853" s="9">
        <v>2500</v>
      </c>
      <c r="K1853" s="10">
        <f t="shared" si="14"/>
        <v>1875</v>
      </c>
      <c r="L1853" s="10">
        <f t="shared" si="15"/>
        <v>562.5</v>
      </c>
      <c r="M1853" s="11">
        <v>0.3</v>
      </c>
      <c r="O1853" s="16"/>
      <c r="P1853" s="14"/>
      <c r="Q1853" s="12"/>
      <c r="R1853" s="13"/>
    </row>
    <row r="1854" spans="1:18" ht="15.85" customHeight="1">
      <c r="A1854" s="1"/>
      <c r="B1854" s="6" t="s">
        <v>27</v>
      </c>
      <c r="C1854" s="6">
        <v>1128299</v>
      </c>
      <c r="D1854" s="7">
        <v>44464</v>
      </c>
      <c r="E1854" s="6" t="s">
        <v>28</v>
      </c>
      <c r="F1854" s="6" t="s">
        <v>75</v>
      </c>
      <c r="G1854" s="6" t="s">
        <v>76</v>
      </c>
      <c r="H1854" s="6" t="s">
        <v>17</v>
      </c>
      <c r="I1854" s="8">
        <v>0.50000000000000011</v>
      </c>
      <c r="J1854" s="9">
        <v>4500</v>
      </c>
      <c r="K1854" s="10">
        <f t="shared" si="14"/>
        <v>2250.0000000000005</v>
      </c>
      <c r="L1854" s="10">
        <f t="shared" si="15"/>
        <v>787.50000000000011</v>
      </c>
      <c r="M1854" s="11">
        <v>0.35</v>
      </c>
      <c r="O1854" s="16"/>
      <c r="P1854" s="14"/>
      <c r="Q1854" s="12"/>
      <c r="R1854" s="13"/>
    </row>
    <row r="1855" spans="1:18" ht="15.85" customHeight="1">
      <c r="A1855" s="1"/>
      <c r="B1855" s="6" t="s">
        <v>27</v>
      </c>
      <c r="C1855" s="6">
        <v>1128299</v>
      </c>
      <c r="D1855" s="7">
        <v>44464</v>
      </c>
      <c r="E1855" s="6" t="s">
        <v>28</v>
      </c>
      <c r="F1855" s="6" t="s">
        <v>75</v>
      </c>
      <c r="G1855" s="6" t="s">
        <v>76</v>
      </c>
      <c r="H1855" s="6" t="s">
        <v>18</v>
      </c>
      <c r="I1855" s="8">
        <v>0.55000000000000016</v>
      </c>
      <c r="J1855" s="9">
        <v>4500</v>
      </c>
      <c r="K1855" s="10">
        <f t="shared" si="14"/>
        <v>2475.0000000000009</v>
      </c>
      <c r="L1855" s="10">
        <f t="shared" si="15"/>
        <v>866.25000000000023</v>
      </c>
      <c r="M1855" s="11">
        <v>0.35</v>
      </c>
      <c r="O1855" s="16"/>
      <c r="P1855" s="14"/>
      <c r="Q1855" s="12"/>
      <c r="R1855" s="13"/>
    </row>
    <row r="1856" spans="1:18" ht="15.85" customHeight="1">
      <c r="A1856" s="1"/>
      <c r="B1856" s="6" t="s">
        <v>27</v>
      </c>
      <c r="C1856" s="6">
        <v>1128299</v>
      </c>
      <c r="D1856" s="7">
        <v>44464</v>
      </c>
      <c r="E1856" s="6" t="s">
        <v>28</v>
      </c>
      <c r="F1856" s="6" t="s">
        <v>75</v>
      </c>
      <c r="G1856" s="6" t="s">
        <v>76</v>
      </c>
      <c r="H1856" s="6" t="s">
        <v>19</v>
      </c>
      <c r="I1856" s="8">
        <v>0.50000000000000011</v>
      </c>
      <c r="J1856" s="9">
        <v>2500</v>
      </c>
      <c r="K1856" s="10">
        <f t="shared" si="14"/>
        <v>1250.0000000000002</v>
      </c>
      <c r="L1856" s="10">
        <f t="shared" si="15"/>
        <v>437.50000000000006</v>
      </c>
      <c r="M1856" s="11">
        <v>0.35</v>
      </c>
      <c r="O1856" s="16"/>
      <c r="P1856" s="14"/>
      <c r="Q1856" s="12"/>
      <c r="R1856" s="13"/>
    </row>
    <row r="1857" spans="1:18" ht="15.85" customHeight="1">
      <c r="A1857" s="1"/>
      <c r="B1857" s="6" t="s">
        <v>27</v>
      </c>
      <c r="C1857" s="6">
        <v>1128299</v>
      </c>
      <c r="D1857" s="7">
        <v>44464</v>
      </c>
      <c r="E1857" s="6" t="s">
        <v>28</v>
      </c>
      <c r="F1857" s="6" t="s">
        <v>75</v>
      </c>
      <c r="G1857" s="6" t="s">
        <v>76</v>
      </c>
      <c r="H1857" s="6" t="s">
        <v>20</v>
      </c>
      <c r="I1857" s="8">
        <v>0.50000000000000011</v>
      </c>
      <c r="J1857" s="9">
        <v>2000</v>
      </c>
      <c r="K1857" s="10">
        <f t="shared" si="14"/>
        <v>1000.0000000000002</v>
      </c>
      <c r="L1857" s="10">
        <f t="shared" si="15"/>
        <v>350.00000000000006</v>
      </c>
      <c r="M1857" s="11">
        <v>0.35</v>
      </c>
      <c r="O1857" s="16"/>
      <c r="P1857" s="14"/>
      <c r="Q1857" s="12"/>
      <c r="R1857" s="13"/>
    </row>
    <row r="1858" spans="1:18" ht="15.85" customHeight="1">
      <c r="A1858" s="1"/>
      <c r="B1858" s="6" t="s">
        <v>27</v>
      </c>
      <c r="C1858" s="6">
        <v>1128299</v>
      </c>
      <c r="D1858" s="7">
        <v>44464</v>
      </c>
      <c r="E1858" s="6" t="s">
        <v>28</v>
      </c>
      <c r="F1858" s="6" t="s">
        <v>75</v>
      </c>
      <c r="G1858" s="6" t="s">
        <v>76</v>
      </c>
      <c r="H1858" s="6" t="s">
        <v>21</v>
      </c>
      <c r="I1858" s="8">
        <v>0.60000000000000009</v>
      </c>
      <c r="J1858" s="9">
        <v>2250</v>
      </c>
      <c r="K1858" s="10">
        <f t="shared" si="14"/>
        <v>1350.0000000000002</v>
      </c>
      <c r="L1858" s="10">
        <f t="shared" si="15"/>
        <v>540.00000000000011</v>
      </c>
      <c r="M1858" s="11">
        <v>0.4</v>
      </c>
      <c r="O1858" s="16"/>
      <c r="P1858" s="14"/>
      <c r="Q1858" s="12"/>
      <c r="R1858" s="13"/>
    </row>
    <row r="1859" spans="1:18" ht="15.85" customHeight="1">
      <c r="A1859" s="1"/>
      <c r="B1859" s="6" t="s">
        <v>27</v>
      </c>
      <c r="C1859" s="6">
        <v>1128299</v>
      </c>
      <c r="D1859" s="7">
        <v>44464</v>
      </c>
      <c r="E1859" s="6" t="s">
        <v>28</v>
      </c>
      <c r="F1859" s="6" t="s">
        <v>75</v>
      </c>
      <c r="G1859" s="6" t="s">
        <v>76</v>
      </c>
      <c r="H1859" s="6" t="s">
        <v>22</v>
      </c>
      <c r="I1859" s="8">
        <v>0.44999999999999996</v>
      </c>
      <c r="J1859" s="9">
        <v>2500</v>
      </c>
      <c r="K1859" s="10">
        <f t="shared" si="14"/>
        <v>1125</v>
      </c>
      <c r="L1859" s="10">
        <f t="shared" si="15"/>
        <v>337.5</v>
      </c>
      <c r="M1859" s="11">
        <v>0.3</v>
      </c>
      <c r="O1859" s="16"/>
      <c r="P1859" s="14"/>
      <c r="Q1859" s="12"/>
      <c r="R1859" s="13"/>
    </row>
    <row r="1860" spans="1:18" ht="15.85" customHeight="1">
      <c r="A1860" s="1"/>
      <c r="B1860" s="6" t="s">
        <v>27</v>
      </c>
      <c r="C1860" s="6">
        <v>1128299</v>
      </c>
      <c r="D1860" s="7">
        <v>44493</v>
      </c>
      <c r="E1860" s="6" t="s">
        <v>28</v>
      </c>
      <c r="F1860" s="6" t="s">
        <v>75</v>
      </c>
      <c r="G1860" s="6" t="s">
        <v>76</v>
      </c>
      <c r="H1860" s="6" t="s">
        <v>17</v>
      </c>
      <c r="I1860" s="8">
        <v>0.4</v>
      </c>
      <c r="J1860" s="9">
        <v>3500</v>
      </c>
      <c r="K1860" s="10">
        <f t="shared" si="14"/>
        <v>1400</v>
      </c>
      <c r="L1860" s="10">
        <f t="shared" si="15"/>
        <v>489.99999999999994</v>
      </c>
      <c r="M1860" s="11">
        <v>0.35</v>
      </c>
      <c r="O1860" s="16"/>
      <c r="P1860" s="14"/>
      <c r="Q1860" s="12"/>
      <c r="R1860" s="13"/>
    </row>
    <row r="1861" spans="1:18" ht="15.85" customHeight="1">
      <c r="A1861" s="1"/>
      <c r="B1861" s="6" t="s">
        <v>27</v>
      </c>
      <c r="C1861" s="6">
        <v>1128299</v>
      </c>
      <c r="D1861" s="7">
        <v>44493</v>
      </c>
      <c r="E1861" s="6" t="s">
        <v>28</v>
      </c>
      <c r="F1861" s="6" t="s">
        <v>75</v>
      </c>
      <c r="G1861" s="6" t="s">
        <v>76</v>
      </c>
      <c r="H1861" s="6" t="s">
        <v>18</v>
      </c>
      <c r="I1861" s="8">
        <v>0.55000000000000016</v>
      </c>
      <c r="J1861" s="9">
        <v>5250</v>
      </c>
      <c r="K1861" s="10">
        <f t="shared" si="14"/>
        <v>2887.5000000000009</v>
      </c>
      <c r="L1861" s="10">
        <f t="shared" si="15"/>
        <v>1010.6250000000002</v>
      </c>
      <c r="M1861" s="11">
        <v>0.35</v>
      </c>
      <c r="O1861" s="16"/>
      <c r="P1861" s="14"/>
      <c r="Q1861" s="12"/>
      <c r="R1861" s="13"/>
    </row>
    <row r="1862" spans="1:18" ht="15.85" customHeight="1">
      <c r="A1862" s="1"/>
      <c r="B1862" s="6" t="s">
        <v>27</v>
      </c>
      <c r="C1862" s="6">
        <v>1128299</v>
      </c>
      <c r="D1862" s="7">
        <v>44493</v>
      </c>
      <c r="E1862" s="6" t="s">
        <v>28</v>
      </c>
      <c r="F1862" s="6" t="s">
        <v>75</v>
      </c>
      <c r="G1862" s="6" t="s">
        <v>76</v>
      </c>
      <c r="H1862" s="6" t="s">
        <v>19</v>
      </c>
      <c r="I1862" s="8">
        <v>0.50000000000000011</v>
      </c>
      <c r="J1862" s="9">
        <v>3500</v>
      </c>
      <c r="K1862" s="10">
        <f t="shared" si="14"/>
        <v>1750.0000000000005</v>
      </c>
      <c r="L1862" s="10">
        <f t="shared" si="15"/>
        <v>612.50000000000011</v>
      </c>
      <c r="M1862" s="11">
        <v>0.35</v>
      </c>
      <c r="O1862" s="16"/>
      <c r="P1862" s="14"/>
      <c r="Q1862" s="12"/>
      <c r="R1862" s="13"/>
    </row>
    <row r="1863" spans="1:18" ht="15.85" customHeight="1">
      <c r="A1863" s="1"/>
      <c r="B1863" s="6" t="s">
        <v>27</v>
      </c>
      <c r="C1863" s="6">
        <v>1128299</v>
      </c>
      <c r="D1863" s="7">
        <v>44493</v>
      </c>
      <c r="E1863" s="6" t="s">
        <v>28</v>
      </c>
      <c r="F1863" s="6" t="s">
        <v>75</v>
      </c>
      <c r="G1863" s="6" t="s">
        <v>76</v>
      </c>
      <c r="H1863" s="6" t="s">
        <v>20</v>
      </c>
      <c r="I1863" s="8">
        <v>0.45000000000000007</v>
      </c>
      <c r="J1863" s="9">
        <v>3250</v>
      </c>
      <c r="K1863" s="10">
        <f t="shared" si="14"/>
        <v>1462.5000000000002</v>
      </c>
      <c r="L1863" s="10">
        <f t="shared" si="15"/>
        <v>511.87500000000006</v>
      </c>
      <c r="M1863" s="11">
        <v>0.35</v>
      </c>
      <c r="O1863" s="16"/>
      <c r="P1863" s="14"/>
      <c r="Q1863" s="12"/>
      <c r="R1863" s="13"/>
    </row>
    <row r="1864" spans="1:18" ht="15.85" customHeight="1">
      <c r="A1864" s="1"/>
      <c r="B1864" s="6" t="s">
        <v>27</v>
      </c>
      <c r="C1864" s="6">
        <v>1128299</v>
      </c>
      <c r="D1864" s="7">
        <v>44493</v>
      </c>
      <c r="E1864" s="6" t="s">
        <v>28</v>
      </c>
      <c r="F1864" s="6" t="s">
        <v>75</v>
      </c>
      <c r="G1864" s="6" t="s">
        <v>76</v>
      </c>
      <c r="H1864" s="6" t="s">
        <v>21</v>
      </c>
      <c r="I1864" s="8">
        <v>0.55000000000000004</v>
      </c>
      <c r="J1864" s="9">
        <v>3000</v>
      </c>
      <c r="K1864" s="10">
        <f t="shared" si="14"/>
        <v>1650.0000000000002</v>
      </c>
      <c r="L1864" s="10">
        <f t="shared" si="15"/>
        <v>660.00000000000011</v>
      </c>
      <c r="M1864" s="11">
        <v>0.4</v>
      </c>
      <c r="O1864" s="16"/>
      <c r="P1864" s="14"/>
      <c r="Q1864" s="12"/>
      <c r="R1864" s="13"/>
    </row>
    <row r="1865" spans="1:18" ht="15.85" customHeight="1">
      <c r="A1865" s="1"/>
      <c r="B1865" s="6" t="s">
        <v>27</v>
      </c>
      <c r="C1865" s="6">
        <v>1128299</v>
      </c>
      <c r="D1865" s="7">
        <v>44493</v>
      </c>
      <c r="E1865" s="6" t="s">
        <v>28</v>
      </c>
      <c r="F1865" s="6" t="s">
        <v>75</v>
      </c>
      <c r="G1865" s="6" t="s">
        <v>76</v>
      </c>
      <c r="H1865" s="6" t="s">
        <v>22</v>
      </c>
      <c r="I1865" s="8">
        <v>0.60000000000000009</v>
      </c>
      <c r="J1865" s="9">
        <v>3500</v>
      </c>
      <c r="K1865" s="10">
        <f t="shared" si="14"/>
        <v>2100.0000000000005</v>
      </c>
      <c r="L1865" s="10">
        <f t="shared" si="15"/>
        <v>630.00000000000011</v>
      </c>
      <c r="M1865" s="11">
        <v>0.3</v>
      </c>
      <c r="O1865" s="16"/>
      <c r="P1865" s="14"/>
      <c r="Q1865" s="12"/>
      <c r="R1865" s="13"/>
    </row>
    <row r="1866" spans="1:18" ht="15.85" customHeight="1">
      <c r="A1866" s="1"/>
      <c r="B1866" s="6" t="s">
        <v>27</v>
      </c>
      <c r="C1866" s="6">
        <v>1128299</v>
      </c>
      <c r="D1866" s="7">
        <v>44524</v>
      </c>
      <c r="E1866" s="6" t="s">
        <v>28</v>
      </c>
      <c r="F1866" s="6" t="s">
        <v>75</v>
      </c>
      <c r="G1866" s="6" t="s">
        <v>76</v>
      </c>
      <c r="H1866" s="6" t="s">
        <v>17</v>
      </c>
      <c r="I1866" s="8">
        <v>0.45000000000000007</v>
      </c>
      <c r="J1866" s="9">
        <v>5750</v>
      </c>
      <c r="K1866" s="10">
        <f t="shared" si="14"/>
        <v>2587.5000000000005</v>
      </c>
      <c r="L1866" s="10">
        <f t="shared" si="15"/>
        <v>905.62500000000011</v>
      </c>
      <c r="M1866" s="11">
        <v>0.35</v>
      </c>
      <c r="O1866" s="16"/>
      <c r="P1866" s="14"/>
      <c r="Q1866" s="12"/>
      <c r="R1866" s="13"/>
    </row>
    <row r="1867" spans="1:18" ht="15.85" customHeight="1">
      <c r="A1867" s="1"/>
      <c r="B1867" s="6" t="s">
        <v>27</v>
      </c>
      <c r="C1867" s="6">
        <v>1128299</v>
      </c>
      <c r="D1867" s="7">
        <v>44524</v>
      </c>
      <c r="E1867" s="6" t="s">
        <v>28</v>
      </c>
      <c r="F1867" s="6" t="s">
        <v>75</v>
      </c>
      <c r="G1867" s="6" t="s">
        <v>76</v>
      </c>
      <c r="H1867" s="6" t="s">
        <v>18</v>
      </c>
      <c r="I1867" s="8">
        <v>0.50000000000000011</v>
      </c>
      <c r="J1867" s="9">
        <v>6500</v>
      </c>
      <c r="K1867" s="10">
        <f t="shared" si="14"/>
        <v>3250.0000000000009</v>
      </c>
      <c r="L1867" s="10">
        <f t="shared" si="15"/>
        <v>1137.5000000000002</v>
      </c>
      <c r="M1867" s="11">
        <v>0.35</v>
      </c>
      <c r="O1867" s="16"/>
      <c r="P1867" s="14"/>
      <c r="Q1867" s="12"/>
      <c r="R1867" s="13"/>
    </row>
    <row r="1868" spans="1:18" ht="15.85" customHeight="1">
      <c r="A1868" s="1"/>
      <c r="B1868" s="6" t="s">
        <v>27</v>
      </c>
      <c r="C1868" s="6">
        <v>1128299</v>
      </c>
      <c r="D1868" s="7">
        <v>44524</v>
      </c>
      <c r="E1868" s="6" t="s">
        <v>28</v>
      </c>
      <c r="F1868" s="6" t="s">
        <v>75</v>
      </c>
      <c r="G1868" s="6" t="s">
        <v>76</v>
      </c>
      <c r="H1868" s="6" t="s">
        <v>19</v>
      </c>
      <c r="I1868" s="8">
        <v>0.45000000000000007</v>
      </c>
      <c r="J1868" s="9">
        <v>4750</v>
      </c>
      <c r="K1868" s="10">
        <f t="shared" si="14"/>
        <v>2137.5000000000005</v>
      </c>
      <c r="L1868" s="10">
        <f t="shared" si="15"/>
        <v>748.12500000000011</v>
      </c>
      <c r="M1868" s="11">
        <v>0.35</v>
      </c>
      <c r="O1868" s="16"/>
      <c r="P1868" s="14"/>
      <c r="Q1868" s="12"/>
      <c r="R1868" s="13"/>
    </row>
    <row r="1869" spans="1:18" ht="15.85" customHeight="1">
      <c r="A1869" s="1"/>
      <c r="B1869" s="6" t="s">
        <v>27</v>
      </c>
      <c r="C1869" s="6">
        <v>1128299</v>
      </c>
      <c r="D1869" s="7">
        <v>44524</v>
      </c>
      <c r="E1869" s="6" t="s">
        <v>28</v>
      </c>
      <c r="F1869" s="6" t="s">
        <v>75</v>
      </c>
      <c r="G1869" s="6" t="s">
        <v>76</v>
      </c>
      <c r="H1869" s="6" t="s">
        <v>20</v>
      </c>
      <c r="I1869" s="8">
        <v>0.55000000000000016</v>
      </c>
      <c r="J1869" s="9">
        <v>4500</v>
      </c>
      <c r="K1869" s="10">
        <f t="shared" si="14"/>
        <v>2475.0000000000009</v>
      </c>
      <c r="L1869" s="10">
        <f t="shared" si="15"/>
        <v>866.25000000000023</v>
      </c>
      <c r="M1869" s="11">
        <v>0.35</v>
      </c>
      <c r="O1869" s="16"/>
      <c r="P1869" s="14"/>
      <c r="Q1869" s="12"/>
      <c r="R1869" s="13"/>
    </row>
    <row r="1870" spans="1:18" ht="15.85" customHeight="1">
      <c r="A1870" s="1"/>
      <c r="B1870" s="6" t="s">
        <v>27</v>
      </c>
      <c r="C1870" s="6">
        <v>1128299</v>
      </c>
      <c r="D1870" s="7">
        <v>44524</v>
      </c>
      <c r="E1870" s="6" t="s">
        <v>28</v>
      </c>
      <c r="F1870" s="6" t="s">
        <v>75</v>
      </c>
      <c r="G1870" s="6" t="s">
        <v>76</v>
      </c>
      <c r="H1870" s="6" t="s">
        <v>21</v>
      </c>
      <c r="I1870" s="8">
        <v>0.75000000000000011</v>
      </c>
      <c r="J1870" s="9">
        <v>4250</v>
      </c>
      <c r="K1870" s="10">
        <f t="shared" si="14"/>
        <v>3187.5000000000005</v>
      </c>
      <c r="L1870" s="10">
        <f t="shared" si="15"/>
        <v>1275.0000000000002</v>
      </c>
      <c r="M1870" s="11">
        <v>0.4</v>
      </c>
      <c r="O1870" s="16"/>
      <c r="P1870" s="14"/>
      <c r="Q1870" s="12"/>
      <c r="R1870" s="13"/>
    </row>
    <row r="1871" spans="1:18" ht="15.85" customHeight="1">
      <c r="A1871" s="1"/>
      <c r="B1871" s="6" t="s">
        <v>27</v>
      </c>
      <c r="C1871" s="6">
        <v>1128299</v>
      </c>
      <c r="D1871" s="7">
        <v>44524</v>
      </c>
      <c r="E1871" s="6" t="s">
        <v>28</v>
      </c>
      <c r="F1871" s="6" t="s">
        <v>75</v>
      </c>
      <c r="G1871" s="6" t="s">
        <v>76</v>
      </c>
      <c r="H1871" s="6" t="s">
        <v>22</v>
      </c>
      <c r="I1871" s="8">
        <v>0.80000000000000016</v>
      </c>
      <c r="J1871" s="9">
        <v>5500</v>
      </c>
      <c r="K1871" s="10">
        <f t="shared" si="14"/>
        <v>4400.0000000000009</v>
      </c>
      <c r="L1871" s="10">
        <f t="shared" si="15"/>
        <v>1320.0000000000002</v>
      </c>
      <c r="M1871" s="11">
        <v>0.3</v>
      </c>
      <c r="O1871" s="16"/>
      <c r="P1871" s="14"/>
      <c r="Q1871" s="12"/>
      <c r="R1871" s="13"/>
    </row>
    <row r="1872" spans="1:18" ht="15.85" customHeight="1">
      <c r="A1872" s="1"/>
      <c r="B1872" s="6" t="s">
        <v>27</v>
      </c>
      <c r="C1872" s="6">
        <v>1128299</v>
      </c>
      <c r="D1872" s="7">
        <v>44553</v>
      </c>
      <c r="E1872" s="6" t="s">
        <v>28</v>
      </c>
      <c r="F1872" s="6" t="s">
        <v>75</v>
      </c>
      <c r="G1872" s="6" t="s">
        <v>76</v>
      </c>
      <c r="H1872" s="6" t="s">
        <v>17</v>
      </c>
      <c r="I1872" s="8">
        <v>0.65000000000000013</v>
      </c>
      <c r="J1872" s="9">
        <v>7500</v>
      </c>
      <c r="K1872" s="10">
        <f t="shared" si="14"/>
        <v>4875.0000000000009</v>
      </c>
      <c r="L1872" s="10">
        <f t="shared" si="15"/>
        <v>1706.2500000000002</v>
      </c>
      <c r="M1872" s="11">
        <v>0.35</v>
      </c>
      <c r="O1872" s="16"/>
      <c r="P1872" s="14"/>
      <c r="Q1872" s="12"/>
      <c r="R1872" s="13"/>
    </row>
    <row r="1873" spans="1:18" ht="15.85" customHeight="1">
      <c r="A1873" s="1"/>
      <c r="B1873" s="6" t="s">
        <v>27</v>
      </c>
      <c r="C1873" s="6">
        <v>1128299</v>
      </c>
      <c r="D1873" s="7">
        <v>44553</v>
      </c>
      <c r="E1873" s="6" t="s">
        <v>28</v>
      </c>
      <c r="F1873" s="6" t="s">
        <v>75</v>
      </c>
      <c r="G1873" s="6" t="s">
        <v>76</v>
      </c>
      <c r="H1873" s="6" t="s">
        <v>18</v>
      </c>
      <c r="I1873" s="8">
        <v>0.75000000000000022</v>
      </c>
      <c r="J1873" s="9">
        <v>7500</v>
      </c>
      <c r="K1873" s="10">
        <f t="shared" si="14"/>
        <v>5625.0000000000018</v>
      </c>
      <c r="L1873" s="10">
        <f t="shared" si="15"/>
        <v>1968.7500000000005</v>
      </c>
      <c r="M1873" s="11">
        <v>0.35</v>
      </c>
      <c r="O1873" s="16"/>
      <c r="P1873" s="14"/>
      <c r="Q1873" s="12"/>
      <c r="R1873" s="13"/>
    </row>
    <row r="1874" spans="1:18" ht="15.85" customHeight="1">
      <c r="A1874" s="1"/>
      <c r="B1874" s="6" t="s">
        <v>27</v>
      </c>
      <c r="C1874" s="6">
        <v>1128299</v>
      </c>
      <c r="D1874" s="7">
        <v>44553</v>
      </c>
      <c r="E1874" s="6" t="s">
        <v>28</v>
      </c>
      <c r="F1874" s="6" t="s">
        <v>75</v>
      </c>
      <c r="G1874" s="6" t="s">
        <v>76</v>
      </c>
      <c r="H1874" s="6" t="s">
        <v>19</v>
      </c>
      <c r="I1874" s="8">
        <v>0.70000000000000018</v>
      </c>
      <c r="J1874" s="9">
        <v>5500</v>
      </c>
      <c r="K1874" s="10">
        <f t="shared" si="14"/>
        <v>3850.0000000000009</v>
      </c>
      <c r="L1874" s="10">
        <f t="shared" si="15"/>
        <v>1347.5000000000002</v>
      </c>
      <c r="M1874" s="11">
        <v>0.35</v>
      </c>
      <c r="O1874" s="16"/>
      <c r="P1874" s="14"/>
      <c r="Q1874" s="12"/>
      <c r="R1874" s="13"/>
    </row>
    <row r="1875" spans="1:18" ht="15.85" customHeight="1">
      <c r="A1875" s="1"/>
      <c r="B1875" s="6" t="s">
        <v>27</v>
      </c>
      <c r="C1875" s="6">
        <v>1128299</v>
      </c>
      <c r="D1875" s="7">
        <v>44553</v>
      </c>
      <c r="E1875" s="6" t="s">
        <v>28</v>
      </c>
      <c r="F1875" s="6" t="s">
        <v>75</v>
      </c>
      <c r="G1875" s="6" t="s">
        <v>76</v>
      </c>
      <c r="H1875" s="6" t="s">
        <v>20</v>
      </c>
      <c r="I1875" s="8">
        <v>0.70000000000000018</v>
      </c>
      <c r="J1875" s="9">
        <v>5500</v>
      </c>
      <c r="K1875" s="10">
        <f t="shared" si="14"/>
        <v>3850.0000000000009</v>
      </c>
      <c r="L1875" s="10">
        <f t="shared" si="15"/>
        <v>1347.5000000000002</v>
      </c>
      <c r="M1875" s="11">
        <v>0.35</v>
      </c>
      <c r="O1875" s="16"/>
      <c r="P1875" s="14"/>
      <c r="Q1875" s="12"/>
      <c r="R1875" s="13"/>
    </row>
    <row r="1876" spans="1:18" ht="15.85" customHeight="1">
      <c r="A1876" s="1"/>
      <c r="B1876" s="6" t="s">
        <v>27</v>
      </c>
      <c r="C1876" s="6">
        <v>1128299</v>
      </c>
      <c r="D1876" s="7">
        <v>44553</v>
      </c>
      <c r="E1876" s="6" t="s">
        <v>28</v>
      </c>
      <c r="F1876" s="6" t="s">
        <v>75</v>
      </c>
      <c r="G1876" s="6" t="s">
        <v>76</v>
      </c>
      <c r="H1876" s="6" t="s">
        <v>21</v>
      </c>
      <c r="I1876" s="8">
        <v>0.80000000000000016</v>
      </c>
      <c r="J1876" s="9">
        <v>4750</v>
      </c>
      <c r="K1876" s="10">
        <f t="shared" si="14"/>
        <v>3800.0000000000009</v>
      </c>
      <c r="L1876" s="10">
        <f t="shared" si="15"/>
        <v>1520.0000000000005</v>
      </c>
      <c r="M1876" s="11">
        <v>0.4</v>
      </c>
      <c r="O1876" s="16"/>
      <c r="P1876" s="14"/>
      <c r="Q1876" s="12"/>
      <c r="R1876" s="13"/>
    </row>
    <row r="1877" spans="1:18" ht="15.85" customHeight="1">
      <c r="A1877" s="1"/>
      <c r="B1877" s="6" t="s">
        <v>27</v>
      </c>
      <c r="C1877" s="6">
        <v>1128299</v>
      </c>
      <c r="D1877" s="7">
        <v>44553</v>
      </c>
      <c r="E1877" s="6" t="s">
        <v>28</v>
      </c>
      <c r="F1877" s="6" t="s">
        <v>75</v>
      </c>
      <c r="G1877" s="6" t="s">
        <v>76</v>
      </c>
      <c r="H1877" s="6" t="s">
        <v>22</v>
      </c>
      <c r="I1877" s="8">
        <v>0.8500000000000002</v>
      </c>
      <c r="J1877" s="9">
        <v>5750</v>
      </c>
      <c r="K1877" s="10">
        <f t="shared" si="14"/>
        <v>4887.5000000000009</v>
      </c>
      <c r="L1877" s="10">
        <f t="shared" si="15"/>
        <v>1466.2500000000002</v>
      </c>
      <c r="M1877" s="11">
        <v>0.3</v>
      </c>
      <c r="O1877" s="16"/>
      <c r="P1877" s="14"/>
      <c r="Q1877" s="12"/>
      <c r="R1877" s="13"/>
    </row>
    <row r="1878" spans="1:18" ht="15.85" customHeight="1">
      <c r="A1878" s="1" t="s">
        <v>39</v>
      </c>
      <c r="B1878" s="6" t="s">
        <v>27</v>
      </c>
      <c r="C1878" s="6">
        <v>1128299</v>
      </c>
      <c r="D1878" s="7">
        <v>44213</v>
      </c>
      <c r="E1878" s="6" t="s">
        <v>28</v>
      </c>
      <c r="F1878" s="6" t="s">
        <v>77</v>
      </c>
      <c r="G1878" s="6" t="s">
        <v>60</v>
      </c>
      <c r="H1878" s="6" t="s">
        <v>17</v>
      </c>
      <c r="I1878" s="8">
        <v>0.35000000000000003</v>
      </c>
      <c r="J1878" s="9">
        <v>4000</v>
      </c>
      <c r="K1878" s="10">
        <f t="shared" si="14"/>
        <v>1400.0000000000002</v>
      </c>
      <c r="L1878" s="10">
        <f t="shared" si="15"/>
        <v>560</v>
      </c>
      <c r="M1878" s="11">
        <v>0.39999999999999997</v>
      </c>
      <c r="O1878" s="16"/>
      <c r="P1878" s="14"/>
      <c r="Q1878" s="12"/>
      <c r="R1878" s="13"/>
    </row>
    <row r="1879" spans="1:18" ht="15.85" customHeight="1">
      <c r="A1879" s="1"/>
      <c r="B1879" s="6" t="s">
        <v>27</v>
      </c>
      <c r="C1879" s="6">
        <v>1128299</v>
      </c>
      <c r="D1879" s="7">
        <v>44213</v>
      </c>
      <c r="E1879" s="6" t="s">
        <v>28</v>
      </c>
      <c r="F1879" s="6" t="s">
        <v>77</v>
      </c>
      <c r="G1879" s="6" t="s">
        <v>60</v>
      </c>
      <c r="H1879" s="6" t="s">
        <v>18</v>
      </c>
      <c r="I1879" s="8">
        <v>0.45</v>
      </c>
      <c r="J1879" s="9">
        <v>4000</v>
      </c>
      <c r="K1879" s="10">
        <f t="shared" si="14"/>
        <v>1800</v>
      </c>
      <c r="L1879" s="10">
        <f t="shared" si="15"/>
        <v>719.99999999999989</v>
      </c>
      <c r="M1879" s="11">
        <v>0.39999999999999997</v>
      </c>
      <c r="O1879" s="16"/>
      <c r="P1879" s="14"/>
      <c r="Q1879" s="12"/>
      <c r="R1879" s="13"/>
    </row>
    <row r="1880" spans="1:18" ht="15.85" customHeight="1">
      <c r="A1880" s="1"/>
      <c r="B1880" s="6" t="s">
        <v>27</v>
      </c>
      <c r="C1880" s="6">
        <v>1128299</v>
      </c>
      <c r="D1880" s="7">
        <v>44213</v>
      </c>
      <c r="E1880" s="6" t="s">
        <v>28</v>
      </c>
      <c r="F1880" s="6" t="s">
        <v>77</v>
      </c>
      <c r="G1880" s="6" t="s">
        <v>60</v>
      </c>
      <c r="H1880" s="6" t="s">
        <v>19</v>
      </c>
      <c r="I1880" s="8">
        <v>0.45</v>
      </c>
      <c r="J1880" s="9">
        <v>4000</v>
      </c>
      <c r="K1880" s="10">
        <f t="shared" si="14"/>
        <v>1800</v>
      </c>
      <c r="L1880" s="10">
        <f t="shared" si="15"/>
        <v>719.99999999999989</v>
      </c>
      <c r="M1880" s="11">
        <v>0.39999999999999997</v>
      </c>
      <c r="O1880" s="16"/>
      <c r="P1880" s="14"/>
      <c r="Q1880" s="12"/>
      <c r="R1880" s="13"/>
    </row>
    <row r="1881" spans="1:18" ht="15.85" customHeight="1">
      <c r="A1881" s="1"/>
      <c r="B1881" s="6" t="s">
        <v>27</v>
      </c>
      <c r="C1881" s="6">
        <v>1128299</v>
      </c>
      <c r="D1881" s="7">
        <v>44213</v>
      </c>
      <c r="E1881" s="6" t="s">
        <v>28</v>
      </c>
      <c r="F1881" s="6" t="s">
        <v>77</v>
      </c>
      <c r="G1881" s="6" t="s">
        <v>60</v>
      </c>
      <c r="H1881" s="6" t="s">
        <v>20</v>
      </c>
      <c r="I1881" s="8">
        <v>0.45</v>
      </c>
      <c r="J1881" s="9">
        <v>2500</v>
      </c>
      <c r="K1881" s="10">
        <f t="shared" si="14"/>
        <v>1125</v>
      </c>
      <c r="L1881" s="10">
        <f t="shared" si="15"/>
        <v>449.99999999999994</v>
      </c>
      <c r="M1881" s="11">
        <v>0.39999999999999997</v>
      </c>
      <c r="O1881" s="16"/>
      <c r="P1881" s="14"/>
      <c r="Q1881" s="12"/>
      <c r="R1881" s="13"/>
    </row>
    <row r="1882" spans="1:18" ht="15.85" customHeight="1">
      <c r="A1882" s="1"/>
      <c r="B1882" s="6" t="s">
        <v>27</v>
      </c>
      <c r="C1882" s="6">
        <v>1128299</v>
      </c>
      <c r="D1882" s="7">
        <v>44213</v>
      </c>
      <c r="E1882" s="6" t="s">
        <v>28</v>
      </c>
      <c r="F1882" s="6" t="s">
        <v>77</v>
      </c>
      <c r="G1882" s="6" t="s">
        <v>60</v>
      </c>
      <c r="H1882" s="6" t="s">
        <v>21</v>
      </c>
      <c r="I1882" s="8">
        <v>0.50000000000000011</v>
      </c>
      <c r="J1882" s="9">
        <v>2000</v>
      </c>
      <c r="K1882" s="10">
        <f t="shared" si="14"/>
        <v>1000.0000000000002</v>
      </c>
      <c r="L1882" s="10">
        <f t="shared" si="15"/>
        <v>450.00000000000011</v>
      </c>
      <c r="M1882" s="11">
        <v>0.45</v>
      </c>
      <c r="O1882" s="16"/>
      <c r="P1882" s="14"/>
      <c r="Q1882" s="12"/>
      <c r="R1882" s="13"/>
    </row>
    <row r="1883" spans="1:18" ht="15.85" customHeight="1">
      <c r="A1883" s="1"/>
      <c r="B1883" s="6" t="s">
        <v>27</v>
      </c>
      <c r="C1883" s="6">
        <v>1128299</v>
      </c>
      <c r="D1883" s="7">
        <v>44213</v>
      </c>
      <c r="E1883" s="6" t="s">
        <v>28</v>
      </c>
      <c r="F1883" s="6" t="s">
        <v>77</v>
      </c>
      <c r="G1883" s="6" t="s">
        <v>60</v>
      </c>
      <c r="H1883" s="6" t="s">
        <v>22</v>
      </c>
      <c r="I1883" s="8">
        <v>0.45</v>
      </c>
      <c r="J1883" s="9">
        <v>4500</v>
      </c>
      <c r="K1883" s="10">
        <f t="shared" si="14"/>
        <v>2025</v>
      </c>
      <c r="L1883" s="10">
        <f t="shared" si="15"/>
        <v>708.75</v>
      </c>
      <c r="M1883" s="11">
        <v>0.35</v>
      </c>
      <c r="O1883" s="16"/>
      <c r="P1883" s="14"/>
      <c r="Q1883" s="12"/>
      <c r="R1883" s="13"/>
    </row>
    <row r="1884" spans="1:18" ht="15.85" customHeight="1">
      <c r="A1884" s="1"/>
      <c r="B1884" s="6" t="s">
        <v>27</v>
      </c>
      <c r="C1884" s="6">
        <v>1128299</v>
      </c>
      <c r="D1884" s="7">
        <v>44244</v>
      </c>
      <c r="E1884" s="6" t="s">
        <v>28</v>
      </c>
      <c r="F1884" s="6" t="s">
        <v>77</v>
      </c>
      <c r="G1884" s="6" t="s">
        <v>60</v>
      </c>
      <c r="H1884" s="6" t="s">
        <v>17</v>
      </c>
      <c r="I1884" s="8">
        <v>0.35000000000000003</v>
      </c>
      <c r="J1884" s="9">
        <v>5000</v>
      </c>
      <c r="K1884" s="10">
        <f t="shared" si="14"/>
        <v>1750.0000000000002</v>
      </c>
      <c r="L1884" s="10">
        <f t="shared" si="15"/>
        <v>700</v>
      </c>
      <c r="M1884" s="11">
        <v>0.39999999999999997</v>
      </c>
      <c r="O1884" s="16"/>
      <c r="P1884" s="14"/>
      <c r="Q1884" s="12"/>
      <c r="R1884" s="13"/>
    </row>
    <row r="1885" spans="1:18" ht="15.85" customHeight="1">
      <c r="A1885" s="1"/>
      <c r="B1885" s="6" t="s">
        <v>27</v>
      </c>
      <c r="C1885" s="6">
        <v>1128299</v>
      </c>
      <c r="D1885" s="7">
        <v>44244</v>
      </c>
      <c r="E1885" s="6" t="s">
        <v>28</v>
      </c>
      <c r="F1885" s="6" t="s">
        <v>77</v>
      </c>
      <c r="G1885" s="6" t="s">
        <v>60</v>
      </c>
      <c r="H1885" s="6" t="s">
        <v>18</v>
      </c>
      <c r="I1885" s="8">
        <v>0.45</v>
      </c>
      <c r="J1885" s="9">
        <v>4000</v>
      </c>
      <c r="K1885" s="10">
        <f t="shared" si="14"/>
        <v>1800</v>
      </c>
      <c r="L1885" s="10">
        <f t="shared" si="15"/>
        <v>719.99999999999989</v>
      </c>
      <c r="M1885" s="11">
        <v>0.39999999999999997</v>
      </c>
      <c r="O1885" s="16"/>
      <c r="P1885" s="14"/>
      <c r="Q1885" s="12"/>
      <c r="R1885" s="13"/>
    </row>
    <row r="1886" spans="1:18" ht="15.85" customHeight="1">
      <c r="A1886" s="1"/>
      <c r="B1886" s="6" t="s">
        <v>27</v>
      </c>
      <c r="C1886" s="6">
        <v>1128299</v>
      </c>
      <c r="D1886" s="7">
        <v>44244</v>
      </c>
      <c r="E1886" s="6" t="s">
        <v>28</v>
      </c>
      <c r="F1886" s="6" t="s">
        <v>77</v>
      </c>
      <c r="G1886" s="6" t="s">
        <v>60</v>
      </c>
      <c r="H1886" s="6" t="s">
        <v>19</v>
      </c>
      <c r="I1886" s="8">
        <v>0.45</v>
      </c>
      <c r="J1886" s="9">
        <v>4000</v>
      </c>
      <c r="K1886" s="10">
        <f t="shared" si="14"/>
        <v>1800</v>
      </c>
      <c r="L1886" s="10">
        <f t="shared" si="15"/>
        <v>719.99999999999989</v>
      </c>
      <c r="M1886" s="11">
        <v>0.39999999999999997</v>
      </c>
      <c r="O1886" s="16"/>
      <c r="P1886" s="14"/>
      <c r="Q1886" s="12"/>
      <c r="R1886" s="13"/>
    </row>
    <row r="1887" spans="1:18" ht="15.85" customHeight="1">
      <c r="A1887" s="1"/>
      <c r="B1887" s="6" t="s">
        <v>27</v>
      </c>
      <c r="C1887" s="6">
        <v>1128299</v>
      </c>
      <c r="D1887" s="7">
        <v>44244</v>
      </c>
      <c r="E1887" s="6" t="s">
        <v>28</v>
      </c>
      <c r="F1887" s="6" t="s">
        <v>77</v>
      </c>
      <c r="G1887" s="6" t="s">
        <v>60</v>
      </c>
      <c r="H1887" s="6" t="s">
        <v>20</v>
      </c>
      <c r="I1887" s="8">
        <v>0.45</v>
      </c>
      <c r="J1887" s="9">
        <v>2500</v>
      </c>
      <c r="K1887" s="10">
        <f t="shared" si="14"/>
        <v>1125</v>
      </c>
      <c r="L1887" s="10">
        <f t="shared" si="15"/>
        <v>449.99999999999994</v>
      </c>
      <c r="M1887" s="11">
        <v>0.39999999999999997</v>
      </c>
      <c r="O1887" s="16"/>
      <c r="P1887" s="14"/>
      <c r="Q1887" s="12"/>
      <c r="R1887" s="13"/>
    </row>
    <row r="1888" spans="1:18" ht="15.85" customHeight="1">
      <c r="A1888" s="1"/>
      <c r="B1888" s="6" t="s">
        <v>27</v>
      </c>
      <c r="C1888" s="6">
        <v>1128299</v>
      </c>
      <c r="D1888" s="7">
        <v>44244</v>
      </c>
      <c r="E1888" s="6" t="s">
        <v>28</v>
      </c>
      <c r="F1888" s="6" t="s">
        <v>77</v>
      </c>
      <c r="G1888" s="6" t="s">
        <v>60</v>
      </c>
      <c r="H1888" s="6" t="s">
        <v>21</v>
      </c>
      <c r="I1888" s="8">
        <v>0.50000000000000011</v>
      </c>
      <c r="J1888" s="9">
        <v>1750</v>
      </c>
      <c r="K1888" s="10">
        <f t="shared" si="14"/>
        <v>875.00000000000023</v>
      </c>
      <c r="L1888" s="10">
        <f t="shared" si="15"/>
        <v>393.75000000000011</v>
      </c>
      <c r="M1888" s="11">
        <v>0.45</v>
      </c>
      <c r="O1888" s="16"/>
      <c r="P1888" s="14"/>
      <c r="Q1888" s="12"/>
      <c r="R1888" s="13"/>
    </row>
    <row r="1889" spans="1:18" ht="15.85" customHeight="1">
      <c r="A1889" s="1"/>
      <c r="B1889" s="6" t="s">
        <v>27</v>
      </c>
      <c r="C1889" s="6">
        <v>1128299</v>
      </c>
      <c r="D1889" s="7">
        <v>44244</v>
      </c>
      <c r="E1889" s="6" t="s">
        <v>28</v>
      </c>
      <c r="F1889" s="6" t="s">
        <v>77</v>
      </c>
      <c r="G1889" s="6" t="s">
        <v>60</v>
      </c>
      <c r="H1889" s="6" t="s">
        <v>22</v>
      </c>
      <c r="I1889" s="8">
        <v>0.45</v>
      </c>
      <c r="J1889" s="9">
        <v>3750</v>
      </c>
      <c r="K1889" s="10">
        <f t="shared" si="14"/>
        <v>1687.5</v>
      </c>
      <c r="L1889" s="10">
        <f t="shared" si="15"/>
        <v>590.625</v>
      </c>
      <c r="M1889" s="11">
        <v>0.35</v>
      </c>
      <c r="O1889" s="16"/>
      <c r="P1889" s="14"/>
      <c r="Q1889" s="12"/>
      <c r="R1889" s="13"/>
    </row>
    <row r="1890" spans="1:18" ht="15.85" customHeight="1">
      <c r="A1890" s="1"/>
      <c r="B1890" s="6" t="s">
        <v>27</v>
      </c>
      <c r="C1890" s="6">
        <v>1128299</v>
      </c>
      <c r="D1890" s="7">
        <v>44271</v>
      </c>
      <c r="E1890" s="6" t="s">
        <v>28</v>
      </c>
      <c r="F1890" s="6" t="s">
        <v>77</v>
      </c>
      <c r="G1890" s="6" t="s">
        <v>60</v>
      </c>
      <c r="H1890" s="6" t="s">
        <v>17</v>
      </c>
      <c r="I1890" s="8">
        <v>0.45</v>
      </c>
      <c r="J1890" s="9">
        <v>5250</v>
      </c>
      <c r="K1890" s="10">
        <f t="shared" si="14"/>
        <v>2362.5</v>
      </c>
      <c r="L1890" s="10">
        <f t="shared" si="15"/>
        <v>944.99999999999989</v>
      </c>
      <c r="M1890" s="11">
        <v>0.39999999999999997</v>
      </c>
      <c r="O1890" s="16"/>
      <c r="P1890" s="14"/>
      <c r="Q1890" s="12"/>
      <c r="R1890" s="13"/>
    </row>
    <row r="1891" spans="1:18" ht="15.85" customHeight="1">
      <c r="A1891" s="1"/>
      <c r="B1891" s="6" t="s">
        <v>27</v>
      </c>
      <c r="C1891" s="6">
        <v>1128299</v>
      </c>
      <c r="D1891" s="7">
        <v>44271</v>
      </c>
      <c r="E1891" s="6" t="s">
        <v>28</v>
      </c>
      <c r="F1891" s="6" t="s">
        <v>77</v>
      </c>
      <c r="G1891" s="6" t="s">
        <v>60</v>
      </c>
      <c r="H1891" s="6" t="s">
        <v>18</v>
      </c>
      <c r="I1891" s="8">
        <v>0.55000000000000004</v>
      </c>
      <c r="J1891" s="9">
        <v>3750</v>
      </c>
      <c r="K1891" s="10">
        <f t="shared" si="14"/>
        <v>2062.5</v>
      </c>
      <c r="L1891" s="10">
        <f t="shared" si="15"/>
        <v>824.99999999999989</v>
      </c>
      <c r="M1891" s="11">
        <v>0.39999999999999997</v>
      </c>
      <c r="O1891" s="16"/>
      <c r="P1891" s="14"/>
      <c r="Q1891" s="12"/>
      <c r="R1891" s="13"/>
    </row>
    <row r="1892" spans="1:18" ht="15.85" customHeight="1">
      <c r="A1892" s="1"/>
      <c r="B1892" s="6" t="s">
        <v>27</v>
      </c>
      <c r="C1892" s="6">
        <v>1128299</v>
      </c>
      <c r="D1892" s="7">
        <v>44271</v>
      </c>
      <c r="E1892" s="6" t="s">
        <v>28</v>
      </c>
      <c r="F1892" s="6" t="s">
        <v>77</v>
      </c>
      <c r="G1892" s="6" t="s">
        <v>60</v>
      </c>
      <c r="H1892" s="6" t="s">
        <v>19</v>
      </c>
      <c r="I1892" s="8">
        <v>0.6</v>
      </c>
      <c r="J1892" s="9">
        <v>4000</v>
      </c>
      <c r="K1892" s="10">
        <f t="shared" si="14"/>
        <v>2400</v>
      </c>
      <c r="L1892" s="10">
        <f t="shared" si="15"/>
        <v>959.99999999999989</v>
      </c>
      <c r="M1892" s="11">
        <v>0.39999999999999997</v>
      </c>
      <c r="O1892" s="16"/>
      <c r="P1892" s="14"/>
      <c r="Q1892" s="12"/>
      <c r="R1892" s="13"/>
    </row>
    <row r="1893" spans="1:18" ht="15.85" customHeight="1">
      <c r="A1893" s="1"/>
      <c r="B1893" s="6" t="s">
        <v>27</v>
      </c>
      <c r="C1893" s="6">
        <v>1128299</v>
      </c>
      <c r="D1893" s="7">
        <v>44271</v>
      </c>
      <c r="E1893" s="6" t="s">
        <v>28</v>
      </c>
      <c r="F1893" s="6" t="s">
        <v>77</v>
      </c>
      <c r="G1893" s="6" t="s">
        <v>60</v>
      </c>
      <c r="H1893" s="6" t="s">
        <v>20</v>
      </c>
      <c r="I1893" s="8">
        <v>0.55000000000000004</v>
      </c>
      <c r="J1893" s="9">
        <v>3000</v>
      </c>
      <c r="K1893" s="10">
        <f t="shared" si="14"/>
        <v>1650.0000000000002</v>
      </c>
      <c r="L1893" s="10">
        <f t="shared" si="15"/>
        <v>660</v>
      </c>
      <c r="M1893" s="11">
        <v>0.39999999999999997</v>
      </c>
      <c r="O1893" s="16"/>
      <c r="P1893" s="14"/>
      <c r="Q1893" s="12"/>
      <c r="R1893" s="13"/>
    </row>
    <row r="1894" spans="1:18" ht="15.85" customHeight="1">
      <c r="A1894" s="1"/>
      <c r="B1894" s="6" t="s">
        <v>27</v>
      </c>
      <c r="C1894" s="6">
        <v>1128299</v>
      </c>
      <c r="D1894" s="7">
        <v>44271</v>
      </c>
      <c r="E1894" s="6" t="s">
        <v>28</v>
      </c>
      <c r="F1894" s="6" t="s">
        <v>77</v>
      </c>
      <c r="G1894" s="6" t="s">
        <v>60</v>
      </c>
      <c r="H1894" s="6" t="s">
        <v>21</v>
      </c>
      <c r="I1894" s="8">
        <v>0.60000000000000009</v>
      </c>
      <c r="J1894" s="9">
        <v>1500</v>
      </c>
      <c r="K1894" s="10">
        <f t="shared" si="14"/>
        <v>900.00000000000011</v>
      </c>
      <c r="L1894" s="10">
        <f t="shared" si="15"/>
        <v>405.00000000000006</v>
      </c>
      <c r="M1894" s="11">
        <v>0.45</v>
      </c>
      <c r="O1894" s="16"/>
      <c r="P1894" s="14"/>
      <c r="Q1894" s="12"/>
      <c r="R1894" s="13"/>
    </row>
    <row r="1895" spans="1:18" ht="15.85" customHeight="1">
      <c r="A1895" s="1"/>
      <c r="B1895" s="6" t="s">
        <v>27</v>
      </c>
      <c r="C1895" s="6">
        <v>1128299</v>
      </c>
      <c r="D1895" s="7">
        <v>44271</v>
      </c>
      <c r="E1895" s="6" t="s">
        <v>28</v>
      </c>
      <c r="F1895" s="6" t="s">
        <v>77</v>
      </c>
      <c r="G1895" s="6" t="s">
        <v>60</v>
      </c>
      <c r="H1895" s="6" t="s">
        <v>22</v>
      </c>
      <c r="I1895" s="8">
        <v>0.45</v>
      </c>
      <c r="J1895" s="9">
        <v>3500</v>
      </c>
      <c r="K1895" s="10">
        <f t="shared" si="14"/>
        <v>1575</v>
      </c>
      <c r="L1895" s="10">
        <f t="shared" si="15"/>
        <v>551.25</v>
      </c>
      <c r="M1895" s="11">
        <v>0.35</v>
      </c>
      <c r="O1895" s="16"/>
      <c r="P1895" s="14"/>
      <c r="Q1895" s="12"/>
      <c r="R1895" s="13"/>
    </row>
    <row r="1896" spans="1:18" ht="15.85" customHeight="1">
      <c r="A1896" s="1"/>
      <c r="B1896" s="6" t="s">
        <v>27</v>
      </c>
      <c r="C1896" s="6">
        <v>1128299</v>
      </c>
      <c r="D1896" s="7">
        <v>44303</v>
      </c>
      <c r="E1896" s="6" t="s">
        <v>28</v>
      </c>
      <c r="F1896" s="6" t="s">
        <v>77</v>
      </c>
      <c r="G1896" s="6" t="s">
        <v>60</v>
      </c>
      <c r="H1896" s="6" t="s">
        <v>17</v>
      </c>
      <c r="I1896" s="8">
        <v>0.5</v>
      </c>
      <c r="J1896" s="9">
        <v>5250</v>
      </c>
      <c r="K1896" s="10">
        <f t="shared" si="14"/>
        <v>2625</v>
      </c>
      <c r="L1896" s="10">
        <f t="shared" si="15"/>
        <v>1050</v>
      </c>
      <c r="M1896" s="11">
        <v>0.39999999999999997</v>
      </c>
      <c r="O1896" s="16"/>
      <c r="P1896" s="14"/>
      <c r="Q1896" s="12"/>
      <c r="R1896" s="13"/>
    </row>
    <row r="1897" spans="1:18" ht="15.85" customHeight="1">
      <c r="A1897" s="1"/>
      <c r="B1897" s="6" t="s">
        <v>27</v>
      </c>
      <c r="C1897" s="6">
        <v>1128299</v>
      </c>
      <c r="D1897" s="7">
        <v>44303</v>
      </c>
      <c r="E1897" s="6" t="s">
        <v>28</v>
      </c>
      <c r="F1897" s="6" t="s">
        <v>77</v>
      </c>
      <c r="G1897" s="6" t="s">
        <v>60</v>
      </c>
      <c r="H1897" s="6" t="s">
        <v>18</v>
      </c>
      <c r="I1897" s="8">
        <v>0.55000000000000004</v>
      </c>
      <c r="J1897" s="9">
        <v>3250</v>
      </c>
      <c r="K1897" s="10">
        <f t="shared" si="14"/>
        <v>1787.5000000000002</v>
      </c>
      <c r="L1897" s="10">
        <f t="shared" si="15"/>
        <v>715</v>
      </c>
      <c r="M1897" s="11">
        <v>0.39999999999999997</v>
      </c>
      <c r="O1897" s="16"/>
      <c r="P1897" s="14"/>
      <c r="Q1897" s="12"/>
      <c r="R1897" s="13"/>
    </row>
    <row r="1898" spans="1:18" ht="15.85" customHeight="1">
      <c r="A1898" s="1"/>
      <c r="B1898" s="6" t="s">
        <v>27</v>
      </c>
      <c r="C1898" s="6">
        <v>1128299</v>
      </c>
      <c r="D1898" s="7">
        <v>44303</v>
      </c>
      <c r="E1898" s="6" t="s">
        <v>28</v>
      </c>
      <c r="F1898" s="6" t="s">
        <v>77</v>
      </c>
      <c r="G1898" s="6" t="s">
        <v>60</v>
      </c>
      <c r="H1898" s="6" t="s">
        <v>19</v>
      </c>
      <c r="I1898" s="8">
        <v>0.55000000000000004</v>
      </c>
      <c r="J1898" s="9">
        <v>3750</v>
      </c>
      <c r="K1898" s="10">
        <f t="shared" si="14"/>
        <v>2062.5</v>
      </c>
      <c r="L1898" s="10">
        <f t="shared" si="15"/>
        <v>824.99999999999989</v>
      </c>
      <c r="M1898" s="11">
        <v>0.39999999999999997</v>
      </c>
      <c r="O1898" s="16"/>
      <c r="P1898" s="14"/>
      <c r="Q1898" s="12"/>
      <c r="R1898" s="13"/>
    </row>
    <row r="1899" spans="1:18" ht="15.85" customHeight="1">
      <c r="A1899" s="1"/>
      <c r="B1899" s="6" t="s">
        <v>27</v>
      </c>
      <c r="C1899" s="6">
        <v>1128299</v>
      </c>
      <c r="D1899" s="7">
        <v>44303</v>
      </c>
      <c r="E1899" s="6" t="s">
        <v>28</v>
      </c>
      <c r="F1899" s="6" t="s">
        <v>77</v>
      </c>
      <c r="G1899" s="6" t="s">
        <v>60</v>
      </c>
      <c r="H1899" s="6" t="s">
        <v>20</v>
      </c>
      <c r="I1899" s="8">
        <v>0.40000000000000008</v>
      </c>
      <c r="J1899" s="9">
        <v>2750</v>
      </c>
      <c r="K1899" s="10">
        <f t="shared" si="14"/>
        <v>1100.0000000000002</v>
      </c>
      <c r="L1899" s="10">
        <f t="shared" si="15"/>
        <v>440.00000000000006</v>
      </c>
      <c r="M1899" s="11">
        <v>0.39999999999999997</v>
      </c>
      <c r="O1899" s="16"/>
      <c r="P1899" s="14"/>
      <c r="Q1899" s="12"/>
      <c r="R1899" s="13"/>
    </row>
    <row r="1900" spans="1:18" ht="15.85" customHeight="1">
      <c r="A1900" s="1"/>
      <c r="B1900" s="6" t="s">
        <v>27</v>
      </c>
      <c r="C1900" s="6">
        <v>1128299</v>
      </c>
      <c r="D1900" s="7">
        <v>44303</v>
      </c>
      <c r="E1900" s="6" t="s">
        <v>28</v>
      </c>
      <c r="F1900" s="6" t="s">
        <v>77</v>
      </c>
      <c r="G1900" s="6" t="s">
        <v>60</v>
      </c>
      <c r="H1900" s="6" t="s">
        <v>21</v>
      </c>
      <c r="I1900" s="8">
        <v>0.45000000000000012</v>
      </c>
      <c r="J1900" s="9">
        <v>1750</v>
      </c>
      <c r="K1900" s="10">
        <f t="shared" si="14"/>
        <v>787.50000000000023</v>
      </c>
      <c r="L1900" s="10">
        <f t="shared" si="15"/>
        <v>354.37500000000011</v>
      </c>
      <c r="M1900" s="11">
        <v>0.45</v>
      </c>
      <c r="O1900" s="16"/>
      <c r="P1900" s="14"/>
      <c r="Q1900" s="12"/>
      <c r="R1900" s="13"/>
    </row>
    <row r="1901" spans="1:18" ht="15.85" customHeight="1">
      <c r="A1901" s="1"/>
      <c r="B1901" s="6" t="s">
        <v>27</v>
      </c>
      <c r="C1901" s="6">
        <v>1128299</v>
      </c>
      <c r="D1901" s="7">
        <v>44303</v>
      </c>
      <c r="E1901" s="6" t="s">
        <v>28</v>
      </c>
      <c r="F1901" s="6" t="s">
        <v>77</v>
      </c>
      <c r="G1901" s="6" t="s">
        <v>60</v>
      </c>
      <c r="H1901" s="6" t="s">
        <v>22</v>
      </c>
      <c r="I1901" s="8">
        <v>0.60000000000000009</v>
      </c>
      <c r="J1901" s="9">
        <v>3500</v>
      </c>
      <c r="K1901" s="10">
        <f t="shared" si="14"/>
        <v>2100.0000000000005</v>
      </c>
      <c r="L1901" s="10">
        <f t="shared" si="15"/>
        <v>735.00000000000011</v>
      </c>
      <c r="M1901" s="11">
        <v>0.35</v>
      </c>
      <c r="O1901" s="16"/>
      <c r="P1901" s="14"/>
      <c r="Q1901" s="12"/>
      <c r="R1901" s="13"/>
    </row>
    <row r="1902" spans="1:18" ht="15.85" customHeight="1">
      <c r="A1902" s="1"/>
      <c r="B1902" s="6" t="s">
        <v>27</v>
      </c>
      <c r="C1902" s="6">
        <v>1128299</v>
      </c>
      <c r="D1902" s="7">
        <v>44334</v>
      </c>
      <c r="E1902" s="6" t="s">
        <v>28</v>
      </c>
      <c r="F1902" s="6" t="s">
        <v>77</v>
      </c>
      <c r="G1902" s="6" t="s">
        <v>60</v>
      </c>
      <c r="H1902" s="6" t="s">
        <v>17</v>
      </c>
      <c r="I1902" s="8">
        <v>0.45</v>
      </c>
      <c r="J1902" s="9">
        <v>5500</v>
      </c>
      <c r="K1902" s="10">
        <f t="shared" si="14"/>
        <v>2475</v>
      </c>
      <c r="L1902" s="10">
        <f t="shared" si="15"/>
        <v>989.99999999999989</v>
      </c>
      <c r="M1902" s="11">
        <v>0.39999999999999997</v>
      </c>
      <c r="O1902" s="16"/>
      <c r="P1902" s="14"/>
      <c r="Q1902" s="12"/>
      <c r="R1902" s="13"/>
    </row>
    <row r="1903" spans="1:18" ht="15.85" customHeight="1">
      <c r="A1903" s="1"/>
      <c r="B1903" s="6" t="s">
        <v>27</v>
      </c>
      <c r="C1903" s="6">
        <v>1128299</v>
      </c>
      <c r="D1903" s="7">
        <v>44334</v>
      </c>
      <c r="E1903" s="6" t="s">
        <v>28</v>
      </c>
      <c r="F1903" s="6" t="s">
        <v>77</v>
      </c>
      <c r="G1903" s="6" t="s">
        <v>60</v>
      </c>
      <c r="H1903" s="6" t="s">
        <v>18</v>
      </c>
      <c r="I1903" s="8">
        <v>0.5</v>
      </c>
      <c r="J1903" s="9">
        <v>4000</v>
      </c>
      <c r="K1903" s="10">
        <f t="shared" si="14"/>
        <v>2000</v>
      </c>
      <c r="L1903" s="10">
        <f t="shared" si="15"/>
        <v>799.99999999999989</v>
      </c>
      <c r="M1903" s="11">
        <v>0.39999999999999997</v>
      </c>
      <c r="O1903" s="16"/>
      <c r="P1903" s="14"/>
      <c r="Q1903" s="12"/>
      <c r="R1903" s="13"/>
    </row>
    <row r="1904" spans="1:18" ht="15.85" customHeight="1">
      <c r="A1904" s="1"/>
      <c r="B1904" s="6" t="s">
        <v>27</v>
      </c>
      <c r="C1904" s="6">
        <v>1128299</v>
      </c>
      <c r="D1904" s="7">
        <v>44334</v>
      </c>
      <c r="E1904" s="6" t="s">
        <v>28</v>
      </c>
      <c r="F1904" s="6" t="s">
        <v>77</v>
      </c>
      <c r="G1904" s="6" t="s">
        <v>60</v>
      </c>
      <c r="H1904" s="6" t="s">
        <v>19</v>
      </c>
      <c r="I1904" s="8">
        <v>0.5</v>
      </c>
      <c r="J1904" s="9">
        <v>4000</v>
      </c>
      <c r="K1904" s="10">
        <f t="shared" si="14"/>
        <v>2000</v>
      </c>
      <c r="L1904" s="10">
        <f t="shared" si="15"/>
        <v>799.99999999999989</v>
      </c>
      <c r="M1904" s="11">
        <v>0.39999999999999997</v>
      </c>
      <c r="O1904" s="16"/>
      <c r="P1904" s="14"/>
      <c r="Q1904" s="12"/>
      <c r="R1904" s="13"/>
    </row>
    <row r="1905" spans="1:18" ht="15.85" customHeight="1">
      <c r="A1905" s="1"/>
      <c r="B1905" s="6" t="s">
        <v>27</v>
      </c>
      <c r="C1905" s="6">
        <v>1128299</v>
      </c>
      <c r="D1905" s="7">
        <v>44334</v>
      </c>
      <c r="E1905" s="6" t="s">
        <v>28</v>
      </c>
      <c r="F1905" s="6" t="s">
        <v>77</v>
      </c>
      <c r="G1905" s="6" t="s">
        <v>60</v>
      </c>
      <c r="H1905" s="6" t="s">
        <v>20</v>
      </c>
      <c r="I1905" s="8">
        <v>0.45</v>
      </c>
      <c r="J1905" s="9">
        <v>3250</v>
      </c>
      <c r="K1905" s="10">
        <f t="shared" si="14"/>
        <v>1462.5</v>
      </c>
      <c r="L1905" s="10">
        <f t="shared" si="15"/>
        <v>585</v>
      </c>
      <c r="M1905" s="11">
        <v>0.39999999999999997</v>
      </c>
      <c r="O1905" s="16"/>
      <c r="P1905" s="14"/>
      <c r="Q1905" s="12"/>
      <c r="R1905" s="13"/>
    </row>
    <row r="1906" spans="1:18" ht="15.85" customHeight="1">
      <c r="A1906" s="1"/>
      <c r="B1906" s="6" t="s">
        <v>27</v>
      </c>
      <c r="C1906" s="6">
        <v>1128299</v>
      </c>
      <c r="D1906" s="7">
        <v>44334</v>
      </c>
      <c r="E1906" s="6" t="s">
        <v>28</v>
      </c>
      <c r="F1906" s="6" t="s">
        <v>77</v>
      </c>
      <c r="G1906" s="6" t="s">
        <v>60</v>
      </c>
      <c r="H1906" s="6" t="s">
        <v>21</v>
      </c>
      <c r="I1906" s="8">
        <v>0.39999999999999997</v>
      </c>
      <c r="J1906" s="9">
        <v>2250</v>
      </c>
      <c r="K1906" s="10">
        <f t="shared" si="14"/>
        <v>899.99999999999989</v>
      </c>
      <c r="L1906" s="10">
        <f t="shared" si="15"/>
        <v>404.99999999999994</v>
      </c>
      <c r="M1906" s="11">
        <v>0.45</v>
      </c>
      <c r="O1906" s="16"/>
      <c r="P1906" s="14"/>
      <c r="Q1906" s="12"/>
      <c r="R1906" s="13"/>
    </row>
    <row r="1907" spans="1:18" ht="15.85" customHeight="1">
      <c r="A1907" s="1"/>
      <c r="B1907" s="6" t="s">
        <v>27</v>
      </c>
      <c r="C1907" s="6">
        <v>1128299</v>
      </c>
      <c r="D1907" s="7">
        <v>44334</v>
      </c>
      <c r="E1907" s="6" t="s">
        <v>28</v>
      </c>
      <c r="F1907" s="6" t="s">
        <v>77</v>
      </c>
      <c r="G1907" s="6" t="s">
        <v>60</v>
      </c>
      <c r="H1907" s="6" t="s">
        <v>22</v>
      </c>
      <c r="I1907" s="8">
        <v>0.65</v>
      </c>
      <c r="J1907" s="9">
        <v>5750</v>
      </c>
      <c r="K1907" s="10">
        <f t="shared" si="14"/>
        <v>3737.5</v>
      </c>
      <c r="L1907" s="10">
        <f t="shared" si="15"/>
        <v>1308.125</v>
      </c>
      <c r="M1907" s="11">
        <v>0.35</v>
      </c>
      <c r="O1907" s="16"/>
      <c r="P1907" s="14"/>
      <c r="Q1907" s="12"/>
      <c r="R1907" s="13"/>
    </row>
    <row r="1908" spans="1:18" ht="15.85" customHeight="1">
      <c r="A1908" s="1"/>
      <c r="B1908" s="6" t="s">
        <v>27</v>
      </c>
      <c r="C1908" s="6">
        <v>1128299</v>
      </c>
      <c r="D1908" s="7">
        <v>44364</v>
      </c>
      <c r="E1908" s="6" t="s">
        <v>28</v>
      </c>
      <c r="F1908" s="6" t="s">
        <v>77</v>
      </c>
      <c r="G1908" s="6" t="s">
        <v>60</v>
      </c>
      <c r="H1908" s="6" t="s">
        <v>17</v>
      </c>
      <c r="I1908" s="8">
        <v>0.6</v>
      </c>
      <c r="J1908" s="9">
        <v>8250</v>
      </c>
      <c r="K1908" s="10">
        <f t="shared" si="14"/>
        <v>4950</v>
      </c>
      <c r="L1908" s="10">
        <f t="shared" si="15"/>
        <v>1979.9999999999998</v>
      </c>
      <c r="M1908" s="11">
        <v>0.39999999999999997</v>
      </c>
      <c r="O1908" s="16"/>
      <c r="P1908" s="14"/>
      <c r="Q1908" s="12"/>
      <c r="R1908" s="13"/>
    </row>
    <row r="1909" spans="1:18" ht="15.85" customHeight="1">
      <c r="A1909" s="1"/>
      <c r="B1909" s="6" t="s">
        <v>27</v>
      </c>
      <c r="C1909" s="6">
        <v>1128299</v>
      </c>
      <c r="D1909" s="7">
        <v>44364</v>
      </c>
      <c r="E1909" s="6" t="s">
        <v>28</v>
      </c>
      <c r="F1909" s="6" t="s">
        <v>77</v>
      </c>
      <c r="G1909" s="6" t="s">
        <v>60</v>
      </c>
      <c r="H1909" s="6" t="s">
        <v>18</v>
      </c>
      <c r="I1909" s="8">
        <v>0.7</v>
      </c>
      <c r="J1909" s="9">
        <v>7000</v>
      </c>
      <c r="K1909" s="10">
        <f t="shared" si="14"/>
        <v>4900</v>
      </c>
      <c r="L1909" s="10">
        <f t="shared" si="15"/>
        <v>1959.9999999999998</v>
      </c>
      <c r="M1909" s="11">
        <v>0.39999999999999997</v>
      </c>
      <c r="O1909" s="16"/>
      <c r="P1909" s="14"/>
      <c r="Q1909" s="12"/>
      <c r="R1909" s="13"/>
    </row>
    <row r="1910" spans="1:18" ht="15.85" customHeight="1">
      <c r="A1910" s="1"/>
      <c r="B1910" s="6" t="s">
        <v>27</v>
      </c>
      <c r="C1910" s="6">
        <v>1128299</v>
      </c>
      <c r="D1910" s="7">
        <v>44364</v>
      </c>
      <c r="E1910" s="6" t="s">
        <v>28</v>
      </c>
      <c r="F1910" s="6" t="s">
        <v>77</v>
      </c>
      <c r="G1910" s="6" t="s">
        <v>60</v>
      </c>
      <c r="H1910" s="6" t="s">
        <v>19</v>
      </c>
      <c r="I1910" s="8">
        <v>0.85</v>
      </c>
      <c r="J1910" s="9">
        <v>7000</v>
      </c>
      <c r="K1910" s="10">
        <f t="shared" si="14"/>
        <v>5950</v>
      </c>
      <c r="L1910" s="10">
        <f t="shared" si="15"/>
        <v>2380</v>
      </c>
      <c r="M1910" s="11">
        <v>0.39999999999999997</v>
      </c>
      <c r="O1910" s="16"/>
      <c r="P1910" s="14"/>
      <c r="Q1910" s="12"/>
      <c r="R1910" s="13"/>
    </row>
    <row r="1911" spans="1:18" ht="15.85" customHeight="1">
      <c r="A1911" s="1"/>
      <c r="B1911" s="6" t="s">
        <v>27</v>
      </c>
      <c r="C1911" s="6">
        <v>1128299</v>
      </c>
      <c r="D1911" s="7">
        <v>44364</v>
      </c>
      <c r="E1911" s="6" t="s">
        <v>28</v>
      </c>
      <c r="F1911" s="6" t="s">
        <v>77</v>
      </c>
      <c r="G1911" s="6" t="s">
        <v>60</v>
      </c>
      <c r="H1911" s="6" t="s">
        <v>20</v>
      </c>
      <c r="I1911" s="8">
        <v>0.85</v>
      </c>
      <c r="J1911" s="9">
        <v>5750</v>
      </c>
      <c r="K1911" s="10">
        <f t="shared" si="14"/>
        <v>4887.5</v>
      </c>
      <c r="L1911" s="10">
        <f t="shared" si="15"/>
        <v>1954.9999999999998</v>
      </c>
      <c r="M1911" s="11">
        <v>0.39999999999999997</v>
      </c>
      <c r="O1911" s="16"/>
      <c r="P1911" s="14"/>
      <c r="Q1911" s="12"/>
      <c r="R1911" s="13"/>
    </row>
    <row r="1912" spans="1:18" ht="15.85" customHeight="1">
      <c r="A1912" s="1"/>
      <c r="B1912" s="6" t="s">
        <v>27</v>
      </c>
      <c r="C1912" s="6">
        <v>1128299</v>
      </c>
      <c r="D1912" s="7">
        <v>44364</v>
      </c>
      <c r="E1912" s="6" t="s">
        <v>28</v>
      </c>
      <c r="F1912" s="6" t="s">
        <v>77</v>
      </c>
      <c r="G1912" s="6" t="s">
        <v>60</v>
      </c>
      <c r="H1912" s="6" t="s">
        <v>21</v>
      </c>
      <c r="I1912" s="8">
        <v>0.95000000000000007</v>
      </c>
      <c r="J1912" s="9">
        <v>4500</v>
      </c>
      <c r="K1912" s="10">
        <f t="shared" si="14"/>
        <v>4275</v>
      </c>
      <c r="L1912" s="10">
        <f t="shared" si="15"/>
        <v>1923.75</v>
      </c>
      <c r="M1912" s="11">
        <v>0.45</v>
      </c>
      <c r="O1912" s="16"/>
      <c r="P1912" s="14"/>
      <c r="Q1912" s="12"/>
      <c r="R1912" s="13"/>
    </row>
    <row r="1913" spans="1:18" ht="15.85" customHeight="1">
      <c r="A1913" s="1"/>
      <c r="B1913" s="6" t="s">
        <v>27</v>
      </c>
      <c r="C1913" s="6">
        <v>1128299</v>
      </c>
      <c r="D1913" s="7">
        <v>44364</v>
      </c>
      <c r="E1913" s="6" t="s">
        <v>28</v>
      </c>
      <c r="F1913" s="6" t="s">
        <v>77</v>
      </c>
      <c r="G1913" s="6" t="s">
        <v>60</v>
      </c>
      <c r="H1913" s="6" t="s">
        <v>22</v>
      </c>
      <c r="I1913" s="8">
        <v>1.1000000000000001</v>
      </c>
      <c r="J1913" s="9">
        <v>7500</v>
      </c>
      <c r="K1913" s="10">
        <f t="shared" si="14"/>
        <v>8250</v>
      </c>
      <c r="L1913" s="10">
        <f t="shared" si="15"/>
        <v>2887.5</v>
      </c>
      <c r="M1913" s="11">
        <v>0.35</v>
      </c>
      <c r="O1913" s="16"/>
      <c r="P1913" s="14"/>
      <c r="Q1913" s="12"/>
      <c r="R1913" s="13"/>
    </row>
    <row r="1914" spans="1:18" ht="15.85" customHeight="1">
      <c r="A1914" s="1"/>
      <c r="B1914" s="6" t="s">
        <v>27</v>
      </c>
      <c r="C1914" s="6">
        <v>1128299</v>
      </c>
      <c r="D1914" s="7">
        <v>44393</v>
      </c>
      <c r="E1914" s="6" t="s">
        <v>28</v>
      </c>
      <c r="F1914" s="6" t="s">
        <v>77</v>
      </c>
      <c r="G1914" s="6" t="s">
        <v>60</v>
      </c>
      <c r="H1914" s="6" t="s">
        <v>17</v>
      </c>
      <c r="I1914" s="8">
        <v>0.9</v>
      </c>
      <c r="J1914" s="9">
        <v>9000</v>
      </c>
      <c r="K1914" s="10">
        <f t="shared" si="14"/>
        <v>8100</v>
      </c>
      <c r="L1914" s="10">
        <f t="shared" si="15"/>
        <v>3239.9999999999995</v>
      </c>
      <c r="M1914" s="11">
        <v>0.39999999999999997</v>
      </c>
      <c r="O1914" s="16"/>
      <c r="P1914" s="14"/>
      <c r="Q1914" s="12"/>
      <c r="R1914" s="13"/>
    </row>
    <row r="1915" spans="1:18" ht="15.85" customHeight="1">
      <c r="A1915" s="1"/>
      <c r="B1915" s="6" t="s">
        <v>27</v>
      </c>
      <c r="C1915" s="6">
        <v>1128299</v>
      </c>
      <c r="D1915" s="7">
        <v>44393</v>
      </c>
      <c r="E1915" s="6" t="s">
        <v>28</v>
      </c>
      <c r="F1915" s="6" t="s">
        <v>77</v>
      </c>
      <c r="G1915" s="6" t="s">
        <v>60</v>
      </c>
      <c r="H1915" s="6" t="s">
        <v>18</v>
      </c>
      <c r="I1915" s="8">
        <v>0.95000000000000007</v>
      </c>
      <c r="J1915" s="9">
        <v>7500</v>
      </c>
      <c r="K1915" s="10">
        <f t="shared" si="14"/>
        <v>7125.0000000000009</v>
      </c>
      <c r="L1915" s="10">
        <f t="shared" si="15"/>
        <v>2850</v>
      </c>
      <c r="M1915" s="11">
        <v>0.39999999999999997</v>
      </c>
      <c r="O1915" s="16"/>
      <c r="P1915" s="14"/>
      <c r="Q1915" s="12"/>
      <c r="R1915" s="13"/>
    </row>
    <row r="1916" spans="1:18" ht="15.85" customHeight="1">
      <c r="A1916" s="1"/>
      <c r="B1916" s="6" t="s">
        <v>27</v>
      </c>
      <c r="C1916" s="6">
        <v>1128299</v>
      </c>
      <c r="D1916" s="7">
        <v>44393</v>
      </c>
      <c r="E1916" s="6" t="s">
        <v>28</v>
      </c>
      <c r="F1916" s="6" t="s">
        <v>77</v>
      </c>
      <c r="G1916" s="6" t="s">
        <v>60</v>
      </c>
      <c r="H1916" s="6" t="s">
        <v>19</v>
      </c>
      <c r="I1916" s="8">
        <v>0.95000000000000007</v>
      </c>
      <c r="J1916" s="9">
        <v>7000</v>
      </c>
      <c r="K1916" s="10">
        <f t="shared" si="14"/>
        <v>6650.0000000000009</v>
      </c>
      <c r="L1916" s="10">
        <f t="shared" si="15"/>
        <v>2660</v>
      </c>
      <c r="M1916" s="11">
        <v>0.39999999999999997</v>
      </c>
      <c r="O1916" s="16"/>
      <c r="P1916" s="14"/>
      <c r="Q1916" s="12"/>
      <c r="R1916" s="13"/>
    </row>
    <row r="1917" spans="1:18" ht="15.85" customHeight="1">
      <c r="A1917" s="1"/>
      <c r="B1917" s="6" t="s">
        <v>27</v>
      </c>
      <c r="C1917" s="6">
        <v>1128299</v>
      </c>
      <c r="D1917" s="7">
        <v>44393</v>
      </c>
      <c r="E1917" s="6" t="s">
        <v>28</v>
      </c>
      <c r="F1917" s="6" t="s">
        <v>77</v>
      </c>
      <c r="G1917" s="6" t="s">
        <v>60</v>
      </c>
      <c r="H1917" s="6" t="s">
        <v>20</v>
      </c>
      <c r="I1917" s="8">
        <v>0.9</v>
      </c>
      <c r="J1917" s="9">
        <v>6000</v>
      </c>
      <c r="K1917" s="10">
        <f t="shared" si="14"/>
        <v>5400</v>
      </c>
      <c r="L1917" s="10">
        <f t="shared" si="15"/>
        <v>2160</v>
      </c>
      <c r="M1917" s="11">
        <v>0.39999999999999997</v>
      </c>
      <c r="O1917" s="16"/>
      <c r="P1917" s="14"/>
      <c r="Q1917" s="12"/>
      <c r="R1917" s="13"/>
    </row>
    <row r="1918" spans="1:18" ht="15.85" customHeight="1">
      <c r="A1918" s="1"/>
      <c r="B1918" s="6" t="s">
        <v>27</v>
      </c>
      <c r="C1918" s="6">
        <v>1128299</v>
      </c>
      <c r="D1918" s="7">
        <v>44393</v>
      </c>
      <c r="E1918" s="6" t="s">
        <v>28</v>
      </c>
      <c r="F1918" s="6" t="s">
        <v>77</v>
      </c>
      <c r="G1918" s="6" t="s">
        <v>60</v>
      </c>
      <c r="H1918" s="6" t="s">
        <v>21</v>
      </c>
      <c r="I1918" s="8">
        <v>0.95000000000000007</v>
      </c>
      <c r="J1918" s="9">
        <v>6500</v>
      </c>
      <c r="K1918" s="10">
        <f t="shared" si="14"/>
        <v>6175</v>
      </c>
      <c r="L1918" s="10">
        <f t="shared" si="15"/>
        <v>2778.75</v>
      </c>
      <c r="M1918" s="11">
        <v>0.45</v>
      </c>
      <c r="O1918" s="16"/>
      <c r="P1918" s="14"/>
      <c r="Q1918" s="12"/>
      <c r="R1918" s="13"/>
    </row>
    <row r="1919" spans="1:18" ht="15.85" customHeight="1">
      <c r="A1919" s="1"/>
      <c r="B1919" s="6" t="s">
        <v>27</v>
      </c>
      <c r="C1919" s="6">
        <v>1128299</v>
      </c>
      <c r="D1919" s="7">
        <v>44393</v>
      </c>
      <c r="E1919" s="6" t="s">
        <v>28</v>
      </c>
      <c r="F1919" s="6" t="s">
        <v>77</v>
      </c>
      <c r="G1919" s="6" t="s">
        <v>60</v>
      </c>
      <c r="H1919" s="6" t="s">
        <v>22</v>
      </c>
      <c r="I1919" s="8">
        <v>1.1000000000000001</v>
      </c>
      <c r="J1919" s="9">
        <v>6500</v>
      </c>
      <c r="K1919" s="10">
        <f t="shared" si="14"/>
        <v>7150.0000000000009</v>
      </c>
      <c r="L1919" s="10">
        <f t="shared" si="15"/>
        <v>2502.5</v>
      </c>
      <c r="M1919" s="11">
        <v>0.35</v>
      </c>
      <c r="O1919" s="16"/>
      <c r="P1919" s="14"/>
      <c r="Q1919" s="12"/>
      <c r="R1919" s="13"/>
    </row>
    <row r="1920" spans="1:18" ht="15.85" customHeight="1">
      <c r="A1920" s="1"/>
      <c r="B1920" s="6" t="s">
        <v>27</v>
      </c>
      <c r="C1920" s="6">
        <v>1128299</v>
      </c>
      <c r="D1920" s="7">
        <v>44425</v>
      </c>
      <c r="E1920" s="6" t="s">
        <v>28</v>
      </c>
      <c r="F1920" s="6" t="s">
        <v>77</v>
      </c>
      <c r="G1920" s="6" t="s">
        <v>60</v>
      </c>
      <c r="H1920" s="6" t="s">
        <v>17</v>
      </c>
      <c r="I1920" s="8">
        <v>0.95000000000000007</v>
      </c>
      <c r="J1920" s="9">
        <v>8500</v>
      </c>
      <c r="K1920" s="10">
        <f t="shared" si="14"/>
        <v>8075.0000000000009</v>
      </c>
      <c r="L1920" s="10">
        <f t="shared" si="15"/>
        <v>3230</v>
      </c>
      <c r="M1920" s="11">
        <v>0.39999999999999997</v>
      </c>
      <c r="O1920" s="16"/>
      <c r="P1920" s="14"/>
      <c r="Q1920" s="12"/>
      <c r="R1920" s="13"/>
    </row>
    <row r="1921" spans="1:18" ht="15.85" customHeight="1">
      <c r="A1921" s="1"/>
      <c r="B1921" s="6" t="s">
        <v>27</v>
      </c>
      <c r="C1921" s="6">
        <v>1128299</v>
      </c>
      <c r="D1921" s="7">
        <v>44425</v>
      </c>
      <c r="E1921" s="6" t="s">
        <v>28</v>
      </c>
      <c r="F1921" s="6" t="s">
        <v>77</v>
      </c>
      <c r="G1921" s="6" t="s">
        <v>60</v>
      </c>
      <c r="H1921" s="6" t="s">
        <v>18</v>
      </c>
      <c r="I1921" s="8">
        <v>0.85000000000000009</v>
      </c>
      <c r="J1921" s="9">
        <v>8250</v>
      </c>
      <c r="K1921" s="10">
        <f t="shared" si="14"/>
        <v>7012.5000000000009</v>
      </c>
      <c r="L1921" s="10">
        <f t="shared" si="15"/>
        <v>2805</v>
      </c>
      <c r="M1921" s="11">
        <v>0.39999999999999997</v>
      </c>
      <c r="O1921" s="16"/>
      <c r="P1921" s="14"/>
      <c r="Q1921" s="12"/>
      <c r="R1921" s="13"/>
    </row>
    <row r="1922" spans="1:18" ht="15.85" customHeight="1">
      <c r="A1922" s="1"/>
      <c r="B1922" s="6" t="s">
        <v>27</v>
      </c>
      <c r="C1922" s="6">
        <v>1128299</v>
      </c>
      <c r="D1922" s="7">
        <v>44425</v>
      </c>
      <c r="E1922" s="6" t="s">
        <v>28</v>
      </c>
      <c r="F1922" s="6" t="s">
        <v>77</v>
      </c>
      <c r="G1922" s="6" t="s">
        <v>60</v>
      </c>
      <c r="H1922" s="6" t="s">
        <v>19</v>
      </c>
      <c r="I1922" s="8">
        <v>0.75000000000000011</v>
      </c>
      <c r="J1922" s="9">
        <v>7000</v>
      </c>
      <c r="K1922" s="10">
        <f t="shared" si="14"/>
        <v>5250.0000000000009</v>
      </c>
      <c r="L1922" s="10">
        <f t="shared" si="15"/>
        <v>2100</v>
      </c>
      <c r="M1922" s="11">
        <v>0.39999999999999997</v>
      </c>
      <c r="O1922" s="16"/>
      <c r="P1922" s="14"/>
      <c r="Q1922" s="12"/>
      <c r="R1922" s="13"/>
    </row>
    <row r="1923" spans="1:18" ht="15.85" customHeight="1">
      <c r="A1923" s="1"/>
      <c r="B1923" s="6" t="s">
        <v>27</v>
      </c>
      <c r="C1923" s="6">
        <v>1128299</v>
      </c>
      <c r="D1923" s="7">
        <v>44425</v>
      </c>
      <c r="E1923" s="6" t="s">
        <v>28</v>
      </c>
      <c r="F1923" s="6" t="s">
        <v>77</v>
      </c>
      <c r="G1923" s="6" t="s">
        <v>60</v>
      </c>
      <c r="H1923" s="6" t="s">
        <v>20</v>
      </c>
      <c r="I1923" s="8">
        <v>0.75000000000000011</v>
      </c>
      <c r="J1923" s="9">
        <v>4750</v>
      </c>
      <c r="K1923" s="10">
        <f t="shared" si="14"/>
        <v>3562.5000000000005</v>
      </c>
      <c r="L1923" s="10">
        <f t="shared" si="15"/>
        <v>1425</v>
      </c>
      <c r="M1923" s="11">
        <v>0.39999999999999997</v>
      </c>
      <c r="O1923" s="16"/>
      <c r="P1923" s="14"/>
      <c r="Q1923" s="12"/>
      <c r="R1923" s="13"/>
    </row>
    <row r="1924" spans="1:18" ht="15.85" customHeight="1">
      <c r="A1924" s="1"/>
      <c r="B1924" s="6" t="s">
        <v>27</v>
      </c>
      <c r="C1924" s="6">
        <v>1128299</v>
      </c>
      <c r="D1924" s="7">
        <v>44425</v>
      </c>
      <c r="E1924" s="6" t="s">
        <v>28</v>
      </c>
      <c r="F1924" s="6" t="s">
        <v>77</v>
      </c>
      <c r="G1924" s="6" t="s">
        <v>60</v>
      </c>
      <c r="H1924" s="6" t="s">
        <v>21</v>
      </c>
      <c r="I1924" s="8">
        <v>0.64999999999999991</v>
      </c>
      <c r="J1924" s="9">
        <v>4750</v>
      </c>
      <c r="K1924" s="10">
        <f t="shared" si="14"/>
        <v>3087.4999999999995</v>
      </c>
      <c r="L1924" s="10">
        <f t="shared" si="15"/>
        <v>1389.3749999999998</v>
      </c>
      <c r="M1924" s="11">
        <v>0.45</v>
      </c>
      <c r="O1924" s="16"/>
      <c r="P1924" s="14"/>
      <c r="Q1924" s="12"/>
      <c r="R1924" s="13"/>
    </row>
    <row r="1925" spans="1:18" ht="15.85" customHeight="1">
      <c r="A1925" s="1"/>
      <c r="B1925" s="6" t="s">
        <v>27</v>
      </c>
      <c r="C1925" s="6">
        <v>1128299</v>
      </c>
      <c r="D1925" s="7">
        <v>44425</v>
      </c>
      <c r="E1925" s="6" t="s">
        <v>28</v>
      </c>
      <c r="F1925" s="6" t="s">
        <v>77</v>
      </c>
      <c r="G1925" s="6" t="s">
        <v>60</v>
      </c>
      <c r="H1925" s="6" t="s">
        <v>22</v>
      </c>
      <c r="I1925" s="8">
        <v>0.7</v>
      </c>
      <c r="J1925" s="9">
        <v>3000</v>
      </c>
      <c r="K1925" s="10">
        <f t="shared" si="14"/>
        <v>2100</v>
      </c>
      <c r="L1925" s="10">
        <f t="shared" si="15"/>
        <v>735</v>
      </c>
      <c r="M1925" s="11">
        <v>0.35</v>
      </c>
      <c r="O1925" s="16"/>
      <c r="P1925" s="14"/>
      <c r="Q1925" s="12"/>
      <c r="R1925" s="13"/>
    </row>
    <row r="1926" spans="1:18" ht="15.85" customHeight="1">
      <c r="A1926" s="1"/>
      <c r="B1926" s="6" t="s">
        <v>27</v>
      </c>
      <c r="C1926" s="6">
        <v>1128299</v>
      </c>
      <c r="D1926" s="7">
        <v>44457</v>
      </c>
      <c r="E1926" s="6" t="s">
        <v>28</v>
      </c>
      <c r="F1926" s="6" t="s">
        <v>77</v>
      </c>
      <c r="G1926" s="6" t="s">
        <v>60</v>
      </c>
      <c r="H1926" s="6" t="s">
        <v>17</v>
      </c>
      <c r="I1926" s="8">
        <v>0.45000000000000012</v>
      </c>
      <c r="J1926" s="9">
        <v>5000</v>
      </c>
      <c r="K1926" s="10">
        <f t="shared" si="14"/>
        <v>2250.0000000000005</v>
      </c>
      <c r="L1926" s="10">
        <f t="shared" si="15"/>
        <v>900.00000000000011</v>
      </c>
      <c r="M1926" s="11">
        <v>0.39999999999999997</v>
      </c>
      <c r="O1926" s="16"/>
      <c r="P1926" s="14"/>
      <c r="Q1926" s="12"/>
      <c r="R1926" s="13"/>
    </row>
    <row r="1927" spans="1:18" ht="15.85" customHeight="1">
      <c r="A1927" s="1"/>
      <c r="B1927" s="6" t="s">
        <v>27</v>
      </c>
      <c r="C1927" s="6">
        <v>1128299</v>
      </c>
      <c r="D1927" s="7">
        <v>44457</v>
      </c>
      <c r="E1927" s="6" t="s">
        <v>28</v>
      </c>
      <c r="F1927" s="6" t="s">
        <v>77</v>
      </c>
      <c r="G1927" s="6" t="s">
        <v>60</v>
      </c>
      <c r="H1927" s="6" t="s">
        <v>18</v>
      </c>
      <c r="I1927" s="8">
        <v>0.50000000000000011</v>
      </c>
      <c r="J1927" s="9">
        <v>5000</v>
      </c>
      <c r="K1927" s="10">
        <f t="shared" si="14"/>
        <v>2500.0000000000005</v>
      </c>
      <c r="L1927" s="10">
        <f t="shared" si="15"/>
        <v>1000.0000000000001</v>
      </c>
      <c r="M1927" s="11">
        <v>0.39999999999999997</v>
      </c>
      <c r="O1927" s="16"/>
      <c r="P1927" s="14"/>
      <c r="Q1927" s="12"/>
      <c r="R1927" s="13"/>
    </row>
    <row r="1928" spans="1:18" ht="15.85" customHeight="1">
      <c r="A1928" s="1"/>
      <c r="B1928" s="6" t="s">
        <v>27</v>
      </c>
      <c r="C1928" s="6">
        <v>1128299</v>
      </c>
      <c r="D1928" s="7">
        <v>44457</v>
      </c>
      <c r="E1928" s="6" t="s">
        <v>28</v>
      </c>
      <c r="F1928" s="6" t="s">
        <v>77</v>
      </c>
      <c r="G1928" s="6" t="s">
        <v>60</v>
      </c>
      <c r="H1928" s="6" t="s">
        <v>19</v>
      </c>
      <c r="I1928" s="8">
        <v>0.45000000000000012</v>
      </c>
      <c r="J1928" s="9">
        <v>3000</v>
      </c>
      <c r="K1928" s="10">
        <f t="shared" si="14"/>
        <v>1350.0000000000005</v>
      </c>
      <c r="L1928" s="10">
        <f t="shared" si="15"/>
        <v>540.00000000000011</v>
      </c>
      <c r="M1928" s="11">
        <v>0.39999999999999997</v>
      </c>
      <c r="O1928" s="16"/>
      <c r="P1928" s="14"/>
      <c r="Q1928" s="12"/>
      <c r="R1928" s="13"/>
    </row>
    <row r="1929" spans="1:18" ht="15.85" customHeight="1">
      <c r="A1929" s="1"/>
      <c r="B1929" s="6" t="s">
        <v>27</v>
      </c>
      <c r="C1929" s="6">
        <v>1128299</v>
      </c>
      <c r="D1929" s="7">
        <v>44457</v>
      </c>
      <c r="E1929" s="6" t="s">
        <v>28</v>
      </c>
      <c r="F1929" s="6" t="s">
        <v>77</v>
      </c>
      <c r="G1929" s="6" t="s">
        <v>60</v>
      </c>
      <c r="H1929" s="6" t="s">
        <v>20</v>
      </c>
      <c r="I1929" s="8">
        <v>0.45000000000000012</v>
      </c>
      <c r="J1929" s="9">
        <v>2500</v>
      </c>
      <c r="K1929" s="10">
        <f t="shared" si="14"/>
        <v>1125.0000000000002</v>
      </c>
      <c r="L1929" s="10">
        <f t="shared" si="15"/>
        <v>450.00000000000006</v>
      </c>
      <c r="M1929" s="11">
        <v>0.39999999999999997</v>
      </c>
      <c r="O1929" s="16"/>
      <c r="P1929" s="14"/>
      <c r="Q1929" s="12"/>
      <c r="R1929" s="13"/>
    </row>
    <row r="1930" spans="1:18" ht="15.85" customHeight="1">
      <c r="A1930" s="1"/>
      <c r="B1930" s="6" t="s">
        <v>27</v>
      </c>
      <c r="C1930" s="6">
        <v>1128299</v>
      </c>
      <c r="D1930" s="7">
        <v>44457</v>
      </c>
      <c r="E1930" s="6" t="s">
        <v>28</v>
      </c>
      <c r="F1930" s="6" t="s">
        <v>77</v>
      </c>
      <c r="G1930" s="6" t="s">
        <v>60</v>
      </c>
      <c r="H1930" s="6" t="s">
        <v>21</v>
      </c>
      <c r="I1930" s="8">
        <v>0.55000000000000004</v>
      </c>
      <c r="J1930" s="9">
        <v>2750</v>
      </c>
      <c r="K1930" s="10">
        <f t="shared" si="14"/>
        <v>1512.5000000000002</v>
      </c>
      <c r="L1930" s="10">
        <f t="shared" si="15"/>
        <v>680.62500000000011</v>
      </c>
      <c r="M1930" s="11">
        <v>0.45</v>
      </c>
      <c r="O1930" s="16"/>
      <c r="P1930" s="14"/>
      <c r="Q1930" s="12"/>
      <c r="R1930" s="13"/>
    </row>
    <row r="1931" spans="1:18" ht="15.85" customHeight="1">
      <c r="A1931" s="1"/>
      <c r="B1931" s="6" t="s">
        <v>27</v>
      </c>
      <c r="C1931" s="6">
        <v>1128299</v>
      </c>
      <c r="D1931" s="7">
        <v>44457</v>
      </c>
      <c r="E1931" s="6" t="s">
        <v>28</v>
      </c>
      <c r="F1931" s="6" t="s">
        <v>77</v>
      </c>
      <c r="G1931" s="6" t="s">
        <v>60</v>
      </c>
      <c r="H1931" s="6" t="s">
        <v>22</v>
      </c>
      <c r="I1931" s="8">
        <v>0.39999999999999997</v>
      </c>
      <c r="J1931" s="9">
        <v>3000</v>
      </c>
      <c r="K1931" s="10">
        <f t="shared" si="14"/>
        <v>1200</v>
      </c>
      <c r="L1931" s="10">
        <f t="shared" si="15"/>
        <v>420</v>
      </c>
      <c r="M1931" s="11">
        <v>0.35</v>
      </c>
      <c r="O1931" s="16"/>
      <c r="P1931" s="14"/>
      <c r="Q1931" s="12"/>
      <c r="R1931" s="13"/>
    </row>
    <row r="1932" spans="1:18" ht="15.85" customHeight="1">
      <c r="A1932" s="1"/>
      <c r="B1932" s="6" t="s">
        <v>27</v>
      </c>
      <c r="C1932" s="6">
        <v>1128299</v>
      </c>
      <c r="D1932" s="7">
        <v>44486</v>
      </c>
      <c r="E1932" s="6" t="s">
        <v>28</v>
      </c>
      <c r="F1932" s="6" t="s">
        <v>77</v>
      </c>
      <c r="G1932" s="6" t="s">
        <v>60</v>
      </c>
      <c r="H1932" s="6" t="s">
        <v>17</v>
      </c>
      <c r="I1932" s="8">
        <v>0.35000000000000003</v>
      </c>
      <c r="J1932" s="9">
        <v>4000</v>
      </c>
      <c r="K1932" s="10">
        <f t="shared" si="14"/>
        <v>1400.0000000000002</v>
      </c>
      <c r="L1932" s="10">
        <f t="shared" si="15"/>
        <v>560</v>
      </c>
      <c r="M1932" s="11">
        <v>0.39999999999999997</v>
      </c>
      <c r="O1932" s="16"/>
      <c r="P1932" s="14"/>
      <c r="Q1932" s="12"/>
      <c r="R1932" s="13"/>
    </row>
    <row r="1933" spans="1:18" ht="15.85" customHeight="1">
      <c r="A1933" s="1"/>
      <c r="B1933" s="6" t="s">
        <v>27</v>
      </c>
      <c r="C1933" s="6">
        <v>1128299</v>
      </c>
      <c r="D1933" s="7">
        <v>44486</v>
      </c>
      <c r="E1933" s="6" t="s">
        <v>28</v>
      </c>
      <c r="F1933" s="6" t="s">
        <v>77</v>
      </c>
      <c r="G1933" s="6" t="s">
        <v>60</v>
      </c>
      <c r="H1933" s="6" t="s">
        <v>18</v>
      </c>
      <c r="I1933" s="8">
        <v>0.50000000000000011</v>
      </c>
      <c r="J1933" s="9">
        <v>5750</v>
      </c>
      <c r="K1933" s="10">
        <f t="shared" si="14"/>
        <v>2875.0000000000005</v>
      </c>
      <c r="L1933" s="10">
        <f t="shared" si="15"/>
        <v>1150</v>
      </c>
      <c r="M1933" s="11">
        <v>0.39999999999999997</v>
      </c>
      <c r="O1933" s="16"/>
      <c r="P1933" s="14"/>
      <c r="Q1933" s="12"/>
      <c r="R1933" s="13"/>
    </row>
    <row r="1934" spans="1:18" ht="15.85" customHeight="1">
      <c r="A1934" s="1"/>
      <c r="B1934" s="6" t="s">
        <v>27</v>
      </c>
      <c r="C1934" s="6">
        <v>1128299</v>
      </c>
      <c r="D1934" s="7">
        <v>44486</v>
      </c>
      <c r="E1934" s="6" t="s">
        <v>28</v>
      </c>
      <c r="F1934" s="6" t="s">
        <v>77</v>
      </c>
      <c r="G1934" s="6" t="s">
        <v>60</v>
      </c>
      <c r="H1934" s="6" t="s">
        <v>19</v>
      </c>
      <c r="I1934" s="8">
        <v>0.45000000000000012</v>
      </c>
      <c r="J1934" s="9">
        <v>4000</v>
      </c>
      <c r="K1934" s="10">
        <f t="shared" si="14"/>
        <v>1800.0000000000005</v>
      </c>
      <c r="L1934" s="10">
        <f t="shared" si="15"/>
        <v>720.00000000000011</v>
      </c>
      <c r="M1934" s="11">
        <v>0.39999999999999997</v>
      </c>
      <c r="O1934" s="16"/>
      <c r="P1934" s="14"/>
      <c r="Q1934" s="12"/>
      <c r="R1934" s="13"/>
    </row>
    <row r="1935" spans="1:18" ht="15.85" customHeight="1">
      <c r="A1935" s="1"/>
      <c r="B1935" s="6" t="s">
        <v>27</v>
      </c>
      <c r="C1935" s="6">
        <v>1128299</v>
      </c>
      <c r="D1935" s="7">
        <v>44486</v>
      </c>
      <c r="E1935" s="6" t="s">
        <v>28</v>
      </c>
      <c r="F1935" s="6" t="s">
        <v>77</v>
      </c>
      <c r="G1935" s="6" t="s">
        <v>60</v>
      </c>
      <c r="H1935" s="6" t="s">
        <v>20</v>
      </c>
      <c r="I1935" s="8">
        <v>0.40000000000000008</v>
      </c>
      <c r="J1935" s="9">
        <v>3750</v>
      </c>
      <c r="K1935" s="10">
        <f t="shared" si="14"/>
        <v>1500.0000000000002</v>
      </c>
      <c r="L1935" s="10">
        <f t="shared" si="15"/>
        <v>600</v>
      </c>
      <c r="M1935" s="11">
        <v>0.39999999999999997</v>
      </c>
      <c r="O1935" s="16"/>
      <c r="P1935" s="14"/>
      <c r="Q1935" s="12"/>
      <c r="R1935" s="13"/>
    </row>
    <row r="1936" spans="1:18" ht="15.85" customHeight="1">
      <c r="A1936" s="1"/>
      <c r="B1936" s="6" t="s">
        <v>27</v>
      </c>
      <c r="C1936" s="6">
        <v>1128299</v>
      </c>
      <c r="D1936" s="7">
        <v>44486</v>
      </c>
      <c r="E1936" s="6" t="s">
        <v>28</v>
      </c>
      <c r="F1936" s="6" t="s">
        <v>77</v>
      </c>
      <c r="G1936" s="6" t="s">
        <v>60</v>
      </c>
      <c r="H1936" s="6" t="s">
        <v>21</v>
      </c>
      <c r="I1936" s="8">
        <v>0.5</v>
      </c>
      <c r="J1936" s="9">
        <v>3500</v>
      </c>
      <c r="K1936" s="10">
        <f t="shared" si="14"/>
        <v>1750</v>
      </c>
      <c r="L1936" s="10">
        <f t="shared" si="15"/>
        <v>787.5</v>
      </c>
      <c r="M1936" s="11">
        <v>0.45</v>
      </c>
      <c r="O1936" s="16"/>
      <c r="P1936" s="14"/>
      <c r="Q1936" s="12"/>
      <c r="R1936" s="13"/>
    </row>
    <row r="1937" spans="1:18" ht="15.85" customHeight="1">
      <c r="A1937" s="1"/>
      <c r="B1937" s="6" t="s">
        <v>27</v>
      </c>
      <c r="C1937" s="6">
        <v>1128299</v>
      </c>
      <c r="D1937" s="7">
        <v>44486</v>
      </c>
      <c r="E1937" s="6" t="s">
        <v>28</v>
      </c>
      <c r="F1937" s="6" t="s">
        <v>77</v>
      </c>
      <c r="G1937" s="6" t="s">
        <v>60</v>
      </c>
      <c r="H1937" s="6" t="s">
        <v>22</v>
      </c>
      <c r="I1937" s="8">
        <v>0.55000000000000004</v>
      </c>
      <c r="J1937" s="9">
        <v>4000</v>
      </c>
      <c r="K1937" s="10">
        <f t="shared" si="14"/>
        <v>2200</v>
      </c>
      <c r="L1937" s="10">
        <f t="shared" si="15"/>
        <v>770</v>
      </c>
      <c r="M1937" s="11">
        <v>0.35</v>
      </c>
      <c r="O1937" s="16"/>
      <c r="P1937" s="14"/>
      <c r="Q1937" s="12"/>
      <c r="R1937" s="13"/>
    </row>
    <row r="1938" spans="1:18" ht="15.85" customHeight="1">
      <c r="A1938" s="1"/>
      <c r="B1938" s="6" t="s">
        <v>27</v>
      </c>
      <c r="C1938" s="6">
        <v>1128299</v>
      </c>
      <c r="D1938" s="7">
        <v>44517</v>
      </c>
      <c r="E1938" s="6" t="s">
        <v>28</v>
      </c>
      <c r="F1938" s="6" t="s">
        <v>77</v>
      </c>
      <c r="G1938" s="6" t="s">
        <v>60</v>
      </c>
      <c r="H1938" s="6" t="s">
        <v>17</v>
      </c>
      <c r="I1938" s="8">
        <v>0.40000000000000008</v>
      </c>
      <c r="J1938" s="9">
        <v>6250</v>
      </c>
      <c r="K1938" s="10">
        <f t="shared" si="14"/>
        <v>2500.0000000000005</v>
      </c>
      <c r="L1938" s="10">
        <f t="shared" si="15"/>
        <v>1000.0000000000001</v>
      </c>
      <c r="M1938" s="11">
        <v>0.39999999999999997</v>
      </c>
      <c r="O1938" s="16"/>
      <c r="P1938" s="14"/>
      <c r="Q1938" s="12"/>
      <c r="R1938" s="13"/>
    </row>
    <row r="1939" spans="1:18" ht="15.85" customHeight="1">
      <c r="A1939" s="1"/>
      <c r="B1939" s="6" t="s">
        <v>27</v>
      </c>
      <c r="C1939" s="6">
        <v>1128299</v>
      </c>
      <c r="D1939" s="7">
        <v>44517</v>
      </c>
      <c r="E1939" s="6" t="s">
        <v>28</v>
      </c>
      <c r="F1939" s="6" t="s">
        <v>77</v>
      </c>
      <c r="G1939" s="6" t="s">
        <v>60</v>
      </c>
      <c r="H1939" s="6" t="s">
        <v>18</v>
      </c>
      <c r="I1939" s="8">
        <v>0.45000000000000012</v>
      </c>
      <c r="J1939" s="9">
        <v>7000</v>
      </c>
      <c r="K1939" s="10">
        <f t="shared" si="14"/>
        <v>3150.0000000000009</v>
      </c>
      <c r="L1939" s="10">
        <f t="shared" si="15"/>
        <v>1260.0000000000002</v>
      </c>
      <c r="M1939" s="11">
        <v>0.39999999999999997</v>
      </c>
      <c r="O1939" s="16"/>
      <c r="P1939" s="14"/>
      <c r="Q1939" s="12"/>
      <c r="R1939" s="13"/>
    </row>
    <row r="1940" spans="1:18" ht="15.85" customHeight="1">
      <c r="A1940" s="1"/>
      <c r="B1940" s="6" t="s">
        <v>27</v>
      </c>
      <c r="C1940" s="6">
        <v>1128299</v>
      </c>
      <c r="D1940" s="7">
        <v>44517</v>
      </c>
      <c r="E1940" s="6" t="s">
        <v>28</v>
      </c>
      <c r="F1940" s="6" t="s">
        <v>77</v>
      </c>
      <c r="G1940" s="6" t="s">
        <v>60</v>
      </c>
      <c r="H1940" s="6" t="s">
        <v>19</v>
      </c>
      <c r="I1940" s="8">
        <v>0.40000000000000008</v>
      </c>
      <c r="J1940" s="9">
        <v>5250</v>
      </c>
      <c r="K1940" s="10">
        <f t="shared" si="14"/>
        <v>2100.0000000000005</v>
      </c>
      <c r="L1940" s="10">
        <f t="shared" si="15"/>
        <v>840.00000000000011</v>
      </c>
      <c r="M1940" s="11">
        <v>0.39999999999999997</v>
      </c>
      <c r="O1940" s="16"/>
      <c r="P1940" s="14"/>
      <c r="Q1940" s="12"/>
      <c r="R1940" s="13"/>
    </row>
    <row r="1941" spans="1:18" ht="15.85" customHeight="1">
      <c r="A1941" s="1"/>
      <c r="B1941" s="6" t="s">
        <v>27</v>
      </c>
      <c r="C1941" s="6">
        <v>1128299</v>
      </c>
      <c r="D1941" s="7">
        <v>44517</v>
      </c>
      <c r="E1941" s="6" t="s">
        <v>28</v>
      </c>
      <c r="F1941" s="6" t="s">
        <v>77</v>
      </c>
      <c r="G1941" s="6" t="s">
        <v>60</v>
      </c>
      <c r="H1941" s="6" t="s">
        <v>20</v>
      </c>
      <c r="I1941" s="8">
        <v>0.50000000000000011</v>
      </c>
      <c r="J1941" s="9">
        <v>5000</v>
      </c>
      <c r="K1941" s="10">
        <f t="shared" si="14"/>
        <v>2500.0000000000005</v>
      </c>
      <c r="L1941" s="10">
        <f t="shared" si="15"/>
        <v>1000.0000000000001</v>
      </c>
      <c r="M1941" s="11">
        <v>0.39999999999999997</v>
      </c>
      <c r="O1941" s="16"/>
      <c r="P1941" s="14"/>
      <c r="Q1941" s="12"/>
      <c r="R1941" s="13"/>
    </row>
    <row r="1942" spans="1:18" ht="15.85" customHeight="1">
      <c r="A1942" s="1"/>
      <c r="B1942" s="6" t="s">
        <v>27</v>
      </c>
      <c r="C1942" s="6">
        <v>1128299</v>
      </c>
      <c r="D1942" s="7">
        <v>44517</v>
      </c>
      <c r="E1942" s="6" t="s">
        <v>28</v>
      </c>
      <c r="F1942" s="6" t="s">
        <v>77</v>
      </c>
      <c r="G1942" s="6" t="s">
        <v>60</v>
      </c>
      <c r="H1942" s="6" t="s">
        <v>21</v>
      </c>
      <c r="I1942" s="8">
        <v>0.70000000000000007</v>
      </c>
      <c r="J1942" s="9">
        <v>4750</v>
      </c>
      <c r="K1942" s="10">
        <f t="shared" si="14"/>
        <v>3325.0000000000005</v>
      </c>
      <c r="L1942" s="10">
        <f t="shared" si="15"/>
        <v>1496.2500000000002</v>
      </c>
      <c r="M1942" s="11">
        <v>0.45</v>
      </c>
      <c r="O1942" s="16"/>
      <c r="P1942" s="14"/>
      <c r="Q1942" s="12"/>
      <c r="R1942" s="13"/>
    </row>
    <row r="1943" spans="1:18" ht="15.85" customHeight="1">
      <c r="A1943" s="1"/>
      <c r="B1943" s="6" t="s">
        <v>27</v>
      </c>
      <c r="C1943" s="6">
        <v>1128299</v>
      </c>
      <c r="D1943" s="7">
        <v>44517</v>
      </c>
      <c r="E1943" s="6" t="s">
        <v>28</v>
      </c>
      <c r="F1943" s="6" t="s">
        <v>77</v>
      </c>
      <c r="G1943" s="6" t="s">
        <v>60</v>
      </c>
      <c r="H1943" s="6" t="s">
        <v>22</v>
      </c>
      <c r="I1943" s="8">
        <v>0.8500000000000002</v>
      </c>
      <c r="J1943" s="9">
        <v>6000</v>
      </c>
      <c r="K1943" s="10">
        <f t="shared" si="14"/>
        <v>5100.0000000000009</v>
      </c>
      <c r="L1943" s="10">
        <f t="shared" si="15"/>
        <v>1785.0000000000002</v>
      </c>
      <c r="M1943" s="11">
        <v>0.35</v>
      </c>
      <c r="O1943" s="16"/>
      <c r="P1943" s="14"/>
      <c r="Q1943" s="12"/>
      <c r="R1943" s="13"/>
    </row>
    <row r="1944" spans="1:18" ht="15.85" customHeight="1">
      <c r="A1944" s="1"/>
      <c r="B1944" s="6" t="s">
        <v>27</v>
      </c>
      <c r="C1944" s="6">
        <v>1128299</v>
      </c>
      <c r="D1944" s="7">
        <v>44546</v>
      </c>
      <c r="E1944" s="6" t="s">
        <v>28</v>
      </c>
      <c r="F1944" s="6" t="s">
        <v>77</v>
      </c>
      <c r="G1944" s="6" t="s">
        <v>60</v>
      </c>
      <c r="H1944" s="6" t="s">
        <v>17</v>
      </c>
      <c r="I1944" s="8">
        <v>0.70000000000000018</v>
      </c>
      <c r="J1944" s="9">
        <v>8000</v>
      </c>
      <c r="K1944" s="10">
        <f t="shared" si="14"/>
        <v>5600.0000000000018</v>
      </c>
      <c r="L1944" s="10">
        <f t="shared" si="15"/>
        <v>2240.0000000000005</v>
      </c>
      <c r="M1944" s="11">
        <v>0.39999999999999997</v>
      </c>
      <c r="O1944" s="16"/>
      <c r="P1944" s="14"/>
      <c r="Q1944" s="12"/>
      <c r="R1944" s="13"/>
    </row>
    <row r="1945" spans="1:18" ht="15.85" customHeight="1">
      <c r="A1945" s="1"/>
      <c r="B1945" s="6" t="s">
        <v>27</v>
      </c>
      <c r="C1945" s="6">
        <v>1128299</v>
      </c>
      <c r="D1945" s="7">
        <v>44546</v>
      </c>
      <c r="E1945" s="6" t="s">
        <v>28</v>
      </c>
      <c r="F1945" s="6" t="s">
        <v>77</v>
      </c>
      <c r="G1945" s="6" t="s">
        <v>60</v>
      </c>
      <c r="H1945" s="6" t="s">
        <v>18</v>
      </c>
      <c r="I1945" s="8">
        <v>0.80000000000000027</v>
      </c>
      <c r="J1945" s="9">
        <v>8000</v>
      </c>
      <c r="K1945" s="10">
        <f t="shared" si="14"/>
        <v>6400.0000000000018</v>
      </c>
      <c r="L1945" s="10">
        <f t="shared" si="15"/>
        <v>2560.0000000000005</v>
      </c>
      <c r="M1945" s="11">
        <v>0.39999999999999997</v>
      </c>
      <c r="O1945" s="16"/>
      <c r="P1945" s="14"/>
      <c r="Q1945" s="12"/>
      <c r="R1945" s="13"/>
    </row>
    <row r="1946" spans="1:18" ht="15.85" customHeight="1">
      <c r="A1946" s="1"/>
      <c r="B1946" s="6" t="s">
        <v>27</v>
      </c>
      <c r="C1946" s="6">
        <v>1128299</v>
      </c>
      <c r="D1946" s="7">
        <v>44546</v>
      </c>
      <c r="E1946" s="6" t="s">
        <v>28</v>
      </c>
      <c r="F1946" s="6" t="s">
        <v>77</v>
      </c>
      <c r="G1946" s="6" t="s">
        <v>60</v>
      </c>
      <c r="H1946" s="6" t="s">
        <v>19</v>
      </c>
      <c r="I1946" s="8">
        <v>0.75000000000000022</v>
      </c>
      <c r="J1946" s="9">
        <v>6000</v>
      </c>
      <c r="K1946" s="10">
        <f t="shared" si="14"/>
        <v>4500.0000000000009</v>
      </c>
      <c r="L1946" s="10">
        <f t="shared" si="15"/>
        <v>1800.0000000000002</v>
      </c>
      <c r="M1946" s="11">
        <v>0.39999999999999997</v>
      </c>
      <c r="O1946" s="16"/>
      <c r="P1946" s="14"/>
      <c r="Q1946" s="12"/>
      <c r="R1946" s="13"/>
    </row>
    <row r="1947" spans="1:18" ht="15.85" customHeight="1">
      <c r="A1947" s="1"/>
      <c r="B1947" s="6" t="s">
        <v>27</v>
      </c>
      <c r="C1947" s="6">
        <v>1128299</v>
      </c>
      <c r="D1947" s="7">
        <v>44546</v>
      </c>
      <c r="E1947" s="6" t="s">
        <v>28</v>
      </c>
      <c r="F1947" s="6" t="s">
        <v>77</v>
      </c>
      <c r="G1947" s="6" t="s">
        <v>60</v>
      </c>
      <c r="H1947" s="6" t="s">
        <v>20</v>
      </c>
      <c r="I1947" s="8">
        <v>0.75000000000000022</v>
      </c>
      <c r="J1947" s="9">
        <v>6000</v>
      </c>
      <c r="K1947" s="10">
        <f t="shared" si="14"/>
        <v>4500.0000000000009</v>
      </c>
      <c r="L1947" s="10">
        <f t="shared" si="15"/>
        <v>1800.0000000000002</v>
      </c>
      <c r="M1947" s="11">
        <v>0.39999999999999997</v>
      </c>
      <c r="O1947" s="16"/>
      <c r="P1947" s="14"/>
      <c r="Q1947" s="12"/>
      <c r="R1947" s="13"/>
    </row>
    <row r="1948" spans="1:18" ht="15.85" customHeight="1">
      <c r="A1948" s="1"/>
      <c r="B1948" s="6" t="s">
        <v>27</v>
      </c>
      <c r="C1948" s="6">
        <v>1128299</v>
      </c>
      <c r="D1948" s="7">
        <v>44546</v>
      </c>
      <c r="E1948" s="6" t="s">
        <v>28</v>
      </c>
      <c r="F1948" s="6" t="s">
        <v>77</v>
      </c>
      <c r="G1948" s="6" t="s">
        <v>60</v>
      </c>
      <c r="H1948" s="6" t="s">
        <v>21</v>
      </c>
      <c r="I1948" s="8">
        <v>0.8500000000000002</v>
      </c>
      <c r="J1948" s="9">
        <v>5250</v>
      </c>
      <c r="K1948" s="10">
        <f t="shared" si="14"/>
        <v>4462.5000000000009</v>
      </c>
      <c r="L1948" s="10">
        <f t="shared" si="15"/>
        <v>2008.1250000000005</v>
      </c>
      <c r="M1948" s="11">
        <v>0.45</v>
      </c>
      <c r="O1948" s="16"/>
      <c r="P1948" s="14"/>
      <c r="Q1948" s="12"/>
      <c r="R1948" s="13"/>
    </row>
    <row r="1949" spans="1:18" ht="15.85" customHeight="1">
      <c r="A1949" s="1"/>
      <c r="B1949" s="6" t="s">
        <v>27</v>
      </c>
      <c r="C1949" s="6">
        <v>1128299</v>
      </c>
      <c r="D1949" s="7">
        <v>44546</v>
      </c>
      <c r="E1949" s="6" t="s">
        <v>28</v>
      </c>
      <c r="F1949" s="6" t="s">
        <v>77</v>
      </c>
      <c r="G1949" s="6" t="s">
        <v>60</v>
      </c>
      <c r="H1949" s="6" t="s">
        <v>22</v>
      </c>
      <c r="I1949" s="8">
        <v>0.90000000000000024</v>
      </c>
      <c r="J1949" s="9">
        <v>6250</v>
      </c>
      <c r="K1949" s="10">
        <f t="shared" si="14"/>
        <v>5625.0000000000018</v>
      </c>
      <c r="L1949" s="10">
        <f t="shared" si="15"/>
        <v>1968.7500000000005</v>
      </c>
      <c r="M1949" s="11">
        <v>0.35</v>
      </c>
      <c r="O1949" s="16"/>
      <c r="P1949" s="14"/>
      <c r="Q1949" s="12"/>
      <c r="R1949" s="13"/>
    </row>
    <row r="1950" spans="1:18" ht="15.85" customHeight="1">
      <c r="A1950" s="1" t="s">
        <v>39</v>
      </c>
      <c r="B1950" s="6" t="s">
        <v>23</v>
      </c>
      <c r="C1950" s="6">
        <v>1197831</v>
      </c>
      <c r="D1950" s="7">
        <v>44201</v>
      </c>
      <c r="E1950" s="6" t="s">
        <v>24</v>
      </c>
      <c r="F1950" s="6" t="s">
        <v>78</v>
      </c>
      <c r="G1950" s="6" t="s">
        <v>79</v>
      </c>
      <c r="H1950" s="6" t="s">
        <v>17</v>
      </c>
      <c r="I1950" s="8">
        <v>0.2</v>
      </c>
      <c r="J1950" s="9">
        <v>6750</v>
      </c>
      <c r="K1950" s="10">
        <f t="shared" si="14"/>
        <v>1350</v>
      </c>
      <c r="L1950" s="10">
        <f t="shared" si="15"/>
        <v>405</v>
      </c>
      <c r="M1950" s="11">
        <v>0.3</v>
      </c>
      <c r="O1950" s="16"/>
      <c r="P1950" s="14"/>
      <c r="Q1950" s="12"/>
      <c r="R1950" s="13"/>
    </row>
    <row r="1951" spans="1:18" ht="15.85" customHeight="1">
      <c r="A1951" s="1"/>
      <c r="B1951" s="6" t="s">
        <v>23</v>
      </c>
      <c r="C1951" s="6">
        <v>1197831</v>
      </c>
      <c r="D1951" s="7">
        <v>44201</v>
      </c>
      <c r="E1951" s="6" t="s">
        <v>24</v>
      </c>
      <c r="F1951" s="6" t="s">
        <v>78</v>
      </c>
      <c r="G1951" s="6" t="s">
        <v>79</v>
      </c>
      <c r="H1951" s="6" t="s">
        <v>18</v>
      </c>
      <c r="I1951" s="8">
        <v>0.3</v>
      </c>
      <c r="J1951" s="9">
        <v>6750</v>
      </c>
      <c r="K1951" s="10">
        <f t="shared" si="14"/>
        <v>2025</v>
      </c>
      <c r="L1951" s="10">
        <f t="shared" si="15"/>
        <v>607.5</v>
      </c>
      <c r="M1951" s="11">
        <v>0.3</v>
      </c>
      <c r="O1951" s="16"/>
      <c r="P1951" s="14"/>
      <c r="Q1951" s="12"/>
      <c r="R1951" s="13"/>
    </row>
    <row r="1952" spans="1:18" ht="15.85" customHeight="1">
      <c r="A1952" s="1"/>
      <c r="B1952" s="6" t="s">
        <v>23</v>
      </c>
      <c r="C1952" s="6">
        <v>1197831</v>
      </c>
      <c r="D1952" s="7">
        <v>44201</v>
      </c>
      <c r="E1952" s="6" t="s">
        <v>24</v>
      </c>
      <c r="F1952" s="6" t="s">
        <v>78</v>
      </c>
      <c r="G1952" s="6" t="s">
        <v>79</v>
      </c>
      <c r="H1952" s="6" t="s">
        <v>19</v>
      </c>
      <c r="I1952" s="8">
        <v>0.3</v>
      </c>
      <c r="J1952" s="9">
        <v>4750</v>
      </c>
      <c r="K1952" s="10">
        <f t="shared" si="14"/>
        <v>1425</v>
      </c>
      <c r="L1952" s="10">
        <f t="shared" si="15"/>
        <v>427.5</v>
      </c>
      <c r="M1952" s="11">
        <v>0.3</v>
      </c>
      <c r="O1952" s="16"/>
      <c r="P1952" s="14"/>
      <c r="Q1952" s="12"/>
      <c r="R1952" s="13"/>
    </row>
    <row r="1953" spans="1:18" ht="15.85" customHeight="1">
      <c r="A1953" s="1"/>
      <c r="B1953" s="6" t="s">
        <v>23</v>
      </c>
      <c r="C1953" s="6">
        <v>1197831</v>
      </c>
      <c r="D1953" s="7">
        <v>44201</v>
      </c>
      <c r="E1953" s="6" t="s">
        <v>24</v>
      </c>
      <c r="F1953" s="6" t="s">
        <v>78</v>
      </c>
      <c r="G1953" s="6" t="s">
        <v>79</v>
      </c>
      <c r="H1953" s="6" t="s">
        <v>20</v>
      </c>
      <c r="I1953" s="8">
        <v>0.35</v>
      </c>
      <c r="J1953" s="9">
        <v>4750</v>
      </c>
      <c r="K1953" s="10">
        <f t="shared" si="14"/>
        <v>1662.5</v>
      </c>
      <c r="L1953" s="10">
        <f t="shared" si="15"/>
        <v>665</v>
      </c>
      <c r="M1953" s="11">
        <v>0.4</v>
      </c>
      <c r="O1953" s="16"/>
      <c r="P1953" s="14"/>
      <c r="Q1953" s="12"/>
      <c r="R1953" s="13"/>
    </row>
    <row r="1954" spans="1:18" ht="15.85" customHeight="1">
      <c r="A1954" s="1"/>
      <c r="B1954" s="6" t="s">
        <v>23</v>
      </c>
      <c r="C1954" s="6">
        <v>1197831</v>
      </c>
      <c r="D1954" s="7">
        <v>44201</v>
      </c>
      <c r="E1954" s="6" t="s">
        <v>24</v>
      </c>
      <c r="F1954" s="6" t="s">
        <v>78</v>
      </c>
      <c r="G1954" s="6" t="s">
        <v>79</v>
      </c>
      <c r="H1954" s="6" t="s">
        <v>21</v>
      </c>
      <c r="I1954" s="8">
        <v>0.4</v>
      </c>
      <c r="J1954" s="9">
        <v>3250</v>
      </c>
      <c r="K1954" s="10">
        <f t="shared" si="14"/>
        <v>1300</v>
      </c>
      <c r="L1954" s="10">
        <f t="shared" si="15"/>
        <v>325</v>
      </c>
      <c r="M1954" s="11">
        <v>0.25</v>
      </c>
      <c r="O1954" s="16"/>
      <c r="P1954" s="14"/>
      <c r="Q1954" s="12"/>
      <c r="R1954" s="13"/>
    </row>
    <row r="1955" spans="1:18" ht="15.85" customHeight="1">
      <c r="A1955" s="1"/>
      <c r="B1955" s="6" t="s">
        <v>23</v>
      </c>
      <c r="C1955" s="6">
        <v>1197831</v>
      </c>
      <c r="D1955" s="7">
        <v>44201</v>
      </c>
      <c r="E1955" s="6" t="s">
        <v>24</v>
      </c>
      <c r="F1955" s="6" t="s">
        <v>78</v>
      </c>
      <c r="G1955" s="6" t="s">
        <v>79</v>
      </c>
      <c r="H1955" s="6" t="s">
        <v>22</v>
      </c>
      <c r="I1955" s="8">
        <v>0.35</v>
      </c>
      <c r="J1955" s="9">
        <v>4750</v>
      </c>
      <c r="K1955" s="10">
        <f t="shared" si="14"/>
        <v>1662.5</v>
      </c>
      <c r="L1955" s="10">
        <f t="shared" si="15"/>
        <v>748.125</v>
      </c>
      <c r="M1955" s="11">
        <v>0.45</v>
      </c>
      <c r="O1955" s="16"/>
      <c r="P1955" s="14"/>
      <c r="Q1955" s="12"/>
      <c r="R1955" s="13"/>
    </row>
    <row r="1956" spans="1:18" ht="15.85" customHeight="1">
      <c r="A1956" s="1"/>
      <c r="B1956" s="6" t="s">
        <v>23</v>
      </c>
      <c r="C1956" s="6">
        <v>1197831</v>
      </c>
      <c r="D1956" s="7">
        <v>44231</v>
      </c>
      <c r="E1956" s="6" t="s">
        <v>24</v>
      </c>
      <c r="F1956" s="6" t="s">
        <v>78</v>
      </c>
      <c r="G1956" s="6" t="s">
        <v>79</v>
      </c>
      <c r="H1956" s="6" t="s">
        <v>17</v>
      </c>
      <c r="I1956" s="8">
        <v>0.25</v>
      </c>
      <c r="J1956" s="9">
        <v>6250</v>
      </c>
      <c r="K1956" s="10">
        <f t="shared" si="14"/>
        <v>1562.5</v>
      </c>
      <c r="L1956" s="10">
        <f t="shared" si="15"/>
        <v>468.75</v>
      </c>
      <c r="M1956" s="11">
        <v>0.3</v>
      </c>
      <c r="O1956" s="16"/>
      <c r="P1956" s="14"/>
      <c r="Q1956" s="12"/>
      <c r="R1956" s="13"/>
    </row>
    <row r="1957" spans="1:18" ht="15.85" customHeight="1">
      <c r="A1957" s="1"/>
      <c r="B1957" s="6" t="s">
        <v>23</v>
      </c>
      <c r="C1957" s="6">
        <v>1197831</v>
      </c>
      <c r="D1957" s="7">
        <v>44231</v>
      </c>
      <c r="E1957" s="6" t="s">
        <v>24</v>
      </c>
      <c r="F1957" s="6" t="s">
        <v>78</v>
      </c>
      <c r="G1957" s="6" t="s">
        <v>79</v>
      </c>
      <c r="H1957" s="6" t="s">
        <v>18</v>
      </c>
      <c r="I1957" s="8">
        <v>0.35</v>
      </c>
      <c r="J1957" s="9">
        <v>6000</v>
      </c>
      <c r="K1957" s="10">
        <f t="shared" si="14"/>
        <v>2100</v>
      </c>
      <c r="L1957" s="10">
        <f t="shared" si="15"/>
        <v>630</v>
      </c>
      <c r="M1957" s="11">
        <v>0.3</v>
      </c>
      <c r="O1957" s="16"/>
      <c r="P1957" s="14"/>
      <c r="Q1957" s="12"/>
      <c r="R1957" s="13"/>
    </row>
    <row r="1958" spans="1:18" ht="15.85" customHeight="1">
      <c r="A1958" s="1"/>
      <c r="B1958" s="6" t="s">
        <v>23</v>
      </c>
      <c r="C1958" s="6">
        <v>1197831</v>
      </c>
      <c r="D1958" s="7">
        <v>44231</v>
      </c>
      <c r="E1958" s="6" t="s">
        <v>24</v>
      </c>
      <c r="F1958" s="6" t="s">
        <v>78</v>
      </c>
      <c r="G1958" s="6" t="s">
        <v>79</v>
      </c>
      <c r="H1958" s="6" t="s">
        <v>19</v>
      </c>
      <c r="I1958" s="8">
        <v>0.35</v>
      </c>
      <c r="J1958" s="9">
        <v>4250</v>
      </c>
      <c r="K1958" s="10">
        <f t="shared" si="14"/>
        <v>1487.5</v>
      </c>
      <c r="L1958" s="10">
        <f t="shared" si="15"/>
        <v>446.25</v>
      </c>
      <c r="M1958" s="11">
        <v>0.3</v>
      </c>
      <c r="O1958" s="16"/>
      <c r="P1958" s="14"/>
      <c r="Q1958" s="12"/>
      <c r="R1958" s="13"/>
    </row>
    <row r="1959" spans="1:18" ht="15.85" customHeight="1">
      <c r="A1959" s="1"/>
      <c r="B1959" s="6" t="s">
        <v>23</v>
      </c>
      <c r="C1959" s="6">
        <v>1197831</v>
      </c>
      <c r="D1959" s="7">
        <v>44231</v>
      </c>
      <c r="E1959" s="6" t="s">
        <v>24</v>
      </c>
      <c r="F1959" s="6" t="s">
        <v>78</v>
      </c>
      <c r="G1959" s="6" t="s">
        <v>79</v>
      </c>
      <c r="H1959" s="6" t="s">
        <v>20</v>
      </c>
      <c r="I1959" s="8">
        <v>0.35</v>
      </c>
      <c r="J1959" s="9">
        <v>3750</v>
      </c>
      <c r="K1959" s="10">
        <f t="shared" si="14"/>
        <v>1312.5</v>
      </c>
      <c r="L1959" s="10">
        <f t="shared" si="15"/>
        <v>525</v>
      </c>
      <c r="M1959" s="11">
        <v>0.4</v>
      </c>
      <c r="O1959" s="16"/>
      <c r="P1959" s="14"/>
      <c r="Q1959" s="12"/>
      <c r="R1959" s="13"/>
    </row>
    <row r="1960" spans="1:18" ht="15.85" customHeight="1">
      <c r="A1960" s="1"/>
      <c r="B1960" s="6" t="s">
        <v>23</v>
      </c>
      <c r="C1960" s="6">
        <v>1197831</v>
      </c>
      <c r="D1960" s="7">
        <v>44231</v>
      </c>
      <c r="E1960" s="6" t="s">
        <v>24</v>
      </c>
      <c r="F1960" s="6" t="s">
        <v>78</v>
      </c>
      <c r="G1960" s="6" t="s">
        <v>79</v>
      </c>
      <c r="H1960" s="6" t="s">
        <v>21</v>
      </c>
      <c r="I1960" s="8">
        <v>0.4</v>
      </c>
      <c r="J1960" s="9">
        <v>2500</v>
      </c>
      <c r="K1960" s="10">
        <f t="shared" si="14"/>
        <v>1000</v>
      </c>
      <c r="L1960" s="10">
        <f t="shared" si="15"/>
        <v>250</v>
      </c>
      <c r="M1960" s="11">
        <v>0.25</v>
      </c>
      <c r="O1960" s="16"/>
      <c r="P1960" s="14"/>
      <c r="Q1960" s="12"/>
      <c r="R1960" s="13"/>
    </row>
    <row r="1961" spans="1:18" ht="15.85" customHeight="1">
      <c r="A1961" s="1"/>
      <c r="B1961" s="6" t="s">
        <v>23</v>
      </c>
      <c r="C1961" s="6">
        <v>1197831</v>
      </c>
      <c r="D1961" s="7">
        <v>44231</v>
      </c>
      <c r="E1961" s="6" t="s">
        <v>24</v>
      </c>
      <c r="F1961" s="6" t="s">
        <v>78</v>
      </c>
      <c r="G1961" s="6" t="s">
        <v>79</v>
      </c>
      <c r="H1961" s="6" t="s">
        <v>22</v>
      </c>
      <c r="I1961" s="8">
        <v>0.35</v>
      </c>
      <c r="J1961" s="9">
        <v>4500</v>
      </c>
      <c r="K1961" s="10">
        <f t="shared" si="14"/>
        <v>1575</v>
      </c>
      <c r="L1961" s="10">
        <f t="shared" si="15"/>
        <v>708.75</v>
      </c>
      <c r="M1961" s="11">
        <v>0.45</v>
      </c>
      <c r="O1961" s="16"/>
      <c r="P1961" s="14"/>
      <c r="Q1961" s="12"/>
      <c r="R1961" s="13"/>
    </row>
    <row r="1962" spans="1:18" ht="15.85" customHeight="1">
      <c r="A1962" s="1"/>
      <c r="B1962" s="6" t="s">
        <v>23</v>
      </c>
      <c r="C1962" s="6">
        <v>1197831</v>
      </c>
      <c r="D1962" s="7">
        <v>44261</v>
      </c>
      <c r="E1962" s="6" t="s">
        <v>24</v>
      </c>
      <c r="F1962" s="6" t="s">
        <v>78</v>
      </c>
      <c r="G1962" s="6" t="s">
        <v>79</v>
      </c>
      <c r="H1962" s="6" t="s">
        <v>17</v>
      </c>
      <c r="I1962" s="8">
        <v>0.3</v>
      </c>
      <c r="J1962" s="9">
        <v>6250</v>
      </c>
      <c r="K1962" s="10">
        <f t="shared" si="14"/>
        <v>1875</v>
      </c>
      <c r="L1962" s="10">
        <f t="shared" si="15"/>
        <v>656.25</v>
      </c>
      <c r="M1962" s="11">
        <v>0.35</v>
      </c>
      <c r="O1962" s="16"/>
      <c r="P1962" s="14"/>
      <c r="Q1962" s="12"/>
      <c r="R1962" s="13"/>
    </row>
    <row r="1963" spans="1:18" ht="15.85" customHeight="1">
      <c r="A1963" s="1"/>
      <c r="B1963" s="6" t="s">
        <v>23</v>
      </c>
      <c r="C1963" s="6">
        <v>1197831</v>
      </c>
      <c r="D1963" s="7">
        <v>44261</v>
      </c>
      <c r="E1963" s="6" t="s">
        <v>24</v>
      </c>
      <c r="F1963" s="6" t="s">
        <v>78</v>
      </c>
      <c r="G1963" s="6" t="s">
        <v>79</v>
      </c>
      <c r="H1963" s="6" t="s">
        <v>18</v>
      </c>
      <c r="I1963" s="8">
        <v>0.4</v>
      </c>
      <c r="J1963" s="9">
        <v>6250</v>
      </c>
      <c r="K1963" s="10">
        <f t="shared" si="14"/>
        <v>2500</v>
      </c>
      <c r="L1963" s="10">
        <f t="shared" si="15"/>
        <v>875</v>
      </c>
      <c r="M1963" s="11">
        <v>0.35</v>
      </c>
      <c r="O1963" s="16"/>
      <c r="P1963" s="14"/>
      <c r="Q1963" s="12"/>
      <c r="R1963" s="13"/>
    </row>
    <row r="1964" spans="1:18" ht="15.85" customHeight="1">
      <c r="A1964" s="1"/>
      <c r="B1964" s="6" t="s">
        <v>23</v>
      </c>
      <c r="C1964" s="6">
        <v>1197831</v>
      </c>
      <c r="D1964" s="7">
        <v>44261</v>
      </c>
      <c r="E1964" s="6" t="s">
        <v>24</v>
      </c>
      <c r="F1964" s="6" t="s">
        <v>78</v>
      </c>
      <c r="G1964" s="6" t="s">
        <v>79</v>
      </c>
      <c r="H1964" s="6" t="s">
        <v>19</v>
      </c>
      <c r="I1964" s="8">
        <v>0.3</v>
      </c>
      <c r="J1964" s="9">
        <v>4500</v>
      </c>
      <c r="K1964" s="10">
        <f t="shared" si="14"/>
        <v>1350</v>
      </c>
      <c r="L1964" s="10">
        <f t="shared" si="15"/>
        <v>472.49999999999994</v>
      </c>
      <c r="M1964" s="11">
        <v>0.35</v>
      </c>
      <c r="O1964" s="16"/>
      <c r="P1964" s="14"/>
      <c r="Q1964" s="12"/>
      <c r="R1964" s="13"/>
    </row>
    <row r="1965" spans="1:18" ht="15.85" customHeight="1">
      <c r="A1965" s="1"/>
      <c r="B1965" s="6" t="s">
        <v>23</v>
      </c>
      <c r="C1965" s="6">
        <v>1197831</v>
      </c>
      <c r="D1965" s="7">
        <v>44261</v>
      </c>
      <c r="E1965" s="6" t="s">
        <v>24</v>
      </c>
      <c r="F1965" s="6" t="s">
        <v>78</v>
      </c>
      <c r="G1965" s="6" t="s">
        <v>79</v>
      </c>
      <c r="H1965" s="6" t="s">
        <v>20</v>
      </c>
      <c r="I1965" s="8">
        <v>0.35000000000000003</v>
      </c>
      <c r="J1965" s="9">
        <v>3500</v>
      </c>
      <c r="K1965" s="10">
        <f t="shared" si="14"/>
        <v>1225.0000000000002</v>
      </c>
      <c r="L1965" s="10">
        <f t="shared" si="15"/>
        <v>551.25000000000011</v>
      </c>
      <c r="M1965" s="11">
        <v>0.45</v>
      </c>
      <c r="O1965" s="16"/>
      <c r="P1965" s="14"/>
      <c r="Q1965" s="12"/>
      <c r="R1965" s="13"/>
    </row>
    <row r="1966" spans="1:18" ht="15.85" customHeight="1">
      <c r="A1966" s="1"/>
      <c r="B1966" s="6" t="s">
        <v>23</v>
      </c>
      <c r="C1966" s="6">
        <v>1197831</v>
      </c>
      <c r="D1966" s="7">
        <v>44261</v>
      </c>
      <c r="E1966" s="6" t="s">
        <v>24</v>
      </c>
      <c r="F1966" s="6" t="s">
        <v>78</v>
      </c>
      <c r="G1966" s="6" t="s">
        <v>79</v>
      </c>
      <c r="H1966" s="6" t="s">
        <v>21</v>
      </c>
      <c r="I1966" s="8">
        <v>0.4</v>
      </c>
      <c r="J1966" s="9">
        <v>2500</v>
      </c>
      <c r="K1966" s="10">
        <f t="shared" si="14"/>
        <v>1000</v>
      </c>
      <c r="L1966" s="10">
        <f t="shared" si="15"/>
        <v>300</v>
      </c>
      <c r="M1966" s="11">
        <v>0.3</v>
      </c>
      <c r="O1966" s="16"/>
      <c r="P1966" s="14"/>
      <c r="Q1966" s="12"/>
      <c r="R1966" s="13"/>
    </row>
    <row r="1967" spans="1:18" ht="15.85" customHeight="1">
      <c r="A1967" s="1"/>
      <c r="B1967" s="6" t="s">
        <v>23</v>
      </c>
      <c r="C1967" s="6">
        <v>1197831</v>
      </c>
      <c r="D1967" s="7">
        <v>44261</v>
      </c>
      <c r="E1967" s="6" t="s">
        <v>24</v>
      </c>
      <c r="F1967" s="6" t="s">
        <v>78</v>
      </c>
      <c r="G1967" s="6" t="s">
        <v>79</v>
      </c>
      <c r="H1967" s="6" t="s">
        <v>22</v>
      </c>
      <c r="I1967" s="8">
        <v>0.35000000000000003</v>
      </c>
      <c r="J1967" s="9">
        <v>4000</v>
      </c>
      <c r="K1967" s="10">
        <f t="shared" si="14"/>
        <v>1400.0000000000002</v>
      </c>
      <c r="L1967" s="10">
        <f t="shared" si="15"/>
        <v>700.00000000000011</v>
      </c>
      <c r="M1967" s="11">
        <v>0.5</v>
      </c>
      <c r="O1967" s="16"/>
      <c r="P1967" s="14"/>
      <c r="Q1967" s="12"/>
      <c r="R1967" s="13"/>
    </row>
    <row r="1968" spans="1:18" ht="15.85" customHeight="1">
      <c r="A1968" s="1"/>
      <c r="B1968" s="6" t="s">
        <v>23</v>
      </c>
      <c r="C1968" s="6">
        <v>1197831</v>
      </c>
      <c r="D1968" s="7">
        <v>44291</v>
      </c>
      <c r="E1968" s="6" t="s">
        <v>24</v>
      </c>
      <c r="F1968" s="6" t="s">
        <v>78</v>
      </c>
      <c r="G1968" s="6" t="s">
        <v>79</v>
      </c>
      <c r="H1968" s="6" t="s">
        <v>17</v>
      </c>
      <c r="I1968" s="8">
        <v>0.19999999999999998</v>
      </c>
      <c r="J1968" s="9">
        <v>6500</v>
      </c>
      <c r="K1968" s="10">
        <f t="shared" si="14"/>
        <v>1300</v>
      </c>
      <c r="L1968" s="10">
        <f t="shared" si="15"/>
        <v>454.99999999999994</v>
      </c>
      <c r="M1968" s="11">
        <v>0.35</v>
      </c>
      <c r="O1968" s="16"/>
      <c r="P1968" s="14"/>
      <c r="Q1968" s="12"/>
      <c r="R1968" s="13"/>
    </row>
    <row r="1969" spans="1:18" ht="15.85" customHeight="1">
      <c r="A1969" s="1"/>
      <c r="B1969" s="6" t="s">
        <v>23</v>
      </c>
      <c r="C1969" s="6">
        <v>1197831</v>
      </c>
      <c r="D1969" s="7">
        <v>44291</v>
      </c>
      <c r="E1969" s="6" t="s">
        <v>24</v>
      </c>
      <c r="F1969" s="6" t="s">
        <v>78</v>
      </c>
      <c r="G1969" s="6" t="s">
        <v>79</v>
      </c>
      <c r="H1969" s="6" t="s">
        <v>18</v>
      </c>
      <c r="I1969" s="8">
        <v>0.30000000000000004</v>
      </c>
      <c r="J1969" s="9">
        <v>6500</v>
      </c>
      <c r="K1969" s="10">
        <f t="shared" si="14"/>
        <v>1950.0000000000002</v>
      </c>
      <c r="L1969" s="10">
        <f t="shared" si="15"/>
        <v>682.5</v>
      </c>
      <c r="M1969" s="11">
        <v>0.35</v>
      </c>
      <c r="O1969" s="16"/>
      <c r="P1969" s="14"/>
      <c r="Q1969" s="12"/>
      <c r="R1969" s="13"/>
    </row>
    <row r="1970" spans="1:18" ht="15.85" customHeight="1">
      <c r="A1970" s="1"/>
      <c r="B1970" s="6" t="s">
        <v>23</v>
      </c>
      <c r="C1970" s="6">
        <v>1197831</v>
      </c>
      <c r="D1970" s="7">
        <v>44291</v>
      </c>
      <c r="E1970" s="6" t="s">
        <v>24</v>
      </c>
      <c r="F1970" s="6" t="s">
        <v>78</v>
      </c>
      <c r="G1970" s="6" t="s">
        <v>79</v>
      </c>
      <c r="H1970" s="6" t="s">
        <v>19</v>
      </c>
      <c r="I1970" s="8">
        <v>0.24999999999999997</v>
      </c>
      <c r="J1970" s="9">
        <v>4750</v>
      </c>
      <c r="K1970" s="10">
        <f t="shared" si="14"/>
        <v>1187.4999999999998</v>
      </c>
      <c r="L1970" s="10">
        <f t="shared" si="15"/>
        <v>415.62499999999989</v>
      </c>
      <c r="M1970" s="11">
        <v>0.35</v>
      </c>
      <c r="O1970" s="16"/>
      <c r="P1970" s="14"/>
      <c r="Q1970" s="12"/>
      <c r="R1970" s="13"/>
    </row>
    <row r="1971" spans="1:18" ht="15.85" customHeight="1">
      <c r="A1971" s="1"/>
      <c r="B1971" s="6" t="s">
        <v>23</v>
      </c>
      <c r="C1971" s="6">
        <v>1197831</v>
      </c>
      <c r="D1971" s="7">
        <v>44291</v>
      </c>
      <c r="E1971" s="6" t="s">
        <v>24</v>
      </c>
      <c r="F1971" s="6" t="s">
        <v>78</v>
      </c>
      <c r="G1971" s="6" t="s">
        <v>79</v>
      </c>
      <c r="H1971" s="6" t="s">
        <v>20</v>
      </c>
      <c r="I1971" s="8">
        <v>0.30000000000000004</v>
      </c>
      <c r="J1971" s="9">
        <v>3750</v>
      </c>
      <c r="K1971" s="10">
        <f t="shared" si="14"/>
        <v>1125.0000000000002</v>
      </c>
      <c r="L1971" s="10">
        <f t="shared" si="15"/>
        <v>506.25000000000011</v>
      </c>
      <c r="M1971" s="11">
        <v>0.45</v>
      </c>
      <c r="O1971" s="16"/>
      <c r="P1971" s="14"/>
      <c r="Q1971" s="12"/>
      <c r="R1971" s="13"/>
    </row>
    <row r="1972" spans="1:18" ht="15.85" customHeight="1">
      <c r="A1972" s="1"/>
      <c r="B1972" s="6" t="s">
        <v>23</v>
      </c>
      <c r="C1972" s="6">
        <v>1197831</v>
      </c>
      <c r="D1972" s="7">
        <v>44291</v>
      </c>
      <c r="E1972" s="6" t="s">
        <v>24</v>
      </c>
      <c r="F1972" s="6" t="s">
        <v>78</v>
      </c>
      <c r="G1972" s="6" t="s">
        <v>79</v>
      </c>
      <c r="H1972" s="6" t="s">
        <v>21</v>
      </c>
      <c r="I1972" s="8">
        <v>0.35</v>
      </c>
      <c r="J1972" s="9">
        <v>2750</v>
      </c>
      <c r="K1972" s="10">
        <f t="shared" si="14"/>
        <v>962.49999999999989</v>
      </c>
      <c r="L1972" s="10">
        <f t="shared" si="15"/>
        <v>288.74999999999994</v>
      </c>
      <c r="M1972" s="11">
        <v>0.3</v>
      </c>
      <c r="O1972" s="16"/>
      <c r="P1972" s="14"/>
      <c r="Q1972" s="12"/>
      <c r="R1972" s="13"/>
    </row>
    <row r="1973" spans="1:18" ht="15.85" customHeight="1">
      <c r="A1973" s="1"/>
      <c r="B1973" s="6" t="s">
        <v>23</v>
      </c>
      <c r="C1973" s="6">
        <v>1197831</v>
      </c>
      <c r="D1973" s="7">
        <v>44291</v>
      </c>
      <c r="E1973" s="6" t="s">
        <v>24</v>
      </c>
      <c r="F1973" s="6" t="s">
        <v>78</v>
      </c>
      <c r="G1973" s="6" t="s">
        <v>79</v>
      </c>
      <c r="H1973" s="6" t="s">
        <v>22</v>
      </c>
      <c r="I1973" s="8">
        <v>0.30000000000000004</v>
      </c>
      <c r="J1973" s="9">
        <v>5500</v>
      </c>
      <c r="K1973" s="10">
        <f t="shared" si="14"/>
        <v>1650.0000000000002</v>
      </c>
      <c r="L1973" s="10">
        <f t="shared" si="15"/>
        <v>825.00000000000011</v>
      </c>
      <c r="M1973" s="11">
        <v>0.5</v>
      </c>
      <c r="O1973" s="16"/>
      <c r="P1973" s="14"/>
      <c r="Q1973" s="12"/>
      <c r="R1973" s="13"/>
    </row>
    <row r="1974" spans="1:18" ht="15.85" customHeight="1">
      <c r="A1974" s="1"/>
      <c r="B1974" s="6" t="s">
        <v>23</v>
      </c>
      <c r="C1974" s="6">
        <v>1197831</v>
      </c>
      <c r="D1974" s="7">
        <v>44321</v>
      </c>
      <c r="E1974" s="6" t="s">
        <v>24</v>
      </c>
      <c r="F1974" s="6" t="s">
        <v>78</v>
      </c>
      <c r="G1974" s="6" t="s">
        <v>79</v>
      </c>
      <c r="H1974" s="6" t="s">
        <v>17</v>
      </c>
      <c r="I1974" s="8">
        <v>0.19999999999999998</v>
      </c>
      <c r="J1974" s="9">
        <v>7000</v>
      </c>
      <c r="K1974" s="10">
        <f t="shared" si="14"/>
        <v>1399.9999999999998</v>
      </c>
      <c r="L1974" s="10">
        <f t="shared" si="15"/>
        <v>489.99999999999989</v>
      </c>
      <c r="M1974" s="11">
        <v>0.35</v>
      </c>
      <c r="O1974" s="16"/>
      <c r="P1974" s="14"/>
      <c r="Q1974" s="12"/>
      <c r="R1974" s="13"/>
    </row>
    <row r="1975" spans="1:18" ht="15.85" customHeight="1">
      <c r="A1975" s="1"/>
      <c r="B1975" s="6" t="s">
        <v>23</v>
      </c>
      <c r="C1975" s="6">
        <v>1197831</v>
      </c>
      <c r="D1975" s="7">
        <v>44321</v>
      </c>
      <c r="E1975" s="6" t="s">
        <v>24</v>
      </c>
      <c r="F1975" s="6" t="s">
        <v>78</v>
      </c>
      <c r="G1975" s="6" t="s">
        <v>79</v>
      </c>
      <c r="H1975" s="6" t="s">
        <v>18</v>
      </c>
      <c r="I1975" s="8">
        <v>0.30000000000000004</v>
      </c>
      <c r="J1975" s="9">
        <v>7250</v>
      </c>
      <c r="K1975" s="10">
        <f t="shared" si="14"/>
        <v>2175.0000000000005</v>
      </c>
      <c r="L1975" s="10">
        <f t="shared" si="15"/>
        <v>761.25000000000011</v>
      </c>
      <c r="M1975" s="11">
        <v>0.35</v>
      </c>
      <c r="O1975" s="16"/>
      <c r="P1975" s="14"/>
      <c r="Q1975" s="12"/>
      <c r="R1975" s="13"/>
    </row>
    <row r="1976" spans="1:18" ht="15.85" customHeight="1">
      <c r="A1976" s="1"/>
      <c r="B1976" s="6" t="s">
        <v>23</v>
      </c>
      <c r="C1976" s="6">
        <v>1197831</v>
      </c>
      <c r="D1976" s="7">
        <v>44321</v>
      </c>
      <c r="E1976" s="6" t="s">
        <v>24</v>
      </c>
      <c r="F1976" s="6" t="s">
        <v>78</v>
      </c>
      <c r="G1976" s="6" t="s">
        <v>79</v>
      </c>
      <c r="H1976" s="6" t="s">
        <v>19</v>
      </c>
      <c r="I1976" s="8">
        <v>0.24999999999999997</v>
      </c>
      <c r="J1976" s="9">
        <v>5750</v>
      </c>
      <c r="K1976" s="10">
        <f t="shared" si="14"/>
        <v>1437.4999999999998</v>
      </c>
      <c r="L1976" s="10">
        <f t="shared" si="15"/>
        <v>503.12499999999989</v>
      </c>
      <c r="M1976" s="11">
        <v>0.35</v>
      </c>
      <c r="O1976" s="16"/>
      <c r="P1976" s="14"/>
      <c r="Q1976" s="12"/>
      <c r="R1976" s="13"/>
    </row>
    <row r="1977" spans="1:18" ht="15.85" customHeight="1">
      <c r="A1977" s="1"/>
      <c r="B1977" s="6" t="s">
        <v>23</v>
      </c>
      <c r="C1977" s="6">
        <v>1197831</v>
      </c>
      <c r="D1977" s="7">
        <v>44321</v>
      </c>
      <c r="E1977" s="6" t="s">
        <v>24</v>
      </c>
      <c r="F1977" s="6" t="s">
        <v>78</v>
      </c>
      <c r="G1977" s="6" t="s">
        <v>79</v>
      </c>
      <c r="H1977" s="6" t="s">
        <v>20</v>
      </c>
      <c r="I1977" s="8">
        <v>0.35000000000000003</v>
      </c>
      <c r="J1977" s="9">
        <v>5000</v>
      </c>
      <c r="K1977" s="10">
        <f t="shared" si="14"/>
        <v>1750.0000000000002</v>
      </c>
      <c r="L1977" s="10">
        <f t="shared" si="15"/>
        <v>787.50000000000011</v>
      </c>
      <c r="M1977" s="11">
        <v>0.45</v>
      </c>
      <c r="O1977" s="16"/>
      <c r="P1977" s="14"/>
      <c r="Q1977" s="12"/>
      <c r="R1977" s="13"/>
    </row>
    <row r="1978" spans="1:18" ht="15.85" customHeight="1">
      <c r="A1978" s="1"/>
      <c r="B1978" s="6" t="s">
        <v>23</v>
      </c>
      <c r="C1978" s="6">
        <v>1197831</v>
      </c>
      <c r="D1978" s="7">
        <v>44321</v>
      </c>
      <c r="E1978" s="6" t="s">
        <v>24</v>
      </c>
      <c r="F1978" s="6" t="s">
        <v>78</v>
      </c>
      <c r="G1978" s="6" t="s">
        <v>79</v>
      </c>
      <c r="H1978" s="6" t="s">
        <v>21</v>
      </c>
      <c r="I1978" s="8">
        <v>0.5</v>
      </c>
      <c r="J1978" s="9">
        <v>4000</v>
      </c>
      <c r="K1978" s="10">
        <f t="shared" si="14"/>
        <v>2000</v>
      </c>
      <c r="L1978" s="10">
        <f t="shared" si="15"/>
        <v>600</v>
      </c>
      <c r="M1978" s="11">
        <v>0.3</v>
      </c>
      <c r="O1978" s="16"/>
      <c r="P1978" s="14"/>
      <c r="Q1978" s="12"/>
      <c r="R1978" s="13"/>
    </row>
    <row r="1979" spans="1:18" ht="15.85" customHeight="1">
      <c r="A1979" s="1"/>
      <c r="B1979" s="6" t="s">
        <v>23</v>
      </c>
      <c r="C1979" s="6">
        <v>1197831</v>
      </c>
      <c r="D1979" s="7">
        <v>44321</v>
      </c>
      <c r="E1979" s="6" t="s">
        <v>24</v>
      </c>
      <c r="F1979" s="6" t="s">
        <v>78</v>
      </c>
      <c r="G1979" s="6" t="s">
        <v>79</v>
      </c>
      <c r="H1979" s="6" t="s">
        <v>22</v>
      </c>
      <c r="I1979" s="8">
        <v>0.45</v>
      </c>
      <c r="J1979" s="9">
        <v>7500</v>
      </c>
      <c r="K1979" s="10">
        <f t="shared" si="14"/>
        <v>3375</v>
      </c>
      <c r="L1979" s="10">
        <f t="shared" si="15"/>
        <v>1687.5</v>
      </c>
      <c r="M1979" s="11">
        <v>0.5</v>
      </c>
      <c r="O1979" s="16"/>
      <c r="P1979" s="14"/>
      <c r="Q1979" s="12"/>
      <c r="R1979" s="13"/>
    </row>
    <row r="1980" spans="1:18" ht="15.85" customHeight="1">
      <c r="A1980" s="1"/>
      <c r="B1980" s="6" t="s">
        <v>23</v>
      </c>
      <c r="C1980" s="6">
        <v>1197831</v>
      </c>
      <c r="D1980" s="7">
        <v>44351</v>
      </c>
      <c r="E1980" s="6" t="s">
        <v>24</v>
      </c>
      <c r="F1980" s="6" t="s">
        <v>78</v>
      </c>
      <c r="G1980" s="6" t="s">
        <v>79</v>
      </c>
      <c r="H1980" s="6" t="s">
        <v>17</v>
      </c>
      <c r="I1980" s="8">
        <v>0.45</v>
      </c>
      <c r="J1980" s="9">
        <v>7500</v>
      </c>
      <c r="K1980" s="10">
        <f t="shared" si="14"/>
        <v>3375</v>
      </c>
      <c r="L1980" s="10">
        <f t="shared" si="15"/>
        <v>1181.25</v>
      </c>
      <c r="M1980" s="11">
        <v>0.35</v>
      </c>
      <c r="O1980" s="16"/>
      <c r="P1980" s="14"/>
      <c r="Q1980" s="12"/>
      <c r="R1980" s="13"/>
    </row>
    <row r="1981" spans="1:18" ht="15.85" customHeight="1">
      <c r="A1981" s="1"/>
      <c r="B1981" s="6" t="s">
        <v>23</v>
      </c>
      <c r="C1981" s="6">
        <v>1197831</v>
      </c>
      <c r="D1981" s="7">
        <v>44351</v>
      </c>
      <c r="E1981" s="6" t="s">
        <v>24</v>
      </c>
      <c r="F1981" s="6" t="s">
        <v>78</v>
      </c>
      <c r="G1981" s="6" t="s">
        <v>79</v>
      </c>
      <c r="H1981" s="6" t="s">
        <v>18</v>
      </c>
      <c r="I1981" s="8">
        <v>0.5</v>
      </c>
      <c r="J1981" s="9">
        <v>7500</v>
      </c>
      <c r="K1981" s="10">
        <f t="shared" si="14"/>
        <v>3750</v>
      </c>
      <c r="L1981" s="10">
        <f t="shared" si="15"/>
        <v>1312.5</v>
      </c>
      <c r="M1981" s="11">
        <v>0.35</v>
      </c>
      <c r="O1981" s="16"/>
      <c r="P1981" s="14"/>
      <c r="Q1981" s="12"/>
      <c r="R1981" s="13"/>
    </row>
    <row r="1982" spans="1:18" ht="15.85" customHeight="1">
      <c r="A1982" s="1"/>
      <c r="B1982" s="6" t="s">
        <v>23</v>
      </c>
      <c r="C1982" s="6">
        <v>1197831</v>
      </c>
      <c r="D1982" s="7">
        <v>44351</v>
      </c>
      <c r="E1982" s="6" t="s">
        <v>24</v>
      </c>
      <c r="F1982" s="6" t="s">
        <v>78</v>
      </c>
      <c r="G1982" s="6" t="s">
        <v>79</v>
      </c>
      <c r="H1982" s="6" t="s">
        <v>19</v>
      </c>
      <c r="I1982" s="8">
        <v>0.5</v>
      </c>
      <c r="J1982" s="9">
        <v>6000</v>
      </c>
      <c r="K1982" s="10">
        <f t="shared" si="14"/>
        <v>3000</v>
      </c>
      <c r="L1982" s="10">
        <f t="shared" si="15"/>
        <v>1050</v>
      </c>
      <c r="M1982" s="11">
        <v>0.35</v>
      </c>
      <c r="O1982" s="16"/>
      <c r="P1982" s="14"/>
      <c r="Q1982" s="12"/>
      <c r="R1982" s="13"/>
    </row>
    <row r="1983" spans="1:18" ht="15.85" customHeight="1">
      <c r="A1983" s="1"/>
      <c r="B1983" s="6" t="s">
        <v>23</v>
      </c>
      <c r="C1983" s="6">
        <v>1197831</v>
      </c>
      <c r="D1983" s="7">
        <v>44351</v>
      </c>
      <c r="E1983" s="6" t="s">
        <v>24</v>
      </c>
      <c r="F1983" s="6" t="s">
        <v>78</v>
      </c>
      <c r="G1983" s="6" t="s">
        <v>79</v>
      </c>
      <c r="H1983" s="6" t="s">
        <v>20</v>
      </c>
      <c r="I1983" s="8">
        <v>0.5</v>
      </c>
      <c r="J1983" s="9">
        <v>5500</v>
      </c>
      <c r="K1983" s="10">
        <f t="shared" si="14"/>
        <v>2750</v>
      </c>
      <c r="L1983" s="10">
        <f t="shared" si="15"/>
        <v>1237.5</v>
      </c>
      <c r="M1983" s="11">
        <v>0.45</v>
      </c>
      <c r="O1983" s="16"/>
      <c r="P1983" s="14"/>
      <c r="Q1983" s="12"/>
      <c r="R1983" s="13"/>
    </row>
    <row r="1984" spans="1:18" ht="15.85" customHeight="1">
      <c r="A1984" s="1"/>
      <c r="B1984" s="6" t="s">
        <v>23</v>
      </c>
      <c r="C1984" s="6">
        <v>1197831</v>
      </c>
      <c r="D1984" s="7">
        <v>44351</v>
      </c>
      <c r="E1984" s="6" t="s">
        <v>24</v>
      </c>
      <c r="F1984" s="6" t="s">
        <v>78</v>
      </c>
      <c r="G1984" s="6" t="s">
        <v>79</v>
      </c>
      <c r="H1984" s="6" t="s">
        <v>21</v>
      </c>
      <c r="I1984" s="8">
        <v>0.55000000000000004</v>
      </c>
      <c r="J1984" s="9">
        <v>4500</v>
      </c>
      <c r="K1984" s="10">
        <f t="shared" si="14"/>
        <v>2475</v>
      </c>
      <c r="L1984" s="10">
        <f t="shared" si="15"/>
        <v>742.5</v>
      </c>
      <c r="M1984" s="11">
        <v>0.3</v>
      </c>
      <c r="O1984" s="16"/>
      <c r="P1984" s="14"/>
      <c r="Q1984" s="12"/>
      <c r="R1984" s="13"/>
    </row>
    <row r="1985" spans="1:18" ht="15.85" customHeight="1">
      <c r="A1985" s="1"/>
      <c r="B1985" s="6" t="s">
        <v>23</v>
      </c>
      <c r="C1985" s="6">
        <v>1197831</v>
      </c>
      <c r="D1985" s="7">
        <v>44351</v>
      </c>
      <c r="E1985" s="6" t="s">
        <v>24</v>
      </c>
      <c r="F1985" s="6" t="s">
        <v>78</v>
      </c>
      <c r="G1985" s="6" t="s">
        <v>79</v>
      </c>
      <c r="H1985" s="6" t="s">
        <v>22</v>
      </c>
      <c r="I1985" s="8">
        <v>0.60000000000000009</v>
      </c>
      <c r="J1985" s="9">
        <v>8250</v>
      </c>
      <c r="K1985" s="10">
        <f t="shared" si="14"/>
        <v>4950.0000000000009</v>
      </c>
      <c r="L1985" s="10">
        <f t="shared" si="15"/>
        <v>2475.0000000000005</v>
      </c>
      <c r="M1985" s="11">
        <v>0.5</v>
      </c>
      <c r="O1985" s="16"/>
      <c r="P1985" s="14"/>
      <c r="Q1985" s="12"/>
      <c r="R1985" s="13"/>
    </row>
    <row r="1986" spans="1:18" ht="15.85" customHeight="1">
      <c r="A1986" s="1"/>
      <c r="B1986" s="6" t="s">
        <v>23</v>
      </c>
      <c r="C1986" s="6">
        <v>1197831</v>
      </c>
      <c r="D1986" s="7">
        <v>44383</v>
      </c>
      <c r="E1986" s="6" t="s">
        <v>24</v>
      </c>
      <c r="F1986" s="6" t="s">
        <v>78</v>
      </c>
      <c r="G1986" s="6" t="s">
        <v>79</v>
      </c>
      <c r="H1986" s="6" t="s">
        <v>17</v>
      </c>
      <c r="I1986" s="8">
        <v>0.5</v>
      </c>
      <c r="J1986" s="9">
        <v>7750</v>
      </c>
      <c r="K1986" s="10">
        <f t="shared" si="14"/>
        <v>3875</v>
      </c>
      <c r="L1986" s="10">
        <f t="shared" si="15"/>
        <v>1549.9999999999998</v>
      </c>
      <c r="M1986" s="11">
        <v>0.39999999999999997</v>
      </c>
      <c r="O1986" s="16"/>
      <c r="P1986" s="14"/>
      <c r="Q1986" s="12"/>
      <c r="R1986" s="13"/>
    </row>
    <row r="1987" spans="1:18" ht="15.85" customHeight="1">
      <c r="A1987" s="1"/>
      <c r="B1987" s="6" t="s">
        <v>23</v>
      </c>
      <c r="C1987" s="6">
        <v>1197831</v>
      </c>
      <c r="D1987" s="7">
        <v>44383</v>
      </c>
      <c r="E1987" s="6" t="s">
        <v>24</v>
      </c>
      <c r="F1987" s="6" t="s">
        <v>78</v>
      </c>
      <c r="G1987" s="6" t="s">
        <v>79</v>
      </c>
      <c r="H1987" s="6" t="s">
        <v>18</v>
      </c>
      <c r="I1987" s="8">
        <v>0.55000000000000004</v>
      </c>
      <c r="J1987" s="9">
        <v>7750</v>
      </c>
      <c r="K1987" s="10">
        <f t="shared" si="14"/>
        <v>4262.5</v>
      </c>
      <c r="L1987" s="10">
        <f t="shared" si="15"/>
        <v>1704.9999999999998</v>
      </c>
      <c r="M1987" s="11">
        <v>0.39999999999999997</v>
      </c>
      <c r="O1987" s="16"/>
      <c r="P1987" s="14"/>
      <c r="Q1987" s="12"/>
      <c r="R1987" s="13"/>
    </row>
    <row r="1988" spans="1:18" ht="15.85" customHeight="1">
      <c r="A1988" s="1"/>
      <c r="B1988" s="6" t="s">
        <v>23</v>
      </c>
      <c r="C1988" s="6">
        <v>1197831</v>
      </c>
      <c r="D1988" s="7">
        <v>44383</v>
      </c>
      <c r="E1988" s="6" t="s">
        <v>24</v>
      </c>
      <c r="F1988" s="6" t="s">
        <v>78</v>
      </c>
      <c r="G1988" s="6" t="s">
        <v>79</v>
      </c>
      <c r="H1988" s="6" t="s">
        <v>19</v>
      </c>
      <c r="I1988" s="8">
        <v>0.5</v>
      </c>
      <c r="J1988" s="9">
        <v>9250</v>
      </c>
      <c r="K1988" s="10">
        <f t="shared" si="14"/>
        <v>4625</v>
      </c>
      <c r="L1988" s="10">
        <f t="shared" si="15"/>
        <v>1849.9999999999998</v>
      </c>
      <c r="M1988" s="11">
        <v>0.39999999999999997</v>
      </c>
      <c r="O1988" s="16"/>
      <c r="P1988" s="14"/>
      <c r="Q1988" s="12"/>
      <c r="R1988" s="13"/>
    </row>
    <row r="1989" spans="1:18" ht="15.85" customHeight="1">
      <c r="A1989" s="1"/>
      <c r="B1989" s="6" t="s">
        <v>23</v>
      </c>
      <c r="C1989" s="6">
        <v>1197831</v>
      </c>
      <c r="D1989" s="7">
        <v>44383</v>
      </c>
      <c r="E1989" s="6" t="s">
        <v>24</v>
      </c>
      <c r="F1989" s="6" t="s">
        <v>78</v>
      </c>
      <c r="G1989" s="6" t="s">
        <v>79</v>
      </c>
      <c r="H1989" s="6" t="s">
        <v>20</v>
      </c>
      <c r="I1989" s="8">
        <v>0.5</v>
      </c>
      <c r="J1989" s="9">
        <v>5250</v>
      </c>
      <c r="K1989" s="10">
        <f t="shared" si="14"/>
        <v>2625</v>
      </c>
      <c r="L1989" s="10">
        <f t="shared" si="15"/>
        <v>1312.5</v>
      </c>
      <c r="M1989" s="11">
        <v>0.5</v>
      </c>
      <c r="O1989" s="16"/>
      <c r="P1989" s="14"/>
      <c r="Q1989" s="12"/>
      <c r="R1989" s="13"/>
    </row>
    <row r="1990" spans="1:18" ht="15.85" customHeight="1">
      <c r="A1990" s="1"/>
      <c r="B1990" s="6" t="s">
        <v>23</v>
      </c>
      <c r="C1990" s="6">
        <v>1197831</v>
      </c>
      <c r="D1990" s="7">
        <v>44383</v>
      </c>
      <c r="E1990" s="6" t="s">
        <v>24</v>
      </c>
      <c r="F1990" s="6" t="s">
        <v>78</v>
      </c>
      <c r="G1990" s="6" t="s">
        <v>79</v>
      </c>
      <c r="H1990" s="6" t="s">
        <v>21</v>
      </c>
      <c r="I1990" s="8">
        <v>0.55000000000000004</v>
      </c>
      <c r="J1990" s="9">
        <v>5250</v>
      </c>
      <c r="K1990" s="10">
        <f t="shared" si="14"/>
        <v>2887.5000000000005</v>
      </c>
      <c r="L1990" s="10">
        <f t="shared" si="15"/>
        <v>1010.6250000000001</v>
      </c>
      <c r="M1990" s="11">
        <v>0.35</v>
      </c>
      <c r="O1990" s="16"/>
      <c r="P1990" s="14"/>
      <c r="Q1990" s="12"/>
      <c r="R1990" s="13"/>
    </row>
    <row r="1991" spans="1:18" ht="15.85" customHeight="1">
      <c r="A1991" s="1"/>
      <c r="B1991" s="6" t="s">
        <v>23</v>
      </c>
      <c r="C1991" s="6">
        <v>1197831</v>
      </c>
      <c r="D1991" s="7">
        <v>44383</v>
      </c>
      <c r="E1991" s="6" t="s">
        <v>24</v>
      </c>
      <c r="F1991" s="6" t="s">
        <v>78</v>
      </c>
      <c r="G1991" s="6" t="s">
        <v>79</v>
      </c>
      <c r="H1991" s="6" t="s">
        <v>22</v>
      </c>
      <c r="I1991" s="8">
        <v>0.65</v>
      </c>
      <c r="J1991" s="9">
        <v>8000</v>
      </c>
      <c r="K1991" s="10">
        <f t="shared" si="14"/>
        <v>5200</v>
      </c>
      <c r="L1991" s="10">
        <f t="shared" si="15"/>
        <v>2860.0000000000005</v>
      </c>
      <c r="M1991" s="11">
        <v>0.55000000000000004</v>
      </c>
      <c r="O1991" s="16"/>
      <c r="P1991" s="14"/>
      <c r="Q1991" s="12"/>
      <c r="R1991" s="13"/>
    </row>
    <row r="1992" spans="1:18" ht="15.85" customHeight="1">
      <c r="A1992" s="1"/>
      <c r="B1992" s="6" t="s">
        <v>23</v>
      </c>
      <c r="C1992" s="6">
        <v>1197831</v>
      </c>
      <c r="D1992" s="7">
        <v>44416</v>
      </c>
      <c r="E1992" s="6" t="s">
        <v>24</v>
      </c>
      <c r="F1992" s="6" t="s">
        <v>78</v>
      </c>
      <c r="G1992" s="6" t="s">
        <v>79</v>
      </c>
      <c r="H1992" s="6" t="s">
        <v>17</v>
      </c>
      <c r="I1992" s="8">
        <v>0.5</v>
      </c>
      <c r="J1992" s="9">
        <v>7500</v>
      </c>
      <c r="K1992" s="10">
        <f t="shared" si="14"/>
        <v>3750</v>
      </c>
      <c r="L1992" s="10">
        <f t="shared" si="15"/>
        <v>1499.9999999999998</v>
      </c>
      <c r="M1992" s="11">
        <v>0.39999999999999997</v>
      </c>
      <c r="O1992" s="16"/>
      <c r="P1992" s="14"/>
      <c r="Q1992" s="12"/>
      <c r="R1992" s="13"/>
    </row>
    <row r="1993" spans="1:18" ht="15.85" customHeight="1">
      <c r="A1993" s="1"/>
      <c r="B1993" s="6" t="s">
        <v>23</v>
      </c>
      <c r="C1993" s="6">
        <v>1197831</v>
      </c>
      <c r="D1993" s="7">
        <v>44416</v>
      </c>
      <c r="E1993" s="6" t="s">
        <v>24</v>
      </c>
      <c r="F1993" s="6" t="s">
        <v>78</v>
      </c>
      <c r="G1993" s="6" t="s">
        <v>79</v>
      </c>
      <c r="H1993" s="6" t="s">
        <v>18</v>
      </c>
      <c r="I1993" s="8">
        <v>0.55000000000000004</v>
      </c>
      <c r="J1993" s="9">
        <v>7500</v>
      </c>
      <c r="K1993" s="10">
        <f t="shared" si="14"/>
        <v>4125</v>
      </c>
      <c r="L1993" s="10">
        <f t="shared" si="15"/>
        <v>1649.9999999999998</v>
      </c>
      <c r="M1993" s="11">
        <v>0.39999999999999997</v>
      </c>
      <c r="O1993" s="16"/>
      <c r="P1993" s="14"/>
      <c r="Q1993" s="12"/>
      <c r="R1993" s="13"/>
    </row>
    <row r="1994" spans="1:18" ht="15.85" customHeight="1">
      <c r="A1994" s="1"/>
      <c r="B1994" s="6" t="s">
        <v>23</v>
      </c>
      <c r="C1994" s="6">
        <v>1197831</v>
      </c>
      <c r="D1994" s="7">
        <v>44416</v>
      </c>
      <c r="E1994" s="6" t="s">
        <v>24</v>
      </c>
      <c r="F1994" s="6" t="s">
        <v>78</v>
      </c>
      <c r="G1994" s="6" t="s">
        <v>79</v>
      </c>
      <c r="H1994" s="6" t="s">
        <v>19</v>
      </c>
      <c r="I1994" s="8">
        <v>0.5</v>
      </c>
      <c r="J1994" s="9">
        <v>9250</v>
      </c>
      <c r="K1994" s="10">
        <f t="shared" si="14"/>
        <v>4625</v>
      </c>
      <c r="L1994" s="10">
        <f t="shared" si="15"/>
        <v>1849.9999999999998</v>
      </c>
      <c r="M1994" s="11">
        <v>0.39999999999999997</v>
      </c>
      <c r="O1994" s="16"/>
      <c r="P1994" s="14"/>
      <c r="Q1994" s="12"/>
      <c r="R1994" s="13"/>
    </row>
    <row r="1995" spans="1:18" ht="15.85" customHeight="1">
      <c r="A1995" s="1"/>
      <c r="B1995" s="6" t="s">
        <v>23</v>
      </c>
      <c r="C1995" s="6">
        <v>1197831</v>
      </c>
      <c r="D1995" s="7">
        <v>44416</v>
      </c>
      <c r="E1995" s="6" t="s">
        <v>24</v>
      </c>
      <c r="F1995" s="6" t="s">
        <v>78</v>
      </c>
      <c r="G1995" s="6" t="s">
        <v>79</v>
      </c>
      <c r="H1995" s="6" t="s">
        <v>20</v>
      </c>
      <c r="I1995" s="8">
        <v>0.5</v>
      </c>
      <c r="J1995" s="9">
        <v>4750</v>
      </c>
      <c r="K1995" s="10">
        <f t="shared" si="14"/>
        <v>2375</v>
      </c>
      <c r="L1995" s="10">
        <f t="shared" si="15"/>
        <v>1187.5</v>
      </c>
      <c r="M1995" s="11">
        <v>0.5</v>
      </c>
      <c r="O1995" s="16"/>
      <c r="P1995" s="14"/>
      <c r="Q1995" s="12"/>
      <c r="R1995" s="13"/>
    </row>
    <row r="1996" spans="1:18" ht="15.85" customHeight="1">
      <c r="A1996" s="1"/>
      <c r="B1996" s="6" t="s">
        <v>23</v>
      </c>
      <c r="C1996" s="6">
        <v>1197831</v>
      </c>
      <c r="D1996" s="7">
        <v>44416</v>
      </c>
      <c r="E1996" s="6" t="s">
        <v>24</v>
      </c>
      <c r="F1996" s="6" t="s">
        <v>78</v>
      </c>
      <c r="G1996" s="6" t="s">
        <v>79</v>
      </c>
      <c r="H1996" s="6" t="s">
        <v>21</v>
      </c>
      <c r="I1996" s="8">
        <v>0.55000000000000004</v>
      </c>
      <c r="J1996" s="9">
        <v>4750</v>
      </c>
      <c r="K1996" s="10">
        <f t="shared" si="14"/>
        <v>2612.5</v>
      </c>
      <c r="L1996" s="10">
        <f t="shared" si="15"/>
        <v>914.37499999999989</v>
      </c>
      <c r="M1996" s="11">
        <v>0.35</v>
      </c>
      <c r="O1996" s="16"/>
      <c r="P1996" s="14"/>
      <c r="Q1996" s="12"/>
      <c r="R1996" s="13"/>
    </row>
    <row r="1997" spans="1:18" ht="15.85" customHeight="1">
      <c r="A1997" s="1"/>
      <c r="B1997" s="6" t="s">
        <v>23</v>
      </c>
      <c r="C1997" s="6">
        <v>1197831</v>
      </c>
      <c r="D1997" s="7">
        <v>44416</v>
      </c>
      <c r="E1997" s="6" t="s">
        <v>24</v>
      </c>
      <c r="F1997" s="6" t="s">
        <v>78</v>
      </c>
      <c r="G1997" s="6" t="s">
        <v>79</v>
      </c>
      <c r="H1997" s="6" t="s">
        <v>22</v>
      </c>
      <c r="I1997" s="8">
        <v>0.6</v>
      </c>
      <c r="J1997" s="9">
        <v>7250</v>
      </c>
      <c r="K1997" s="10">
        <f t="shared" si="14"/>
        <v>4350</v>
      </c>
      <c r="L1997" s="10">
        <f t="shared" si="15"/>
        <v>2392.5</v>
      </c>
      <c r="M1997" s="11">
        <v>0.55000000000000004</v>
      </c>
      <c r="O1997" s="16"/>
      <c r="P1997" s="14"/>
      <c r="Q1997" s="12"/>
      <c r="R1997" s="13"/>
    </row>
    <row r="1998" spans="1:18" ht="15.85" customHeight="1">
      <c r="A1998" s="1"/>
      <c r="B1998" s="6" t="s">
        <v>23</v>
      </c>
      <c r="C1998" s="6">
        <v>1197831</v>
      </c>
      <c r="D1998" s="7">
        <v>44444</v>
      </c>
      <c r="E1998" s="6" t="s">
        <v>24</v>
      </c>
      <c r="F1998" s="6" t="s">
        <v>78</v>
      </c>
      <c r="G1998" s="6" t="s">
        <v>79</v>
      </c>
      <c r="H1998" s="6" t="s">
        <v>17</v>
      </c>
      <c r="I1998" s="8">
        <v>0.55000000000000004</v>
      </c>
      <c r="J1998" s="9">
        <v>6750</v>
      </c>
      <c r="K1998" s="10">
        <f t="shared" si="14"/>
        <v>3712.5000000000005</v>
      </c>
      <c r="L1998" s="10">
        <f t="shared" si="15"/>
        <v>1485</v>
      </c>
      <c r="M1998" s="11">
        <v>0.39999999999999997</v>
      </c>
      <c r="O1998" s="16"/>
      <c r="P1998" s="14"/>
      <c r="Q1998" s="12"/>
      <c r="R1998" s="13"/>
    </row>
    <row r="1999" spans="1:18" ht="15.85" customHeight="1">
      <c r="A1999" s="1"/>
      <c r="B1999" s="6" t="s">
        <v>23</v>
      </c>
      <c r="C1999" s="6">
        <v>1197831</v>
      </c>
      <c r="D1999" s="7">
        <v>44444</v>
      </c>
      <c r="E1999" s="6" t="s">
        <v>24</v>
      </c>
      <c r="F1999" s="6" t="s">
        <v>78</v>
      </c>
      <c r="G1999" s="6" t="s">
        <v>79</v>
      </c>
      <c r="H1999" s="6" t="s">
        <v>18</v>
      </c>
      <c r="I1999" s="8">
        <v>0.55000000000000004</v>
      </c>
      <c r="J1999" s="9">
        <v>6250</v>
      </c>
      <c r="K1999" s="10">
        <f t="shared" si="14"/>
        <v>3437.5000000000005</v>
      </c>
      <c r="L1999" s="10">
        <f t="shared" si="15"/>
        <v>1375</v>
      </c>
      <c r="M1999" s="11">
        <v>0.39999999999999997</v>
      </c>
      <c r="O1999" s="16"/>
      <c r="P1999" s="14"/>
      <c r="Q1999" s="12"/>
      <c r="R1999" s="13"/>
    </row>
    <row r="2000" spans="1:18" ht="15.85" customHeight="1">
      <c r="A2000" s="1"/>
      <c r="B2000" s="6" t="s">
        <v>23</v>
      </c>
      <c r="C2000" s="6">
        <v>1197831</v>
      </c>
      <c r="D2000" s="7">
        <v>44444</v>
      </c>
      <c r="E2000" s="6" t="s">
        <v>24</v>
      </c>
      <c r="F2000" s="6" t="s">
        <v>78</v>
      </c>
      <c r="G2000" s="6" t="s">
        <v>79</v>
      </c>
      <c r="H2000" s="6" t="s">
        <v>19</v>
      </c>
      <c r="I2000" s="8">
        <v>0.6</v>
      </c>
      <c r="J2000" s="9">
        <v>6750</v>
      </c>
      <c r="K2000" s="10">
        <f t="shared" si="14"/>
        <v>4050</v>
      </c>
      <c r="L2000" s="10">
        <f t="shared" si="15"/>
        <v>1619.9999999999998</v>
      </c>
      <c r="M2000" s="11">
        <v>0.39999999999999997</v>
      </c>
      <c r="O2000" s="16"/>
      <c r="P2000" s="14"/>
      <c r="Q2000" s="12"/>
      <c r="R2000" s="13"/>
    </row>
    <row r="2001" spans="1:18" ht="15.85" customHeight="1">
      <c r="A2001" s="1"/>
      <c r="B2001" s="6" t="s">
        <v>23</v>
      </c>
      <c r="C2001" s="6">
        <v>1197831</v>
      </c>
      <c r="D2001" s="7">
        <v>44444</v>
      </c>
      <c r="E2001" s="6" t="s">
        <v>24</v>
      </c>
      <c r="F2001" s="6" t="s">
        <v>78</v>
      </c>
      <c r="G2001" s="6" t="s">
        <v>79</v>
      </c>
      <c r="H2001" s="6" t="s">
        <v>20</v>
      </c>
      <c r="I2001" s="8">
        <v>0.6</v>
      </c>
      <c r="J2001" s="9">
        <v>4000</v>
      </c>
      <c r="K2001" s="10">
        <f t="shared" si="14"/>
        <v>2400</v>
      </c>
      <c r="L2001" s="10">
        <f t="shared" si="15"/>
        <v>1200</v>
      </c>
      <c r="M2001" s="11">
        <v>0.5</v>
      </c>
      <c r="O2001" s="16"/>
      <c r="P2001" s="14"/>
      <c r="Q2001" s="12"/>
      <c r="R2001" s="13"/>
    </row>
    <row r="2002" spans="1:18" ht="15.85" customHeight="1">
      <c r="A2002" s="1"/>
      <c r="B2002" s="6" t="s">
        <v>23</v>
      </c>
      <c r="C2002" s="6">
        <v>1197831</v>
      </c>
      <c r="D2002" s="7">
        <v>44444</v>
      </c>
      <c r="E2002" s="6" t="s">
        <v>24</v>
      </c>
      <c r="F2002" s="6" t="s">
        <v>78</v>
      </c>
      <c r="G2002" s="6" t="s">
        <v>79</v>
      </c>
      <c r="H2002" s="6" t="s">
        <v>21</v>
      </c>
      <c r="I2002" s="8">
        <v>0.55000000000000004</v>
      </c>
      <c r="J2002" s="9">
        <v>4000</v>
      </c>
      <c r="K2002" s="10">
        <f t="shared" si="14"/>
        <v>2200</v>
      </c>
      <c r="L2002" s="10">
        <f t="shared" si="15"/>
        <v>770</v>
      </c>
      <c r="M2002" s="11">
        <v>0.35</v>
      </c>
      <c r="O2002" s="16"/>
      <c r="P2002" s="14"/>
      <c r="Q2002" s="12"/>
      <c r="R2002" s="13"/>
    </row>
    <row r="2003" spans="1:18" ht="15.85" customHeight="1">
      <c r="A2003" s="1"/>
      <c r="B2003" s="6" t="s">
        <v>23</v>
      </c>
      <c r="C2003" s="6">
        <v>1197831</v>
      </c>
      <c r="D2003" s="7">
        <v>44444</v>
      </c>
      <c r="E2003" s="6" t="s">
        <v>24</v>
      </c>
      <c r="F2003" s="6" t="s">
        <v>78</v>
      </c>
      <c r="G2003" s="6" t="s">
        <v>79</v>
      </c>
      <c r="H2003" s="6" t="s">
        <v>22</v>
      </c>
      <c r="I2003" s="8">
        <v>0.5</v>
      </c>
      <c r="J2003" s="9">
        <v>6250</v>
      </c>
      <c r="K2003" s="10">
        <f t="shared" si="14"/>
        <v>3125</v>
      </c>
      <c r="L2003" s="10">
        <f t="shared" si="15"/>
        <v>1718.7500000000002</v>
      </c>
      <c r="M2003" s="11">
        <v>0.55000000000000004</v>
      </c>
      <c r="O2003" s="16"/>
      <c r="P2003" s="14"/>
      <c r="Q2003" s="12"/>
      <c r="R2003" s="13"/>
    </row>
    <row r="2004" spans="1:18" ht="15.85" customHeight="1">
      <c r="A2004" s="1"/>
      <c r="B2004" s="6" t="s">
        <v>23</v>
      </c>
      <c r="C2004" s="6">
        <v>1197831</v>
      </c>
      <c r="D2004" s="7">
        <v>44473</v>
      </c>
      <c r="E2004" s="6" t="s">
        <v>24</v>
      </c>
      <c r="F2004" s="6" t="s">
        <v>78</v>
      </c>
      <c r="G2004" s="6" t="s">
        <v>79</v>
      </c>
      <c r="H2004" s="6" t="s">
        <v>17</v>
      </c>
      <c r="I2004" s="8">
        <v>0.4</v>
      </c>
      <c r="J2004" s="9">
        <v>5750</v>
      </c>
      <c r="K2004" s="10">
        <f t="shared" si="14"/>
        <v>2300</v>
      </c>
      <c r="L2004" s="10">
        <f t="shared" si="15"/>
        <v>919.99999999999989</v>
      </c>
      <c r="M2004" s="11">
        <v>0.39999999999999997</v>
      </c>
      <c r="O2004" s="16"/>
      <c r="P2004" s="14"/>
      <c r="Q2004" s="12"/>
      <c r="R2004" s="13"/>
    </row>
    <row r="2005" spans="1:18" ht="15.85" customHeight="1">
      <c r="A2005" s="1"/>
      <c r="B2005" s="6" t="s">
        <v>23</v>
      </c>
      <c r="C2005" s="6">
        <v>1197831</v>
      </c>
      <c r="D2005" s="7">
        <v>44473</v>
      </c>
      <c r="E2005" s="6" t="s">
        <v>24</v>
      </c>
      <c r="F2005" s="6" t="s">
        <v>78</v>
      </c>
      <c r="G2005" s="6" t="s">
        <v>79</v>
      </c>
      <c r="H2005" s="6" t="s">
        <v>18</v>
      </c>
      <c r="I2005" s="8">
        <v>0.4</v>
      </c>
      <c r="J2005" s="9">
        <v>5750</v>
      </c>
      <c r="K2005" s="10">
        <f t="shared" si="14"/>
        <v>2300</v>
      </c>
      <c r="L2005" s="10">
        <f t="shared" si="15"/>
        <v>919.99999999999989</v>
      </c>
      <c r="M2005" s="11">
        <v>0.39999999999999997</v>
      </c>
      <c r="O2005" s="16"/>
      <c r="P2005" s="14"/>
      <c r="Q2005" s="12"/>
      <c r="R2005" s="13"/>
    </row>
    <row r="2006" spans="1:18" ht="15.85" customHeight="1">
      <c r="A2006" s="1"/>
      <c r="B2006" s="6" t="s">
        <v>23</v>
      </c>
      <c r="C2006" s="6">
        <v>1197831</v>
      </c>
      <c r="D2006" s="7">
        <v>44473</v>
      </c>
      <c r="E2006" s="6" t="s">
        <v>24</v>
      </c>
      <c r="F2006" s="6" t="s">
        <v>78</v>
      </c>
      <c r="G2006" s="6" t="s">
        <v>79</v>
      </c>
      <c r="H2006" s="6" t="s">
        <v>19</v>
      </c>
      <c r="I2006" s="8">
        <v>0.45</v>
      </c>
      <c r="J2006" s="9">
        <v>5250</v>
      </c>
      <c r="K2006" s="10">
        <f t="shared" si="14"/>
        <v>2362.5</v>
      </c>
      <c r="L2006" s="10">
        <f t="shared" si="15"/>
        <v>944.99999999999989</v>
      </c>
      <c r="M2006" s="11">
        <v>0.39999999999999997</v>
      </c>
      <c r="O2006" s="16"/>
      <c r="P2006" s="14"/>
      <c r="Q2006" s="12"/>
      <c r="R2006" s="13"/>
    </row>
    <row r="2007" spans="1:18" ht="15.85" customHeight="1">
      <c r="A2007" s="1"/>
      <c r="B2007" s="6" t="s">
        <v>23</v>
      </c>
      <c r="C2007" s="6">
        <v>1197831</v>
      </c>
      <c r="D2007" s="7">
        <v>44473</v>
      </c>
      <c r="E2007" s="6" t="s">
        <v>24</v>
      </c>
      <c r="F2007" s="6" t="s">
        <v>78</v>
      </c>
      <c r="G2007" s="6" t="s">
        <v>79</v>
      </c>
      <c r="H2007" s="6" t="s">
        <v>20</v>
      </c>
      <c r="I2007" s="8">
        <v>0.45</v>
      </c>
      <c r="J2007" s="9">
        <v>3750</v>
      </c>
      <c r="K2007" s="10">
        <f t="shared" si="14"/>
        <v>1687.5</v>
      </c>
      <c r="L2007" s="10">
        <f t="shared" si="15"/>
        <v>843.75</v>
      </c>
      <c r="M2007" s="11">
        <v>0.5</v>
      </c>
      <c r="O2007" s="16"/>
      <c r="P2007" s="14"/>
      <c r="Q2007" s="12"/>
      <c r="R2007" s="13"/>
    </row>
    <row r="2008" spans="1:18" ht="15.85" customHeight="1">
      <c r="A2008" s="1"/>
      <c r="B2008" s="6" t="s">
        <v>23</v>
      </c>
      <c r="C2008" s="6">
        <v>1197831</v>
      </c>
      <c r="D2008" s="7">
        <v>44473</v>
      </c>
      <c r="E2008" s="6" t="s">
        <v>24</v>
      </c>
      <c r="F2008" s="6" t="s">
        <v>78</v>
      </c>
      <c r="G2008" s="6" t="s">
        <v>79</v>
      </c>
      <c r="H2008" s="6" t="s">
        <v>21</v>
      </c>
      <c r="I2008" s="8">
        <v>0.35000000000000003</v>
      </c>
      <c r="J2008" s="9">
        <v>3500</v>
      </c>
      <c r="K2008" s="10">
        <f t="shared" si="14"/>
        <v>1225.0000000000002</v>
      </c>
      <c r="L2008" s="10">
        <f t="shared" si="15"/>
        <v>428.75000000000006</v>
      </c>
      <c r="M2008" s="11">
        <v>0.35</v>
      </c>
      <c r="O2008" s="16"/>
      <c r="P2008" s="14"/>
      <c r="Q2008" s="12"/>
      <c r="R2008" s="13"/>
    </row>
    <row r="2009" spans="1:18" ht="15.85" customHeight="1">
      <c r="A2009" s="1"/>
      <c r="B2009" s="6" t="s">
        <v>23</v>
      </c>
      <c r="C2009" s="6">
        <v>1197831</v>
      </c>
      <c r="D2009" s="7">
        <v>44473</v>
      </c>
      <c r="E2009" s="6" t="s">
        <v>24</v>
      </c>
      <c r="F2009" s="6" t="s">
        <v>78</v>
      </c>
      <c r="G2009" s="6" t="s">
        <v>79</v>
      </c>
      <c r="H2009" s="6" t="s">
        <v>22</v>
      </c>
      <c r="I2009" s="8">
        <v>0.45</v>
      </c>
      <c r="J2009" s="9">
        <v>5250</v>
      </c>
      <c r="K2009" s="10">
        <f t="shared" si="14"/>
        <v>2362.5</v>
      </c>
      <c r="L2009" s="10">
        <f t="shared" si="15"/>
        <v>1299.375</v>
      </c>
      <c r="M2009" s="11">
        <v>0.55000000000000004</v>
      </c>
      <c r="O2009" s="16"/>
      <c r="P2009" s="14"/>
      <c r="Q2009" s="12"/>
      <c r="R2009" s="13"/>
    </row>
    <row r="2010" spans="1:18" ht="15.85" customHeight="1">
      <c r="A2010" s="1"/>
      <c r="B2010" s="6" t="s">
        <v>23</v>
      </c>
      <c r="C2010" s="6">
        <v>1197831</v>
      </c>
      <c r="D2010" s="7">
        <v>44505</v>
      </c>
      <c r="E2010" s="6" t="s">
        <v>24</v>
      </c>
      <c r="F2010" s="6" t="s">
        <v>78</v>
      </c>
      <c r="G2010" s="6" t="s">
        <v>79</v>
      </c>
      <c r="H2010" s="6" t="s">
        <v>17</v>
      </c>
      <c r="I2010" s="8">
        <v>0.35000000000000003</v>
      </c>
      <c r="J2010" s="9">
        <v>6750</v>
      </c>
      <c r="K2010" s="10">
        <f t="shared" si="14"/>
        <v>2362.5</v>
      </c>
      <c r="L2010" s="10">
        <f t="shared" si="15"/>
        <v>944.99999999999989</v>
      </c>
      <c r="M2010" s="11">
        <v>0.39999999999999997</v>
      </c>
      <c r="O2010" s="16"/>
      <c r="P2010" s="14"/>
      <c r="Q2010" s="12"/>
      <c r="R2010" s="13"/>
    </row>
    <row r="2011" spans="1:18" ht="15.85" customHeight="1">
      <c r="A2011" s="1"/>
      <c r="B2011" s="6" t="s">
        <v>23</v>
      </c>
      <c r="C2011" s="6">
        <v>1197831</v>
      </c>
      <c r="D2011" s="7">
        <v>44505</v>
      </c>
      <c r="E2011" s="6" t="s">
        <v>24</v>
      </c>
      <c r="F2011" s="6" t="s">
        <v>78</v>
      </c>
      <c r="G2011" s="6" t="s">
        <v>79</v>
      </c>
      <c r="H2011" s="6" t="s">
        <v>18</v>
      </c>
      <c r="I2011" s="8">
        <v>0.35000000000000003</v>
      </c>
      <c r="J2011" s="9">
        <v>6750</v>
      </c>
      <c r="K2011" s="10">
        <f t="shared" si="14"/>
        <v>2362.5</v>
      </c>
      <c r="L2011" s="10">
        <f t="shared" si="15"/>
        <v>944.99999999999989</v>
      </c>
      <c r="M2011" s="11">
        <v>0.39999999999999997</v>
      </c>
      <c r="O2011" s="16"/>
      <c r="P2011" s="14"/>
      <c r="Q2011" s="12"/>
      <c r="R2011" s="13"/>
    </row>
    <row r="2012" spans="1:18" ht="15.85" customHeight="1">
      <c r="A2012" s="1"/>
      <c r="B2012" s="6" t="s">
        <v>23</v>
      </c>
      <c r="C2012" s="6">
        <v>1197831</v>
      </c>
      <c r="D2012" s="7">
        <v>44505</v>
      </c>
      <c r="E2012" s="6" t="s">
        <v>24</v>
      </c>
      <c r="F2012" s="6" t="s">
        <v>78</v>
      </c>
      <c r="G2012" s="6" t="s">
        <v>79</v>
      </c>
      <c r="H2012" s="6" t="s">
        <v>19</v>
      </c>
      <c r="I2012" s="8">
        <v>0.6</v>
      </c>
      <c r="J2012" s="9">
        <v>6000</v>
      </c>
      <c r="K2012" s="10">
        <f t="shared" si="14"/>
        <v>3600</v>
      </c>
      <c r="L2012" s="10">
        <f t="shared" si="15"/>
        <v>1439.9999999999998</v>
      </c>
      <c r="M2012" s="11">
        <v>0.39999999999999997</v>
      </c>
      <c r="O2012" s="16"/>
      <c r="P2012" s="14"/>
      <c r="Q2012" s="12"/>
      <c r="R2012" s="13"/>
    </row>
    <row r="2013" spans="1:18" ht="15.85" customHeight="1">
      <c r="A2013" s="1"/>
      <c r="B2013" s="6" t="s">
        <v>23</v>
      </c>
      <c r="C2013" s="6">
        <v>1197831</v>
      </c>
      <c r="D2013" s="7">
        <v>44505</v>
      </c>
      <c r="E2013" s="6" t="s">
        <v>24</v>
      </c>
      <c r="F2013" s="6" t="s">
        <v>78</v>
      </c>
      <c r="G2013" s="6" t="s">
        <v>79</v>
      </c>
      <c r="H2013" s="6" t="s">
        <v>20</v>
      </c>
      <c r="I2013" s="8">
        <v>0.6</v>
      </c>
      <c r="J2013" s="9">
        <v>4500</v>
      </c>
      <c r="K2013" s="10">
        <f t="shared" si="14"/>
        <v>2700</v>
      </c>
      <c r="L2013" s="10">
        <f t="shared" si="15"/>
        <v>1350</v>
      </c>
      <c r="M2013" s="11">
        <v>0.5</v>
      </c>
      <c r="O2013" s="16"/>
      <c r="P2013" s="14"/>
      <c r="Q2013" s="12"/>
      <c r="R2013" s="13"/>
    </row>
    <row r="2014" spans="1:18" ht="15.85" customHeight="1">
      <c r="A2014" s="1"/>
      <c r="B2014" s="6" t="s">
        <v>23</v>
      </c>
      <c r="C2014" s="6">
        <v>1197831</v>
      </c>
      <c r="D2014" s="7">
        <v>44505</v>
      </c>
      <c r="E2014" s="6" t="s">
        <v>24</v>
      </c>
      <c r="F2014" s="6" t="s">
        <v>78</v>
      </c>
      <c r="G2014" s="6" t="s">
        <v>79</v>
      </c>
      <c r="H2014" s="6" t="s">
        <v>21</v>
      </c>
      <c r="I2014" s="8">
        <v>0.54999999999999993</v>
      </c>
      <c r="J2014" s="9">
        <v>4250</v>
      </c>
      <c r="K2014" s="10">
        <f t="shared" si="14"/>
        <v>2337.4999999999995</v>
      </c>
      <c r="L2014" s="10">
        <f t="shared" si="15"/>
        <v>818.12499999999977</v>
      </c>
      <c r="M2014" s="11">
        <v>0.35</v>
      </c>
      <c r="O2014" s="16"/>
      <c r="P2014" s="14"/>
      <c r="Q2014" s="12"/>
      <c r="R2014" s="13"/>
    </row>
    <row r="2015" spans="1:18" ht="15.85" customHeight="1">
      <c r="A2015" s="1"/>
      <c r="B2015" s="6" t="s">
        <v>23</v>
      </c>
      <c r="C2015" s="6">
        <v>1197831</v>
      </c>
      <c r="D2015" s="7">
        <v>44505</v>
      </c>
      <c r="E2015" s="6" t="s">
        <v>24</v>
      </c>
      <c r="F2015" s="6" t="s">
        <v>78</v>
      </c>
      <c r="G2015" s="6" t="s">
        <v>79</v>
      </c>
      <c r="H2015" s="6" t="s">
        <v>22</v>
      </c>
      <c r="I2015" s="8">
        <v>0.65</v>
      </c>
      <c r="J2015" s="9">
        <v>6250</v>
      </c>
      <c r="K2015" s="10">
        <f t="shared" si="14"/>
        <v>4062.5</v>
      </c>
      <c r="L2015" s="10">
        <f t="shared" si="15"/>
        <v>2234.375</v>
      </c>
      <c r="M2015" s="11">
        <v>0.55000000000000004</v>
      </c>
      <c r="O2015" s="16"/>
      <c r="P2015" s="14"/>
      <c r="Q2015" s="12"/>
      <c r="R2015" s="13"/>
    </row>
    <row r="2016" spans="1:18" ht="15.85" customHeight="1">
      <c r="A2016" s="1"/>
      <c r="B2016" s="6" t="s">
        <v>23</v>
      </c>
      <c r="C2016" s="6">
        <v>1197831</v>
      </c>
      <c r="D2016" s="7">
        <v>44534</v>
      </c>
      <c r="E2016" s="6" t="s">
        <v>24</v>
      </c>
      <c r="F2016" s="6" t="s">
        <v>78</v>
      </c>
      <c r="G2016" s="6" t="s">
        <v>79</v>
      </c>
      <c r="H2016" s="6" t="s">
        <v>17</v>
      </c>
      <c r="I2016" s="8">
        <v>0.54999999999999993</v>
      </c>
      <c r="J2016" s="9">
        <v>7750</v>
      </c>
      <c r="K2016" s="10">
        <f t="shared" si="14"/>
        <v>4262.4999999999991</v>
      </c>
      <c r="L2016" s="10">
        <f t="shared" si="15"/>
        <v>1704.9999999999995</v>
      </c>
      <c r="M2016" s="11">
        <v>0.39999999999999997</v>
      </c>
      <c r="O2016" s="16"/>
      <c r="P2016" s="14"/>
      <c r="Q2016" s="12"/>
      <c r="R2016" s="13"/>
    </row>
    <row r="2017" spans="1:18" ht="15.85" customHeight="1">
      <c r="A2017" s="1"/>
      <c r="B2017" s="6" t="s">
        <v>23</v>
      </c>
      <c r="C2017" s="6">
        <v>1197831</v>
      </c>
      <c r="D2017" s="7">
        <v>44534</v>
      </c>
      <c r="E2017" s="6" t="s">
        <v>24</v>
      </c>
      <c r="F2017" s="6" t="s">
        <v>78</v>
      </c>
      <c r="G2017" s="6" t="s">
        <v>79</v>
      </c>
      <c r="H2017" s="6" t="s">
        <v>18</v>
      </c>
      <c r="I2017" s="8">
        <v>0.54999999999999993</v>
      </c>
      <c r="J2017" s="9">
        <v>7750</v>
      </c>
      <c r="K2017" s="10">
        <f t="shared" si="14"/>
        <v>4262.4999999999991</v>
      </c>
      <c r="L2017" s="10">
        <f t="shared" si="15"/>
        <v>1704.9999999999995</v>
      </c>
      <c r="M2017" s="11">
        <v>0.39999999999999997</v>
      </c>
      <c r="O2017" s="16"/>
      <c r="P2017" s="14"/>
      <c r="Q2017" s="12"/>
      <c r="R2017" s="13"/>
    </row>
    <row r="2018" spans="1:18" ht="15.85" customHeight="1">
      <c r="A2018" s="1"/>
      <c r="B2018" s="6" t="s">
        <v>23</v>
      </c>
      <c r="C2018" s="6">
        <v>1197831</v>
      </c>
      <c r="D2018" s="7">
        <v>44534</v>
      </c>
      <c r="E2018" s="6" t="s">
        <v>24</v>
      </c>
      <c r="F2018" s="6" t="s">
        <v>78</v>
      </c>
      <c r="G2018" s="6" t="s">
        <v>79</v>
      </c>
      <c r="H2018" s="6" t="s">
        <v>19</v>
      </c>
      <c r="I2018" s="8">
        <v>0.6</v>
      </c>
      <c r="J2018" s="9">
        <v>6750</v>
      </c>
      <c r="K2018" s="10">
        <f t="shared" si="14"/>
        <v>4050</v>
      </c>
      <c r="L2018" s="10">
        <f t="shared" si="15"/>
        <v>1619.9999999999998</v>
      </c>
      <c r="M2018" s="11">
        <v>0.39999999999999997</v>
      </c>
      <c r="O2018" s="16"/>
      <c r="P2018" s="14"/>
      <c r="Q2018" s="12"/>
      <c r="R2018" s="13"/>
    </row>
    <row r="2019" spans="1:18" ht="15.85" customHeight="1">
      <c r="A2019" s="1"/>
      <c r="B2019" s="6" t="s">
        <v>23</v>
      </c>
      <c r="C2019" s="6">
        <v>1197831</v>
      </c>
      <c r="D2019" s="7">
        <v>44534</v>
      </c>
      <c r="E2019" s="6" t="s">
        <v>24</v>
      </c>
      <c r="F2019" s="6" t="s">
        <v>78</v>
      </c>
      <c r="G2019" s="6" t="s">
        <v>79</v>
      </c>
      <c r="H2019" s="6" t="s">
        <v>20</v>
      </c>
      <c r="I2019" s="8">
        <v>0.6</v>
      </c>
      <c r="J2019" s="9">
        <v>5250</v>
      </c>
      <c r="K2019" s="10">
        <f t="shared" si="14"/>
        <v>3150</v>
      </c>
      <c r="L2019" s="10">
        <f t="shared" si="15"/>
        <v>1575</v>
      </c>
      <c r="M2019" s="11">
        <v>0.5</v>
      </c>
      <c r="O2019" s="16"/>
      <c r="P2019" s="14"/>
      <c r="Q2019" s="12"/>
      <c r="R2019" s="13"/>
    </row>
    <row r="2020" spans="1:18" ht="15.85" customHeight="1">
      <c r="A2020" s="1"/>
      <c r="B2020" s="6" t="s">
        <v>23</v>
      </c>
      <c r="C2020" s="6">
        <v>1197831</v>
      </c>
      <c r="D2020" s="7">
        <v>44534</v>
      </c>
      <c r="E2020" s="6" t="s">
        <v>24</v>
      </c>
      <c r="F2020" s="6" t="s">
        <v>78</v>
      </c>
      <c r="G2020" s="6" t="s">
        <v>79</v>
      </c>
      <c r="H2020" s="6" t="s">
        <v>21</v>
      </c>
      <c r="I2020" s="8">
        <v>0.54999999999999993</v>
      </c>
      <c r="J2020" s="9">
        <v>4750</v>
      </c>
      <c r="K2020" s="10">
        <f t="shared" si="14"/>
        <v>2612.4999999999995</v>
      </c>
      <c r="L2020" s="10">
        <f t="shared" si="15"/>
        <v>914.37499999999977</v>
      </c>
      <c r="M2020" s="11">
        <v>0.35</v>
      </c>
      <c r="O2020" s="16"/>
      <c r="P2020" s="14"/>
      <c r="Q2020" s="12"/>
      <c r="R2020" s="13"/>
    </row>
    <row r="2021" spans="1:18" ht="15.85" customHeight="1">
      <c r="A2021" s="1"/>
      <c r="B2021" s="6" t="s">
        <v>23</v>
      </c>
      <c r="C2021" s="6">
        <v>1197831</v>
      </c>
      <c r="D2021" s="7">
        <v>44534</v>
      </c>
      <c r="E2021" s="6" t="s">
        <v>24</v>
      </c>
      <c r="F2021" s="6" t="s">
        <v>78</v>
      </c>
      <c r="G2021" s="6" t="s">
        <v>79</v>
      </c>
      <c r="H2021" s="6" t="s">
        <v>22</v>
      </c>
      <c r="I2021" s="8">
        <v>0.65</v>
      </c>
      <c r="J2021" s="9">
        <v>7250</v>
      </c>
      <c r="K2021" s="10">
        <f t="shared" si="14"/>
        <v>4712.5</v>
      </c>
      <c r="L2021" s="10">
        <f t="shared" si="15"/>
        <v>2591.875</v>
      </c>
      <c r="M2021" s="11">
        <v>0.55000000000000004</v>
      </c>
      <c r="O2021" s="16"/>
      <c r="P2021" s="14"/>
      <c r="Q2021" s="12"/>
      <c r="R2021" s="13"/>
    </row>
    <row r="2022" spans="1:18" ht="15.85" customHeight="1">
      <c r="A2022" s="1" t="s">
        <v>39</v>
      </c>
      <c r="B2022" s="6" t="s">
        <v>27</v>
      </c>
      <c r="C2022" s="6">
        <v>1128299</v>
      </c>
      <c r="D2022" s="7">
        <v>44219</v>
      </c>
      <c r="E2022" s="6" t="s">
        <v>28</v>
      </c>
      <c r="F2022" s="6" t="s">
        <v>80</v>
      </c>
      <c r="G2022" s="6" t="s">
        <v>81</v>
      </c>
      <c r="H2022" s="6" t="s">
        <v>17</v>
      </c>
      <c r="I2022" s="8">
        <v>0.29999999999999993</v>
      </c>
      <c r="J2022" s="9">
        <v>4250</v>
      </c>
      <c r="K2022" s="10">
        <f t="shared" si="14"/>
        <v>1274.9999999999998</v>
      </c>
      <c r="L2022" s="10">
        <f t="shared" si="15"/>
        <v>446.24999999999989</v>
      </c>
      <c r="M2022" s="11">
        <v>0.35</v>
      </c>
      <c r="O2022" s="16"/>
      <c r="P2022" s="14"/>
      <c r="Q2022" s="12"/>
      <c r="R2022" s="13"/>
    </row>
    <row r="2023" spans="1:18" ht="15.85" customHeight="1">
      <c r="A2023" s="1"/>
      <c r="B2023" s="6" t="s">
        <v>27</v>
      </c>
      <c r="C2023" s="6">
        <v>1128299</v>
      </c>
      <c r="D2023" s="7">
        <v>44219</v>
      </c>
      <c r="E2023" s="6" t="s">
        <v>28</v>
      </c>
      <c r="F2023" s="6" t="s">
        <v>80</v>
      </c>
      <c r="G2023" s="6" t="s">
        <v>81</v>
      </c>
      <c r="H2023" s="6" t="s">
        <v>18</v>
      </c>
      <c r="I2023" s="8">
        <v>0.4</v>
      </c>
      <c r="J2023" s="9">
        <v>4250</v>
      </c>
      <c r="K2023" s="10">
        <f t="shared" si="14"/>
        <v>1700</v>
      </c>
      <c r="L2023" s="10">
        <f t="shared" si="15"/>
        <v>680</v>
      </c>
      <c r="M2023" s="11">
        <v>0.4</v>
      </c>
      <c r="O2023" s="16"/>
      <c r="P2023" s="14"/>
      <c r="Q2023" s="12"/>
      <c r="R2023" s="13"/>
    </row>
    <row r="2024" spans="1:18" ht="15.85" customHeight="1">
      <c r="A2024" s="1"/>
      <c r="B2024" s="6" t="s">
        <v>27</v>
      </c>
      <c r="C2024" s="6">
        <v>1128299</v>
      </c>
      <c r="D2024" s="7">
        <v>44219</v>
      </c>
      <c r="E2024" s="6" t="s">
        <v>28</v>
      </c>
      <c r="F2024" s="6" t="s">
        <v>80</v>
      </c>
      <c r="G2024" s="6" t="s">
        <v>81</v>
      </c>
      <c r="H2024" s="6" t="s">
        <v>19</v>
      </c>
      <c r="I2024" s="8">
        <v>0.4</v>
      </c>
      <c r="J2024" s="9">
        <v>4250</v>
      </c>
      <c r="K2024" s="10">
        <f t="shared" si="14"/>
        <v>1700</v>
      </c>
      <c r="L2024" s="10">
        <f t="shared" si="15"/>
        <v>595</v>
      </c>
      <c r="M2024" s="11">
        <v>0.35</v>
      </c>
      <c r="O2024" s="16"/>
      <c r="P2024" s="14"/>
      <c r="Q2024" s="12"/>
      <c r="R2024" s="13"/>
    </row>
    <row r="2025" spans="1:18" ht="15.85" customHeight="1">
      <c r="A2025" s="1"/>
      <c r="B2025" s="6" t="s">
        <v>27</v>
      </c>
      <c r="C2025" s="6">
        <v>1128299</v>
      </c>
      <c r="D2025" s="7">
        <v>44219</v>
      </c>
      <c r="E2025" s="6" t="s">
        <v>28</v>
      </c>
      <c r="F2025" s="6" t="s">
        <v>80</v>
      </c>
      <c r="G2025" s="6" t="s">
        <v>81</v>
      </c>
      <c r="H2025" s="6" t="s">
        <v>20</v>
      </c>
      <c r="I2025" s="8">
        <v>0.4</v>
      </c>
      <c r="J2025" s="9">
        <v>2750</v>
      </c>
      <c r="K2025" s="10">
        <f t="shared" si="14"/>
        <v>1100</v>
      </c>
      <c r="L2025" s="10">
        <f t="shared" si="15"/>
        <v>385</v>
      </c>
      <c r="M2025" s="11">
        <v>0.35</v>
      </c>
      <c r="O2025" s="16"/>
      <c r="P2025" s="14"/>
      <c r="Q2025" s="12"/>
      <c r="R2025" s="13"/>
    </row>
    <row r="2026" spans="1:18" ht="15.85" customHeight="1">
      <c r="A2026" s="1"/>
      <c r="B2026" s="6" t="s">
        <v>27</v>
      </c>
      <c r="C2026" s="6">
        <v>1128299</v>
      </c>
      <c r="D2026" s="7">
        <v>44219</v>
      </c>
      <c r="E2026" s="6" t="s">
        <v>28</v>
      </c>
      <c r="F2026" s="6" t="s">
        <v>80</v>
      </c>
      <c r="G2026" s="6" t="s">
        <v>81</v>
      </c>
      <c r="H2026" s="6" t="s">
        <v>21</v>
      </c>
      <c r="I2026" s="8">
        <v>0.45000000000000007</v>
      </c>
      <c r="J2026" s="9">
        <v>2250</v>
      </c>
      <c r="K2026" s="10">
        <f t="shared" si="14"/>
        <v>1012.5000000000001</v>
      </c>
      <c r="L2026" s="10">
        <f t="shared" si="15"/>
        <v>303.75</v>
      </c>
      <c r="M2026" s="11">
        <v>0.3</v>
      </c>
      <c r="O2026" s="16"/>
      <c r="P2026" s="14"/>
      <c r="Q2026" s="12"/>
      <c r="R2026" s="13"/>
    </row>
    <row r="2027" spans="1:18" ht="15.85" customHeight="1">
      <c r="A2027" s="1"/>
      <c r="B2027" s="6" t="s">
        <v>27</v>
      </c>
      <c r="C2027" s="6">
        <v>1128299</v>
      </c>
      <c r="D2027" s="7">
        <v>44219</v>
      </c>
      <c r="E2027" s="6" t="s">
        <v>28</v>
      </c>
      <c r="F2027" s="6" t="s">
        <v>80</v>
      </c>
      <c r="G2027" s="6" t="s">
        <v>81</v>
      </c>
      <c r="H2027" s="6" t="s">
        <v>22</v>
      </c>
      <c r="I2027" s="8">
        <v>0.4</v>
      </c>
      <c r="J2027" s="9">
        <v>4250</v>
      </c>
      <c r="K2027" s="10">
        <f t="shared" si="14"/>
        <v>1700</v>
      </c>
      <c r="L2027" s="10">
        <f t="shared" si="15"/>
        <v>425</v>
      </c>
      <c r="M2027" s="11">
        <v>0.25</v>
      </c>
      <c r="O2027" s="16"/>
      <c r="P2027" s="14"/>
      <c r="Q2027" s="12"/>
      <c r="R2027" s="13"/>
    </row>
    <row r="2028" spans="1:18" ht="15.85" customHeight="1">
      <c r="A2028" s="1"/>
      <c r="B2028" s="6" t="s">
        <v>27</v>
      </c>
      <c r="C2028" s="6">
        <v>1128299</v>
      </c>
      <c r="D2028" s="7">
        <v>44250</v>
      </c>
      <c r="E2028" s="6" t="s">
        <v>28</v>
      </c>
      <c r="F2028" s="6" t="s">
        <v>80</v>
      </c>
      <c r="G2028" s="6" t="s">
        <v>81</v>
      </c>
      <c r="H2028" s="6" t="s">
        <v>17</v>
      </c>
      <c r="I2028" s="8">
        <v>0.29999999999999993</v>
      </c>
      <c r="J2028" s="9">
        <v>4750</v>
      </c>
      <c r="K2028" s="10">
        <f t="shared" si="14"/>
        <v>1424.9999999999998</v>
      </c>
      <c r="L2028" s="10">
        <f t="shared" si="15"/>
        <v>498.74999999999989</v>
      </c>
      <c r="M2028" s="11">
        <v>0.35</v>
      </c>
      <c r="O2028" s="16"/>
      <c r="P2028" s="14"/>
      <c r="Q2028" s="12"/>
      <c r="R2028" s="13"/>
    </row>
    <row r="2029" spans="1:18" ht="15.85" customHeight="1">
      <c r="A2029" s="1"/>
      <c r="B2029" s="6" t="s">
        <v>27</v>
      </c>
      <c r="C2029" s="6">
        <v>1128299</v>
      </c>
      <c r="D2029" s="7">
        <v>44250</v>
      </c>
      <c r="E2029" s="6" t="s">
        <v>28</v>
      </c>
      <c r="F2029" s="6" t="s">
        <v>80</v>
      </c>
      <c r="G2029" s="6" t="s">
        <v>81</v>
      </c>
      <c r="H2029" s="6" t="s">
        <v>18</v>
      </c>
      <c r="I2029" s="8">
        <v>0.4</v>
      </c>
      <c r="J2029" s="9">
        <v>3750</v>
      </c>
      <c r="K2029" s="10">
        <f t="shared" si="14"/>
        <v>1500</v>
      </c>
      <c r="L2029" s="10">
        <f t="shared" si="15"/>
        <v>600</v>
      </c>
      <c r="M2029" s="11">
        <v>0.4</v>
      </c>
      <c r="O2029" s="16"/>
      <c r="P2029" s="14"/>
      <c r="Q2029" s="12"/>
      <c r="R2029" s="13"/>
    </row>
    <row r="2030" spans="1:18" ht="15.85" customHeight="1">
      <c r="A2030" s="1"/>
      <c r="B2030" s="6" t="s">
        <v>27</v>
      </c>
      <c r="C2030" s="6">
        <v>1128299</v>
      </c>
      <c r="D2030" s="7">
        <v>44250</v>
      </c>
      <c r="E2030" s="6" t="s">
        <v>28</v>
      </c>
      <c r="F2030" s="6" t="s">
        <v>80</v>
      </c>
      <c r="G2030" s="6" t="s">
        <v>81</v>
      </c>
      <c r="H2030" s="6" t="s">
        <v>19</v>
      </c>
      <c r="I2030" s="8">
        <v>0.4</v>
      </c>
      <c r="J2030" s="9">
        <v>3750</v>
      </c>
      <c r="K2030" s="10">
        <f t="shared" si="14"/>
        <v>1500</v>
      </c>
      <c r="L2030" s="10">
        <f t="shared" si="15"/>
        <v>525</v>
      </c>
      <c r="M2030" s="11">
        <v>0.35</v>
      </c>
      <c r="O2030" s="16"/>
      <c r="P2030" s="14"/>
      <c r="Q2030" s="12"/>
      <c r="R2030" s="13"/>
    </row>
    <row r="2031" spans="1:18" ht="15.85" customHeight="1">
      <c r="A2031" s="1"/>
      <c r="B2031" s="6" t="s">
        <v>27</v>
      </c>
      <c r="C2031" s="6">
        <v>1128299</v>
      </c>
      <c r="D2031" s="7">
        <v>44250</v>
      </c>
      <c r="E2031" s="6" t="s">
        <v>28</v>
      </c>
      <c r="F2031" s="6" t="s">
        <v>80</v>
      </c>
      <c r="G2031" s="6" t="s">
        <v>81</v>
      </c>
      <c r="H2031" s="6" t="s">
        <v>20</v>
      </c>
      <c r="I2031" s="8">
        <v>0.4</v>
      </c>
      <c r="J2031" s="9">
        <v>2250</v>
      </c>
      <c r="K2031" s="10">
        <f t="shared" si="14"/>
        <v>900</v>
      </c>
      <c r="L2031" s="10">
        <f t="shared" si="15"/>
        <v>315</v>
      </c>
      <c r="M2031" s="11">
        <v>0.35</v>
      </c>
      <c r="O2031" s="16"/>
      <c r="P2031" s="14"/>
      <c r="Q2031" s="12"/>
      <c r="R2031" s="13"/>
    </row>
    <row r="2032" spans="1:18" ht="15.85" customHeight="1">
      <c r="A2032" s="1"/>
      <c r="B2032" s="6" t="s">
        <v>27</v>
      </c>
      <c r="C2032" s="6">
        <v>1128299</v>
      </c>
      <c r="D2032" s="7">
        <v>44250</v>
      </c>
      <c r="E2032" s="6" t="s">
        <v>28</v>
      </c>
      <c r="F2032" s="6" t="s">
        <v>80</v>
      </c>
      <c r="G2032" s="6" t="s">
        <v>81</v>
      </c>
      <c r="H2032" s="6" t="s">
        <v>21</v>
      </c>
      <c r="I2032" s="8">
        <v>0.45000000000000007</v>
      </c>
      <c r="J2032" s="9">
        <v>1500</v>
      </c>
      <c r="K2032" s="10">
        <f t="shared" si="14"/>
        <v>675.00000000000011</v>
      </c>
      <c r="L2032" s="10">
        <f t="shared" si="15"/>
        <v>202.50000000000003</v>
      </c>
      <c r="M2032" s="11">
        <v>0.3</v>
      </c>
      <c r="O2032" s="16"/>
      <c r="P2032" s="14"/>
      <c r="Q2032" s="12"/>
      <c r="R2032" s="13"/>
    </row>
    <row r="2033" spans="1:18" ht="15.85" customHeight="1">
      <c r="A2033" s="1"/>
      <c r="B2033" s="6" t="s">
        <v>27</v>
      </c>
      <c r="C2033" s="6">
        <v>1128299</v>
      </c>
      <c r="D2033" s="7">
        <v>44250</v>
      </c>
      <c r="E2033" s="6" t="s">
        <v>28</v>
      </c>
      <c r="F2033" s="6" t="s">
        <v>80</v>
      </c>
      <c r="G2033" s="6" t="s">
        <v>81</v>
      </c>
      <c r="H2033" s="6" t="s">
        <v>22</v>
      </c>
      <c r="I2033" s="8">
        <v>0.4</v>
      </c>
      <c r="J2033" s="9">
        <v>3500</v>
      </c>
      <c r="K2033" s="10">
        <f t="shared" si="14"/>
        <v>1400</v>
      </c>
      <c r="L2033" s="10">
        <f t="shared" si="15"/>
        <v>350</v>
      </c>
      <c r="M2033" s="11">
        <v>0.25</v>
      </c>
      <c r="O2033" s="16"/>
      <c r="P2033" s="14"/>
      <c r="Q2033" s="12"/>
      <c r="R2033" s="13"/>
    </row>
    <row r="2034" spans="1:18" ht="15.85" customHeight="1">
      <c r="A2034" s="1"/>
      <c r="B2034" s="6" t="s">
        <v>27</v>
      </c>
      <c r="C2034" s="6">
        <v>1128299</v>
      </c>
      <c r="D2034" s="7">
        <v>44277</v>
      </c>
      <c r="E2034" s="6" t="s">
        <v>28</v>
      </c>
      <c r="F2034" s="6" t="s">
        <v>80</v>
      </c>
      <c r="G2034" s="6" t="s">
        <v>81</v>
      </c>
      <c r="H2034" s="6" t="s">
        <v>17</v>
      </c>
      <c r="I2034" s="8">
        <v>0.4</v>
      </c>
      <c r="J2034" s="9">
        <v>5000</v>
      </c>
      <c r="K2034" s="10">
        <f t="shared" si="14"/>
        <v>2000</v>
      </c>
      <c r="L2034" s="10">
        <f t="shared" si="15"/>
        <v>700</v>
      </c>
      <c r="M2034" s="11">
        <v>0.35</v>
      </c>
      <c r="O2034" s="16"/>
      <c r="P2034" s="14"/>
      <c r="Q2034" s="12"/>
      <c r="R2034" s="13"/>
    </row>
    <row r="2035" spans="1:18" ht="15.85" customHeight="1">
      <c r="A2035" s="1"/>
      <c r="B2035" s="6" t="s">
        <v>27</v>
      </c>
      <c r="C2035" s="6">
        <v>1128299</v>
      </c>
      <c r="D2035" s="7">
        <v>44277</v>
      </c>
      <c r="E2035" s="6" t="s">
        <v>28</v>
      </c>
      <c r="F2035" s="6" t="s">
        <v>80</v>
      </c>
      <c r="G2035" s="6" t="s">
        <v>81</v>
      </c>
      <c r="H2035" s="6" t="s">
        <v>18</v>
      </c>
      <c r="I2035" s="8">
        <v>0.5</v>
      </c>
      <c r="J2035" s="9">
        <v>3500</v>
      </c>
      <c r="K2035" s="10">
        <f t="shared" si="14"/>
        <v>1750</v>
      </c>
      <c r="L2035" s="10">
        <f t="shared" si="15"/>
        <v>700</v>
      </c>
      <c r="M2035" s="11">
        <v>0.4</v>
      </c>
      <c r="O2035" s="16"/>
      <c r="P2035" s="14"/>
      <c r="Q2035" s="12"/>
      <c r="R2035" s="13"/>
    </row>
    <row r="2036" spans="1:18" ht="15.85" customHeight="1">
      <c r="A2036" s="1"/>
      <c r="B2036" s="6" t="s">
        <v>27</v>
      </c>
      <c r="C2036" s="6">
        <v>1128299</v>
      </c>
      <c r="D2036" s="7">
        <v>44277</v>
      </c>
      <c r="E2036" s="6" t="s">
        <v>28</v>
      </c>
      <c r="F2036" s="6" t="s">
        <v>80</v>
      </c>
      <c r="G2036" s="6" t="s">
        <v>81</v>
      </c>
      <c r="H2036" s="6" t="s">
        <v>19</v>
      </c>
      <c r="I2036" s="8">
        <v>0.5</v>
      </c>
      <c r="J2036" s="9">
        <v>3500</v>
      </c>
      <c r="K2036" s="10">
        <f t="shared" si="14"/>
        <v>1750</v>
      </c>
      <c r="L2036" s="10">
        <f t="shared" si="15"/>
        <v>612.5</v>
      </c>
      <c r="M2036" s="11">
        <v>0.35</v>
      </c>
      <c r="O2036" s="16"/>
      <c r="P2036" s="14"/>
      <c r="Q2036" s="12"/>
      <c r="R2036" s="13"/>
    </row>
    <row r="2037" spans="1:18" ht="15.85" customHeight="1">
      <c r="A2037" s="1"/>
      <c r="B2037" s="6" t="s">
        <v>27</v>
      </c>
      <c r="C2037" s="6">
        <v>1128299</v>
      </c>
      <c r="D2037" s="7">
        <v>44277</v>
      </c>
      <c r="E2037" s="6" t="s">
        <v>28</v>
      </c>
      <c r="F2037" s="6" t="s">
        <v>80</v>
      </c>
      <c r="G2037" s="6" t="s">
        <v>81</v>
      </c>
      <c r="H2037" s="6" t="s">
        <v>20</v>
      </c>
      <c r="I2037" s="8">
        <v>0.5</v>
      </c>
      <c r="J2037" s="9">
        <v>2250</v>
      </c>
      <c r="K2037" s="10">
        <f t="shared" si="14"/>
        <v>1125</v>
      </c>
      <c r="L2037" s="10">
        <f t="shared" si="15"/>
        <v>393.75</v>
      </c>
      <c r="M2037" s="11">
        <v>0.35</v>
      </c>
      <c r="O2037" s="16"/>
      <c r="P2037" s="14"/>
      <c r="Q2037" s="12"/>
      <c r="R2037" s="13"/>
    </row>
    <row r="2038" spans="1:18" ht="15.85" customHeight="1">
      <c r="A2038" s="1"/>
      <c r="B2038" s="6" t="s">
        <v>27</v>
      </c>
      <c r="C2038" s="6">
        <v>1128299</v>
      </c>
      <c r="D2038" s="7">
        <v>44277</v>
      </c>
      <c r="E2038" s="6" t="s">
        <v>28</v>
      </c>
      <c r="F2038" s="6" t="s">
        <v>80</v>
      </c>
      <c r="G2038" s="6" t="s">
        <v>81</v>
      </c>
      <c r="H2038" s="6" t="s">
        <v>21</v>
      </c>
      <c r="I2038" s="8">
        <v>0.55000000000000004</v>
      </c>
      <c r="J2038" s="9">
        <v>1250</v>
      </c>
      <c r="K2038" s="10">
        <f t="shared" si="14"/>
        <v>687.5</v>
      </c>
      <c r="L2038" s="10">
        <f t="shared" si="15"/>
        <v>206.25</v>
      </c>
      <c r="M2038" s="11">
        <v>0.3</v>
      </c>
      <c r="O2038" s="16"/>
      <c r="P2038" s="14"/>
      <c r="Q2038" s="12"/>
      <c r="R2038" s="13"/>
    </row>
    <row r="2039" spans="1:18" ht="15.85" customHeight="1">
      <c r="A2039" s="1"/>
      <c r="B2039" s="6" t="s">
        <v>27</v>
      </c>
      <c r="C2039" s="6">
        <v>1128299</v>
      </c>
      <c r="D2039" s="7">
        <v>44277</v>
      </c>
      <c r="E2039" s="6" t="s">
        <v>28</v>
      </c>
      <c r="F2039" s="6" t="s">
        <v>80</v>
      </c>
      <c r="G2039" s="6" t="s">
        <v>81</v>
      </c>
      <c r="H2039" s="6" t="s">
        <v>22</v>
      </c>
      <c r="I2039" s="8">
        <v>0.5</v>
      </c>
      <c r="J2039" s="9">
        <v>3250</v>
      </c>
      <c r="K2039" s="10">
        <f t="shared" si="14"/>
        <v>1625</v>
      </c>
      <c r="L2039" s="10">
        <f t="shared" si="15"/>
        <v>406.25</v>
      </c>
      <c r="M2039" s="11">
        <v>0.25</v>
      </c>
      <c r="O2039" s="16"/>
      <c r="P2039" s="14"/>
      <c r="Q2039" s="12"/>
      <c r="R2039" s="13"/>
    </row>
    <row r="2040" spans="1:18" ht="15.85" customHeight="1">
      <c r="A2040" s="1"/>
      <c r="B2040" s="6" t="s">
        <v>27</v>
      </c>
      <c r="C2040" s="6">
        <v>1128299</v>
      </c>
      <c r="D2040" s="7">
        <v>44309</v>
      </c>
      <c r="E2040" s="6" t="s">
        <v>28</v>
      </c>
      <c r="F2040" s="6" t="s">
        <v>80</v>
      </c>
      <c r="G2040" s="6" t="s">
        <v>81</v>
      </c>
      <c r="H2040" s="6" t="s">
        <v>17</v>
      </c>
      <c r="I2040" s="8">
        <v>0.5</v>
      </c>
      <c r="J2040" s="9">
        <v>5000</v>
      </c>
      <c r="K2040" s="10">
        <f t="shared" si="14"/>
        <v>2500</v>
      </c>
      <c r="L2040" s="10">
        <f t="shared" si="15"/>
        <v>875</v>
      </c>
      <c r="M2040" s="11">
        <v>0.35</v>
      </c>
      <c r="O2040" s="16"/>
      <c r="P2040" s="14"/>
      <c r="Q2040" s="12"/>
      <c r="R2040" s="13"/>
    </row>
    <row r="2041" spans="1:18" ht="15.85" customHeight="1">
      <c r="A2041" s="1"/>
      <c r="B2041" s="6" t="s">
        <v>27</v>
      </c>
      <c r="C2041" s="6">
        <v>1128299</v>
      </c>
      <c r="D2041" s="7">
        <v>44309</v>
      </c>
      <c r="E2041" s="6" t="s">
        <v>28</v>
      </c>
      <c r="F2041" s="6" t="s">
        <v>80</v>
      </c>
      <c r="G2041" s="6" t="s">
        <v>81</v>
      </c>
      <c r="H2041" s="6" t="s">
        <v>18</v>
      </c>
      <c r="I2041" s="8">
        <v>0.55000000000000004</v>
      </c>
      <c r="J2041" s="9">
        <v>3000</v>
      </c>
      <c r="K2041" s="10">
        <f t="shared" si="14"/>
        <v>1650.0000000000002</v>
      </c>
      <c r="L2041" s="10">
        <f t="shared" si="15"/>
        <v>660.00000000000011</v>
      </c>
      <c r="M2041" s="11">
        <v>0.4</v>
      </c>
      <c r="O2041" s="16"/>
      <c r="P2041" s="14"/>
      <c r="Q2041" s="12"/>
      <c r="R2041" s="13"/>
    </row>
    <row r="2042" spans="1:18" ht="15.85" customHeight="1">
      <c r="A2042" s="1"/>
      <c r="B2042" s="6" t="s">
        <v>27</v>
      </c>
      <c r="C2042" s="6">
        <v>1128299</v>
      </c>
      <c r="D2042" s="7">
        <v>44309</v>
      </c>
      <c r="E2042" s="6" t="s">
        <v>28</v>
      </c>
      <c r="F2042" s="6" t="s">
        <v>80</v>
      </c>
      <c r="G2042" s="6" t="s">
        <v>81</v>
      </c>
      <c r="H2042" s="6" t="s">
        <v>19</v>
      </c>
      <c r="I2042" s="8">
        <v>0.55000000000000004</v>
      </c>
      <c r="J2042" s="9">
        <v>3500</v>
      </c>
      <c r="K2042" s="10">
        <f t="shared" si="14"/>
        <v>1925.0000000000002</v>
      </c>
      <c r="L2042" s="10">
        <f t="shared" si="15"/>
        <v>673.75</v>
      </c>
      <c r="M2042" s="11">
        <v>0.35</v>
      </c>
      <c r="O2042" s="16"/>
      <c r="P2042" s="14"/>
      <c r="Q2042" s="12"/>
      <c r="R2042" s="13"/>
    </row>
    <row r="2043" spans="1:18" ht="15.85" customHeight="1">
      <c r="A2043" s="1"/>
      <c r="B2043" s="6" t="s">
        <v>27</v>
      </c>
      <c r="C2043" s="6">
        <v>1128299</v>
      </c>
      <c r="D2043" s="7">
        <v>44309</v>
      </c>
      <c r="E2043" s="6" t="s">
        <v>28</v>
      </c>
      <c r="F2043" s="6" t="s">
        <v>80</v>
      </c>
      <c r="G2043" s="6" t="s">
        <v>81</v>
      </c>
      <c r="H2043" s="6" t="s">
        <v>20</v>
      </c>
      <c r="I2043" s="8">
        <v>0.5</v>
      </c>
      <c r="J2043" s="9">
        <v>2500</v>
      </c>
      <c r="K2043" s="10">
        <f t="shared" si="14"/>
        <v>1250</v>
      </c>
      <c r="L2043" s="10">
        <f t="shared" si="15"/>
        <v>437.5</v>
      </c>
      <c r="M2043" s="11">
        <v>0.35</v>
      </c>
      <c r="O2043" s="16"/>
      <c r="P2043" s="14"/>
      <c r="Q2043" s="12"/>
      <c r="R2043" s="13"/>
    </row>
    <row r="2044" spans="1:18" ht="15.85" customHeight="1">
      <c r="A2044" s="1"/>
      <c r="B2044" s="6" t="s">
        <v>27</v>
      </c>
      <c r="C2044" s="6">
        <v>1128299</v>
      </c>
      <c r="D2044" s="7">
        <v>44309</v>
      </c>
      <c r="E2044" s="6" t="s">
        <v>28</v>
      </c>
      <c r="F2044" s="6" t="s">
        <v>80</v>
      </c>
      <c r="G2044" s="6" t="s">
        <v>81</v>
      </c>
      <c r="H2044" s="6" t="s">
        <v>21</v>
      </c>
      <c r="I2044" s="8">
        <v>0.55000000000000004</v>
      </c>
      <c r="J2044" s="9">
        <v>1500</v>
      </c>
      <c r="K2044" s="10">
        <f t="shared" si="14"/>
        <v>825.00000000000011</v>
      </c>
      <c r="L2044" s="10">
        <f t="shared" si="15"/>
        <v>247.50000000000003</v>
      </c>
      <c r="M2044" s="11">
        <v>0.3</v>
      </c>
      <c r="O2044" s="16"/>
      <c r="P2044" s="14"/>
      <c r="Q2044" s="12"/>
      <c r="R2044" s="13"/>
    </row>
    <row r="2045" spans="1:18" ht="15.85" customHeight="1">
      <c r="A2045" s="1"/>
      <c r="B2045" s="6" t="s">
        <v>27</v>
      </c>
      <c r="C2045" s="6">
        <v>1128299</v>
      </c>
      <c r="D2045" s="7">
        <v>44309</v>
      </c>
      <c r="E2045" s="6" t="s">
        <v>28</v>
      </c>
      <c r="F2045" s="6" t="s">
        <v>80</v>
      </c>
      <c r="G2045" s="6" t="s">
        <v>81</v>
      </c>
      <c r="H2045" s="6" t="s">
        <v>22</v>
      </c>
      <c r="I2045" s="8">
        <v>0.70000000000000007</v>
      </c>
      <c r="J2045" s="9">
        <v>3250</v>
      </c>
      <c r="K2045" s="10">
        <f t="shared" si="14"/>
        <v>2275</v>
      </c>
      <c r="L2045" s="10">
        <f t="shared" si="15"/>
        <v>568.75</v>
      </c>
      <c r="M2045" s="11">
        <v>0.25</v>
      </c>
      <c r="O2045" s="16"/>
      <c r="P2045" s="14"/>
      <c r="Q2045" s="12"/>
      <c r="R2045" s="13"/>
    </row>
    <row r="2046" spans="1:18" ht="15.85" customHeight="1">
      <c r="A2046" s="1"/>
      <c r="B2046" s="6" t="s">
        <v>27</v>
      </c>
      <c r="C2046" s="6">
        <v>1128299</v>
      </c>
      <c r="D2046" s="7">
        <v>44340</v>
      </c>
      <c r="E2046" s="6" t="s">
        <v>28</v>
      </c>
      <c r="F2046" s="6" t="s">
        <v>80</v>
      </c>
      <c r="G2046" s="6" t="s">
        <v>81</v>
      </c>
      <c r="H2046" s="6" t="s">
        <v>17</v>
      </c>
      <c r="I2046" s="8">
        <v>0.5</v>
      </c>
      <c r="J2046" s="9">
        <v>5250</v>
      </c>
      <c r="K2046" s="10">
        <f t="shared" ref="K2046:K2300" si="16">I2046*J2046</f>
        <v>2625</v>
      </c>
      <c r="L2046" s="10">
        <f t="shared" ref="L2046:L2300" si="17">K2046*M2046</f>
        <v>918.74999999999989</v>
      </c>
      <c r="M2046" s="11">
        <v>0.35</v>
      </c>
      <c r="O2046" s="16"/>
      <c r="P2046" s="14"/>
      <c r="Q2046" s="12"/>
      <c r="R2046" s="13"/>
    </row>
    <row r="2047" spans="1:18" ht="15.85" customHeight="1">
      <c r="A2047" s="1"/>
      <c r="B2047" s="6" t="s">
        <v>27</v>
      </c>
      <c r="C2047" s="6">
        <v>1128299</v>
      </c>
      <c r="D2047" s="7">
        <v>44340</v>
      </c>
      <c r="E2047" s="6" t="s">
        <v>28</v>
      </c>
      <c r="F2047" s="6" t="s">
        <v>80</v>
      </c>
      <c r="G2047" s="6" t="s">
        <v>81</v>
      </c>
      <c r="H2047" s="6" t="s">
        <v>18</v>
      </c>
      <c r="I2047" s="8">
        <v>0.55000000000000004</v>
      </c>
      <c r="J2047" s="9">
        <v>3750</v>
      </c>
      <c r="K2047" s="10">
        <f t="shared" si="16"/>
        <v>2062.5</v>
      </c>
      <c r="L2047" s="10">
        <f t="shared" si="17"/>
        <v>825</v>
      </c>
      <c r="M2047" s="11">
        <v>0.4</v>
      </c>
      <c r="O2047" s="16"/>
      <c r="P2047" s="14"/>
      <c r="Q2047" s="12"/>
      <c r="R2047" s="13"/>
    </row>
    <row r="2048" spans="1:18" ht="15.85" customHeight="1">
      <c r="A2048" s="1"/>
      <c r="B2048" s="6" t="s">
        <v>27</v>
      </c>
      <c r="C2048" s="6">
        <v>1128299</v>
      </c>
      <c r="D2048" s="7">
        <v>44340</v>
      </c>
      <c r="E2048" s="6" t="s">
        <v>28</v>
      </c>
      <c r="F2048" s="6" t="s">
        <v>80</v>
      </c>
      <c r="G2048" s="6" t="s">
        <v>81</v>
      </c>
      <c r="H2048" s="6" t="s">
        <v>19</v>
      </c>
      <c r="I2048" s="8">
        <v>0.55000000000000004</v>
      </c>
      <c r="J2048" s="9">
        <v>4000</v>
      </c>
      <c r="K2048" s="10">
        <f t="shared" si="16"/>
        <v>2200</v>
      </c>
      <c r="L2048" s="10">
        <f t="shared" si="17"/>
        <v>770</v>
      </c>
      <c r="M2048" s="11">
        <v>0.35</v>
      </c>
      <c r="O2048" s="16"/>
      <c r="P2048" s="14"/>
      <c r="Q2048" s="12"/>
      <c r="R2048" s="13"/>
    </row>
    <row r="2049" spans="1:18" ht="15.85" customHeight="1">
      <c r="A2049" s="1"/>
      <c r="B2049" s="6" t="s">
        <v>27</v>
      </c>
      <c r="C2049" s="6">
        <v>1128299</v>
      </c>
      <c r="D2049" s="7">
        <v>44340</v>
      </c>
      <c r="E2049" s="6" t="s">
        <v>28</v>
      </c>
      <c r="F2049" s="6" t="s">
        <v>80</v>
      </c>
      <c r="G2049" s="6" t="s">
        <v>81</v>
      </c>
      <c r="H2049" s="6" t="s">
        <v>20</v>
      </c>
      <c r="I2049" s="8">
        <v>0.5</v>
      </c>
      <c r="J2049" s="9">
        <v>3000</v>
      </c>
      <c r="K2049" s="10">
        <f t="shared" si="16"/>
        <v>1500</v>
      </c>
      <c r="L2049" s="10">
        <f t="shared" si="17"/>
        <v>525</v>
      </c>
      <c r="M2049" s="11">
        <v>0.35</v>
      </c>
      <c r="O2049" s="16"/>
      <c r="P2049" s="14"/>
      <c r="Q2049" s="12"/>
      <c r="R2049" s="13"/>
    </row>
    <row r="2050" spans="1:18" ht="15.85" customHeight="1">
      <c r="A2050" s="1"/>
      <c r="B2050" s="6" t="s">
        <v>27</v>
      </c>
      <c r="C2050" s="6">
        <v>1128299</v>
      </c>
      <c r="D2050" s="7">
        <v>44340</v>
      </c>
      <c r="E2050" s="6" t="s">
        <v>28</v>
      </c>
      <c r="F2050" s="6" t="s">
        <v>80</v>
      </c>
      <c r="G2050" s="6" t="s">
        <v>81</v>
      </c>
      <c r="H2050" s="6" t="s">
        <v>21</v>
      </c>
      <c r="I2050" s="8">
        <v>0.55000000000000004</v>
      </c>
      <c r="J2050" s="9">
        <v>2000</v>
      </c>
      <c r="K2050" s="10">
        <f t="shared" si="16"/>
        <v>1100</v>
      </c>
      <c r="L2050" s="10">
        <f t="shared" si="17"/>
        <v>330</v>
      </c>
      <c r="M2050" s="11">
        <v>0.3</v>
      </c>
      <c r="O2050" s="16"/>
      <c r="P2050" s="14"/>
      <c r="Q2050" s="12"/>
      <c r="R2050" s="13"/>
    </row>
    <row r="2051" spans="1:18" ht="15.85" customHeight="1">
      <c r="A2051" s="1"/>
      <c r="B2051" s="6" t="s">
        <v>27</v>
      </c>
      <c r="C2051" s="6">
        <v>1128299</v>
      </c>
      <c r="D2051" s="7">
        <v>44340</v>
      </c>
      <c r="E2051" s="6" t="s">
        <v>28</v>
      </c>
      <c r="F2051" s="6" t="s">
        <v>80</v>
      </c>
      <c r="G2051" s="6" t="s">
        <v>81</v>
      </c>
      <c r="H2051" s="6" t="s">
        <v>22</v>
      </c>
      <c r="I2051" s="8">
        <v>0.70000000000000007</v>
      </c>
      <c r="J2051" s="9">
        <v>3750</v>
      </c>
      <c r="K2051" s="10">
        <f t="shared" si="16"/>
        <v>2625.0000000000005</v>
      </c>
      <c r="L2051" s="10">
        <f t="shared" si="17"/>
        <v>656.25000000000011</v>
      </c>
      <c r="M2051" s="11">
        <v>0.25</v>
      </c>
      <c r="O2051" s="16"/>
      <c r="P2051" s="14"/>
      <c r="Q2051" s="12"/>
      <c r="R2051" s="13"/>
    </row>
    <row r="2052" spans="1:18" ht="15.85" customHeight="1">
      <c r="A2052" s="1"/>
      <c r="B2052" s="6" t="s">
        <v>27</v>
      </c>
      <c r="C2052" s="6">
        <v>1128299</v>
      </c>
      <c r="D2052" s="7">
        <v>44370</v>
      </c>
      <c r="E2052" s="6" t="s">
        <v>28</v>
      </c>
      <c r="F2052" s="6" t="s">
        <v>80</v>
      </c>
      <c r="G2052" s="6" t="s">
        <v>81</v>
      </c>
      <c r="H2052" s="6" t="s">
        <v>17</v>
      </c>
      <c r="I2052" s="8">
        <v>0.5</v>
      </c>
      <c r="J2052" s="9">
        <v>6250</v>
      </c>
      <c r="K2052" s="10">
        <f t="shared" si="16"/>
        <v>3125</v>
      </c>
      <c r="L2052" s="10">
        <f t="shared" si="17"/>
        <v>1093.75</v>
      </c>
      <c r="M2052" s="11">
        <v>0.35</v>
      </c>
      <c r="O2052" s="16"/>
      <c r="P2052" s="14"/>
      <c r="Q2052" s="12"/>
      <c r="R2052" s="13"/>
    </row>
    <row r="2053" spans="1:18" ht="15.85" customHeight="1">
      <c r="A2053" s="1"/>
      <c r="B2053" s="6" t="s">
        <v>27</v>
      </c>
      <c r="C2053" s="6">
        <v>1128299</v>
      </c>
      <c r="D2053" s="7">
        <v>44370</v>
      </c>
      <c r="E2053" s="6" t="s">
        <v>28</v>
      </c>
      <c r="F2053" s="6" t="s">
        <v>80</v>
      </c>
      <c r="G2053" s="6" t="s">
        <v>81</v>
      </c>
      <c r="H2053" s="6" t="s">
        <v>18</v>
      </c>
      <c r="I2053" s="8">
        <v>0.55000000000000004</v>
      </c>
      <c r="J2053" s="9">
        <v>4750</v>
      </c>
      <c r="K2053" s="10">
        <f t="shared" si="16"/>
        <v>2612.5</v>
      </c>
      <c r="L2053" s="10">
        <f t="shared" si="17"/>
        <v>1045</v>
      </c>
      <c r="M2053" s="11">
        <v>0.4</v>
      </c>
      <c r="O2053" s="16"/>
      <c r="P2053" s="14"/>
      <c r="Q2053" s="12"/>
      <c r="R2053" s="13"/>
    </row>
    <row r="2054" spans="1:18" ht="15.85" customHeight="1">
      <c r="A2054" s="1"/>
      <c r="B2054" s="6" t="s">
        <v>27</v>
      </c>
      <c r="C2054" s="6">
        <v>1128299</v>
      </c>
      <c r="D2054" s="7">
        <v>44370</v>
      </c>
      <c r="E2054" s="6" t="s">
        <v>28</v>
      </c>
      <c r="F2054" s="6" t="s">
        <v>80</v>
      </c>
      <c r="G2054" s="6" t="s">
        <v>81</v>
      </c>
      <c r="H2054" s="6" t="s">
        <v>19</v>
      </c>
      <c r="I2054" s="8">
        <v>0.55000000000000004</v>
      </c>
      <c r="J2054" s="9">
        <v>4750</v>
      </c>
      <c r="K2054" s="10">
        <f t="shared" si="16"/>
        <v>2612.5</v>
      </c>
      <c r="L2054" s="10">
        <f t="shared" si="17"/>
        <v>914.37499999999989</v>
      </c>
      <c r="M2054" s="11">
        <v>0.35</v>
      </c>
      <c r="O2054" s="16"/>
      <c r="P2054" s="14"/>
      <c r="Q2054" s="12"/>
      <c r="R2054" s="13"/>
    </row>
    <row r="2055" spans="1:18" ht="15.85" customHeight="1">
      <c r="A2055" s="1"/>
      <c r="B2055" s="6" t="s">
        <v>27</v>
      </c>
      <c r="C2055" s="6">
        <v>1128299</v>
      </c>
      <c r="D2055" s="7">
        <v>44370</v>
      </c>
      <c r="E2055" s="6" t="s">
        <v>28</v>
      </c>
      <c r="F2055" s="6" t="s">
        <v>80</v>
      </c>
      <c r="G2055" s="6" t="s">
        <v>81</v>
      </c>
      <c r="H2055" s="6" t="s">
        <v>20</v>
      </c>
      <c r="I2055" s="8">
        <v>0.5</v>
      </c>
      <c r="J2055" s="9">
        <v>3500</v>
      </c>
      <c r="K2055" s="10">
        <f t="shared" si="16"/>
        <v>1750</v>
      </c>
      <c r="L2055" s="10">
        <f t="shared" si="17"/>
        <v>612.5</v>
      </c>
      <c r="M2055" s="11">
        <v>0.35</v>
      </c>
      <c r="O2055" s="16"/>
      <c r="P2055" s="14"/>
      <c r="Q2055" s="12"/>
      <c r="R2055" s="13"/>
    </row>
    <row r="2056" spans="1:18" ht="15.85" customHeight="1">
      <c r="A2056" s="1"/>
      <c r="B2056" s="6" t="s">
        <v>27</v>
      </c>
      <c r="C2056" s="6">
        <v>1128299</v>
      </c>
      <c r="D2056" s="7">
        <v>44370</v>
      </c>
      <c r="E2056" s="6" t="s">
        <v>28</v>
      </c>
      <c r="F2056" s="6" t="s">
        <v>80</v>
      </c>
      <c r="G2056" s="6" t="s">
        <v>81</v>
      </c>
      <c r="H2056" s="6" t="s">
        <v>21</v>
      </c>
      <c r="I2056" s="8">
        <v>0.55000000000000004</v>
      </c>
      <c r="J2056" s="9">
        <v>2250</v>
      </c>
      <c r="K2056" s="10">
        <f t="shared" si="16"/>
        <v>1237.5</v>
      </c>
      <c r="L2056" s="10">
        <f t="shared" si="17"/>
        <v>371.25</v>
      </c>
      <c r="M2056" s="11">
        <v>0.3</v>
      </c>
      <c r="O2056" s="16"/>
      <c r="P2056" s="14"/>
      <c r="Q2056" s="12"/>
      <c r="R2056" s="13"/>
    </row>
    <row r="2057" spans="1:18" ht="15.85" customHeight="1">
      <c r="A2057" s="1"/>
      <c r="B2057" s="6" t="s">
        <v>27</v>
      </c>
      <c r="C2057" s="6">
        <v>1128299</v>
      </c>
      <c r="D2057" s="7">
        <v>44370</v>
      </c>
      <c r="E2057" s="6" t="s">
        <v>28</v>
      </c>
      <c r="F2057" s="6" t="s">
        <v>80</v>
      </c>
      <c r="G2057" s="6" t="s">
        <v>81</v>
      </c>
      <c r="H2057" s="6" t="s">
        <v>22</v>
      </c>
      <c r="I2057" s="8">
        <v>0.70000000000000007</v>
      </c>
      <c r="J2057" s="9">
        <v>5250</v>
      </c>
      <c r="K2057" s="10">
        <f t="shared" si="16"/>
        <v>3675.0000000000005</v>
      </c>
      <c r="L2057" s="10">
        <f t="shared" si="17"/>
        <v>918.75000000000011</v>
      </c>
      <c r="M2057" s="11">
        <v>0.25</v>
      </c>
      <c r="O2057" s="16"/>
      <c r="P2057" s="14"/>
      <c r="Q2057" s="12"/>
      <c r="R2057" s="13"/>
    </row>
    <row r="2058" spans="1:18" ht="15.85" customHeight="1">
      <c r="A2058" s="1"/>
      <c r="B2058" s="6" t="s">
        <v>27</v>
      </c>
      <c r="C2058" s="6">
        <v>1128299</v>
      </c>
      <c r="D2058" s="7">
        <v>44399</v>
      </c>
      <c r="E2058" s="6" t="s">
        <v>28</v>
      </c>
      <c r="F2058" s="6" t="s">
        <v>80</v>
      </c>
      <c r="G2058" s="6" t="s">
        <v>81</v>
      </c>
      <c r="H2058" s="6" t="s">
        <v>17</v>
      </c>
      <c r="I2058" s="8">
        <v>0.5</v>
      </c>
      <c r="J2058" s="9">
        <v>6750</v>
      </c>
      <c r="K2058" s="10">
        <f t="shared" si="16"/>
        <v>3375</v>
      </c>
      <c r="L2058" s="10">
        <f t="shared" si="17"/>
        <v>1181.25</v>
      </c>
      <c r="M2058" s="11">
        <v>0.35</v>
      </c>
      <c r="O2058" s="16"/>
      <c r="P2058" s="14"/>
      <c r="Q2058" s="12"/>
      <c r="R2058" s="13"/>
    </row>
    <row r="2059" spans="1:18" ht="15.85" customHeight="1">
      <c r="A2059" s="1"/>
      <c r="B2059" s="6" t="s">
        <v>27</v>
      </c>
      <c r="C2059" s="6">
        <v>1128299</v>
      </c>
      <c r="D2059" s="7">
        <v>44399</v>
      </c>
      <c r="E2059" s="6" t="s">
        <v>28</v>
      </c>
      <c r="F2059" s="6" t="s">
        <v>80</v>
      </c>
      <c r="G2059" s="6" t="s">
        <v>81</v>
      </c>
      <c r="H2059" s="6" t="s">
        <v>18</v>
      </c>
      <c r="I2059" s="8">
        <v>0.55000000000000004</v>
      </c>
      <c r="J2059" s="9">
        <v>5250</v>
      </c>
      <c r="K2059" s="10">
        <f t="shared" si="16"/>
        <v>2887.5000000000005</v>
      </c>
      <c r="L2059" s="10">
        <f t="shared" si="17"/>
        <v>1155.0000000000002</v>
      </c>
      <c r="M2059" s="11">
        <v>0.4</v>
      </c>
      <c r="O2059" s="16"/>
      <c r="P2059" s="14"/>
      <c r="Q2059" s="12"/>
      <c r="R2059" s="13"/>
    </row>
    <row r="2060" spans="1:18" ht="15.85" customHeight="1">
      <c r="A2060" s="1"/>
      <c r="B2060" s="6" t="s">
        <v>27</v>
      </c>
      <c r="C2060" s="6">
        <v>1128299</v>
      </c>
      <c r="D2060" s="7">
        <v>44399</v>
      </c>
      <c r="E2060" s="6" t="s">
        <v>28</v>
      </c>
      <c r="F2060" s="6" t="s">
        <v>80</v>
      </c>
      <c r="G2060" s="6" t="s">
        <v>81</v>
      </c>
      <c r="H2060" s="6" t="s">
        <v>19</v>
      </c>
      <c r="I2060" s="8">
        <v>0.55000000000000004</v>
      </c>
      <c r="J2060" s="9">
        <v>4750</v>
      </c>
      <c r="K2060" s="10">
        <f t="shared" si="16"/>
        <v>2612.5</v>
      </c>
      <c r="L2060" s="10">
        <f t="shared" si="17"/>
        <v>914.37499999999989</v>
      </c>
      <c r="M2060" s="11">
        <v>0.35</v>
      </c>
      <c r="O2060" s="16"/>
      <c r="P2060" s="14"/>
      <c r="Q2060" s="12"/>
      <c r="R2060" s="13"/>
    </row>
    <row r="2061" spans="1:18" ht="15.85" customHeight="1">
      <c r="A2061" s="1"/>
      <c r="B2061" s="6" t="s">
        <v>27</v>
      </c>
      <c r="C2061" s="6">
        <v>1128299</v>
      </c>
      <c r="D2061" s="7">
        <v>44399</v>
      </c>
      <c r="E2061" s="6" t="s">
        <v>28</v>
      </c>
      <c r="F2061" s="6" t="s">
        <v>80</v>
      </c>
      <c r="G2061" s="6" t="s">
        <v>81</v>
      </c>
      <c r="H2061" s="6" t="s">
        <v>20</v>
      </c>
      <c r="I2061" s="8">
        <v>0.5</v>
      </c>
      <c r="J2061" s="9">
        <v>3750</v>
      </c>
      <c r="K2061" s="10">
        <f t="shared" si="16"/>
        <v>1875</v>
      </c>
      <c r="L2061" s="10">
        <f t="shared" si="17"/>
        <v>656.25</v>
      </c>
      <c r="M2061" s="11">
        <v>0.35</v>
      </c>
      <c r="O2061" s="16"/>
      <c r="P2061" s="14"/>
      <c r="Q2061" s="12"/>
      <c r="R2061" s="13"/>
    </row>
    <row r="2062" spans="1:18" ht="15.85" customHeight="1">
      <c r="A2062" s="1"/>
      <c r="B2062" s="6" t="s">
        <v>27</v>
      </c>
      <c r="C2062" s="6">
        <v>1128299</v>
      </c>
      <c r="D2062" s="7">
        <v>44399</v>
      </c>
      <c r="E2062" s="6" t="s">
        <v>28</v>
      </c>
      <c r="F2062" s="6" t="s">
        <v>80</v>
      </c>
      <c r="G2062" s="6" t="s">
        <v>81</v>
      </c>
      <c r="H2062" s="6" t="s">
        <v>21</v>
      </c>
      <c r="I2062" s="8">
        <v>0.55000000000000004</v>
      </c>
      <c r="J2062" s="9">
        <v>4250</v>
      </c>
      <c r="K2062" s="10">
        <f t="shared" si="16"/>
        <v>2337.5</v>
      </c>
      <c r="L2062" s="10">
        <f t="shared" si="17"/>
        <v>701.25</v>
      </c>
      <c r="M2062" s="11">
        <v>0.3</v>
      </c>
      <c r="O2062" s="16"/>
      <c r="P2062" s="14"/>
      <c r="Q2062" s="12"/>
      <c r="R2062" s="13"/>
    </row>
    <row r="2063" spans="1:18" ht="15.85" customHeight="1">
      <c r="A2063" s="1"/>
      <c r="B2063" s="6" t="s">
        <v>27</v>
      </c>
      <c r="C2063" s="6">
        <v>1128299</v>
      </c>
      <c r="D2063" s="7">
        <v>44399</v>
      </c>
      <c r="E2063" s="6" t="s">
        <v>28</v>
      </c>
      <c r="F2063" s="6" t="s">
        <v>80</v>
      </c>
      <c r="G2063" s="6" t="s">
        <v>81</v>
      </c>
      <c r="H2063" s="6" t="s">
        <v>22</v>
      </c>
      <c r="I2063" s="8">
        <v>0.70000000000000007</v>
      </c>
      <c r="J2063" s="9">
        <v>4250</v>
      </c>
      <c r="K2063" s="10">
        <f t="shared" si="16"/>
        <v>2975.0000000000005</v>
      </c>
      <c r="L2063" s="10">
        <f t="shared" si="17"/>
        <v>743.75000000000011</v>
      </c>
      <c r="M2063" s="11">
        <v>0.25</v>
      </c>
      <c r="O2063" s="16"/>
      <c r="P2063" s="14"/>
      <c r="Q2063" s="12"/>
      <c r="R2063" s="13"/>
    </row>
    <row r="2064" spans="1:18" ht="15.85" customHeight="1">
      <c r="A2064" s="1"/>
      <c r="B2064" s="6" t="s">
        <v>27</v>
      </c>
      <c r="C2064" s="6">
        <v>1128299</v>
      </c>
      <c r="D2064" s="7">
        <v>44431</v>
      </c>
      <c r="E2064" s="6" t="s">
        <v>28</v>
      </c>
      <c r="F2064" s="6" t="s">
        <v>80</v>
      </c>
      <c r="G2064" s="6" t="s">
        <v>81</v>
      </c>
      <c r="H2064" s="6" t="s">
        <v>17</v>
      </c>
      <c r="I2064" s="8">
        <v>0.55000000000000004</v>
      </c>
      <c r="J2064" s="9">
        <v>6250</v>
      </c>
      <c r="K2064" s="10">
        <f t="shared" si="16"/>
        <v>3437.5000000000005</v>
      </c>
      <c r="L2064" s="10">
        <f t="shared" si="17"/>
        <v>1203.125</v>
      </c>
      <c r="M2064" s="11">
        <v>0.35</v>
      </c>
      <c r="O2064" s="16"/>
      <c r="P2064" s="14"/>
      <c r="Q2064" s="12"/>
      <c r="R2064" s="13"/>
    </row>
    <row r="2065" spans="1:18" ht="15.85" customHeight="1">
      <c r="A2065" s="1"/>
      <c r="B2065" s="6" t="s">
        <v>27</v>
      </c>
      <c r="C2065" s="6">
        <v>1128299</v>
      </c>
      <c r="D2065" s="7">
        <v>44431</v>
      </c>
      <c r="E2065" s="6" t="s">
        <v>28</v>
      </c>
      <c r="F2065" s="6" t="s">
        <v>80</v>
      </c>
      <c r="G2065" s="6" t="s">
        <v>81</v>
      </c>
      <c r="H2065" s="6" t="s">
        <v>18</v>
      </c>
      <c r="I2065" s="8">
        <v>0.60000000000000009</v>
      </c>
      <c r="J2065" s="9">
        <v>5750</v>
      </c>
      <c r="K2065" s="10">
        <f t="shared" si="16"/>
        <v>3450.0000000000005</v>
      </c>
      <c r="L2065" s="10">
        <f t="shared" si="17"/>
        <v>1380.0000000000002</v>
      </c>
      <c r="M2065" s="11">
        <v>0.4</v>
      </c>
      <c r="O2065" s="16"/>
      <c r="P2065" s="14"/>
      <c r="Q2065" s="12"/>
      <c r="R2065" s="13"/>
    </row>
    <row r="2066" spans="1:18" ht="15.85" customHeight="1">
      <c r="A2066" s="1"/>
      <c r="B2066" s="6" t="s">
        <v>27</v>
      </c>
      <c r="C2066" s="6">
        <v>1128299</v>
      </c>
      <c r="D2066" s="7">
        <v>44431</v>
      </c>
      <c r="E2066" s="6" t="s">
        <v>28</v>
      </c>
      <c r="F2066" s="6" t="s">
        <v>80</v>
      </c>
      <c r="G2066" s="6" t="s">
        <v>81</v>
      </c>
      <c r="H2066" s="6" t="s">
        <v>19</v>
      </c>
      <c r="I2066" s="8">
        <v>0.55000000000000004</v>
      </c>
      <c r="J2066" s="9">
        <v>4500</v>
      </c>
      <c r="K2066" s="10">
        <f t="shared" si="16"/>
        <v>2475</v>
      </c>
      <c r="L2066" s="10">
        <f t="shared" si="17"/>
        <v>866.25</v>
      </c>
      <c r="M2066" s="11">
        <v>0.35</v>
      </c>
      <c r="O2066" s="16"/>
      <c r="P2066" s="14"/>
      <c r="Q2066" s="12"/>
      <c r="R2066" s="13"/>
    </row>
    <row r="2067" spans="1:18" ht="15.85" customHeight="1">
      <c r="A2067" s="1"/>
      <c r="B2067" s="6" t="s">
        <v>27</v>
      </c>
      <c r="C2067" s="6">
        <v>1128299</v>
      </c>
      <c r="D2067" s="7">
        <v>44431</v>
      </c>
      <c r="E2067" s="6" t="s">
        <v>28</v>
      </c>
      <c r="F2067" s="6" t="s">
        <v>80</v>
      </c>
      <c r="G2067" s="6" t="s">
        <v>81</v>
      </c>
      <c r="H2067" s="6" t="s">
        <v>20</v>
      </c>
      <c r="I2067" s="8">
        <v>0.55000000000000004</v>
      </c>
      <c r="J2067" s="9">
        <v>4000</v>
      </c>
      <c r="K2067" s="10">
        <f t="shared" si="16"/>
        <v>2200</v>
      </c>
      <c r="L2067" s="10">
        <f t="shared" si="17"/>
        <v>770</v>
      </c>
      <c r="M2067" s="11">
        <v>0.35</v>
      </c>
      <c r="O2067" s="16"/>
      <c r="P2067" s="14"/>
      <c r="Q2067" s="12"/>
      <c r="R2067" s="13"/>
    </row>
    <row r="2068" spans="1:18" ht="15.85" customHeight="1">
      <c r="A2068" s="1"/>
      <c r="B2068" s="6" t="s">
        <v>27</v>
      </c>
      <c r="C2068" s="6">
        <v>1128299</v>
      </c>
      <c r="D2068" s="7">
        <v>44431</v>
      </c>
      <c r="E2068" s="6" t="s">
        <v>28</v>
      </c>
      <c r="F2068" s="6" t="s">
        <v>80</v>
      </c>
      <c r="G2068" s="6" t="s">
        <v>81</v>
      </c>
      <c r="H2068" s="6" t="s">
        <v>21</v>
      </c>
      <c r="I2068" s="8">
        <v>0.65</v>
      </c>
      <c r="J2068" s="9">
        <v>4000</v>
      </c>
      <c r="K2068" s="10">
        <f t="shared" si="16"/>
        <v>2600</v>
      </c>
      <c r="L2068" s="10">
        <f t="shared" si="17"/>
        <v>780</v>
      </c>
      <c r="M2068" s="11">
        <v>0.3</v>
      </c>
      <c r="O2068" s="16"/>
      <c r="P2068" s="14"/>
      <c r="Q2068" s="12"/>
      <c r="R2068" s="13"/>
    </row>
    <row r="2069" spans="1:18" ht="15.85" customHeight="1">
      <c r="A2069" s="1"/>
      <c r="B2069" s="6" t="s">
        <v>27</v>
      </c>
      <c r="C2069" s="6">
        <v>1128299</v>
      </c>
      <c r="D2069" s="7">
        <v>44431</v>
      </c>
      <c r="E2069" s="6" t="s">
        <v>28</v>
      </c>
      <c r="F2069" s="6" t="s">
        <v>80</v>
      </c>
      <c r="G2069" s="6" t="s">
        <v>81</v>
      </c>
      <c r="H2069" s="6" t="s">
        <v>22</v>
      </c>
      <c r="I2069" s="8">
        <v>0.70000000000000007</v>
      </c>
      <c r="J2069" s="9">
        <v>3750</v>
      </c>
      <c r="K2069" s="10">
        <f t="shared" si="16"/>
        <v>2625.0000000000005</v>
      </c>
      <c r="L2069" s="10">
        <f t="shared" si="17"/>
        <v>656.25000000000011</v>
      </c>
      <c r="M2069" s="11">
        <v>0.25</v>
      </c>
      <c r="O2069" s="16"/>
      <c r="P2069" s="14"/>
      <c r="Q2069" s="12"/>
      <c r="R2069" s="13"/>
    </row>
    <row r="2070" spans="1:18" ht="15.85" customHeight="1">
      <c r="A2070" s="1"/>
      <c r="B2070" s="6" t="s">
        <v>27</v>
      </c>
      <c r="C2070" s="6">
        <v>1128299</v>
      </c>
      <c r="D2070" s="7">
        <v>44463</v>
      </c>
      <c r="E2070" s="6" t="s">
        <v>28</v>
      </c>
      <c r="F2070" s="6" t="s">
        <v>80</v>
      </c>
      <c r="G2070" s="6" t="s">
        <v>81</v>
      </c>
      <c r="H2070" s="6" t="s">
        <v>17</v>
      </c>
      <c r="I2070" s="8">
        <v>0.45000000000000007</v>
      </c>
      <c r="J2070" s="9">
        <v>5750</v>
      </c>
      <c r="K2070" s="10">
        <f t="shared" si="16"/>
        <v>2587.5000000000005</v>
      </c>
      <c r="L2070" s="10">
        <f t="shared" si="17"/>
        <v>905.62500000000011</v>
      </c>
      <c r="M2070" s="11">
        <v>0.35</v>
      </c>
      <c r="O2070" s="16"/>
      <c r="P2070" s="14"/>
      <c r="Q2070" s="12"/>
      <c r="R2070" s="13"/>
    </row>
    <row r="2071" spans="1:18" ht="15.85" customHeight="1">
      <c r="A2071" s="1"/>
      <c r="B2071" s="6" t="s">
        <v>27</v>
      </c>
      <c r="C2071" s="6">
        <v>1128299</v>
      </c>
      <c r="D2071" s="7">
        <v>44463</v>
      </c>
      <c r="E2071" s="6" t="s">
        <v>28</v>
      </c>
      <c r="F2071" s="6" t="s">
        <v>80</v>
      </c>
      <c r="G2071" s="6" t="s">
        <v>81</v>
      </c>
      <c r="H2071" s="6" t="s">
        <v>18</v>
      </c>
      <c r="I2071" s="8">
        <v>0.50000000000000011</v>
      </c>
      <c r="J2071" s="9">
        <v>5750</v>
      </c>
      <c r="K2071" s="10">
        <f t="shared" si="16"/>
        <v>2875.0000000000005</v>
      </c>
      <c r="L2071" s="10">
        <f t="shared" si="17"/>
        <v>1150.0000000000002</v>
      </c>
      <c r="M2071" s="11">
        <v>0.4</v>
      </c>
      <c r="O2071" s="16"/>
      <c r="P2071" s="14"/>
      <c r="Q2071" s="12"/>
      <c r="R2071" s="13"/>
    </row>
    <row r="2072" spans="1:18" ht="15.85" customHeight="1">
      <c r="A2072" s="1"/>
      <c r="B2072" s="6" t="s">
        <v>27</v>
      </c>
      <c r="C2072" s="6">
        <v>1128299</v>
      </c>
      <c r="D2072" s="7">
        <v>44463</v>
      </c>
      <c r="E2072" s="6" t="s">
        <v>28</v>
      </c>
      <c r="F2072" s="6" t="s">
        <v>80</v>
      </c>
      <c r="G2072" s="6" t="s">
        <v>81</v>
      </c>
      <c r="H2072" s="6" t="s">
        <v>19</v>
      </c>
      <c r="I2072" s="8">
        <v>0.45000000000000007</v>
      </c>
      <c r="J2072" s="9">
        <v>4250</v>
      </c>
      <c r="K2072" s="10">
        <f t="shared" si="16"/>
        <v>1912.5000000000002</v>
      </c>
      <c r="L2072" s="10">
        <f t="shared" si="17"/>
        <v>669.375</v>
      </c>
      <c r="M2072" s="11">
        <v>0.35</v>
      </c>
      <c r="O2072" s="16"/>
      <c r="P2072" s="14"/>
      <c r="Q2072" s="12"/>
      <c r="R2072" s="13"/>
    </row>
    <row r="2073" spans="1:18" ht="15.85" customHeight="1">
      <c r="A2073" s="1"/>
      <c r="B2073" s="6" t="s">
        <v>27</v>
      </c>
      <c r="C2073" s="6">
        <v>1128299</v>
      </c>
      <c r="D2073" s="7">
        <v>44463</v>
      </c>
      <c r="E2073" s="6" t="s">
        <v>28</v>
      </c>
      <c r="F2073" s="6" t="s">
        <v>80</v>
      </c>
      <c r="G2073" s="6" t="s">
        <v>81</v>
      </c>
      <c r="H2073" s="6" t="s">
        <v>20</v>
      </c>
      <c r="I2073" s="8">
        <v>0.45000000000000007</v>
      </c>
      <c r="J2073" s="9">
        <v>3750</v>
      </c>
      <c r="K2073" s="10">
        <f t="shared" si="16"/>
        <v>1687.5000000000002</v>
      </c>
      <c r="L2073" s="10">
        <f t="shared" si="17"/>
        <v>590.625</v>
      </c>
      <c r="M2073" s="11">
        <v>0.35</v>
      </c>
      <c r="O2073" s="16"/>
      <c r="P2073" s="14"/>
      <c r="Q2073" s="12"/>
      <c r="R2073" s="13"/>
    </row>
    <row r="2074" spans="1:18" ht="15.85" customHeight="1">
      <c r="A2074" s="1"/>
      <c r="B2074" s="6" t="s">
        <v>27</v>
      </c>
      <c r="C2074" s="6">
        <v>1128299</v>
      </c>
      <c r="D2074" s="7">
        <v>44463</v>
      </c>
      <c r="E2074" s="6" t="s">
        <v>28</v>
      </c>
      <c r="F2074" s="6" t="s">
        <v>80</v>
      </c>
      <c r="G2074" s="6" t="s">
        <v>81</v>
      </c>
      <c r="H2074" s="6" t="s">
        <v>21</v>
      </c>
      <c r="I2074" s="8">
        <v>0.55000000000000004</v>
      </c>
      <c r="J2074" s="9">
        <v>3750</v>
      </c>
      <c r="K2074" s="10">
        <f t="shared" si="16"/>
        <v>2062.5</v>
      </c>
      <c r="L2074" s="10">
        <f t="shared" si="17"/>
        <v>618.75</v>
      </c>
      <c r="M2074" s="11">
        <v>0.3</v>
      </c>
      <c r="O2074" s="16"/>
      <c r="P2074" s="14"/>
      <c r="Q2074" s="12"/>
      <c r="R2074" s="13"/>
    </row>
    <row r="2075" spans="1:18" ht="15.85" customHeight="1">
      <c r="A2075" s="1"/>
      <c r="B2075" s="6" t="s">
        <v>27</v>
      </c>
      <c r="C2075" s="6">
        <v>1128299</v>
      </c>
      <c r="D2075" s="7">
        <v>44463</v>
      </c>
      <c r="E2075" s="6" t="s">
        <v>28</v>
      </c>
      <c r="F2075" s="6" t="s">
        <v>80</v>
      </c>
      <c r="G2075" s="6" t="s">
        <v>81</v>
      </c>
      <c r="H2075" s="6" t="s">
        <v>22</v>
      </c>
      <c r="I2075" s="8">
        <v>0.60000000000000009</v>
      </c>
      <c r="J2075" s="9">
        <v>4250</v>
      </c>
      <c r="K2075" s="10">
        <f t="shared" si="16"/>
        <v>2550.0000000000005</v>
      </c>
      <c r="L2075" s="10">
        <f t="shared" si="17"/>
        <v>637.50000000000011</v>
      </c>
      <c r="M2075" s="11">
        <v>0.25</v>
      </c>
      <c r="O2075" s="16"/>
      <c r="P2075" s="14"/>
      <c r="Q2075" s="12"/>
      <c r="R2075" s="13"/>
    </row>
    <row r="2076" spans="1:18" ht="15.85" customHeight="1">
      <c r="A2076" s="1"/>
      <c r="B2076" s="6" t="s">
        <v>27</v>
      </c>
      <c r="C2076" s="6">
        <v>1128299</v>
      </c>
      <c r="D2076" s="7">
        <v>44492</v>
      </c>
      <c r="E2076" s="6" t="s">
        <v>28</v>
      </c>
      <c r="F2076" s="6" t="s">
        <v>80</v>
      </c>
      <c r="G2076" s="6" t="s">
        <v>81</v>
      </c>
      <c r="H2076" s="6" t="s">
        <v>17</v>
      </c>
      <c r="I2076" s="8">
        <v>0.45000000000000007</v>
      </c>
      <c r="J2076" s="9">
        <v>5000</v>
      </c>
      <c r="K2076" s="10">
        <f t="shared" si="16"/>
        <v>2250.0000000000005</v>
      </c>
      <c r="L2076" s="10">
        <f t="shared" si="17"/>
        <v>787.50000000000011</v>
      </c>
      <c r="M2076" s="11">
        <v>0.35</v>
      </c>
      <c r="O2076" s="16"/>
      <c r="P2076" s="14"/>
      <c r="Q2076" s="12"/>
      <c r="R2076" s="13"/>
    </row>
    <row r="2077" spans="1:18" ht="15.85" customHeight="1">
      <c r="A2077" s="1"/>
      <c r="B2077" s="6" t="s">
        <v>27</v>
      </c>
      <c r="C2077" s="6">
        <v>1128299</v>
      </c>
      <c r="D2077" s="7">
        <v>44492</v>
      </c>
      <c r="E2077" s="6" t="s">
        <v>28</v>
      </c>
      <c r="F2077" s="6" t="s">
        <v>80</v>
      </c>
      <c r="G2077" s="6" t="s">
        <v>81</v>
      </c>
      <c r="H2077" s="6" t="s">
        <v>18</v>
      </c>
      <c r="I2077" s="8">
        <v>0.50000000000000011</v>
      </c>
      <c r="J2077" s="9">
        <v>5000</v>
      </c>
      <c r="K2077" s="10">
        <f t="shared" si="16"/>
        <v>2500.0000000000005</v>
      </c>
      <c r="L2077" s="10">
        <f t="shared" si="17"/>
        <v>1000.0000000000002</v>
      </c>
      <c r="M2077" s="11">
        <v>0.4</v>
      </c>
      <c r="O2077" s="16"/>
      <c r="P2077" s="14"/>
      <c r="Q2077" s="12"/>
      <c r="R2077" s="13"/>
    </row>
    <row r="2078" spans="1:18" ht="15.85" customHeight="1">
      <c r="A2078" s="1"/>
      <c r="B2078" s="6" t="s">
        <v>27</v>
      </c>
      <c r="C2078" s="6">
        <v>1128299</v>
      </c>
      <c r="D2078" s="7">
        <v>44492</v>
      </c>
      <c r="E2078" s="6" t="s">
        <v>28</v>
      </c>
      <c r="F2078" s="6" t="s">
        <v>80</v>
      </c>
      <c r="G2078" s="6" t="s">
        <v>81</v>
      </c>
      <c r="H2078" s="6" t="s">
        <v>19</v>
      </c>
      <c r="I2078" s="8">
        <v>0.45000000000000007</v>
      </c>
      <c r="J2078" s="9">
        <v>3250</v>
      </c>
      <c r="K2078" s="10">
        <f t="shared" si="16"/>
        <v>1462.5000000000002</v>
      </c>
      <c r="L2078" s="10">
        <f t="shared" si="17"/>
        <v>511.87500000000006</v>
      </c>
      <c r="M2078" s="11">
        <v>0.35</v>
      </c>
      <c r="O2078" s="16"/>
      <c r="P2078" s="14"/>
      <c r="Q2078" s="12"/>
      <c r="R2078" s="13"/>
    </row>
    <row r="2079" spans="1:18" ht="15.85" customHeight="1">
      <c r="A2079" s="1"/>
      <c r="B2079" s="6" t="s">
        <v>27</v>
      </c>
      <c r="C2079" s="6">
        <v>1128299</v>
      </c>
      <c r="D2079" s="7">
        <v>44492</v>
      </c>
      <c r="E2079" s="6" t="s">
        <v>28</v>
      </c>
      <c r="F2079" s="6" t="s">
        <v>80</v>
      </c>
      <c r="G2079" s="6" t="s">
        <v>81</v>
      </c>
      <c r="H2079" s="6" t="s">
        <v>20</v>
      </c>
      <c r="I2079" s="8">
        <v>0.45000000000000007</v>
      </c>
      <c r="J2079" s="9">
        <v>3000</v>
      </c>
      <c r="K2079" s="10">
        <f t="shared" si="16"/>
        <v>1350.0000000000002</v>
      </c>
      <c r="L2079" s="10">
        <f t="shared" si="17"/>
        <v>472.50000000000006</v>
      </c>
      <c r="M2079" s="11">
        <v>0.35</v>
      </c>
      <c r="O2079" s="16"/>
      <c r="P2079" s="14"/>
      <c r="Q2079" s="12"/>
      <c r="R2079" s="13"/>
    </row>
    <row r="2080" spans="1:18" ht="15.85" customHeight="1">
      <c r="A2080" s="1"/>
      <c r="B2080" s="6" t="s">
        <v>27</v>
      </c>
      <c r="C2080" s="6">
        <v>1128299</v>
      </c>
      <c r="D2080" s="7">
        <v>44492</v>
      </c>
      <c r="E2080" s="6" t="s">
        <v>28</v>
      </c>
      <c r="F2080" s="6" t="s">
        <v>80</v>
      </c>
      <c r="G2080" s="6" t="s">
        <v>81</v>
      </c>
      <c r="H2080" s="6" t="s">
        <v>21</v>
      </c>
      <c r="I2080" s="8">
        <v>0.55000000000000004</v>
      </c>
      <c r="J2080" s="9">
        <v>2750</v>
      </c>
      <c r="K2080" s="10">
        <f t="shared" si="16"/>
        <v>1512.5000000000002</v>
      </c>
      <c r="L2080" s="10">
        <f t="shared" si="17"/>
        <v>453.75000000000006</v>
      </c>
      <c r="M2080" s="11">
        <v>0.3</v>
      </c>
      <c r="O2080" s="16"/>
      <c r="P2080" s="14"/>
      <c r="Q2080" s="12"/>
      <c r="R2080" s="13"/>
    </row>
    <row r="2081" spans="1:18" ht="15.85" customHeight="1">
      <c r="A2081" s="1"/>
      <c r="B2081" s="6" t="s">
        <v>27</v>
      </c>
      <c r="C2081" s="6">
        <v>1128299</v>
      </c>
      <c r="D2081" s="7">
        <v>44492</v>
      </c>
      <c r="E2081" s="6" t="s">
        <v>28</v>
      </c>
      <c r="F2081" s="6" t="s">
        <v>80</v>
      </c>
      <c r="G2081" s="6" t="s">
        <v>81</v>
      </c>
      <c r="H2081" s="6" t="s">
        <v>22</v>
      </c>
      <c r="I2081" s="8">
        <v>0.60000000000000009</v>
      </c>
      <c r="J2081" s="9">
        <v>3250</v>
      </c>
      <c r="K2081" s="10">
        <f t="shared" si="16"/>
        <v>1950.0000000000002</v>
      </c>
      <c r="L2081" s="10">
        <f t="shared" si="17"/>
        <v>487.50000000000006</v>
      </c>
      <c r="M2081" s="11">
        <v>0.25</v>
      </c>
      <c r="O2081" s="16"/>
      <c r="P2081" s="14"/>
      <c r="Q2081" s="12"/>
      <c r="R2081" s="13"/>
    </row>
    <row r="2082" spans="1:18" ht="15.85" customHeight="1">
      <c r="A2082" s="1"/>
      <c r="B2082" s="6" t="s">
        <v>27</v>
      </c>
      <c r="C2082" s="6">
        <v>1128299</v>
      </c>
      <c r="D2082" s="7">
        <v>44523</v>
      </c>
      <c r="E2082" s="6" t="s">
        <v>28</v>
      </c>
      <c r="F2082" s="6" t="s">
        <v>80</v>
      </c>
      <c r="G2082" s="6" t="s">
        <v>81</v>
      </c>
      <c r="H2082" s="6" t="s">
        <v>17</v>
      </c>
      <c r="I2082" s="8">
        <v>0.45000000000000007</v>
      </c>
      <c r="J2082" s="9">
        <v>5000</v>
      </c>
      <c r="K2082" s="10">
        <f t="shared" si="16"/>
        <v>2250.0000000000005</v>
      </c>
      <c r="L2082" s="10">
        <f t="shared" si="17"/>
        <v>787.50000000000011</v>
      </c>
      <c r="M2082" s="11">
        <v>0.35</v>
      </c>
      <c r="O2082" s="16"/>
      <c r="P2082" s="14"/>
      <c r="Q2082" s="12"/>
      <c r="R2082" s="13"/>
    </row>
    <row r="2083" spans="1:18" ht="15.85" customHeight="1">
      <c r="A2083" s="1"/>
      <c r="B2083" s="6" t="s">
        <v>27</v>
      </c>
      <c r="C2083" s="6">
        <v>1128299</v>
      </c>
      <c r="D2083" s="7">
        <v>44523</v>
      </c>
      <c r="E2083" s="6" t="s">
        <v>28</v>
      </c>
      <c r="F2083" s="6" t="s">
        <v>80</v>
      </c>
      <c r="G2083" s="6" t="s">
        <v>81</v>
      </c>
      <c r="H2083" s="6" t="s">
        <v>18</v>
      </c>
      <c r="I2083" s="8">
        <v>0.50000000000000011</v>
      </c>
      <c r="J2083" s="9">
        <v>5250</v>
      </c>
      <c r="K2083" s="10">
        <f t="shared" si="16"/>
        <v>2625.0000000000005</v>
      </c>
      <c r="L2083" s="10">
        <f t="shared" si="17"/>
        <v>1050.0000000000002</v>
      </c>
      <c r="M2083" s="11">
        <v>0.4</v>
      </c>
      <c r="O2083" s="16"/>
      <c r="P2083" s="14"/>
      <c r="Q2083" s="12"/>
      <c r="R2083" s="13"/>
    </row>
    <row r="2084" spans="1:18" ht="15.85" customHeight="1">
      <c r="A2084" s="1"/>
      <c r="B2084" s="6" t="s">
        <v>27</v>
      </c>
      <c r="C2084" s="6">
        <v>1128299</v>
      </c>
      <c r="D2084" s="7">
        <v>44523</v>
      </c>
      <c r="E2084" s="6" t="s">
        <v>28</v>
      </c>
      <c r="F2084" s="6" t="s">
        <v>80</v>
      </c>
      <c r="G2084" s="6" t="s">
        <v>81</v>
      </c>
      <c r="H2084" s="6" t="s">
        <v>19</v>
      </c>
      <c r="I2084" s="8">
        <v>0.45000000000000007</v>
      </c>
      <c r="J2084" s="9">
        <v>3750</v>
      </c>
      <c r="K2084" s="10">
        <f t="shared" si="16"/>
        <v>1687.5000000000002</v>
      </c>
      <c r="L2084" s="10">
        <f t="shared" si="17"/>
        <v>590.625</v>
      </c>
      <c r="M2084" s="11">
        <v>0.35</v>
      </c>
      <c r="O2084" s="16"/>
      <c r="P2084" s="14"/>
      <c r="Q2084" s="12"/>
      <c r="R2084" s="13"/>
    </row>
    <row r="2085" spans="1:18" ht="15.85" customHeight="1">
      <c r="A2085" s="1"/>
      <c r="B2085" s="6" t="s">
        <v>27</v>
      </c>
      <c r="C2085" s="6">
        <v>1128299</v>
      </c>
      <c r="D2085" s="7">
        <v>44523</v>
      </c>
      <c r="E2085" s="6" t="s">
        <v>28</v>
      </c>
      <c r="F2085" s="6" t="s">
        <v>80</v>
      </c>
      <c r="G2085" s="6" t="s">
        <v>81</v>
      </c>
      <c r="H2085" s="6" t="s">
        <v>20</v>
      </c>
      <c r="I2085" s="8">
        <v>0.45000000000000007</v>
      </c>
      <c r="J2085" s="9">
        <v>3500</v>
      </c>
      <c r="K2085" s="10">
        <f t="shared" si="16"/>
        <v>1575.0000000000002</v>
      </c>
      <c r="L2085" s="10">
        <f t="shared" si="17"/>
        <v>551.25</v>
      </c>
      <c r="M2085" s="11">
        <v>0.35</v>
      </c>
      <c r="O2085" s="16"/>
      <c r="P2085" s="14"/>
      <c r="Q2085" s="12"/>
      <c r="R2085" s="13"/>
    </row>
    <row r="2086" spans="1:18" ht="15.85" customHeight="1">
      <c r="A2086" s="1"/>
      <c r="B2086" s="6" t="s">
        <v>27</v>
      </c>
      <c r="C2086" s="6">
        <v>1128299</v>
      </c>
      <c r="D2086" s="7">
        <v>44523</v>
      </c>
      <c r="E2086" s="6" t="s">
        <v>28</v>
      </c>
      <c r="F2086" s="6" t="s">
        <v>80</v>
      </c>
      <c r="G2086" s="6" t="s">
        <v>81</v>
      </c>
      <c r="H2086" s="6" t="s">
        <v>21</v>
      </c>
      <c r="I2086" s="8">
        <v>0.55000000000000004</v>
      </c>
      <c r="J2086" s="9">
        <v>3000</v>
      </c>
      <c r="K2086" s="10">
        <f t="shared" si="16"/>
        <v>1650.0000000000002</v>
      </c>
      <c r="L2086" s="10">
        <f t="shared" si="17"/>
        <v>495.00000000000006</v>
      </c>
      <c r="M2086" s="11">
        <v>0.3</v>
      </c>
      <c r="O2086" s="16"/>
      <c r="P2086" s="14"/>
      <c r="Q2086" s="12"/>
      <c r="R2086" s="13"/>
    </row>
    <row r="2087" spans="1:18" ht="15.85" customHeight="1">
      <c r="A2087" s="1"/>
      <c r="B2087" s="6" t="s">
        <v>27</v>
      </c>
      <c r="C2087" s="6">
        <v>1128299</v>
      </c>
      <c r="D2087" s="7">
        <v>44523</v>
      </c>
      <c r="E2087" s="6" t="s">
        <v>28</v>
      </c>
      <c r="F2087" s="6" t="s">
        <v>80</v>
      </c>
      <c r="G2087" s="6" t="s">
        <v>81</v>
      </c>
      <c r="H2087" s="6" t="s">
        <v>22</v>
      </c>
      <c r="I2087" s="8">
        <v>0.60000000000000009</v>
      </c>
      <c r="J2087" s="9">
        <v>4250</v>
      </c>
      <c r="K2087" s="10">
        <f t="shared" si="16"/>
        <v>2550.0000000000005</v>
      </c>
      <c r="L2087" s="10">
        <f t="shared" si="17"/>
        <v>637.50000000000011</v>
      </c>
      <c r="M2087" s="11">
        <v>0.25</v>
      </c>
      <c r="O2087" s="16"/>
      <c r="P2087" s="14"/>
      <c r="Q2087" s="12"/>
      <c r="R2087" s="13"/>
    </row>
    <row r="2088" spans="1:18" ht="15.85" customHeight="1">
      <c r="A2088" s="1"/>
      <c r="B2088" s="6" t="s">
        <v>27</v>
      </c>
      <c r="C2088" s="6">
        <v>1128299</v>
      </c>
      <c r="D2088" s="7">
        <v>44552</v>
      </c>
      <c r="E2088" s="6" t="s">
        <v>28</v>
      </c>
      <c r="F2088" s="6" t="s">
        <v>80</v>
      </c>
      <c r="G2088" s="6" t="s">
        <v>81</v>
      </c>
      <c r="H2088" s="6" t="s">
        <v>17</v>
      </c>
      <c r="I2088" s="8">
        <v>0.45000000000000007</v>
      </c>
      <c r="J2088" s="9">
        <v>6250</v>
      </c>
      <c r="K2088" s="10">
        <f t="shared" si="16"/>
        <v>2812.5000000000005</v>
      </c>
      <c r="L2088" s="10">
        <f t="shared" si="17"/>
        <v>984.37500000000011</v>
      </c>
      <c r="M2088" s="11">
        <v>0.35</v>
      </c>
      <c r="O2088" s="16"/>
      <c r="P2088" s="14"/>
      <c r="Q2088" s="12"/>
      <c r="R2088" s="13"/>
    </row>
    <row r="2089" spans="1:18" ht="15.85" customHeight="1">
      <c r="A2089" s="1"/>
      <c r="B2089" s="6" t="s">
        <v>27</v>
      </c>
      <c r="C2089" s="6">
        <v>1128299</v>
      </c>
      <c r="D2089" s="7">
        <v>44552</v>
      </c>
      <c r="E2089" s="6" t="s">
        <v>28</v>
      </c>
      <c r="F2089" s="6" t="s">
        <v>80</v>
      </c>
      <c r="G2089" s="6" t="s">
        <v>81</v>
      </c>
      <c r="H2089" s="6" t="s">
        <v>18</v>
      </c>
      <c r="I2089" s="8">
        <v>0.50000000000000011</v>
      </c>
      <c r="J2089" s="9">
        <v>6250</v>
      </c>
      <c r="K2089" s="10">
        <f t="shared" si="16"/>
        <v>3125.0000000000009</v>
      </c>
      <c r="L2089" s="10">
        <f t="shared" si="17"/>
        <v>1250.0000000000005</v>
      </c>
      <c r="M2089" s="11">
        <v>0.4</v>
      </c>
      <c r="O2089" s="16"/>
      <c r="P2089" s="14"/>
      <c r="Q2089" s="12"/>
      <c r="R2089" s="13"/>
    </row>
    <row r="2090" spans="1:18" ht="15.85" customHeight="1">
      <c r="A2090" s="1"/>
      <c r="B2090" s="6" t="s">
        <v>27</v>
      </c>
      <c r="C2090" s="6">
        <v>1128299</v>
      </c>
      <c r="D2090" s="7">
        <v>44552</v>
      </c>
      <c r="E2090" s="6" t="s">
        <v>28</v>
      </c>
      <c r="F2090" s="6" t="s">
        <v>80</v>
      </c>
      <c r="G2090" s="6" t="s">
        <v>81</v>
      </c>
      <c r="H2090" s="6" t="s">
        <v>19</v>
      </c>
      <c r="I2090" s="8">
        <v>0.45000000000000007</v>
      </c>
      <c r="J2090" s="9">
        <v>4250</v>
      </c>
      <c r="K2090" s="10">
        <f t="shared" si="16"/>
        <v>1912.5000000000002</v>
      </c>
      <c r="L2090" s="10">
        <f t="shared" si="17"/>
        <v>669.375</v>
      </c>
      <c r="M2090" s="11">
        <v>0.35</v>
      </c>
      <c r="O2090" s="16"/>
      <c r="P2090" s="14"/>
      <c r="Q2090" s="12"/>
      <c r="R2090" s="13"/>
    </row>
    <row r="2091" spans="1:18" ht="15.85" customHeight="1">
      <c r="A2091" s="1"/>
      <c r="B2091" s="6" t="s">
        <v>27</v>
      </c>
      <c r="C2091" s="6">
        <v>1128299</v>
      </c>
      <c r="D2091" s="7">
        <v>44552</v>
      </c>
      <c r="E2091" s="6" t="s">
        <v>28</v>
      </c>
      <c r="F2091" s="6" t="s">
        <v>80</v>
      </c>
      <c r="G2091" s="6" t="s">
        <v>81</v>
      </c>
      <c r="H2091" s="6" t="s">
        <v>20</v>
      </c>
      <c r="I2091" s="8">
        <v>0.45000000000000007</v>
      </c>
      <c r="J2091" s="9">
        <v>4250</v>
      </c>
      <c r="K2091" s="10">
        <f t="shared" si="16"/>
        <v>1912.5000000000002</v>
      </c>
      <c r="L2091" s="10">
        <f t="shared" si="17"/>
        <v>669.375</v>
      </c>
      <c r="M2091" s="11">
        <v>0.35</v>
      </c>
      <c r="O2091" s="16"/>
      <c r="P2091" s="14"/>
      <c r="Q2091" s="12"/>
      <c r="R2091" s="13"/>
    </row>
    <row r="2092" spans="1:18" ht="15.85" customHeight="1">
      <c r="A2092" s="1"/>
      <c r="B2092" s="6" t="s">
        <v>27</v>
      </c>
      <c r="C2092" s="6">
        <v>1128299</v>
      </c>
      <c r="D2092" s="7">
        <v>44552</v>
      </c>
      <c r="E2092" s="6" t="s">
        <v>28</v>
      </c>
      <c r="F2092" s="6" t="s">
        <v>80</v>
      </c>
      <c r="G2092" s="6" t="s">
        <v>81</v>
      </c>
      <c r="H2092" s="6" t="s">
        <v>21</v>
      </c>
      <c r="I2092" s="8">
        <v>0.55000000000000004</v>
      </c>
      <c r="J2092" s="9">
        <v>3500</v>
      </c>
      <c r="K2092" s="10">
        <f t="shared" si="16"/>
        <v>1925.0000000000002</v>
      </c>
      <c r="L2092" s="10">
        <f t="shared" si="17"/>
        <v>577.5</v>
      </c>
      <c r="M2092" s="11">
        <v>0.3</v>
      </c>
      <c r="O2092" s="16"/>
      <c r="P2092" s="14"/>
      <c r="Q2092" s="12"/>
      <c r="R2092" s="13"/>
    </row>
    <row r="2093" spans="1:18" ht="15.85" customHeight="1">
      <c r="A2093" s="1"/>
      <c r="B2093" s="6" t="s">
        <v>27</v>
      </c>
      <c r="C2093" s="6">
        <v>1128299</v>
      </c>
      <c r="D2093" s="7">
        <v>44552</v>
      </c>
      <c r="E2093" s="6" t="s">
        <v>28</v>
      </c>
      <c r="F2093" s="6" t="s">
        <v>80</v>
      </c>
      <c r="G2093" s="6" t="s">
        <v>81</v>
      </c>
      <c r="H2093" s="6" t="s">
        <v>22</v>
      </c>
      <c r="I2093" s="8">
        <v>0.60000000000000009</v>
      </c>
      <c r="J2093" s="9">
        <v>4500</v>
      </c>
      <c r="K2093" s="10">
        <f t="shared" si="16"/>
        <v>2700.0000000000005</v>
      </c>
      <c r="L2093" s="10">
        <f t="shared" si="17"/>
        <v>675.00000000000011</v>
      </c>
      <c r="M2093" s="11">
        <v>0.25</v>
      </c>
      <c r="O2093" s="16"/>
      <c r="P2093" s="14"/>
      <c r="Q2093" s="12"/>
      <c r="R2093" s="13"/>
    </row>
    <row r="2094" spans="1:18" ht="15.85" customHeight="1">
      <c r="A2094" s="1" t="s">
        <v>39</v>
      </c>
      <c r="B2094" s="6" t="s">
        <v>27</v>
      </c>
      <c r="C2094" s="6">
        <v>1128299</v>
      </c>
      <c r="D2094" s="7">
        <v>44222</v>
      </c>
      <c r="E2094" s="6" t="s">
        <v>28</v>
      </c>
      <c r="F2094" s="6" t="s">
        <v>82</v>
      </c>
      <c r="G2094" s="6" t="s">
        <v>83</v>
      </c>
      <c r="H2094" s="6" t="s">
        <v>17</v>
      </c>
      <c r="I2094" s="8">
        <v>0.34999999999999992</v>
      </c>
      <c r="J2094" s="9">
        <v>4750</v>
      </c>
      <c r="K2094" s="10">
        <f t="shared" si="16"/>
        <v>1662.4999999999995</v>
      </c>
      <c r="L2094" s="10">
        <f t="shared" si="17"/>
        <v>581.87499999999977</v>
      </c>
      <c r="M2094" s="11">
        <v>0.35</v>
      </c>
      <c r="O2094" s="16"/>
      <c r="P2094" s="14"/>
      <c r="Q2094" s="12"/>
      <c r="R2094" s="13"/>
    </row>
    <row r="2095" spans="1:18" ht="15.85" customHeight="1">
      <c r="A2095" s="1"/>
      <c r="B2095" s="6" t="s">
        <v>27</v>
      </c>
      <c r="C2095" s="6">
        <v>1128299</v>
      </c>
      <c r="D2095" s="7">
        <v>44222</v>
      </c>
      <c r="E2095" s="6" t="s">
        <v>28</v>
      </c>
      <c r="F2095" s="6" t="s">
        <v>82</v>
      </c>
      <c r="G2095" s="6" t="s">
        <v>83</v>
      </c>
      <c r="H2095" s="6" t="s">
        <v>18</v>
      </c>
      <c r="I2095" s="8">
        <v>0.45</v>
      </c>
      <c r="J2095" s="9">
        <v>4750</v>
      </c>
      <c r="K2095" s="10">
        <f t="shared" si="16"/>
        <v>2137.5</v>
      </c>
      <c r="L2095" s="10">
        <f t="shared" si="17"/>
        <v>855</v>
      </c>
      <c r="M2095" s="11">
        <v>0.4</v>
      </c>
      <c r="O2095" s="16"/>
      <c r="P2095" s="14"/>
      <c r="Q2095" s="12"/>
      <c r="R2095" s="13"/>
    </row>
    <row r="2096" spans="1:18" ht="15.85" customHeight="1">
      <c r="A2096" s="1"/>
      <c r="B2096" s="6" t="s">
        <v>27</v>
      </c>
      <c r="C2096" s="6">
        <v>1128299</v>
      </c>
      <c r="D2096" s="7">
        <v>44222</v>
      </c>
      <c r="E2096" s="6" t="s">
        <v>28</v>
      </c>
      <c r="F2096" s="6" t="s">
        <v>82</v>
      </c>
      <c r="G2096" s="6" t="s">
        <v>83</v>
      </c>
      <c r="H2096" s="6" t="s">
        <v>19</v>
      </c>
      <c r="I2096" s="8">
        <v>0.45</v>
      </c>
      <c r="J2096" s="9">
        <v>4750</v>
      </c>
      <c r="K2096" s="10">
        <f t="shared" si="16"/>
        <v>2137.5</v>
      </c>
      <c r="L2096" s="10">
        <f t="shared" si="17"/>
        <v>748.125</v>
      </c>
      <c r="M2096" s="11">
        <v>0.35</v>
      </c>
      <c r="O2096" s="16"/>
      <c r="P2096" s="14"/>
      <c r="Q2096" s="12"/>
      <c r="R2096" s="13"/>
    </row>
    <row r="2097" spans="1:18" ht="15.85" customHeight="1">
      <c r="A2097" s="1"/>
      <c r="B2097" s="6" t="s">
        <v>27</v>
      </c>
      <c r="C2097" s="6">
        <v>1128299</v>
      </c>
      <c r="D2097" s="7">
        <v>44222</v>
      </c>
      <c r="E2097" s="6" t="s">
        <v>28</v>
      </c>
      <c r="F2097" s="6" t="s">
        <v>82</v>
      </c>
      <c r="G2097" s="6" t="s">
        <v>83</v>
      </c>
      <c r="H2097" s="6" t="s">
        <v>20</v>
      </c>
      <c r="I2097" s="8">
        <v>0.45</v>
      </c>
      <c r="J2097" s="9">
        <v>3250</v>
      </c>
      <c r="K2097" s="10">
        <f t="shared" si="16"/>
        <v>1462.5</v>
      </c>
      <c r="L2097" s="10">
        <f t="shared" si="17"/>
        <v>511.87499999999994</v>
      </c>
      <c r="M2097" s="11">
        <v>0.35</v>
      </c>
      <c r="O2097" s="16"/>
      <c r="P2097" s="14"/>
      <c r="Q2097" s="12"/>
      <c r="R2097" s="13"/>
    </row>
    <row r="2098" spans="1:18" ht="15.85" customHeight="1">
      <c r="A2098" s="1"/>
      <c r="B2098" s="6" t="s">
        <v>27</v>
      </c>
      <c r="C2098" s="6">
        <v>1128299</v>
      </c>
      <c r="D2098" s="7">
        <v>44222</v>
      </c>
      <c r="E2098" s="6" t="s">
        <v>28</v>
      </c>
      <c r="F2098" s="6" t="s">
        <v>82</v>
      </c>
      <c r="G2098" s="6" t="s">
        <v>83</v>
      </c>
      <c r="H2098" s="6" t="s">
        <v>21</v>
      </c>
      <c r="I2098" s="8">
        <v>0.50000000000000011</v>
      </c>
      <c r="J2098" s="9">
        <v>2750</v>
      </c>
      <c r="K2098" s="10">
        <f t="shared" si="16"/>
        <v>1375.0000000000002</v>
      </c>
      <c r="L2098" s="10">
        <f t="shared" si="17"/>
        <v>412.50000000000006</v>
      </c>
      <c r="M2098" s="11">
        <v>0.3</v>
      </c>
      <c r="O2098" s="16"/>
      <c r="P2098" s="14"/>
      <c r="Q2098" s="12"/>
      <c r="R2098" s="13"/>
    </row>
    <row r="2099" spans="1:18" ht="15.85" customHeight="1">
      <c r="A2099" s="1"/>
      <c r="B2099" s="6" t="s">
        <v>27</v>
      </c>
      <c r="C2099" s="6">
        <v>1128299</v>
      </c>
      <c r="D2099" s="7">
        <v>44222</v>
      </c>
      <c r="E2099" s="6" t="s">
        <v>28</v>
      </c>
      <c r="F2099" s="6" t="s">
        <v>82</v>
      </c>
      <c r="G2099" s="6" t="s">
        <v>83</v>
      </c>
      <c r="H2099" s="6" t="s">
        <v>22</v>
      </c>
      <c r="I2099" s="8">
        <v>0.45</v>
      </c>
      <c r="J2099" s="9">
        <v>4750</v>
      </c>
      <c r="K2099" s="10">
        <f t="shared" si="16"/>
        <v>2137.5</v>
      </c>
      <c r="L2099" s="10">
        <f t="shared" si="17"/>
        <v>534.375</v>
      </c>
      <c r="M2099" s="11">
        <v>0.25</v>
      </c>
      <c r="O2099" s="16"/>
      <c r="P2099" s="14"/>
      <c r="Q2099" s="12"/>
      <c r="R2099" s="13"/>
    </row>
    <row r="2100" spans="1:18" ht="15.85" customHeight="1">
      <c r="A2100" s="1"/>
      <c r="B2100" s="6" t="s">
        <v>27</v>
      </c>
      <c r="C2100" s="6">
        <v>1128299</v>
      </c>
      <c r="D2100" s="7">
        <v>44253</v>
      </c>
      <c r="E2100" s="6" t="s">
        <v>28</v>
      </c>
      <c r="F2100" s="6" t="s">
        <v>82</v>
      </c>
      <c r="G2100" s="6" t="s">
        <v>83</v>
      </c>
      <c r="H2100" s="6" t="s">
        <v>17</v>
      </c>
      <c r="I2100" s="8">
        <v>0.34999999999999992</v>
      </c>
      <c r="J2100" s="9">
        <v>5250</v>
      </c>
      <c r="K2100" s="10">
        <f t="shared" si="16"/>
        <v>1837.4999999999995</v>
      </c>
      <c r="L2100" s="10">
        <f t="shared" si="17"/>
        <v>643.12499999999977</v>
      </c>
      <c r="M2100" s="11">
        <v>0.35</v>
      </c>
      <c r="O2100" s="16"/>
      <c r="P2100" s="14"/>
      <c r="Q2100" s="12"/>
      <c r="R2100" s="13"/>
    </row>
    <row r="2101" spans="1:18" ht="15.85" customHeight="1">
      <c r="A2101" s="1"/>
      <c r="B2101" s="6" t="s">
        <v>27</v>
      </c>
      <c r="C2101" s="6">
        <v>1128299</v>
      </c>
      <c r="D2101" s="7">
        <v>44253</v>
      </c>
      <c r="E2101" s="6" t="s">
        <v>28</v>
      </c>
      <c r="F2101" s="6" t="s">
        <v>82</v>
      </c>
      <c r="G2101" s="6" t="s">
        <v>83</v>
      </c>
      <c r="H2101" s="6" t="s">
        <v>18</v>
      </c>
      <c r="I2101" s="8">
        <v>0.45</v>
      </c>
      <c r="J2101" s="9">
        <v>4250</v>
      </c>
      <c r="K2101" s="10">
        <f t="shared" si="16"/>
        <v>1912.5</v>
      </c>
      <c r="L2101" s="10">
        <f t="shared" si="17"/>
        <v>765</v>
      </c>
      <c r="M2101" s="11">
        <v>0.4</v>
      </c>
      <c r="O2101" s="16"/>
      <c r="P2101" s="14"/>
      <c r="Q2101" s="12"/>
      <c r="R2101" s="13"/>
    </row>
    <row r="2102" spans="1:18" ht="15.85" customHeight="1">
      <c r="A2102" s="1"/>
      <c r="B2102" s="6" t="s">
        <v>27</v>
      </c>
      <c r="C2102" s="6">
        <v>1128299</v>
      </c>
      <c r="D2102" s="7">
        <v>44253</v>
      </c>
      <c r="E2102" s="6" t="s">
        <v>28</v>
      </c>
      <c r="F2102" s="6" t="s">
        <v>82</v>
      </c>
      <c r="G2102" s="6" t="s">
        <v>83</v>
      </c>
      <c r="H2102" s="6" t="s">
        <v>19</v>
      </c>
      <c r="I2102" s="8">
        <v>0.45</v>
      </c>
      <c r="J2102" s="9">
        <v>4250</v>
      </c>
      <c r="K2102" s="10">
        <f t="shared" si="16"/>
        <v>1912.5</v>
      </c>
      <c r="L2102" s="10">
        <f t="shared" si="17"/>
        <v>669.375</v>
      </c>
      <c r="M2102" s="11">
        <v>0.35</v>
      </c>
      <c r="O2102" s="16"/>
      <c r="P2102" s="14"/>
      <c r="Q2102" s="12"/>
      <c r="R2102" s="13"/>
    </row>
    <row r="2103" spans="1:18" ht="15.85" customHeight="1">
      <c r="A2103" s="1"/>
      <c r="B2103" s="6" t="s">
        <v>27</v>
      </c>
      <c r="C2103" s="6">
        <v>1128299</v>
      </c>
      <c r="D2103" s="7">
        <v>44253</v>
      </c>
      <c r="E2103" s="6" t="s">
        <v>28</v>
      </c>
      <c r="F2103" s="6" t="s">
        <v>82</v>
      </c>
      <c r="G2103" s="6" t="s">
        <v>83</v>
      </c>
      <c r="H2103" s="6" t="s">
        <v>20</v>
      </c>
      <c r="I2103" s="8">
        <v>0.45</v>
      </c>
      <c r="J2103" s="9">
        <v>2750</v>
      </c>
      <c r="K2103" s="10">
        <f t="shared" si="16"/>
        <v>1237.5</v>
      </c>
      <c r="L2103" s="10">
        <f t="shared" si="17"/>
        <v>433.125</v>
      </c>
      <c r="M2103" s="11">
        <v>0.35</v>
      </c>
      <c r="O2103" s="16"/>
      <c r="P2103" s="14"/>
      <c r="Q2103" s="12"/>
      <c r="R2103" s="13"/>
    </row>
    <row r="2104" spans="1:18" ht="15.85" customHeight="1">
      <c r="A2104" s="1"/>
      <c r="B2104" s="6" t="s">
        <v>27</v>
      </c>
      <c r="C2104" s="6">
        <v>1128299</v>
      </c>
      <c r="D2104" s="7">
        <v>44253</v>
      </c>
      <c r="E2104" s="6" t="s">
        <v>28</v>
      </c>
      <c r="F2104" s="6" t="s">
        <v>82</v>
      </c>
      <c r="G2104" s="6" t="s">
        <v>83</v>
      </c>
      <c r="H2104" s="6" t="s">
        <v>21</v>
      </c>
      <c r="I2104" s="8">
        <v>0.50000000000000011</v>
      </c>
      <c r="J2104" s="9">
        <v>2000</v>
      </c>
      <c r="K2104" s="10">
        <f t="shared" si="16"/>
        <v>1000.0000000000002</v>
      </c>
      <c r="L2104" s="10">
        <f t="shared" si="17"/>
        <v>300.00000000000006</v>
      </c>
      <c r="M2104" s="11">
        <v>0.3</v>
      </c>
      <c r="O2104" s="16"/>
      <c r="P2104" s="14"/>
      <c r="Q2104" s="12"/>
      <c r="R2104" s="13"/>
    </row>
    <row r="2105" spans="1:18" ht="15.85" customHeight="1">
      <c r="A2105" s="1"/>
      <c r="B2105" s="6" t="s">
        <v>27</v>
      </c>
      <c r="C2105" s="6">
        <v>1128299</v>
      </c>
      <c r="D2105" s="7">
        <v>44253</v>
      </c>
      <c r="E2105" s="6" t="s">
        <v>28</v>
      </c>
      <c r="F2105" s="6" t="s">
        <v>82</v>
      </c>
      <c r="G2105" s="6" t="s">
        <v>83</v>
      </c>
      <c r="H2105" s="6" t="s">
        <v>22</v>
      </c>
      <c r="I2105" s="8">
        <v>0.45</v>
      </c>
      <c r="J2105" s="9">
        <v>4000</v>
      </c>
      <c r="K2105" s="10">
        <f t="shared" si="16"/>
        <v>1800</v>
      </c>
      <c r="L2105" s="10">
        <f t="shared" si="17"/>
        <v>450</v>
      </c>
      <c r="M2105" s="11">
        <v>0.25</v>
      </c>
      <c r="O2105" s="16"/>
      <c r="P2105" s="14"/>
      <c r="Q2105" s="12"/>
      <c r="R2105" s="13"/>
    </row>
    <row r="2106" spans="1:18" ht="15.85" customHeight="1">
      <c r="A2106" s="1"/>
      <c r="B2106" s="6" t="s">
        <v>27</v>
      </c>
      <c r="C2106" s="6">
        <v>1128299</v>
      </c>
      <c r="D2106" s="7">
        <v>44280</v>
      </c>
      <c r="E2106" s="6" t="s">
        <v>28</v>
      </c>
      <c r="F2106" s="6" t="s">
        <v>82</v>
      </c>
      <c r="G2106" s="6" t="s">
        <v>83</v>
      </c>
      <c r="H2106" s="6" t="s">
        <v>17</v>
      </c>
      <c r="I2106" s="8">
        <v>0.45</v>
      </c>
      <c r="J2106" s="9">
        <v>5500</v>
      </c>
      <c r="K2106" s="10">
        <f t="shared" si="16"/>
        <v>2475</v>
      </c>
      <c r="L2106" s="10">
        <f t="shared" si="17"/>
        <v>866.25</v>
      </c>
      <c r="M2106" s="11">
        <v>0.35</v>
      </c>
      <c r="O2106" s="16"/>
      <c r="P2106" s="14"/>
      <c r="Q2106" s="12"/>
      <c r="R2106" s="13"/>
    </row>
    <row r="2107" spans="1:18" ht="15.85" customHeight="1">
      <c r="A2107" s="1"/>
      <c r="B2107" s="6" t="s">
        <v>27</v>
      </c>
      <c r="C2107" s="6">
        <v>1128299</v>
      </c>
      <c r="D2107" s="7">
        <v>44280</v>
      </c>
      <c r="E2107" s="6" t="s">
        <v>28</v>
      </c>
      <c r="F2107" s="6" t="s">
        <v>82</v>
      </c>
      <c r="G2107" s="6" t="s">
        <v>83</v>
      </c>
      <c r="H2107" s="6" t="s">
        <v>18</v>
      </c>
      <c r="I2107" s="8">
        <v>0.55000000000000004</v>
      </c>
      <c r="J2107" s="9">
        <v>4000</v>
      </c>
      <c r="K2107" s="10">
        <f t="shared" si="16"/>
        <v>2200</v>
      </c>
      <c r="L2107" s="10">
        <f t="shared" si="17"/>
        <v>880</v>
      </c>
      <c r="M2107" s="11">
        <v>0.4</v>
      </c>
      <c r="O2107" s="16"/>
      <c r="P2107" s="14"/>
      <c r="Q2107" s="12"/>
      <c r="R2107" s="13"/>
    </row>
    <row r="2108" spans="1:18" ht="15.85" customHeight="1">
      <c r="A2108" s="1"/>
      <c r="B2108" s="6" t="s">
        <v>27</v>
      </c>
      <c r="C2108" s="6">
        <v>1128299</v>
      </c>
      <c r="D2108" s="7">
        <v>44280</v>
      </c>
      <c r="E2108" s="6" t="s">
        <v>28</v>
      </c>
      <c r="F2108" s="6" t="s">
        <v>82</v>
      </c>
      <c r="G2108" s="6" t="s">
        <v>83</v>
      </c>
      <c r="H2108" s="6" t="s">
        <v>19</v>
      </c>
      <c r="I2108" s="8">
        <v>0.55000000000000004</v>
      </c>
      <c r="J2108" s="9">
        <v>4000</v>
      </c>
      <c r="K2108" s="10">
        <f t="shared" si="16"/>
        <v>2200</v>
      </c>
      <c r="L2108" s="10">
        <f t="shared" si="17"/>
        <v>770</v>
      </c>
      <c r="M2108" s="11">
        <v>0.35</v>
      </c>
      <c r="O2108" s="16"/>
      <c r="P2108" s="14"/>
      <c r="Q2108" s="12"/>
      <c r="R2108" s="13"/>
    </row>
    <row r="2109" spans="1:18" ht="15.85" customHeight="1">
      <c r="A2109" s="1"/>
      <c r="B2109" s="6" t="s">
        <v>27</v>
      </c>
      <c r="C2109" s="6">
        <v>1128299</v>
      </c>
      <c r="D2109" s="7">
        <v>44280</v>
      </c>
      <c r="E2109" s="6" t="s">
        <v>28</v>
      </c>
      <c r="F2109" s="6" t="s">
        <v>82</v>
      </c>
      <c r="G2109" s="6" t="s">
        <v>83</v>
      </c>
      <c r="H2109" s="6" t="s">
        <v>20</v>
      </c>
      <c r="I2109" s="8">
        <v>0.55000000000000004</v>
      </c>
      <c r="J2109" s="9">
        <v>2750</v>
      </c>
      <c r="K2109" s="10">
        <f t="shared" si="16"/>
        <v>1512.5000000000002</v>
      </c>
      <c r="L2109" s="10">
        <f t="shared" si="17"/>
        <v>529.375</v>
      </c>
      <c r="M2109" s="11">
        <v>0.35</v>
      </c>
      <c r="O2109" s="16"/>
      <c r="P2109" s="14"/>
      <c r="Q2109" s="12"/>
      <c r="R2109" s="13"/>
    </row>
    <row r="2110" spans="1:18" ht="15.85" customHeight="1">
      <c r="A2110" s="1"/>
      <c r="B2110" s="6" t="s">
        <v>27</v>
      </c>
      <c r="C2110" s="6">
        <v>1128299</v>
      </c>
      <c r="D2110" s="7">
        <v>44280</v>
      </c>
      <c r="E2110" s="6" t="s">
        <v>28</v>
      </c>
      <c r="F2110" s="6" t="s">
        <v>82</v>
      </c>
      <c r="G2110" s="6" t="s">
        <v>83</v>
      </c>
      <c r="H2110" s="6" t="s">
        <v>21</v>
      </c>
      <c r="I2110" s="8">
        <v>0.60000000000000009</v>
      </c>
      <c r="J2110" s="9">
        <v>1750</v>
      </c>
      <c r="K2110" s="10">
        <f t="shared" si="16"/>
        <v>1050.0000000000002</v>
      </c>
      <c r="L2110" s="10">
        <f t="shared" si="17"/>
        <v>315.00000000000006</v>
      </c>
      <c r="M2110" s="11">
        <v>0.3</v>
      </c>
      <c r="O2110" s="16"/>
      <c r="P2110" s="14"/>
      <c r="Q2110" s="12"/>
      <c r="R2110" s="13"/>
    </row>
    <row r="2111" spans="1:18" ht="15.85" customHeight="1">
      <c r="A2111" s="1"/>
      <c r="B2111" s="6" t="s">
        <v>27</v>
      </c>
      <c r="C2111" s="6">
        <v>1128299</v>
      </c>
      <c r="D2111" s="7">
        <v>44280</v>
      </c>
      <c r="E2111" s="6" t="s">
        <v>28</v>
      </c>
      <c r="F2111" s="6" t="s">
        <v>82</v>
      </c>
      <c r="G2111" s="6" t="s">
        <v>83</v>
      </c>
      <c r="H2111" s="6" t="s">
        <v>22</v>
      </c>
      <c r="I2111" s="8">
        <v>0.55000000000000004</v>
      </c>
      <c r="J2111" s="9">
        <v>3750</v>
      </c>
      <c r="K2111" s="10">
        <f t="shared" si="16"/>
        <v>2062.5</v>
      </c>
      <c r="L2111" s="10">
        <f t="shared" si="17"/>
        <v>515.625</v>
      </c>
      <c r="M2111" s="11">
        <v>0.25</v>
      </c>
      <c r="O2111" s="16"/>
      <c r="P2111" s="14"/>
      <c r="Q2111" s="12"/>
      <c r="R2111" s="13"/>
    </row>
    <row r="2112" spans="1:18" ht="15.85" customHeight="1">
      <c r="A2112" s="1"/>
      <c r="B2112" s="6" t="s">
        <v>27</v>
      </c>
      <c r="C2112" s="6">
        <v>1128299</v>
      </c>
      <c r="D2112" s="7">
        <v>44312</v>
      </c>
      <c r="E2112" s="6" t="s">
        <v>28</v>
      </c>
      <c r="F2112" s="6" t="s">
        <v>82</v>
      </c>
      <c r="G2112" s="6" t="s">
        <v>83</v>
      </c>
      <c r="H2112" s="6" t="s">
        <v>17</v>
      </c>
      <c r="I2112" s="8">
        <v>0.55000000000000004</v>
      </c>
      <c r="J2112" s="9">
        <v>5500</v>
      </c>
      <c r="K2112" s="10">
        <f t="shared" si="16"/>
        <v>3025.0000000000005</v>
      </c>
      <c r="L2112" s="10">
        <f t="shared" si="17"/>
        <v>1058.75</v>
      </c>
      <c r="M2112" s="11">
        <v>0.35</v>
      </c>
      <c r="O2112" s="16"/>
      <c r="P2112" s="14"/>
      <c r="Q2112" s="12"/>
      <c r="R2112" s="13"/>
    </row>
    <row r="2113" spans="1:18" ht="15.85" customHeight="1">
      <c r="A2113" s="1"/>
      <c r="B2113" s="6" t="s">
        <v>27</v>
      </c>
      <c r="C2113" s="6">
        <v>1128299</v>
      </c>
      <c r="D2113" s="7">
        <v>44312</v>
      </c>
      <c r="E2113" s="6" t="s">
        <v>28</v>
      </c>
      <c r="F2113" s="6" t="s">
        <v>82</v>
      </c>
      <c r="G2113" s="6" t="s">
        <v>83</v>
      </c>
      <c r="H2113" s="6" t="s">
        <v>18</v>
      </c>
      <c r="I2113" s="8">
        <v>0.60000000000000009</v>
      </c>
      <c r="J2113" s="9">
        <v>3500</v>
      </c>
      <c r="K2113" s="10">
        <f t="shared" si="16"/>
        <v>2100.0000000000005</v>
      </c>
      <c r="L2113" s="10">
        <f t="shared" si="17"/>
        <v>840.00000000000023</v>
      </c>
      <c r="M2113" s="11">
        <v>0.4</v>
      </c>
      <c r="O2113" s="16"/>
      <c r="P2113" s="14"/>
      <c r="Q2113" s="12"/>
      <c r="R2113" s="13"/>
    </row>
    <row r="2114" spans="1:18" ht="15.85" customHeight="1">
      <c r="A2114" s="1"/>
      <c r="B2114" s="6" t="s">
        <v>27</v>
      </c>
      <c r="C2114" s="6">
        <v>1128299</v>
      </c>
      <c r="D2114" s="7">
        <v>44312</v>
      </c>
      <c r="E2114" s="6" t="s">
        <v>28</v>
      </c>
      <c r="F2114" s="6" t="s">
        <v>82</v>
      </c>
      <c r="G2114" s="6" t="s">
        <v>83</v>
      </c>
      <c r="H2114" s="6" t="s">
        <v>19</v>
      </c>
      <c r="I2114" s="8">
        <v>0.60000000000000009</v>
      </c>
      <c r="J2114" s="9">
        <v>4000</v>
      </c>
      <c r="K2114" s="10">
        <f t="shared" si="16"/>
        <v>2400.0000000000005</v>
      </c>
      <c r="L2114" s="10">
        <f t="shared" si="17"/>
        <v>840.00000000000011</v>
      </c>
      <c r="M2114" s="11">
        <v>0.35</v>
      </c>
      <c r="O2114" s="16"/>
      <c r="P2114" s="14"/>
      <c r="Q2114" s="12"/>
      <c r="R2114" s="13"/>
    </row>
    <row r="2115" spans="1:18" ht="15.85" customHeight="1">
      <c r="A2115" s="1"/>
      <c r="B2115" s="6" t="s">
        <v>27</v>
      </c>
      <c r="C2115" s="6">
        <v>1128299</v>
      </c>
      <c r="D2115" s="7">
        <v>44312</v>
      </c>
      <c r="E2115" s="6" t="s">
        <v>28</v>
      </c>
      <c r="F2115" s="6" t="s">
        <v>82</v>
      </c>
      <c r="G2115" s="6" t="s">
        <v>83</v>
      </c>
      <c r="H2115" s="6" t="s">
        <v>20</v>
      </c>
      <c r="I2115" s="8">
        <v>0.55000000000000004</v>
      </c>
      <c r="J2115" s="9">
        <v>3000</v>
      </c>
      <c r="K2115" s="10">
        <f t="shared" si="16"/>
        <v>1650.0000000000002</v>
      </c>
      <c r="L2115" s="10">
        <f t="shared" si="17"/>
        <v>577.5</v>
      </c>
      <c r="M2115" s="11">
        <v>0.35</v>
      </c>
      <c r="O2115" s="16"/>
      <c r="P2115" s="14"/>
      <c r="Q2115" s="12"/>
      <c r="R2115" s="13"/>
    </row>
    <row r="2116" spans="1:18" ht="15.85" customHeight="1">
      <c r="A2116" s="1"/>
      <c r="B2116" s="6" t="s">
        <v>27</v>
      </c>
      <c r="C2116" s="6">
        <v>1128299</v>
      </c>
      <c r="D2116" s="7">
        <v>44312</v>
      </c>
      <c r="E2116" s="6" t="s">
        <v>28</v>
      </c>
      <c r="F2116" s="6" t="s">
        <v>82</v>
      </c>
      <c r="G2116" s="6" t="s">
        <v>83</v>
      </c>
      <c r="H2116" s="6" t="s">
        <v>21</v>
      </c>
      <c r="I2116" s="8">
        <v>0.60000000000000009</v>
      </c>
      <c r="J2116" s="9">
        <v>2000</v>
      </c>
      <c r="K2116" s="10">
        <f t="shared" si="16"/>
        <v>1200.0000000000002</v>
      </c>
      <c r="L2116" s="10">
        <f t="shared" si="17"/>
        <v>360.00000000000006</v>
      </c>
      <c r="M2116" s="11">
        <v>0.3</v>
      </c>
      <c r="O2116" s="16"/>
      <c r="P2116" s="14"/>
      <c r="Q2116" s="12"/>
      <c r="R2116" s="13"/>
    </row>
    <row r="2117" spans="1:18" ht="15.85" customHeight="1">
      <c r="A2117" s="1"/>
      <c r="B2117" s="6" t="s">
        <v>27</v>
      </c>
      <c r="C2117" s="6">
        <v>1128299</v>
      </c>
      <c r="D2117" s="7">
        <v>44312</v>
      </c>
      <c r="E2117" s="6" t="s">
        <v>28</v>
      </c>
      <c r="F2117" s="6" t="s">
        <v>82</v>
      </c>
      <c r="G2117" s="6" t="s">
        <v>83</v>
      </c>
      <c r="H2117" s="6" t="s">
        <v>22</v>
      </c>
      <c r="I2117" s="8">
        <v>0.75000000000000011</v>
      </c>
      <c r="J2117" s="9">
        <v>3750</v>
      </c>
      <c r="K2117" s="10">
        <f t="shared" si="16"/>
        <v>2812.5000000000005</v>
      </c>
      <c r="L2117" s="10">
        <f t="shared" si="17"/>
        <v>703.12500000000011</v>
      </c>
      <c r="M2117" s="11">
        <v>0.25</v>
      </c>
      <c r="O2117" s="16"/>
      <c r="P2117" s="14"/>
      <c r="Q2117" s="12"/>
      <c r="R2117" s="13"/>
    </row>
    <row r="2118" spans="1:18" ht="15.85" customHeight="1">
      <c r="A2118" s="1"/>
      <c r="B2118" s="6" t="s">
        <v>27</v>
      </c>
      <c r="C2118" s="6">
        <v>1128299</v>
      </c>
      <c r="D2118" s="7">
        <v>44343</v>
      </c>
      <c r="E2118" s="6" t="s">
        <v>28</v>
      </c>
      <c r="F2118" s="6" t="s">
        <v>82</v>
      </c>
      <c r="G2118" s="6" t="s">
        <v>83</v>
      </c>
      <c r="H2118" s="6" t="s">
        <v>17</v>
      </c>
      <c r="I2118" s="8">
        <v>0.55000000000000004</v>
      </c>
      <c r="J2118" s="9">
        <v>5750</v>
      </c>
      <c r="K2118" s="10">
        <f t="shared" si="16"/>
        <v>3162.5000000000005</v>
      </c>
      <c r="L2118" s="10">
        <f t="shared" si="17"/>
        <v>1106.875</v>
      </c>
      <c r="M2118" s="11">
        <v>0.35</v>
      </c>
      <c r="O2118" s="16"/>
      <c r="P2118" s="14"/>
      <c r="Q2118" s="12"/>
      <c r="R2118" s="13"/>
    </row>
    <row r="2119" spans="1:18" ht="15.85" customHeight="1">
      <c r="A2119" s="1"/>
      <c r="B2119" s="6" t="s">
        <v>27</v>
      </c>
      <c r="C2119" s="6">
        <v>1128299</v>
      </c>
      <c r="D2119" s="7">
        <v>44343</v>
      </c>
      <c r="E2119" s="6" t="s">
        <v>28</v>
      </c>
      <c r="F2119" s="6" t="s">
        <v>82</v>
      </c>
      <c r="G2119" s="6" t="s">
        <v>83</v>
      </c>
      <c r="H2119" s="6" t="s">
        <v>18</v>
      </c>
      <c r="I2119" s="8">
        <v>0.60000000000000009</v>
      </c>
      <c r="J2119" s="9">
        <v>4250</v>
      </c>
      <c r="K2119" s="10">
        <f t="shared" si="16"/>
        <v>2550.0000000000005</v>
      </c>
      <c r="L2119" s="10">
        <f t="shared" si="17"/>
        <v>1020.0000000000002</v>
      </c>
      <c r="M2119" s="11">
        <v>0.4</v>
      </c>
      <c r="O2119" s="16"/>
      <c r="P2119" s="14"/>
      <c r="Q2119" s="12"/>
      <c r="R2119" s="13"/>
    </row>
    <row r="2120" spans="1:18" ht="15.85" customHeight="1">
      <c r="A2120" s="1"/>
      <c r="B2120" s="6" t="s">
        <v>27</v>
      </c>
      <c r="C2120" s="6">
        <v>1128299</v>
      </c>
      <c r="D2120" s="7">
        <v>44343</v>
      </c>
      <c r="E2120" s="6" t="s">
        <v>28</v>
      </c>
      <c r="F2120" s="6" t="s">
        <v>82</v>
      </c>
      <c r="G2120" s="6" t="s">
        <v>83</v>
      </c>
      <c r="H2120" s="6" t="s">
        <v>19</v>
      </c>
      <c r="I2120" s="8">
        <v>0.60000000000000009</v>
      </c>
      <c r="J2120" s="9">
        <v>4500</v>
      </c>
      <c r="K2120" s="10">
        <f t="shared" si="16"/>
        <v>2700.0000000000005</v>
      </c>
      <c r="L2120" s="10">
        <f t="shared" si="17"/>
        <v>945.00000000000011</v>
      </c>
      <c r="M2120" s="11">
        <v>0.35</v>
      </c>
      <c r="O2120" s="16"/>
      <c r="P2120" s="14"/>
      <c r="Q2120" s="12"/>
      <c r="R2120" s="13"/>
    </row>
    <row r="2121" spans="1:18" ht="15.85" customHeight="1">
      <c r="A2121" s="1"/>
      <c r="B2121" s="6" t="s">
        <v>27</v>
      </c>
      <c r="C2121" s="6">
        <v>1128299</v>
      </c>
      <c r="D2121" s="7">
        <v>44343</v>
      </c>
      <c r="E2121" s="6" t="s">
        <v>28</v>
      </c>
      <c r="F2121" s="6" t="s">
        <v>82</v>
      </c>
      <c r="G2121" s="6" t="s">
        <v>83</v>
      </c>
      <c r="H2121" s="6" t="s">
        <v>20</v>
      </c>
      <c r="I2121" s="8">
        <v>0.55000000000000004</v>
      </c>
      <c r="J2121" s="9">
        <v>3500</v>
      </c>
      <c r="K2121" s="10">
        <f t="shared" si="16"/>
        <v>1925.0000000000002</v>
      </c>
      <c r="L2121" s="10">
        <f t="shared" si="17"/>
        <v>673.75</v>
      </c>
      <c r="M2121" s="11">
        <v>0.35</v>
      </c>
      <c r="O2121" s="16"/>
      <c r="P2121" s="14"/>
      <c r="Q2121" s="12"/>
      <c r="R2121" s="13"/>
    </row>
    <row r="2122" spans="1:18" ht="15.85" customHeight="1">
      <c r="A2122" s="1"/>
      <c r="B2122" s="6" t="s">
        <v>27</v>
      </c>
      <c r="C2122" s="6">
        <v>1128299</v>
      </c>
      <c r="D2122" s="7">
        <v>44343</v>
      </c>
      <c r="E2122" s="6" t="s">
        <v>28</v>
      </c>
      <c r="F2122" s="6" t="s">
        <v>82</v>
      </c>
      <c r="G2122" s="6" t="s">
        <v>83</v>
      </c>
      <c r="H2122" s="6" t="s">
        <v>21</v>
      </c>
      <c r="I2122" s="8">
        <v>0.60000000000000009</v>
      </c>
      <c r="J2122" s="9">
        <v>2500</v>
      </c>
      <c r="K2122" s="10">
        <f t="shared" si="16"/>
        <v>1500.0000000000002</v>
      </c>
      <c r="L2122" s="10">
        <f t="shared" si="17"/>
        <v>450.00000000000006</v>
      </c>
      <c r="M2122" s="11">
        <v>0.3</v>
      </c>
      <c r="O2122" s="16"/>
      <c r="P2122" s="14"/>
      <c r="Q2122" s="12"/>
      <c r="R2122" s="13"/>
    </row>
    <row r="2123" spans="1:18" ht="15.85" customHeight="1">
      <c r="A2123" s="1"/>
      <c r="B2123" s="6" t="s">
        <v>27</v>
      </c>
      <c r="C2123" s="6">
        <v>1128299</v>
      </c>
      <c r="D2123" s="7">
        <v>44343</v>
      </c>
      <c r="E2123" s="6" t="s">
        <v>28</v>
      </c>
      <c r="F2123" s="6" t="s">
        <v>82</v>
      </c>
      <c r="G2123" s="6" t="s">
        <v>83</v>
      </c>
      <c r="H2123" s="6" t="s">
        <v>22</v>
      </c>
      <c r="I2123" s="8">
        <v>0.75000000000000011</v>
      </c>
      <c r="J2123" s="9">
        <v>4250</v>
      </c>
      <c r="K2123" s="10">
        <f t="shared" si="16"/>
        <v>3187.5000000000005</v>
      </c>
      <c r="L2123" s="10">
        <f t="shared" si="17"/>
        <v>796.87500000000011</v>
      </c>
      <c r="M2123" s="11">
        <v>0.25</v>
      </c>
      <c r="O2123" s="16"/>
      <c r="P2123" s="14"/>
      <c r="Q2123" s="12"/>
      <c r="R2123" s="13"/>
    </row>
    <row r="2124" spans="1:18" ht="15.85" customHeight="1">
      <c r="A2124" s="1"/>
      <c r="B2124" s="6" t="s">
        <v>27</v>
      </c>
      <c r="C2124" s="6">
        <v>1128299</v>
      </c>
      <c r="D2124" s="7">
        <v>44373</v>
      </c>
      <c r="E2124" s="6" t="s">
        <v>28</v>
      </c>
      <c r="F2124" s="6" t="s">
        <v>82</v>
      </c>
      <c r="G2124" s="6" t="s">
        <v>83</v>
      </c>
      <c r="H2124" s="6" t="s">
        <v>17</v>
      </c>
      <c r="I2124" s="8">
        <v>0.55000000000000004</v>
      </c>
      <c r="J2124" s="9">
        <v>7000</v>
      </c>
      <c r="K2124" s="10">
        <f t="shared" si="16"/>
        <v>3850.0000000000005</v>
      </c>
      <c r="L2124" s="10">
        <f t="shared" si="17"/>
        <v>1347.5</v>
      </c>
      <c r="M2124" s="11">
        <v>0.35</v>
      </c>
      <c r="O2124" s="16"/>
      <c r="P2124" s="14"/>
      <c r="Q2124" s="12"/>
      <c r="R2124" s="13"/>
    </row>
    <row r="2125" spans="1:18" ht="15.85" customHeight="1">
      <c r="A2125" s="1"/>
      <c r="B2125" s="6" t="s">
        <v>27</v>
      </c>
      <c r="C2125" s="6">
        <v>1128299</v>
      </c>
      <c r="D2125" s="7">
        <v>44373</v>
      </c>
      <c r="E2125" s="6" t="s">
        <v>28</v>
      </c>
      <c r="F2125" s="6" t="s">
        <v>82</v>
      </c>
      <c r="G2125" s="6" t="s">
        <v>83</v>
      </c>
      <c r="H2125" s="6" t="s">
        <v>18</v>
      </c>
      <c r="I2125" s="8">
        <v>0.60000000000000009</v>
      </c>
      <c r="J2125" s="9">
        <v>5500</v>
      </c>
      <c r="K2125" s="10">
        <f t="shared" si="16"/>
        <v>3300.0000000000005</v>
      </c>
      <c r="L2125" s="10">
        <f t="shared" si="17"/>
        <v>1320.0000000000002</v>
      </c>
      <c r="M2125" s="11">
        <v>0.4</v>
      </c>
      <c r="O2125" s="16"/>
      <c r="P2125" s="14"/>
      <c r="Q2125" s="12"/>
      <c r="R2125" s="13"/>
    </row>
    <row r="2126" spans="1:18" ht="15.85" customHeight="1">
      <c r="A2126" s="1"/>
      <c r="B2126" s="6" t="s">
        <v>27</v>
      </c>
      <c r="C2126" s="6">
        <v>1128299</v>
      </c>
      <c r="D2126" s="7">
        <v>44373</v>
      </c>
      <c r="E2126" s="6" t="s">
        <v>28</v>
      </c>
      <c r="F2126" s="6" t="s">
        <v>82</v>
      </c>
      <c r="G2126" s="6" t="s">
        <v>83</v>
      </c>
      <c r="H2126" s="6" t="s">
        <v>19</v>
      </c>
      <c r="I2126" s="8">
        <v>0.60000000000000009</v>
      </c>
      <c r="J2126" s="9">
        <v>5500</v>
      </c>
      <c r="K2126" s="10">
        <f t="shared" si="16"/>
        <v>3300.0000000000005</v>
      </c>
      <c r="L2126" s="10">
        <f t="shared" si="17"/>
        <v>1155</v>
      </c>
      <c r="M2126" s="11">
        <v>0.35</v>
      </c>
      <c r="O2126" s="16"/>
      <c r="P2126" s="14"/>
      <c r="Q2126" s="12"/>
      <c r="R2126" s="13"/>
    </row>
    <row r="2127" spans="1:18" ht="15.85" customHeight="1">
      <c r="A2127" s="1"/>
      <c r="B2127" s="6" t="s">
        <v>27</v>
      </c>
      <c r="C2127" s="6">
        <v>1128299</v>
      </c>
      <c r="D2127" s="7">
        <v>44373</v>
      </c>
      <c r="E2127" s="6" t="s">
        <v>28</v>
      </c>
      <c r="F2127" s="6" t="s">
        <v>82</v>
      </c>
      <c r="G2127" s="6" t="s">
        <v>83</v>
      </c>
      <c r="H2127" s="6" t="s">
        <v>20</v>
      </c>
      <c r="I2127" s="8">
        <v>0.55000000000000004</v>
      </c>
      <c r="J2127" s="9">
        <v>4250</v>
      </c>
      <c r="K2127" s="10">
        <f t="shared" si="16"/>
        <v>2337.5</v>
      </c>
      <c r="L2127" s="10">
        <f t="shared" si="17"/>
        <v>818.125</v>
      </c>
      <c r="M2127" s="11">
        <v>0.35</v>
      </c>
      <c r="O2127" s="16"/>
      <c r="P2127" s="14"/>
      <c r="Q2127" s="12"/>
      <c r="R2127" s="13"/>
    </row>
    <row r="2128" spans="1:18" ht="15.85" customHeight="1">
      <c r="A2128" s="1"/>
      <c r="B2128" s="6" t="s">
        <v>27</v>
      </c>
      <c r="C2128" s="6">
        <v>1128299</v>
      </c>
      <c r="D2128" s="7">
        <v>44373</v>
      </c>
      <c r="E2128" s="6" t="s">
        <v>28</v>
      </c>
      <c r="F2128" s="6" t="s">
        <v>82</v>
      </c>
      <c r="G2128" s="6" t="s">
        <v>83</v>
      </c>
      <c r="H2128" s="6" t="s">
        <v>21</v>
      </c>
      <c r="I2128" s="8">
        <v>0.60000000000000009</v>
      </c>
      <c r="J2128" s="9">
        <v>3000</v>
      </c>
      <c r="K2128" s="10">
        <f t="shared" si="16"/>
        <v>1800.0000000000002</v>
      </c>
      <c r="L2128" s="10">
        <f t="shared" si="17"/>
        <v>540</v>
      </c>
      <c r="M2128" s="11">
        <v>0.3</v>
      </c>
      <c r="O2128" s="16"/>
      <c r="P2128" s="14"/>
      <c r="Q2128" s="12"/>
      <c r="R2128" s="13"/>
    </row>
    <row r="2129" spans="1:18" ht="15.85" customHeight="1">
      <c r="A2129" s="1"/>
      <c r="B2129" s="6" t="s">
        <v>27</v>
      </c>
      <c r="C2129" s="6">
        <v>1128299</v>
      </c>
      <c r="D2129" s="7">
        <v>44373</v>
      </c>
      <c r="E2129" s="6" t="s">
        <v>28</v>
      </c>
      <c r="F2129" s="6" t="s">
        <v>82</v>
      </c>
      <c r="G2129" s="6" t="s">
        <v>83</v>
      </c>
      <c r="H2129" s="6" t="s">
        <v>22</v>
      </c>
      <c r="I2129" s="8">
        <v>0.75000000000000011</v>
      </c>
      <c r="J2129" s="9">
        <v>6000</v>
      </c>
      <c r="K2129" s="10">
        <f t="shared" si="16"/>
        <v>4500.0000000000009</v>
      </c>
      <c r="L2129" s="10">
        <f t="shared" si="17"/>
        <v>1125.0000000000002</v>
      </c>
      <c r="M2129" s="11">
        <v>0.25</v>
      </c>
      <c r="O2129" s="16"/>
      <c r="P2129" s="14"/>
      <c r="Q2129" s="12"/>
      <c r="R2129" s="13"/>
    </row>
    <row r="2130" spans="1:18" ht="15.85" customHeight="1">
      <c r="A2130" s="1"/>
      <c r="B2130" s="6" t="s">
        <v>27</v>
      </c>
      <c r="C2130" s="6">
        <v>1128299</v>
      </c>
      <c r="D2130" s="7">
        <v>44402</v>
      </c>
      <c r="E2130" s="6" t="s">
        <v>28</v>
      </c>
      <c r="F2130" s="6" t="s">
        <v>82</v>
      </c>
      <c r="G2130" s="6" t="s">
        <v>83</v>
      </c>
      <c r="H2130" s="6" t="s">
        <v>17</v>
      </c>
      <c r="I2130" s="8">
        <v>0.55000000000000004</v>
      </c>
      <c r="J2130" s="9">
        <v>7500</v>
      </c>
      <c r="K2130" s="10">
        <f t="shared" si="16"/>
        <v>4125</v>
      </c>
      <c r="L2130" s="10">
        <f t="shared" si="17"/>
        <v>1443.75</v>
      </c>
      <c r="M2130" s="11">
        <v>0.35</v>
      </c>
      <c r="O2130" s="16"/>
      <c r="P2130" s="14"/>
      <c r="Q2130" s="12"/>
      <c r="R2130" s="13"/>
    </row>
    <row r="2131" spans="1:18" ht="15.85" customHeight="1">
      <c r="A2131" s="1"/>
      <c r="B2131" s="6" t="s">
        <v>27</v>
      </c>
      <c r="C2131" s="6">
        <v>1128299</v>
      </c>
      <c r="D2131" s="7">
        <v>44402</v>
      </c>
      <c r="E2131" s="6" t="s">
        <v>28</v>
      </c>
      <c r="F2131" s="6" t="s">
        <v>82</v>
      </c>
      <c r="G2131" s="6" t="s">
        <v>83</v>
      </c>
      <c r="H2131" s="6" t="s">
        <v>18</v>
      </c>
      <c r="I2131" s="8">
        <v>0.60000000000000009</v>
      </c>
      <c r="J2131" s="9">
        <v>6000</v>
      </c>
      <c r="K2131" s="10">
        <f t="shared" si="16"/>
        <v>3600.0000000000005</v>
      </c>
      <c r="L2131" s="10">
        <f t="shared" si="17"/>
        <v>1440.0000000000002</v>
      </c>
      <c r="M2131" s="11">
        <v>0.4</v>
      </c>
      <c r="O2131" s="16"/>
      <c r="P2131" s="14"/>
      <c r="Q2131" s="12"/>
      <c r="R2131" s="13"/>
    </row>
    <row r="2132" spans="1:18" ht="15.85" customHeight="1">
      <c r="A2132" s="1"/>
      <c r="B2132" s="6" t="s">
        <v>27</v>
      </c>
      <c r="C2132" s="6">
        <v>1128299</v>
      </c>
      <c r="D2132" s="7">
        <v>44402</v>
      </c>
      <c r="E2132" s="6" t="s">
        <v>28</v>
      </c>
      <c r="F2132" s="6" t="s">
        <v>82</v>
      </c>
      <c r="G2132" s="6" t="s">
        <v>83</v>
      </c>
      <c r="H2132" s="6" t="s">
        <v>19</v>
      </c>
      <c r="I2132" s="8">
        <v>0.60000000000000009</v>
      </c>
      <c r="J2132" s="9">
        <v>5500</v>
      </c>
      <c r="K2132" s="10">
        <f t="shared" si="16"/>
        <v>3300.0000000000005</v>
      </c>
      <c r="L2132" s="10">
        <f t="shared" si="17"/>
        <v>1155</v>
      </c>
      <c r="M2132" s="11">
        <v>0.35</v>
      </c>
      <c r="O2132" s="16"/>
      <c r="P2132" s="14"/>
      <c r="Q2132" s="12"/>
      <c r="R2132" s="13"/>
    </row>
    <row r="2133" spans="1:18" ht="15.85" customHeight="1">
      <c r="A2133" s="1"/>
      <c r="B2133" s="6" t="s">
        <v>27</v>
      </c>
      <c r="C2133" s="6">
        <v>1128299</v>
      </c>
      <c r="D2133" s="7">
        <v>44402</v>
      </c>
      <c r="E2133" s="6" t="s">
        <v>28</v>
      </c>
      <c r="F2133" s="6" t="s">
        <v>82</v>
      </c>
      <c r="G2133" s="6" t="s">
        <v>83</v>
      </c>
      <c r="H2133" s="6" t="s">
        <v>20</v>
      </c>
      <c r="I2133" s="8">
        <v>0.55000000000000004</v>
      </c>
      <c r="J2133" s="9">
        <v>4500</v>
      </c>
      <c r="K2133" s="10">
        <f t="shared" si="16"/>
        <v>2475</v>
      </c>
      <c r="L2133" s="10">
        <f t="shared" si="17"/>
        <v>866.25</v>
      </c>
      <c r="M2133" s="11">
        <v>0.35</v>
      </c>
      <c r="O2133" s="16"/>
      <c r="P2133" s="14"/>
      <c r="Q2133" s="12"/>
      <c r="R2133" s="13"/>
    </row>
    <row r="2134" spans="1:18" ht="15.85" customHeight="1">
      <c r="A2134" s="1"/>
      <c r="B2134" s="6" t="s">
        <v>27</v>
      </c>
      <c r="C2134" s="6">
        <v>1128299</v>
      </c>
      <c r="D2134" s="7">
        <v>44402</v>
      </c>
      <c r="E2134" s="6" t="s">
        <v>28</v>
      </c>
      <c r="F2134" s="6" t="s">
        <v>82</v>
      </c>
      <c r="G2134" s="6" t="s">
        <v>83</v>
      </c>
      <c r="H2134" s="6" t="s">
        <v>21</v>
      </c>
      <c r="I2134" s="8">
        <v>0.60000000000000009</v>
      </c>
      <c r="J2134" s="9">
        <v>5000</v>
      </c>
      <c r="K2134" s="10">
        <f t="shared" si="16"/>
        <v>3000.0000000000005</v>
      </c>
      <c r="L2134" s="10">
        <f t="shared" si="17"/>
        <v>900.00000000000011</v>
      </c>
      <c r="M2134" s="11">
        <v>0.3</v>
      </c>
      <c r="O2134" s="16"/>
      <c r="P2134" s="14"/>
      <c r="Q2134" s="12"/>
      <c r="R2134" s="13"/>
    </row>
    <row r="2135" spans="1:18" ht="15.85" customHeight="1">
      <c r="A2135" s="1"/>
      <c r="B2135" s="6" t="s">
        <v>27</v>
      </c>
      <c r="C2135" s="6">
        <v>1128299</v>
      </c>
      <c r="D2135" s="7">
        <v>44402</v>
      </c>
      <c r="E2135" s="6" t="s">
        <v>28</v>
      </c>
      <c r="F2135" s="6" t="s">
        <v>82</v>
      </c>
      <c r="G2135" s="6" t="s">
        <v>83</v>
      </c>
      <c r="H2135" s="6" t="s">
        <v>22</v>
      </c>
      <c r="I2135" s="8">
        <v>0.75000000000000011</v>
      </c>
      <c r="J2135" s="9">
        <v>5000</v>
      </c>
      <c r="K2135" s="10">
        <f t="shared" si="16"/>
        <v>3750.0000000000005</v>
      </c>
      <c r="L2135" s="10">
        <f t="shared" si="17"/>
        <v>937.50000000000011</v>
      </c>
      <c r="M2135" s="11">
        <v>0.25</v>
      </c>
      <c r="O2135" s="16"/>
      <c r="P2135" s="14"/>
      <c r="Q2135" s="12"/>
      <c r="R2135" s="13"/>
    </row>
    <row r="2136" spans="1:18" ht="15.85" customHeight="1">
      <c r="A2136" s="1"/>
      <c r="B2136" s="6" t="s">
        <v>27</v>
      </c>
      <c r="C2136" s="6">
        <v>1128299</v>
      </c>
      <c r="D2136" s="7">
        <v>44434</v>
      </c>
      <c r="E2136" s="6" t="s">
        <v>28</v>
      </c>
      <c r="F2136" s="6" t="s">
        <v>82</v>
      </c>
      <c r="G2136" s="6" t="s">
        <v>83</v>
      </c>
      <c r="H2136" s="6" t="s">
        <v>17</v>
      </c>
      <c r="I2136" s="8">
        <v>0.60000000000000009</v>
      </c>
      <c r="J2136" s="9">
        <v>7000</v>
      </c>
      <c r="K2136" s="10">
        <f t="shared" si="16"/>
        <v>4200.0000000000009</v>
      </c>
      <c r="L2136" s="10">
        <f t="shared" si="17"/>
        <v>1470.0000000000002</v>
      </c>
      <c r="M2136" s="11">
        <v>0.35</v>
      </c>
      <c r="O2136" s="16"/>
      <c r="P2136" s="14"/>
      <c r="Q2136" s="12"/>
      <c r="R2136" s="13"/>
    </row>
    <row r="2137" spans="1:18" ht="15.85" customHeight="1">
      <c r="A2137" s="1"/>
      <c r="B2137" s="6" t="s">
        <v>27</v>
      </c>
      <c r="C2137" s="6">
        <v>1128299</v>
      </c>
      <c r="D2137" s="7">
        <v>44434</v>
      </c>
      <c r="E2137" s="6" t="s">
        <v>28</v>
      </c>
      <c r="F2137" s="6" t="s">
        <v>82</v>
      </c>
      <c r="G2137" s="6" t="s">
        <v>83</v>
      </c>
      <c r="H2137" s="6" t="s">
        <v>18</v>
      </c>
      <c r="I2137" s="8">
        <v>0.65000000000000013</v>
      </c>
      <c r="J2137" s="9">
        <v>6500</v>
      </c>
      <c r="K2137" s="10">
        <f t="shared" si="16"/>
        <v>4225.0000000000009</v>
      </c>
      <c r="L2137" s="10">
        <f t="shared" si="17"/>
        <v>1690.0000000000005</v>
      </c>
      <c r="M2137" s="11">
        <v>0.4</v>
      </c>
      <c r="O2137" s="16"/>
      <c r="P2137" s="14"/>
      <c r="Q2137" s="12"/>
      <c r="R2137" s="13"/>
    </row>
    <row r="2138" spans="1:18" ht="15.85" customHeight="1">
      <c r="A2138" s="1"/>
      <c r="B2138" s="6" t="s">
        <v>27</v>
      </c>
      <c r="C2138" s="6">
        <v>1128299</v>
      </c>
      <c r="D2138" s="7">
        <v>44434</v>
      </c>
      <c r="E2138" s="6" t="s">
        <v>28</v>
      </c>
      <c r="F2138" s="6" t="s">
        <v>82</v>
      </c>
      <c r="G2138" s="6" t="s">
        <v>83</v>
      </c>
      <c r="H2138" s="6" t="s">
        <v>19</v>
      </c>
      <c r="I2138" s="8">
        <v>0.60000000000000009</v>
      </c>
      <c r="J2138" s="9">
        <v>5250</v>
      </c>
      <c r="K2138" s="10">
        <f t="shared" si="16"/>
        <v>3150.0000000000005</v>
      </c>
      <c r="L2138" s="10">
        <f t="shared" si="17"/>
        <v>1102.5</v>
      </c>
      <c r="M2138" s="11">
        <v>0.35</v>
      </c>
      <c r="O2138" s="16"/>
      <c r="P2138" s="14"/>
      <c r="Q2138" s="12"/>
      <c r="R2138" s="13"/>
    </row>
    <row r="2139" spans="1:18" ht="15.85" customHeight="1">
      <c r="A2139" s="1"/>
      <c r="B2139" s="6" t="s">
        <v>27</v>
      </c>
      <c r="C2139" s="6">
        <v>1128299</v>
      </c>
      <c r="D2139" s="7">
        <v>44434</v>
      </c>
      <c r="E2139" s="6" t="s">
        <v>28</v>
      </c>
      <c r="F2139" s="6" t="s">
        <v>82</v>
      </c>
      <c r="G2139" s="6" t="s">
        <v>83</v>
      </c>
      <c r="H2139" s="6" t="s">
        <v>20</v>
      </c>
      <c r="I2139" s="8">
        <v>0.60000000000000009</v>
      </c>
      <c r="J2139" s="9">
        <v>4750</v>
      </c>
      <c r="K2139" s="10">
        <f t="shared" si="16"/>
        <v>2850.0000000000005</v>
      </c>
      <c r="L2139" s="10">
        <f t="shared" si="17"/>
        <v>997.50000000000011</v>
      </c>
      <c r="M2139" s="11">
        <v>0.35</v>
      </c>
      <c r="O2139" s="16"/>
      <c r="P2139" s="14"/>
      <c r="Q2139" s="12"/>
      <c r="R2139" s="13"/>
    </row>
    <row r="2140" spans="1:18" ht="15.85" customHeight="1">
      <c r="A2140" s="1"/>
      <c r="B2140" s="6" t="s">
        <v>27</v>
      </c>
      <c r="C2140" s="6">
        <v>1128299</v>
      </c>
      <c r="D2140" s="7">
        <v>44434</v>
      </c>
      <c r="E2140" s="6" t="s">
        <v>28</v>
      </c>
      <c r="F2140" s="6" t="s">
        <v>82</v>
      </c>
      <c r="G2140" s="6" t="s">
        <v>83</v>
      </c>
      <c r="H2140" s="6" t="s">
        <v>21</v>
      </c>
      <c r="I2140" s="8">
        <v>0.70000000000000007</v>
      </c>
      <c r="J2140" s="9">
        <v>4750</v>
      </c>
      <c r="K2140" s="10">
        <f t="shared" si="16"/>
        <v>3325.0000000000005</v>
      </c>
      <c r="L2140" s="10">
        <f t="shared" si="17"/>
        <v>997.50000000000011</v>
      </c>
      <c r="M2140" s="11">
        <v>0.3</v>
      </c>
      <c r="O2140" s="16"/>
      <c r="P2140" s="14"/>
      <c r="Q2140" s="12"/>
      <c r="R2140" s="13"/>
    </row>
    <row r="2141" spans="1:18" ht="15.85" customHeight="1">
      <c r="A2141" s="1"/>
      <c r="B2141" s="6" t="s">
        <v>27</v>
      </c>
      <c r="C2141" s="6">
        <v>1128299</v>
      </c>
      <c r="D2141" s="7">
        <v>44434</v>
      </c>
      <c r="E2141" s="6" t="s">
        <v>28</v>
      </c>
      <c r="F2141" s="6" t="s">
        <v>82</v>
      </c>
      <c r="G2141" s="6" t="s">
        <v>83</v>
      </c>
      <c r="H2141" s="6" t="s">
        <v>22</v>
      </c>
      <c r="I2141" s="8">
        <v>0.75000000000000011</v>
      </c>
      <c r="J2141" s="9">
        <v>4500</v>
      </c>
      <c r="K2141" s="10">
        <f t="shared" si="16"/>
        <v>3375.0000000000005</v>
      </c>
      <c r="L2141" s="10">
        <f t="shared" si="17"/>
        <v>843.75000000000011</v>
      </c>
      <c r="M2141" s="11">
        <v>0.25</v>
      </c>
      <c r="O2141" s="16"/>
      <c r="P2141" s="14"/>
      <c r="Q2141" s="12"/>
      <c r="R2141" s="13"/>
    </row>
    <row r="2142" spans="1:18" ht="15.85" customHeight="1">
      <c r="A2142" s="1"/>
      <c r="B2142" s="6" t="s">
        <v>27</v>
      </c>
      <c r="C2142" s="6">
        <v>1128299</v>
      </c>
      <c r="D2142" s="7">
        <v>44466</v>
      </c>
      <c r="E2142" s="6" t="s">
        <v>28</v>
      </c>
      <c r="F2142" s="6" t="s">
        <v>82</v>
      </c>
      <c r="G2142" s="6" t="s">
        <v>83</v>
      </c>
      <c r="H2142" s="6" t="s">
        <v>17</v>
      </c>
      <c r="I2142" s="8">
        <v>0.50000000000000011</v>
      </c>
      <c r="J2142" s="9">
        <v>6250</v>
      </c>
      <c r="K2142" s="10">
        <f t="shared" si="16"/>
        <v>3125.0000000000009</v>
      </c>
      <c r="L2142" s="10">
        <f t="shared" si="17"/>
        <v>1093.7500000000002</v>
      </c>
      <c r="M2142" s="11">
        <v>0.35</v>
      </c>
      <c r="O2142" s="16"/>
      <c r="P2142" s="14"/>
      <c r="Q2142" s="12"/>
      <c r="R2142" s="13"/>
    </row>
    <row r="2143" spans="1:18" ht="15.85" customHeight="1">
      <c r="A2143" s="1"/>
      <c r="B2143" s="6" t="s">
        <v>27</v>
      </c>
      <c r="C2143" s="6">
        <v>1128299</v>
      </c>
      <c r="D2143" s="7">
        <v>44466</v>
      </c>
      <c r="E2143" s="6" t="s">
        <v>28</v>
      </c>
      <c r="F2143" s="6" t="s">
        <v>82</v>
      </c>
      <c r="G2143" s="6" t="s">
        <v>83</v>
      </c>
      <c r="H2143" s="6" t="s">
        <v>18</v>
      </c>
      <c r="I2143" s="8">
        <v>0.55000000000000016</v>
      </c>
      <c r="J2143" s="9">
        <v>6250</v>
      </c>
      <c r="K2143" s="10">
        <f t="shared" si="16"/>
        <v>3437.5000000000009</v>
      </c>
      <c r="L2143" s="10">
        <f t="shared" si="17"/>
        <v>1375.0000000000005</v>
      </c>
      <c r="M2143" s="11">
        <v>0.4</v>
      </c>
      <c r="O2143" s="16"/>
      <c r="P2143" s="14"/>
      <c r="Q2143" s="12"/>
      <c r="R2143" s="13"/>
    </row>
    <row r="2144" spans="1:18" ht="15.85" customHeight="1">
      <c r="A2144" s="1"/>
      <c r="B2144" s="6" t="s">
        <v>27</v>
      </c>
      <c r="C2144" s="6">
        <v>1128299</v>
      </c>
      <c r="D2144" s="7">
        <v>44466</v>
      </c>
      <c r="E2144" s="6" t="s">
        <v>28</v>
      </c>
      <c r="F2144" s="6" t="s">
        <v>82</v>
      </c>
      <c r="G2144" s="6" t="s">
        <v>83</v>
      </c>
      <c r="H2144" s="6" t="s">
        <v>19</v>
      </c>
      <c r="I2144" s="8">
        <v>0.50000000000000011</v>
      </c>
      <c r="J2144" s="9">
        <v>4750</v>
      </c>
      <c r="K2144" s="10">
        <f t="shared" si="16"/>
        <v>2375.0000000000005</v>
      </c>
      <c r="L2144" s="10">
        <f t="shared" si="17"/>
        <v>831.25000000000011</v>
      </c>
      <c r="M2144" s="11">
        <v>0.35</v>
      </c>
      <c r="O2144" s="16"/>
      <c r="P2144" s="14"/>
      <c r="Q2144" s="12"/>
      <c r="R2144" s="13"/>
    </row>
    <row r="2145" spans="1:18" ht="15.85" customHeight="1">
      <c r="A2145" s="1"/>
      <c r="B2145" s="6" t="s">
        <v>27</v>
      </c>
      <c r="C2145" s="6">
        <v>1128299</v>
      </c>
      <c r="D2145" s="7">
        <v>44466</v>
      </c>
      <c r="E2145" s="6" t="s">
        <v>28</v>
      </c>
      <c r="F2145" s="6" t="s">
        <v>82</v>
      </c>
      <c r="G2145" s="6" t="s">
        <v>83</v>
      </c>
      <c r="H2145" s="6" t="s">
        <v>20</v>
      </c>
      <c r="I2145" s="8">
        <v>0.50000000000000011</v>
      </c>
      <c r="J2145" s="9">
        <v>4250</v>
      </c>
      <c r="K2145" s="10">
        <f t="shared" si="16"/>
        <v>2125.0000000000005</v>
      </c>
      <c r="L2145" s="10">
        <f t="shared" si="17"/>
        <v>743.75000000000011</v>
      </c>
      <c r="M2145" s="11">
        <v>0.35</v>
      </c>
      <c r="O2145" s="16"/>
      <c r="P2145" s="14"/>
      <c r="Q2145" s="12"/>
      <c r="R2145" s="13"/>
    </row>
    <row r="2146" spans="1:18" ht="15.85" customHeight="1">
      <c r="A2146" s="1"/>
      <c r="B2146" s="6" t="s">
        <v>27</v>
      </c>
      <c r="C2146" s="6">
        <v>1128299</v>
      </c>
      <c r="D2146" s="7">
        <v>44466</v>
      </c>
      <c r="E2146" s="6" t="s">
        <v>28</v>
      </c>
      <c r="F2146" s="6" t="s">
        <v>82</v>
      </c>
      <c r="G2146" s="6" t="s">
        <v>83</v>
      </c>
      <c r="H2146" s="6" t="s">
        <v>21</v>
      </c>
      <c r="I2146" s="8">
        <v>0.60000000000000009</v>
      </c>
      <c r="J2146" s="9">
        <v>4250</v>
      </c>
      <c r="K2146" s="10">
        <f t="shared" si="16"/>
        <v>2550.0000000000005</v>
      </c>
      <c r="L2146" s="10">
        <f t="shared" si="17"/>
        <v>765.00000000000011</v>
      </c>
      <c r="M2146" s="11">
        <v>0.3</v>
      </c>
      <c r="O2146" s="16"/>
      <c r="P2146" s="14"/>
      <c r="Q2146" s="12"/>
      <c r="R2146" s="13"/>
    </row>
    <row r="2147" spans="1:18" ht="15.85" customHeight="1">
      <c r="A2147" s="1"/>
      <c r="B2147" s="6" t="s">
        <v>27</v>
      </c>
      <c r="C2147" s="6">
        <v>1128299</v>
      </c>
      <c r="D2147" s="7">
        <v>44466</v>
      </c>
      <c r="E2147" s="6" t="s">
        <v>28</v>
      </c>
      <c r="F2147" s="6" t="s">
        <v>82</v>
      </c>
      <c r="G2147" s="6" t="s">
        <v>83</v>
      </c>
      <c r="H2147" s="6" t="s">
        <v>22</v>
      </c>
      <c r="I2147" s="8">
        <v>0.65000000000000013</v>
      </c>
      <c r="J2147" s="9">
        <v>4750</v>
      </c>
      <c r="K2147" s="10">
        <f t="shared" si="16"/>
        <v>3087.5000000000005</v>
      </c>
      <c r="L2147" s="10">
        <f t="shared" si="17"/>
        <v>771.87500000000011</v>
      </c>
      <c r="M2147" s="11">
        <v>0.25</v>
      </c>
      <c r="O2147" s="16"/>
      <c r="P2147" s="14"/>
      <c r="Q2147" s="12"/>
      <c r="R2147" s="13"/>
    </row>
    <row r="2148" spans="1:18" ht="15.85" customHeight="1">
      <c r="A2148" s="1"/>
      <c r="B2148" s="6" t="s">
        <v>27</v>
      </c>
      <c r="C2148" s="6">
        <v>1128299</v>
      </c>
      <c r="D2148" s="7">
        <v>44495</v>
      </c>
      <c r="E2148" s="6" t="s">
        <v>28</v>
      </c>
      <c r="F2148" s="6" t="s">
        <v>82</v>
      </c>
      <c r="G2148" s="6" t="s">
        <v>83</v>
      </c>
      <c r="H2148" s="6" t="s">
        <v>17</v>
      </c>
      <c r="I2148" s="8">
        <v>0.50000000000000011</v>
      </c>
      <c r="J2148" s="9">
        <v>5500</v>
      </c>
      <c r="K2148" s="10">
        <f t="shared" si="16"/>
        <v>2750.0000000000005</v>
      </c>
      <c r="L2148" s="10">
        <f t="shared" si="17"/>
        <v>962.50000000000011</v>
      </c>
      <c r="M2148" s="11">
        <v>0.35</v>
      </c>
      <c r="O2148" s="16"/>
      <c r="P2148" s="14"/>
      <c r="Q2148" s="12"/>
      <c r="R2148" s="13"/>
    </row>
    <row r="2149" spans="1:18" ht="15.85" customHeight="1">
      <c r="A2149" s="1"/>
      <c r="B2149" s="6" t="s">
        <v>27</v>
      </c>
      <c r="C2149" s="6">
        <v>1128299</v>
      </c>
      <c r="D2149" s="7">
        <v>44495</v>
      </c>
      <c r="E2149" s="6" t="s">
        <v>28</v>
      </c>
      <c r="F2149" s="6" t="s">
        <v>82</v>
      </c>
      <c r="G2149" s="6" t="s">
        <v>83</v>
      </c>
      <c r="H2149" s="6" t="s">
        <v>18</v>
      </c>
      <c r="I2149" s="8">
        <v>0.55000000000000016</v>
      </c>
      <c r="J2149" s="9">
        <v>5500</v>
      </c>
      <c r="K2149" s="10">
        <f t="shared" si="16"/>
        <v>3025.0000000000009</v>
      </c>
      <c r="L2149" s="10">
        <f t="shared" si="17"/>
        <v>1210.0000000000005</v>
      </c>
      <c r="M2149" s="11">
        <v>0.4</v>
      </c>
      <c r="O2149" s="16"/>
      <c r="P2149" s="14"/>
      <c r="Q2149" s="12"/>
      <c r="R2149" s="13"/>
    </row>
    <row r="2150" spans="1:18" ht="15.85" customHeight="1">
      <c r="A2150" s="1"/>
      <c r="B2150" s="6" t="s">
        <v>27</v>
      </c>
      <c r="C2150" s="6">
        <v>1128299</v>
      </c>
      <c r="D2150" s="7">
        <v>44495</v>
      </c>
      <c r="E2150" s="6" t="s">
        <v>28</v>
      </c>
      <c r="F2150" s="6" t="s">
        <v>82</v>
      </c>
      <c r="G2150" s="6" t="s">
        <v>83</v>
      </c>
      <c r="H2150" s="6" t="s">
        <v>19</v>
      </c>
      <c r="I2150" s="8">
        <v>0.50000000000000011</v>
      </c>
      <c r="J2150" s="9">
        <v>3750</v>
      </c>
      <c r="K2150" s="10">
        <f t="shared" si="16"/>
        <v>1875.0000000000005</v>
      </c>
      <c r="L2150" s="10">
        <f t="shared" si="17"/>
        <v>656.25000000000011</v>
      </c>
      <c r="M2150" s="11">
        <v>0.35</v>
      </c>
      <c r="O2150" s="16"/>
      <c r="P2150" s="14"/>
      <c r="Q2150" s="12"/>
      <c r="R2150" s="13"/>
    </row>
    <row r="2151" spans="1:18" ht="15.85" customHeight="1">
      <c r="A2151" s="1"/>
      <c r="B2151" s="6" t="s">
        <v>27</v>
      </c>
      <c r="C2151" s="6">
        <v>1128299</v>
      </c>
      <c r="D2151" s="7">
        <v>44495</v>
      </c>
      <c r="E2151" s="6" t="s">
        <v>28</v>
      </c>
      <c r="F2151" s="6" t="s">
        <v>82</v>
      </c>
      <c r="G2151" s="6" t="s">
        <v>83</v>
      </c>
      <c r="H2151" s="6" t="s">
        <v>20</v>
      </c>
      <c r="I2151" s="8">
        <v>0.50000000000000011</v>
      </c>
      <c r="J2151" s="9">
        <v>3500</v>
      </c>
      <c r="K2151" s="10">
        <f t="shared" si="16"/>
        <v>1750.0000000000005</v>
      </c>
      <c r="L2151" s="10">
        <f t="shared" si="17"/>
        <v>612.50000000000011</v>
      </c>
      <c r="M2151" s="11">
        <v>0.35</v>
      </c>
      <c r="O2151" s="16"/>
      <c r="P2151" s="14"/>
      <c r="Q2151" s="12"/>
      <c r="R2151" s="13"/>
    </row>
    <row r="2152" spans="1:18" ht="15.85" customHeight="1">
      <c r="A2152" s="1"/>
      <c r="B2152" s="6" t="s">
        <v>27</v>
      </c>
      <c r="C2152" s="6">
        <v>1128299</v>
      </c>
      <c r="D2152" s="7">
        <v>44495</v>
      </c>
      <c r="E2152" s="6" t="s">
        <v>28</v>
      </c>
      <c r="F2152" s="6" t="s">
        <v>82</v>
      </c>
      <c r="G2152" s="6" t="s">
        <v>83</v>
      </c>
      <c r="H2152" s="6" t="s">
        <v>21</v>
      </c>
      <c r="I2152" s="8">
        <v>0.60000000000000009</v>
      </c>
      <c r="J2152" s="9">
        <v>3250</v>
      </c>
      <c r="K2152" s="10">
        <f t="shared" si="16"/>
        <v>1950.0000000000002</v>
      </c>
      <c r="L2152" s="10">
        <f t="shared" si="17"/>
        <v>585</v>
      </c>
      <c r="M2152" s="11">
        <v>0.3</v>
      </c>
      <c r="O2152" s="16"/>
      <c r="P2152" s="14"/>
      <c r="Q2152" s="12"/>
      <c r="R2152" s="13"/>
    </row>
    <row r="2153" spans="1:18" ht="15.85" customHeight="1">
      <c r="A2153" s="1"/>
      <c r="B2153" s="6" t="s">
        <v>27</v>
      </c>
      <c r="C2153" s="6">
        <v>1128299</v>
      </c>
      <c r="D2153" s="7">
        <v>44495</v>
      </c>
      <c r="E2153" s="6" t="s">
        <v>28</v>
      </c>
      <c r="F2153" s="6" t="s">
        <v>82</v>
      </c>
      <c r="G2153" s="6" t="s">
        <v>83</v>
      </c>
      <c r="H2153" s="6" t="s">
        <v>22</v>
      </c>
      <c r="I2153" s="8">
        <v>0.75000000000000011</v>
      </c>
      <c r="J2153" s="9">
        <v>3750</v>
      </c>
      <c r="K2153" s="10">
        <f t="shared" si="16"/>
        <v>2812.5000000000005</v>
      </c>
      <c r="L2153" s="10">
        <f t="shared" si="17"/>
        <v>703.12500000000011</v>
      </c>
      <c r="M2153" s="11">
        <v>0.25</v>
      </c>
      <c r="O2153" s="16"/>
      <c r="P2153" s="14"/>
      <c r="Q2153" s="12"/>
      <c r="R2153" s="13"/>
    </row>
    <row r="2154" spans="1:18" ht="15.85" customHeight="1">
      <c r="A2154" s="1"/>
      <c r="B2154" s="6" t="s">
        <v>27</v>
      </c>
      <c r="C2154" s="6">
        <v>1128299</v>
      </c>
      <c r="D2154" s="7">
        <v>44526</v>
      </c>
      <c r="E2154" s="6" t="s">
        <v>28</v>
      </c>
      <c r="F2154" s="6" t="s">
        <v>82</v>
      </c>
      <c r="G2154" s="6" t="s">
        <v>83</v>
      </c>
      <c r="H2154" s="6" t="s">
        <v>17</v>
      </c>
      <c r="I2154" s="8">
        <v>0.60000000000000009</v>
      </c>
      <c r="J2154" s="9">
        <v>5500</v>
      </c>
      <c r="K2154" s="10">
        <f t="shared" si="16"/>
        <v>3300.0000000000005</v>
      </c>
      <c r="L2154" s="10">
        <f t="shared" si="17"/>
        <v>1155</v>
      </c>
      <c r="M2154" s="11">
        <v>0.35</v>
      </c>
      <c r="O2154" s="16"/>
      <c r="P2154" s="14"/>
      <c r="Q2154" s="12"/>
      <c r="R2154" s="13"/>
    </row>
    <row r="2155" spans="1:18" ht="15.85" customHeight="1">
      <c r="A2155" s="1"/>
      <c r="B2155" s="6" t="s">
        <v>27</v>
      </c>
      <c r="C2155" s="6">
        <v>1128299</v>
      </c>
      <c r="D2155" s="7">
        <v>44526</v>
      </c>
      <c r="E2155" s="6" t="s">
        <v>28</v>
      </c>
      <c r="F2155" s="6" t="s">
        <v>82</v>
      </c>
      <c r="G2155" s="6" t="s">
        <v>83</v>
      </c>
      <c r="H2155" s="6" t="s">
        <v>18</v>
      </c>
      <c r="I2155" s="8">
        <v>0.65000000000000013</v>
      </c>
      <c r="J2155" s="9">
        <v>6000</v>
      </c>
      <c r="K2155" s="10">
        <f t="shared" si="16"/>
        <v>3900.0000000000009</v>
      </c>
      <c r="L2155" s="10">
        <f t="shared" si="17"/>
        <v>1560.0000000000005</v>
      </c>
      <c r="M2155" s="11">
        <v>0.4</v>
      </c>
      <c r="O2155" s="16"/>
      <c r="P2155" s="14"/>
      <c r="Q2155" s="12"/>
      <c r="R2155" s="13"/>
    </row>
    <row r="2156" spans="1:18" ht="15.85" customHeight="1">
      <c r="A2156" s="1"/>
      <c r="B2156" s="6" t="s">
        <v>27</v>
      </c>
      <c r="C2156" s="6">
        <v>1128299</v>
      </c>
      <c r="D2156" s="7">
        <v>44526</v>
      </c>
      <c r="E2156" s="6" t="s">
        <v>28</v>
      </c>
      <c r="F2156" s="6" t="s">
        <v>82</v>
      </c>
      <c r="G2156" s="6" t="s">
        <v>83</v>
      </c>
      <c r="H2156" s="6" t="s">
        <v>19</v>
      </c>
      <c r="I2156" s="8">
        <v>0.60000000000000009</v>
      </c>
      <c r="J2156" s="9">
        <v>4500</v>
      </c>
      <c r="K2156" s="10">
        <f t="shared" si="16"/>
        <v>2700.0000000000005</v>
      </c>
      <c r="L2156" s="10">
        <f t="shared" si="17"/>
        <v>945.00000000000011</v>
      </c>
      <c r="M2156" s="11">
        <v>0.35</v>
      </c>
      <c r="O2156" s="16"/>
      <c r="P2156" s="14"/>
      <c r="Q2156" s="12"/>
      <c r="R2156" s="13"/>
    </row>
    <row r="2157" spans="1:18" ht="15.85" customHeight="1">
      <c r="A2157" s="1"/>
      <c r="B2157" s="6" t="s">
        <v>27</v>
      </c>
      <c r="C2157" s="6">
        <v>1128299</v>
      </c>
      <c r="D2157" s="7">
        <v>44526</v>
      </c>
      <c r="E2157" s="6" t="s">
        <v>28</v>
      </c>
      <c r="F2157" s="6" t="s">
        <v>82</v>
      </c>
      <c r="G2157" s="6" t="s">
        <v>83</v>
      </c>
      <c r="H2157" s="6" t="s">
        <v>20</v>
      </c>
      <c r="I2157" s="8">
        <v>0.60000000000000009</v>
      </c>
      <c r="J2157" s="9">
        <v>4250</v>
      </c>
      <c r="K2157" s="10">
        <f t="shared" si="16"/>
        <v>2550.0000000000005</v>
      </c>
      <c r="L2157" s="10">
        <f t="shared" si="17"/>
        <v>892.50000000000011</v>
      </c>
      <c r="M2157" s="11">
        <v>0.35</v>
      </c>
      <c r="O2157" s="16"/>
      <c r="P2157" s="14"/>
      <c r="Q2157" s="12"/>
      <c r="R2157" s="13"/>
    </row>
    <row r="2158" spans="1:18" ht="15.85" customHeight="1">
      <c r="A2158" s="1"/>
      <c r="B2158" s="6" t="s">
        <v>27</v>
      </c>
      <c r="C2158" s="6">
        <v>1128299</v>
      </c>
      <c r="D2158" s="7">
        <v>44526</v>
      </c>
      <c r="E2158" s="6" t="s">
        <v>28</v>
      </c>
      <c r="F2158" s="6" t="s">
        <v>82</v>
      </c>
      <c r="G2158" s="6" t="s">
        <v>83</v>
      </c>
      <c r="H2158" s="6" t="s">
        <v>21</v>
      </c>
      <c r="I2158" s="8">
        <v>0.70000000000000007</v>
      </c>
      <c r="J2158" s="9">
        <v>3750</v>
      </c>
      <c r="K2158" s="10">
        <f t="shared" si="16"/>
        <v>2625.0000000000005</v>
      </c>
      <c r="L2158" s="10">
        <f t="shared" si="17"/>
        <v>787.50000000000011</v>
      </c>
      <c r="M2158" s="11">
        <v>0.3</v>
      </c>
      <c r="O2158" s="16"/>
      <c r="P2158" s="14"/>
      <c r="Q2158" s="12"/>
      <c r="R2158" s="13"/>
    </row>
    <row r="2159" spans="1:18" ht="15.85" customHeight="1">
      <c r="A2159" s="1"/>
      <c r="B2159" s="6" t="s">
        <v>27</v>
      </c>
      <c r="C2159" s="6">
        <v>1128299</v>
      </c>
      <c r="D2159" s="7">
        <v>44526</v>
      </c>
      <c r="E2159" s="6" t="s">
        <v>28</v>
      </c>
      <c r="F2159" s="6" t="s">
        <v>82</v>
      </c>
      <c r="G2159" s="6" t="s">
        <v>83</v>
      </c>
      <c r="H2159" s="6" t="s">
        <v>22</v>
      </c>
      <c r="I2159" s="8">
        <v>0.75000000000000011</v>
      </c>
      <c r="J2159" s="9">
        <v>5000</v>
      </c>
      <c r="K2159" s="10">
        <f t="shared" si="16"/>
        <v>3750.0000000000005</v>
      </c>
      <c r="L2159" s="10">
        <f t="shared" si="17"/>
        <v>937.50000000000011</v>
      </c>
      <c r="M2159" s="11">
        <v>0.25</v>
      </c>
      <c r="O2159" s="16"/>
      <c r="P2159" s="14"/>
      <c r="Q2159" s="12"/>
      <c r="R2159" s="13"/>
    </row>
    <row r="2160" spans="1:18" ht="15.85" customHeight="1">
      <c r="A2160" s="1"/>
      <c r="B2160" s="6" t="s">
        <v>27</v>
      </c>
      <c r="C2160" s="6">
        <v>1128299</v>
      </c>
      <c r="D2160" s="7">
        <v>44555</v>
      </c>
      <c r="E2160" s="6" t="s">
        <v>28</v>
      </c>
      <c r="F2160" s="6" t="s">
        <v>82</v>
      </c>
      <c r="G2160" s="6" t="s">
        <v>83</v>
      </c>
      <c r="H2160" s="6" t="s">
        <v>17</v>
      </c>
      <c r="I2160" s="8">
        <v>0.60000000000000009</v>
      </c>
      <c r="J2160" s="9">
        <v>7000</v>
      </c>
      <c r="K2160" s="10">
        <f t="shared" si="16"/>
        <v>4200.0000000000009</v>
      </c>
      <c r="L2160" s="10">
        <f t="shared" si="17"/>
        <v>1470.0000000000002</v>
      </c>
      <c r="M2160" s="11">
        <v>0.35</v>
      </c>
      <c r="O2160" s="16"/>
      <c r="P2160" s="14"/>
      <c r="Q2160" s="12"/>
      <c r="R2160" s="13"/>
    </row>
    <row r="2161" spans="1:18" ht="15.85" customHeight="1">
      <c r="A2161" s="1"/>
      <c r="B2161" s="6" t="s">
        <v>27</v>
      </c>
      <c r="C2161" s="6">
        <v>1128299</v>
      </c>
      <c r="D2161" s="7">
        <v>44555</v>
      </c>
      <c r="E2161" s="6" t="s">
        <v>28</v>
      </c>
      <c r="F2161" s="6" t="s">
        <v>82</v>
      </c>
      <c r="G2161" s="6" t="s">
        <v>83</v>
      </c>
      <c r="H2161" s="6" t="s">
        <v>18</v>
      </c>
      <c r="I2161" s="8">
        <v>0.65000000000000013</v>
      </c>
      <c r="J2161" s="9">
        <v>7000</v>
      </c>
      <c r="K2161" s="10">
        <f t="shared" si="16"/>
        <v>4550.0000000000009</v>
      </c>
      <c r="L2161" s="10">
        <f t="shared" si="17"/>
        <v>1820.0000000000005</v>
      </c>
      <c r="M2161" s="11">
        <v>0.4</v>
      </c>
      <c r="O2161" s="16"/>
      <c r="P2161" s="14"/>
      <c r="Q2161" s="12"/>
      <c r="R2161" s="13"/>
    </row>
    <row r="2162" spans="1:18" ht="15.85" customHeight="1">
      <c r="A2162" s="1"/>
      <c r="B2162" s="6" t="s">
        <v>27</v>
      </c>
      <c r="C2162" s="6">
        <v>1128299</v>
      </c>
      <c r="D2162" s="7">
        <v>44555</v>
      </c>
      <c r="E2162" s="6" t="s">
        <v>28</v>
      </c>
      <c r="F2162" s="6" t="s">
        <v>82</v>
      </c>
      <c r="G2162" s="6" t="s">
        <v>83</v>
      </c>
      <c r="H2162" s="6" t="s">
        <v>19</v>
      </c>
      <c r="I2162" s="8">
        <v>0.60000000000000009</v>
      </c>
      <c r="J2162" s="9">
        <v>5000</v>
      </c>
      <c r="K2162" s="10">
        <f t="shared" si="16"/>
        <v>3000.0000000000005</v>
      </c>
      <c r="L2162" s="10">
        <f t="shared" si="17"/>
        <v>1050</v>
      </c>
      <c r="M2162" s="11">
        <v>0.35</v>
      </c>
      <c r="O2162" s="16"/>
      <c r="P2162" s="14"/>
      <c r="Q2162" s="12"/>
      <c r="R2162" s="13"/>
    </row>
    <row r="2163" spans="1:18" ht="15.85" customHeight="1">
      <c r="A2163" s="1"/>
      <c r="B2163" s="6" t="s">
        <v>27</v>
      </c>
      <c r="C2163" s="6">
        <v>1128299</v>
      </c>
      <c r="D2163" s="7">
        <v>44555</v>
      </c>
      <c r="E2163" s="6" t="s">
        <v>28</v>
      </c>
      <c r="F2163" s="6" t="s">
        <v>82</v>
      </c>
      <c r="G2163" s="6" t="s">
        <v>83</v>
      </c>
      <c r="H2163" s="6" t="s">
        <v>20</v>
      </c>
      <c r="I2163" s="8">
        <v>0.60000000000000009</v>
      </c>
      <c r="J2163" s="9">
        <v>5000</v>
      </c>
      <c r="K2163" s="10">
        <f t="shared" si="16"/>
        <v>3000.0000000000005</v>
      </c>
      <c r="L2163" s="10">
        <f t="shared" si="17"/>
        <v>1050</v>
      </c>
      <c r="M2163" s="11">
        <v>0.35</v>
      </c>
      <c r="O2163" s="16"/>
      <c r="P2163" s="14"/>
      <c r="Q2163" s="12"/>
      <c r="R2163" s="13"/>
    </row>
    <row r="2164" spans="1:18" ht="15.85" customHeight="1">
      <c r="A2164" s="1"/>
      <c r="B2164" s="6" t="s">
        <v>27</v>
      </c>
      <c r="C2164" s="6">
        <v>1128299</v>
      </c>
      <c r="D2164" s="7">
        <v>44555</v>
      </c>
      <c r="E2164" s="6" t="s">
        <v>28</v>
      </c>
      <c r="F2164" s="6" t="s">
        <v>82</v>
      </c>
      <c r="G2164" s="6" t="s">
        <v>83</v>
      </c>
      <c r="H2164" s="6" t="s">
        <v>21</v>
      </c>
      <c r="I2164" s="8">
        <v>0.70000000000000007</v>
      </c>
      <c r="J2164" s="9">
        <v>4250</v>
      </c>
      <c r="K2164" s="10">
        <f t="shared" si="16"/>
        <v>2975.0000000000005</v>
      </c>
      <c r="L2164" s="10">
        <f t="shared" si="17"/>
        <v>892.50000000000011</v>
      </c>
      <c r="M2164" s="11">
        <v>0.3</v>
      </c>
      <c r="O2164" s="16"/>
      <c r="P2164" s="14"/>
      <c r="Q2164" s="12"/>
      <c r="R2164" s="13"/>
    </row>
    <row r="2165" spans="1:18" ht="15.85" customHeight="1">
      <c r="A2165" s="1"/>
      <c r="B2165" s="6" t="s">
        <v>27</v>
      </c>
      <c r="C2165" s="6">
        <v>1128299</v>
      </c>
      <c r="D2165" s="7">
        <v>44555</v>
      </c>
      <c r="E2165" s="6" t="s">
        <v>28</v>
      </c>
      <c r="F2165" s="6" t="s">
        <v>82</v>
      </c>
      <c r="G2165" s="6" t="s">
        <v>83</v>
      </c>
      <c r="H2165" s="6" t="s">
        <v>22</v>
      </c>
      <c r="I2165" s="8">
        <v>0.75000000000000011</v>
      </c>
      <c r="J2165" s="9">
        <v>5250</v>
      </c>
      <c r="K2165" s="10">
        <f t="shared" si="16"/>
        <v>3937.5000000000005</v>
      </c>
      <c r="L2165" s="10">
        <f t="shared" si="17"/>
        <v>984.37500000000011</v>
      </c>
      <c r="M2165" s="11">
        <v>0.25</v>
      </c>
      <c r="O2165" s="16"/>
      <c r="P2165" s="14"/>
      <c r="Q2165" s="12"/>
      <c r="R2165" s="13"/>
    </row>
    <row r="2166" spans="1:18" ht="15.85" customHeight="1">
      <c r="A2166" s="1" t="s">
        <v>39</v>
      </c>
      <c r="B2166" s="6" t="s">
        <v>27</v>
      </c>
      <c r="C2166" s="6">
        <v>1128299</v>
      </c>
      <c r="D2166" s="7">
        <v>44209</v>
      </c>
      <c r="E2166" s="6" t="s">
        <v>28</v>
      </c>
      <c r="F2166" s="6" t="s">
        <v>84</v>
      </c>
      <c r="G2166" s="6" t="s">
        <v>85</v>
      </c>
      <c r="H2166" s="6" t="s">
        <v>17</v>
      </c>
      <c r="I2166" s="8">
        <v>0.29999999999999993</v>
      </c>
      <c r="J2166" s="9">
        <v>4500</v>
      </c>
      <c r="K2166" s="10">
        <f t="shared" si="16"/>
        <v>1349.9999999999998</v>
      </c>
      <c r="L2166" s="10">
        <f t="shared" si="17"/>
        <v>539.99999999999989</v>
      </c>
      <c r="M2166" s="11">
        <v>0.4</v>
      </c>
      <c r="O2166" s="16"/>
      <c r="P2166" s="14"/>
      <c r="Q2166" s="12"/>
      <c r="R2166" s="13"/>
    </row>
    <row r="2167" spans="1:18" ht="15.85" customHeight="1">
      <c r="A2167" s="1"/>
      <c r="B2167" s="6" t="s">
        <v>27</v>
      </c>
      <c r="C2167" s="6">
        <v>1128299</v>
      </c>
      <c r="D2167" s="7">
        <v>44209</v>
      </c>
      <c r="E2167" s="6" t="s">
        <v>28</v>
      </c>
      <c r="F2167" s="6" t="s">
        <v>84</v>
      </c>
      <c r="G2167" s="6" t="s">
        <v>85</v>
      </c>
      <c r="H2167" s="6" t="s">
        <v>18</v>
      </c>
      <c r="I2167" s="8">
        <v>0.4</v>
      </c>
      <c r="J2167" s="9">
        <v>4500</v>
      </c>
      <c r="K2167" s="10">
        <f t="shared" si="16"/>
        <v>1800</v>
      </c>
      <c r="L2167" s="10">
        <f t="shared" si="17"/>
        <v>720</v>
      </c>
      <c r="M2167" s="11">
        <v>0.4</v>
      </c>
      <c r="O2167" s="16"/>
      <c r="P2167" s="14"/>
      <c r="Q2167" s="12"/>
      <c r="R2167" s="13"/>
    </row>
    <row r="2168" spans="1:18" ht="15.85" customHeight="1">
      <c r="A2168" s="1"/>
      <c r="B2168" s="6" t="s">
        <v>27</v>
      </c>
      <c r="C2168" s="6">
        <v>1128299</v>
      </c>
      <c r="D2168" s="7">
        <v>44209</v>
      </c>
      <c r="E2168" s="6" t="s">
        <v>28</v>
      </c>
      <c r="F2168" s="6" t="s">
        <v>84</v>
      </c>
      <c r="G2168" s="6" t="s">
        <v>85</v>
      </c>
      <c r="H2168" s="6" t="s">
        <v>19</v>
      </c>
      <c r="I2168" s="8">
        <v>0.4</v>
      </c>
      <c r="J2168" s="9">
        <v>4500</v>
      </c>
      <c r="K2168" s="10">
        <f t="shared" si="16"/>
        <v>1800</v>
      </c>
      <c r="L2168" s="10">
        <f t="shared" si="17"/>
        <v>630</v>
      </c>
      <c r="M2168" s="11">
        <v>0.35</v>
      </c>
      <c r="O2168" s="16"/>
      <c r="P2168" s="14"/>
      <c r="Q2168" s="12"/>
      <c r="R2168" s="13"/>
    </row>
    <row r="2169" spans="1:18" ht="15.85" customHeight="1">
      <c r="A2169" s="1"/>
      <c r="B2169" s="6" t="s">
        <v>27</v>
      </c>
      <c r="C2169" s="6">
        <v>1128299</v>
      </c>
      <c r="D2169" s="7">
        <v>44209</v>
      </c>
      <c r="E2169" s="6" t="s">
        <v>28</v>
      </c>
      <c r="F2169" s="6" t="s">
        <v>84</v>
      </c>
      <c r="G2169" s="6" t="s">
        <v>85</v>
      </c>
      <c r="H2169" s="6" t="s">
        <v>20</v>
      </c>
      <c r="I2169" s="8">
        <v>0.4</v>
      </c>
      <c r="J2169" s="9">
        <v>3000</v>
      </c>
      <c r="K2169" s="10">
        <f t="shared" si="16"/>
        <v>1200</v>
      </c>
      <c r="L2169" s="10">
        <f t="shared" si="17"/>
        <v>480</v>
      </c>
      <c r="M2169" s="11">
        <v>0.4</v>
      </c>
      <c r="O2169" s="16"/>
      <c r="P2169" s="14"/>
      <c r="Q2169" s="12"/>
      <c r="R2169" s="13"/>
    </row>
    <row r="2170" spans="1:18" ht="15.85" customHeight="1">
      <c r="A2170" s="1"/>
      <c r="B2170" s="6" t="s">
        <v>27</v>
      </c>
      <c r="C2170" s="6">
        <v>1128299</v>
      </c>
      <c r="D2170" s="7">
        <v>44209</v>
      </c>
      <c r="E2170" s="6" t="s">
        <v>28</v>
      </c>
      <c r="F2170" s="6" t="s">
        <v>84</v>
      </c>
      <c r="G2170" s="6" t="s">
        <v>85</v>
      </c>
      <c r="H2170" s="6" t="s">
        <v>21</v>
      </c>
      <c r="I2170" s="8">
        <v>0.45000000000000012</v>
      </c>
      <c r="J2170" s="9">
        <v>2500</v>
      </c>
      <c r="K2170" s="10">
        <f t="shared" si="16"/>
        <v>1125.0000000000002</v>
      </c>
      <c r="L2170" s="10">
        <f t="shared" si="17"/>
        <v>393.75000000000006</v>
      </c>
      <c r="M2170" s="11">
        <v>0.35</v>
      </c>
      <c r="O2170" s="16"/>
      <c r="P2170" s="14"/>
      <c r="Q2170" s="12"/>
      <c r="R2170" s="13"/>
    </row>
    <row r="2171" spans="1:18" ht="15.85" customHeight="1">
      <c r="A2171" s="1"/>
      <c r="B2171" s="6" t="s">
        <v>27</v>
      </c>
      <c r="C2171" s="6">
        <v>1128299</v>
      </c>
      <c r="D2171" s="7">
        <v>44209</v>
      </c>
      <c r="E2171" s="6" t="s">
        <v>28</v>
      </c>
      <c r="F2171" s="6" t="s">
        <v>84</v>
      </c>
      <c r="G2171" s="6" t="s">
        <v>85</v>
      </c>
      <c r="H2171" s="6" t="s">
        <v>22</v>
      </c>
      <c r="I2171" s="8">
        <v>0.4</v>
      </c>
      <c r="J2171" s="9">
        <v>4500</v>
      </c>
      <c r="K2171" s="10">
        <f t="shared" si="16"/>
        <v>1800</v>
      </c>
      <c r="L2171" s="10">
        <f t="shared" si="17"/>
        <v>450</v>
      </c>
      <c r="M2171" s="11">
        <v>0.25</v>
      </c>
      <c r="O2171" s="16"/>
      <c r="P2171" s="14"/>
      <c r="Q2171" s="12"/>
      <c r="R2171" s="13"/>
    </row>
    <row r="2172" spans="1:18" ht="15.85" customHeight="1">
      <c r="A2172" s="1"/>
      <c r="B2172" s="6" t="s">
        <v>27</v>
      </c>
      <c r="C2172" s="6">
        <v>1128299</v>
      </c>
      <c r="D2172" s="7">
        <v>44240</v>
      </c>
      <c r="E2172" s="6" t="s">
        <v>28</v>
      </c>
      <c r="F2172" s="6" t="s">
        <v>84</v>
      </c>
      <c r="G2172" s="6" t="s">
        <v>85</v>
      </c>
      <c r="H2172" s="6" t="s">
        <v>17</v>
      </c>
      <c r="I2172" s="8">
        <v>0.29999999999999993</v>
      </c>
      <c r="J2172" s="9">
        <v>5000</v>
      </c>
      <c r="K2172" s="10">
        <f t="shared" si="16"/>
        <v>1499.9999999999998</v>
      </c>
      <c r="L2172" s="10">
        <f t="shared" si="17"/>
        <v>599.99999999999989</v>
      </c>
      <c r="M2172" s="11">
        <v>0.4</v>
      </c>
      <c r="O2172" s="16"/>
      <c r="P2172" s="14"/>
      <c r="Q2172" s="12"/>
      <c r="R2172" s="13"/>
    </row>
    <row r="2173" spans="1:18" ht="15.85" customHeight="1">
      <c r="A2173" s="1"/>
      <c r="B2173" s="6" t="s">
        <v>27</v>
      </c>
      <c r="C2173" s="6">
        <v>1128299</v>
      </c>
      <c r="D2173" s="7">
        <v>44240</v>
      </c>
      <c r="E2173" s="6" t="s">
        <v>28</v>
      </c>
      <c r="F2173" s="6" t="s">
        <v>84</v>
      </c>
      <c r="G2173" s="6" t="s">
        <v>85</v>
      </c>
      <c r="H2173" s="6" t="s">
        <v>18</v>
      </c>
      <c r="I2173" s="8">
        <v>0.4</v>
      </c>
      <c r="J2173" s="9">
        <v>4000</v>
      </c>
      <c r="K2173" s="10">
        <f t="shared" si="16"/>
        <v>1600</v>
      </c>
      <c r="L2173" s="10">
        <f t="shared" si="17"/>
        <v>640</v>
      </c>
      <c r="M2173" s="11">
        <v>0.4</v>
      </c>
      <c r="O2173" s="16"/>
      <c r="P2173" s="14"/>
      <c r="Q2173" s="12"/>
      <c r="R2173" s="13"/>
    </row>
    <row r="2174" spans="1:18" ht="15.85" customHeight="1">
      <c r="A2174" s="1"/>
      <c r="B2174" s="6" t="s">
        <v>27</v>
      </c>
      <c r="C2174" s="6">
        <v>1128299</v>
      </c>
      <c r="D2174" s="7">
        <v>44240</v>
      </c>
      <c r="E2174" s="6" t="s">
        <v>28</v>
      </c>
      <c r="F2174" s="6" t="s">
        <v>84</v>
      </c>
      <c r="G2174" s="6" t="s">
        <v>85</v>
      </c>
      <c r="H2174" s="6" t="s">
        <v>19</v>
      </c>
      <c r="I2174" s="8">
        <v>0.4</v>
      </c>
      <c r="J2174" s="9">
        <v>4000</v>
      </c>
      <c r="K2174" s="10">
        <f t="shared" si="16"/>
        <v>1600</v>
      </c>
      <c r="L2174" s="10">
        <f t="shared" si="17"/>
        <v>560</v>
      </c>
      <c r="M2174" s="11">
        <v>0.35</v>
      </c>
      <c r="O2174" s="16"/>
      <c r="P2174" s="14"/>
      <c r="Q2174" s="12"/>
      <c r="R2174" s="13"/>
    </row>
    <row r="2175" spans="1:18" ht="15.85" customHeight="1">
      <c r="A2175" s="1"/>
      <c r="B2175" s="6" t="s">
        <v>27</v>
      </c>
      <c r="C2175" s="6">
        <v>1128299</v>
      </c>
      <c r="D2175" s="7">
        <v>44240</v>
      </c>
      <c r="E2175" s="6" t="s">
        <v>28</v>
      </c>
      <c r="F2175" s="6" t="s">
        <v>84</v>
      </c>
      <c r="G2175" s="6" t="s">
        <v>85</v>
      </c>
      <c r="H2175" s="6" t="s">
        <v>20</v>
      </c>
      <c r="I2175" s="8">
        <v>0.4</v>
      </c>
      <c r="J2175" s="9">
        <v>2500</v>
      </c>
      <c r="K2175" s="10">
        <f t="shared" si="16"/>
        <v>1000</v>
      </c>
      <c r="L2175" s="10">
        <f t="shared" si="17"/>
        <v>400</v>
      </c>
      <c r="M2175" s="11">
        <v>0.4</v>
      </c>
      <c r="O2175" s="16"/>
      <c r="P2175" s="14"/>
      <c r="Q2175" s="12"/>
      <c r="R2175" s="13"/>
    </row>
    <row r="2176" spans="1:18" ht="15.85" customHeight="1">
      <c r="A2176" s="1"/>
      <c r="B2176" s="6" t="s">
        <v>27</v>
      </c>
      <c r="C2176" s="6">
        <v>1128299</v>
      </c>
      <c r="D2176" s="7">
        <v>44240</v>
      </c>
      <c r="E2176" s="6" t="s">
        <v>28</v>
      </c>
      <c r="F2176" s="6" t="s">
        <v>84</v>
      </c>
      <c r="G2176" s="6" t="s">
        <v>85</v>
      </c>
      <c r="H2176" s="6" t="s">
        <v>21</v>
      </c>
      <c r="I2176" s="8">
        <v>0.45000000000000012</v>
      </c>
      <c r="J2176" s="9">
        <v>1750</v>
      </c>
      <c r="K2176" s="10">
        <f t="shared" si="16"/>
        <v>787.50000000000023</v>
      </c>
      <c r="L2176" s="10">
        <f t="shared" si="17"/>
        <v>275.62500000000006</v>
      </c>
      <c r="M2176" s="11">
        <v>0.35</v>
      </c>
      <c r="O2176" s="16"/>
      <c r="P2176" s="14"/>
      <c r="Q2176" s="12"/>
      <c r="R2176" s="13"/>
    </row>
    <row r="2177" spans="1:18" ht="15.85" customHeight="1">
      <c r="A2177" s="1"/>
      <c r="B2177" s="6" t="s">
        <v>27</v>
      </c>
      <c r="C2177" s="6">
        <v>1128299</v>
      </c>
      <c r="D2177" s="7">
        <v>44240</v>
      </c>
      <c r="E2177" s="6" t="s">
        <v>28</v>
      </c>
      <c r="F2177" s="6" t="s">
        <v>84</v>
      </c>
      <c r="G2177" s="6" t="s">
        <v>85</v>
      </c>
      <c r="H2177" s="6" t="s">
        <v>22</v>
      </c>
      <c r="I2177" s="8">
        <v>0.4</v>
      </c>
      <c r="J2177" s="9">
        <v>3750</v>
      </c>
      <c r="K2177" s="10">
        <f t="shared" si="16"/>
        <v>1500</v>
      </c>
      <c r="L2177" s="10">
        <f t="shared" si="17"/>
        <v>375</v>
      </c>
      <c r="M2177" s="11">
        <v>0.25</v>
      </c>
      <c r="O2177" s="16"/>
      <c r="P2177" s="14"/>
      <c r="Q2177" s="12"/>
      <c r="R2177" s="13"/>
    </row>
    <row r="2178" spans="1:18" ht="15.85" customHeight="1">
      <c r="A2178" s="1"/>
      <c r="B2178" s="6" t="s">
        <v>27</v>
      </c>
      <c r="C2178" s="6">
        <v>1128299</v>
      </c>
      <c r="D2178" s="7">
        <v>44267</v>
      </c>
      <c r="E2178" s="6" t="s">
        <v>28</v>
      </c>
      <c r="F2178" s="6" t="s">
        <v>84</v>
      </c>
      <c r="G2178" s="6" t="s">
        <v>85</v>
      </c>
      <c r="H2178" s="6" t="s">
        <v>17</v>
      </c>
      <c r="I2178" s="8">
        <v>0.4</v>
      </c>
      <c r="J2178" s="9">
        <v>5250</v>
      </c>
      <c r="K2178" s="10">
        <f t="shared" si="16"/>
        <v>2100</v>
      </c>
      <c r="L2178" s="10">
        <f t="shared" si="17"/>
        <v>840</v>
      </c>
      <c r="M2178" s="11">
        <v>0.4</v>
      </c>
      <c r="O2178" s="16"/>
      <c r="P2178" s="14"/>
      <c r="Q2178" s="12"/>
      <c r="R2178" s="13"/>
    </row>
    <row r="2179" spans="1:18" ht="15.85" customHeight="1">
      <c r="A2179" s="1"/>
      <c r="B2179" s="6" t="s">
        <v>27</v>
      </c>
      <c r="C2179" s="6">
        <v>1128299</v>
      </c>
      <c r="D2179" s="7">
        <v>44267</v>
      </c>
      <c r="E2179" s="6" t="s">
        <v>28</v>
      </c>
      <c r="F2179" s="6" t="s">
        <v>84</v>
      </c>
      <c r="G2179" s="6" t="s">
        <v>85</v>
      </c>
      <c r="H2179" s="6" t="s">
        <v>18</v>
      </c>
      <c r="I2179" s="8">
        <v>0.5</v>
      </c>
      <c r="J2179" s="9">
        <v>3750</v>
      </c>
      <c r="K2179" s="10">
        <f t="shared" si="16"/>
        <v>1875</v>
      </c>
      <c r="L2179" s="10">
        <f t="shared" si="17"/>
        <v>750</v>
      </c>
      <c r="M2179" s="11">
        <v>0.4</v>
      </c>
      <c r="O2179" s="16"/>
      <c r="P2179" s="14"/>
      <c r="Q2179" s="12"/>
      <c r="R2179" s="13"/>
    </row>
    <row r="2180" spans="1:18" ht="15.85" customHeight="1">
      <c r="A2180" s="1"/>
      <c r="B2180" s="6" t="s">
        <v>27</v>
      </c>
      <c r="C2180" s="6">
        <v>1128299</v>
      </c>
      <c r="D2180" s="7">
        <v>44267</v>
      </c>
      <c r="E2180" s="6" t="s">
        <v>28</v>
      </c>
      <c r="F2180" s="6" t="s">
        <v>84</v>
      </c>
      <c r="G2180" s="6" t="s">
        <v>85</v>
      </c>
      <c r="H2180" s="6" t="s">
        <v>19</v>
      </c>
      <c r="I2180" s="8">
        <v>0.5</v>
      </c>
      <c r="J2180" s="9">
        <v>3750</v>
      </c>
      <c r="K2180" s="10">
        <f t="shared" si="16"/>
        <v>1875</v>
      </c>
      <c r="L2180" s="10">
        <f t="shared" si="17"/>
        <v>656.25</v>
      </c>
      <c r="M2180" s="11">
        <v>0.35</v>
      </c>
      <c r="O2180" s="16"/>
      <c r="P2180" s="14"/>
      <c r="Q2180" s="12"/>
      <c r="R2180" s="13"/>
    </row>
    <row r="2181" spans="1:18" ht="15.85" customHeight="1">
      <c r="A2181" s="1"/>
      <c r="B2181" s="6" t="s">
        <v>27</v>
      </c>
      <c r="C2181" s="6">
        <v>1128299</v>
      </c>
      <c r="D2181" s="7">
        <v>44267</v>
      </c>
      <c r="E2181" s="6" t="s">
        <v>28</v>
      </c>
      <c r="F2181" s="6" t="s">
        <v>84</v>
      </c>
      <c r="G2181" s="6" t="s">
        <v>85</v>
      </c>
      <c r="H2181" s="6" t="s">
        <v>20</v>
      </c>
      <c r="I2181" s="8">
        <v>0.5</v>
      </c>
      <c r="J2181" s="9">
        <v>2500</v>
      </c>
      <c r="K2181" s="10">
        <f t="shared" si="16"/>
        <v>1250</v>
      </c>
      <c r="L2181" s="10">
        <f t="shared" si="17"/>
        <v>500</v>
      </c>
      <c r="M2181" s="11">
        <v>0.4</v>
      </c>
      <c r="O2181" s="16"/>
      <c r="P2181" s="14"/>
      <c r="Q2181" s="12"/>
      <c r="R2181" s="13"/>
    </row>
    <row r="2182" spans="1:18" ht="15.85" customHeight="1">
      <c r="A2182" s="1"/>
      <c r="B2182" s="6" t="s">
        <v>27</v>
      </c>
      <c r="C2182" s="6">
        <v>1128299</v>
      </c>
      <c r="D2182" s="7">
        <v>44267</v>
      </c>
      <c r="E2182" s="6" t="s">
        <v>28</v>
      </c>
      <c r="F2182" s="6" t="s">
        <v>84</v>
      </c>
      <c r="G2182" s="6" t="s">
        <v>85</v>
      </c>
      <c r="H2182" s="6" t="s">
        <v>21</v>
      </c>
      <c r="I2182" s="8">
        <v>0.55000000000000004</v>
      </c>
      <c r="J2182" s="9">
        <v>1500</v>
      </c>
      <c r="K2182" s="10">
        <f t="shared" si="16"/>
        <v>825.00000000000011</v>
      </c>
      <c r="L2182" s="10">
        <f t="shared" si="17"/>
        <v>288.75</v>
      </c>
      <c r="M2182" s="11">
        <v>0.35</v>
      </c>
      <c r="O2182" s="16"/>
      <c r="P2182" s="14"/>
      <c r="Q2182" s="12"/>
      <c r="R2182" s="13"/>
    </row>
    <row r="2183" spans="1:18" ht="15.85" customHeight="1">
      <c r="A2183" s="1"/>
      <c r="B2183" s="6" t="s">
        <v>27</v>
      </c>
      <c r="C2183" s="6">
        <v>1128299</v>
      </c>
      <c r="D2183" s="7">
        <v>44267</v>
      </c>
      <c r="E2183" s="6" t="s">
        <v>28</v>
      </c>
      <c r="F2183" s="6" t="s">
        <v>84</v>
      </c>
      <c r="G2183" s="6" t="s">
        <v>85</v>
      </c>
      <c r="H2183" s="6" t="s">
        <v>22</v>
      </c>
      <c r="I2183" s="8">
        <v>0.5</v>
      </c>
      <c r="J2183" s="9">
        <v>3500</v>
      </c>
      <c r="K2183" s="10">
        <f t="shared" si="16"/>
        <v>1750</v>
      </c>
      <c r="L2183" s="10">
        <f t="shared" si="17"/>
        <v>437.5</v>
      </c>
      <c r="M2183" s="11">
        <v>0.25</v>
      </c>
      <c r="O2183" s="16"/>
      <c r="P2183" s="14"/>
      <c r="Q2183" s="12"/>
      <c r="R2183" s="13"/>
    </row>
    <row r="2184" spans="1:18" ht="15.85" customHeight="1">
      <c r="A2184" s="1"/>
      <c r="B2184" s="6" t="s">
        <v>27</v>
      </c>
      <c r="C2184" s="6">
        <v>1128299</v>
      </c>
      <c r="D2184" s="7">
        <v>44299</v>
      </c>
      <c r="E2184" s="6" t="s">
        <v>28</v>
      </c>
      <c r="F2184" s="6" t="s">
        <v>84</v>
      </c>
      <c r="G2184" s="6" t="s">
        <v>85</v>
      </c>
      <c r="H2184" s="6" t="s">
        <v>17</v>
      </c>
      <c r="I2184" s="8">
        <v>0.5</v>
      </c>
      <c r="J2184" s="9">
        <v>5250</v>
      </c>
      <c r="K2184" s="10">
        <f t="shared" si="16"/>
        <v>2625</v>
      </c>
      <c r="L2184" s="10">
        <f t="shared" si="17"/>
        <v>1050</v>
      </c>
      <c r="M2184" s="11">
        <v>0.4</v>
      </c>
      <c r="O2184" s="16"/>
      <c r="P2184" s="14"/>
      <c r="Q2184" s="12"/>
      <c r="R2184" s="13"/>
    </row>
    <row r="2185" spans="1:18" ht="15.85" customHeight="1">
      <c r="A2185" s="1"/>
      <c r="B2185" s="6" t="s">
        <v>27</v>
      </c>
      <c r="C2185" s="6">
        <v>1128299</v>
      </c>
      <c r="D2185" s="7">
        <v>44299</v>
      </c>
      <c r="E2185" s="6" t="s">
        <v>28</v>
      </c>
      <c r="F2185" s="6" t="s">
        <v>84</v>
      </c>
      <c r="G2185" s="6" t="s">
        <v>85</v>
      </c>
      <c r="H2185" s="6" t="s">
        <v>18</v>
      </c>
      <c r="I2185" s="8">
        <v>0.55000000000000004</v>
      </c>
      <c r="J2185" s="9">
        <v>3250</v>
      </c>
      <c r="K2185" s="10">
        <f t="shared" si="16"/>
        <v>1787.5000000000002</v>
      </c>
      <c r="L2185" s="10">
        <f t="shared" si="17"/>
        <v>715.00000000000011</v>
      </c>
      <c r="M2185" s="11">
        <v>0.4</v>
      </c>
      <c r="O2185" s="16"/>
      <c r="P2185" s="14"/>
      <c r="Q2185" s="12"/>
      <c r="R2185" s="13"/>
    </row>
    <row r="2186" spans="1:18" ht="15.85" customHeight="1">
      <c r="A2186" s="1"/>
      <c r="B2186" s="6" t="s">
        <v>27</v>
      </c>
      <c r="C2186" s="6">
        <v>1128299</v>
      </c>
      <c r="D2186" s="7">
        <v>44299</v>
      </c>
      <c r="E2186" s="6" t="s">
        <v>28</v>
      </c>
      <c r="F2186" s="6" t="s">
        <v>84</v>
      </c>
      <c r="G2186" s="6" t="s">
        <v>85</v>
      </c>
      <c r="H2186" s="6" t="s">
        <v>19</v>
      </c>
      <c r="I2186" s="8">
        <v>0.55000000000000004</v>
      </c>
      <c r="J2186" s="9">
        <v>3750</v>
      </c>
      <c r="K2186" s="10">
        <f t="shared" si="16"/>
        <v>2062.5</v>
      </c>
      <c r="L2186" s="10">
        <f t="shared" si="17"/>
        <v>721.875</v>
      </c>
      <c r="M2186" s="11">
        <v>0.35</v>
      </c>
      <c r="O2186" s="16"/>
      <c r="P2186" s="14"/>
      <c r="Q2186" s="12"/>
      <c r="R2186" s="13"/>
    </row>
    <row r="2187" spans="1:18" ht="15.85" customHeight="1">
      <c r="A2187" s="1"/>
      <c r="B2187" s="6" t="s">
        <v>27</v>
      </c>
      <c r="C2187" s="6">
        <v>1128299</v>
      </c>
      <c r="D2187" s="7">
        <v>44299</v>
      </c>
      <c r="E2187" s="6" t="s">
        <v>28</v>
      </c>
      <c r="F2187" s="6" t="s">
        <v>84</v>
      </c>
      <c r="G2187" s="6" t="s">
        <v>85</v>
      </c>
      <c r="H2187" s="6" t="s">
        <v>20</v>
      </c>
      <c r="I2187" s="8">
        <v>0.5</v>
      </c>
      <c r="J2187" s="9">
        <v>2750</v>
      </c>
      <c r="K2187" s="10">
        <f t="shared" si="16"/>
        <v>1375</v>
      </c>
      <c r="L2187" s="10">
        <f t="shared" si="17"/>
        <v>550</v>
      </c>
      <c r="M2187" s="11">
        <v>0.4</v>
      </c>
      <c r="O2187" s="16"/>
      <c r="P2187" s="14"/>
      <c r="Q2187" s="12"/>
      <c r="R2187" s="13"/>
    </row>
    <row r="2188" spans="1:18" ht="15.85" customHeight="1">
      <c r="A2188" s="1"/>
      <c r="B2188" s="6" t="s">
        <v>27</v>
      </c>
      <c r="C2188" s="6">
        <v>1128299</v>
      </c>
      <c r="D2188" s="7">
        <v>44299</v>
      </c>
      <c r="E2188" s="6" t="s">
        <v>28</v>
      </c>
      <c r="F2188" s="6" t="s">
        <v>84</v>
      </c>
      <c r="G2188" s="6" t="s">
        <v>85</v>
      </c>
      <c r="H2188" s="6" t="s">
        <v>21</v>
      </c>
      <c r="I2188" s="8">
        <v>0.55000000000000004</v>
      </c>
      <c r="J2188" s="9">
        <v>1750</v>
      </c>
      <c r="K2188" s="10">
        <f t="shared" si="16"/>
        <v>962.50000000000011</v>
      </c>
      <c r="L2188" s="10">
        <f t="shared" si="17"/>
        <v>336.875</v>
      </c>
      <c r="M2188" s="11">
        <v>0.35</v>
      </c>
      <c r="O2188" s="16"/>
      <c r="P2188" s="14"/>
      <c r="Q2188" s="12"/>
      <c r="R2188" s="13"/>
    </row>
    <row r="2189" spans="1:18" ht="15.85" customHeight="1">
      <c r="A2189" s="1"/>
      <c r="B2189" s="6" t="s">
        <v>27</v>
      </c>
      <c r="C2189" s="6">
        <v>1128299</v>
      </c>
      <c r="D2189" s="7">
        <v>44299</v>
      </c>
      <c r="E2189" s="6" t="s">
        <v>28</v>
      </c>
      <c r="F2189" s="6" t="s">
        <v>84</v>
      </c>
      <c r="G2189" s="6" t="s">
        <v>85</v>
      </c>
      <c r="H2189" s="6" t="s">
        <v>22</v>
      </c>
      <c r="I2189" s="8">
        <v>0.70000000000000007</v>
      </c>
      <c r="J2189" s="9">
        <v>3500</v>
      </c>
      <c r="K2189" s="10">
        <f t="shared" si="16"/>
        <v>2450.0000000000005</v>
      </c>
      <c r="L2189" s="10">
        <f t="shared" si="17"/>
        <v>612.50000000000011</v>
      </c>
      <c r="M2189" s="11">
        <v>0.25</v>
      </c>
      <c r="O2189" s="16"/>
      <c r="P2189" s="14"/>
      <c r="Q2189" s="12"/>
      <c r="R2189" s="13"/>
    </row>
    <row r="2190" spans="1:18" ht="15.85" customHeight="1">
      <c r="A2190" s="1"/>
      <c r="B2190" s="6" t="s">
        <v>27</v>
      </c>
      <c r="C2190" s="6">
        <v>1128299</v>
      </c>
      <c r="D2190" s="7">
        <v>44330</v>
      </c>
      <c r="E2190" s="6" t="s">
        <v>28</v>
      </c>
      <c r="F2190" s="6" t="s">
        <v>84</v>
      </c>
      <c r="G2190" s="6" t="s">
        <v>85</v>
      </c>
      <c r="H2190" s="6" t="s">
        <v>17</v>
      </c>
      <c r="I2190" s="8">
        <v>0.5</v>
      </c>
      <c r="J2190" s="9">
        <v>5500</v>
      </c>
      <c r="K2190" s="10">
        <f t="shared" si="16"/>
        <v>2750</v>
      </c>
      <c r="L2190" s="10">
        <f t="shared" si="17"/>
        <v>1100</v>
      </c>
      <c r="M2190" s="11">
        <v>0.4</v>
      </c>
      <c r="O2190" s="16"/>
      <c r="P2190" s="14"/>
      <c r="Q2190" s="12"/>
      <c r="R2190" s="13"/>
    </row>
    <row r="2191" spans="1:18" ht="15.85" customHeight="1">
      <c r="A2191" s="1"/>
      <c r="B2191" s="6" t="s">
        <v>27</v>
      </c>
      <c r="C2191" s="6">
        <v>1128299</v>
      </c>
      <c r="D2191" s="7">
        <v>44330</v>
      </c>
      <c r="E2191" s="6" t="s">
        <v>28</v>
      </c>
      <c r="F2191" s="6" t="s">
        <v>84</v>
      </c>
      <c r="G2191" s="6" t="s">
        <v>85</v>
      </c>
      <c r="H2191" s="6" t="s">
        <v>18</v>
      </c>
      <c r="I2191" s="8">
        <v>0.55000000000000004</v>
      </c>
      <c r="J2191" s="9">
        <v>4000</v>
      </c>
      <c r="K2191" s="10">
        <f t="shared" si="16"/>
        <v>2200</v>
      </c>
      <c r="L2191" s="10">
        <f t="shared" si="17"/>
        <v>880</v>
      </c>
      <c r="M2191" s="11">
        <v>0.4</v>
      </c>
      <c r="O2191" s="16"/>
      <c r="P2191" s="14"/>
      <c r="Q2191" s="12"/>
      <c r="R2191" s="13"/>
    </row>
    <row r="2192" spans="1:18" ht="15.85" customHeight="1">
      <c r="A2192" s="1"/>
      <c r="B2192" s="6" t="s">
        <v>27</v>
      </c>
      <c r="C2192" s="6">
        <v>1128299</v>
      </c>
      <c r="D2192" s="7">
        <v>44330</v>
      </c>
      <c r="E2192" s="6" t="s">
        <v>28</v>
      </c>
      <c r="F2192" s="6" t="s">
        <v>84</v>
      </c>
      <c r="G2192" s="6" t="s">
        <v>85</v>
      </c>
      <c r="H2192" s="6" t="s">
        <v>19</v>
      </c>
      <c r="I2192" s="8">
        <v>0.55000000000000004</v>
      </c>
      <c r="J2192" s="9">
        <v>4250</v>
      </c>
      <c r="K2192" s="10">
        <f t="shared" si="16"/>
        <v>2337.5</v>
      </c>
      <c r="L2192" s="10">
        <f t="shared" si="17"/>
        <v>818.125</v>
      </c>
      <c r="M2192" s="11">
        <v>0.35</v>
      </c>
      <c r="O2192" s="16"/>
      <c r="P2192" s="14"/>
      <c r="Q2192" s="12"/>
      <c r="R2192" s="13"/>
    </row>
    <row r="2193" spans="1:18" ht="15.85" customHeight="1">
      <c r="A2193" s="1"/>
      <c r="B2193" s="6" t="s">
        <v>27</v>
      </c>
      <c r="C2193" s="6">
        <v>1128299</v>
      </c>
      <c r="D2193" s="7">
        <v>44330</v>
      </c>
      <c r="E2193" s="6" t="s">
        <v>28</v>
      </c>
      <c r="F2193" s="6" t="s">
        <v>84</v>
      </c>
      <c r="G2193" s="6" t="s">
        <v>85</v>
      </c>
      <c r="H2193" s="6" t="s">
        <v>20</v>
      </c>
      <c r="I2193" s="8">
        <v>0.5</v>
      </c>
      <c r="J2193" s="9">
        <v>3250</v>
      </c>
      <c r="K2193" s="10">
        <f t="shared" si="16"/>
        <v>1625</v>
      </c>
      <c r="L2193" s="10">
        <f t="shared" si="17"/>
        <v>650</v>
      </c>
      <c r="M2193" s="11">
        <v>0.4</v>
      </c>
      <c r="O2193" s="16"/>
      <c r="P2193" s="14"/>
      <c r="Q2193" s="12"/>
      <c r="R2193" s="13"/>
    </row>
    <row r="2194" spans="1:18" ht="15.85" customHeight="1">
      <c r="A2194" s="1"/>
      <c r="B2194" s="6" t="s">
        <v>27</v>
      </c>
      <c r="C2194" s="6">
        <v>1128299</v>
      </c>
      <c r="D2194" s="7">
        <v>44330</v>
      </c>
      <c r="E2194" s="6" t="s">
        <v>28</v>
      </c>
      <c r="F2194" s="6" t="s">
        <v>84</v>
      </c>
      <c r="G2194" s="6" t="s">
        <v>85</v>
      </c>
      <c r="H2194" s="6" t="s">
        <v>21</v>
      </c>
      <c r="I2194" s="8">
        <v>0.55000000000000004</v>
      </c>
      <c r="J2194" s="9">
        <v>2250</v>
      </c>
      <c r="K2194" s="10">
        <f t="shared" si="16"/>
        <v>1237.5</v>
      </c>
      <c r="L2194" s="10">
        <f t="shared" si="17"/>
        <v>433.125</v>
      </c>
      <c r="M2194" s="11">
        <v>0.35</v>
      </c>
      <c r="O2194" s="16"/>
      <c r="P2194" s="14"/>
      <c r="Q2194" s="12"/>
      <c r="R2194" s="13"/>
    </row>
    <row r="2195" spans="1:18" ht="15.85" customHeight="1">
      <c r="A2195" s="1"/>
      <c r="B2195" s="6" t="s">
        <v>27</v>
      </c>
      <c r="C2195" s="6">
        <v>1128299</v>
      </c>
      <c r="D2195" s="7">
        <v>44330</v>
      </c>
      <c r="E2195" s="6" t="s">
        <v>28</v>
      </c>
      <c r="F2195" s="6" t="s">
        <v>84</v>
      </c>
      <c r="G2195" s="6" t="s">
        <v>85</v>
      </c>
      <c r="H2195" s="6" t="s">
        <v>22</v>
      </c>
      <c r="I2195" s="8">
        <v>0.70000000000000007</v>
      </c>
      <c r="J2195" s="9">
        <v>4000</v>
      </c>
      <c r="K2195" s="10">
        <f t="shared" si="16"/>
        <v>2800.0000000000005</v>
      </c>
      <c r="L2195" s="10">
        <f t="shared" si="17"/>
        <v>700.00000000000011</v>
      </c>
      <c r="M2195" s="11">
        <v>0.25</v>
      </c>
      <c r="O2195" s="16"/>
      <c r="P2195" s="14"/>
      <c r="Q2195" s="12"/>
      <c r="R2195" s="13"/>
    </row>
    <row r="2196" spans="1:18" ht="15.85" customHeight="1">
      <c r="A2196" s="1"/>
      <c r="B2196" s="6" t="s">
        <v>27</v>
      </c>
      <c r="C2196" s="6">
        <v>1128299</v>
      </c>
      <c r="D2196" s="7">
        <v>44360</v>
      </c>
      <c r="E2196" s="6" t="s">
        <v>28</v>
      </c>
      <c r="F2196" s="6" t="s">
        <v>84</v>
      </c>
      <c r="G2196" s="6" t="s">
        <v>85</v>
      </c>
      <c r="H2196" s="6" t="s">
        <v>17</v>
      </c>
      <c r="I2196" s="8">
        <v>0.5</v>
      </c>
      <c r="J2196" s="9">
        <v>6750</v>
      </c>
      <c r="K2196" s="10">
        <f t="shared" si="16"/>
        <v>3375</v>
      </c>
      <c r="L2196" s="10">
        <f t="shared" si="17"/>
        <v>1350</v>
      </c>
      <c r="M2196" s="11">
        <v>0.4</v>
      </c>
      <c r="O2196" s="16"/>
      <c r="P2196" s="14"/>
      <c r="Q2196" s="12"/>
      <c r="R2196" s="13"/>
    </row>
    <row r="2197" spans="1:18" ht="15.85" customHeight="1">
      <c r="A2197" s="1"/>
      <c r="B2197" s="6" t="s">
        <v>27</v>
      </c>
      <c r="C2197" s="6">
        <v>1128299</v>
      </c>
      <c r="D2197" s="7">
        <v>44360</v>
      </c>
      <c r="E2197" s="6" t="s">
        <v>28</v>
      </c>
      <c r="F2197" s="6" t="s">
        <v>84</v>
      </c>
      <c r="G2197" s="6" t="s">
        <v>85</v>
      </c>
      <c r="H2197" s="6" t="s">
        <v>18</v>
      </c>
      <c r="I2197" s="8">
        <v>0.55000000000000004</v>
      </c>
      <c r="J2197" s="9">
        <v>5250</v>
      </c>
      <c r="K2197" s="10">
        <f t="shared" si="16"/>
        <v>2887.5000000000005</v>
      </c>
      <c r="L2197" s="10">
        <f t="shared" si="17"/>
        <v>1155.0000000000002</v>
      </c>
      <c r="M2197" s="11">
        <v>0.4</v>
      </c>
      <c r="O2197" s="16"/>
      <c r="P2197" s="14"/>
      <c r="Q2197" s="12"/>
      <c r="R2197" s="13"/>
    </row>
    <row r="2198" spans="1:18" ht="15.85" customHeight="1">
      <c r="A2198" s="1"/>
      <c r="B2198" s="6" t="s">
        <v>27</v>
      </c>
      <c r="C2198" s="6">
        <v>1128299</v>
      </c>
      <c r="D2198" s="7">
        <v>44360</v>
      </c>
      <c r="E2198" s="6" t="s">
        <v>28</v>
      </c>
      <c r="F2198" s="6" t="s">
        <v>84</v>
      </c>
      <c r="G2198" s="6" t="s">
        <v>85</v>
      </c>
      <c r="H2198" s="6" t="s">
        <v>19</v>
      </c>
      <c r="I2198" s="8">
        <v>0.55000000000000004</v>
      </c>
      <c r="J2198" s="9">
        <v>5250</v>
      </c>
      <c r="K2198" s="10">
        <f t="shared" si="16"/>
        <v>2887.5000000000005</v>
      </c>
      <c r="L2198" s="10">
        <f t="shared" si="17"/>
        <v>1010.6250000000001</v>
      </c>
      <c r="M2198" s="11">
        <v>0.35</v>
      </c>
      <c r="O2198" s="16"/>
      <c r="P2198" s="14"/>
      <c r="Q2198" s="12"/>
      <c r="R2198" s="13"/>
    </row>
    <row r="2199" spans="1:18" ht="15.85" customHeight="1">
      <c r="A2199" s="1"/>
      <c r="B2199" s="6" t="s">
        <v>27</v>
      </c>
      <c r="C2199" s="6">
        <v>1128299</v>
      </c>
      <c r="D2199" s="7">
        <v>44360</v>
      </c>
      <c r="E2199" s="6" t="s">
        <v>28</v>
      </c>
      <c r="F2199" s="6" t="s">
        <v>84</v>
      </c>
      <c r="G2199" s="6" t="s">
        <v>85</v>
      </c>
      <c r="H2199" s="6" t="s">
        <v>20</v>
      </c>
      <c r="I2199" s="8">
        <v>0.5</v>
      </c>
      <c r="J2199" s="9">
        <v>4000</v>
      </c>
      <c r="K2199" s="10">
        <f t="shared" si="16"/>
        <v>2000</v>
      </c>
      <c r="L2199" s="10">
        <f t="shared" si="17"/>
        <v>800</v>
      </c>
      <c r="M2199" s="11">
        <v>0.4</v>
      </c>
      <c r="O2199" s="16"/>
      <c r="P2199" s="14"/>
      <c r="Q2199" s="12"/>
      <c r="R2199" s="13"/>
    </row>
    <row r="2200" spans="1:18" ht="15.85" customHeight="1">
      <c r="A2200" s="1"/>
      <c r="B2200" s="6" t="s">
        <v>27</v>
      </c>
      <c r="C2200" s="6">
        <v>1128299</v>
      </c>
      <c r="D2200" s="7">
        <v>44360</v>
      </c>
      <c r="E2200" s="6" t="s">
        <v>28</v>
      </c>
      <c r="F2200" s="6" t="s">
        <v>84</v>
      </c>
      <c r="G2200" s="6" t="s">
        <v>85</v>
      </c>
      <c r="H2200" s="6" t="s">
        <v>21</v>
      </c>
      <c r="I2200" s="8">
        <v>0.55000000000000004</v>
      </c>
      <c r="J2200" s="9">
        <v>2750</v>
      </c>
      <c r="K2200" s="10">
        <f t="shared" si="16"/>
        <v>1512.5000000000002</v>
      </c>
      <c r="L2200" s="10">
        <f t="shared" si="17"/>
        <v>529.375</v>
      </c>
      <c r="M2200" s="11">
        <v>0.35</v>
      </c>
      <c r="O2200" s="16"/>
      <c r="P2200" s="14"/>
      <c r="Q2200" s="12"/>
      <c r="R2200" s="13"/>
    </row>
    <row r="2201" spans="1:18" ht="15.85" customHeight="1">
      <c r="A2201" s="1"/>
      <c r="B2201" s="6" t="s">
        <v>27</v>
      </c>
      <c r="C2201" s="6">
        <v>1128299</v>
      </c>
      <c r="D2201" s="7">
        <v>44360</v>
      </c>
      <c r="E2201" s="6" t="s">
        <v>28</v>
      </c>
      <c r="F2201" s="6" t="s">
        <v>84</v>
      </c>
      <c r="G2201" s="6" t="s">
        <v>85</v>
      </c>
      <c r="H2201" s="6" t="s">
        <v>22</v>
      </c>
      <c r="I2201" s="8">
        <v>0.70000000000000007</v>
      </c>
      <c r="J2201" s="9">
        <v>5750</v>
      </c>
      <c r="K2201" s="10">
        <f t="shared" si="16"/>
        <v>4025.0000000000005</v>
      </c>
      <c r="L2201" s="10">
        <f t="shared" si="17"/>
        <v>1006.2500000000001</v>
      </c>
      <c r="M2201" s="11">
        <v>0.25</v>
      </c>
      <c r="O2201" s="16"/>
      <c r="P2201" s="14"/>
      <c r="Q2201" s="12"/>
      <c r="R2201" s="13"/>
    </row>
    <row r="2202" spans="1:18" ht="15.85" customHeight="1">
      <c r="A2202" s="1"/>
      <c r="B2202" s="6" t="s">
        <v>27</v>
      </c>
      <c r="C2202" s="6">
        <v>1128299</v>
      </c>
      <c r="D2202" s="7">
        <v>44389</v>
      </c>
      <c r="E2202" s="6" t="s">
        <v>28</v>
      </c>
      <c r="F2202" s="6" t="s">
        <v>84</v>
      </c>
      <c r="G2202" s="6" t="s">
        <v>85</v>
      </c>
      <c r="H2202" s="6" t="s">
        <v>17</v>
      </c>
      <c r="I2202" s="8">
        <v>0.5</v>
      </c>
      <c r="J2202" s="9">
        <v>7250</v>
      </c>
      <c r="K2202" s="10">
        <f t="shared" si="16"/>
        <v>3625</v>
      </c>
      <c r="L2202" s="10">
        <f t="shared" si="17"/>
        <v>1450</v>
      </c>
      <c r="M2202" s="11">
        <v>0.4</v>
      </c>
      <c r="O2202" s="16"/>
      <c r="P2202" s="14"/>
      <c r="Q2202" s="12"/>
      <c r="R2202" s="13"/>
    </row>
    <row r="2203" spans="1:18" ht="15.85" customHeight="1">
      <c r="A2203" s="1"/>
      <c r="B2203" s="6" t="s">
        <v>27</v>
      </c>
      <c r="C2203" s="6">
        <v>1128299</v>
      </c>
      <c r="D2203" s="7">
        <v>44389</v>
      </c>
      <c r="E2203" s="6" t="s">
        <v>28</v>
      </c>
      <c r="F2203" s="6" t="s">
        <v>84</v>
      </c>
      <c r="G2203" s="6" t="s">
        <v>85</v>
      </c>
      <c r="H2203" s="6" t="s">
        <v>18</v>
      </c>
      <c r="I2203" s="8">
        <v>0.55000000000000004</v>
      </c>
      <c r="J2203" s="9">
        <v>5750</v>
      </c>
      <c r="K2203" s="10">
        <f t="shared" si="16"/>
        <v>3162.5000000000005</v>
      </c>
      <c r="L2203" s="10">
        <f t="shared" si="17"/>
        <v>1265.0000000000002</v>
      </c>
      <c r="M2203" s="11">
        <v>0.4</v>
      </c>
      <c r="O2203" s="16"/>
      <c r="P2203" s="14"/>
      <c r="Q2203" s="12"/>
      <c r="R2203" s="13"/>
    </row>
    <row r="2204" spans="1:18" ht="15.85" customHeight="1">
      <c r="A2204" s="1"/>
      <c r="B2204" s="6" t="s">
        <v>27</v>
      </c>
      <c r="C2204" s="6">
        <v>1128299</v>
      </c>
      <c r="D2204" s="7">
        <v>44389</v>
      </c>
      <c r="E2204" s="6" t="s">
        <v>28</v>
      </c>
      <c r="F2204" s="6" t="s">
        <v>84</v>
      </c>
      <c r="G2204" s="6" t="s">
        <v>85</v>
      </c>
      <c r="H2204" s="6" t="s">
        <v>19</v>
      </c>
      <c r="I2204" s="8">
        <v>0.55000000000000004</v>
      </c>
      <c r="J2204" s="9">
        <v>5250</v>
      </c>
      <c r="K2204" s="10">
        <f t="shared" si="16"/>
        <v>2887.5000000000005</v>
      </c>
      <c r="L2204" s="10">
        <f t="shared" si="17"/>
        <v>1010.6250000000001</v>
      </c>
      <c r="M2204" s="11">
        <v>0.35</v>
      </c>
      <c r="O2204" s="16"/>
      <c r="P2204" s="14"/>
      <c r="Q2204" s="12"/>
      <c r="R2204" s="13"/>
    </row>
    <row r="2205" spans="1:18" ht="15.85" customHeight="1">
      <c r="A2205" s="1"/>
      <c r="B2205" s="6" t="s">
        <v>27</v>
      </c>
      <c r="C2205" s="6">
        <v>1128299</v>
      </c>
      <c r="D2205" s="7">
        <v>44389</v>
      </c>
      <c r="E2205" s="6" t="s">
        <v>28</v>
      </c>
      <c r="F2205" s="6" t="s">
        <v>84</v>
      </c>
      <c r="G2205" s="6" t="s">
        <v>85</v>
      </c>
      <c r="H2205" s="6" t="s">
        <v>20</v>
      </c>
      <c r="I2205" s="8">
        <v>0.5</v>
      </c>
      <c r="J2205" s="9">
        <v>4250</v>
      </c>
      <c r="K2205" s="10">
        <f t="shared" si="16"/>
        <v>2125</v>
      </c>
      <c r="L2205" s="10">
        <f t="shared" si="17"/>
        <v>850</v>
      </c>
      <c r="M2205" s="11">
        <v>0.4</v>
      </c>
      <c r="O2205" s="16"/>
      <c r="P2205" s="14"/>
      <c r="Q2205" s="12"/>
      <c r="R2205" s="13"/>
    </row>
    <row r="2206" spans="1:18" ht="15.85" customHeight="1">
      <c r="A2206" s="1"/>
      <c r="B2206" s="6" t="s">
        <v>27</v>
      </c>
      <c r="C2206" s="6">
        <v>1128299</v>
      </c>
      <c r="D2206" s="7">
        <v>44389</v>
      </c>
      <c r="E2206" s="6" t="s">
        <v>28</v>
      </c>
      <c r="F2206" s="6" t="s">
        <v>84</v>
      </c>
      <c r="G2206" s="6" t="s">
        <v>85</v>
      </c>
      <c r="H2206" s="6" t="s">
        <v>21</v>
      </c>
      <c r="I2206" s="8">
        <v>0.55000000000000004</v>
      </c>
      <c r="J2206" s="9">
        <v>4750</v>
      </c>
      <c r="K2206" s="10">
        <f t="shared" si="16"/>
        <v>2612.5</v>
      </c>
      <c r="L2206" s="10">
        <f t="shared" si="17"/>
        <v>914.37499999999989</v>
      </c>
      <c r="M2206" s="11">
        <v>0.35</v>
      </c>
      <c r="O2206" s="16"/>
      <c r="P2206" s="14"/>
      <c r="Q2206" s="12"/>
      <c r="R2206" s="13"/>
    </row>
    <row r="2207" spans="1:18" ht="15.85" customHeight="1">
      <c r="A2207" s="1"/>
      <c r="B2207" s="6" t="s">
        <v>27</v>
      </c>
      <c r="C2207" s="6">
        <v>1128299</v>
      </c>
      <c r="D2207" s="7">
        <v>44389</v>
      </c>
      <c r="E2207" s="6" t="s">
        <v>28</v>
      </c>
      <c r="F2207" s="6" t="s">
        <v>84</v>
      </c>
      <c r="G2207" s="6" t="s">
        <v>85</v>
      </c>
      <c r="H2207" s="6" t="s">
        <v>22</v>
      </c>
      <c r="I2207" s="8">
        <v>0.70000000000000007</v>
      </c>
      <c r="J2207" s="9">
        <v>4750</v>
      </c>
      <c r="K2207" s="10">
        <f t="shared" si="16"/>
        <v>3325.0000000000005</v>
      </c>
      <c r="L2207" s="10">
        <f t="shared" si="17"/>
        <v>831.25000000000011</v>
      </c>
      <c r="M2207" s="11">
        <v>0.25</v>
      </c>
      <c r="O2207" s="16"/>
      <c r="P2207" s="14"/>
      <c r="Q2207" s="12"/>
      <c r="R2207" s="13"/>
    </row>
    <row r="2208" spans="1:18" ht="15.85" customHeight="1">
      <c r="A2208" s="1"/>
      <c r="B2208" s="6" t="s">
        <v>27</v>
      </c>
      <c r="C2208" s="6">
        <v>1128299</v>
      </c>
      <c r="D2208" s="7">
        <v>44421</v>
      </c>
      <c r="E2208" s="6" t="s">
        <v>28</v>
      </c>
      <c r="F2208" s="6" t="s">
        <v>84</v>
      </c>
      <c r="G2208" s="6" t="s">
        <v>85</v>
      </c>
      <c r="H2208" s="6" t="s">
        <v>17</v>
      </c>
      <c r="I2208" s="8">
        <v>0.55000000000000004</v>
      </c>
      <c r="J2208" s="9">
        <v>6750</v>
      </c>
      <c r="K2208" s="10">
        <f t="shared" si="16"/>
        <v>3712.5000000000005</v>
      </c>
      <c r="L2208" s="10">
        <f t="shared" si="17"/>
        <v>1485.0000000000002</v>
      </c>
      <c r="M2208" s="11">
        <v>0.4</v>
      </c>
      <c r="O2208" s="16"/>
      <c r="P2208" s="14"/>
      <c r="Q2208" s="12"/>
      <c r="R2208" s="13"/>
    </row>
    <row r="2209" spans="1:18" ht="15.85" customHeight="1">
      <c r="A2209" s="1"/>
      <c r="B2209" s="6" t="s">
        <v>27</v>
      </c>
      <c r="C2209" s="6">
        <v>1128299</v>
      </c>
      <c r="D2209" s="7">
        <v>44421</v>
      </c>
      <c r="E2209" s="6" t="s">
        <v>28</v>
      </c>
      <c r="F2209" s="6" t="s">
        <v>84</v>
      </c>
      <c r="G2209" s="6" t="s">
        <v>85</v>
      </c>
      <c r="H2209" s="6" t="s">
        <v>18</v>
      </c>
      <c r="I2209" s="8">
        <v>0.60000000000000009</v>
      </c>
      <c r="J2209" s="9">
        <v>6250</v>
      </c>
      <c r="K2209" s="10">
        <f t="shared" si="16"/>
        <v>3750.0000000000005</v>
      </c>
      <c r="L2209" s="10">
        <f t="shared" si="17"/>
        <v>1500.0000000000002</v>
      </c>
      <c r="M2209" s="11">
        <v>0.4</v>
      </c>
      <c r="O2209" s="16"/>
      <c r="P2209" s="14"/>
      <c r="Q2209" s="12"/>
      <c r="R2209" s="13"/>
    </row>
    <row r="2210" spans="1:18" ht="15.85" customHeight="1">
      <c r="A2210" s="1"/>
      <c r="B2210" s="6" t="s">
        <v>27</v>
      </c>
      <c r="C2210" s="6">
        <v>1128299</v>
      </c>
      <c r="D2210" s="7">
        <v>44421</v>
      </c>
      <c r="E2210" s="6" t="s">
        <v>28</v>
      </c>
      <c r="F2210" s="6" t="s">
        <v>84</v>
      </c>
      <c r="G2210" s="6" t="s">
        <v>85</v>
      </c>
      <c r="H2210" s="6" t="s">
        <v>19</v>
      </c>
      <c r="I2210" s="8">
        <v>0.55000000000000004</v>
      </c>
      <c r="J2210" s="9">
        <v>5000</v>
      </c>
      <c r="K2210" s="10">
        <f t="shared" si="16"/>
        <v>2750</v>
      </c>
      <c r="L2210" s="10">
        <f t="shared" si="17"/>
        <v>962.49999999999989</v>
      </c>
      <c r="M2210" s="11">
        <v>0.35</v>
      </c>
      <c r="O2210" s="16"/>
      <c r="P2210" s="14"/>
      <c r="Q2210" s="12"/>
      <c r="R2210" s="13"/>
    </row>
    <row r="2211" spans="1:18" ht="15.85" customHeight="1">
      <c r="A2211" s="1"/>
      <c r="B2211" s="6" t="s">
        <v>27</v>
      </c>
      <c r="C2211" s="6">
        <v>1128299</v>
      </c>
      <c r="D2211" s="7">
        <v>44421</v>
      </c>
      <c r="E2211" s="6" t="s">
        <v>28</v>
      </c>
      <c r="F2211" s="6" t="s">
        <v>84</v>
      </c>
      <c r="G2211" s="6" t="s">
        <v>85</v>
      </c>
      <c r="H2211" s="6" t="s">
        <v>20</v>
      </c>
      <c r="I2211" s="8">
        <v>0.55000000000000004</v>
      </c>
      <c r="J2211" s="9">
        <v>4500</v>
      </c>
      <c r="K2211" s="10">
        <f t="shared" si="16"/>
        <v>2475</v>
      </c>
      <c r="L2211" s="10">
        <f t="shared" si="17"/>
        <v>990</v>
      </c>
      <c r="M2211" s="11">
        <v>0.4</v>
      </c>
      <c r="O2211" s="16"/>
      <c r="P2211" s="14"/>
      <c r="Q2211" s="12"/>
      <c r="R2211" s="13"/>
    </row>
    <row r="2212" spans="1:18" ht="15.85" customHeight="1">
      <c r="A2212" s="1"/>
      <c r="B2212" s="6" t="s">
        <v>27</v>
      </c>
      <c r="C2212" s="6">
        <v>1128299</v>
      </c>
      <c r="D2212" s="7">
        <v>44421</v>
      </c>
      <c r="E2212" s="6" t="s">
        <v>28</v>
      </c>
      <c r="F2212" s="6" t="s">
        <v>84</v>
      </c>
      <c r="G2212" s="6" t="s">
        <v>85</v>
      </c>
      <c r="H2212" s="6" t="s">
        <v>21</v>
      </c>
      <c r="I2212" s="8">
        <v>0.65</v>
      </c>
      <c r="J2212" s="9">
        <v>4500</v>
      </c>
      <c r="K2212" s="10">
        <f t="shared" si="16"/>
        <v>2925</v>
      </c>
      <c r="L2212" s="10">
        <f t="shared" si="17"/>
        <v>1023.7499999999999</v>
      </c>
      <c r="M2212" s="11">
        <v>0.35</v>
      </c>
      <c r="O2212" s="16"/>
      <c r="P2212" s="14"/>
      <c r="Q2212" s="12"/>
      <c r="R2212" s="13"/>
    </row>
    <row r="2213" spans="1:18" ht="15.85" customHeight="1">
      <c r="A2213" s="1"/>
      <c r="B2213" s="6" t="s">
        <v>27</v>
      </c>
      <c r="C2213" s="6">
        <v>1128299</v>
      </c>
      <c r="D2213" s="7">
        <v>44421</v>
      </c>
      <c r="E2213" s="6" t="s">
        <v>28</v>
      </c>
      <c r="F2213" s="6" t="s">
        <v>84</v>
      </c>
      <c r="G2213" s="6" t="s">
        <v>85</v>
      </c>
      <c r="H2213" s="6" t="s">
        <v>22</v>
      </c>
      <c r="I2213" s="8">
        <v>0.70000000000000007</v>
      </c>
      <c r="J2213" s="9">
        <v>4250</v>
      </c>
      <c r="K2213" s="10">
        <f t="shared" si="16"/>
        <v>2975.0000000000005</v>
      </c>
      <c r="L2213" s="10">
        <f t="shared" si="17"/>
        <v>743.75000000000011</v>
      </c>
      <c r="M2213" s="11">
        <v>0.25</v>
      </c>
      <c r="O2213" s="16"/>
      <c r="P2213" s="14"/>
      <c r="Q2213" s="12"/>
      <c r="R2213" s="13"/>
    </row>
    <row r="2214" spans="1:18" ht="15.85" customHeight="1">
      <c r="A2214" s="1"/>
      <c r="B2214" s="6" t="s">
        <v>27</v>
      </c>
      <c r="C2214" s="6">
        <v>1128299</v>
      </c>
      <c r="D2214" s="7">
        <v>44453</v>
      </c>
      <c r="E2214" s="6" t="s">
        <v>28</v>
      </c>
      <c r="F2214" s="6" t="s">
        <v>84</v>
      </c>
      <c r="G2214" s="6" t="s">
        <v>85</v>
      </c>
      <c r="H2214" s="6" t="s">
        <v>17</v>
      </c>
      <c r="I2214" s="8">
        <v>0.45000000000000012</v>
      </c>
      <c r="J2214" s="9">
        <v>6000</v>
      </c>
      <c r="K2214" s="10">
        <f t="shared" si="16"/>
        <v>2700.0000000000009</v>
      </c>
      <c r="L2214" s="10">
        <f t="shared" si="17"/>
        <v>1080.0000000000005</v>
      </c>
      <c r="M2214" s="11">
        <v>0.4</v>
      </c>
      <c r="O2214" s="16"/>
      <c r="P2214" s="14"/>
      <c r="Q2214" s="12"/>
      <c r="R2214" s="13"/>
    </row>
    <row r="2215" spans="1:18" ht="15.85" customHeight="1">
      <c r="A2215" s="1"/>
      <c r="B2215" s="6" t="s">
        <v>27</v>
      </c>
      <c r="C2215" s="6">
        <v>1128299</v>
      </c>
      <c r="D2215" s="7">
        <v>44453</v>
      </c>
      <c r="E2215" s="6" t="s">
        <v>28</v>
      </c>
      <c r="F2215" s="6" t="s">
        <v>84</v>
      </c>
      <c r="G2215" s="6" t="s">
        <v>85</v>
      </c>
      <c r="H2215" s="6" t="s">
        <v>18</v>
      </c>
      <c r="I2215" s="8">
        <v>0.50000000000000011</v>
      </c>
      <c r="J2215" s="9">
        <v>6000</v>
      </c>
      <c r="K2215" s="10">
        <f t="shared" si="16"/>
        <v>3000.0000000000005</v>
      </c>
      <c r="L2215" s="10">
        <f t="shared" si="17"/>
        <v>1200.0000000000002</v>
      </c>
      <c r="M2215" s="11">
        <v>0.4</v>
      </c>
      <c r="O2215" s="16"/>
      <c r="P2215" s="14"/>
      <c r="Q2215" s="12"/>
      <c r="R2215" s="13"/>
    </row>
    <row r="2216" spans="1:18" ht="15.85" customHeight="1">
      <c r="A2216" s="1"/>
      <c r="B2216" s="6" t="s">
        <v>27</v>
      </c>
      <c r="C2216" s="6">
        <v>1128299</v>
      </c>
      <c r="D2216" s="7">
        <v>44453</v>
      </c>
      <c r="E2216" s="6" t="s">
        <v>28</v>
      </c>
      <c r="F2216" s="6" t="s">
        <v>84</v>
      </c>
      <c r="G2216" s="6" t="s">
        <v>85</v>
      </c>
      <c r="H2216" s="6" t="s">
        <v>19</v>
      </c>
      <c r="I2216" s="8">
        <v>0.45000000000000012</v>
      </c>
      <c r="J2216" s="9">
        <v>4500</v>
      </c>
      <c r="K2216" s="10">
        <f t="shared" si="16"/>
        <v>2025.0000000000005</v>
      </c>
      <c r="L2216" s="10">
        <f t="shared" si="17"/>
        <v>708.75000000000011</v>
      </c>
      <c r="M2216" s="11">
        <v>0.35</v>
      </c>
      <c r="O2216" s="16"/>
      <c r="P2216" s="14"/>
      <c r="Q2216" s="12"/>
      <c r="R2216" s="13"/>
    </row>
    <row r="2217" spans="1:18" ht="15.85" customHeight="1">
      <c r="A2217" s="1"/>
      <c r="B2217" s="6" t="s">
        <v>27</v>
      </c>
      <c r="C2217" s="6">
        <v>1128299</v>
      </c>
      <c r="D2217" s="7">
        <v>44453</v>
      </c>
      <c r="E2217" s="6" t="s">
        <v>28</v>
      </c>
      <c r="F2217" s="6" t="s">
        <v>84</v>
      </c>
      <c r="G2217" s="6" t="s">
        <v>85</v>
      </c>
      <c r="H2217" s="6" t="s">
        <v>20</v>
      </c>
      <c r="I2217" s="8">
        <v>0.45000000000000012</v>
      </c>
      <c r="J2217" s="9">
        <v>4000</v>
      </c>
      <c r="K2217" s="10">
        <f t="shared" si="16"/>
        <v>1800.0000000000005</v>
      </c>
      <c r="L2217" s="10">
        <f t="shared" si="17"/>
        <v>720.00000000000023</v>
      </c>
      <c r="M2217" s="11">
        <v>0.4</v>
      </c>
      <c r="O2217" s="16"/>
      <c r="P2217" s="14"/>
      <c r="Q2217" s="12"/>
      <c r="R2217" s="13"/>
    </row>
    <row r="2218" spans="1:18" ht="15.85" customHeight="1">
      <c r="A2218" s="1"/>
      <c r="B2218" s="6" t="s">
        <v>27</v>
      </c>
      <c r="C2218" s="6">
        <v>1128299</v>
      </c>
      <c r="D2218" s="7">
        <v>44453</v>
      </c>
      <c r="E2218" s="6" t="s">
        <v>28</v>
      </c>
      <c r="F2218" s="6" t="s">
        <v>84</v>
      </c>
      <c r="G2218" s="6" t="s">
        <v>85</v>
      </c>
      <c r="H2218" s="6" t="s">
        <v>21</v>
      </c>
      <c r="I2218" s="8">
        <v>0.55000000000000004</v>
      </c>
      <c r="J2218" s="9">
        <v>4000</v>
      </c>
      <c r="K2218" s="10">
        <f t="shared" si="16"/>
        <v>2200</v>
      </c>
      <c r="L2218" s="10">
        <f t="shared" si="17"/>
        <v>770</v>
      </c>
      <c r="M2218" s="11">
        <v>0.35</v>
      </c>
      <c r="O2218" s="16"/>
      <c r="P2218" s="14"/>
      <c r="Q2218" s="12"/>
      <c r="R2218" s="13"/>
    </row>
    <row r="2219" spans="1:18" ht="15.85" customHeight="1">
      <c r="A2219" s="1"/>
      <c r="B2219" s="6" t="s">
        <v>27</v>
      </c>
      <c r="C2219" s="6">
        <v>1128299</v>
      </c>
      <c r="D2219" s="7">
        <v>44453</v>
      </c>
      <c r="E2219" s="6" t="s">
        <v>28</v>
      </c>
      <c r="F2219" s="6" t="s">
        <v>84</v>
      </c>
      <c r="G2219" s="6" t="s">
        <v>85</v>
      </c>
      <c r="H2219" s="6" t="s">
        <v>22</v>
      </c>
      <c r="I2219" s="8">
        <v>0.60000000000000009</v>
      </c>
      <c r="J2219" s="9">
        <v>4500</v>
      </c>
      <c r="K2219" s="10">
        <f t="shared" si="16"/>
        <v>2700.0000000000005</v>
      </c>
      <c r="L2219" s="10">
        <f t="shared" si="17"/>
        <v>675.00000000000011</v>
      </c>
      <c r="M2219" s="11">
        <v>0.25</v>
      </c>
      <c r="O2219" s="16"/>
      <c r="P2219" s="14"/>
      <c r="Q2219" s="12"/>
      <c r="R2219" s="13"/>
    </row>
    <row r="2220" spans="1:18" ht="15.85" customHeight="1">
      <c r="A2220" s="1"/>
      <c r="B2220" s="6" t="s">
        <v>27</v>
      </c>
      <c r="C2220" s="6">
        <v>1128299</v>
      </c>
      <c r="D2220" s="7">
        <v>44482</v>
      </c>
      <c r="E2220" s="6" t="s">
        <v>28</v>
      </c>
      <c r="F2220" s="6" t="s">
        <v>84</v>
      </c>
      <c r="G2220" s="6" t="s">
        <v>85</v>
      </c>
      <c r="H2220" s="6" t="s">
        <v>17</v>
      </c>
      <c r="I2220" s="8">
        <v>0.45000000000000012</v>
      </c>
      <c r="J2220" s="9">
        <v>5250</v>
      </c>
      <c r="K2220" s="10">
        <f t="shared" si="16"/>
        <v>2362.5000000000005</v>
      </c>
      <c r="L2220" s="10">
        <f t="shared" si="17"/>
        <v>945.00000000000023</v>
      </c>
      <c r="M2220" s="11">
        <v>0.4</v>
      </c>
      <c r="O2220" s="16"/>
      <c r="P2220" s="14"/>
      <c r="Q2220" s="12"/>
      <c r="R2220" s="13"/>
    </row>
    <row r="2221" spans="1:18" ht="15.85" customHeight="1">
      <c r="A2221" s="1"/>
      <c r="B2221" s="6" t="s">
        <v>27</v>
      </c>
      <c r="C2221" s="6">
        <v>1128299</v>
      </c>
      <c r="D2221" s="7">
        <v>44482</v>
      </c>
      <c r="E2221" s="6" t="s">
        <v>28</v>
      </c>
      <c r="F2221" s="6" t="s">
        <v>84</v>
      </c>
      <c r="G2221" s="6" t="s">
        <v>85</v>
      </c>
      <c r="H2221" s="6" t="s">
        <v>18</v>
      </c>
      <c r="I2221" s="8">
        <v>0.50000000000000011</v>
      </c>
      <c r="J2221" s="9">
        <v>5250</v>
      </c>
      <c r="K2221" s="10">
        <f t="shared" si="16"/>
        <v>2625.0000000000005</v>
      </c>
      <c r="L2221" s="10">
        <f t="shared" si="17"/>
        <v>1050.0000000000002</v>
      </c>
      <c r="M2221" s="11">
        <v>0.4</v>
      </c>
      <c r="O2221" s="16"/>
      <c r="P2221" s="14"/>
      <c r="Q2221" s="12"/>
      <c r="R2221" s="13"/>
    </row>
    <row r="2222" spans="1:18" ht="15.85" customHeight="1">
      <c r="A2222" s="1"/>
      <c r="B2222" s="6" t="s">
        <v>27</v>
      </c>
      <c r="C2222" s="6">
        <v>1128299</v>
      </c>
      <c r="D2222" s="7">
        <v>44482</v>
      </c>
      <c r="E2222" s="6" t="s">
        <v>28</v>
      </c>
      <c r="F2222" s="6" t="s">
        <v>84</v>
      </c>
      <c r="G2222" s="6" t="s">
        <v>85</v>
      </c>
      <c r="H2222" s="6" t="s">
        <v>19</v>
      </c>
      <c r="I2222" s="8">
        <v>0.45000000000000012</v>
      </c>
      <c r="J2222" s="9">
        <v>3500</v>
      </c>
      <c r="K2222" s="10">
        <f t="shared" si="16"/>
        <v>1575.0000000000005</v>
      </c>
      <c r="L2222" s="10">
        <f t="shared" si="17"/>
        <v>551.25000000000011</v>
      </c>
      <c r="M2222" s="11">
        <v>0.35</v>
      </c>
      <c r="O2222" s="16"/>
      <c r="P2222" s="14"/>
      <c r="Q2222" s="12"/>
      <c r="R2222" s="13"/>
    </row>
    <row r="2223" spans="1:18" ht="15.85" customHeight="1">
      <c r="A2223" s="1"/>
      <c r="B2223" s="6" t="s">
        <v>27</v>
      </c>
      <c r="C2223" s="6">
        <v>1128299</v>
      </c>
      <c r="D2223" s="7">
        <v>44482</v>
      </c>
      <c r="E2223" s="6" t="s">
        <v>28</v>
      </c>
      <c r="F2223" s="6" t="s">
        <v>84</v>
      </c>
      <c r="G2223" s="6" t="s">
        <v>85</v>
      </c>
      <c r="H2223" s="6" t="s">
        <v>20</v>
      </c>
      <c r="I2223" s="8">
        <v>0.45000000000000012</v>
      </c>
      <c r="J2223" s="9">
        <v>3250</v>
      </c>
      <c r="K2223" s="10">
        <f t="shared" si="16"/>
        <v>1462.5000000000005</v>
      </c>
      <c r="L2223" s="10">
        <f t="shared" si="17"/>
        <v>585.00000000000023</v>
      </c>
      <c r="M2223" s="11">
        <v>0.4</v>
      </c>
      <c r="O2223" s="16"/>
      <c r="P2223" s="14"/>
      <c r="Q2223" s="12"/>
      <c r="R2223" s="13"/>
    </row>
    <row r="2224" spans="1:18" ht="15.85" customHeight="1">
      <c r="A2224" s="1"/>
      <c r="B2224" s="6" t="s">
        <v>27</v>
      </c>
      <c r="C2224" s="6">
        <v>1128299</v>
      </c>
      <c r="D2224" s="7">
        <v>44482</v>
      </c>
      <c r="E2224" s="6" t="s">
        <v>28</v>
      </c>
      <c r="F2224" s="6" t="s">
        <v>84</v>
      </c>
      <c r="G2224" s="6" t="s">
        <v>85</v>
      </c>
      <c r="H2224" s="6" t="s">
        <v>21</v>
      </c>
      <c r="I2224" s="8">
        <v>0.55000000000000004</v>
      </c>
      <c r="J2224" s="9">
        <v>3000</v>
      </c>
      <c r="K2224" s="10">
        <f t="shared" si="16"/>
        <v>1650.0000000000002</v>
      </c>
      <c r="L2224" s="10">
        <f t="shared" si="17"/>
        <v>577.5</v>
      </c>
      <c r="M2224" s="11">
        <v>0.35</v>
      </c>
      <c r="O2224" s="16"/>
      <c r="P2224" s="14"/>
      <c r="Q2224" s="12"/>
      <c r="R2224" s="13"/>
    </row>
    <row r="2225" spans="1:18" ht="15.85" customHeight="1">
      <c r="A2225" s="1"/>
      <c r="B2225" s="6" t="s">
        <v>27</v>
      </c>
      <c r="C2225" s="6">
        <v>1128299</v>
      </c>
      <c r="D2225" s="7">
        <v>44482</v>
      </c>
      <c r="E2225" s="6" t="s">
        <v>28</v>
      </c>
      <c r="F2225" s="6" t="s">
        <v>84</v>
      </c>
      <c r="G2225" s="6" t="s">
        <v>85</v>
      </c>
      <c r="H2225" s="6" t="s">
        <v>22</v>
      </c>
      <c r="I2225" s="8">
        <v>0.70000000000000007</v>
      </c>
      <c r="J2225" s="9">
        <v>3500</v>
      </c>
      <c r="K2225" s="10">
        <f t="shared" si="16"/>
        <v>2450.0000000000005</v>
      </c>
      <c r="L2225" s="10">
        <f t="shared" si="17"/>
        <v>612.50000000000011</v>
      </c>
      <c r="M2225" s="11">
        <v>0.25</v>
      </c>
      <c r="O2225" s="16"/>
      <c r="P2225" s="14"/>
      <c r="Q2225" s="12"/>
      <c r="R2225" s="13"/>
    </row>
    <row r="2226" spans="1:18" ht="15.85" customHeight="1">
      <c r="A2226" s="1"/>
      <c r="B2226" s="6" t="s">
        <v>27</v>
      </c>
      <c r="C2226" s="6">
        <v>1128299</v>
      </c>
      <c r="D2226" s="7">
        <v>44513</v>
      </c>
      <c r="E2226" s="6" t="s">
        <v>28</v>
      </c>
      <c r="F2226" s="6" t="s">
        <v>84</v>
      </c>
      <c r="G2226" s="6" t="s">
        <v>85</v>
      </c>
      <c r="H2226" s="6" t="s">
        <v>17</v>
      </c>
      <c r="I2226" s="8">
        <v>0.55000000000000004</v>
      </c>
      <c r="J2226" s="9">
        <v>5250</v>
      </c>
      <c r="K2226" s="10">
        <f t="shared" si="16"/>
        <v>2887.5000000000005</v>
      </c>
      <c r="L2226" s="10">
        <f t="shared" si="17"/>
        <v>1155.0000000000002</v>
      </c>
      <c r="M2226" s="11">
        <v>0.4</v>
      </c>
      <c r="O2226" s="16"/>
      <c r="P2226" s="14"/>
      <c r="Q2226" s="12"/>
      <c r="R2226" s="13"/>
    </row>
    <row r="2227" spans="1:18" ht="15.85" customHeight="1">
      <c r="A2227" s="1"/>
      <c r="B2227" s="6" t="s">
        <v>27</v>
      </c>
      <c r="C2227" s="6">
        <v>1128299</v>
      </c>
      <c r="D2227" s="7">
        <v>44513</v>
      </c>
      <c r="E2227" s="6" t="s">
        <v>28</v>
      </c>
      <c r="F2227" s="6" t="s">
        <v>84</v>
      </c>
      <c r="G2227" s="6" t="s">
        <v>85</v>
      </c>
      <c r="H2227" s="6" t="s">
        <v>18</v>
      </c>
      <c r="I2227" s="8">
        <v>0.60000000000000009</v>
      </c>
      <c r="J2227" s="9">
        <v>5750</v>
      </c>
      <c r="K2227" s="10">
        <f t="shared" si="16"/>
        <v>3450.0000000000005</v>
      </c>
      <c r="L2227" s="10">
        <f t="shared" si="17"/>
        <v>1380.0000000000002</v>
      </c>
      <c r="M2227" s="11">
        <v>0.4</v>
      </c>
      <c r="O2227" s="16"/>
      <c r="P2227" s="14"/>
      <c r="Q2227" s="12"/>
      <c r="R2227" s="13"/>
    </row>
    <row r="2228" spans="1:18" ht="15.85" customHeight="1">
      <c r="A2228" s="1"/>
      <c r="B2228" s="6" t="s">
        <v>27</v>
      </c>
      <c r="C2228" s="6">
        <v>1128299</v>
      </c>
      <c r="D2228" s="7">
        <v>44513</v>
      </c>
      <c r="E2228" s="6" t="s">
        <v>28</v>
      </c>
      <c r="F2228" s="6" t="s">
        <v>84</v>
      </c>
      <c r="G2228" s="6" t="s">
        <v>85</v>
      </c>
      <c r="H2228" s="6" t="s">
        <v>19</v>
      </c>
      <c r="I2228" s="8">
        <v>0.55000000000000004</v>
      </c>
      <c r="J2228" s="9">
        <v>4250</v>
      </c>
      <c r="K2228" s="10">
        <f t="shared" si="16"/>
        <v>2337.5</v>
      </c>
      <c r="L2228" s="10">
        <f t="shared" si="17"/>
        <v>818.125</v>
      </c>
      <c r="M2228" s="11">
        <v>0.35</v>
      </c>
      <c r="O2228" s="16"/>
      <c r="P2228" s="14"/>
      <c r="Q2228" s="12"/>
      <c r="R2228" s="13"/>
    </row>
    <row r="2229" spans="1:18" ht="15.85" customHeight="1">
      <c r="A2229" s="1"/>
      <c r="B2229" s="6" t="s">
        <v>27</v>
      </c>
      <c r="C2229" s="6">
        <v>1128299</v>
      </c>
      <c r="D2229" s="7">
        <v>44513</v>
      </c>
      <c r="E2229" s="6" t="s">
        <v>28</v>
      </c>
      <c r="F2229" s="6" t="s">
        <v>84</v>
      </c>
      <c r="G2229" s="6" t="s">
        <v>85</v>
      </c>
      <c r="H2229" s="6" t="s">
        <v>20</v>
      </c>
      <c r="I2229" s="8">
        <v>0.55000000000000004</v>
      </c>
      <c r="J2229" s="9">
        <v>4000</v>
      </c>
      <c r="K2229" s="10">
        <f t="shared" si="16"/>
        <v>2200</v>
      </c>
      <c r="L2229" s="10">
        <f t="shared" si="17"/>
        <v>880</v>
      </c>
      <c r="M2229" s="11">
        <v>0.4</v>
      </c>
      <c r="O2229" s="16"/>
      <c r="P2229" s="14"/>
      <c r="Q2229" s="12"/>
      <c r="R2229" s="13"/>
    </row>
    <row r="2230" spans="1:18" ht="15.85" customHeight="1">
      <c r="A2230" s="1"/>
      <c r="B2230" s="6" t="s">
        <v>27</v>
      </c>
      <c r="C2230" s="6">
        <v>1128299</v>
      </c>
      <c r="D2230" s="7">
        <v>44513</v>
      </c>
      <c r="E2230" s="6" t="s">
        <v>28</v>
      </c>
      <c r="F2230" s="6" t="s">
        <v>84</v>
      </c>
      <c r="G2230" s="6" t="s">
        <v>85</v>
      </c>
      <c r="H2230" s="6" t="s">
        <v>21</v>
      </c>
      <c r="I2230" s="8">
        <v>0.65</v>
      </c>
      <c r="J2230" s="9">
        <v>3500</v>
      </c>
      <c r="K2230" s="10">
        <f t="shared" si="16"/>
        <v>2275</v>
      </c>
      <c r="L2230" s="10">
        <f t="shared" si="17"/>
        <v>796.25</v>
      </c>
      <c r="M2230" s="11">
        <v>0.35</v>
      </c>
      <c r="O2230" s="16"/>
      <c r="P2230" s="14"/>
      <c r="Q2230" s="12"/>
      <c r="R2230" s="13"/>
    </row>
    <row r="2231" spans="1:18" ht="15.85" customHeight="1">
      <c r="A2231" s="1"/>
      <c r="B2231" s="6" t="s">
        <v>27</v>
      </c>
      <c r="C2231" s="6">
        <v>1128299</v>
      </c>
      <c r="D2231" s="7">
        <v>44513</v>
      </c>
      <c r="E2231" s="6" t="s">
        <v>28</v>
      </c>
      <c r="F2231" s="6" t="s">
        <v>84</v>
      </c>
      <c r="G2231" s="6" t="s">
        <v>85</v>
      </c>
      <c r="H2231" s="6" t="s">
        <v>22</v>
      </c>
      <c r="I2231" s="8">
        <v>0.70000000000000007</v>
      </c>
      <c r="J2231" s="9">
        <v>4750</v>
      </c>
      <c r="K2231" s="10">
        <f t="shared" si="16"/>
        <v>3325.0000000000005</v>
      </c>
      <c r="L2231" s="10">
        <f t="shared" si="17"/>
        <v>831.25000000000011</v>
      </c>
      <c r="M2231" s="11">
        <v>0.25</v>
      </c>
      <c r="O2231" s="16"/>
      <c r="P2231" s="14"/>
      <c r="Q2231" s="12"/>
      <c r="R2231" s="13"/>
    </row>
    <row r="2232" spans="1:18" ht="15.85" customHeight="1">
      <c r="A2232" s="1"/>
      <c r="B2232" s="6" t="s">
        <v>27</v>
      </c>
      <c r="C2232" s="6">
        <v>1128299</v>
      </c>
      <c r="D2232" s="7">
        <v>44542</v>
      </c>
      <c r="E2232" s="6" t="s">
        <v>28</v>
      </c>
      <c r="F2232" s="6" t="s">
        <v>84</v>
      </c>
      <c r="G2232" s="6" t="s">
        <v>85</v>
      </c>
      <c r="H2232" s="6" t="s">
        <v>17</v>
      </c>
      <c r="I2232" s="8">
        <v>0.55000000000000004</v>
      </c>
      <c r="J2232" s="9">
        <v>6750</v>
      </c>
      <c r="K2232" s="10">
        <f t="shared" si="16"/>
        <v>3712.5000000000005</v>
      </c>
      <c r="L2232" s="10">
        <f t="shared" si="17"/>
        <v>1485.0000000000002</v>
      </c>
      <c r="M2232" s="11">
        <v>0.4</v>
      </c>
      <c r="O2232" s="16"/>
      <c r="P2232" s="14"/>
      <c r="Q2232" s="12"/>
      <c r="R2232" s="13"/>
    </row>
    <row r="2233" spans="1:18" ht="15.85" customHeight="1">
      <c r="A2233" s="1"/>
      <c r="B2233" s="6" t="s">
        <v>27</v>
      </c>
      <c r="C2233" s="6">
        <v>1128299</v>
      </c>
      <c r="D2233" s="7">
        <v>44542</v>
      </c>
      <c r="E2233" s="6" t="s">
        <v>28</v>
      </c>
      <c r="F2233" s="6" t="s">
        <v>84</v>
      </c>
      <c r="G2233" s="6" t="s">
        <v>85</v>
      </c>
      <c r="H2233" s="6" t="s">
        <v>18</v>
      </c>
      <c r="I2233" s="8">
        <v>0.60000000000000009</v>
      </c>
      <c r="J2233" s="9">
        <v>6750</v>
      </c>
      <c r="K2233" s="10">
        <f t="shared" si="16"/>
        <v>4050.0000000000005</v>
      </c>
      <c r="L2233" s="10">
        <f t="shared" si="17"/>
        <v>1620.0000000000002</v>
      </c>
      <c r="M2233" s="11">
        <v>0.4</v>
      </c>
      <c r="O2233" s="16"/>
      <c r="P2233" s="14"/>
      <c r="Q2233" s="12"/>
      <c r="R2233" s="13"/>
    </row>
    <row r="2234" spans="1:18" ht="15.85" customHeight="1">
      <c r="A2234" s="1"/>
      <c r="B2234" s="6" t="s">
        <v>27</v>
      </c>
      <c r="C2234" s="6">
        <v>1128299</v>
      </c>
      <c r="D2234" s="7">
        <v>44542</v>
      </c>
      <c r="E2234" s="6" t="s">
        <v>28</v>
      </c>
      <c r="F2234" s="6" t="s">
        <v>84</v>
      </c>
      <c r="G2234" s="6" t="s">
        <v>85</v>
      </c>
      <c r="H2234" s="6" t="s">
        <v>19</v>
      </c>
      <c r="I2234" s="8">
        <v>0.55000000000000004</v>
      </c>
      <c r="J2234" s="9">
        <v>4750</v>
      </c>
      <c r="K2234" s="10">
        <f t="shared" si="16"/>
        <v>2612.5</v>
      </c>
      <c r="L2234" s="10">
        <f t="shared" si="17"/>
        <v>914.37499999999989</v>
      </c>
      <c r="M2234" s="11">
        <v>0.35</v>
      </c>
      <c r="O2234" s="16"/>
      <c r="P2234" s="14"/>
      <c r="Q2234" s="12"/>
      <c r="R2234" s="13"/>
    </row>
    <row r="2235" spans="1:18" ht="15.85" customHeight="1">
      <c r="A2235" s="1"/>
      <c r="B2235" s="6" t="s">
        <v>27</v>
      </c>
      <c r="C2235" s="6">
        <v>1128299</v>
      </c>
      <c r="D2235" s="7">
        <v>44542</v>
      </c>
      <c r="E2235" s="6" t="s">
        <v>28</v>
      </c>
      <c r="F2235" s="6" t="s">
        <v>84</v>
      </c>
      <c r="G2235" s="6" t="s">
        <v>85</v>
      </c>
      <c r="H2235" s="6" t="s">
        <v>20</v>
      </c>
      <c r="I2235" s="8">
        <v>0.55000000000000004</v>
      </c>
      <c r="J2235" s="9">
        <v>4750</v>
      </c>
      <c r="K2235" s="10">
        <f t="shared" si="16"/>
        <v>2612.5</v>
      </c>
      <c r="L2235" s="10">
        <f t="shared" si="17"/>
        <v>1045</v>
      </c>
      <c r="M2235" s="11">
        <v>0.4</v>
      </c>
      <c r="O2235" s="16"/>
      <c r="P2235" s="14"/>
      <c r="Q2235" s="12"/>
      <c r="R2235" s="13"/>
    </row>
    <row r="2236" spans="1:18" ht="15.85" customHeight="1">
      <c r="A2236" s="1"/>
      <c r="B2236" s="6" t="s">
        <v>27</v>
      </c>
      <c r="C2236" s="6">
        <v>1128299</v>
      </c>
      <c r="D2236" s="7">
        <v>44542</v>
      </c>
      <c r="E2236" s="6" t="s">
        <v>28</v>
      </c>
      <c r="F2236" s="6" t="s">
        <v>84</v>
      </c>
      <c r="G2236" s="6" t="s">
        <v>85</v>
      </c>
      <c r="H2236" s="6" t="s">
        <v>21</v>
      </c>
      <c r="I2236" s="8">
        <v>0.65</v>
      </c>
      <c r="J2236" s="9">
        <v>4000</v>
      </c>
      <c r="K2236" s="10">
        <f t="shared" si="16"/>
        <v>2600</v>
      </c>
      <c r="L2236" s="10">
        <f t="shared" si="17"/>
        <v>909.99999999999989</v>
      </c>
      <c r="M2236" s="11">
        <v>0.35</v>
      </c>
      <c r="O2236" s="16"/>
      <c r="P2236" s="14"/>
      <c r="Q2236" s="12"/>
      <c r="R2236" s="13"/>
    </row>
    <row r="2237" spans="1:18" ht="15.85" customHeight="1">
      <c r="A2237" s="1"/>
      <c r="B2237" s="6" t="s">
        <v>27</v>
      </c>
      <c r="C2237" s="6">
        <v>1128299</v>
      </c>
      <c r="D2237" s="7">
        <v>44542</v>
      </c>
      <c r="E2237" s="6" t="s">
        <v>28</v>
      </c>
      <c r="F2237" s="6" t="s">
        <v>84</v>
      </c>
      <c r="G2237" s="6" t="s">
        <v>85</v>
      </c>
      <c r="H2237" s="6" t="s">
        <v>22</v>
      </c>
      <c r="I2237" s="8">
        <v>0.70000000000000007</v>
      </c>
      <c r="J2237" s="9">
        <v>5000</v>
      </c>
      <c r="K2237" s="10">
        <f t="shared" si="16"/>
        <v>3500.0000000000005</v>
      </c>
      <c r="L2237" s="10">
        <f t="shared" si="17"/>
        <v>875.00000000000011</v>
      </c>
      <c r="M2237" s="11">
        <v>0.25</v>
      </c>
      <c r="O2237" s="16"/>
      <c r="P2237" s="14"/>
      <c r="Q2237" s="12"/>
      <c r="R2237" s="13"/>
    </row>
    <row r="2238" spans="1:18" ht="15.85" customHeight="1">
      <c r="A2238" s="1" t="s">
        <v>39</v>
      </c>
      <c r="B2238" s="6" t="s">
        <v>14</v>
      </c>
      <c r="C2238" s="6">
        <v>1185732</v>
      </c>
      <c r="D2238" s="7">
        <v>44205</v>
      </c>
      <c r="E2238" s="6" t="s">
        <v>46</v>
      </c>
      <c r="F2238" s="6" t="s">
        <v>86</v>
      </c>
      <c r="G2238" s="6" t="s">
        <v>87</v>
      </c>
      <c r="H2238" s="6" t="s">
        <v>17</v>
      </c>
      <c r="I2238" s="8">
        <v>0.4</v>
      </c>
      <c r="J2238" s="9">
        <v>10250</v>
      </c>
      <c r="K2238" s="10">
        <f t="shared" si="16"/>
        <v>4100</v>
      </c>
      <c r="L2238" s="10">
        <f t="shared" si="17"/>
        <v>1845</v>
      </c>
      <c r="M2238" s="11">
        <v>0.45</v>
      </c>
      <c r="O2238" s="16"/>
      <c r="P2238" s="14"/>
      <c r="Q2238" s="12"/>
      <c r="R2238" s="13"/>
    </row>
    <row r="2239" spans="1:18" ht="15.85" customHeight="1">
      <c r="A2239" s="1"/>
      <c r="B2239" s="6" t="s">
        <v>14</v>
      </c>
      <c r="C2239" s="6">
        <v>1185732</v>
      </c>
      <c r="D2239" s="7">
        <v>44205</v>
      </c>
      <c r="E2239" s="6" t="s">
        <v>46</v>
      </c>
      <c r="F2239" s="6" t="s">
        <v>86</v>
      </c>
      <c r="G2239" s="6" t="s">
        <v>87</v>
      </c>
      <c r="H2239" s="6" t="s">
        <v>18</v>
      </c>
      <c r="I2239" s="8">
        <v>0.4</v>
      </c>
      <c r="J2239" s="9">
        <v>8250</v>
      </c>
      <c r="K2239" s="10">
        <f t="shared" si="16"/>
        <v>3300</v>
      </c>
      <c r="L2239" s="10">
        <f t="shared" si="17"/>
        <v>1155</v>
      </c>
      <c r="M2239" s="11">
        <v>0.35</v>
      </c>
      <c r="O2239" s="16"/>
      <c r="P2239" s="14"/>
      <c r="Q2239" s="12"/>
      <c r="R2239" s="13"/>
    </row>
    <row r="2240" spans="1:18" ht="15.85" customHeight="1">
      <c r="A2240" s="1"/>
      <c r="B2240" s="6" t="s">
        <v>14</v>
      </c>
      <c r="C2240" s="6">
        <v>1185732</v>
      </c>
      <c r="D2240" s="7">
        <v>44205</v>
      </c>
      <c r="E2240" s="6" t="s">
        <v>46</v>
      </c>
      <c r="F2240" s="6" t="s">
        <v>86</v>
      </c>
      <c r="G2240" s="6" t="s">
        <v>87</v>
      </c>
      <c r="H2240" s="6" t="s">
        <v>19</v>
      </c>
      <c r="I2240" s="8">
        <v>0.30000000000000004</v>
      </c>
      <c r="J2240" s="9">
        <v>8250</v>
      </c>
      <c r="K2240" s="10">
        <f t="shared" si="16"/>
        <v>2475.0000000000005</v>
      </c>
      <c r="L2240" s="10">
        <f t="shared" si="17"/>
        <v>618.75000000000011</v>
      </c>
      <c r="M2240" s="11">
        <v>0.25</v>
      </c>
      <c r="O2240" s="16"/>
      <c r="P2240" s="14"/>
      <c r="Q2240" s="12"/>
      <c r="R2240" s="13"/>
    </row>
    <row r="2241" spans="1:18" ht="15.85" customHeight="1">
      <c r="A2241" s="1"/>
      <c r="B2241" s="6" t="s">
        <v>14</v>
      </c>
      <c r="C2241" s="6">
        <v>1185732</v>
      </c>
      <c r="D2241" s="7">
        <v>44205</v>
      </c>
      <c r="E2241" s="6" t="s">
        <v>46</v>
      </c>
      <c r="F2241" s="6" t="s">
        <v>86</v>
      </c>
      <c r="G2241" s="6" t="s">
        <v>87</v>
      </c>
      <c r="H2241" s="6" t="s">
        <v>20</v>
      </c>
      <c r="I2241" s="8">
        <v>0.35</v>
      </c>
      <c r="J2241" s="9">
        <v>6750</v>
      </c>
      <c r="K2241" s="10">
        <f t="shared" si="16"/>
        <v>2362.5</v>
      </c>
      <c r="L2241" s="10">
        <f t="shared" si="17"/>
        <v>708.75</v>
      </c>
      <c r="M2241" s="11">
        <v>0.3</v>
      </c>
      <c r="O2241" s="16"/>
      <c r="P2241" s="14"/>
      <c r="Q2241" s="12"/>
      <c r="R2241" s="13"/>
    </row>
    <row r="2242" spans="1:18" ht="15.85" customHeight="1">
      <c r="A2242" s="1"/>
      <c r="B2242" s="6" t="s">
        <v>14</v>
      </c>
      <c r="C2242" s="6">
        <v>1185732</v>
      </c>
      <c r="D2242" s="7">
        <v>44205</v>
      </c>
      <c r="E2242" s="6" t="s">
        <v>46</v>
      </c>
      <c r="F2242" s="6" t="s">
        <v>86</v>
      </c>
      <c r="G2242" s="6" t="s">
        <v>87</v>
      </c>
      <c r="H2242" s="6" t="s">
        <v>21</v>
      </c>
      <c r="I2242" s="8">
        <v>0.5</v>
      </c>
      <c r="J2242" s="9">
        <v>7250</v>
      </c>
      <c r="K2242" s="10">
        <f t="shared" si="16"/>
        <v>3625</v>
      </c>
      <c r="L2242" s="10">
        <f t="shared" si="17"/>
        <v>1268.75</v>
      </c>
      <c r="M2242" s="11">
        <v>0.35</v>
      </c>
      <c r="O2242" s="16"/>
      <c r="P2242" s="14"/>
      <c r="Q2242" s="12"/>
      <c r="R2242" s="13"/>
    </row>
    <row r="2243" spans="1:18" ht="15.85" customHeight="1">
      <c r="A2243" s="1"/>
      <c r="B2243" s="6" t="s">
        <v>14</v>
      </c>
      <c r="C2243" s="6">
        <v>1185732</v>
      </c>
      <c r="D2243" s="7">
        <v>44205</v>
      </c>
      <c r="E2243" s="6" t="s">
        <v>46</v>
      </c>
      <c r="F2243" s="6" t="s">
        <v>86</v>
      </c>
      <c r="G2243" s="6" t="s">
        <v>87</v>
      </c>
      <c r="H2243" s="6" t="s">
        <v>22</v>
      </c>
      <c r="I2243" s="8">
        <v>0.4</v>
      </c>
      <c r="J2243" s="9">
        <v>8250</v>
      </c>
      <c r="K2243" s="10">
        <f t="shared" si="16"/>
        <v>3300</v>
      </c>
      <c r="L2243" s="10">
        <f t="shared" si="17"/>
        <v>1650</v>
      </c>
      <c r="M2243" s="11">
        <v>0.5</v>
      </c>
      <c r="O2243" s="16"/>
      <c r="P2243" s="14"/>
      <c r="Q2243" s="12"/>
      <c r="R2243" s="13"/>
    </row>
    <row r="2244" spans="1:18" ht="15.85" customHeight="1">
      <c r="A2244" s="1"/>
      <c r="B2244" s="6" t="s">
        <v>14</v>
      </c>
      <c r="C2244" s="6">
        <v>1185732</v>
      </c>
      <c r="D2244" s="7">
        <v>44234</v>
      </c>
      <c r="E2244" s="6" t="s">
        <v>46</v>
      </c>
      <c r="F2244" s="6" t="s">
        <v>86</v>
      </c>
      <c r="G2244" s="6" t="s">
        <v>87</v>
      </c>
      <c r="H2244" s="6" t="s">
        <v>17</v>
      </c>
      <c r="I2244" s="8">
        <v>0.4</v>
      </c>
      <c r="J2244" s="9">
        <v>10750</v>
      </c>
      <c r="K2244" s="10">
        <f t="shared" si="16"/>
        <v>4300</v>
      </c>
      <c r="L2244" s="10">
        <f t="shared" si="17"/>
        <v>1935</v>
      </c>
      <c r="M2244" s="11">
        <v>0.45</v>
      </c>
      <c r="O2244" s="16"/>
      <c r="P2244" s="14"/>
      <c r="Q2244" s="12"/>
      <c r="R2244" s="13"/>
    </row>
    <row r="2245" spans="1:18" ht="15.85" customHeight="1">
      <c r="A2245" s="1"/>
      <c r="B2245" s="6" t="s">
        <v>14</v>
      </c>
      <c r="C2245" s="6">
        <v>1185732</v>
      </c>
      <c r="D2245" s="7">
        <v>44234</v>
      </c>
      <c r="E2245" s="6" t="s">
        <v>46</v>
      </c>
      <c r="F2245" s="6" t="s">
        <v>86</v>
      </c>
      <c r="G2245" s="6" t="s">
        <v>87</v>
      </c>
      <c r="H2245" s="6" t="s">
        <v>18</v>
      </c>
      <c r="I2245" s="8">
        <v>0.4</v>
      </c>
      <c r="J2245" s="9">
        <v>7250</v>
      </c>
      <c r="K2245" s="10">
        <f t="shared" si="16"/>
        <v>2900</v>
      </c>
      <c r="L2245" s="10">
        <f t="shared" si="17"/>
        <v>1014.9999999999999</v>
      </c>
      <c r="M2245" s="11">
        <v>0.35</v>
      </c>
      <c r="O2245" s="16"/>
      <c r="P2245" s="14"/>
      <c r="Q2245" s="12"/>
      <c r="R2245" s="13"/>
    </row>
    <row r="2246" spans="1:18" ht="15.85" customHeight="1">
      <c r="A2246" s="1"/>
      <c r="B2246" s="6" t="s">
        <v>14</v>
      </c>
      <c r="C2246" s="6">
        <v>1185732</v>
      </c>
      <c r="D2246" s="7">
        <v>44234</v>
      </c>
      <c r="E2246" s="6" t="s">
        <v>46</v>
      </c>
      <c r="F2246" s="6" t="s">
        <v>86</v>
      </c>
      <c r="G2246" s="6" t="s">
        <v>87</v>
      </c>
      <c r="H2246" s="6" t="s">
        <v>19</v>
      </c>
      <c r="I2246" s="8">
        <v>0.30000000000000004</v>
      </c>
      <c r="J2246" s="9">
        <v>7750</v>
      </c>
      <c r="K2246" s="10">
        <f t="shared" si="16"/>
        <v>2325.0000000000005</v>
      </c>
      <c r="L2246" s="10">
        <f t="shared" si="17"/>
        <v>581.25000000000011</v>
      </c>
      <c r="M2246" s="11">
        <v>0.25</v>
      </c>
      <c r="O2246" s="16"/>
      <c r="P2246" s="14"/>
      <c r="Q2246" s="12"/>
      <c r="R2246" s="13"/>
    </row>
    <row r="2247" spans="1:18" ht="15.85" customHeight="1">
      <c r="A2247" s="1"/>
      <c r="B2247" s="6" t="s">
        <v>14</v>
      </c>
      <c r="C2247" s="6">
        <v>1185732</v>
      </c>
      <c r="D2247" s="7">
        <v>44234</v>
      </c>
      <c r="E2247" s="6" t="s">
        <v>46</v>
      </c>
      <c r="F2247" s="6" t="s">
        <v>86</v>
      </c>
      <c r="G2247" s="6" t="s">
        <v>87</v>
      </c>
      <c r="H2247" s="6" t="s">
        <v>20</v>
      </c>
      <c r="I2247" s="8">
        <v>0.35</v>
      </c>
      <c r="J2247" s="9">
        <v>6250</v>
      </c>
      <c r="K2247" s="10">
        <f t="shared" si="16"/>
        <v>2187.5</v>
      </c>
      <c r="L2247" s="10">
        <f t="shared" si="17"/>
        <v>656.25</v>
      </c>
      <c r="M2247" s="11">
        <v>0.3</v>
      </c>
      <c r="O2247" s="16"/>
      <c r="P2247" s="14"/>
      <c r="Q2247" s="12"/>
      <c r="R2247" s="13"/>
    </row>
    <row r="2248" spans="1:18" ht="15.85" customHeight="1">
      <c r="A2248" s="1"/>
      <c r="B2248" s="6" t="s">
        <v>14</v>
      </c>
      <c r="C2248" s="6">
        <v>1185732</v>
      </c>
      <c r="D2248" s="7">
        <v>44234</v>
      </c>
      <c r="E2248" s="6" t="s">
        <v>46</v>
      </c>
      <c r="F2248" s="6" t="s">
        <v>86</v>
      </c>
      <c r="G2248" s="6" t="s">
        <v>87</v>
      </c>
      <c r="H2248" s="6" t="s">
        <v>21</v>
      </c>
      <c r="I2248" s="8">
        <v>0.5</v>
      </c>
      <c r="J2248" s="9">
        <v>7000</v>
      </c>
      <c r="K2248" s="10">
        <f t="shared" si="16"/>
        <v>3500</v>
      </c>
      <c r="L2248" s="10">
        <f t="shared" si="17"/>
        <v>1225</v>
      </c>
      <c r="M2248" s="11">
        <v>0.35</v>
      </c>
      <c r="O2248" s="16"/>
      <c r="P2248" s="14"/>
      <c r="Q2248" s="12"/>
      <c r="R2248" s="13"/>
    </row>
    <row r="2249" spans="1:18" ht="15.85" customHeight="1">
      <c r="A2249" s="1"/>
      <c r="B2249" s="6" t="s">
        <v>14</v>
      </c>
      <c r="C2249" s="6">
        <v>1185732</v>
      </c>
      <c r="D2249" s="7">
        <v>44234</v>
      </c>
      <c r="E2249" s="6" t="s">
        <v>46</v>
      </c>
      <c r="F2249" s="6" t="s">
        <v>86</v>
      </c>
      <c r="G2249" s="6" t="s">
        <v>87</v>
      </c>
      <c r="H2249" s="6" t="s">
        <v>22</v>
      </c>
      <c r="I2249" s="8">
        <v>0.35</v>
      </c>
      <c r="J2249" s="9">
        <v>8000</v>
      </c>
      <c r="K2249" s="10">
        <f t="shared" si="16"/>
        <v>2800</v>
      </c>
      <c r="L2249" s="10">
        <f t="shared" si="17"/>
        <v>1400</v>
      </c>
      <c r="M2249" s="11">
        <v>0.5</v>
      </c>
      <c r="O2249" s="16"/>
      <c r="P2249" s="14"/>
      <c r="Q2249" s="12"/>
      <c r="R2249" s="13"/>
    </row>
    <row r="2250" spans="1:18" ht="15.85" customHeight="1">
      <c r="A2250" s="1"/>
      <c r="B2250" s="6" t="s">
        <v>14</v>
      </c>
      <c r="C2250" s="6">
        <v>1185732</v>
      </c>
      <c r="D2250" s="7">
        <v>44260</v>
      </c>
      <c r="E2250" s="6" t="s">
        <v>46</v>
      </c>
      <c r="F2250" s="6" t="s">
        <v>86</v>
      </c>
      <c r="G2250" s="6" t="s">
        <v>87</v>
      </c>
      <c r="H2250" s="6" t="s">
        <v>17</v>
      </c>
      <c r="I2250" s="8">
        <v>0.35</v>
      </c>
      <c r="J2250" s="9">
        <v>10200</v>
      </c>
      <c r="K2250" s="10">
        <f t="shared" si="16"/>
        <v>3570</v>
      </c>
      <c r="L2250" s="10">
        <f t="shared" si="17"/>
        <v>1606.5</v>
      </c>
      <c r="M2250" s="11">
        <v>0.45</v>
      </c>
      <c r="O2250" s="16"/>
      <c r="P2250" s="14"/>
      <c r="Q2250" s="12"/>
      <c r="R2250" s="13"/>
    </row>
    <row r="2251" spans="1:18" ht="15.85" customHeight="1">
      <c r="A2251" s="1"/>
      <c r="B2251" s="6" t="s">
        <v>14</v>
      </c>
      <c r="C2251" s="6">
        <v>1185732</v>
      </c>
      <c r="D2251" s="7">
        <v>44260</v>
      </c>
      <c r="E2251" s="6" t="s">
        <v>46</v>
      </c>
      <c r="F2251" s="6" t="s">
        <v>86</v>
      </c>
      <c r="G2251" s="6" t="s">
        <v>87</v>
      </c>
      <c r="H2251" s="6" t="s">
        <v>18</v>
      </c>
      <c r="I2251" s="8">
        <v>0.35</v>
      </c>
      <c r="J2251" s="9">
        <v>7000</v>
      </c>
      <c r="K2251" s="10">
        <f t="shared" si="16"/>
        <v>2450</v>
      </c>
      <c r="L2251" s="10">
        <f t="shared" si="17"/>
        <v>857.5</v>
      </c>
      <c r="M2251" s="11">
        <v>0.35</v>
      </c>
      <c r="O2251" s="16"/>
      <c r="P2251" s="14"/>
      <c r="Q2251" s="12"/>
      <c r="R2251" s="13"/>
    </row>
    <row r="2252" spans="1:18" ht="15.85" customHeight="1">
      <c r="A2252" s="1"/>
      <c r="B2252" s="6" t="s">
        <v>14</v>
      </c>
      <c r="C2252" s="6">
        <v>1185732</v>
      </c>
      <c r="D2252" s="7">
        <v>44260</v>
      </c>
      <c r="E2252" s="6" t="s">
        <v>46</v>
      </c>
      <c r="F2252" s="6" t="s">
        <v>86</v>
      </c>
      <c r="G2252" s="6" t="s">
        <v>87</v>
      </c>
      <c r="H2252" s="6" t="s">
        <v>19</v>
      </c>
      <c r="I2252" s="8">
        <v>0.25</v>
      </c>
      <c r="J2252" s="9">
        <v>7250</v>
      </c>
      <c r="K2252" s="10">
        <f t="shared" si="16"/>
        <v>1812.5</v>
      </c>
      <c r="L2252" s="10">
        <f t="shared" si="17"/>
        <v>453.125</v>
      </c>
      <c r="M2252" s="11">
        <v>0.25</v>
      </c>
      <c r="O2252" s="16"/>
      <c r="P2252" s="14"/>
      <c r="Q2252" s="12"/>
      <c r="R2252" s="13"/>
    </row>
    <row r="2253" spans="1:18" ht="15.85" customHeight="1">
      <c r="A2253" s="1"/>
      <c r="B2253" s="6" t="s">
        <v>14</v>
      </c>
      <c r="C2253" s="6">
        <v>1185732</v>
      </c>
      <c r="D2253" s="7">
        <v>44260</v>
      </c>
      <c r="E2253" s="6" t="s">
        <v>46</v>
      </c>
      <c r="F2253" s="6" t="s">
        <v>86</v>
      </c>
      <c r="G2253" s="6" t="s">
        <v>87</v>
      </c>
      <c r="H2253" s="6" t="s">
        <v>20</v>
      </c>
      <c r="I2253" s="8">
        <v>0.29999999999999993</v>
      </c>
      <c r="J2253" s="9">
        <v>5750</v>
      </c>
      <c r="K2253" s="10">
        <f t="shared" si="16"/>
        <v>1724.9999999999995</v>
      </c>
      <c r="L2253" s="10">
        <f t="shared" si="17"/>
        <v>517.49999999999989</v>
      </c>
      <c r="M2253" s="11">
        <v>0.3</v>
      </c>
      <c r="O2253" s="16"/>
      <c r="P2253" s="14"/>
      <c r="Q2253" s="12"/>
      <c r="R2253" s="13"/>
    </row>
    <row r="2254" spans="1:18" ht="15.85" customHeight="1">
      <c r="A2254" s="1"/>
      <c r="B2254" s="6" t="s">
        <v>14</v>
      </c>
      <c r="C2254" s="6">
        <v>1185732</v>
      </c>
      <c r="D2254" s="7">
        <v>44260</v>
      </c>
      <c r="E2254" s="6" t="s">
        <v>46</v>
      </c>
      <c r="F2254" s="6" t="s">
        <v>86</v>
      </c>
      <c r="G2254" s="6" t="s">
        <v>87</v>
      </c>
      <c r="H2254" s="6" t="s">
        <v>21</v>
      </c>
      <c r="I2254" s="8">
        <v>0.45000000000000007</v>
      </c>
      <c r="J2254" s="9">
        <v>6250</v>
      </c>
      <c r="K2254" s="10">
        <f t="shared" si="16"/>
        <v>2812.5000000000005</v>
      </c>
      <c r="L2254" s="10">
        <f t="shared" si="17"/>
        <v>984.37500000000011</v>
      </c>
      <c r="M2254" s="11">
        <v>0.35</v>
      </c>
      <c r="O2254" s="16"/>
      <c r="P2254" s="14"/>
      <c r="Q2254" s="12"/>
      <c r="R2254" s="13"/>
    </row>
    <row r="2255" spans="1:18" ht="15.85" customHeight="1">
      <c r="A2255" s="1"/>
      <c r="B2255" s="6" t="s">
        <v>14</v>
      </c>
      <c r="C2255" s="6">
        <v>1185732</v>
      </c>
      <c r="D2255" s="7">
        <v>44260</v>
      </c>
      <c r="E2255" s="6" t="s">
        <v>46</v>
      </c>
      <c r="F2255" s="6" t="s">
        <v>86</v>
      </c>
      <c r="G2255" s="6" t="s">
        <v>87</v>
      </c>
      <c r="H2255" s="6" t="s">
        <v>22</v>
      </c>
      <c r="I2255" s="8">
        <v>0.35</v>
      </c>
      <c r="J2255" s="9">
        <v>7250</v>
      </c>
      <c r="K2255" s="10">
        <f t="shared" si="16"/>
        <v>2537.5</v>
      </c>
      <c r="L2255" s="10">
        <f t="shared" si="17"/>
        <v>1268.75</v>
      </c>
      <c r="M2255" s="11">
        <v>0.5</v>
      </c>
      <c r="O2255" s="16"/>
      <c r="P2255" s="14"/>
      <c r="Q2255" s="12"/>
      <c r="R2255" s="13"/>
    </row>
    <row r="2256" spans="1:18" ht="15.85" customHeight="1">
      <c r="A2256" s="1"/>
      <c r="B2256" s="6" t="s">
        <v>14</v>
      </c>
      <c r="C2256" s="6">
        <v>1185732</v>
      </c>
      <c r="D2256" s="7">
        <v>44292</v>
      </c>
      <c r="E2256" s="6" t="s">
        <v>46</v>
      </c>
      <c r="F2256" s="6" t="s">
        <v>86</v>
      </c>
      <c r="G2256" s="6" t="s">
        <v>87</v>
      </c>
      <c r="H2256" s="6" t="s">
        <v>17</v>
      </c>
      <c r="I2256" s="8">
        <v>0.35</v>
      </c>
      <c r="J2256" s="9">
        <v>9750</v>
      </c>
      <c r="K2256" s="10">
        <f t="shared" si="16"/>
        <v>3412.5</v>
      </c>
      <c r="L2256" s="10">
        <f t="shared" si="17"/>
        <v>1535.625</v>
      </c>
      <c r="M2256" s="11">
        <v>0.45</v>
      </c>
      <c r="O2256" s="16"/>
      <c r="P2256" s="14"/>
      <c r="Q2256" s="12"/>
      <c r="R2256" s="13"/>
    </row>
    <row r="2257" spans="1:18" ht="15.85" customHeight="1">
      <c r="A2257" s="1"/>
      <c r="B2257" s="6" t="s">
        <v>14</v>
      </c>
      <c r="C2257" s="6">
        <v>1185732</v>
      </c>
      <c r="D2257" s="7">
        <v>44292</v>
      </c>
      <c r="E2257" s="6" t="s">
        <v>46</v>
      </c>
      <c r="F2257" s="6" t="s">
        <v>86</v>
      </c>
      <c r="G2257" s="6" t="s">
        <v>87</v>
      </c>
      <c r="H2257" s="6" t="s">
        <v>18</v>
      </c>
      <c r="I2257" s="8">
        <v>0.35</v>
      </c>
      <c r="J2257" s="9">
        <v>6750</v>
      </c>
      <c r="K2257" s="10">
        <f t="shared" si="16"/>
        <v>2362.5</v>
      </c>
      <c r="L2257" s="10">
        <f t="shared" si="17"/>
        <v>826.875</v>
      </c>
      <c r="M2257" s="11">
        <v>0.35</v>
      </c>
      <c r="O2257" s="16"/>
      <c r="P2257" s="14"/>
      <c r="Q2257" s="12"/>
      <c r="R2257" s="13"/>
    </row>
    <row r="2258" spans="1:18" ht="15.85" customHeight="1">
      <c r="A2258" s="1"/>
      <c r="B2258" s="6" t="s">
        <v>14</v>
      </c>
      <c r="C2258" s="6">
        <v>1185732</v>
      </c>
      <c r="D2258" s="7">
        <v>44292</v>
      </c>
      <c r="E2258" s="6" t="s">
        <v>46</v>
      </c>
      <c r="F2258" s="6" t="s">
        <v>86</v>
      </c>
      <c r="G2258" s="6" t="s">
        <v>87</v>
      </c>
      <c r="H2258" s="6" t="s">
        <v>19</v>
      </c>
      <c r="I2258" s="8">
        <v>0.25</v>
      </c>
      <c r="J2258" s="9">
        <v>6750</v>
      </c>
      <c r="K2258" s="10">
        <f t="shared" si="16"/>
        <v>1687.5</v>
      </c>
      <c r="L2258" s="10">
        <f t="shared" si="17"/>
        <v>421.875</v>
      </c>
      <c r="M2258" s="11">
        <v>0.25</v>
      </c>
      <c r="O2258" s="16"/>
      <c r="P2258" s="14"/>
      <c r="Q2258" s="12"/>
      <c r="R2258" s="13"/>
    </row>
    <row r="2259" spans="1:18" ht="15.85" customHeight="1">
      <c r="A2259" s="1"/>
      <c r="B2259" s="6" t="s">
        <v>14</v>
      </c>
      <c r="C2259" s="6">
        <v>1185732</v>
      </c>
      <c r="D2259" s="7">
        <v>44292</v>
      </c>
      <c r="E2259" s="6" t="s">
        <v>46</v>
      </c>
      <c r="F2259" s="6" t="s">
        <v>86</v>
      </c>
      <c r="G2259" s="6" t="s">
        <v>87</v>
      </c>
      <c r="H2259" s="6" t="s">
        <v>20</v>
      </c>
      <c r="I2259" s="8">
        <v>0.29999999999999993</v>
      </c>
      <c r="J2259" s="9">
        <v>6000</v>
      </c>
      <c r="K2259" s="10">
        <f t="shared" si="16"/>
        <v>1799.9999999999995</v>
      </c>
      <c r="L2259" s="10">
        <f t="shared" si="17"/>
        <v>539.99999999999989</v>
      </c>
      <c r="M2259" s="11">
        <v>0.3</v>
      </c>
      <c r="O2259" s="16"/>
      <c r="P2259" s="14"/>
      <c r="Q2259" s="12"/>
      <c r="R2259" s="13"/>
    </row>
    <row r="2260" spans="1:18" ht="15.85" customHeight="1">
      <c r="A2260" s="1"/>
      <c r="B2260" s="6" t="s">
        <v>14</v>
      </c>
      <c r="C2260" s="6">
        <v>1185732</v>
      </c>
      <c r="D2260" s="7">
        <v>44292</v>
      </c>
      <c r="E2260" s="6" t="s">
        <v>46</v>
      </c>
      <c r="F2260" s="6" t="s">
        <v>86</v>
      </c>
      <c r="G2260" s="6" t="s">
        <v>87</v>
      </c>
      <c r="H2260" s="6" t="s">
        <v>21</v>
      </c>
      <c r="I2260" s="8">
        <v>0.5</v>
      </c>
      <c r="J2260" s="9">
        <v>6250</v>
      </c>
      <c r="K2260" s="10">
        <f t="shared" si="16"/>
        <v>3125</v>
      </c>
      <c r="L2260" s="10">
        <f t="shared" si="17"/>
        <v>1093.75</v>
      </c>
      <c r="M2260" s="11">
        <v>0.35</v>
      </c>
      <c r="O2260" s="16"/>
      <c r="P2260" s="14"/>
      <c r="Q2260" s="12"/>
      <c r="R2260" s="13"/>
    </row>
    <row r="2261" spans="1:18" ht="15.85" customHeight="1">
      <c r="A2261" s="1"/>
      <c r="B2261" s="6" t="s">
        <v>14</v>
      </c>
      <c r="C2261" s="6">
        <v>1185732</v>
      </c>
      <c r="D2261" s="7">
        <v>44292</v>
      </c>
      <c r="E2261" s="6" t="s">
        <v>46</v>
      </c>
      <c r="F2261" s="6" t="s">
        <v>86</v>
      </c>
      <c r="G2261" s="6" t="s">
        <v>87</v>
      </c>
      <c r="H2261" s="6" t="s">
        <v>22</v>
      </c>
      <c r="I2261" s="8">
        <v>0.4</v>
      </c>
      <c r="J2261" s="9">
        <v>7750</v>
      </c>
      <c r="K2261" s="10">
        <f t="shared" si="16"/>
        <v>3100</v>
      </c>
      <c r="L2261" s="10">
        <f t="shared" si="17"/>
        <v>1550</v>
      </c>
      <c r="M2261" s="11">
        <v>0.5</v>
      </c>
      <c r="O2261" s="16"/>
      <c r="P2261" s="14"/>
      <c r="Q2261" s="12"/>
      <c r="R2261" s="13"/>
    </row>
    <row r="2262" spans="1:18" ht="15.85" customHeight="1">
      <c r="A2262" s="1"/>
      <c r="B2262" s="6" t="s">
        <v>14</v>
      </c>
      <c r="C2262" s="6">
        <v>1185732</v>
      </c>
      <c r="D2262" s="7">
        <v>44321</v>
      </c>
      <c r="E2262" s="6" t="s">
        <v>46</v>
      </c>
      <c r="F2262" s="6" t="s">
        <v>86</v>
      </c>
      <c r="G2262" s="6" t="s">
        <v>87</v>
      </c>
      <c r="H2262" s="6" t="s">
        <v>17</v>
      </c>
      <c r="I2262" s="8">
        <v>0.5</v>
      </c>
      <c r="J2262" s="9">
        <v>10450</v>
      </c>
      <c r="K2262" s="10">
        <f t="shared" si="16"/>
        <v>5225</v>
      </c>
      <c r="L2262" s="10">
        <f t="shared" si="17"/>
        <v>2351.25</v>
      </c>
      <c r="M2262" s="11">
        <v>0.45</v>
      </c>
      <c r="O2262" s="16"/>
      <c r="P2262" s="14"/>
      <c r="Q2262" s="12"/>
      <c r="R2262" s="13"/>
    </row>
    <row r="2263" spans="1:18" ht="15.85" customHeight="1">
      <c r="A2263" s="1"/>
      <c r="B2263" s="6" t="s">
        <v>14</v>
      </c>
      <c r="C2263" s="6">
        <v>1185732</v>
      </c>
      <c r="D2263" s="7">
        <v>44321</v>
      </c>
      <c r="E2263" s="6" t="s">
        <v>46</v>
      </c>
      <c r="F2263" s="6" t="s">
        <v>86</v>
      </c>
      <c r="G2263" s="6" t="s">
        <v>87</v>
      </c>
      <c r="H2263" s="6" t="s">
        <v>18</v>
      </c>
      <c r="I2263" s="8">
        <v>0.5</v>
      </c>
      <c r="J2263" s="9">
        <v>7500</v>
      </c>
      <c r="K2263" s="10">
        <f t="shared" si="16"/>
        <v>3750</v>
      </c>
      <c r="L2263" s="10">
        <f t="shared" si="17"/>
        <v>1312.5</v>
      </c>
      <c r="M2263" s="11">
        <v>0.35</v>
      </c>
      <c r="O2263" s="16"/>
      <c r="P2263" s="14"/>
      <c r="Q2263" s="12"/>
      <c r="R2263" s="13"/>
    </row>
    <row r="2264" spans="1:18" ht="15.85" customHeight="1">
      <c r="A2264" s="1"/>
      <c r="B2264" s="6" t="s">
        <v>14</v>
      </c>
      <c r="C2264" s="6">
        <v>1185732</v>
      </c>
      <c r="D2264" s="7">
        <v>44321</v>
      </c>
      <c r="E2264" s="6" t="s">
        <v>46</v>
      </c>
      <c r="F2264" s="6" t="s">
        <v>86</v>
      </c>
      <c r="G2264" s="6" t="s">
        <v>87</v>
      </c>
      <c r="H2264" s="6" t="s">
        <v>19</v>
      </c>
      <c r="I2264" s="8">
        <v>0.45</v>
      </c>
      <c r="J2264" s="9">
        <v>7250</v>
      </c>
      <c r="K2264" s="10">
        <f t="shared" si="16"/>
        <v>3262.5</v>
      </c>
      <c r="L2264" s="10">
        <f t="shared" si="17"/>
        <v>815.625</v>
      </c>
      <c r="M2264" s="11">
        <v>0.25</v>
      </c>
      <c r="O2264" s="16"/>
      <c r="P2264" s="14"/>
      <c r="Q2264" s="12"/>
      <c r="R2264" s="13"/>
    </row>
    <row r="2265" spans="1:18" ht="15.85" customHeight="1">
      <c r="A2265" s="1"/>
      <c r="B2265" s="6" t="s">
        <v>14</v>
      </c>
      <c r="C2265" s="6">
        <v>1185732</v>
      </c>
      <c r="D2265" s="7">
        <v>44321</v>
      </c>
      <c r="E2265" s="6" t="s">
        <v>46</v>
      </c>
      <c r="F2265" s="6" t="s">
        <v>86</v>
      </c>
      <c r="G2265" s="6" t="s">
        <v>87</v>
      </c>
      <c r="H2265" s="6" t="s">
        <v>20</v>
      </c>
      <c r="I2265" s="8">
        <v>0.45</v>
      </c>
      <c r="J2265" s="9">
        <v>6750</v>
      </c>
      <c r="K2265" s="10">
        <f t="shared" si="16"/>
        <v>3037.5</v>
      </c>
      <c r="L2265" s="10">
        <f t="shared" si="17"/>
        <v>911.25</v>
      </c>
      <c r="M2265" s="11">
        <v>0.3</v>
      </c>
      <c r="O2265" s="16"/>
      <c r="P2265" s="14"/>
      <c r="Q2265" s="12"/>
      <c r="R2265" s="13"/>
    </row>
    <row r="2266" spans="1:18" ht="15.85" customHeight="1">
      <c r="A2266" s="1"/>
      <c r="B2266" s="6" t="s">
        <v>14</v>
      </c>
      <c r="C2266" s="6">
        <v>1185732</v>
      </c>
      <c r="D2266" s="7">
        <v>44321</v>
      </c>
      <c r="E2266" s="6" t="s">
        <v>46</v>
      </c>
      <c r="F2266" s="6" t="s">
        <v>86</v>
      </c>
      <c r="G2266" s="6" t="s">
        <v>87</v>
      </c>
      <c r="H2266" s="6" t="s">
        <v>21</v>
      </c>
      <c r="I2266" s="8">
        <v>0.54999999999999993</v>
      </c>
      <c r="J2266" s="9">
        <v>7000</v>
      </c>
      <c r="K2266" s="10">
        <f t="shared" si="16"/>
        <v>3849.9999999999995</v>
      </c>
      <c r="L2266" s="10">
        <f t="shared" si="17"/>
        <v>1347.4999999999998</v>
      </c>
      <c r="M2266" s="11">
        <v>0.35</v>
      </c>
      <c r="O2266" s="16"/>
      <c r="P2266" s="14"/>
      <c r="Q2266" s="12"/>
      <c r="R2266" s="13"/>
    </row>
    <row r="2267" spans="1:18" ht="15.85" customHeight="1">
      <c r="A2267" s="1"/>
      <c r="B2267" s="6" t="s">
        <v>14</v>
      </c>
      <c r="C2267" s="6">
        <v>1185732</v>
      </c>
      <c r="D2267" s="7">
        <v>44321</v>
      </c>
      <c r="E2267" s="6" t="s">
        <v>46</v>
      </c>
      <c r="F2267" s="6" t="s">
        <v>86</v>
      </c>
      <c r="G2267" s="6" t="s">
        <v>87</v>
      </c>
      <c r="H2267" s="6" t="s">
        <v>22</v>
      </c>
      <c r="I2267" s="8">
        <v>0.6</v>
      </c>
      <c r="J2267" s="9">
        <v>8000</v>
      </c>
      <c r="K2267" s="10">
        <f t="shared" si="16"/>
        <v>4800</v>
      </c>
      <c r="L2267" s="10">
        <f t="shared" si="17"/>
        <v>2400</v>
      </c>
      <c r="M2267" s="11">
        <v>0.5</v>
      </c>
      <c r="O2267" s="16"/>
      <c r="P2267" s="14"/>
      <c r="Q2267" s="12"/>
      <c r="R2267" s="13"/>
    </row>
    <row r="2268" spans="1:18" ht="15.85" customHeight="1">
      <c r="A2268" s="1"/>
      <c r="B2268" s="6" t="s">
        <v>14</v>
      </c>
      <c r="C2268" s="6">
        <v>1185732</v>
      </c>
      <c r="D2268" s="7">
        <v>44354</v>
      </c>
      <c r="E2268" s="6" t="s">
        <v>46</v>
      </c>
      <c r="F2268" s="6" t="s">
        <v>86</v>
      </c>
      <c r="G2268" s="6" t="s">
        <v>87</v>
      </c>
      <c r="H2268" s="6" t="s">
        <v>17</v>
      </c>
      <c r="I2268" s="8">
        <v>0.54999999999999993</v>
      </c>
      <c r="J2268" s="9">
        <v>10500</v>
      </c>
      <c r="K2268" s="10">
        <f t="shared" si="16"/>
        <v>5774.9999999999991</v>
      </c>
      <c r="L2268" s="10">
        <f t="shared" si="17"/>
        <v>2598.7499999999995</v>
      </c>
      <c r="M2268" s="11">
        <v>0.45</v>
      </c>
      <c r="O2268" s="16"/>
      <c r="P2268" s="14"/>
      <c r="Q2268" s="12"/>
      <c r="R2268" s="13"/>
    </row>
    <row r="2269" spans="1:18" ht="15.85" customHeight="1">
      <c r="A2269" s="1"/>
      <c r="B2269" s="6" t="s">
        <v>14</v>
      </c>
      <c r="C2269" s="6">
        <v>1185732</v>
      </c>
      <c r="D2269" s="7">
        <v>44354</v>
      </c>
      <c r="E2269" s="6" t="s">
        <v>46</v>
      </c>
      <c r="F2269" s="6" t="s">
        <v>86</v>
      </c>
      <c r="G2269" s="6" t="s">
        <v>87</v>
      </c>
      <c r="H2269" s="6" t="s">
        <v>18</v>
      </c>
      <c r="I2269" s="8">
        <v>0.5</v>
      </c>
      <c r="J2269" s="9">
        <v>8000</v>
      </c>
      <c r="K2269" s="10">
        <f t="shared" si="16"/>
        <v>4000</v>
      </c>
      <c r="L2269" s="10">
        <f t="shared" si="17"/>
        <v>1400</v>
      </c>
      <c r="M2269" s="11">
        <v>0.35</v>
      </c>
      <c r="O2269" s="16"/>
      <c r="P2269" s="14"/>
      <c r="Q2269" s="12"/>
      <c r="R2269" s="13"/>
    </row>
    <row r="2270" spans="1:18" ht="15.85" customHeight="1">
      <c r="A2270" s="1"/>
      <c r="B2270" s="6" t="s">
        <v>14</v>
      </c>
      <c r="C2270" s="6">
        <v>1185732</v>
      </c>
      <c r="D2270" s="7">
        <v>44354</v>
      </c>
      <c r="E2270" s="6" t="s">
        <v>46</v>
      </c>
      <c r="F2270" s="6" t="s">
        <v>86</v>
      </c>
      <c r="G2270" s="6" t="s">
        <v>87</v>
      </c>
      <c r="H2270" s="6" t="s">
        <v>19</v>
      </c>
      <c r="I2270" s="8">
        <v>0.5</v>
      </c>
      <c r="J2270" s="9">
        <v>7750</v>
      </c>
      <c r="K2270" s="10">
        <f t="shared" si="16"/>
        <v>3875</v>
      </c>
      <c r="L2270" s="10">
        <f t="shared" si="17"/>
        <v>968.75</v>
      </c>
      <c r="M2270" s="11">
        <v>0.25</v>
      </c>
      <c r="O2270" s="16"/>
      <c r="P2270" s="14"/>
      <c r="Q2270" s="12"/>
      <c r="R2270" s="13"/>
    </row>
    <row r="2271" spans="1:18" ht="15.85" customHeight="1">
      <c r="A2271" s="1"/>
      <c r="B2271" s="6" t="s">
        <v>14</v>
      </c>
      <c r="C2271" s="6">
        <v>1185732</v>
      </c>
      <c r="D2271" s="7">
        <v>44354</v>
      </c>
      <c r="E2271" s="6" t="s">
        <v>46</v>
      </c>
      <c r="F2271" s="6" t="s">
        <v>86</v>
      </c>
      <c r="G2271" s="6" t="s">
        <v>87</v>
      </c>
      <c r="H2271" s="6" t="s">
        <v>20</v>
      </c>
      <c r="I2271" s="8">
        <v>0.5</v>
      </c>
      <c r="J2271" s="9">
        <v>7500</v>
      </c>
      <c r="K2271" s="10">
        <f t="shared" si="16"/>
        <v>3750</v>
      </c>
      <c r="L2271" s="10">
        <f t="shared" si="17"/>
        <v>1125</v>
      </c>
      <c r="M2271" s="11">
        <v>0.3</v>
      </c>
      <c r="O2271" s="16"/>
      <c r="P2271" s="14"/>
      <c r="Q2271" s="12"/>
      <c r="R2271" s="13"/>
    </row>
    <row r="2272" spans="1:18" ht="15.85" customHeight="1">
      <c r="A2272" s="1"/>
      <c r="B2272" s="6" t="s">
        <v>14</v>
      </c>
      <c r="C2272" s="6">
        <v>1185732</v>
      </c>
      <c r="D2272" s="7">
        <v>44354</v>
      </c>
      <c r="E2272" s="6" t="s">
        <v>46</v>
      </c>
      <c r="F2272" s="6" t="s">
        <v>86</v>
      </c>
      <c r="G2272" s="6" t="s">
        <v>87</v>
      </c>
      <c r="H2272" s="6" t="s">
        <v>21</v>
      </c>
      <c r="I2272" s="8">
        <v>0.65</v>
      </c>
      <c r="J2272" s="9">
        <v>7500</v>
      </c>
      <c r="K2272" s="10">
        <f t="shared" si="16"/>
        <v>4875</v>
      </c>
      <c r="L2272" s="10">
        <f t="shared" si="17"/>
        <v>1706.25</v>
      </c>
      <c r="M2272" s="11">
        <v>0.35</v>
      </c>
      <c r="O2272" s="16"/>
      <c r="P2272" s="14"/>
      <c r="Q2272" s="12"/>
      <c r="R2272" s="13"/>
    </row>
    <row r="2273" spans="1:18" ht="15.85" customHeight="1">
      <c r="A2273" s="1"/>
      <c r="B2273" s="6" t="s">
        <v>14</v>
      </c>
      <c r="C2273" s="6">
        <v>1185732</v>
      </c>
      <c r="D2273" s="7">
        <v>44354</v>
      </c>
      <c r="E2273" s="6" t="s">
        <v>46</v>
      </c>
      <c r="F2273" s="6" t="s">
        <v>86</v>
      </c>
      <c r="G2273" s="6" t="s">
        <v>87</v>
      </c>
      <c r="H2273" s="6" t="s">
        <v>22</v>
      </c>
      <c r="I2273" s="8">
        <v>0.70000000000000007</v>
      </c>
      <c r="J2273" s="9">
        <v>9250</v>
      </c>
      <c r="K2273" s="10">
        <f t="shared" si="16"/>
        <v>6475.0000000000009</v>
      </c>
      <c r="L2273" s="10">
        <f t="shared" si="17"/>
        <v>3237.5000000000005</v>
      </c>
      <c r="M2273" s="11">
        <v>0.5</v>
      </c>
      <c r="O2273" s="16"/>
      <c r="P2273" s="14"/>
      <c r="Q2273" s="12"/>
      <c r="R2273" s="13"/>
    </row>
    <row r="2274" spans="1:18" ht="15.85" customHeight="1">
      <c r="A2274" s="1"/>
      <c r="B2274" s="6" t="s">
        <v>14</v>
      </c>
      <c r="C2274" s="6">
        <v>1185732</v>
      </c>
      <c r="D2274" s="7">
        <v>44382</v>
      </c>
      <c r="E2274" s="6" t="s">
        <v>46</v>
      </c>
      <c r="F2274" s="6" t="s">
        <v>86</v>
      </c>
      <c r="G2274" s="6" t="s">
        <v>87</v>
      </c>
      <c r="H2274" s="6" t="s">
        <v>17</v>
      </c>
      <c r="I2274" s="8">
        <v>0.65</v>
      </c>
      <c r="J2274" s="9">
        <v>11500</v>
      </c>
      <c r="K2274" s="10">
        <f t="shared" si="16"/>
        <v>7475</v>
      </c>
      <c r="L2274" s="10">
        <f t="shared" si="17"/>
        <v>3363.75</v>
      </c>
      <c r="M2274" s="11">
        <v>0.45</v>
      </c>
      <c r="O2274" s="16"/>
      <c r="P2274" s="14"/>
      <c r="Q2274" s="12"/>
      <c r="R2274" s="13"/>
    </row>
    <row r="2275" spans="1:18" ht="15.85" customHeight="1">
      <c r="A2275" s="1"/>
      <c r="B2275" s="6" t="s">
        <v>14</v>
      </c>
      <c r="C2275" s="6">
        <v>1185732</v>
      </c>
      <c r="D2275" s="7">
        <v>44382</v>
      </c>
      <c r="E2275" s="6" t="s">
        <v>46</v>
      </c>
      <c r="F2275" s="6" t="s">
        <v>86</v>
      </c>
      <c r="G2275" s="6" t="s">
        <v>87</v>
      </c>
      <c r="H2275" s="6" t="s">
        <v>18</v>
      </c>
      <c r="I2275" s="8">
        <v>0.60000000000000009</v>
      </c>
      <c r="J2275" s="9">
        <v>9000</v>
      </c>
      <c r="K2275" s="10">
        <f t="shared" si="16"/>
        <v>5400.0000000000009</v>
      </c>
      <c r="L2275" s="10">
        <f t="shared" si="17"/>
        <v>1890.0000000000002</v>
      </c>
      <c r="M2275" s="11">
        <v>0.35</v>
      </c>
      <c r="O2275" s="16"/>
      <c r="P2275" s="14"/>
      <c r="Q2275" s="12"/>
      <c r="R2275" s="13"/>
    </row>
    <row r="2276" spans="1:18" ht="15.85" customHeight="1">
      <c r="A2276" s="1"/>
      <c r="B2276" s="6" t="s">
        <v>14</v>
      </c>
      <c r="C2276" s="6">
        <v>1185732</v>
      </c>
      <c r="D2276" s="7">
        <v>44382</v>
      </c>
      <c r="E2276" s="6" t="s">
        <v>46</v>
      </c>
      <c r="F2276" s="6" t="s">
        <v>86</v>
      </c>
      <c r="G2276" s="6" t="s">
        <v>87</v>
      </c>
      <c r="H2276" s="6" t="s">
        <v>19</v>
      </c>
      <c r="I2276" s="8">
        <v>0.55000000000000004</v>
      </c>
      <c r="J2276" s="9">
        <v>8250</v>
      </c>
      <c r="K2276" s="10">
        <f t="shared" si="16"/>
        <v>4537.5</v>
      </c>
      <c r="L2276" s="10">
        <f t="shared" si="17"/>
        <v>1134.375</v>
      </c>
      <c r="M2276" s="11">
        <v>0.25</v>
      </c>
      <c r="O2276" s="16"/>
      <c r="P2276" s="14"/>
      <c r="Q2276" s="12"/>
      <c r="R2276" s="13"/>
    </row>
    <row r="2277" spans="1:18" ht="15.85" customHeight="1">
      <c r="A2277" s="1"/>
      <c r="B2277" s="6" t="s">
        <v>14</v>
      </c>
      <c r="C2277" s="6">
        <v>1185732</v>
      </c>
      <c r="D2277" s="7">
        <v>44382</v>
      </c>
      <c r="E2277" s="6" t="s">
        <v>46</v>
      </c>
      <c r="F2277" s="6" t="s">
        <v>86</v>
      </c>
      <c r="G2277" s="6" t="s">
        <v>87</v>
      </c>
      <c r="H2277" s="6" t="s">
        <v>20</v>
      </c>
      <c r="I2277" s="8">
        <v>0.55000000000000004</v>
      </c>
      <c r="J2277" s="9">
        <v>7750</v>
      </c>
      <c r="K2277" s="10">
        <f t="shared" si="16"/>
        <v>4262.5</v>
      </c>
      <c r="L2277" s="10">
        <f t="shared" si="17"/>
        <v>1278.75</v>
      </c>
      <c r="M2277" s="11">
        <v>0.3</v>
      </c>
      <c r="O2277" s="16"/>
      <c r="P2277" s="14"/>
      <c r="Q2277" s="12"/>
      <c r="R2277" s="13"/>
    </row>
    <row r="2278" spans="1:18" ht="15.85" customHeight="1">
      <c r="A2278" s="1"/>
      <c r="B2278" s="6" t="s">
        <v>14</v>
      </c>
      <c r="C2278" s="6">
        <v>1185732</v>
      </c>
      <c r="D2278" s="7">
        <v>44382</v>
      </c>
      <c r="E2278" s="6" t="s">
        <v>46</v>
      </c>
      <c r="F2278" s="6" t="s">
        <v>86</v>
      </c>
      <c r="G2278" s="6" t="s">
        <v>87</v>
      </c>
      <c r="H2278" s="6" t="s">
        <v>21</v>
      </c>
      <c r="I2278" s="8">
        <v>0.65</v>
      </c>
      <c r="J2278" s="9">
        <v>8000</v>
      </c>
      <c r="K2278" s="10">
        <f t="shared" si="16"/>
        <v>5200</v>
      </c>
      <c r="L2278" s="10">
        <f t="shared" si="17"/>
        <v>1819.9999999999998</v>
      </c>
      <c r="M2278" s="11">
        <v>0.35</v>
      </c>
      <c r="O2278" s="16"/>
      <c r="P2278" s="14"/>
      <c r="Q2278" s="12"/>
      <c r="R2278" s="13"/>
    </row>
    <row r="2279" spans="1:18" ht="15.85" customHeight="1">
      <c r="A2279" s="1"/>
      <c r="B2279" s="6" t="s">
        <v>14</v>
      </c>
      <c r="C2279" s="6">
        <v>1185732</v>
      </c>
      <c r="D2279" s="7">
        <v>44382</v>
      </c>
      <c r="E2279" s="6" t="s">
        <v>46</v>
      </c>
      <c r="F2279" s="6" t="s">
        <v>86</v>
      </c>
      <c r="G2279" s="6" t="s">
        <v>87</v>
      </c>
      <c r="H2279" s="6" t="s">
        <v>22</v>
      </c>
      <c r="I2279" s="8">
        <v>0.70000000000000007</v>
      </c>
      <c r="J2279" s="9">
        <v>9750</v>
      </c>
      <c r="K2279" s="10">
        <f t="shared" si="16"/>
        <v>6825.0000000000009</v>
      </c>
      <c r="L2279" s="10">
        <f t="shared" si="17"/>
        <v>3412.5000000000005</v>
      </c>
      <c r="M2279" s="11">
        <v>0.5</v>
      </c>
      <c r="O2279" s="16"/>
      <c r="P2279" s="14"/>
      <c r="Q2279" s="12"/>
      <c r="R2279" s="13"/>
    </row>
    <row r="2280" spans="1:18" ht="15.85" customHeight="1">
      <c r="A2280" s="1"/>
      <c r="B2280" s="6" t="s">
        <v>14</v>
      </c>
      <c r="C2280" s="6">
        <v>1185732</v>
      </c>
      <c r="D2280" s="7">
        <v>44414</v>
      </c>
      <c r="E2280" s="6" t="s">
        <v>46</v>
      </c>
      <c r="F2280" s="6" t="s">
        <v>86</v>
      </c>
      <c r="G2280" s="6" t="s">
        <v>87</v>
      </c>
      <c r="H2280" s="6" t="s">
        <v>17</v>
      </c>
      <c r="I2280" s="8">
        <v>0.65</v>
      </c>
      <c r="J2280" s="9">
        <v>11250</v>
      </c>
      <c r="K2280" s="10">
        <f t="shared" si="16"/>
        <v>7312.5</v>
      </c>
      <c r="L2280" s="10">
        <f t="shared" si="17"/>
        <v>3290.625</v>
      </c>
      <c r="M2280" s="11">
        <v>0.45</v>
      </c>
      <c r="O2280" s="16"/>
      <c r="P2280" s="14"/>
      <c r="Q2280" s="12"/>
      <c r="R2280" s="13"/>
    </row>
    <row r="2281" spans="1:18" ht="15.85" customHeight="1">
      <c r="A2281" s="1"/>
      <c r="B2281" s="6" t="s">
        <v>14</v>
      </c>
      <c r="C2281" s="6">
        <v>1185732</v>
      </c>
      <c r="D2281" s="7">
        <v>44414</v>
      </c>
      <c r="E2281" s="6" t="s">
        <v>46</v>
      </c>
      <c r="F2281" s="6" t="s">
        <v>86</v>
      </c>
      <c r="G2281" s="6" t="s">
        <v>87</v>
      </c>
      <c r="H2281" s="6" t="s">
        <v>18</v>
      </c>
      <c r="I2281" s="8">
        <v>0.60000000000000009</v>
      </c>
      <c r="J2281" s="9">
        <v>9000</v>
      </c>
      <c r="K2281" s="10">
        <f t="shared" si="16"/>
        <v>5400.0000000000009</v>
      </c>
      <c r="L2281" s="10">
        <f t="shared" si="17"/>
        <v>1890.0000000000002</v>
      </c>
      <c r="M2281" s="11">
        <v>0.35</v>
      </c>
      <c r="O2281" s="16"/>
      <c r="P2281" s="14"/>
      <c r="Q2281" s="12"/>
      <c r="R2281" s="13"/>
    </row>
    <row r="2282" spans="1:18" ht="15.85" customHeight="1">
      <c r="A2282" s="1"/>
      <c r="B2282" s="6" t="s">
        <v>14</v>
      </c>
      <c r="C2282" s="6">
        <v>1185732</v>
      </c>
      <c r="D2282" s="7">
        <v>44414</v>
      </c>
      <c r="E2282" s="6" t="s">
        <v>46</v>
      </c>
      <c r="F2282" s="6" t="s">
        <v>86</v>
      </c>
      <c r="G2282" s="6" t="s">
        <v>87</v>
      </c>
      <c r="H2282" s="6" t="s">
        <v>19</v>
      </c>
      <c r="I2282" s="8">
        <v>0.55000000000000004</v>
      </c>
      <c r="J2282" s="9">
        <v>8250</v>
      </c>
      <c r="K2282" s="10">
        <f t="shared" si="16"/>
        <v>4537.5</v>
      </c>
      <c r="L2282" s="10">
        <f t="shared" si="17"/>
        <v>1134.375</v>
      </c>
      <c r="M2282" s="11">
        <v>0.25</v>
      </c>
      <c r="O2282" s="16"/>
      <c r="P2282" s="14"/>
      <c r="Q2282" s="12"/>
      <c r="R2282" s="13"/>
    </row>
    <row r="2283" spans="1:18" ht="15.85" customHeight="1">
      <c r="A2283" s="1"/>
      <c r="B2283" s="6" t="s">
        <v>14</v>
      </c>
      <c r="C2283" s="6">
        <v>1185732</v>
      </c>
      <c r="D2283" s="7">
        <v>44414</v>
      </c>
      <c r="E2283" s="6" t="s">
        <v>46</v>
      </c>
      <c r="F2283" s="6" t="s">
        <v>86</v>
      </c>
      <c r="G2283" s="6" t="s">
        <v>87</v>
      </c>
      <c r="H2283" s="6" t="s">
        <v>20</v>
      </c>
      <c r="I2283" s="8">
        <v>0.45</v>
      </c>
      <c r="J2283" s="9">
        <v>7750</v>
      </c>
      <c r="K2283" s="10">
        <f t="shared" si="16"/>
        <v>3487.5</v>
      </c>
      <c r="L2283" s="10">
        <f t="shared" si="17"/>
        <v>1046.25</v>
      </c>
      <c r="M2283" s="11">
        <v>0.3</v>
      </c>
      <c r="O2283" s="16"/>
      <c r="P2283" s="14"/>
      <c r="Q2283" s="12"/>
      <c r="R2283" s="13"/>
    </row>
    <row r="2284" spans="1:18" ht="15.85" customHeight="1">
      <c r="A2284" s="1"/>
      <c r="B2284" s="6" t="s">
        <v>14</v>
      </c>
      <c r="C2284" s="6">
        <v>1185732</v>
      </c>
      <c r="D2284" s="7">
        <v>44414</v>
      </c>
      <c r="E2284" s="6" t="s">
        <v>46</v>
      </c>
      <c r="F2284" s="6" t="s">
        <v>86</v>
      </c>
      <c r="G2284" s="6" t="s">
        <v>87</v>
      </c>
      <c r="H2284" s="6" t="s">
        <v>21</v>
      </c>
      <c r="I2284" s="8">
        <v>0.55000000000000004</v>
      </c>
      <c r="J2284" s="9">
        <v>7500</v>
      </c>
      <c r="K2284" s="10">
        <f t="shared" si="16"/>
        <v>4125</v>
      </c>
      <c r="L2284" s="10">
        <f t="shared" si="17"/>
        <v>1443.75</v>
      </c>
      <c r="M2284" s="11">
        <v>0.35</v>
      </c>
      <c r="O2284" s="16"/>
      <c r="P2284" s="14"/>
      <c r="Q2284" s="12"/>
      <c r="R2284" s="13"/>
    </row>
    <row r="2285" spans="1:18" ht="15.85" customHeight="1">
      <c r="A2285" s="1"/>
      <c r="B2285" s="6" t="s">
        <v>14</v>
      </c>
      <c r="C2285" s="6">
        <v>1185732</v>
      </c>
      <c r="D2285" s="7">
        <v>44414</v>
      </c>
      <c r="E2285" s="6" t="s">
        <v>46</v>
      </c>
      <c r="F2285" s="6" t="s">
        <v>86</v>
      </c>
      <c r="G2285" s="6" t="s">
        <v>87</v>
      </c>
      <c r="H2285" s="6" t="s">
        <v>22</v>
      </c>
      <c r="I2285" s="8">
        <v>0.60000000000000009</v>
      </c>
      <c r="J2285" s="9">
        <v>9250</v>
      </c>
      <c r="K2285" s="10">
        <f t="shared" si="16"/>
        <v>5550.0000000000009</v>
      </c>
      <c r="L2285" s="10">
        <f t="shared" si="17"/>
        <v>2775.0000000000005</v>
      </c>
      <c r="M2285" s="11">
        <v>0.5</v>
      </c>
      <c r="O2285" s="16"/>
      <c r="P2285" s="14"/>
      <c r="Q2285" s="12"/>
      <c r="R2285" s="13"/>
    </row>
    <row r="2286" spans="1:18" ht="15.85" customHeight="1">
      <c r="A2286" s="1"/>
      <c r="B2286" s="6" t="s">
        <v>14</v>
      </c>
      <c r="C2286" s="6">
        <v>1185732</v>
      </c>
      <c r="D2286" s="7">
        <v>44444</v>
      </c>
      <c r="E2286" s="6" t="s">
        <v>46</v>
      </c>
      <c r="F2286" s="6" t="s">
        <v>86</v>
      </c>
      <c r="G2286" s="6" t="s">
        <v>87</v>
      </c>
      <c r="H2286" s="6" t="s">
        <v>17</v>
      </c>
      <c r="I2286" s="8">
        <v>0.55000000000000004</v>
      </c>
      <c r="J2286" s="9">
        <v>10250</v>
      </c>
      <c r="K2286" s="10">
        <f t="shared" si="16"/>
        <v>5637.5000000000009</v>
      </c>
      <c r="L2286" s="10">
        <f t="shared" si="17"/>
        <v>2536.8750000000005</v>
      </c>
      <c r="M2286" s="11">
        <v>0.45</v>
      </c>
      <c r="O2286" s="16"/>
      <c r="P2286" s="14"/>
      <c r="Q2286" s="12"/>
      <c r="R2286" s="13"/>
    </row>
    <row r="2287" spans="1:18" ht="15.85" customHeight="1">
      <c r="A2287" s="1"/>
      <c r="B2287" s="6" t="s">
        <v>14</v>
      </c>
      <c r="C2287" s="6">
        <v>1185732</v>
      </c>
      <c r="D2287" s="7">
        <v>44444</v>
      </c>
      <c r="E2287" s="6" t="s">
        <v>46</v>
      </c>
      <c r="F2287" s="6" t="s">
        <v>86</v>
      </c>
      <c r="G2287" s="6" t="s">
        <v>87</v>
      </c>
      <c r="H2287" s="6" t="s">
        <v>18</v>
      </c>
      <c r="I2287" s="8">
        <v>0.50000000000000011</v>
      </c>
      <c r="J2287" s="9">
        <v>8250</v>
      </c>
      <c r="K2287" s="10">
        <f t="shared" si="16"/>
        <v>4125.0000000000009</v>
      </c>
      <c r="L2287" s="10">
        <f t="shared" si="17"/>
        <v>1443.7500000000002</v>
      </c>
      <c r="M2287" s="11">
        <v>0.35</v>
      </c>
      <c r="O2287" s="16"/>
      <c r="P2287" s="14"/>
      <c r="Q2287" s="12"/>
      <c r="R2287" s="13"/>
    </row>
    <row r="2288" spans="1:18" ht="15.85" customHeight="1">
      <c r="A2288" s="1"/>
      <c r="B2288" s="6" t="s">
        <v>14</v>
      </c>
      <c r="C2288" s="6">
        <v>1185732</v>
      </c>
      <c r="D2288" s="7">
        <v>44444</v>
      </c>
      <c r="E2288" s="6" t="s">
        <v>46</v>
      </c>
      <c r="F2288" s="6" t="s">
        <v>86</v>
      </c>
      <c r="G2288" s="6" t="s">
        <v>87</v>
      </c>
      <c r="H2288" s="6" t="s">
        <v>19</v>
      </c>
      <c r="I2288" s="8">
        <v>0.4</v>
      </c>
      <c r="J2288" s="9">
        <v>7250</v>
      </c>
      <c r="K2288" s="10">
        <f t="shared" si="16"/>
        <v>2900</v>
      </c>
      <c r="L2288" s="10">
        <f t="shared" si="17"/>
        <v>725</v>
      </c>
      <c r="M2288" s="11">
        <v>0.25</v>
      </c>
      <c r="O2288" s="16"/>
      <c r="P2288" s="14"/>
      <c r="Q2288" s="12"/>
      <c r="R2288" s="13"/>
    </row>
    <row r="2289" spans="1:18" ht="15.85" customHeight="1">
      <c r="A2289" s="1"/>
      <c r="B2289" s="6" t="s">
        <v>14</v>
      </c>
      <c r="C2289" s="6">
        <v>1185732</v>
      </c>
      <c r="D2289" s="7">
        <v>44444</v>
      </c>
      <c r="E2289" s="6" t="s">
        <v>46</v>
      </c>
      <c r="F2289" s="6" t="s">
        <v>86</v>
      </c>
      <c r="G2289" s="6" t="s">
        <v>87</v>
      </c>
      <c r="H2289" s="6" t="s">
        <v>20</v>
      </c>
      <c r="I2289" s="8">
        <v>0.4</v>
      </c>
      <c r="J2289" s="9">
        <v>7000</v>
      </c>
      <c r="K2289" s="10">
        <f t="shared" si="16"/>
        <v>2800</v>
      </c>
      <c r="L2289" s="10">
        <f t="shared" si="17"/>
        <v>840</v>
      </c>
      <c r="M2289" s="11">
        <v>0.3</v>
      </c>
      <c r="O2289" s="16"/>
      <c r="P2289" s="14"/>
      <c r="Q2289" s="12"/>
      <c r="R2289" s="13"/>
    </row>
    <row r="2290" spans="1:18" ht="15.85" customHeight="1">
      <c r="A2290" s="1"/>
      <c r="B2290" s="6" t="s">
        <v>14</v>
      </c>
      <c r="C2290" s="6">
        <v>1185732</v>
      </c>
      <c r="D2290" s="7">
        <v>44444</v>
      </c>
      <c r="E2290" s="6" t="s">
        <v>46</v>
      </c>
      <c r="F2290" s="6" t="s">
        <v>86</v>
      </c>
      <c r="G2290" s="6" t="s">
        <v>87</v>
      </c>
      <c r="H2290" s="6" t="s">
        <v>21</v>
      </c>
      <c r="I2290" s="8">
        <v>0.5</v>
      </c>
      <c r="J2290" s="9">
        <v>7000</v>
      </c>
      <c r="K2290" s="10">
        <f t="shared" si="16"/>
        <v>3500</v>
      </c>
      <c r="L2290" s="10">
        <f t="shared" si="17"/>
        <v>1225</v>
      </c>
      <c r="M2290" s="11">
        <v>0.35</v>
      </c>
      <c r="O2290" s="16"/>
      <c r="P2290" s="14"/>
      <c r="Q2290" s="12"/>
      <c r="R2290" s="13"/>
    </row>
    <row r="2291" spans="1:18" ht="15.85" customHeight="1">
      <c r="A2291" s="1"/>
      <c r="B2291" s="6" t="s">
        <v>14</v>
      </c>
      <c r="C2291" s="6">
        <v>1185732</v>
      </c>
      <c r="D2291" s="7">
        <v>44444</v>
      </c>
      <c r="E2291" s="6" t="s">
        <v>46</v>
      </c>
      <c r="F2291" s="6" t="s">
        <v>86</v>
      </c>
      <c r="G2291" s="6" t="s">
        <v>87</v>
      </c>
      <c r="H2291" s="6" t="s">
        <v>22</v>
      </c>
      <c r="I2291" s="8">
        <v>0.55000000000000004</v>
      </c>
      <c r="J2291" s="9">
        <v>8000</v>
      </c>
      <c r="K2291" s="10">
        <f t="shared" si="16"/>
        <v>4400</v>
      </c>
      <c r="L2291" s="10">
        <f t="shared" si="17"/>
        <v>2200</v>
      </c>
      <c r="M2291" s="11">
        <v>0.5</v>
      </c>
      <c r="O2291" s="16"/>
      <c r="P2291" s="14"/>
      <c r="Q2291" s="12"/>
      <c r="R2291" s="13"/>
    </row>
    <row r="2292" spans="1:18" ht="15.85" customHeight="1">
      <c r="A2292" s="1"/>
      <c r="B2292" s="6" t="s">
        <v>14</v>
      </c>
      <c r="C2292" s="6">
        <v>1185732</v>
      </c>
      <c r="D2292" s="7">
        <v>44476</v>
      </c>
      <c r="E2292" s="6" t="s">
        <v>46</v>
      </c>
      <c r="F2292" s="6" t="s">
        <v>86</v>
      </c>
      <c r="G2292" s="6" t="s">
        <v>87</v>
      </c>
      <c r="H2292" s="6" t="s">
        <v>17</v>
      </c>
      <c r="I2292" s="8">
        <v>0.55000000000000004</v>
      </c>
      <c r="J2292" s="9">
        <v>9750</v>
      </c>
      <c r="K2292" s="10">
        <f t="shared" si="16"/>
        <v>5362.5</v>
      </c>
      <c r="L2292" s="10">
        <f t="shared" si="17"/>
        <v>2413.125</v>
      </c>
      <c r="M2292" s="11">
        <v>0.45</v>
      </c>
      <c r="O2292" s="16"/>
      <c r="P2292" s="14"/>
      <c r="Q2292" s="12"/>
      <c r="R2292" s="13"/>
    </row>
    <row r="2293" spans="1:18" ht="15.85" customHeight="1">
      <c r="A2293" s="1"/>
      <c r="B2293" s="6" t="s">
        <v>14</v>
      </c>
      <c r="C2293" s="6">
        <v>1185732</v>
      </c>
      <c r="D2293" s="7">
        <v>44476</v>
      </c>
      <c r="E2293" s="6" t="s">
        <v>46</v>
      </c>
      <c r="F2293" s="6" t="s">
        <v>86</v>
      </c>
      <c r="G2293" s="6" t="s">
        <v>87</v>
      </c>
      <c r="H2293" s="6" t="s">
        <v>18</v>
      </c>
      <c r="I2293" s="8">
        <v>0.45000000000000012</v>
      </c>
      <c r="J2293" s="9">
        <v>8000</v>
      </c>
      <c r="K2293" s="10">
        <f t="shared" si="16"/>
        <v>3600.0000000000009</v>
      </c>
      <c r="L2293" s="10">
        <f t="shared" si="17"/>
        <v>1260.0000000000002</v>
      </c>
      <c r="M2293" s="11">
        <v>0.35</v>
      </c>
      <c r="O2293" s="16"/>
      <c r="P2293" s="14"/>
      <c r="Q2293" s="12"/>
      <c r="R2293" s="13"/>
    </row>
    <row r="2294" spans="1:18" ht="15.85" customHeight="1">
      <c r="A2294" s="1"/>
      <c r="B2294" s="6" t="s">
        <v>14</v>
      </c>
      <c r="C2294" s="6">
        <v>1185732</v>
      </c>
      <c r="D2294" s="7">
        <v>44476</v>
      </c>
      <c r="E2294" s="6" t="s">
        <v>46</v>
      </c>
      <c r="F2294" s="6" t="s">
        <v>86</v>
      </c>
      <c r="G2294" s="6" t="s">
        <v>87</v>
      </c>
      <c r="H2294" s="6" t="s">
        <v>19</v>
      </c>
      <c r="I2294" s="8">
        <v>0.45000000000000012</v>
      </c>
      <c r="J2294" s="9">
        <v>6750</v>
      </c>
      <c r="K2294" s="10">
        <f t="shared" si="16"/>
        <v>3037.5000000000009</v>
      </c>
      <c r="L2294" s="10">
        <f t="shared" si="17"/>
        <v>759.37500000000023</v>
      </c>
      <c r="M2294" s="11">
        <v>0.25</v>
      </c>
      <c r="O2294" s="16"/>
      <c r="P2294" s="14"/>
      <c r="Q2294" s="12"/>
      <c r="R2294" s="13"/>
    </row>
    <row r="2295" spans="1:18" ht="15.85" customHeight="1">
      <c r="A2295" s="1"/>
      <c r="B2295" s="6" t="s">
        <v>14</v>
      </c>
      <c r="C2295" s="6">
        <v>1185732</v>
      </c>
      <c r="D2295" s="7">
        <v>44476</v>
      </c>
      <c r="E2295" s="6" t="s">
        <v>46</v>
      </c>
      <c r="F2295" s="6" t="s">
        <v>86</v>
      </c>
      <c r="G2295" s="6" t="s">
        <v>87</v>
      </c>
      <c r="H2295" s="6" t="s">
        <v>20</v>
      </c>
      <c r="I2295" s="8">
        <v>0.45000000000000012</v>
      </c>
      <c r="J2295" s="9">
        <v>6500</v>
      </c>
      <c r="K2295" s="10">
        <f t="shared" si="16"/>
        <v>2925.0000000000009</v>
      </c>
      <c r="L2295" s="10">
        <f t="shared" si="17"/>
        <v>877.50000000000023</v>
      </c>
      <c r="M2295" s="11">
        <v>0.3</v>
      </c>
      <c r="O2295" s="16"/>
      <c r="P2295" s="14"/>
      <c r="Q2295" s="12"/>
      <c r="R2295" s="13"/>
    </row>
    <row r="2296" spans="1:18" ht="15.85" customHeight="1">
      <c r="A2296" s="1"/>
      <c r="B2296" s="6" t="s">
        <v>14</v>
      </c>
      <c r="C2296" s="6">
        <v>1185732</v>
      </c>
      <c r="D2296" s="7">
        <v>44476</v>
      </c>
      <c r="E2296" s="6" t="s">
        <v>46</v>
      </c>
      <c r="F2296" s="6" t="s">
        <v>86</v>
      </c>
      <c r="G2296" s="6" t="s">
        <v>87</v>
      </c>
      <c r="H2296" s="6" t="s">
        <v>21</v>
      </c>
      <c r="I2296" s="8">
        <v>0.55000000000000004</v>
      </c>
      <c r="J2296" s="9">
        <v>6500</v>
      </c>
      <c r="K2296" s="10">
        <f t="shared" si="16"/>
        <v>3575.0000000000005</v>
      </c>
      <c r="L2296" s="10">
        <f t="shared" si="17"/>
        <v>1251.25</v>
      </c>
      <c r="M2296" s="11">
        <v>0.35</v>
      </c>
      <c r="O2296" s="16"/>
      <c r="P2296" s="14"/>
      <c r="Q2296" s="12"/>
      <c r="R2296" s="13"/>
    </row>
    <row r="2297" spans="1:18" ht="15.85" customHeight="1">
      <c r="A2297" s="1"/>
      <c r="B2297" s="6" t="s">
        <v>14</v>
      </c>
      <c r="C2297" s="6">
        <v>1185732</v>
      </c>
      <c r="D2297" s="7">
        <v>44476</v>
      </c>
      <c r="E2297" s="6" t="s">
        <v>46</v>
      </c>
      <c r="F2297" s="6" t="s">
        <v>86</v>
      </c>
      <c r="G2297" s="6" t="s">
        <v>87</v>
      </c>
      <c r="H2297" s="6" t="s">
        <v>22</v>
      </c>
      <c r="I2297" s="8">
        <v>0.6</v>
      </c>
      <c r="J2297" s="9">
        <v>7750</v>
      </c>
      <c r="K2297" s="10">
        <f t="shared" si="16"/>
        <v>4650</v>
      </c>
      <c r="L2297" s="10">
        <f t="shared" si="17"/>
        <v>2325</v>
      </c>
      <c r="M2297" s="11">
        <v>0.5</v>
      </c>
      <c r="O2297" s="16"/>
      <c r="P2297" s="14"/>
      <c r="Q2297" s="12"/>
      <c r="R2297" s="13"/>
    </row>
    <row r="2298" spans="1:18" ht="15.85" customHeight="1">
      <c r="A2298" s="1"/>
      <c r="B2298" s="6" t="s">
        <v>14</v>
      </c>
      <c r="C2298" s="6">
        <v>1185732</v>
      </c>
      <c r="D2298" s="7">
        <v>44506</v>
      </c>
      <c r="E2298" s="6" t="s">
        <v>46</v>
      </c>
      <c r="F2298" s="6" t="s">
        <v>86</v>
      </c>
      <c r="G2298" s="6" t="s">
        <v>87</v>
      </c>
      <c r="H2298" s="6" t="s">
        <v>17</v>
      </c>
      <c r="I2298" s="8">
        <v>0.55000000000000004</v>
      </c>
      <c r="J2298" s="9">
        <v>9250</v>
      </c>
      <c r="K2298" s="10">
        <f t="shared" si="16"/>
        <v>5087.5</v>
      </c>
      <c r="L2298" s="10">
        <f t="shared" si="17"/>
        <v>2289.375</v>
      </c>
      <c r="M2298" s="11">
        <v>0.45</v>
      </c>
      <c r="O2298" s="16"/>
      <c r="P2298" s="14"/>
      <c r="Q2298" s="12"/>
      <c r="R2298" s="13"/>
    </row>
    <row r="2299" spans="1:18" ht="15.85" customHeight="1">
      <c r="A2299" s="1"/>
      <c r="B2299" s="6" t="s">
        <v>14</v>
      </c>
      <c r="C2299" s="6">
        <v>1185732</v>
      </c>
      <c r="D2299" s="7">
        <v>44506</v>
      </c>
      <c r="E2299" s="6" t="s">
        <v>46</v>
      </c>
      <c r="F2299" s="6" t="s">
        <v>86</v>
      </c>
      <c r="G2299" s="6" t="s">
        <v>87</v>
      </c>
      <c r="H2299" s="6" t="s">
        <v>18</v>
      </c>
      <c r="I2299" s="8">
        <v>0.45000000000000012</v>
      </c>
      <c r="J2299" s="9">
        <v>7500</v>
      </c>
      <c r="K2299" s="10">
        <f t="shared" si="16"/>
        <v>3375.0000000000009</v>
      </c>
      <c r="L2299" s="10">
        <f t="shared" si="17"/>
        <v>1181.2500000000002</v>
      </c>
      <c r="M2299" s="11">
        <v>0.35</v>
      </c>
      <c r="O2299" s="16"/>
      <c r="P2299" s="14"/>
      <c r="Q2299" s="12"/>
      <c r="R2299" s="13"/>
    </row>
    <row r="2300" spans="1:18" ht="15.85" customHeight="1">
      <c r="A2300" s="1"/>
      <c r="B2300" s="6" t="s">
        <v>14</v>
      </c>
      <c r="C2300" s="6">
        <v>1185732</v>
      </c>
      <c r="D2300" s="7">
        <v>44506</v>
      </c>
      <c r="E2300" s="6" t="s">
        <v>46</v>
      </c>
      <c r="F2300" s="6" t="s">
        <v>86</v>
      </c>
      <c r="G2300" s="6" t="s">
        <v>87</v>
      </c>
      <c r="H2300" s="6" t="s">
        <v>19</v>
      </c>
      <c r="I2300" s="8">
        <v>0.45000000000000012</v>
      </c>
      <c r="J2300" s="9">
        <v>6950</v>
      </c>
      <c r="K2300" s="10">
        <f t="shared" si="16"/>
        <v>3127.5000000000009</v>
      </c>
      <c r="L2300" s="10">
        <f t="shared" si="17"/>
        <v>781.87500000000023</v>
      </c>
      <c r="M2300" s="11">
        <v>0.25</v>
      </c>
      <c r="O2300" s="16"/>
      <c r="P2300" s="14"/>
      <c r="Q2300" s="12"/>
      <c r="R2300" s="13"/>
    </row>
    <row r="2301" spans="1:18" ht="15.85" customHeight="1">
      <c r="A2301" s="1"/>
      <c r="B2301" s="6" t="s">
        <v>14</v>
      </c>
      <c r="C2301" s="6">
        <v>1185732</v>
      </c>
      <c r="D2301" s="7">
        <v>44506</v>
      </c>
      <c r="E2301" s="6" t="s">
        <v>46</v>
      </c>
      <c r="F2301" s="6" t="s">
        <v>86</v>
      </c>
      <c r="G2301" s="6" t="s">
        <v>87</v>
      </c>
      <c r="H2301" s="6" t="s">
        <v>20</v>
      </c>
      <c r="I2301" s="8">
        <v>0.55000000000000016</v>
      </c>
      <c r="J2301" s="9">
        <v>7500</v>
      </c>
      <c r="K2301" s="10">
        <f t="shared" ref="K2301:K2555" si="18">I2301*J2301</f>
        <v>4125.0000000000009</v>
      </c>
      <c r="L2301" s="10">
        <f t="shared" ref="L2301:L2555" si="19">K2301*M2301</f>
        <v>1237.5000000000002</v>
      </c>
      <c r="M2301" s="11">
        <v>0.3</v>
      </c>
      <c r="O2301" s="16"/>
      <c r="P2301" s="14"/>
      <c r="Q2301" s="12"/>
      <c r="R2301" s="13"/>
    </row>
    <row r="2302" spans="1:18" ht="15.85" customHeight="1">
      <c r="A2302" s="1"/>
      <c r="B2302" s="6" t="s">
        <v>14</v>
      </c>
      <c r="C2302" s="6">
        <v>1185732</v>
      </c>
      <c r="D2302" s="7">
        <v>44506</v>
      </c>
      <c r="E2302" s="6" t="s">
        <v>46</v>
      </c>
      <c r="F2302" s="6" t="s">
        <v>86</v>
      </c>
      <c r="G2302" s="6" t="s">
        <v>87</v>
      </c>
      <c r="H2302" s="6" t="s">
        <v>21</v>
      </c>
      <c r="I2302" s="8">
        <v>0.70000000000000007</v>
      </c>
      <c r="J2302" s="9">
        <v>7250</v>
      </c>
      <c r="K2302" s="10">
        <f t="shared" si="18"/>
        <v>5075.0000000000009</v>
      </c>
      <c r="L2302" s="10">
        <f t="shared" si="19"/>
        <v>1776.2500000000002</v>
      </c>
      <c r="M2302" s="11">
        <v>0.35</v>
      </c>
      <c r="O2302" s="16"/>
      <c r="P2302" s="14"/>
      <c r="Q2302" s="12"/>
      <c r="R2302" s="13"/>
    </row>
    <row r="2303" spans="1:18" ht="15.85" customHeight="1">
      <c r="A2303" s="1"/>
      <c r="B2303" s="6" t="s">
        <v>14</v>
      </c>
      <c r="C2303" s="6">
        <v>1185732</v>
      </c>
      <c r="D2303" s="7">
        <v>44506</v>
      </c>
      <c r="E2303" s="6" t="s">
        <v>46</v>
      </c>
      <c r="F2303" s="6" t="s">
        <v>86</v>
      </c>
      <c r="G2303" s="6" t="s">
        <v>87</v>
      </c>
      <c r="H2303" s="6" t="s">
        <v>22</v>
      </c>
      <c r="I2303" s="8">
        <v>0.75</v>
      </c>
      <c r="J2303" s="9">
        <v>8250</v>
      </c>
      <c r="K2303" s="10">
        <f t="shared" si="18"/>
        <v>6187.5</v>
      </c>
      <c r="L2303" s="10">
        <f t="shared" si="19"/>
        <v>3093.75</v>
      </c>
      <c r="M2303" s="11">
        <v>0.5</v>
      </c>
      <c r="O2303" s="16"/>
      <c r="P2303" s="14"/>
      <c r="Q2303" s="12"/>
      <c r="R2303" s="13"/>
    </row>
    <row r="2304" spans="1:18" ht="15.85" customHeight="1">
      <c r="A2304" s="1"/>
      <c r="B2304" s="6" t="s">
        <v>14</v>
      </c>
      <c r="C2304" s="6">
        <v>1185732</v>
      </c>
      <c r="D2304" s="7">
        <v>44535</v>
      </c>
      <c r="E2304" s="6" t="s">
        <v>46</v>
      </c>
      <c r="F2304" s="6" t="s">
        <v>86</v>
      </c>
      <c r="G2304" s="6" t="s">
        <v>87</v>
      </c>
      <c r="H2304" s="6" t="s">
        <v>17</v>
      </c>
      <c r="I2304" s="8">
        <v>0.70000000000000007</v>
      </c>
      <c r="J2304" s="9">
        <v>10750</v>
      </c>
      <c r="K2304" s="10">
        <f t="shared" si="18"/>
        <v>7525.0000000000009</v>
      </c>
      <c r="L2304" s="10">
        <f t="shared" si="19"/>
        <v>3386.2500000000005</v>
      </c>
      <c r="M2304" s="11">
        <v>0.45</v>
      </c>
      <c r="O2304" s="16"/>
      <c r="P2304" s="14"/>
      <c r="Q2304" s="12"/>
      <c r="R2304" s="13"/>
    </row>
    <row r="2305" spans="1:18" ht="15.85" customHeight="1">
      <c r="A2305" s="1"/>
      <c r="B2305" s="6" t="s">
        <v>14</v>
      </c>
      <c r="C2305" s="6">
        <v>1185732</v>
      </c>
      <c r="D2305" s="7">
        <v>44535</v>
      </c>
      <c r="E2305" s="6" t="s">
        <v>46</v>
      </c>
      <c r="F2305" s="6" t="s">
        <v>86</v>
      </c>
      <c r="G2305" s="6" t="s">
        <v>87</v>
      </c>
      <c r="H2305" s="6" t="s">
        <v>18</v>
      </c>
      <c r="I2305" s="8">
        <v>0.60000000000000009</v>
      </c>
      <c r="J2305" s="9">
        <v>8750</v>
      </c>
      <c r="K2305" s="10">
        <f t="shared" si="18"/>
        <v>5250.0000000000009</v>
      </c>
      <c r="L2305" s="10">
        <f t="shared" si="19"/>
        <v>1837.5000000000002</v>
      </c>
      <c r="M2305" s="11">
        <v>0.35</v>
      </c>
      <c r="O2305" s="16"/>
      <c r="P2305" s="14"/>
      <c r="Q2305" s="12"/>
      <c r="R2305" s="13"/>
    </row>
    <row r="2306" spans="1:18" ht="15.85" customHeight="1">
      <c r="A2306" s="1"/>
      <c r="B2306" s="6" t="s">
        <v>14</v>
      </c>
      <c r="C2306" s="6">
        <v>1185732</v>
      </c>
      <c r="D2306" s="7">
        <v>44535</v>
      </c>
      <c r="E2306" s="6" t="s">
        <v>46</v>
      </c>
      <c r="F2306" s="6" t="s">
        <v>86</v>
      </c>
      <c r="G2306" s="6" t="s">
        <v>87</v>
      </c>
      <c r="H2306" s="6" t="s">
        <v>19</v>
      </c>
      <c r="I2306" s="8">
        <v>0.60000000000000009</v>
      </c>
      <c r="J2306" s="9">
        <v>8250</v>
      </c>
      <c r="K2306" s="10">
        <f t="shared" si="18"/>
        <v>4950.0000000000009</v>
      </c>
      <c r="L2306" s="10">
        <f t="shared" si="19"/>
        <v>1237.5000000000002</v>
      </c>
      <c r="M2306" s="11">
        <v>0.25</v>
      </c>
      <c r="O2306" s="16"/>
      <c r="P2306" s="14"/>
      <c r="Q2306" s="12"/>
      <c r="R2306" s="13"/>
    </row>
    <row r="2307" spans="1:18" ht="15.85" customHeight="1">
      <c r="A2307" s="1"/>
      <c r="B2307" s="6" t="s">
        <v>14</v>
      </c>
      <c r="C2307" s="6">
        <v>1185732</v>
      </c>
      <c r="D2307" s="7">
        <v>44535</v>
      </c>
      <c r="E2307" s="6" t="s">
        <v>46</v>
      </c>
      <c r="F2307" s="6" t="s">
        <v>86</v>
      </c>
      <c r="G2307" s="6" t="s">
        <v>87</v>
      </c>
      <c r="H2307" s="6" t="s">
        <v>20</v>
      </c>
      <c r="I2307" s="8">
        <v>0.60000000000000009</v>
      </c>
      <c r="J2307" s="9">
        <v>7750</v>
      </c>
      <c r="K2307" s="10">
        <f t="shared" si="18"/>
        <v>4650.0000000000009</v>
      </c>
      <c r="L2307" s="10">
        <f t="shared" si="19"/>
        <v>1395.0000000000002</v>
      </c>
      <c r="M2307" s="11">
        <v>0.3</v>
      </c>
      <c r="O2307" s="16"/>
      <c r="P2307" s="14"/>
      <c r="Q2307" s="12"/>
      <c r="R2307" s="13"/>
    </row>
    <row r="2308" spans="1:18" ht="15.85" customHeight="1">
      <c r="A2308" s="1"/>
      <c r="B2308" s="6" t="s">
        <v>14</v>
      </c>
      <c r="C2308" s="6">
        <v>1185732</v>
      </c>
      <c r="D2308" s="7">
        <v>44535</v>
      </c>
      <c r="E2308" s="6" t="s">
        <v>46</v>
      </c>
      <c r="F2308" s="6" t="s">
        <v>86</v>
      </c>
      <c r="G2308" s="6" t="s">
        <v>87</v>
      </c>
      <c r="H2308" s="6" t="s">
        <v>21</v>
      </c>
      <c r="I2308" s="8">
        <v>0.70000000000000007</v>
      </c>
      <c r="J2308" s="9">
        <v>7750</v>
      </c>
      <c r="K2308" s="10">
        <f t="shared" si="18"/>
        <v>5425.0000000000009</v>
      </c>
      <c r="L2308" s="10">
        <f t="shared" si="19"/>
        <v>1898.7500000000002</v>
      </c>
      <c r="M2308" s="11">
        <v>0.35</v>
      </c>
      <c r="O2308" s="16"/>
      <c r="P2308" s="14"/>
      <c r="Q2308" s="12"/>
      <c r="R2308" s="13"/>
    </row>
    <row r="2309" spans="1:18" ht="15.85" customHeight="1">
      <c r="A2309" s="1"/>
      <c r="B2309" s="6" t="s">
        <v>14</v>
      </c>
      <c r="C2309" s="6">
        <v>1185732</v>
      </c>
      <c r="D2309" s="7">
        <v>44535</v>
      </c>
      <c r="E2309" s="6" t="s">
        <v>46</v>
      </c>
      <c r="F2309" s="6" t="s">
        <v>86</v>
      </c>
      <c r="G2309" s="6" t="s">
        <v>87</v>
      </c>
      <c r="H2309" s="6" t="s">
        <v>22</v>
      </c>
      <c r="I2309" s="8">
        <v>0.75</v>
      </c>
      <c r="J2309" s="9">
        <v>8750</v>
      </c>
      <c r="K2309" s="10">
        <f t="shared" si="18"/>
        <v>6562.5</v>
      </c>
      <c r="L2309" s="10">
        <f t="shared" si="19"/>
        <v>3281.25</v>
      </c>
      <c r="M2309" s="11">
        <v>0.5</v>
      </c>
      <c r="O2309" s="16"/>
      <c r="P2309" s="14"/>
      <c r="Q2309" s="12"/>
      <c r="R2309" s="13"/>
    </row>
    <row r="2310" spans="1:18" ht="15.85" customHeight="1">
      <c r="A2310" s="1" t="s">
        <v>39</v>
      </c>
      <c r="B2310" s="6" t="s">
        <v>14</v>
      </c>
      <c r="C2310" s="6">
        <v>1185732</v>
      </c>
      <c r="D2310" s="7">
        <v>44202</v>
      </c>
      <c r="E2310" s="6" t="s">
        <v>46</v>
      </c>
      <c r="F2310" s="6" t="s">
        <v>88</v>
      </c>
      <c r="G2310" s="6" t="s">
        <v>89</v>
      </c>
      <c r="H2310" s="6" t="s">
        <v>17</v>
      </c>
      <c r="I2310" s="8">
        <v>0.35000000000000003</v>
      </c>
      <c r="J2310" s="9">
        <v>9250</v>
      </c>
      <c r="K2310" s="10">
        <f t="shared" si="18"/>
        <v>3237.5000000000005</v>
      </c>
      <c r="L2310" s="10">
        <f t="shared" si="19"/>
        <v>1295.0000000000002</v>
      </c>
      <c r="M2310" s="11">
        <v>0.4</v>
      </c>
      <c r="O2310" s="16"/>
      <c r="P2310" s="14"/>
      <c r="Q2310" s="12"/>
      <c r="R2310" s="13"/>
    </row>
    <row r="2311" spans="1:18" ht="15.85" customHeight="1">
      <c r="A2311" s="1"/>
      <c r="B2311" s="6" t="s">
        <v>14</v>
      </c>
      <c r="C2311" s="6">
        <v>1185732</v>
      </c>
      <c r="D2311" s="7">
        <v>44202</v>
      </c>
      <c r="E2311" s="6" t="s">
        <v>46</v>
      </c>
      <c r="F2311" s="6" t="s">
        <v>88</v>
      </c>
      <c r="G2311" s="6" t="s">
        <v>89</v>
      </c>
      <c r="H2311" s="6" t="s">
        <v>18</v>
      </c>
      <c r="I2311" s="8">
        <v>0.35000000000000003</v>
      </c>
      <c r="J2311" s="9">
        <v>7250</v>
      </c>
      <c r="K2311" s="10">
        <f t="shared" si="18"/>
        <v>2537.5000000000005</v>
      </c>
      <c r="L2311" s="10">
        <f t="shared" si="19"/>
        <v>888.12500000000011</v>
      </c>
      <c r="M2311" s="11">
        <v>0.35</v>
      </c>
      <c r="O2311" s="16"/>
      <c r="P2311" s="14"/>
      <c r="Q2311" s="12"/>
      <c r="R2311" s="13"/>
    </row>
    <row r="2312" spans="1:18" ht="15.85" customHeight="1">
      <c r="A2312" s="1"/>
      <c r="B2312" s="6" t="s">
        <v>14</v>
      </c>
      <c r="C2312" s="6">
        <v>1185732</v>
      </c>
      <c r="D2312" s="7">
        <v>44202</v>
      </c>
      <c r="E2312" s="6" t="s">
        <v>46</v>
      </c>
      <c r="F2312" s="6" t="s">
        <v>88</v>
      </c>
      <c r="G2312" s="6" t="s">
        <v>89</v>
      </c>
      <c r="H2312" s="6" t="s">
        <v>19</v>
      </c>
      <c r="I2312" s="8">
        <v>0.25000000000000006</v>
      </c>
      <c r="J2312" s="9">
        <v>7250</v>
      </c>
      <c r="K2312" s="10">
        <f t="shared" si="18"/>
        <v>1812.5000000000005</v>
      </c>
      <c r="L2312" s="10">
        <f t="shared" si="19"/>
        <v>725.00000000000023</v>
      </c>
      <c r="M2312" s="11">
        <v>0.4</v>
      </c>
      <c r="O2312" s="16"/>
      <c r="P2312" s="14"/>
      <c r="Q2312" s="12"/>
      <c r="R2312" s="13"/>
    </row>
    <row r="2313" spans="1:18" ht="15.85" customHeight="1">
      <c r="A2313" s="1"/>
      <c r="B2313" s="6" t="s">
        <v>14</v>
      </c>
      <c r="C2313" s="6">
        <v>1185732</v>
      </c>
      <c r="D2313" s="7">
        <v>44202</v>
      </c>
      <c r="E2313" s="6" t="s">
        <v>46</v>
      </c>
      <c r="F2313" s="6" t="s">
        <v>88</v>
      </c>
      <c r="G2313" s="6" t="s">
        <v>89</v>
      </c>
      <c r="H2313" s="6" t="s">
        <v>20</v>
      </c>
      <c r="I2313" s="8">
        <v>0.3</v>
      </c>
      <c r="J2313" s="9">
        <v>5750</v>
      </c>
      <c r="K2313" s="10">
        <f t="shared" si="18"/>
        <v>1725</v>
      </c>
      <c r="L2313" s="10">
        <f t="shared" si="19"/>
        <v>690</v>
      </c>
      <c r="M2313" s="11">
        <v>0.4</v>
      </c>
      <c r="O2313" s="16"/>
      <c r="P2313" s="14"/>
      <c r="Q2313" s="12"/>
      <c r="R2313" s="13"/>
    </row>
    <row r="2314" spans="1:18" ht="15.85" customHeight="1">
      <c r="A2314" s="1"/>
      <c r="B2314" s="6" t="s">
        <v>14</v>
      </c>
      <c r="C2314" s="6">
        <v>1185732</v>
      </c>
      <c r="D2314" s="7">
        <v>44202</v>
      </c>
      <c r="E2314" s="6" t="s">
        <v>46</v>
      </c>
      <c r="F2314" s="6" t="s">
        <v>88</v>
      </c>
      <c r="G2314" s="6" t="s">
        <v>89</v>
      </c>
      <c r="H2314" s="6" t="s">
        <v>21</v>
      </c>
      <c r="I2314" s="8">
        <v>0.45</v>
      </c>
      <c r="J2314" s="9">
        <v>6250</v>
      </c>
      <c r="K2314" s="10">
        <f t="shared" si="18"/>
        <v>2812.5</v>
      </c>
      <c r="L2314" s="10">
        <f t="shared" si="19"/>
        <v>984.37499999999989</v>
      </c>
      <c r="M2314" s="11">
        <v>0.35</v>
      </c>
      <c r="O2314" s="16"/>
      <c r="P2314" s="14"/>
      <c r="Q2314" s="12"/>
      <c r="R2314" s="13"/>
    </row>
    <row r="2315" spans="1:18" ht="15.85" customHeight="1">
      <c r="A2315" s="1"/>
      <c r="B2315" s="6" t="s">
        <v>14</v>
      </c>
      <c r="C2315" s="6">
        <v>1185732</v>
      </c>
      <c r="D2315" s="7">
        <v>44202</v>
      </c>
      <c r="E2315" s="6" t="s">
        <v>46</v>
      </c>
      <c r="F2315" s="6" t="s">
        <v>88</v>
      </c>
      <c r="G2315" s="6" t="s">
        <v>89</v>
      </c>
      <c r="H2315" s="6" t="s">
        <v>22</v>
      </c>
      <c r="I2315" s="8">
        <v>0.35000000000000003</v>
      </c>
      <c r="J2315" s="9">
        <v>7250</v>
      </c>
      <c r="K2315" s="10">
        <f t="shared" si="18"/>
        <v>2537.5000000000005</v>
      </c>
      <c r="L2315" s="10">
        <f t="shared" si="19"/>
        <v>1268.7500000000002</v>
      </c>
      <c r="M2315" s="11">
        <v>0.5</v>
      </c>
      <c r="O2315" s="16"/>
      <c r="P2315" s="14"/>
      <c r="Q2315" s="12"/>
      <c r="R2315" s="13"/>
    </row>
    <row r="2316" spans="1:18" ht="15.85" customHeight="1">
      <c r="A2316" s="1"/>
      <c r="B2316" s="6" t="s">
        <v>14</v>
      </c>
      <c r="C2316" s="6">
        <v>1185732</v>
      </c>
      <c r="D2316" s="7">
        <v>44231</v>
      </c>
      <c r="E2316" s="6" t="s">
        <v>46</v>
      </c>
      <c r="F2316" s="6" t="s">
        <v>88</v>
      </c>
      <c r="G2316" s="6" t="s">
        <v>89</v>
      </c>
      <c r="H2316" s="6" t="s">
        <v>17</v>
      </c>
      <c r="I2316" s="8">
        <v>0.35000000000000003</v>
      </c>
      <c r="J2316" s="9">
        <v>9750</v>
      </c>
      <c r="K2316" s="10">
        <f t="shared" si="18"/>
        <v>3412.5000000000005</v>
      </c>
      <c r="L2316" s="10">
        <f t="shared" si="19"/>
        <v>1365.0000000000002</v>
      </c>
      <c r="M2316" s="11">
        <v>0.4</v>
      </c>
      <c r="O2316" s="16"/>
      <c r="P2316" s="14"/>
      <c r="Q2316" s="12"/>
      <c r="R2316" s="13"/>
    </row>
    <row r="2317" spans="1:18" ht="15.85" customHeight="1">
      <c r="A2317" s="1"/>
      <c r="B2317" s="6" t="s">
        <v>14</v>
      </c>
      <c r="C2317" s="6">
        <v>1185732</v>
      </c>
      <c r="D2317" s="7">
        <v>44231</v>
      </c>
      <c r="E2317" s="6" t="s">
        <v>46</v>
      </c>
      <c r="F2317" s="6" t="s">
        <v>88</v>
      </c>
      <c r="G2317" s="6" t="s">
        <v>89</v>
      </c>
      <c r="H2317" s="6" t="s">
        <v>18</v>
      </c>
      <c r="I2317" s="8">
        <v>0.35000000000000003</v>
      </c>
      <c r="J2317" s="9">
        <v>6250</v>
      </c>
      <c r="K2317" s="10">
        <f t="shared" si="18"/>
        <v>2187.5</v>
      </c>
      <c r="L2317" s="10">
        <f t="shared" si="19"/>
        <v>765.625</v>
      </c>
      <c r="M2317" s="11">
        <v>0.35</v>
      </c>
      <c r="O2317" s="16"/>
      <c r="P2317" s="14"/>
      <c r="Q2317" s="12"/>
      <c r="R2317" s="13"/>
    </row>
    <row r="2318" spans="1:18" ht="15.85" customHeight="1">
      <c r="A2318" s="1"/>
      <c r="B2318" s="6" t="s">
        <v>14</v>
      </c>
      <c r="C2318" s="6">
        <v>1185732</v>
      </c>
      <c r="D2318" s="7">
        <v>44231</v>
      </c>
      <c r="E2318" s="6" t="s">
        <v>46</v>
      </c>
      <c r="F2318" s="6" t="s">
        <v>88</v>
      </c>
      <c r="G2318" s="6" t="s">
        <v>89</v>
      </c>
      <c r="H2318" s="6" t="s">
        <v>19</v>
      </c>
      <c r="I2318" s="8">
        <v>0.25000000000000006</v>
      </c>
      <c r="J2318" s="9">
        <v>6750</v>
      </c>
      <c r="K2318" s="10">
        <f t="shared" si="18"/>
        <v>1687.5000000000005</v>
      </c>
      <c r="L2318" s="10">
        <f t="shared" si="19"/>
        <v>675.00000000000023</v>
      </c>
      <c r="M2318" s="11">
        <v>0.4</v>
      </c>
      <c r="O2318" s="16"/>
      <c r="P2318" s="14"/>
      <c r="Q2318" s="12"/>
      <c r="R2318" s="13"/>
    </row>
    <row r="2319" spans="1:18" ht="15.85" customHeight="1">
      <c r="A2319" s="1"/>
      <c r="B2319" s="6" t="s">
        <v>14</v>
      </c>
      <c r="C2319" s="6">
        <v>1185732</v>
      </c>
      <c r="D2319" s="7">
        <v>44231</v>
      </c>
      <c r="E2319" s="6" t="s">
        <v>46</v>
      </c>
      <c r="F2319" s="6" t="s">
        <v>88</v>
      </c>
      <c r="G2319" s="6" t="s">
        <v>89</v>
      </c>
      <c r="H2319" s="6" t="s">
        <v>20</v>
      </c>
      <c r="I2319" s="8">
        <v>0.3</v>
      </c>
      <c r="J2319" s="9">
        <v>5250</v>
      </c>
      <c r="K2319" s="10">
        <f t="shared" si="18"/>
        <v>1575</v>
      </c>
      <c r="L2319" s="10">
        <f t="shared" si="19"/>
        <v>630</v>
      </c>
      <c r="M2319" s="11">
        <v>0.4</v>
      </c>
      <c r="O2319" s="16"/>
      <c r="P2319" s="14"/>
      <c r="Q2319" s="12"/>
      <c r="R2319" s="13"/>
    </row>
    <row r="2320" spans="1:18" ht="15.85" customHeight="1">
      <c r="A2320" s="1"/>
      <c r="B2320" s="6" t="s">
        <v>14</v>
      </c>
      <c r="C2320" s="6">
        <v>1185732</v>
      </c>
      <c r="D2320" s="7">
        <v>44231</v>
      </c>
      <c r="E2320" s="6" t="s">
        <v>46</v>
      </c>
      <c r="F2320" s="6" t="s">
        <v>88</v>
      </c>
      <c r="G2320" s="6" t="s">
        <v>89</v>
      </c>
      <c r="H2320" s="6" t="s">
        <v>21</v>
      </c>
      <c r="I2320" s="8">
        <v>0.45</v>
      </c>
      <c r="J2320" s="9">
        <v>6000</v>
      </c>
      <c r="K2320" s="10">
        <f t="shared" si="18"/>
        <v>2700</v>
      </c>
      <c r="L2320" s="10">
        <f t="shared" si="19"/>
        <v>944.99999999999989</v>
      </c>
      <c r="M2320" s="11">
        <v>0.35</v>
      </c>
      <c r="O2320" s="16"/>
      <c r="P2320" s="14"/>
      <c r="Q2320" s="12"/>
      <c r="R2320" s="13"/>
    </row>
    <row r="2321" spans="1:18" ht="15.85" customHeight="1">
      <c r="A2321" s="1"/>
      <c r="B2321" s="6" t="s">
        <v>14</v>
      </c>
      <c r="C2321" s="6">
        <v>1185732</v>
      </c>
      <c r="D2321" s="7">
        <v>44231</v>
      </c>
      <c r="E2321" s="6" t="s">
        <v>46</v>
      </c>
      <c r="F2321" s="6" t="s">
        <v>88</v>
      </c>
      <c r="G2321" s="6" t="s">
        <v>89</v>
      </c>
      <c r="H2321" s="6" t="s">
        <v>22</v>
      </c>
      <c r="I2321" s="8">
        <v>0.3</v>
      </c>
      <c r="J2321" s="9">
        <v>7000</v>
      </c>
      <c r="K2321" s="10">
        <f t="shared" si="18"/>
        <v>2100</v>
      </c>
      <c r="L2321" s="10">
        <f t="shared" si="19"/>
        <v>1050</v>
      </c>
      <c r="M2321" s="11">
        <v>0.5</v>
      </c>
      <c r="O2321" s="16"/>
      <c r="P2321" s="14"/>
      <c r="Q2321" s="12"/>
      <c r="R2321" s="13"/>
    </row>
    <row r="2322" spans="1:18" ht="15.85" customHeight="1">
      <c r="A2322" s="1"/>
      <c r="B2322" s="6" t="s">
        <v>14</v>
      </c>
      <c r="C2322" s="6">
        <v>1185732</v>
      </c>
      <c r="D2322" s="7">
        <v>44257</v>
      </c>
      <c r="E2322" s="6" t="s">
        <v>46</v>
      </c>
      <c r="F2322" s="6" t="s">
        <v>88</v>
      </c>
      <c r="G2322" s="6" t="s">
        <v>89</v>
      </c>
      <c r="H2322" s="6" t="s">
        <v>17</v>
      </c>
      <c r="I2322" s="8">
        <v>0.3</v>
      </c>
      <c r="J2322" s="9">
        <v>9200</v>
      </c>
      <c r="K2322" s="10">
        <f t="shared" si="18"/>
        <v>2760</v>
      </c>
      <c r="L2322" s="10">
        <f t="shared" si="19"/>
        <v>1104</v>
      </c>
      <c r="M2322" s="11">
        <v>0.4</v>
      </c>
      <c r="O2322" s="16"/>
      <c r="P2322" s="14"/>
      <c r="Q2322" s="12"/>
      <c r="R2322" s="13"/>
    </row>
    <row r="2323" spans="1:18" ht="15.85" customHeight="1">
      <c r="A2323" s="1"/>
      <c r="B2323" s="6" t="s">
        <v>14</v>
      </c>
      <c r="C2323" s="6">
        <v>1185732</v>
      </c>
      <c r="D2323" s="7">
        <v>44257</v>
      </c>
      <c r="E2323" s="6" t="s">
        <v>46</v>
      </c>
      <c r="F2323" s="6" t="s">
        <v>88</v>
      </c>
      <c r="G2323" s="6" t="s">
        <v>89</v>
      </c>
      <c r="H2323" s="6" t="s">
        <v>18</v>
      </c>
      <c r="I2323" s="8">
        <v>0.3</v>
      </c>
      <c r="J2323" s="9">
        <v>6000</v>
      </c>
      <c r="K2323" s="10">
        <f t="shared" si="18"/>
        <v>1800</v>
      </c>
      <c r="L2323" s="10">
        <f t="shared" si="19"/>
        <v>630</v>
      </c>
      <c r="M2323" s="11">
        <v>0.35</v>
      </c>
      <c r="O2323" s="16"/>
      <c r="P2323" s="14"/>
      <c r="Q2323" s="12"/>
      <c r="R2323" s="13"/>
    </row>
    <row r="2324" spans="1:18" ht="15.85" customHeight="1">
      <c r="A2324" s="1"/>
      <c r="B2324" s="6" t="s">
        <v>14</v>
      </c>
      <c r="C2324" s="6">
        <v>1185732</v>
      </c>
      <c r="D2324" s="7">
        <v>44257</v>
      </c>
      <c r="E2324" s="6" t="s">
        <v>46</v>
      </c>
      <c r="F2324" s="6" t="s">
        <v>88</v>
      </c>
      <c r="G2324" s="6" t="s">
        <v>89</v>
      </c>
      <c r="H2324" s="6" t="s">
        <v>19</v>
      </c>
      <c r="I2324" s="8">
        <v>0.2</v>
      </c>
      <c r="J2324" s="9">
        <v>6250</v>
      </c>
      <c r="K2324" s="10">
        <f t="shared" si="18"/>
        <v>1250</v>
      </c>
      <c r="L2324" s="10">
        <f t="shared" si="19"/>
        <v>500</v>
      </c>
      <c r="M2324" s="11">
        <v>0.4</v>
      </c>
      <c r="O2324" s="16"/>
      <c r="P2324" s="14"/>
      <c r="Q2324" s="12"/>
      <c r="R2324" s="13"/>
    </row>
    <row r="2325" spans="1:18" ht="15.85" customHeight="1">
      <c r="A2325" s="1"/>
      <c r="B2325" s="6" t="s">
        <v>14</v>
      </c>
      <c r="C2325" s="6">
        <v>1185732</v>
      </c>
      <c r="D2325" s="7">
        <v>44257</v>
      </c>
      <c r="E2325" s="6" t="s">
        <v>46</v>
      </c>
      <c r="F2325" s="6" t="s">
        <v>88</v>
      </c>
      <c r="G2325" s="6" t="s">
        <v>89</v>
      </c>
      <c r="H2325" s="6" t="s">
        <v>20</v>
      </c>
      <c r="I2325" s="8">
        <v>0.24999999999999994</v>
      </c>
      <c r="J2325" s="9">
        <v>4750</v>
      </c>
      <c r="K2325" s="10">
        <f t="shared" si="18"/>
        <v>1187.4999999999998</v>
      </c>
      <c r="L2325" s="10">
        <f t="shared" si="19"/>
        <v>474.99999999999994</v>
      </c>
      <c r="M2325" s="11">
        <v>0.4</v>
      </c>
      <c r="O2325" s="16"/>
      <c r="P2325" s="14"/>
      <c r="Q2325" s="12"/>
      <c r="R2325" s="13"/>
    </row>
    <row r="2326" spans="1:18" ht="15.85" customHeight="1">
      <c r="A2326" s="1"/>
      <c r="B2326" s="6" t="s">
        <v>14</v>
      </c>
      <c r="C2326" s="6">
        <v>1185732</v>
      </c>
      <c r="D2326" s="7">
        <v>44257</v>
      </c>
      <c r="E2326" s="6" t="s">
        <v>46</v>
      </c>
      <c r="F2326" s="6" t="s">
        <v>88</v>
      </c>
      <c r="G2326" s="6" t="s">
        <v>89</v>
      </c>
      <c r="H2326" s="6" t="s">
        <v>21</v>
      </c>
      <c r="I2326" s="8">
        <v>0.40000000000000008</v>
      </c>
      <c r="J2326" s="9">
        <v>5250</v>
      </c>
      <c r="K2326" s="10">
        <f t="shared" si="18"/>
        <v>2100.0000000000005</v>
      </c>
      <c r="L2326" s="10">
        <f t="shared" si="19"/>
        <v>735.00000000000011</v>
      </c>
      <c r="M2326" s="11">
        <v>0.35</v>
      </c>
      <c r="O2326" s="16"/>
      <c r="P2326" s="14"/>
      <c r="Q2326" s="12"/>
      <c r="R2326" s="13"/>
    </row>
    <row r="2327" spans="1:18" ht="15.85" customHeight="1">
      <c r="A2327" s="1"/>
      <c r="B2327" s="6" t="s">
        <v>14</v>
      </c>
      <c r="C2327" s="6">
        <v>1185732</v>
      </c>
      <c r="D2327" s="7">
        <v>44257</v>
      </c>
      <c r="E2327" s="6" t="s">
        <v>46</v>
      </c>
      <c r="F2327" s="6" t="s">
        <v>88</v>
      </c>
      <c r="G2327" s="6" t="s">
        <v>89</v>
      </c>
      <c r="H2327" s="6" t="s">
        <v>22</v>
      </c>
      <c r="I2327" s="8">
        <v>0.3</v>
      </c>
      <c r="J2327" s="9">
        <v>6250</v>
      </c>
      <c r="K2327" s="10">
        <f t="shared" si="18"/>
        <v>1875</v>
      </c>
      <c r="L2327" s="10">
        <f t="shared" si="19"/>
        <v>937.5</v>
      </c>
      <c r="M2327" s="11">
        <v>0.5</v>
      </c>
      <c r="O2327" s="16"/>
      <c r="P2327" s="14"/>
      <c r="Q2327" s="12"/>
      <c r="R2327" s="13"/>
    </row>
    <row r="2328" spans="1:18" ht="15.85" customHeight="1">
      <c r="A2328" s="1"/>
      <c r="B2328" s="6" t="s">
        <v>14</v>
      </c>
      <c r="C2328" s="6">
        <v>1185732</v>
      </c>
      <c r="D2328" s="7">
        <v>44289</v>
      </c>
      <c r="E2328" s="6" t="s">
        <v>46</v>
      </c>
      <c r="F2328" s="6" t="s">
        <v>88</v>
      </c>
      <c r="G2328" s="6" t="s">
        <v>89</v>
      </c>
      <c r="H2328" s="6" t="s">
        <v>17</v>
      </c>
      <c r="I2328" s="8">
        <v>0.3</v>
      </c>
      <c r="J2328" s="9">
        <v>8750</v>
      </c>
      <c r="K2328" s="10">
        <f t="shared" si="18"/>
        <v>2625</v>
      </c>
      <c r="L2328" s="10">
        <f t="shared" si="19"/>
        <v>1050</v>
      </c>
      <c r="M2328" s="11">
        <v>0.4</v>
      </c>
      <c r="O2328" s="16"/>
      <c r="P2328" s="14"/>
      <c r="Q2328" s="12"/>
      <c r="R2328" s="13"/>
    </row>
    <row r="2329" spans="1:18" ht="15.85" customHeight="1">
      <c r="A2329" s="1"/>
      <c r="B2329" s="6" t="s">
        <v>14</v>
      </c>
      <c r="C2329" s="6">
        <v>1185732</v>
      </c>
      <c r="D2329" s="7">
        <v>44289</v>
      </c>
      <c r="E2329" s="6" t="s">
        <v>46</v>
      </c>
      <c r="F2329" s="6" t="s">
        <v>88</v>
      </c>
      <c r="G2329" s="6" t="s">
        <v>89</v>
      </c>
      <c r="H2329" s="6" t="s">
        <v>18</v>
      </c>
      <c r="I2329" s="8">
        <v>0.3</v>
      </c>
      <c r="J2329" s="9">
        <v>5750</v>
      </c>
      <c r="K2329" s="10">
        <f t="shared" si="18"/>
        <v>1725</v>
      </c>
      <c r="L2329" s="10">
        <f t="shared" si="19"/>
        <v>603.75</v>
      </c>
      <c r="M2329" s="11">
        <v>0.35</v>
      </c>
      <c r="O2329" s="16"/>
      <c r="P2329" s="14"/>
      <c r="Q2329" s="12"/>
      <c r="R2329" s="13"/>
    </row>
    <row r="2330" spans="1:18" ht="15.85" customHeight="1">
      <c r="A2330" s="1"/>
      <c r="B2330" s="6" t="s">
        <v>14</v>
      </c>
      <c r="C2330" s="6">
        <v>1185732</v>
      </c>
      <c r="D2330" s="7">
        <v>44289</v>
      </c>
      <c r="E2330" s="6" t="s">
        <v>46</v>
      </c>
      <c r="F2330" s="6" t="s">
        <v>88</v>
      </c>
      <c r="G2330" s="6" t="s">
        <v>89</v>
      </c>
      <c r="H2330" s="6" t="s">
        <v>19</v>
      </c>
      <c r="I2330" s="8">
        <v>0.2</v>
      </c>
      <c r="J2330" s="9">
        <v>5750</v>
      </c>
      <c r="K2330" s="10">
        <f t="shared" si="18"/>
        <v>1150</v>
      </c>
      <c r="L2330" s="10">
        <f t="shared" si="19"/>
        <v>460</v>
      </c>
      <c r="M2330" s="11">
        <v>0.4</v>
      </c>
      <c r="O2330" s="16"/>
      <c r="P2330" s="14"/>
      <c r="Q2330" s="12"/>
      <c r="R2330" s="13"/>
    </row>
    <row r="2331" spans="1:18" ht="15.85" customHeight="1">
      <c r="A2331" s="1"/>
      <c r="B2331" s="6" t="s">
        <v>14</v>
      </c>
      <c r="C2331" s="6">
        <v>1185732</v>
      </c>
      <c r="D2331" s="7">
        <v>44289</v>
      </c>
      <c r="E2331" s="6" t="s">
        <v>46</v>
      </c>
      <c r="F2331" s="6" t="s">
        <v>88</v>
      </c>
      <c r="G2331" s="6" t="s">
        <v>89</v>
      </c>
      <c r="H2331" s="6" t="s">
        <v>20</v>
      </c>
      <c r="I2331" s="8">
        <v>0.24999999999999994</v>
      </c>
      <c r="J2331" s="9">
        <v>5000</v>
      </c>
      <c r="K2331" s="10">
        <f t="shared" si="18"/>
        <v>1249.9999999999998</v>
      </c>
      <c r="L2331" s="10">
        <f t="shared" si="19"/>
        <v>499.99999999999994</v>
      </c>
      <c r="M2331" s="11">
        <v>0.4</v>
      </c>
      <c r="O2331" s="16"/>
      <c r="P2331" s="14"/>
      <c r="Q2331" s="12"/>
      <c r="R2331" s="13"/>
    </row>
    <row r="2332" spans="1:18" ht="15.85" customHeight="1">
      <c r="A2332" s="1"/>
      <c r="B2332" s="6" t="s">
        <v>14</v>
      </c>
      <c r="C2332" s="6">
        <v>1185732</v>
      </c>
      <c r="D2332" s="7">
        <v>44289</v>
      </c>
      <c r="E2332" s="6" t="s">
        <v>46</v>
      </c>
      <c r="F2332" s="6" t="s">
        <v>88</v>
      </c>
      <c r="G2332" s="6" t="s">
        <v>89</v>
      </c>
      <c r="H2332" s="6" t="s">
        <v>21</v>
      </c>
      <c r="I2332" s="8">
        <v>0.45</v>
      </c>
      <c r="J2332" s="9">
        <v>5250</v>
      </c>
      <c r="K2332" s="10">
        <f t="shared" si="18"/>
        <v>2362.5</v>
      </c>
      <c r="L2332" s="10">
        <f t="shared" si="19"/>
        <v>826.875</v>
      </c>
      <c r="M2332" s="11">
        <v>0.35</v>
      </c>
      <c r="O2332" s="16"/>
      <c r="P2332" s="14"/>
      <c r="Q2332" s="12"/>
      <c r="R2332" s="13"/>
    </row>
    <row r="2333" spans="1:18" ht="15.85" customHeight="1">
      <c r="A2333" s="1"/>
      <c r="B2333" s="6" t="s">
        <v>14</v>
      </c>
      <c r="C2333" s="6">
        <v>1185732</v>
      </c>
      <c r="D2333" s="7">
        <v>44289</v>
      </c>
      <c r="E2333" s="6" t="s">
        <v>46</v>
      </c>
      <c r="F2333" s="6" t="s">
        <v>88</v>
      </c>
      <c r="G2333" s="6" t="s">
        <v>89</v>
      </c>
      <c r="H2333" s="6" t="s">
        <v>22</v>
      </c>
      <c r="I2333" s="8">
        <v>0.35000000000000003</v>
      </c>
      <c r="J2333" s="9">
        <v>6750</v>
      </c>
      <c r="K2333" s="10">
        <f t="shared" si="18"/>
        <v>2362.5</v>
      </c>
      <c r="L2333" s="10">
        <f t="shared" si="19"/>
        <v>1181.25</v>
      </c>
      <c r="M2333" s="11">
        <v>0.5</v>
      </c>
      <c r="O2333" s="16"/>
      <c r="P2333" s="14"/>
      <c r="Q2333" s="12"/>
      <c r="R2333" s="13"/>
    </row>
    <row r="2334" spans="1:18" ht="15.85" customHeight="1">
      <c r="A2334" s="1"/>
      <c r="B2334" s="6" t="s">
        <v>14</v>
      </c>
      <c r="C2334" s="6">
        <v>1185732</v>
      </c>
      <c r="D2334" s="7">
        <v>44318</v>
      </c>
      <c r="E2334" s="6" t="s">
        <v>46</v>
      </c>
      <c r="F2334" s="6" t="s">
        <v>88</v>
      </c>
      <c r="G2334" s="6" t="s">
        <v>89</v>
      </c>
      <c r="H2334" s="6" t="s">
        <v>17</v>
      </c>
      <c r="I2334" s="8">
        <v>0.45</v>
      </c>
      <c r="J2334" s="9">
        <v>9450</v>
      </c>
      <c r="K2334" s="10">
        <f t="shared" si="18"/>
        <v>4252.5</v>
      </c>
      <c r="L2334" s="10">
        <f t="shared" si="19"/>
        <v>1701</v>
      </c>
      <c r="M2334" s="11">
        <v>0.4</v>
      </c>
      <c r="O2334" s="16"/>
      <c r="P2334" s="14"/>
      <c r="Q2334" s="12"/>
      <c r="R2334" s="13"/>
    </row>
    <row r="2335" spans="1:18" ht="15.85" customHeight="1">
      <c r="A2335" s="1"/>
      <c r="B2335" s="6" t="s">
        <v>14</v>
      </c>
      <c r="C2335" s="6">
        <v>1185732</v>
      </c>
      <c r="D2335" s="7">
        <v>44318</v>
      </c>
      <c r="E2335" s="6" t="s">
        <v>46</v>
      </c>
      <c r="F2335" s="6" t="s">
        <v>88</v>
      </c>
      <c r="G2335" s="6" t="s">
        <v>89</v>
      </c>
      <c r="H2335" s="6" t="s">
        <v>18</v>
      </c>
      <c r="I2335" s="8">
        <v>0.45</v>
      </c>
      <c r="J2335" s="9">
        <v>6500</v>
      </c>
      <c r="K2335" s="10">
        <f t="shared" si="18"/>
        <v>2925</v>
      </c>
      <c r="L2335" s="10">
        <f t="shared" si="19"/>
        <v>1023.7499999999999</v>
      </c>
      <c r="M2335" s="11">
        <v>0.35</v>
      </c>
      <c r="O2335" s="16"/>
      <c r="P2335" s="14"/>
      <c r="Q2335" s="12"/>
      <c r="R2335" s="13"/>
    </row>
    <row r="2336" spans="1:18" ht="15.85" customHeight="1">
      <c r="A2336" s="1"/>
      <c r="B2336" s="6" t="s">
        <v>14</v>
      </c>
      <c r="C2336" s="6">
        <v>1185732</v>
      </c>
      <c r="D2336" s="7">
        <v>44318</v>
      </c>
      <c r="E2336" s="6" t="s">
        <v>46</v>
      </c>
      <c r="F2336" s="6" t="s">
        <v>88</v>
      </c>
      <c r="G2336" s="6" t="s">
        <v>89</v>
      </c>
      <c r="H2336" s="6" t="s">
        <v>19</v>
      </c>
      <c r="I2336" s="8">
        <v>0.4</v>
      </c>
      <c r="J2336" s="9">
        <v>6250</v>
      </c>
      <c r="K2336" s="10">
        <f t="shared" si="18"/>
        <v>2500</v>
      </c>
      <c r="L2336" s="10">
        <f t="shared" si="19"/>
        <v>1000</v>
      </c>
      <c r="M2336" s="11">
        <v>0.4</v>
      </c>
      <c r="O2336" s="16"/>
      <c r="P2336" s="14"/>
      <c r="Q2336" s="12"/>
      <c r="R2336" s="13"/>
    </row>
    <row r="2337" spans="1:18" ht="15.85" customHeight="1">
      <c r="A2337" s="1"/>
      <c r="B2337" s="6" t="s">
        <v>14</v>
      </c>
      <c r="C2337" s="6">
        <v>1185732</v>
      </c>
      <c r="D2337" s="7">
        <v>44318</v>
      </c>
      <c r="E2337" s="6" t="s">
        <v>46</v>
      </c>
      <c r="F2337" s="6" t="s">
        <v>88</v>
      </c>
      <c r="G2337" s="6" t="s">
        <v>89</v>
      </c>
      <c r="H2337" s="6" t="s">
        <v>20</v>
      </c>
      <c r="I2337" s="8">
        <v>0.4</v>
      </c>
      <c r="J2337" s="9">
        <v>5750</v>
      </c>
      <c r="K2337" s="10">
        <f t="shared" si="18"/>
        <v>2300</v>
      </c>
      <c r="L2337" s="10">
        <f t="shared" si="19"/>
        <v>920</v>
      </c>
      <c r="M2337" s="11">
        <v>0.4</v>
      </c>
      <c r="O2337" s="16"/>
      <c r="P2337" s="14"/>
      <c r="Q2337" s="12"/>
      <c r="R2337" s="13"/>
    </row>
    <row r="2338" spans="1:18" ht="15.85" customHeight="1">
      <c r="A2338" s="1"/>
      <c r="B2338" s="6" t="s">
        <v>14</v>
      </c>
      <c r="C2338" s="6">
        <v>1185732</v>
      </c>
      <c r="D2338" s="7">
        <v>44318</v>
      </c>
      <c r="E2338" s="6" t="s">
        <v>46</v>
      </c>
      <c r="F2338" s="6" t="s">
        <v>88</v>
      </c>
      <c r="G2338" s="6" t="s">
        <v>89</v>
      </c>
      <c r="H2338" s="6" t="s">
        <v>21</v>
      </c>
      <c r="I2338" s="8">
        <v>0.49999999999999994</v>
      </c>
      <c r="J2338" s="9">
        <v>6000</v>
      </c>
      <c r="K2338" s="10">
        <f t="shared" si="18"/>
        <v>2999.9999999999995</v>
      </c>
      <c r="L2338" s="10">
        <f t="shared" si="19"/>
        <v>1049.9999999999998</v>
      </c>
      <c r="M2338" s="11">
        <v>0.35</v>
      </c>
      <c r="O2338" s="16"/>
      <c r="P2338" s="14"/>
      <c r="Q2338" s="12"/>
      <c r="R2338" s="13"/>
    </row>
    <row r="2339" spans="1:18" ht="15.85" customHeight="1">
      <c r="A2339" s="1"/>
      <c r="B2339" s="6" t="s">
        <v>14</v>
      </c>
      <c r="C2339" s="6">
        <v>1185732</v>
      </c>
      <c r="D2339" s="7">
        <v>44318</v>
      </c>
      <c r="E2339" s="6" t="s">
        <v>46</v>
      </c>
      <c r="F2339" s="6" t="s">
        <v>88</v>
      </c>
      <c r="G2339" s="6" t="s">
        <v>89</v>
      </c>
      <c r="H2339" s="6" t="s">
        <v>22</v>
      </c>
      <c r="I2339" s="8">
        <v>0.54999999999999993</v>
      </c>
      <c r="J2339" s="9">
        <v>7000</v>
      </c>
      <c r="K2339" s="10">
        <f t="shared" si="18"/>
        <v>3849.9999999999995</v>
      </c>
      <c r="L2339" s="10">
        <f t="shared" si="19"/>
        <v>1924.9999999999998</v>
      </c>
      <c r="M2339" s="11">
        <v>0.5</v>
      </c>
      <c r="O2339" s="16"/>
      <c r="P2339" s="14"/>
      <c r="Q2339" s="12"/>
      <c r="R2339" s="13"/>
    </row>
    <row r="2340" spans="1:18" ht="15.85" customHeight="1">
      <c r="A2340" s="1"/>
      <c r="B2340" s="6" t="s">
        <v>14</v>
      </c>
      <c r="C2340" s="6">
        <v>1185732</v>
      </c>
      <c r="D2340" s="7">
        <v>44351</v>
      </c>
      <c r="E2340" s="6" t="s">
        <v>46</v>
      </c>
      <c r="F2340" s="6" t="s">
        <v>88</v>
      </c>
      <c r="G2340" s="6" t="s">
        <v>89</v>
      </c>
      <c r="H2340" s="6" t="s">
        <v>17</v>
      </c>
      <c r="I2340" s="8">
        <v>0.49999999999999994</v>
      </c>
      <c r="J2340" s="9">
        <v>9500</v>
      </c>
      <c r="K2340" s="10">
        <f t="shared" si="18"/>
        <v>4749.9999999999991</v>
      </c>
      <c r="L2340" s="10">
        <f t="shared" si="19"/>
        <v>1899.9999999999998</v>
      </c>
      <c r="M2340" s="11">
        <v>0.4</v>
      </c>
      <c r="O2340" s="16"/>
      <c r="P2340" s="14"/>
      <c r="Q2340" s="12"/>
      <c r="R2340" s="13"/>
    </row>
    <row r="2341" spans="1:18" ht="15.85" customHeight="1">
      <c r="A2341" s="1"/>
      <c r="B2341" s="6" t="s">
        <v>14</v>
      </c>
      <c r="C2341" s="6">
        <v>1185732</v>
      </c>
      <c r="D2341" s="7">
        <v>44351</v>
      </c>
      <c r="E2341" s="6" t="s">
        <v>46</v>
      </c>
      <c r="F2341" s="6" t="s">
        <v>88</v>
      </c>
      <c r="G2341" s="6" t="s">
        <v>89</v>
      </c>
      <c r="H2341" s="6" t="s">
        <v>18</v>
      </c>
      <c r="I2341" s="8">
        <v>0.45</v>
      </c>
      <c r="J2341" s="9">
        <v>7000</v>
      </c>
      <c r="K2341" s="10">
        <f t="shared" si="18"/>
        <v>3150</v>
      </c>
      <c r="L2341" s="10">
        <f t="shared" si="19"/>
        <v>1102.5</v>
      </c>
      <c r="M2341" s="11">
        <v>0.35</v>
      </c>
      <c r="O2341" s="16"/>
      <c r="P2341" s="14"/>
      <c r="Q2341" s="12"/>
      <c r="R2341" s="13"/>
    </row>
    <row r="2342" spans="1:18" ht="15.85" customHeight="1">
      <c r="A2342" s="1"/>
      <c r="B2342" s="6" t="s">
        <v>14</v>
      </c>
      <c r="C2342" s="6">
        <v>1185732</v>
      </c>
      <c r="D2342" s="7">
        <v>44351</v>
      </c>
      <c r="E2342" s="6" t="s">
        <v>46</v>
      </c>
      <c r="F2342" s="6" t="s">
        <v>88</v>
      </c>
      <c r="G2342" s="6" t="s">
        <v>89</v>
      </c>
      <c r="H2342" s="6" t="s">
        <v>19</v>
      </c>
      <c r="I2342" s="8">
        <v>0.5</v>
      </c>
      <c r="J2342" s="9">
        <v>6750</v>
      </c>
      <c r="K2342" s="10">
        <f t="shared" si="18"/>
        <v>3375</v>
      </c>
      <c r="L2342" s="10">
        <f t="shared" si="19"/>
        <v>1350</v>
      </c>
      <c r="M2342" s="11">
        <v>0.4</v>
      </c>
      <c r="O2342" s="16"/>
      <c r="P2342" s="14"/>
      <c r="Q2342" s="12"/>
      <c r="R2342" s="13"/>
    </row>
    <row r="2343" spans="1:18" ht="15.85" customHeight="1">
      <c r="A2343" s="1"/>
      <c r="B2343" s="6" t="s">
        <v>14</v>
      </c>
      <c r="C2343" s="6">
        <v>1185732</v>
      </c>
      <c r="D2343" s="7">
        <v>44351</v>
      </c>
      <c r="E2343" s="6" t="s">
        <v>46</v>
      </c>
      <c r="F2343" s="6" t="s">
        <v>88</v>
      </c>
      <c r="G2343" s="6" t="s">
        <v>89</v>
      </c>
      <c r="H2343" s="6" t="s">
        <v>20</v>
      </c>
      <c r="I2343" s="8">
        <v>0.5</v>
      </c>
      <c r="J2343" s="9">
        <v>6500</v>
      </c>
      <c r="K2343" s="10">
        <f t="shared" si="18"/>
        <v>3250</v>
      </c>
      <c r="L2343" s="10">
        <f t="shared" si="19"/>
        <v>1300</v>
      </c>
      <c r="M2343" s="11">
        <v>0.4</v>
      </c>
      <c r="O2343" s="16"/>
      <c r="P2343" s="14"/>
      <c r="Q2343" s="12"/>
      <c r="R2343" s="13"/>
    </row>
    <row r="2344" spans="1:18" ht="15.85" customHeight="1">
      <c r="A2344" s="1"/>
      <c r="B2344" s="6" t="s">
        <v>14</v>
      </c>
      <c r="C2344" s="6">
        <v>1185732</v>
      </c>
      <c r="D2344" s="7">
        <v>44351</v>
      </c>
      <c r="E2344" s="6" t="s">
        <v>46</v>
      </c>
      <c r="F2344" s="6" t="s">
        <v>88</v>
      </c>
      <c r="G2344" s="6" t="s">
        <v>89</v>
      </c>
      <c r="H2344" s="6" t="s">
        <v>21</v>
      </c>
      <c r="I2344" s="8">
        <v>0.65</v>
      </c>
      <c r="J2344" s="9">
        <v>6500</v>
      </c>
      <c r="K2344" s="10">
        <f t="shared" si="18"/>
        <v>4225</v>
      </c>
      <c r="L2344" s="10">
        <f t="shared" si="19"/>
        <v>1478.75</v>
      </c>
      <c r="M2344" s="11">
        <v>0.35</v>
      </c>
      <c r="O2344" s="16"/>
      <c r="P2344" s="14"/>
      <c r="Q2344" s="12"/>
      <c r="R2344" s="13"/>
    </row>
    <row r="2345" spans="1:18" ht="15.85" customHeight="1">
      <c r="A2345" s="1"/>
      <c r="B2345" s="6" t="s">
        <v>14</v>
      </c>
      <c r="C2345" s="6">
        <v>1185732</v>
      </c>
      <c r="D2345" s="7">
        <v>44351</v>
      </c>
      <c r="E2345" s="6" t="s">
        <v>46</v>
      </c>
      <c r="F2345" s="6" t="s">
        <v>88</v>
      </c>
      <c r="G2345" s="6" t="s">
        <v>89</v>
      </c>
      <c r="H2345" s="6" t="s">
        <v>22</v>
      </c>
      <c r="I2345" s="8">
        <v>0.70000000000000007</v>
      </c>
      <c r="J2345" s="9">
        <v>8250</v>
      </c>
      <c r="K2345" s="10">
        <f t="shared" si="18"/>
        <v>5775.0000000000009</v>
      </c>
      <c r="L2345" s="10">
        <f t="shared" si="19"/>
        <v>2887.5000000000005</v>
      </c>
      <c r="M2345" s="11">
        <v>0.5</v>
      </c>
      <c r="O2345" s="16"/>
      <c r="P2345" s="14"/>
      <c r="Q2345" s="12"/>
      <c r="R2345" s="13"/>
    </row>
    <row r="2346" spans="1:18" ht="15.85" customHeight="1">
      <c r="A2346" s="1"/>
      <c r="B2346" s="6" t="s">
        <v>14</v>
      </c>
      <c r="C2346" s="6">
        <v>1185732</v>
      </c>
      <c r="D2346" s="7">
        <v>44379</v>
      </c>
      <c r="E2346" s="6" t="s">
        <v>46</v>
      </c>
      <c r="F2346" s="6" t="s">
        <v>88</v>
      </c>
      <c r="G2346" s="6" t="s">
        <v>89</v>
      </c>
      <c r="H2346" s="6" t="s">
        <v>17</v>
      </c>
      <c r="I2346" s="8">
        <v>0.65</v>
      </c>
      <c r="J2346" s="9">
        <v>10500</v>
      </c>
      <c r="K2346" s="10">
        <f t="shared" si="18"/>
        <v>6825</v>
      </c>
      <c r="L2346" s="10">
        <f t="shared" si="19"/>
        <v>2730</v>
      </c>
      <c r="M2346" s="11">
        <v>0.4</v>
      </c>
      <c r="O2346" s="16"/>
      <c r="P2346" s="14"/>
      <c r="Q2346" s="12"/>
      <c r="R2346" s="13"/>
    </row>
    <row r="2347" spans="1:18" ht="15.85" customHeight="1">
      <c r="A2347" s="1"/>
      <c r="B2347" s="6" t="s">
        <v>14</v>
      </c>
      <c r="C2347" s="6">
        <v>1185732</v>
      </c>
      <c r="D2347" s="7">
        <v>44379</v>
      </c>
      <c r="E2347" s="6" t="s">
        <v>46</v>
      </c>
      <c r="F2347" s="6" t="s">
        <v>88</v>
      </c>
      <c r="G2347" s="6" t="s">
        <v>89</v>
      </c>
      <c r="H2347" s="6" t="s">
        <v>18</v>
      </c>
      <c r="I2347" s="8">
        <v>0.60000000000000009</v>
      </c>
      <c r="J2347" s="9">
        <v>8000</v>
      </c>
      <c r="K2347" s="10">
        <f t="shared" si="18"/>
        <v>4800.0000000000009</v>
      </c>
      <c r="L2347" s="10">
        <f t="shared" si="19"/>
        <v>1680.0000000000002</v>
      </c>
      <c r="M2347" s="11">
        <v>0.35</v>
      </c>
      <c r="O2347" s="16"/>
      <c r="P2347" s="14"/>
      <c r="Q2347" s="12"/>
      <c r="R2347" s="13"/>
    </row>
    <row r="2348" spans="1:18" ht="15.85" customHeight="1">
      <c r="A2348" s="1"/>
      <c r="B2348" s="6" t="s">
        <v>14</v>
      </c>
      <c r="C2348" s="6">
        <v>1185732</v>
      </c>
      <c r="D2348" s="7">
        <v>44379</v>
      </c>
      <c r="E2348" s="6" t="s">
        <v>46</v>
      </c>
      <c r="F2348" s="6" t="s">
        <v>88</v>
      </c>
      <c r="G2348" s="6" t="s">
        <v>89</v>
      </c>
      <c r="H2348" s="6" t="s">
        <v>19</v>
      </c>
      <c r="I2348" s="8">
        <v>0.55000000000000004</v>
      </c>
      <c r="J2348" s="9">
        <v>7250</v>
      </c>
      <c r="K2348" s="10">
        <f t="shared" si="18"/>
        <v>3987.5000000000005</v>
      </c>
      <c r="L2348" s="10">
        <f t="shared" si="19"/>
        <v>1595.0000000000002</v>
      </c>
      <c r="M2348" s="11">
        <v>0.4</v>
      </c>
      <c r="O2348" s="16"/>
      <c r="P2348" s="14"/>
      <c r="Q2348" s="12"/>
      <c r="R2348" s="13"/>
    </row>
    <row r="2349" spans="1:18" ht="15.85" customHeight="1">
      <c r="A2349" s="1"/>
      <c r="B2349" s="6" t="s">
        <v>14</v>
      </c>
      <c r="C2349" s="6">
        <v>1185732</v>
      </c>
      <c r="D2349" s="7">
        <v>44379</v>
      </c>
      <c r="E2349" s="6" t="s">
        <v>46</v>
      </c>
      <c r="F2349" s="6" t="s">
        <v>88</v>
      </c>
      <c r="G2349" s="6" t="s">
        <v>89</v>
      </c>
      <c r="H2349" s="6" t="s">
        <v>20</v>
      </c>
      <c r="I2349" s="8">
        <v>0.55000000000000004</v>
      </c>
      <c r="J2349" s="9">
        <v>6750</v>
      </c>
      <c r="K2349" s="10">
        <f t="shared" si="18"/>
        <v>3712.5000000000005</v>
      </c>
      <c r="L2349" s="10">
        <f t="shared" si="19"/>
        <v>1485.0000000000002</v>
      </c>
      <c r="M2349" s="11">
        <v>0.4</v>
      </c>
      <c r="O2349" s="16"/>
      <c r="P2349" s="14"/>
      <c r="Q2349" s="12"/>
      <c r="R2349" s="13"/>
    </row>
    <row r="2350" spans="1:18" ht="15.85" customHeight="1">
      <c r="A2350" s="1"/>
      <c r="B2350" s="6" t="s">
        <v>14</v>
      </c>
      <c r="C2350" s="6">
        <v>1185732</v>
      </c>
      <c r="D2350" s="7">
        <v>44379</v>
      </c>
      <c r="E2350" s="6" t="s">
        <v>46</v>
      </c>
      <c r="F2350" s="6" t="s">
        <v>88</v>
      </c>
      <c r="G2350" s="6" t="s">
        <v>89</v>
      </c>
      <c r="H2350" s="6" t="s">
        <v>21</v>
      </c>
      <c r="I2350" s="8">
        <v>0.65</v>
      </c>
      <c r="J2350" s="9">
        <v>7000</v>
      </c>
      <c r="K2350" s="10">
        <f t="shared" si="18"/>
        <v>4550</v>
      </c>
      <c r="L2350" s="10">
        <f t="shared" si="19"/>
        <v>1592.5</v>
      </c>
      <c r="M2350" s="11">
        <v>0.35</v>
      </c>
      <c r="O2350" s="16"/>
      <c r="P2350" s="14"/>
      <c r="Q2350" s="12"/>
      <c r="R2350" s="13"/>
    </row>
    <row r="2351" spans="1:18" ht="15.85" customHeight="1">
      <c r="A2351" s="1"/>
      <c r="B2351" s="6" t="s">
        <v>14</v>
      </c>
      <c r="C2351" s="6">
        <v>1185732</v>
      </c>
      <c r="D2351" s="7">
        <v>44379</v>
      </c>
      <c r="E2351" s="6" t="s">
        <v>46</v>
      </c>
      <c r="F2351" s="6" t="s">
        <v>88</v>
      </c>
      <c r="G2351" s="6" t="s">
        <v>89</v>
      </c>
      <c r="H2351" s="6" t="s">
        <v>22</v>
      </c>
      <c r="I2351" s="8">
        <v>0.70000000000000007</v>
      </c>
      <c r="J2351" s="9">
        <v>8750</v>
      </c>
      <c r="K2351" s="10">
        <f t="shared" si="18"/>
        <v>6125.0000000000009</v>
      </c>
      <c r="L2351" s="10">
        <f t="shared" si="19"/>
        <v>3062.5000000000005</v>
      </c>
      <c r="M2351" s="11">
        <v>0.5</v>
      </c>
      <c r="O2351" s="16"/>
      <c r="P2351" s="14"/>
      <c r="Q2351" s="12"/>
      <c r="R2351" s="13"/>
    </row>
    <row r="2352" spans="1:18" ht="15.85" customHeight="1">
      <c r="A2352" s="1"/>
      <c r="B2352" s="6" t="s">
        <v>14</v>
      </c>
      <c r="C2352" s="6">
        <v>1185732</v>
      </c>
      <c r="D2352" s="7">
        <v>44411</v>
      </c>
      <c r="E2352" s="6" t="s">
        <v>46</v>
      </c>
      <c r="F2352" s="6" t="s">
        <v>88</v>
      </c>
      <c r="G2352" s="6" t="s">
        <v>89</v>
      </c>
      <c r="H2352" s="6" t="s">
        <v>17</v>
      </c>
      <c r="I2352" s="8">
        <v>0.65</v>
      </c>
      <c r="J2352" s="9">
        <v>10250</v>
      </c>
      <c r="K2352" s="10">
        <f t="shared" si="18"/>
        <v>6662.5</v>
      </c>
      <c r="L2352" s="10">
        <f t="shared" si="19"/>
        <v>2665</v>
      </c>
      <c r="M2352" s="11">
        <v>0.4</v>
      </c>
      <c r="O2352" s="16"/>
      <c r="P2352" s="14"/>
      <c r="Q2352" s="12"/>
      <c r="R2352" s="13"/>
    </row>
    <row r="2353" spans="1:18" ht="15.85" customHeight="1">
      <c r="A2353" s="1"/>
      <c r="B2353" s="6" t="s">
        <v>14</v>
      </c>
      <c r="C2353" s="6">
        <v>1185732</v>
      </c>
      <c r="D2353" s="7">
        <v>44411</v>
      </c>
      <c r="E2353" s="6" t="s">
        <v>46</v>
      </c>
      <c r="F2353" s="6" t="s">
        <v>88</v>
      </c>
      <c r="G2353" s="6" t="s">
        <v>89</v>
      </c>
      <c r="H2353" s="6" t="s">
        <v>18</v>
      </c>
      <c r="I2353" s="8">
        <v>0.60000000000000009</v>
      </c>
      <c r="J2353" s="9">
        <v>8000</v>
      </c>
      <c r="K2353" s="10">
        <f t="shared" si="18"/>
        <v>4800.0000000000009</v>
      </c>
      <c r="L2353" s="10">
        <f t="shared" si="19"/>
        <v>1680.0000000000002</v>
      </c>
      <c r="M2353" s="11">
        <v>0.35</v>
      </c>
      <c r="O2353" s="16"/>
      <c r="P2353" s="14"/>
      <c r="Q2353" s="12"/>
      <c r="R2353" s="13"/>
    </row>
    <row r="2354" spans="1:18" ht="15.85" customHeight="1">
      <c r="A2354" s="1"/>
      <c r="B2354" s="6" t="s">
        <v>14</v>
      </c>
      <c r="C2354" s="6">
        <v>1185732</v>
      </c>
      <c r="D2354" s="7">
        <v>44411</v>
      </c>
      <c r="E2354" s="6" t="s">
        <v>46</v>
      </c>
      <c r="F2354" s="6" t="s">
        <v>88</v>
      </c>
      <c r="G2354" s="6" t="s">
        <v>89</v>
      </c>
      <c r="H2354" s="6" t="s">
        <v>19</v>
      </c>
      <c r="I2354" s="8">
        <v>0.55000000000000004</v>
      </c>
      <c r="J2354" s="9">
        <v>7250</v>
      </c>
      <c r="K2354" s="10">
        <f t="shared" si="18"/>
        <v>3987.5000000000005</v>
      </c>
      <c r="L2354" s="10">
        <f t="shared" si="19"/>
        <v>1595.0000000000002</v>
      </c>
      <c r="M2354" s="11">
        <v>0.4</v>
      </c>
      <c r="O2354" s="16"/>
      <c r="P2354" s="14"/>
      <c r="Q2354" s="12"/>
      <c r="R2354" s="13"/>
    </row>
    <row r="2355" spans="1:18" ht="15.85" customHeight="1">
      <c r="A2355" s="1"/>
      <c r="B2355" s="6" t="s">
        <v>14</v>
      </c>
      <c r="C2355" s="6">
        <v>1185732</v>
      </c>
      <c r="D2355" s="7">
        <v>44411</v>
      </c>
      <c r="E2355" s="6" t="s">
        <v>46</v>
      </c>
      <c r="F2355" s="6" t="s">
        <v>88</v>
      </c>
      <c r="G2355" s="6" t="s">
        <v>89</v>
      </c>
      <c r="H2355" s="6" t="s">
        <v>20</v>
      </c>
      <c r="I2355" s="8">
        <v>0.45</v>
      </c>
      <c r="J2355" s="9">
        <v>6750</v>
      </c>
      <c r="K2355" s="10">
        <f t="shared" si="18"/>
        <v>3037.5</v>
      </c>
      <c r="L2355" s="10">
        <f t="shared" si="19"/>
        <v>1215</v>
      </c>
      <c r="M2355" s="11">
        <v>0.4</v>
      </c>
      <c r="O2355" s="16"/>
      <c r="P2355" s="14"/>
      <c r="Q2355" s="12"/>
      <c r="R2355" s="13"/>
    </row>
    <row r="2356" spans="1:18" ht="15.85" customHeight="1">
      <c r="A2356" s="1"/>
      <c r="B2356" s="6" t="s">
        <v>14</v>
      </c>
      <c r="C2356" s="6">
        <v>1185732</v>
      </c>
      <c r="D2356" s="7">
        <v>44411</v>
      </c>
      <c r="E2356" s="6" t="s">
        <v>46</v>
      </c>
      <c r="F2356" s="6" t="s">
        <v>88</v>
      </c>
      <c r="G2356" s="6" t="s">
        <v>89</v>
      </c>
      <c r="H2356" s="6" t="s">
        <v>21</v>
      </c>
      <c r="I2356" s="8">
        <v>0.55000000000000004</v>
      </c>
      <c r="J2356" s="9">
        <v>6500</v>
      </c>
      <c r="K2356" s="10">
        <f t="shared" si="18"/>
        <v>3575.0000000000005</v>
      </c>
      <c r="L2356" s="10">
        <f t="shared" si="19"/>
        <v>1251.25</v>
      </c>
      <c r="M2356" s="11">
        <v>0.35</v>
      </c>
      <c r="O2356" s="16"/>
      <c r="P2356" s="14"/>
      <c r="Q2356" s="12"/>
      <c r="R2356" s="13"/>
    </row>
    <row r="2357" spans="1:18" ht="15.85" customHeight="1">
      <c r="A2357" s="1"/>
      <c r="B2357" s="6" t="s">
        <v>14</v>
      </c>
      <c r="C2357" s="6">
        <v>1185732</v>
      </c>
      <c r="D2357" s="7">
        <v>44411</v>
      </c>
      <c r="E2357" s="6" t="s">
        <v>46</v>
      </c>
      <c r="F2357" s="6" t="s">
        <v>88</v>
      </c>
      <c r="G2357" s="6" t="s">
        <v>89</v>
      </c>
      <c r="H2357" s="6" t="s">
        <v>22</v>
      </c>
      <c r="I2357" s="8">
        <v>0.60000000000000009</v>
      </c>
      <c r="J2357" s="9">
        <v>8250</v>
      </c>
      <c r="K2357" s="10">
        <f t="shared" si="18"/>
        <v>4950.0000000000009</v>
      </c>
      <c r="L2357" s="10">
        <f t="shared" si="19"/>
        <v>2475.0000000000005</v>
      </c>
      <c r="M2357" s="11">
        <v>0.5</v>
      </c>
      <c r="O2357" s="16"/>
      <c r="P2357" s="14"/>
      <c r="Q2357" s="12"/>
      <c r="R2357" s="13"/>
    </row>
    <row r="2358" spans="1:18" ht="15.85" customHeight="1">
      <c r="A2358" s="1"/>
      <c r="B2358" s="6" t="s">
        <v>14</v>
      </c>
      <c r="C2358" s="6">
        <v>1185732</v>
      </c>
      <c r="D2358" s="7">
        <v>44441</v>
      </c>
      <c r="E2358" s="6" t="s">
        <v>46</v>
      </c>
      <c r="F2358" s="6" t="s">
        <v>88</v>
      </c>
      <c r="G2358" s="6" t="s">
        <v>89</v>
      </c>
      <c r="H2358" s="6" t="s">
        <v>17</v>
      </c>
      <c r="I2358" s="8">
        <v>0.55000000000000004</v>
      </c>
      <c r="J2358" s="9">
        <v>9250</v>
      </c>
      <c r="K2358" s="10">
        <f t="shared" si="18"/>
        <v>5087.5</v>
      </c>
      <c r="L2358" s="10">
        <f t="shared" si="19"/>
        <v>2035</v>
      </c>
      <c r="M2358" s="11">
        <v>0.4</v>
      </c>
      <c r="O2358" s="16"/>
      <c r="P2358" s="14"/>
      <c r="Q2358" s="12"/>
      <c r="R2358" s="13"/>
    </row>
    <row r="2359" spans="1:18" ht="15.85" customHeight="1">
      <c r="A2359" s="1"/>
      <c r="B2359" s="6" t="s">
        <v>14</v>
      </c>
      <c r="C2359" s="6">
        <v>1185732</v>
      </c>
      <c r="D2359" s="7">
        <v>44441</v>
      </c>
      <c r="E2359" s="6" t="s">
        <v>46</v>
      </c>
      <c r="F2359" s="6" t="s">
        <v>88</v>
      </c>
      <c r="G2359" s="6" t="s">
        <v>89</v>
      </c>
      <c r="H2359" s="6" t="s">
        <v>18</v>
      </c>
      <c r="I2359" s="8">
        <v>0.50000000000000011</v>
      </c>
      <c r="J2359" s="9">
        <v>7250</v>
      </c>
      <c r="K2359" s="10">
        <f t="shared" si="18"/>
        <v>3625.0000000000009</v>
      </c>
      <c r="L2359" s="10">
        <f t="shared" si="19"/>
        <v>1268.7500000000002</v>
      </c>
      <c r="M2359" s="11">
        <v>0.35</v>
      </c>
      <c r="O2359" s="16"/>
      <c r="P2359" s="14"/>
      <c r="Q2359" s="12"/>
      <c r="R2359" s="13"/>
    </row>
    <row r="2360" spans="1:18" ht="15.85" customHeight="1">
      <c r="A2360" s="1"/>
      <c r="B2360" s="6" t="s">
        <v>14</v>
      </c>
      <c r="C2360" s="6">
        <v>1185732</v>
      </c>
      <c r="D2360" s="7">
        <v>44441</v>
      </c>
      <c r="E2360" s="6" t="s">
        <v>46</v>
      </c>
      <c r="F2360" s="6" t="s">
        <v>88</v>
      </c>
      <c r="G2360" s="6" t="s">
        <v>89</v>
      </c>
      <c r="H2360" s="6" t="s">
        <v>19</v>
      </c>
      <c r="I2360" s="8">
        <v>0.30000000000000004</v>
      </c>
      <c r="J2360" s="9">
        <v>6250</v>
      </c>
      <c r="K2360" s="10">
        <f t="shared" si="18"/>
        <v>1875.0000000000002</v>
      </c>
      <c r="L2360" s="10">
        <f t="shared" si="19"/>
        <v>750.00000000000011</v>
      </c>
      <c r="M2360" s="11">
        <v>0.4</v>
      </c>
      <c r="O2360" s="16"/>
      <c r="P2360" s="14"/>
      <c r="Q2360" s="12"/>
      <c r="R2360" s="13"/>
    </row>
    <row r="2361" spans="1:18" ht="15.85" customHeight="1">
      <c r="A2361" s="1"/>
      <c r="B2361" s="6" t="s">
        <v>14</v>
      </c>
      <c r="C2361" s="6">
        <v>1185732</v>
      </c>
      <c r="D2361" s="7">
        <v>44441</v>
      </c>
      <c r="E2361" s="6" t="s">
        <v>46</v>
      </c>
      <c r="F2361" s="6" t="s">
        <v>88</v>
      </c>
      <c r="G2361" s="6" t="s">
        <v>89</v>
      </c>
      <c r="H2361" s="6" t="s">
        <v>20</v>
      </c>
      <c r="I2361" s="8">
        <v>0.30000000000000004</v>
      </c>
      <c r="J2361" s="9">
        <v>6000</v>
      </c>
      <c r="K2361" s="10">
        <f t="shared" si="18"/>
        <v>1800.0000000000002</v>
      </c>
      <c r="L2361" s="10">
        <f t="shared" si="19"/>
        <v>720.00000000000011</v>
      </c>
      <c r="M2361" s="11">
        <v>0.4</v>
      </c>
      <c r="O2361" s="16"/>
      <c r="P2361" s="14"/>
      <c r="Q2361" s="12"/>
      <c r="R2361" s="13"/>
    </row>
    <row r="2362" spans="1:18" ht="15.85" customHeight="1">
      <c r="A2362" s="1"/>
      <c r="B2362" s="6" t="s">
        <v>14</v>
      </c>
      <c r="C2362" s="6">
        <v>1185732</v>
      </c>
      <c r="D2362" s="7">
        <v>44441</v>
      </c>
      <c r="E2362" s="6" t="s">
        <v>46</v>
      </c>
      <c r="F2362" s="6" t="s">
        <v>88</v>
      </c>
      <c r="G2362" s="6" t="s">
        <v>89</v>
      </c>
      <c r="H2362" s="6" t="s">
        <v>21</v>
      </c>
      <c r="I2362" s="8">
        <v>0.4</v>
      </c>
      <c r="J2362" s="9">
        <v>6000</v>
      </c>
      <c r="K2362" s="10">
        <f t="shared" si="18"/>
        <v>2400</v>
      </c>
      <c r="L2362" s="10">
        <f t="shared" si="19"/>
        <v>840</v>
      </c>
      <c r="M2362" s="11">
        <v>0.35</v>
      </c>
      <c r="O2362" s="16"/>
      <c r="P2362" s="14"/>
      <c r="Q2362" s="12"/>
      <c r="R2362" s="13"/>
    </row>
    <row r="2363" spans="1:18" ht="15.85" customHeight="1">
      <c r="A2363" s="1"/>
      <c r="B2363" s="6" t="s">
        <v>14</v>
      </c>
      <c r="C2363" s="6">
        <v>1185732</v>
      </c>
      <c r="D2363" s="7">
        <v>44441</v>
      </c>
      <c r="E2363" s="6" t="s">
        <v>46</v>
      </c>
      <c r="F2363" s="6" t="s">
        <v>88</v>
      </c>
      <c r="G2363" s="6" t="s">
        <v>89</v>
      </c>
      <c r="H2363" s="6" t="s">
        <v>22</v>
      </c>
      <c r="I2363" s="8">
        <v>0.45000000000000007</v>
      </c>
      <c r="J2363" s="9">
        <v>7000</v>
      </c>
      <c r="K2363" s="10">
        <f t="shared" si="18"/>
        <v>3150.0000000000005</v>
      </c>
      <c r="L2363" s="10">
        <f t="shared" si="19"/>
        <v>1575.0000000000002</v>
      </c>
      <c r="M2363" s="11">
        <v>0.5</v>
      </c>
      <c r="O2363" s="16"/>
      <c r="P2363" s="14"/>
      <c r="Q2363" s="12"/>
      <c r="R2363" s="13"/>
    </row>
    <row r="2364" spans="1:18" ht="15.85" customHeight="1">
      <c r="A2364" s="1"/>
      <c r="B2364" s="6" t="s">
        <v>14</v>
      </c>
      <c r="C2364" s="6">
        <v>1185732</v>
      </c>
      <c r="D2364" s="7">
        <v>44473</v>
      </c>
      <c r="E2364" s="6" t="s">
        <v>46</v>
      </c>
      <c r="F2364" s="6" t="s">
        <v>88</v>
      </c>
      <c r="G2364" s="6" t="s">
        <v>89</v>
      </c>
      <c r="H2364" s="6" t="s">
        <v>17</v>
      </c>
      <c r="I2364" s="8">
        <v>0.45000000000000007</v>
      </c>
      <c r="J2364" s="9">
        <v>8750</v>
      </c>
      <c r="K2364" s="10">
        <f t="shared" si="18"/>
        <v>3937.5000000000005</v>
      </c>
      <c r="L2364" s="10">
        <f t="shared" si="19"/>
        <v>1575.0000000000002</v>
      </c>
      <c r="M2364" s="11">
        <v>0.4</v>
      </c>
      <c r="O2364" s="16"/>
      <c r="P2364" s="14"/>
      <c r="Q2364" s="12"/>
      <c r="R2364" s="13"/>
    </row>
    <row r="2365" spans="1:18" ht="15.85" customHeight="1">
      <c r="A2365" s="1"/>
      <c r="B2365" s="6" t="s">
        <v>14</v>
      </c>
      <c r="C2365" s="6">
        <v>1185732</v>
      </c>
      <c r="D2365" s="7">
        <v>44473</v>
      </c>
      <c r="E2365" s="6" t="s">
        <v>46</v>
      </c>
      <c r="F2365" s="6" t="s">
        <v>88</v>
      </c>
      <c r="G2365" s="6" t="s">
        <v>89</v>
      </c>
      <c r="H2365" s="6" t="s">
        <v>18</v>
      </c>
      <c r="I2365" s="8">
        <v>0.35000000000000009</v>
      </c>
      <c r="J2365" s="9">
        <v>7000</v>
      </c>
      <c r="K2365" s="10">
        <f t="shared" si="18"/>
        <v>2450.0000000000005</v>
      </c>
      <c r="L2365" s="10">
        <f t="shared" si="19"/>
        <v>857.50000000000011</v>
      </c>
      <c r="M2365" s="11">
        <v>0.35</v>
      </c>
      <c r="O2365" s="16"/>
      <c r="P2365" s="14"/>
      <c r="Q2365" s="12"/>
      <c r="R2365" s="13"/>
    </row>
    <row r="2366" spans="1:18" ht="15.85" customHeight="1">
      <c r="A2366" s="1"/>
      <c r="B2366" s="6" t="s">
        <v>14</v>
      </c>
      <c r="C2366" s="6">
        <v>1185732</v>
      </c>
      <c r="D2366" s="7">
        <v>44473</v>
      </c>
      <c r="E2366" s="6" t="s">
        <v>46</v>
      </c>
      <c r="F2366" s="6" t="s">
        <v>88</v>
      </c>
      <c r="G2366" s="6" t="s">
        <v>89</v>
      </c>
      <c r="H2366" s="6" t="s">
        <v>19</v>
      </c>
      <c r="I2366" s="8">
        <v>0.35000000000000009</v>
      </c>
      <c r="J2366" s="9">
        <v>5750</v>
      </c>
      <c r="K2366" s="10">
        <f t="shared" si="18"/>
        <v>2012.5000000000005</v>
      </c>
      <c r="L2366" s="10">
        <f t="shared" si="19"/>
        <v>805.00000000000023</v>
      </c>
      <c r="M2366" s="11">
        <v>0.4</v>
      </c>
      <c r="O2366" s="16"/>
      <c r="P2366" s="14"/>
      <c r="Q2366" s="12"/>
      <c r="R2366" s="13"/>
    </row>
    <row r="2367" spans="1:18" ht="15.85" customHeight="1">
      <c r="A2367" s="1"/>
      <c r="B2367" s="6" t="s">
        <v>14</v>
      </c>
      <c r="C2367" s="6">
        <v>1185732</v>
      </c>
      <c r="D2367" s="7">
        <v>44473</v>
      </c>
      <c r="E2367" s="6" t="s">
        <v>46</v>
      </c>
      <c r="F2367" s="6" t="s">
        <v>88</v>
      </c>
      <c r="G2367" s="6" t="s">
        <v>89</v>
      </c>
      <c r="H2367" s="6" t="s">
        <v>20</v>
      </c>
      <c r="I2367" s="8">
        <v>0.35000000000000009</v>
      </c>
      <c r="J2367" s="9">
        <v>5500</v>
      </c>
      <c r="K2367" s="10">
        <f t="shared" si="18"/>
        <v>1925.0000000000005</v>
      </c>
      <c r="L2367" s="10">
        <f t="shared" si="19"/>
        <v>770.00000000000023</v>
      </c>
      <c r="M2367" s="11">
        <v>0.4</v>
      </c>
      <c r="O2367" s="16"/>
      <c r="P2367" s="14"/>
      <c r="Q2367" s="12"/>
      <c r="R2367" s="13"/>
    </row>
    <row r="2368" spans="1:18" ht="15.85" customHeight="1">
      <c r="A2368" s="1"/>
      <c r="B2368" s="6" t="s">
        <v>14</v>
      </c>
      <c r="C2368" s="6">
        <v>1185732</v>
      </c>
      <c r="D2368" s="7">
        <v>44473</v>
      </c>
      <c r="E2368" s="6" t="s">
        <v>46</v>
      </c>
      <c r="F2368" s="6" t="s">
        <v>88</v>
      </c>
      <c r="G2368" s="6" t="s">
        <v>89</v>
      </c>
      <c r="H2368" s="6" t="s">
        <v>21</v>
      </c>
      <c r="I2368" s="8">
        <v>0.45000000000000007</v>
      </c>
      <c r="J2368" s="9">
        <v>5500</v>
      </c>
      <c r="K2368" s="10">
        <f t="shared" si="18"/>
        <v>2475.0000000000005</v>
      </c>
      <c r="L2368" s="10">
        <f t="shared" si="19"/>
        <v>866.25000000000011</v>
      </c>
      <c r="M2368" s="11">
        <v>0.35</v>
      </c>
      <c r="O2368" s="16"/>
      <c r="P2368" s="14"/>
      <c r="Q2368" s="12"/>
      <c r="R2368" s="13"/>
    </row>
    <row r="2369" spans="1:18" ht="15.85" customHeight="1">
      <c r="A2369" s="1"/>
      <c r="B2369" s="6" t="s">
        <v>14</v>
      </c>
      <c r="C2369" s="6">
        <v>1185732</v>
      </c>
      <c r="D2369" s="7">
        <v>44473</v>
      </c>
      <c r="E2369" s="6" t="s">
        <v>46</v>
      </c>
      <c r="F2369" s="6" t="s">
        <v>88</v>
      </c>
      <c r="G2369" s="6" t="s">
        <v>89</v>
      </c>
      <c r="H2369" s="6" t="s">
        <v>22</v>
      </c>
      <c r="I2369" s="8">
        <v>0.5</v>
      </c>
      <c r="J2369" s="9">
        <v>6750</v>
      </c>
      <c r="K2369" s="10">
        <f t="shared" si="18"/>
        <v>3375</v>
      </c>
      <c r="L2369" s="10">
        <f t="shared" si="19"/>
        <v>1687.5</v>
      </c>
      <c r="M2369" s="11">
        <v>0.5</v>
      </c>
      <c r="O2369" s="16"/>
      <c r="P2369" s="14"/>
      <c r="Q2369" s="12"/>
      <c r="R2369" s="13"/>
    </row>
    <row r="2370" spans="1:18" ht="15.85" customHeight="1">
      <c r="A2370" s="1"/>
      <c r="B2370" s="6" t="s">
        <v>14</v>
      </c>
      <c r="C2370" s="6">
        <v>1185732</v>
      </c>
      <c r="D2370" s="7">
        <v>44503</v>
      </c>
      <c r="E2370" s="6" t="s">
        <v>46</v>
      </c>
      <c r="F2370" s="6" t="s">
        <v>88</v>
      </c>
      <c r="G2370" s="6" t="s">
        <v>89</v>
      </c>
      <c r="H2370" s="6" t="s">
        <v>17</v>
      </c>
      <c r="I2370" s="8">
        <v>0.45000000000000007</v>
      </c>
      <c r="J2370" s="9">
        <v>8250</v>
      </c>
      <c r="K2370" s="10">
        <f t="shared" si="18"/>
        <v>3712.5000000000005</v>
      </c>
      <c r="L2370" s="10">
        <f t="shared" si="19"/>
        <v>1485.0000000000002</v>
      </c>
      <c r="M2370" s="11">
        <v>0.4</v>
      </c>
      <c r="O2370" s="16"/>
      <c r="P2370" s="14"/>
      <c r="Q2370" s="12"/>
      <c r="R2370" s="13"/>
    </row>
    <row r="2371" spans="1:18" ht="15.85" customHeight="1">
      <c r="A2371" s="1"/>
      <c r="B2371" s="6" t="s">
        <v>14</v>
      </c>
      <c r="C2371" s="6">
        <v>1185732</v>
      </c>
      <c r="D2371" s="7">
        <v>44503</v>
      </c>
      <c r="E2371" s="6" t="s">
        <v>46</v>
      </c>
      <c r="F2371" s="6" t="s">
        <v>88</v>
      </c>
      <c r="G2371" s="6" t="s">
        <v>89</v>
      </c>
      <c r="H2371" s="6" t="s">
        <v>18</v>
      </c>
      <c r="I2371" s="8">
        <v>0.35000000000000009</v>
      </c>
      <c r="J2371" s="9">
        <v>6500</v>
      </c>
      <c r="K2371" s="10">
        <f t="shared" si="18"/>
        <v>2275.0000000000005</v>
      </c>
      <c r="L2371" s="10">
        <f t="shared" si="19"/>
        <v>796.25000000000011</v>
      </c>
      <c r="M2371" s="11">
        <v>0.35</v>
      </c>
      <c r="O2371" s="16"/>
      <c r="P2371" s="14"/>
      <c r="Q2371" s="12"/>
      <c r="R2371" s="13"/>
    </row>
    <row r="2372" spans="1:18" ht="15.85" customHeight="1">
      <c r="A2372" s="1"/>
      <c r="B2372" s="6" t="s">
        <v>14</v>
      </c>
      <c r="C2372" s="6">
        <v>1185732</v>
      </c>
      <c r="D2372" s="7">
        <v>44503</v>
      </c>
      <c r="E2372" s="6" t="s">
        <v>46</v>
      </c>
      <c r="F2372" s="6" t="s">
        <v>88</v>
      </c>
      <c r="G2372" s="6" t="s">
        <v>89</v>
      </c>
      <c r="H2372" s="6" t="s">
        <v>19</v>
      </c>
      <c r="I2372" s="8">
        <v>0.40000000000000013</v>
      </c>
      <c r="J2372" s="9">
        <v>5950</v>
      </c>
      <c r="K2372" s="10">
        <f t="shared" si="18"/>
        <v>2380.0000000000009</v>
      </c>
      <c r="L2372" s="10">
        <f t="shared" si="19"/>
        <v>952.00000000000045</v>
      </c>
      <c r="M2372" s="11">
        <v>0.4</v>
      </c>
      <c r="O2372" s="16"/>
      <c r="P2372" s="14"/>
      <c r="Q2372" s="12"/>
      <c r="R2372" s="13"/>
    </row>
    <row r="2373" spans="1:18" ht="15.85" customHeight="1">
      <c r="A2373" s="1"/>
      <c r="B2373" s="6" t="s">
        <v>14</v>
      </c>
      <c r="C2373" s="6">
        <v>1185732</v>
      </c>
      <c r="D2373" s="7">
        <v>44503</v>
      </c>
      <c r="E2373" s="6" t="s">
        <v>46</v>
      </c>
      <c r="F2373" s="6" t="s">
        <v>88</v>
      </c>
      <c r="G2373" s="6" t="s">
        <v>89</v>
      </c>
      <c r="H2373" s="6" t="s">
        <v>20</v>
      </c>
      <c r="I2373" s="8">
        <v>0.6000000000000002</v>
      </c>
      <c r="J2373" s="9">
        <v>6500</v>
      </c>
      <c r="K2373" s="10">
        <f t="shared" si="18"/>
        <v>3900.0000000000014</v>
      </c>
      <c r="L2373" s="10">
        <f t="shared" si="19"/>
        <v>1560.0000000000007</v>
      </c>
      <c r="M2373" s="11">
        <v>0.4</v>
      </c>
      <c r="O2373" s="16"/>
      <c r="P2373" s="14"/>
      <c r="Q2373" s="12"/>
      <c r="R2373" s="13"/>
    </row>
    <row r="2374" spans="1:18" ht="15.85" customHeight="1">
      <c r="A2374" s="1"/>
      <c r="B2374" s="6" t="s">
        <v>14</v>
      </c>
      <c r="C2374" s="6">
        <v>1185732</v>
      </c>
      <c r="D2374" s="7">
        <v>44503</v>
      </c>
      <c r="E2374" s="6" t="s">
        <v>46</v>
      </c>
      <c r="F2374" s="6" t="s">
        <v>88</v>
      </c>
      <c r="G2374" s="6" t="s">
        <v>89</v>
      </c>
      <c r="H2374" s="6" t="s">
        <v>21</v>
      </c>
      <c r="I2374" s="8">
        <v>0.75000000000000011</v>
      </c>
      <c r="J2374" s="9">
        <v>6250</v>
      </c>
      <c r="K2374" s="10">
        <f t="shared" si="18"/>
        <v>4687.5000000000009</v>
      </c>
      <c r="L2374" s="10">
        <f t="shared" si="19"/>
        <v>1640.6250000000002</v>
      </c>
      <c r="M2374" s="11">
        <v>0.35</v>
      </c>
      <c r="O2374" s="16"/>
      <c r="P2374" s="14"/>
      <c r="Q2374" s="12"/>
      <c r="R2374" s="13"/>
    </row>
    <row r="2375" spans="1:18" ht="15.85" customHeight="1">
      <c r="A2375" s="1"/>
      <c r="B2375" s="6" t="s">
        <v>14</v>
      </c>
      <c r="C2375" s="6">
        <v>1185732</v>
      </c>
      <c r="D2375" s="7">
        <v>44503</v>
      </c>
      <c r="E2375" s="6" t="s">
        <v>46</v>
      </c>
      <c r="F2375" s="6" t="s">
        <v>88</v>
      </c>
      <c r="G2375" s="6" t="s">
        <v>89</v>
      </c>
      <c r="H2375" s="6" t="s">
        <v>22</v>
      </c>
      <c r="I2375" s="8">
        <v>0.75</v>
      </c>
      <c r="J2375" s="9">
        <v>7250</v>
      </c>
      <c r="K2375" s="10">
        <f t="shared" si="18"/>
        <v>5437.5</v>
      </c>
      <c r="L2375" s="10">
        <f t="shared" si="19"/>
        <v>2718.75</v>
      </c>
      <c r="M2375" s="11">
        <v>0.5</v>
      </c>
      <c r="O2375" s="16"/>
      <c r="P2375" s="14"/>
      <c r="Q2375" s="12"/>
      <c r="R2375" s="13"/>
    </row>
    <row r="2376" spans="1:18" ht="15.85" customHeight="1">
      <c r="A2376" s="1"/>
      <c r="B2376" s="6" t="s">
        <v>14</v>
      </c>
      <c r="C2376" s="6">
        <v>1185732</v>
      </c>
      <c r="D2376" s="7">
        <v>44532</v>
      </c>
      <c r="E2376" s="6" t="s">
        <v>46</v>
      </c>
      <c r="F2376" s="6" t="s">
        <v>88</v>
      </c>
      <c r="G2376" s="6" t="s">
        <v>89</v>
      </c>
      <c r="H2376" s="6" t="s">
        <v>17</v>
      </c>
      <c r="I2376" s="8">
        <v>0.70000000000000007</v>
      </c>
      <c r="J2376" s="9">
        <v>9750</v>
      </c>
      <c r="K2376" s="10">
        <f t="shared" si="18"/>
        <v>6825.0000000000009</v>
      </c>
      <c r="L2376" s="10">
        <f t="shared" si="19"/>
        <v>2730.0000000000005</v>
      </c>
      <c r="M2376" s="11">
        <v>0.4</v>
      </c>
      <c r="O2376" s="16"/>
      <c r="P2376" s="14"/>
      <c r="Q2376" s="12"/>
      <c r="R2376" s="13"/>
    </row>
    <row r="2377" spans="1:18" ht="15.85" customHeight="1">
      <c r="A2377" s="1"/>
      <c r="B2377" s="6" t="s">
        <v>14</v>
      </c>
      <c r="C2377" s="6">
        <v>1185732</v>
      </c>
      <c r="D2377" s="7">
        <v>44532</v>
      </c>
      <c r="E2377" s="6" t="s">
        <v>46</v>
      </c>
      <c r="F2377" s="6" t="s">
        <v>88</v>
      </c>
      <c r="G2377" s="6" t="s">
        <v>89</v>
      </c>
      <c r="H2377" s="6" t="s">
        <v>18</v>
      </c>
      <c r="I2377" s="8">
        <v>0.60000000000000009</v>
      </c>
      <c r="J2377" s="9">
        <v>7750</v>
      </c>
      <c r="K2377" s="10">
        <f t="shared" si="18"/>
        <v>4650.0000000000009</v>
      </c>
      <c r="L2377" s="10">
        <f t="shared" si="19"/>
        <v>1627.5000000000002</v>
      </c>
      <c r="M2377" s="11">
        <v>0.35</v>
      </c>
      <c r="O2377" s="16"/>
      <c r="P2377" s="14"/>
      <c r="Q2377" s="12"/>
      <c r="R2377" s="13"/>
    </row>
    <row r="2378" spans="1:18" ht="15.85" customHeight="1">
      <c r="A2378" s="1"/>
      <c r="B2378" s="6" t="s">
        <v>14</v>
      </c>
      <c r="C2378" s="6">
        <v>1185732</v>
      </c>
      <c r="D2378" s="7">
        <v>44532</v>
      </c>
      <c r="E2378" s="6" t="s">
        <v>46</v>
      </c>
      <c r="F2378" s="6" t="s">
        <v>88</v>
      </c>
      <c r="G2378" s="6" t="s">
        <v>89</v>
      </c>
      <c r="H2378" s="6" t="s">
        <v>19</v>
      </c>
      <c r="I2378" s="8">
        <v>0.60000000000000009</v>
      </c>
      <c r="J2378" s="9">
        <v>7250</v>
      </c>
      <c r="K2378" s="10">
        <f t="shared" si="18"/>
        <v>4350.0000000000009</v>
      </c>
      <c r="L2378" s="10">
        <f t="shared" si="19"/>
        <v>1740.0000000000005</v>
      </c>
      <c r="M2378" s="11">
        <v>0.4</v>
      </c>
      <c r="O2378" s="16"/>
      <c r="P2378" s="14"/>
      <c r="Q2378" s="12"/>
      <c r="R2378" s="13"/>
    </row>
    <row r="2379" spans="1:18" ht="15.85" customHeight="1">
      <c r="A2379" s="1"/>
      <c r="B2379" s="6" t="s">
        <v>14</v>
      </c>
      <c r="C2379" s="6">
        <v>1185732</v>
      </c>
      <c r="D2379" s="7">
        <v>44532</v>
      </c>
      <c r="E2379" s="6" t="s">
        <v>46</v>
      </c>
      <c r="F2379" s="6" t="s">
        <v>88</v>
      </c>
      <c r="G2379" s="6" t="s">
        <v>89</v>
      </c>
      <c r="H2379" s="6" t="s">
        <v>20</v>
      </c>
      <c r="I2379" s="8">
        <v>0.60000000000000009</v>
      </c>
      <c r="J2379" s="9">
        <v>6750</v>
      </c>
      <c r="K2379" s="10">
        <f t="shared" si="18"/>
        <v>4050.0000000000005</v>
      </c>
      <c r="L2379" s="10">
        <f t="shared" si="19"/>
        <v>1620.0000000000002</v>
      </c>
      <c r="M2379" s="11">
        <v>0.4</v>
      </c>
      <c r="O2379" s="16"/>
      <c r="P2379" s="14"/>
      <c r="Q2379" s="12"/>
      <c r="R2379" s="13"/>
    </row>
    <row r="2380" spans="1:18" ht="15.85" customHeight="1">
      <c r="A2380" s="1"/>
      <c r="B2380" s="6" t="s">
        <v>14</v>
      </c>
      <c r="C2380" s="6">
        <v>1185732</v>
      </c>
      <c r="D2380" s="7">
        <v>44532</v>
      </c>
      <c r="E2380" s="6" t="s">
        <v>46</v>
      </c>
      <c r="F2380" s="6" t="s">
        <v>88</v>
      </c>
      <c r="G2380" s="6" t="s">
        <v>89</v>
      </c>
      <c r="H2380" s="6" t="s">
        <v>21</v>
      </c>
      <c r="I2380" s="8">
        <v>0.70000000000000007</v>
      </c>
      <c r="J2380" s="9">
        <v>6750</v>
      </c>
      <c r="K2380" s="10">
        <f t="shared" si="18"/>
        <v>4725</v>
      </c>
      <c r="L2380" s="10">
        <f t="shared" si="19"/>
        <v>1653.75</v>
      </c>
      <c r="M2380" s="11">
        <v>0.35</v>
      </c>
      <c r="O2380" s="16"/>
      <c r="P2380" s="14"/>
      <c r="Q2380" s="12"/>
      <c r="R2380" s="13"/>
    </row>
    <row r="2381" spans="1:18" ht="15.85" customHeight="1">
      <c r="A2381" s="1"/>
      <c r="B2381" s="6" t="s">
        <v>14</v>
      </c>
      <c r="C2381" s="6">
        <v>1185732</v>
      </c>
      <c r="D2381" s="7">
        <v>44532</v>
      </c>
      <c r="E2381" s="6" t="s">
        <v>46</v>
      </c>
      <c r="F2381" s="6" t="s">
        <v>88</v>
      </c>
      <c r="G2381" s="6" t="s">
        <v>89</v>
      </c>
      <c r="H2381" s="6" t="s">
        <v>22</v>
      </c>
      <c r="I2381" s="8">
        <v>0.75</v>
      </c>
      <c r="J2381" s="9">
        <v>7750</v>
      </c>
      <c r="K2381" s="10">
        <f t="shared" si="18"/>
        <v>5812.5</v>
      </c>
      <c r="L2381" s="10">
        <f t="shared" si="19"/>
        <v>2906.25</v>
      </c>
      <c r="M2381" s="11">
        <v>0.5</v>
      </c>
      <c r="O2381" s="16"/>
      <c r="P2381" s="14"/>
      <c r="Q2381" s="12"/>
      <c r="R2381" s="13"/>
    </row>
    <row r="2382" spans="1:18" ht="15.85" customHeight="1">
      <c r="A2382" s="1" t="s">
        <v>39</v>
      </c>
      <c r="B2382" s="6" t="s">
        <v>14</v>
      </c>
      <c r="C2382" s="6">
        <v>1185732</v>
      </c>
      <c r="D2382" s="7">
        <v>44209</v>
      </c>
      <c r="E2382" s="6" t="s">
        <v>46</v>
      </c>
      <c r="F2382" s="6" t="s">
        <v>90</v>
      </c>
      <c r="G2382" s="6" t="s">
        <v>91</v>
      </c>
      <c r="H2382" s="6" t="s">
        <v>17</v>
      </c>
      <c r="I2382" s="8">
        <v>0.35000000000000003</v>
      </c>
      <c r="J2382" s="9">
        <v>7750</v>
      </c>
      <c r="K2382" s="10">
        <f t="shared" si="18"/>
        <v>2712.5000000000005</v>
      </c>
      <c r="L2382" s="10">
        <f t="shared" si="19"/>
        <v>1085.0000000000002</v>
      </c>
      <c r="M2382" s="11">
        <v>0.4</v>
      </c>
      <c r="O2382" s="16"/>
      <c r="P2382" s="14"/>
      <c r="Q2382" s="12"/>
      <c r="R2382" s="13"/>
    </row>
    <row r="2383" spans="1:18" ht="15.85" customHeight="1">
      <c r="A2383" s="1"/>
      <c r="B2383" s="6" t="s">
        <v>14</v>
      </c>
      <c r="C2383" s="6">
        <v>1185732</v>
      </c>
      <c r="D2383" s="7">
        <v>44209</v>
      </c>
      <c r="E2383" s="6" t="s">
        <v>46</v>
      </c>
      <c r="F2383" s="6" t="s">
        <v>90</v>
      </c>
      <c r="G2383" s="6" t="s">
        <v>91</v>
      </c>
      <c r="H2383" s="6" t="s">
        <v>18</v>
      </c>
      <c r="I2383" s="8">
        <v>0.35000000000000003</v>
      </c>
      <c r="J2383" s="9">
        <v>5750</v>
      </c>
      <c r="K2383" s="10">
        <f t="shared" si="18"/>
        <v>2012.5000000000002</v>
      </c>
      <c r="L2383" s="10">
        <f t="shared" si="19"/>
        <v>704.375</v>
      </c>
      <c r="M2383" s="11">
        <v>0.35</v>
      </c>
      <c r="O2383" s="16"/>
      <c r="P2383" s="14"/>
      <c r="Q2383" s="12"/>
      <c r="R2383" s="13"/>
    </row>
    <row r="2384" spans="1:18" ht="15.85" customHeight="1">
      <c r="A2384" s="1"/>
      <c r="B2384" s="6" t="s">
        <v>14</v>
      </c>
      <c r="C2384" s="6">
        <v>1185732</v>
      </c>
      <c r="D2384" s="7">
        <v>44209</v>
      </c>
      <c r="E2384" s="6" t="s">
        <v>46</v>
      </c>
      <c r="F2384" s="6" t="s">
        <v>90</v>
      </c>
      <c r="G2384" s="6" t="s">
        <v>91</v>
      </c>
      <c r="H2384" s="6" t="s">
        <v>19</v>
      </c>
      <c r="I2384" s="8">
        <v>0.25000000000000006</v>
      </c>
      <c r="J2384" s="9">
        <v>5750</v>
      </c>
      <c r="K2384" s="10">
        <f t="shared" si="18"/>
        <v>1437.5000000000002</v>
      </c>
      <c r="L2384" s="10">
        <f t="shared" si="19"/>
        <v>575.00000000000011</v>
      </c>
      <c r="M2384" s="11">
        <v>0.4</v>
      </c>
      <c r="O2384" s="16"/>
      <c r="P2384" s="14"/>
      <c r="Q2384" s="12"/>
      <c r="R2384" s="13"/>
    </row>
    <row r="2385" spans="1:18" ht="15.85" customHeight="1">
      <c r="A2385" s="1"/>
      <c r="B2385" s="6" t="s">
        <v>14</v>
      </c>
      <c r="C2385" s="6">
        <v>1185732</v>
      </c>
      <c r="D2385" s="7">
        <v>44209</v>
      </c>
      <c r="E2385" s="6" t="s">
        <v>46</v>
      </c>
      <c r="F2385" s="6" t="s">
        <v>90</v>
      </c>
      <c r="G2385" s="6" t="s">
        <v>91</v>
      </c>
      <c r="H2385" s="6" t="s">
        <v>20</v>
      </c>
      <c r="I2385" s="8">
        <v>0.3</v>
      </c>
      <c r="J2385" s="9">
        <v>4250</v>
      </c>
      <c r="K2385" s="10">
        <f t="shared" si="18"/>
        <v>1275</v>
      </c>
      <c r="L2385" s="10">
        <f t="shared" si="19"/>
        <v>510</v>
      </c>
      <c r="M2385" s="11">
        <v>0.4</v>
      </c>
      <c r="O2385" s="16"/>
      <c r="P2385" s="14"/>
      <c r="Q2385" s="12"/>
      <c r="R2385" s="13"/>
    </row>
    <row r="2386" spans="1:18" ht="15.85" customHeight="1">
      <c r="A2386" s="1"/>
      <c r="B2386" s="6" t="s">
        <v>14</v>
      </c>
      <c r="C2386" s="6">
        <v>1185732</v>
      </c>
      <c r="D2386" s="7">
        <v>44209</v>
      </c>
      <c r="E2386" s="6" t="s">
        <v>46</v>
      </c>
      <c r="F2386" s="6" t="s">
        <v>90</v>
      </c>
      <c r="G2386" s="6" t="s">
        <v>91</v>
      </c>
      <c r="H2386" s="6" t="s">
        <v>21</v>
      </c>
      <c r="I2386" s="8">
        <v>0.45</v>
      </c>
      <c r="J2386" s="9">
        <v>4750</v>
      </c>
      <c r="K2386" s="10">
        <f t="shared" si="18"/>
        <v>2137.5</v>
      </c>
      <c r="L2386" s="10">
        <f t="shared" si="19"/>
        <v>748.125</v>
      </c>
      <c r="M2386" s="11">
        <v>0.35</v>
      </c>
      <c r="O2386" s="16"/>
      <c r="P2386" s="14"/>
      <c r="Q2386" s="12"/>
      <c r="R2386" s="13"/>
    </row>
    <row r="2387" spans="1:18" ht="15.85" customHeight="1">
      <c r="A2387" s="1"/>
      <c r="B2387" s="6" t="s">
        <v>14</v>
      </c>
      <c r="C2387" s="6">
        <v>1185732</v>
      </c>
      <c r="D2387" s="7">
        <v>44209</v>
      </c>
      <c r="E2387" s="6" t="s">
        <v>46</v>
      </c>
      <c r="F2387" s="6" t="s">
        <v>90</v>
      </c>
      <c r="G2387" s="6" t="s">
        <v>91</v>
      </c>
      <c r="H2387" s="6" t="s">
        <v>22</v>
      </c>
      <c r="I2387" s="8">
        <v>0.35000000000000003</v>
      </c>
      <c r="J2387" s="9">
        <v>5750</v>
      </c>
      <c r="K2387" s="10">
        <f t="shared" si="18"/>
        <v>2012.5000000000002</v>
      </c>
      <c r="L2387" s="10">
        <f t="shared" si="19"/>
        <v>1006.2500000000001</v>
      </c>
      <c r="M2387" s="11">
        <v>0.5</v>
      </c>
      <c r="O2387" s="16"/>
      <c r="P2387" s="14"/>
      <c r="Q2387" s="12"/>
      <c r="R2387" s="13"/>
    </row>
    <row r="2388" spans="1:18" ht="15.85" customHeight="1">
      <c r="A2388" s="1"/>
      <c r="B2388" s="6" t="s">
        <v>14</v>
      </c>
      <c r="C2388" s="6">
        <v>1185732</v>
      </c>
      <c r="D2388" s="7">
        <v>44238</v>
      </c>
      <c r="E2388" s="6" t="s">
        <v>46</v>
      </c>
      <c r="F2388" s="6" t="s">
        <v>90</v>
      </c>
      <c r="G2388" s="6" t="s">
        <v>91</v>
      </c>
      <c r="H2388" s="6" t="s">
        <v>17</v>
      </c>
      <c r="I2388" s="8">
        <v>0.35000000000000003</v>
      </c>
      <c r="J2388" s="9">
        <v>8250</v>
      </c>
      <c r="K2388" s="10">
        <f t="shared" si="18"/>
        <v>2887.5000000000005</v>
      </c>
      <c r="L2388" s="10">
        <f t="shared" si="19"/>
        <v>1155.0000000000002</v>
      </c>
      <c r="M2388" s="11">
        <v>0.4</v>
      </c>
      <c r="O2388" s="16"/>
      <c r="P2388" s="14"/>
      <c r="Q2388" s="12"/>
      <c r="R2388" s="13"/>
    </row>
    <row r="2389" spans="1:18" ht="15.85" customHeight="1">
      <c r="A2389" s="1"/>
      <c r="B2389" s="6" t="s">
        <v>14</v>
      </c>
      <c r="C2389" s="6">
        <v>1185732</v>
      </c>
      <c r="D2389" s="7">
        <v>44238</v>
      </c>
      <c r="E2389" s="6" t="s">
        <v>46</v>
      </c>
      <c r="F2389" s="6" t="s">
        <v>90</v>
      </c>
      <c r="G2389" s="6" t="s">
        <v>91</v>
      </c>
      <c r="H2389" s="6" t="s">
        <v>18</v>
      </c>
      <c r="I2389" s="8">
        <v>0.35000000000000003</v>
      </c>
      <c r="J2389" s="9">
        <v>4750</v>
      </c>
      <c r="K2389" s="10">
        <f t="shared" si="18"/>
        <v>1662.5000000000002</v>
      </c>
      <c r="L2389" s="10">
        <f t="shared" si="19"/>
        <v>581.875</v>
      </c>
      <c r="M2389" s="11">
        <v>0.35</v>
      </c>
      <c r="O2389" s="16"/>
      <c r="P2389" s="14"/>
      <c r="Q2389" s="12"/>
      <c r="R2389" s="13"/>
    </row>
    <row r="2390" spans="1:18" ht="15.85" customHeight="1">
      <c r="A2390" s="1"/>
      <c r="B2390" s="6" t="s">
        <v>14</v>
      </c>
      <c r="C2390" s="6">
        <v>1185732</v>
      </c>
      <c r="D2390" s="7">
        <v>44238</v>
      </c>
      <c r="E2390" s="6" t="s">
        <v>46</v>
      </c>
      <c r="F2390" s="6" t="s">
        <v>90</v>
      </c>
      <c r="G2390" s="6" t="s">
        <v>91</v>
      </c>
      <c r="H2390" s="6" t="s">
        <v>19</v>
      </c>
      <c r="I2390" s="8">
        <v>0.25000000000000006</v>
      </c>
      <c r="J2390" s="9">
        <v>5250</v>
      </c>
      <c r="K2390" s="10">
        <f t="shared" si="18"/>
        <v>1312.5000000000002</v>
      </c>
      <c r="L2390" s="10">
        <f t="shared" si="19"/>
        <v>525.00000000000011</v>
      </c>
      <c r="M2390" s="11">
        <v>0.4</v>
      </c>
      <c r="O2390" s="16"/>
      <c r="P2390" s="14"/>
      <c r="Q2390" s="12"/>
      <c r="R2390" s="13"/>
    </row>
    <row r="2391" spans="1:18" ht="15.85" customHeight="1">
      <c r="A2391" s="1"/>
      <c r="B2391" s="6" t="s">
        <v>14</v>
      </c>
      <c r="C2391" s="6">
        <v>1185732</v>
      </c>
      <c r="D2391" s="7">
        <v>44238</v>
      </c>
      <c r="E2391" s="6" t="s">
        <v>46</v>
      </c>
      <c r="F2391" s="6" t="s">
        <v>90</v>
      </c>
      <c r="G2391" s="6" t="s">
        <v>91</v>
      </c>
      <c r="H2391" s="6" t="s">
        <v>20</v>
      </c>
      <c r="I2391" s="8">
        <v>0.3</v>
      </c>
      <c r="J2391" s="9">
        <v>3750</v>
      </c>
      <c r="K2391" s="10">
        <f t="shared" si="18"/>
        <v>1125</v>
      </c>
      <c r="L2391" s="10">
        <f t="shared" si="19"/>
        <v>450</v>
      </c>
      <c r="M2391" s="11">
        <v>0.4</v>
      </c>
      <c r="O2391" s="16"/>
      <c r="P2391" s="14"/>
      <c r="Q2391" s="12"/>
      <c r="R2391" s="13"/>
    </row>
    <row r="2392" spans="1:18" ht="15.85" customHeight="1">
      <c r="A2392" s="1"/>
      <c r="B2392" s="6" t="s">
        <v>14</v>
      </c>
      <c r="C2392" s="6">
        <v>1185732</v>
      </c>
      <c r="D2392" s="7">
        <v>44238</v>
      </c>
      <c r="E2392" s="6" t="s">
        <v>46</v>
      </c>
      <c r="F2392" s="6" t="s">
        <v>90</v>
      </c>
      <c r="G2392" s="6" t="s">
        <v>91</v>
      </c>
      <c r="H2392" s="6" t="s">
        <v>21</v>
      </c>
      <c r="I2392" s="8">
        <v>0.45</v>
      </c>
      <c r="J2392" s="9">
        <v>4500</v>
      </c>
      <c r="K2392" s="10">
        <f t="shared" si="18"/>
        <v>2025</v>
      </c>
      <c r="L2392" s="10">
        <f t="shared" si="19"/>
        <v>708.75</v>
      </c>
      <c r="M2392" s="11">
        <v>0.35</v>
      </c>
      <c r="O2392" s="16"/>
      <c r="P2392" s="14"/>
      <c r="Q2392" s="12"/>
      <c r="R2392" s="13"/>
    </row>
    <row r="2393" spans="1:18" ht="15.85" customHeight="1">
      <c r="A2393" s="1"/>
      <c r="B2393" s="6" t="s">
        <v>14</v>
      </c>
      <c r="C2393" s="6">
        <v>1185732</v>
      </c>
      <c r="D2393" s="7">
        <v>44238</v>
      </c>
      <c r="E2393" s="6" t="s">
        <v>46</v>
      </c>
      <c r="F2393" s="6" t="s">
        <v>90</v>
      </c>
      <c r="G2393" s="6" t="s">
        <v>91</v>
      </c>
      <c r="H2393" s="6" t="s">
        <v>22</v>
      </c>
      <c r="I2393" s="8">
        <v>0.3</v>
      </c>
      <c r="J2393" s="9">
        <v>5500</v>
      </c>
      <c r="K2393" s="10">
        <f t="shared" si="18"/>
        <v>1650</v>
      </c>
      <c r="L2393" s="10">
        <f t="shared" si="19"/>
        <v>825</v>
      </c>
      <c r="M2393" s="11">
        <v>0.5</v>
      </c>
      <c r="O2393" s="16"/>
      <c r="P2393" s="14"/>
      <c r="Q2393" s="12"/>
      <c r="R2393" s="13"/>
    </row>
    <row r="2394" spans="1:18" ht="15.85" customHeight="1">
      <c r="A2394" s="1"/>
      <c r="B2394" s="6" t="s">
        <v>14</v>
      </c>
      <c r="C2394" s="6">
        <v>1185732</v>
      </c>
      <c r="D2394" s="7">
        <v>44264</v>
      </c>
      <c r="E2394" s="6" t="s">
        <v>46</v>
      </c>
      <c r="F2394" s="6" t="s">
        <v>90</v>
      </c>
      <c r="G2394" s="6" t="s">
        <v>91</v>
      </c>
      <c r="H2394" s="6" t="s">
        <v>17</v>
      </c>
      <c r="I2394" s="8">
        <v>0.3</v>
      </c>
      <c r="J2394" s="9">
        <v>7700</v>
      </c>
      <c r="K2394" s="10">
        <f t="shared" si="18"/>
        <v>2310</v>
      </c>
      <c r="L2394" s="10">
        <f t="shared" si="19"/>
        <v>924</v>
      </c>
      <c r="M2394" s="11">
        <v>0.4</v>
      </c>
      <c r="O2394" s="16"/>
      <c r="P2394" s="14"/>
      <c r="Q2394" s="12"/>
      <c r="R2394" s="13"/>
    </row>
    <row r="2395" spans="1:18" ht="15.85" customHeight="1">
      <c r="A2395" s="1"/>
      <c r="B2395" s="6" t="s">
        <v>14</v>
      </c>
      <c r="C2395" s="6">
        <v>1185732</v>
      </c>
      <c r="D2395" s="7">
        <v>44264</v>
      </c>
      <c r="E2395" s="6" t="s">
        <v>46</v>
      </c>
      <c r="F2395" s="6" t="s">
        <v>90</v>
      </c>
      <c r="G2395" s="6" t="s">
        <v>91</v>
      </c>
      <c r="H2395" s="6" t="s">
        <v>18</v>
      </c>
      <c r="I2395" s="8">
        <v>0.3</v>
      </c>
      <c r="J2395" s="9">
        <v>4500</v>
      </c>
      <c r="K2395" s="10">
        <f t="shared" si="18"/>
        <v>1350</v>
      </c>
      <c r="L2395" s="10">
        <f t="shared" si="19"/>
        <v>472.49999999999994</v>
      </c>
      <c r="M2395" s="11">
        <v>0.35</v>
      </c>
      <c r="O2395" s="16"/>
      <c r="P2395" s="14"/>
      <c r="Q2395" s="12"/>
      <c r="R2395" s="13"/>
    </row>
    <row r="2396" spans="1:18" ht="15.85" customHeight="1">
      <c r="A2396" s="1"/>
      <c r="B2396" s="6" t="s">
        <v>14</v>
      </c>
      <c r="C2396" s="6">
        <v>1185732</v>
      </c>
      <c r="D2396" s="7">
        <v>44264</v>
      </c>
      <c r="E2396" s="6" t="s">
        <v>46</v>
      </c>
      <c r="F2396" s="6" t="s">
        <v>90</v>
      </c>
      <c r="G2396" s="6" t="s">
        <v>91</v>
      </c>
      <c r="H2396" s="6" t="s">
        <v>19</v>
      </c>
      <c r="I2396" s="8">
        <v>0.2</v>
      </c>
      <c r="J2396" s="9">
        <v>4750</v>
      </c>
      <c r="K2396" s="10">
        <f t="shared" si="18"/>
        <v>950</v>
      </c>
      <c r="L2396" s="10">
        <f t="shared" si="19"/>
        <v>380</v>
      </c>
      <c r="M2396" s="11">
        <v>0.4</v>
      </c>
      <c r="O2396" s="16"/>
      <c r="P2396" s="14"/>
      <c r="Q2396" s="12"/>
      <c r="R2396" s="13"/>
    </row>
    <row r="2397" spans="1:18" ht="15.85" customHeight="1">
      <c r="A2397" s="1"/>
      <c r="B2397" s="6" t="s">
        <v>14</v>
      </c>
      <c r="C2397" s="6">
        <v>1185732</v>
      </c>
      <c r="D2397" s="7">
        <v>44264</v>
      </c>
      <c r="E2397" s="6" t="s">
        <v>46</v>
      </c>
      <c r="F2397" s="6" t="s">
        <v>90</v>
      </c>
      <c r="G2397" s="6" t="s">
        <v>91</v>
      </c>
      <c r="H2397" s="6" t="s">
        <v>20</v>
      </c>
      <c r="I2397" s="8">
        <v>0.24999999999999994</v>
      </c>
      <c r="J2397" s="9">
        <v>3250</v>
      </c>
      <c r="K2397" s="10">
        <f t="shared" si="18"/>
        <v>812.49999999999977</v>
      </c>
      <c r="L2397" s="10">
        <f t="shared" si="19"/>
        <v>324.99999999999994</v>
      </c>
      <c r="M2397" s="11">
        <v>0.4</v>
      </c>
      <c r="O2397" s="16"/>
      <c r="P2397" s="14"/>
      <c r="Q2397" s="12"/>
      <c r="R2397" s="13"/>
    </row>
    <row r="2398" spans="1:18" ht="15.85" customHeight="1">
      <c r="A2398" s="1"/>
      <c r="B2398" s="6" t="s">
        <v>14</v>
      </c>
      <c r="C2398" s="6">
        <v>1185732</v>
      </c>
      <c r="D2398" s="7">
        <v>44264</v>
      </c>
      <c r="E2398" s="6" t="s">
        <v>46</v>
      </c>
      <c r="F2398" s="6" t="s">
        <v>90</v>
      </c>
      <c r="G2398" s="6" t="s">
        <v>91</v>
      </c>
      <c r="H2398" s="6" t="s">
        <v>21</v>
      </c>
      <c r="I2398" s="8">
        <v>0.40000000000000008</v>
      </c>
      <c r="J2398" s="9">
        <v>3750</v>
      </c>
      <c r="K2398" s="10">
        <f t="shared" si="18"/>
        <v>1500.0000000000002</v>
      </c>
      <c r="L2398" s="10">
        <f t="shared" si="19"/>
        <v>525</v>
      </c>
      <c r="M2398" s="11">
        <v>0.35</v>
      </c>
      <c r="O2398" s="16"/>
      <c r="P2398" s="14"/>
      <c r="Q2398" s="12"/>
      <c r="R2398" s="13"/>
    </row>
    <row r="2399" spans="1:18" ht="15.85" customHeight="1">
      <c r="A2399" s="1"/>
      <c r="B2399" s="6" t="s">
        <v>14</v>
      </c>
      <c r="C2399" s="6">
        <v>1185732</v>
      </c>
      <c r="D2399" s="7">
        <v>44264</v>
      </c>
      <c r="E2399" s="6" t="s">
        <v>46</v>
      </c>
      <c r="F2399" s="6" t="s">
        <v>90</v>
      </c>
      <c r="G2399" s="6" t="s">
        <v>91</v>
      </c>
      <c r="H2399" s="6" t="s">
        <v>22</v>
      </c>
      <c r="I2399" s="8">
        <v>0.3</v>
      </c>
      <c r="J2399" s="9">
        <v>4750</v>
      </c>
      <c r="K2399" s="10">
        <f t="shared" si="18"/>
        <v>1425</v>
      </c>
      <c r="L2399" s="10">
        <f t="shared" si="19"/>
        <v>712.5</v>
      </c>
      <c r="M2399" s="11">
        <v>0.5</v>
      </c>
      <c r="O2399" s="16"/>
      <c r="P2399" s="14"/>
      <c r="Q2399" s="12"/>
      <c r="R2399" s="13"/>
    </row>
    <row r="2400" spans="1:18" ht="15.85" customHeight="1">
      <c r="A2400" s="1"/>
      <c r="B2400" s="6" t="s">
        <v>14</v>
      </c>
      <c r="C2400" s="6">
        <v>1185732</v>
      </c>
      <c r="D2400" s="7">
        <v>44296</v>
      </c>
      <c r="E2400" s="6" t="s">
        <v>46</v>
      </c>
      <c r="F2400" s="6" t="s">
        <v>90</v>
      </c>
      <c r="G2400" s="6" t="s">
        <v>91</v>
      </c>
      <c r="H2400" s="6" t="s">
        <v>17</v>
      </c>
      <c r="I2400" s="8">
        <v>0.3</v>
      </c>
      <c r="J2400" s="9">
        <v>7250</v>
      </c>
      <c r="K2400" s="10">
        <f t="shared" si="18"/>
        <v>2175</v>
      </c>
      <c r="L2400" s="10">
        <f t="shared" si="19"/>
        <v>870</v>
      </c>
      <c r="M2400" s="11">
        <v>0.4</v>
      </c>
      <c r="O2400" s="16"/>
      <c r="P2400" s="14"/>
      <c r="Q2400" s="12"/>
      <c r="R2400" s="13"/>
    </row>
    <row r="2401" spans="1:18" ht="15.85" customHeight="1">
      <c r="A2401" s="1"/>
      <c r="B2401" s="6" t="s">
        <v>14</v>
      </c>
      <c r="C2401" s="6">
        <v>1185732</v>
      </c>
      <c r="D2401" s="7">
        <v>44296</v>
      </c>
      <c r="E2401" s="6" t="s">
        <v>46</v>
      </c>
      <c r="F2401" s="6" t="s">
        <v>90</v>
      </c>
      <c r="G2401" s="6" t="s">
        <v>91</v>
      </c>
      <c r="H2401" s="6" t="s">
        <v>18</v>
      </c>
      <c r="I2401" s="8">
        <v>0.3</v>
      </c>
      <c r="J2401" s="9">
        <v>4250</v>
      </c>
      <c r="K2401" s="10">
        <f t="shared" si="18"/>
        <v>1275</v>
      </c>
      <c r="L2401" s="10">
        <f t="shared" si="19"/>
        <v>446.25</v>
      </c>
      <c r="M2401" s="11">
        <v>0.35</v>
      </c>
      <c r="O2401" s="16"/>
      <c r="P2401" s="14"/>
      <c r="Q2401" s="12"/>
      <c r="R2401" s="13"/>
    </row>
    <row r="2402" spans="1:18" ht="15.85" customHeight="1">
      <c r="A2402" s="1"/>
      <c r="B2402" s="6" t="s">
        <v>14</v>
      </c>
      <c r="C2402" s="6">
        <v>1185732</v>
      </c>
      <c r="D2402" s="7">
        <v>44296</v>
      </c>
      <c r="E2402" s="6" t="s">
        <v>46</v>
      </c>
      <c r="F2402" s="6" t="s">
        <v>90</v>
      </c>
      <c r="G2402" s="6" t="s">
        <v>91</v>
      </c>
      <c r="H2402" s="6" t="s">
        <v>19</v>
      </c>
      <c r="I2402" s="8">
        <v>0.2</v>
      </c>
      <c r="J2402" s="9">
        <v>4250</v>
      </c>
      <c r="K2402" s="10">
        <f t="shared" si="18"/>
        <v>850</v>
      </c>
      <c r="L2402" s="10">
        <f t="shared" si="19"/>
        <v>340</v>
      </c>
      <c r="M2402" s="11">
        <v>0.4</v>
      </c>
      <c r="O2402" s="16"/>
      <c r="P2402" s="14"/>
      <c r="Q2402" s="12"/>
      <c r="R2402" s="13"/>
    </row>
    <row r="2403" spans="1:18" ht="15.85" customHeight="1">
      <c r="A2403" s="1"/>
      <c r="B2403" s="6" t="s">
        <v>14</v>
      </c>
      <c r="C2403" s="6">
        <v>1185732</v>
      </c>
      <c r="D2403" s="7">
        <v>44296</v>
      </c>
      <c r="E2403" s="6" t="s">
        <v>46</v>
      </c>
      <c r="F2403" s="6" t="s">
        <v>90</v>
      </c>
      <c r="G2403" s="6" t="s">
        <v>91</v>
      </c>
      <c r="H2403" s="6" t="s">
        <v>20</v>
      </c>
      <c r="I2403" s="8">
        <v>0.24999999999999994</v>
      </c>
      <c r="J2403" s="9">
        <v>3500</v>
      </c>
      <c r="K2403" s="10">
        <f t="shared" si="18"/>
        <v>874.99999999999977</v>
      </c>
      <c r="L2403" s="10">
        <f t="shared" si="19"/>
        <v>349.99999999999994</v>
      </c>
      <c r="M2403" s="11">
        <v>0.4</v>
      </c>
      <c r="O2403" s="16"/>
      <c r="P2403" s="14"/>
      <c r="Q2403" s="12"/>
      <c r="R2403" s="13"/>
    </row>
    <row r="2404" spans="1:18" ht="15.85" customHeight="1">
      <c r="A2404" s="1"/>
      <c r="B2404" s="6" t="s">
        <v>14</v>
      </c>
      <c r="C2404" s="6">
        <v>1185732</v>
      </c>
      <c r="D2404" s="7">
        <v>44296</v>
      </c>
      <c r="E2404" s="6" t="s">
        <v>46</v>
      </c>
      <c r="F2404" s="6" t="s">
        <v>90</v>
      </c>
      <c r="G2404" s="6" t="s">
        <v>91</v>
      </c>
      <c r="H2404" s="6" t="s">
        <v>21</v>
      </c>
      <c r="I2404" s="8">
        <v>0.45</v>
      </c>
      <c r="J2404" s="9">
        <v>3750</v>
      </c>
      <c r="K2404" s="10">
        <f t="shared" si="18"/>
        <v>1687.5</v>
      </c>
      <c r="L2404" s="10">
        <f t="shared" si="19"/>
        <v>590.625</v>
      </c>
      <c r="M2404" s="11">
        <v>0.35</v>
      </c>
      <c r="O2404" s="16"/>
      <c r="P2404" s="14"/>
      <c r="Q2404" s="12"/>
      <c r="R2404" s="13"/>
    </row>
    <row r="2405" spans="1:18" ht="15.85" customHeight="1">
      <c r="A2405" s="1"/>
      <c r="B2405" s="6" t="s">
        <v>14</v>
      </c>
      <c r="C2405" s="6">
        <v>1185732</v>
      </c>
      <c r="D2405" s="7">
        <v>44296</v>
      </c>
      <c r="E2405" s="6" t="s">
        <v>46</v>
      </c>
      <c r="F2405" s="6" t="s">
        <v>90</v>
      </c>
      <c r="G2405" s="6" t="s">
        <v>91</v>
      </c>
      <c r="H2405" s="6" t="s">
        <v>22</v>
      </c>
      <c r="I2405" s="8">
        <v>0.35000000000000003</v>
      </c>
      <c r="J2405" s="9">
        <v>5250</v>
      </c>
      <c r="K2405" s="10">
        <f t="shared" si="18"/>
        <v>1837.5000000000002</v>
      </c>
      <c r="L2405" s="10">
        <f t="shared" si="19"/>
        <v>918.75000000000011</v>
      </c>
      <c r="M2405" s="11">
        <v>0.5</v>
      </c>
      <c r="O2405" s="16"/>
      <c r="P2405" s="14"/>
      <c r="Q2405" s="12"/>
      <c r="R2405" s="13"/>
    </row>
    <row r="2406" spans="1:18" ht="15.85" customHeight="1">
      <c r="A2406" s="1"/>
      <c r="B2406" s="6" t="s">
        <v>14</v>
      </c>
      <c r="C2406" s="6">
        <v>1185732</v>
      </c>
      <c r="D2406" s="7">
        <v>44325</v>
      </c>
      <c r="E2406" s="6" t="s">
        <v>46</v>
      </c>
      <c r="F2406" s="6" t="s">
        <v>90</v>
      </c>
      <c r="G2406" s="6" t="s">
        <v>91</v>
      </c>
      <c r="H2406" s="6" t="s">
        <v>17</v>
      </c>
      <c r="I2406" s="8">
        <v>0.45</v>
      </c>
      <c r="J2406" s="9">
        <v>7950</v>
      </c>
      <c r="K2406" s="10">
        <f t="shared" si="18"/>
        <v>3577.5</v>
      </c>
      <c r="L2406" s="10">
        <f t="shared" si="19"/>
        <v>1431</v>
      </c>
      <c r="M2406" s="11">
        <v>0.4</v>
      </c>
      <c r="O2406" s="16"/>
      <c r="P2406" s="14"/>
      <c r="Q2406" s="12"/>
      <c r="R2406" s="13"/>
    </row>
    <row r="2407" spans="1:18" ht="15.85" customHeight="1">
      <c r="A2407" s="1"/>
      <c r="B2407" s="6" t="s">
        <v>14</v>
      </c>
      <c r="C2407" s="6">
        <v>1185732</v>
      </c>
      <c r="D2407" s="7">
        <v>44325</v>
      </c>
      <c r="E2407" s="6" t="s">
        <v>46</v>
      </c>
      <c r="F2407" s="6" t="s">
        <v>90</v>
      </c>
      <c r="G2407" s="6" t="s">
        <v>91</v>
      </c>
      <c r="H2407" s="6" t="s">
        <v>18</v>
      </c>
      <c r="I2407" s="8">
        <v>0.45</v>
      </c>
      <c r="J2407" s="9">
        <v>5000</v>
      </c>
      <c r="K2407" s="10">
        <f t="shared" si="18"/>
        <v>2250</v>
      </c>
      <c r="L2407" s="10">
        <f t="shared" si="19"/>
        <v>787.5</v>
      </c>
      <c r="M2407" s="11">
        <v>0.35</v>
      </c>
      <c r="O2407" s="16"/>
      <c r="P2407" s="14"/>
      <c r="Q2407" s="12"/>
      <c r="R2407" s="13"/>
    </row>
    <row r="2408" spans="1:18" ht="15.85" customHeight="1">
      <c r="A2408" s="1"/>
      <c r="B2408" s="6" t="s">
        <v>14</v>
      </c>
      <c r="C2408" s="6">
        <v>1185732</v>
      </c>
      <c r="D2408" s="7">
        <v>44325</v>
      </c>
      <c r="E2408" s="6" t="s">
        <v>46</v>
      </c>
      <c r="F2408" s="6" t="s">
        <v>90</v>
      </c>
      <c r="G2408" s="6" t="s">
        <v>91</v>
      </c>
      <c r="H2408" s="6" t="s">
        <v>19</v>
      </c>
      <c r="I2408" s="8">
        <v>0.4</v>
      </c>
      <c r="J2408" s="9">
        <v>4750</v>
      </c>
      <c r="K2408" s="10">
        <f t="shared" si="18"/>
        <v>1900</v>
      </c>
      <c r="L2408" s="10">
        <f t="shared" si="19"/>
        <v>760</v>
      </c>
      <c r="M2408" s="11">
        <v>0.4</v>
      </c>
      <c r="O2408" s="16"/>
      <c r="P2408" s="14"/>
      <c r="Q2408" s="12"/>
      <c r="R2408" s="13"/>
    </row>
    <row r="2409" spans="1:18" ht="15.85" customHeight="1">
      <c r="A2409" s="1"/>
      <c r="B2409" s="6" t="s">
        <v>14</v>
      </c>
      <c r="C2409" s="6">
        <v>1185732</v>
      </c>
      <c r="D2409" s="7">
        <v>44325</v>
      </c>
      <c r="E2409" s="6" t="s">
        <v>46</v>
      </c>
      <c r="F2409" s="6" t="s">
        <v>90</v>
      </c>
      <c r="G2409" s="6" t="s">
        <v>91</v>
      </c>
      <c r="H2409" s="6" t="s">
        <v>20</v>
      </c>
      <c r="I2409" s="8">
        <v>0.4</v>
      </c>
      <c r="J2409" s="9">
        <v>4250</v>
      </c>
      <c r="K2409" s="10">
        <f t="shared" si="18"/>
        <v>1700</v>
      </c>
      <c r="L2409" s="10">
        <f t="shared" si="19"/>
        <v>680</v>
      </c>
      <c r="M2409" s="11">
        <v>0.4</v>
      </c>
      <c r="O2409" s="16"/>
      <c r="P2409" s="14"/>
      <c r="Q2409" s="12"/>
      <c r="R2409" s="13"/>
    </row>
    <row r="2410" spans="1:18" ht="15.85" customHeight="1">
      <c r="A2410" s="1"/>
      <c r="B2410" s="6" t="s">
        <v>14</v>
      </c>
      <c r="C2410" s="6">
        <v>1185732</v>
      </c>
      <c r="D2410" s="7">
        <v>44325</v>
      </c>
      <c r="E2410" s="6" t="s">
        <v>46</v>
      </c>
      <c r="F2410" s="6" t="s">
        <v>90</v>
      </c>
      <c r="G2410" s="6" t="s">
        <v>91</v>
      </c>
      <c r="H2410" s="6" t="s">
        <v>21</v>
      </c>
      <c r="I2410" s="8">
        <v>0.49999999999999994</v>
      </c>
      <c r="J2410" s="9">
        <v>4500</v>
      </c>
      <c r="K2410" s="10">
        <f t="shared" si="18"/>
        <v>2249.9999999999995</v>
      </c>
      <c r="L2410" s="10">
        <f t="shared" si="19"/>
        <v>787.49999999999977</v>
      </c>
      <c r="M2410" s="11">
        <v>0.35</v>
      </c>
      <c r="O2410" s="16"/>
      <c r="P2410" s="14"/>
      <c r="Q2410" s="12"/>
      <c r="R2410" s="13"/>
    </row>
    <row r="2411" spans="1:18" ht="15.85" customHeight="1">
      <c r="A2411" s="1"/>
      <c r="B2411" s="6" t="s">
        <v>14</v>
      </c>
      <c r="C2411" s="6">
        <v>1185732</v>
      </c>
      <c r="D2411" s="7">
        <v>44325</v>
      </c>
      <c r="E2411" s="6" t="s">
        <v>46</v>
      </c>
      <c r="F2411" s="6" t="s">
        <v>90</v>
      </c>
      <c r="G2411" s="6" t="s">
        <v>91</v>
      </c>
      <c r="H2411" s="6" t="s">
        <v>22</v>
      </c>
      <c r="I2411" s="8">
        <v>0.54999999999999993</v>
      </c>
      <c r="J2411" s="9">
        <v>5500</v>
      </c>
      <c r="K2411" s="10">
        <f t="shared" si="18"/>
        <v>3024.9999999999995</v>
      </c>
      <c r="L2411" s="10">
        <f t="shared" si="19"/>
        <v>1512.4999999999998</v>
      </c>
      <c r="M2411" s="11">
        <v>0.5</v>
      </c>
      <c r="O2411" s="16"/>
      <c r="P2411" s="14"/>
      <c r="Q2411" s="12"/>
      <c r="R2411" s="13"/>
    </row>
    <row r="2412" spans="1:18" ht="15.85" customHeight="1">
      <c r="A2412" s="1"/>
      <c r="B2412" s="6" t="s">
        <v>14</v>
      </c>
      <c r="C2412" s="6">
        <v>1185732</v>
      </c>
      <c r="D2412" s="7">
        <v>44358</v>
      </c>
      <c r="E2412" s="6" t="s">
        <v>46</v>
      </c>
      <c r="F2412" s="6" t="s">
        <v>90</v>
      </c>
      <c r="G2412" s="6" t="s">
        <v>91</v>
      </c>
      <c r="H2412" s="6" t="s">
        <v>17</v>
      </c>
      <c r="I2412" s="8">
        <v>0.49999999999999994</v>
      </c>
      <c r="J2412" s="9">
        <v>8000</v>
      </c>
      <c r="K2412" s="10">
        <f t="shared" si="18"/>
        <v>3999.9999999999995</v>
      </c>
      <c r="L2412" s="10">
        <f t="shared" si="19"/>
        <v>1600</v>
      </c>
      <c r="M2412" s="11">
        <v>0.4</v>
      </c>
      <c r="O2412" s="16"/>
      <c r="P2412" s="14"/>
      <c r="Q2412" s="12"/>
      <c r="R2412" s="13"/>
    </row>
    <row r="2413" spans="1:18" ht="15.85" customHeight="1">
      <c r="A2413" s="1"/>
      <c r="B2413" s="6" t="s">
        <v>14</v>
      </c>
      <c r="C2413" s="6">
        <v>1185732</v>
      </c>
      <c r="D2413" s="7">
        <v>44358</v>
      </c>
      <c r="E2413" s="6" t="s">
        <v>46</v>
      </c>
      <c r="F2413" s="6" t="s">
        <v>90</v>
      </c>
      <c r="G2413" s="6" t="s">
        <v>91</v>
      </c>
      <c r="H2413" s="6" t="s">
        <v>18</v>
      </c>
      <c r="I2413" s="8">
        <v>0.45</v>
      </c>
      <c r="J2413" s="9">
        <v>5500</v>
      </c>
      <c r="K2413" s="10">
        <f t="shared" si="18"/>
        <v>2475</v>
      </c>
      <c r="L2413" s="10">
        <f t="shared" si="19"/>
        <v>866.25</v>
      </c>
      <c r="M2413" s="11">
        <v>0.35</v>
      </c>
      <c r="O2413" s="16"/>
      <c r="P2413" s="14"/>
      <c r="Q2413" s="12"/>
      <c r="R2413" s="13"/>
    </row>
    <row r="2414" spans="1:18" ht="15.85" customHeight="1">
      <c r="A2414" s="1"/>
      <c r="B2414" s="6" t="s">
        <v>14</v>
      </c>
      <c r="C2414" s="6">
        <v>1185732</v>
      </c>
      <c r="D2414" s="7">
        <v>44358</v>
      </c>
      <c r="E2414" s="6" t="s">
        <v>46</v>
      </c>
      <c r="F2414" s="6" t="s">
        <v>90</v>
      </c>
      <c r="G2414" s="6" t="s">
        <v>91</v>
      </c>
      <c r="H2414" s="6" t="s">
        <v>19</v>
      </c>
      <c r="I2414" s="8">
        <v>0.5</v>
      </c>
      <c r="J2414" s="9">
        <v>5250</v>
      </c>
      <c r="K2414" s="10">
        <f t="shared" si="18"/>
        <v>2625</v>
      </c>
      <c r="L2414" s="10">
        <f t="shared" si="19"/>
        <v>1050</v>
      </c>
      <c r="M2414" s="11">
        <v>0.4</v>
      </c>
      <c r="O2414" s="16"/>
      <c r="P2414" s="14"/>
      <c r="Q2414" s="12"/>
      <c r="R2414" s="13"/>
    </row>
    <row r="2415" spans="1:18" ht="15.85" customHeight="1">
      <c r="A2415" s="1"/>
      <c r="B2415" s="6" t="s">
        <v>14</v>
      </c>
      <c r="C2415" s="6">
        <v>1185732</v>
      </c>
      <c r="D2415" s="7">
        <v>44358</v>
      </c>
      <c r="E2415" s="6" t="s">
        <v>46</v>
      </c>
      <c r="F2415" s="6" t="s">
        <v>90</v>
      </c>
      <c r="G2415" s="6" t="s">
        <v>91</v>
      </c>
      <c r="H2415" s="6" t="s">
        <v>20</v>
      </c>
      <c r="I2415" s="8">
        <v>0.5</v>
      </c>
      <c r="J2415" s="9">
        <v>5000</v>
      </c>
      <c r="K2415" s="10">
        <f t="shared" si="18"/>
        <v>2500</v>
      </c>
      <c r="L2415" s="10">
        <f t="shared" si="19"/>
        <v>1000</v>
      </c>
      <c r="M2415" s="11">
        <v>0.4</v>
      </c>
      <c r="O2415" s="16"/>
      <c r="P2415" s="14"/>
      <c r="Q2415" s="12"/>
      <c r="R2415" s="13"/>
    </row>
    <row r="2416" spans="1:18" ht="15.85" customHeight="1">
      <c r="A2416" s="1"/>
      <c r="B2416" s="6" t="s">
        <v>14</v>
      </c>
      <c r="C2416" s="6">
        <v>1185732</v>
      </c>
      <c r="D2416" s="7">
        <v>44358</v>
      </c>
      <c r="E2416" s="6" t="s">
        <v>46</v>
      </c>
      <c r="F2416" s="6" t="s">
        <v>90</v>
      </c>
      <c r="G2416" s="6" t="s">
        <v>91</v>
      </c>
      <c r="H2416" s="6" t="s">
        <v>21</v>
      </c>
      <c r="I2416" s="8">
        <v>0.65</v>
      </c>
      <c r="J2416" s="9">
        <v>5000</v>
      </c>
      <c r="K2416" s="10">
        <f t="shared" si="18"/>
        <v>3250</v>
      </c>
      <c r="L2416" s="10">
        <f t="shared" si="19"/>
        <v>1137.5</v>
      </c>
      <c r="M2416" s="11">
        <v>0.35</v>
      </c>
      <c r="O2416" s="16"/>
      <c r="P2416" s="14"/>
      <c r="Q2416" s="12"/>
      <c r="R2416" s="13"/>
    </row>
    <row r="2417" spans="1:18" ht="15.85" customHeight="1">
      <c r="A2417" s="1"/>
      <c r="B2417" s="6" t="s">
        <v>14</v>
      </c>
      <c r="C2417" s="6">
        <v>1185732</v>
      </c>
      <c r="D2417" s="7">
        <v>44358</v>
      </c>
      <c r="E2417" s="6" t="s">
        <v>46</v>
      </c>
      <c r="F2417" s="6" t="s">
        <v>90</v>
      </c>
      <c r="G2417" s="6" t="s">
        <v>91</v>
      </c>
      <c r="H2417" s="6" t="s">
        <v>22</v>
      </c>
      <c r="I2417" s="8">
        <v>0.70000000000000007</v>
      </c>
      <c r="J2417" s="9">
        <v>6750</v>
      </c>
      <c r="K2417" s="10">
        <f t="shared" si="18"/>
        <v>4725</v>
      </c>
      <c r="L2417" s="10">
        <f t="shared" si="19"/>
        <v>2362.5</v>
      </c>
      <c r="M2417" s="11">
        <v>0.5</v>
      </c>
      <c r="O2417" s="16"/>
      <c r="P2417" s="14"/>
      <c r="Q2417" s="12"/>
      <c r="R2417" s="13"/>
    </row>
    <row r="2418" spans="1:18" ht="15.85" customHeight="1">
      <c r="A2418" s="1"/>
      <c r="B2418" s="6" t="s">
        <v>14</v>
      </c>
      <c r="C2418" s="6">
        <v>1185732</v>
      </c>
      <c r="D2418" s="7">
        <v>44386</v>
      </c>
      <c r="E2418" s="6" t="s">
        <v>46</v>
      </c>
      <c r="F2418" s="6" t="s">
        <v>90</v>
      </c>
      <c r="G2418" s="6" t="s">
        <v>91</v>
      </c>
      <c r="H2418" s="6" t="s">
        <v>17</v>
      </c>
      <c r="I2418" s="8">
        <v>0.65</v>
      </c>
      <c r="J2418" s="9">
        <v>9000</v>
      </c>
      <c r="K2418" s="10">
        <f t="shared" si="18"/>
        <v>5850</v>
      </c>
      <c r="L2418" s="10">
        <f t="shared" si="19"/>
        <v>2340</v>
      </c>
      <c r="M2418" s="11">
        <v>0.4</v>
      </c>
      <c r="O2418" s="16"/>
      <c r="P2418" s="14"/>
      <c r="Q2418" s="12"/>
      <c r="R2418" s="13"/>
    </row>
    <row r="2419" spans="1:18" ht="15.85" customHeight="1">
      <c r="A2419" s="1"/>
      <c r="B2419" s="6" t="s">
        <v>14</v>
      </c>
      <c r="C2419" s="6">
        <v>1185732</v>
      </c>
      <c r="D2419" s="7">
        <v>44386</v>
      </c>
      <c r="E2419" s="6" t="s">
        <v>46</v>
      </c>
      <c r="F2419" s="6" t="s">
        <v>90</v>
      </c>
      <c r="G2419" s="6" t="s">
        <v>91</v>
      </c>
      <c r="H2419" s="6" t="s">
        <v>18</v>
      </c>
      <c r="I2419" s="8">
        <v>0.60000000000000009</v>
      </c>
      <c r="J2419" s="9">
        <v>6500</v>
      </c>
      <c r="K2419" s="10">
        <f t="shared" si="18"/>
        <v>3900.0000000000005</v>
      </c>
      <c r="L2419" s="10">
        <f t="shared" si="19"/>
        <v>1365</v>
      </c>
      <c r="M2419" s="11">
        <v>0.35</v>
      </c>
      <c r="O2419" s="16"/>
      <c r="P2419" s="14"/>
      <c r="Q2419" s="12"/>
      <c r="R2419" s="13"/>
    </row>
    <row r="2420" spans="1:18" ht="15.85" customHeight="1">
      <c r="A2420" s="1"/>
      <c r="B2420" s="6" t="s">
        <v>14</v>
      </c>
      <c r="C2420" s="6">
        <v>1185732</v>
      </c>
      <c r="D2420" s="7">
        <v>44386</v>
      </c>
      <c r="E2420" s="6" t="s">
        <v>46</v>
      </c>
      <c r="F2420" s="6" t="s">
        <v>90</v>
      </c>
      <c r="G2420" s="6" t="s">
        <v>91</v>
      </c>
      <c r="H2420" s="6" t="s">
        <v>19</v>
      </c>
      <c r="I2420" s="8">
        <v>0.55000000000000004</v>
      </c>
      <c r="J2420" s="9">
        <v>5750</v>
      </c>
      <c r="K2420" s="10">
        <f t="shared" si="18"/>
        <v>3162.5000000000005</v>
      </c>
      <c r="L2420" s="10">
        <f t="shared" si="19"/>
        <v>1265.0000000000002</v>
      </c>
      <c r="M2420" s="11">
        <v>0.4</v>
      </c>
      <c r="O2420" s="16"/>
      <c r="P2420" s="14"/>
      <c r="Q2420" s="12"/>
      <c r="R2420" s="13"/>
    </row>
    <row r="2421" spans="1:18" ht="15.85" customHeight="1">
      <c r="A2421" s="1"/>
      <c r="B2421" s="6" t="s">
        <v>14</v>
      </c>
      <c r="C2421" s="6">
        <v>1185732</v>
      </c>
      <c r="D2421" s="7">
        <v>44386</v>
      </c>
      <c r="E2421" s="6" t="s">
        <v>46</v>
      </c>
      <c r="F2421" s="6" t="s">
        <v>90</v>
      </c>
      <c r="G2421" s="6" t="s">
        <v>91</v>
      </c>
      <c r="H2421" s="6" t="s">
        <v>20</v>
      </c>
      <c r="I2421" s="8">
        <v>0.55000000000000004</v>
      </c>
      <c r="J2421" s="9">
        <v>5250</v>
      </c>
      <c r="K2421" s="10">
        <f t="shared" si="18"/>
        <v>2887.5000000000005</v>
      </c>
      <c r="L2421" s="10">
        <f t="shared" si="19"/>
        <v>1155.0000000000002</v>
      </c>
      <c r="M2421" s="11">
        <v>0.4</v>
      </c>
      <c r="O2421" s="16"/>
      <c r="P2421" s="14"/>
      <c r="Q2421" s="12"/>
      <c r="R2421" s="13"/>
    </row>
    <row r="2422" spans="1:18" ht="15.85" customHeight="1">
      <c r="A2422" s="1"/>
      <c r="B2422" s="6" t="s">
        <v>14</v>
      </c>
      <c r="C2422" s="6">
        <v>1185732</v>
      </c>
      <c r="D2422" s="7">
        <v>44386</v>
      </c>
      <c r="E2422" s="6" t="s">
        <v>46</v>
      </c>
      <c r="F2422" s="6" t="s">
        <v>90</v>
      </c>
      <c r="G2422" s="6" t="s">
        <v>91</v>
      </c>
      <c r="H2422" s="6" t="s">
        <v>21</v>
      </c>
      <c r="I2422" s="8">
        <v>0.65</v>
      </c>
      <c r="J2422" s="9">
        <v>5500</v>
      </c>
      <c r="K2422" s="10">
        <f t="shared" si="18"/>
        <v>3575</v>
      </c>
      <c r="L2422" s="10">
        <f t="shared" si="19"/>
        <v>1251.25</v>
      </c>
      <c r="M2422" s="11">
        <v>0.35</v>
      </c>
      <c r="O2422" s="16"/>
      <c r="P2422" s="14"/>
      <c r="Q2422" s="12"/>
      <c r="R2422" s="13"/>
    </row>
    <row r="2423" spans="1:18" ht="15.85" customHeight="1">
      <c r="A2423" s="1"/>
      <c r="B2423" s="6" t="s">
        <v>14</v>
      </c>
      <c r="C2423" s="6">
        <v>1185732</v>
      </c>
      <c r="D2423" s="7">
        <v>44386</v>
      </c>
      <c r="E2423" s="6" t="s">
        <v>46</v>
      </c>
      <c r="F2423" s="6" t="s">
        <v>90</v>
      </c>
      <c r="G2423" s="6" t="s">
        <v>91</v>
      </c>
      <c r="H2423" s="6" t="s">
        <v>22</v>
      </c>
      <c r="I2423" s="8">
        <v>0.70000000000000007</v>
      </c>
      <c r="J2423" s="9">
        <v>7250</v>
      </c>
      <c r="K2423" s="10">
        <f t="shared" si="18"/>
        <v>5075.0000000000009</v>
      </c>
      <c r="L2423" s="10">
        <f t="shared" si="19"/>
        <v>2537.5000000000005</v>
      </c>
      <c r="M2423" s="11">
        <v>0.5</v>
      </c>
      <c r="O2423" s="16"/>
      <c r="P2423" s="14"/>
      <c r="Q2423" s="12"/>
      <c r="R2423" s="13"/>
    </row>
    <row r="2424" spans="1:18" ht="15.85" customHeight="1">
      <c r="A2424" s="1"/>
      <c r="B2424" s="6" t="s">
        <v>14</v>
      </c>
      <c r="C2424" s="6">
        <v>1185732</v>
      </c>
      <c r="D2424" s="7">
        <v>44418</v>
      </c>
      <c r="E2424" s="6" t="s">
        <v>46</v>
      </c>
      <c r="F2424" s="6" t="s">
        <v>90</v>
      </c>
      <c r="G2424" s="6" t="s">
        <v>91</v>
      </c>
      <c r="H2424" s="6" t="s">
        <v>17</v>
      </c>
      <c r="I2424" s="8">
        <v>0.65</v>
      </c>
      <c r="J2424" s="9">
        <v>8750</v>
      </c>
      <c r="K2424" s="10">
        <f t="shared" si="18"/>
        <v>5687.5</v>
      </c>
      <c r="L2424" s="10">
        <f t="shared" si="19"/>
        <v>2275</v>
      </c>
      <c r="M2424" s="11">
        <v>0.4</v>
      </c>
      <c r="O2424" s="16"/>
      <c r="P2424" s="14"/>
      <c r="Q2424" s="12"/>
      <c r="R2424" s="13"/>
    </row>
    <row r="2425" spans="1:18" ht="15.85" customHeight="1">
      <c r="A2425" s="1"/>
      <c r="B2425" s="6" t="s">
        <v>14</v>
      </c>
      <c r="C2425" s="6">
        <v>1185732</v>
      </c>
      <c r="D2425" s="7">
        <v>44418</v>
      </c>
      <c r="E2425" s="6" t="s">
        <v>46</v>
      </c>
      <c r="F2425" s="6" t="s">
        <v>90</v>
      </c>
      <c r="G2425" s="6" t="s">
        <v>91</v>
      </c>
      <c r="H2425" s="6" t="s">
        <v>18</v>
      </c>
      <c r="I2425" s="8">
        <v>0.60000000000000009</v>
      </c>
      <c r="J2425" s="9">
        <v>6500</v>
      </c>
      <c r="K2425" s="10">
        <f t="shared" si="18"/>
        <v>3900.0000000000005</v>
      </c>
      <c r="L2425" s="10">
        <f t="shared" si="19"/>
        <v>1365</v>
      </c>
      <c r="M2425" s="11">
        <v>0.35</v>
      </c>
      <c r="O2425" s="16"/>
      <c r="P2425" s="14"/>
      <c r="Q2425" s="12"/>
      <c r="R2425" s="13"/>
    </row>
    <row r="2426" spans="1:18" ht="15.85" customHeight="1">
      <c r="A2426" s="1"/>
      <c r="B2426" s="6" t="s">
        <v>14</v>
      </c>
      <c r="C2426" s="6">
        <v>1185732</v>
      </c>
      <c r="D2426" s="7">
        <v>44418</v>
      </c>
      <c r="E2426" s="6" t="s">
        <v>46</v>
      </c>
      <c r="F2426" s="6" t="s">
        <v>90</v>
      </c>
      <c r="G2426" s="6" t="s">
        <v>91</v>
      </c>
      <c r="H2426" s="6" t="s">
        <v>19</v>
      </c>
      <c r="I2426" s="8">
        <v>0.55000000000000004</v>
      </c>
      <c r="J2426" s="9">
        <v>5750</v>
      </c>
      <c r="K2426" s="10">
        <f t="shared" si="18"/>
        <v>3162.5000000000005</v>
      </c>
      <c r="L2426" s="10">
        <f t="shared" si="19"/>
        <v>1265.0000000000002</v>
      </c>
      <c r="M2426" s="11">
        <v>0.4</v>
      </c>
      <c r="O2426" s="16"/>
      <c r="P2426" s="14"/>
      <c r="Q2426" s="12"/>
      <c r="R2426" s="13"/>
    </row>
    <row r="2427" spans="1:18" ht="15.85" customHeight="1">
      <c r="A2427" s="1"/>
      <c r="B2427" s="6" t="s">
        <v>14</v>
      </c>
      <c r="C2427" s="6">
        <v>1185732</v>
      </c>
      <c r="D2427" s="7">
        <v>44418</v>
      </c>
      <c r="E2427" s="6" t="s">
        <v>46</v>
      </c>
      <c r="F2427" s="6" t="s">
        <v>90</v>
      </c>
      <c r="G2427" s="6" t="s">
        <v>91</v>
      </c>
      <c r="H2427" s="6" t="s">
        <v>20</v>
      </c>
      <c r="I2427" s="8">
        <v>0.45</v>
      </c>
      <c r="J2427" s="9">
        <v>5250</v>
      </c>
      <c r="K2427" s="10">
        <f t="shared" si="18"/>
        <v>2362.5</v>
      </c>
      <c r="L2427" s="10">
        <f t="shared" si="19"/>
        <v>945</v>
      </c>
      <c r="M2427" s="11">
        <v>0.4</v>
      </c>
      <c r="O2427" s="16"/>
      <c r="P2427" s="14"/>
      <c r="Q2427" s="12"/>
      <c r="R2427" s="13"/>
    </row>
    <row r="2428" spans="1:18" ht="15.85" customHeight="1">
      <c r="A2428" s="1"/>
      <c r="B2428" s="6" t="s">
        <v>14</v>
      </c>
      <c r="C2428" s="6">
        <v>1185732</v>
      </c>
      <c r="D2428" s="7">
        <v>44418</v>
      </c>
      <c r="E2428" s="6" t="s">
        <v>46</v>
      </c>
      <c r="F2428" s="6" t="s">
        <v>90</v>
      </c>
      <c r="G2428" s="6" t="s">
        <v>91</v>
      </c>
      <c r="H2428" s="6" t="s">
        <v>21</v>
      </c>
      <c r="I2428" s="8">
        <v>0.55000000000000004</v>
      </c>
      <c r="J2428" s="9">
        <v>5000</v>
      </c>
      <c r="K2428" s="10">
        <f t="shared" si="18"/>
        <v>2750</v>
      </c>
      <c r="L2428" s="10">
        <f t="shared" si="19"/>
        <v>962.49999999999989</v>
      </c>
      <c r="M2428" s="11">
        <v>0.35</v>
      </c>
      <c r="O2428" s="16"/>
      <c r="P2428" s="14"/>
      <c r="Q2428" s="12"/>
      <c r="R2428" s="13"/>
    </row>
    <row r="2429" spans="1:18" ht="15.85" customHeight="1">
      <c r="A2429" s="1"/>
      <c r="B2429" s="6" t="s">
        <v>14</v>
      </c>
      <c r="C2429" s="6">
        <v>1185732</v>
      </c>
      <c r="D2429" s="7">
        <v>44418</v>
      </c>
      <c r="E2429" s="6" t="s">
        <v>46</v>
      </c>
      <c r="F2429" s="6" t="s">
        <v>90</v>
      </c>
      <c r="G2429" s="6" t="s">
        <v>91</v>
      </c>
      <c r="H2429" s="6" t="s">
        <v>22</v>
      </c>
      <c r="I2429" s="8">
        <v>0.60000000000000009</v>
      </c>
      <c r="J2429" s="9">
        <v>6750</v>
      </c>
      <c r="K2429" s="10">
        <f t="shared" si="18"/>
        <v>4050.0000000000005</v>
      </c>
      <c r="L2429" s="10">
        <f t="shared" si="19"/>
        <v>2025.0000000000002</v>
      </c>
      <c r="M2429" s="11">
        <v>0.5</v>
      </c>
      <c r="O2429" s="16"/>
      <c r="P2429" s="14"/>
      <c r="Q2429" s="12"/>
      <c r="R2429" s="13"/>
    </row>
    <row r="2430" spans="1:18" ht="15.85" customHeight="1">
      <c r="A2430" s="1"/>
      <c r="B2430" s="6" t="s">
        <v>14</v>
      </c>
      <c r="C2430" s="6">
        <v>1185732</v>
      </c>
      <c r="D2430" s="7">
        <v>44448</v>
      </c>
      <c r="E2430" s="6" t="s">
        <v>46</v>
      </c>
      <c r="F2430" s="6" t="s">
        <v>90</v>
      </c>
      <c r="G2430" s="6" t="s">
        <v>91</v>
      </c>
      <c r="H2430" s="6" t="s">
        <v>17</v>
      </c>
      <c r="I2430" s="8">
        <v>0.55000000000000004</v>
      </c>
      <c r="J2430" s="9">
        <v>7750</v>
      </c>
      <c r="K2430" s="10">
        <f t="shared" si="18"/>
        <v>4262.5</v>
      </c>
      <c r="L2430" s="10">
        <f t="shared" si="19"/>
        <v>1705</v>
      </c>
      <c r="M2430" s="11">
        <v>0.4</v>
      </c>
      <c r="O2430" s="16"/>
      <c r="P2430" s="14"/>
      <c r="Q2430" s="12"/>
      <c r="R2430" s="13"/>
    </row>
    <row r="2431" spans="1:18" ht="15.85" customHeight="1">
      <c r="A2431" s="1"/>
      <c r="B2431" s="6" t="s">
        <v>14</v>
      </c>
      <c r="C2431" s="6">
        <v>1185732</v>
      </c>
      <c r="D2431" s="7">
        <v>44448</v>
      </c>
      <c r="E2431" s="6" t="s">
        <v>46</v>
      </c>
      <c r="F2431" s="6" t="s">
        <v>90</v>
      </c>
      <c r="G2431" s="6" t="s">
        <v>91</v>
      </c>
      <c r="H2431" s="6" t="s">
        <v>18</v>
      </c>
      <c r="I2431" s="8">
        <v>0.50000000000000011</v>
      </c>
      <c r="J2431" s="9">
        <v>5750</v>
      </c>
      <c r="K2431" s="10">
        <f t="shared" si="18"/>
        <v>2875.0000000000005</v>
      </c>
      <c r="L2431" s="10">
        <f t="shared" si="19"/>
        <v>1006.2500000000001</v>
      </c>
      <c r="M2431" s="11">
        <v>0.35</v>
      </c>
      <c r="O2431" s="16"/>
      <c r="P2431" s="14"/>
      <c r="Q2431" s="12"/>
      <c r="R2431" s="13"/>
    </row>
    <row r="2432" spans="1:18" ht="15.85" customHeight="1">
      <c r="A2432" s="1"/>
      <c r="B2432" s="6" t="s">
        <v>14</v>
      </c>
      <c r="C2432" s="6">
        <v>1185732</v>
      </c>
      <c r="D2432" s="7">
        <v>44448</v>
      </c>
      <c r="E2432" s="6" t="s">
        <v>46</v>
      </c>
      <c r="F2432" s="6" t="s">
        <v>90</v>
      </c>
      <c r="G2432" s="6" t="s">
        <v>91</v>
      </c>
      <c r="H2432" s="6" t="s">
        <v>19</v>
      </c>
      <c r="I2432" s="8">
        <v>0.25000000000000006</v>
      </c>
      <c r="J2432" s="9">
        <v>4750</v>
      </c>
      <c r="K2432" s="10">
        <f t="shared" si="18"/>
        <v>1187.5000000000002</v>
      </c>
      <c r="L2432" s="10">
        <f t="shared" si="19"/>
        <v>475.00000000000011</v>
      </c>
      <c r="M2432" s="11">
        <v>0.4</v>
      </c>
      <c r="O2432" s="16"/>
      <c r="P2432" s="14"/>
      <c r="Q2432" s="12"/>
      <c r="R2432" s="13"/>
    </row>
    <row r="2433" spans="1:18" ht="15.85" customHeight="1">
      <c r="A2433" s="1"/>
      <c r="B2433" s="6" t="s">
        <v>14</v>
      </c>
      <c r="C2433" s="6">
        <v>1185732</v>
      </c>
      <c r="D2433" s="7">
        <v>44448</v>
      </c>
      <c r="E2433" s="6" t="s">
        <v>46</v>
      </c>
      <c r="F2433" s="6" t="s">
        <v>90</v>
      </c>
      <c r="G2433" s="6" t="s">
        <v>91</v>
      </c>
      <c r="H2433" s="6" t="s">
        <v>20</v>
      </c>
      <c r="I2433" s="8">
        <v>0.25000000000000006</v>
      </c>
      <c r="J2433" s="9">
        <v>4500</v>
      </c>
      <c r="K2433" s="10">
        <f t="shared" si="18"/>
        <v>1125.0000000000002</v>
      </c>
      <c r="L2433" s="10">
        <f t="shared" si="19"/>
        <v>450.00000000000011</v>
      </c>
      <c r="M2433" s="11">
        <v>0.4</v>
      </c>
      <c r="O2433" s="16"/>
      <c r="P2433" s="14"/>
      <c r="Q2433" s="12"/>
      <c r="R2433" s="13"/>
    </row>
    <row r="2434" spans="1:18" ht="15.85" customHeight="1">
      <c r="A2434" s="1"/>
      <c r="B2434" s="6" t="s">
        <v>14</v>
      </c>
      <c r="C2434" s="6">
        <v>1185732</v>
      </c>
      <c r="D2434" s="7">
        <v>44448</v>
      </c>
      <c r="E2434" s="6" t="s">
        <v>46</v>
      </c>
      <c r="F2434" s="6" t="s">
        <v>90</v>
      </c>
      <c r="G2434" s="6" t="s">
        <v>91</v>
      </c>
      <c r="H2434" s="6" t="s">
        <v>21</v>
      </c>
      <c r="I2434" s="8">
        <v>0.35000000000000003</v>
      </c>
      <c r="J2434" s="9">
        <v>4500</v>
      </c>
      <c r="K2434" s="10">
        <f t="shared" si="18"/>
        <v>1575.0000000000002</v>
      </c>
      <c r="L2434" s="10">
        <f t="shared" si="19"/>
        <v>551.25</v>
      </c>
      <c r="M2434" s="11">
        <v>0.35</v>
      </c>
      <c r="O2434" s="16"/>
      <c r="P2434" s="14"/>
      <c r="Q2434" s="12"/>
      <c r="R2434" s="13"/>
    </row>
    <row r="2435" spans="1:18" ht="15.85" customHeight="1">
      <c r="A2435" s="1"/>
      <c r="B2435" s="6" t="s">
        <v>14</v>
      </c>
      <c r="C2435" s="6">
        <v>1185732</v>
      </c>
      <c r="D2435" s="7">
        <v>44448</v>
      </c>
      <c r="E2435" s="6" t="s">
        <v>46</v>
      </c>
      <c r="F2435" s="6" t="s">
        <v>90</v>
      </c>
      <c r="G2435" s="6" t="s">
        <v>91</v>
      </c>
      <c r="H2435" s="6" t="s">
        <v>22</v>
      </c>
      <c r="I2435" s="8">
        <v>0.40000000000000008</v>
      </c>
      <c r="J2435" s="9">
        <v>5500</v>
      </c>
      <c r="K2435" s="10">
        <f t="shared" si="18"/>
        <v>2200.0000000000005</v>
      </c>
      <c r="L2435" s="10">
        <f t="shared" si="19"/>
        <v>1100.0000000000002</v>
      </c>
      <c r="M2435" s="11">
        <v>0.5</v>
      </c>
      <c r="O2435" s="16"/>
      <c r="P2435" s="14"/>
      <c r="Q2435" s="12"/>
      <c r="R2435" s="13"/>
    </row>
    <row r="2436" spans="1:18" ht="15.85" customHeight="1">
      <c r="A2436" s="1"/>
      <c r="B2436" s="6" t="s">
        <v>14</v>
      </c>
      <c r="C2436" s="6">
        <v>1185732</v>
      </c>
      <c r="D2436" s="7">
        <v>44480</v>
      </c>
      <c r="E2436" s="6" t="s">
        <v>46</v>
      </c>
      <c r="F2436" s="6" t="s">
        <v>90</v>
      </c>
      <c r="G2436" s="6" t="s">
        <v>91</v>
      </c>
      <c r="H2436" s="6" t="s">
        <v>17</v>
      </c>
      <c r="I2436" s="8">
        <v>0.40000000000000008</v>
      </c>
      <c r="J2436" s="9">
        <v>7250</v>
      </c>
      <c r="K2436" s="10">
        <f t="shared" si="18"/>
        <v>2900.0000000000005</v>
      </c>
      <c r="L2436" s="10">
        <f t="shared" si="19"/>
        <v>1160.0000000000002</v>
      </c>
      <c r="M2436" s="11">
        <v>0.4</v>
      </c>
      <c r="O2436" s="16"/>
      <c r="P2436" s="14"/>
      <c r="Q2436" s="12"/>
      <c r="R2436" s="13"/>
    </row>
    <row r="2437" spans="1:18" ht="15.85" customHeight="1">
      <c r="A2437" s="1"/>
      <c r="B2437" s="6" t="s">
        <v>14</v>
      </c>
      <c r="C2437" s="6">
        <v>1185732</v>
      </c>
      <c r="D2437" s="7">
        <v>44480</v>
      </c>
      <c r="E2437" s="6" t="s">
        <v>46</v>
      </c>
      <c r="F2437" s="6" t="s">
        <v>90</v>
      </c>
      <c r="G2437" s="6" t="s">
        <v>91</v>
      </c>
      <c r="H2437" s="6" t="s">
        <v>18</v>
      </c>
      <c r="I2437" s="8">
        <v>0.3000000000000001</v>
      </c>
      <c r="J2437" s="9">
        <v>5500</v>
      </c>
      <c r="K2437" s="10">
        <f t="shared" si="18"/>
        <v>1650.0000000000005</v>
      </c>
      <c r="L2437" s="10">
        <f t="shared" si="19"/>
        <v>577.50000000000011</v>
      </c>
      <c r="M2437" s="11">
        <v>0.35</v>
      </c>
      <c r="O2437" s="16"/>
      <c r="P2437" s="14"/>
      <c r="Q2437" s="12"/>
      <c r="R2437" s="13"/>
    </row>
    <row r="2438" spans="1:18" ht="15.85" customHeight="1">
      <c r="A2438" s="1"/>
      <c r="B2438" s="6" t="s">
        <v>14</v>
      </c>
      <c r="C2438" s="6">
        <v>1185732</v>
      </c>
      <c r="D2438" s="7">
        <v>44480</v>
      </c>
      <c r="E2438" s="6" t="s">
        <v>46</v>
      </c>
      <c r="F2438" s="6" t="s">
        <v>90</v>
      </c>
      <c r="G2438" s="6" t="s">
        <v>91</v>
      </c>
      <c r="H2438" s="6" t="s">
        <v>19</v>
      </c>
      <c r="I2438" s="8">
        <v>0.3000000000000001</v>
      </c>
      <c r="J2438" s="9">
        <v>4250</v>
      </c>
      <c r="K2438" s="10">
        <f t="shared" si="18"/>
        <v>1275.0000000000005</v>
      </c>
      <c r="L2438" s="10">
        <f t="shared" si="19"/>
        <v>510.00000000000023</v>
      </c>
      <c r="M2438" s="11">
        <v>0.4</v>
      </c>
      <c r="O2438" s="16"/>
      <c r="P2438" s="14"/>
      <c r="Q2438" s="12"/>
      <c r="R2438" s="13"/>
    </row>
    <row r="2439" spans="1:18" ht="15.85" customHeight="1">
      <c r="A2439" s="1"/>
      <c r="B2439" s="6" t="s">
        <v>14</v>
      </c>
      <c r="C2439" s="6">
        <v>1185732</v>
      </c>
      <c r="D2439" s="7">
        <v>44480</v>
      </c>
      <c r="E2439" s="6" t="s">
        <v>46</v>
      </c>
      <c r="F2439" s="6" t="s">
        <v>90</v>
      </c>
      <c r="G2439" s="6" t="s">
        <v>91</v>
      </c>
      <c r="H2439" s="6" t="s">
        <v>20</v>
      </c>
      <c r="I2439" s="8">
        <v>0.3000000000000001</v>
      </c>
      <c r="J2439" s="9">
        <v>4000</v>
      </c>
      <c r="K2439" s="10">
        <f t="shared" si="18"/>
        <v>1200.0000000000005</v>
      </c>
      <c r="L2439" s="10">
        <f t="shared" si="19"/>
        <v>480.00000000000023</v>
      </c>
      <c r="M2439" s="11">
        <v>0.4</v>
      </c>
      <c r="O2439" s="16"/>
      <c r="P2439" s="14"/>
      <c r="Q2439" s="12"/>
      <c r="R2439" s="13"/>
    </row>
    <row r="2440" spans="1:18" ht="15.85" customHeight="1">
      <c r="A2440" s="1"/>
      <c r="B2440" s="6" t="s">
        <v>14</v>
      </c>
      <c r="C2440" s="6">
        <v>1185732</v>
      </c>
      <c r="D2440" s="7">
        <v>44480</v>
      </c>
      <c r="E2440" s="6" t="s">
        <v>46</v>
      </c>
      <c r="F2440" s="6" t="s">
        <v>90</v>
      </c>
      <c r="G2440" s="6" t="s">
        <v>91</v>
      </c>
      <c r="H2440" s="6" t="s">
        <v>21</v>
      </c>
      <c r="I2440" s="8">
        <v>0.40000000000000008</v>
      </c>
      <c r="J2440" s="9">
        <v>4000</v>
      </c>
      <c r="K2440" s="10">
        <f t="shared" si="18"/>
        <v>1600.0000000000002</v>
      </c>
      <c r="L2440" s="10">
        <f t="shared" si="19"/>
        <v>560</v>
      </c>
      <c r="M2440" s="11">
        <v>0.35</v>
      </c>
      <c r="O2440" s="16"/>
      <c r="P2440" s="14"/>
      <c r="Q2440" s="12"/>
      <c r="R2440" s="13"/>
    </row>
    <row r="2441" spans="1:18" ht="15.85" customHeight="1">
      <c r="A2441" s="1"/>
      <c r="B2441" s="6" t="s">
        <v>14</v>
      </c>
      <c r="C2441" s="6">
        <v>1185732</v>
      </c>
      <c r="D2441" s="7">
        <v>44480</v>
      </c>
      <c r="E2441" s="6" t="s">
        <v>46</v>
      </c>
      <c r="F2441" s="6" t="s">
        <v>90</v>
      </c>
      <c r="G2441" s="6" t="s">
        <v>91</v>
      </c>
      <c r="H2441" s="6" t="s">
        <v>22</v>
      </c>
      <c r="I2441" s="8">
        <v>0.4</v>
      </c>
      <c r="J2441" s="9">
        <v>5250</v>
      </c>
      <c r="K2441" s="10">
        <f t="shared" si="18"/>
        <v>2100</v>
      </c>
      <c r="L2441" s="10">
        <f t="shared" si="19"/>
        <v>1050</v>
      </c>
      <c r="M2441" s="11">
        <v>0.5</v>
      </c>
      <c r="O2441" s="16"/>
      <c r="P2441" s="14"/>
      <c r="Q2441" s="12"/>
      <c r="R2441" s="13"/>
    </row>
    <row r="2442" spans="1:18" ht="15.85" customHeight="1">
      <c r="A2442" s="1"/>
      <c r="B2442" s="6" t="s">
        <v>14</v>
      </c>
      <c r="C2442" s="6">
        <v>1185732</v>
      </c>
      <c r="D2442" s="7">
        <v>44510</v>
      </c>
      <c r="E2442" s="6" t="s">
        <v>46</v>
      </c>
      <c r="F2442" s="6" t="s">
        <v>90</v>
      </c>
      <c r="G2442" s="6" t="s">
        <v>91</v>
      </c>
      <c r="H2442" s="6" t="s">
        <v>17</v>
      </c>
      <c r="I2442" s="8">
        <v>0.35000000000000009</v>
      </c>
      <c r="J2442" s="9">
        <v>6750</v>
      </c>
      <c r="K2442" s="10">
        <f t="shared" si="18"/>
        <v>2362.5000000000005</v>
      </c>
      <c r="L2442" s="10">
        <f t="shared" si="19"/>
        <v>945.00000000000023</v>
      </c>
      <c r="M2442" s="11">
        <v>0.4</v>
      </c>
      <c r="O2442" s="16"/>
      <c r="P2442" s="14"/>
      <c r="Q2442" s="12"/>
      <c r="R2442" s="13"/>
    </row>
    <row r="2443" spans="1:18" ht="15.85" customHeight="1">
      <c r="A2443" s="1"/>
      <c r="B2443" s="6" t="s">
        <v>14</v>
      </c>
      <c r="C2443" s="6">
        <v>1185732</v>
      </c>
      <c r="D2443" s="7">
        <v>44510</v>
      </c>
      <c r="E2443" s="6" t="s">
        <v>46</v>
      </c>
      <c r="F2443" s="6" t="s">
        <v>90</v>
      </c>
      <c r="G2443" s="6" t="s">
        <v>91</v>
      </c>
      <c r="H2443" s="6" t="s">
        <v>18</v>
      </c>
      <c r="I2443" s="8">
        <v>0.25000000000000011</v>
      </c>
      <c r="J2443" s="9">
        <v>5000</v>
      </c>
      <c r="K2443" s="10">
        <f t="shared" si="18"/>
        <v>1250.0000000000005</v>
      </c>
      <c r="L2443" s="10">
        <f t="shared" si="19"/>
        <v>437.50000000000011</v>
      </c>
      <c r="M2443" s="11">
        <v>0.35</v>
      </c>
      <c r="O2443" s="16"/>
      <c r="P2443" s="14"/>
      <c r="Q2443" s="12"/>
      <c r="R2443" s="13"/>
    </row>
    <row r="2444" spans="1:18" ht="15.85" customHeight="1">
      <c r="A2444" s="1"/>
      <c r="B2444" s="6" t="s">
        <v>14</v>
      </c>
      <c r="C2444" s="6">
        <v>1185732</v>
      </c>
      <c r="D2444" s="7">
        <v>44510</v>
      </c>
      <c r="E2444" s="6" t="s">
        <v>46</v>
      </c>
      <c r="F2444" s="6" t="s">
        <v>90</v>
      </c>
      <c r="G2444" s="6" t="s">
        <v>91</v>
      </c>
      <c r="H2444" s="6" t="s">
        <v>19</v>
      </c>
      <c r="I2444" s="8">
        <v>0.35000000000000014</v>
      </c>
      <c r="J2444" s="9">
        <v>4450</v>
      </c>
      <c r="K2444" s="10">
        <f t="shared" si="18"/>
        <v>1557.5000000000007</v>
      </c>
      <c r="L2444" s="10">
        <f t="shared" si="19"/>
        <v>623.00000000000034</v>
      </c>
      <c r="M2444" s="11">
        <v>0.4</v>
      </c>
      <c r="O2444" s="16"/>
      <c r="P2444" s="14"/>
      <c r="Q2444" s="12"/>
      <c r="R2444" s="13"/>
    </row>
    <row r="2445" spans="1:18" ht="15.85" customHeight="1">
      <c r="A2445" s="1"/>
      <c r="B2445" s="6" t="s">
        <v>14</v>
      </c>
      <c r="C2445" s="6">
        <v>1185732</v>
      </c>
      <c r="D2445" s="7">
        <v>44510</v>
      </c>
      <c r="E2445" s="6" t="s">
        <v>46</v>
      </c>
      <c r="F2445" s="6" t="s">
        <v>90</v>
      </c>
      <c r="G2445" s="6" t="s">
        <v>91</v>
      </c>
      <c r="H2445" s="6" t="s">
        <v>20</v>
      </c>
      <c r="I2445" s="8">
        <v>0.65000000000000024</v>
      </c>
      <c r="J2445" s="9">
        <v>5000</v>
      </c>
      <c r="K2445" s="10">
        <f t="shared" si="18"/>
        <v>3250.0000000000014</v>
      </c>
      <c r="L2445" s="10">
        <f t="shared" si="19"/>
        <v>1300.0000000000007</v>
      </c>
      <c r="M2445" s="11">
        <v>0.4</v>
      </c>
      <c r="O2445" s="16"/>
      <c r="P2445" s="14"/>
      <c r="Q2445" s="12"/>
      <c r="R2445" s="13"/>
    </row>
    <row r="2446" spans="1:18" ht="15.85" customHeight="1">
      <c r="A2446" s="1"/>
      <c r="B2446" s="6" t="s">
        <v>14</v>
      </c>
      <c r="C2446" s="6">
        <v>1185732</v>
      </c>
      <c r="D2446" s="7">
        <v>44510</v>
      </c>
      <c r="E2446" s="6" t="s">
        <v>46</v>
      </c>
      <c r="F2446" s="6" t="s">
        <v>90</v>
      </c>
      <c r="G2446" s="6" t="s">
        <v>91</v>
      </c>
      <c r="H2446" s="6" t="s">
        <v>21</v>
      </c>
      <c r="I2446" s="8">
        <v>0.80000000000000016</v>
      </c>
      <c r="J2446" s="9">
        <v>4750</v>
      </c>
      <c r="K2446" s="10">
        <f t="shared" si="18"/>
        <v>3800.0000000000009</v>
      </c>
      <c r="L2446" s="10">
        <f t="shared" si="19"/>
        <v>1330.0000000000002</v>
      </c>
      <c r="M2446" s="11">
        <v>0.35</v>
      </c>
      <c r="O2446" s="16"/>
      <c r="P2446" s="14"/>
      <c r="Q2446" s="12"/>
      <c r="R2446" s="13"/>
    </row>
    <row r="2447" spans="1:18" ht="15.85" customHeight="1">
      <c r="A2447" s="1"/>
      <c r="B2447" s="6" t="s">
        <v>14</v>
      </c>
      <c r="C2447" s="6">
        <v>1185732</v>
      </c>
      <c r="D2447" s="7">
        <v>44510</v>
      </c>
      <c r="E2447" s="6" t="s">
        <v>46</v>
      </c>
      <c r="F2447" s="6" t="s">
        <v>90</v>
      </c>
      <c r="G2447" s="6" t="s">
        <v>91</v>
      </c>
      <c r="H2447" s="6" t="s">
        <v>22</v>
      </c>
      <c r="I2447" s="8">
        <v>0.8</v>
      </c>
      <c r="J2447" s="9">
        <v>5750</v>
      </c>
      <c r="K2447" s="10">
        <f t="shared" si="18"/>
        <v>4600</v>
      </c>
      <c r="L2447" s="10">
        <f t="shared" si="19"/>
        <v>2300</v>
      </c>
      <c r="M2447" s="11">
        <v>0.5</v>
      </c>
      <c r="O2447" s="16"/>
      <c r="P2447" s="14"/>
      <c r="Q2447" s="12"/>
      <c r="R2447" s="13"/>
    </row>
    <row r="2448" spans="1:18" ht="15.85" customHeight="1">
      <c r="A2448" s="1"/>
      <c r="B2448" s="6" t="s">
        <v>14</v>
      </c>
      <c r="C2448" s="6">
        <v>1185732</v>
      </c>
      <c r="D2448" s="7">
        <v>44539</v>
      </c>
      <c r="E2448" s="6" t="s">
        <v>46</v>
      </c>
      <c r="F2448" s="6" t="s">
        <v>90</v>
      </c>
      <c r="G2448" s="6" t="s">
        <v>91</v>
      </c>
      <c r="H2448" s="6" t="s">
        <v>17</v>
      </c>
      <c r="I2448" s="8">
        <v>0.75000000000000011</v>
      </c>
      <c r="J2448" s="9">
        <v>8250</v>
      </c>
      <c r="K2448" s="10">
        <f t="shared" si="18"/>
        <v>6187.5000000000009</v>
      </c>
      <c r="L2448" s="10">
        <f t="shared" si="19"/>
        <v>2475.0000000000005</v>
      </c>
      <c r="M2448" s="11">
        <v>0.4</v>
      </c>
      <c r="O2448" s="16"/>
      <c r="P2448" s="14"/>
      <c r="Q2448" s="12"/>
      <c r="R2448" s="13"/>
    </row>
    <row r="2449" spans="1:18" ht="15.85" customHeight="1">
      <c r="A2449" s="1"/>
      <c r="B2449" s="6" t="s">
        <v>14</v>
      </c>
      <c r="C2449" s="6">
        <v>1185732</v>
      </c>
      <c r="D2449" s="7">
        <v>44539</v>
      </c>
      <c r="E2449" s="6" t="s">
        <v>46</v>
      </c>
      <c r="F2449" s="6" t="s">
        <v>90</v>
      </c>
      <c r="G2449" s="6" t="s">
        <v>91</v>
      </c>
      <c r="H2449" s="6" t="s">
        <v>18</v>
      </c>
      <c r="I2449" s="8">
        <v>0.65000000000000013</v>
      </c>
      <c r="J2449" s="9">
        <v>6250</v>
      </c>
      <c r="K2449" s="10">
        <f t="shared" si="18"/>
        <v>4062.5000000000009</v>
      </c>
      <c r="L2449" s="10">
        <f t="shared" si="19"/>
        <v>1421.8750000000002</v>
      </c>
      <c r="M2449" s="11">
        <v>0.35</v>
      </c>
      <c r="O2449" s="16"/>
      <c r="P2449" s="14"/>
      <c r="Q2449" s="12"/>
      <c r="R2449" s="13"/>
    </row>
    <row r="2450" spans="1:18" ht="15.85" customHeight="1">
      <c r="A2450" s="1"/>
      <c r="B2450" s="6" t="s">
        <v>14</v>
      </c>
      <c r="C2450" s="6">
        <v>1185732</v>
      </c>
      <c r="D2450" s="7">
        <v>44539</v>
      </c>
      <c r="E2450" s="6" t="s">
        <v>46</v>
      </c>
      <c r="F2450" s="6" t="s">
        <v>90</v>
      </c>
      <c r="G2450" s="6" t="s">
        <v>91</v>
      </c>
      <c r="H2450" s="6" t="s">
        <v>19</v>
      </c>
      <c r="I2450" s="8">
        <v>0.65000000000000013</v>
      </c>
      <c r="J2450" s="9">
        <v>5750</v>
      </c>
      <c r="K2450" s="10">
        <f t="shared" si="18"/>
        <v>3737.5000000000009</v>
      </c>
      <c r="L2450" s="10">
        <f t="shared" si="19"/>
        <v>1495.0000000000005</v>
      </c>
      <c r="M2450" s="11">
        <v>0.4</v>
      </c>
      <c r="O2450" s="16"/>
      <c r="P2450" s="14"/>
      <c r="Q2450" s="12"/>
      <c r="R2450" s="13"/>
    </row>
    <row r="2451" spans="1:18" ht="15.85" customHeight="1">
      <c r="A2451" s="1"/>
      <c r="B2451" s="6" t="s">
        <v>14</v>
      </c>
      <c r="C2451" s="6">
        <v>1185732</v>
      </c>
      <c r="D2451" s="7">
        <v>44539</v>
      </c>
      <c r="E2451" s="6" t="s">
        <v>46</v>
      </c>
      <c r="F2451" s="6" t="s">
        <v>90</v>
      </c>
      <c r="G2451" s="6" t="s">
        <v>91</v>
      </c>
      <c r="H2451" s="6" t="s">
        <v>20</v>
      </c>
      <c r="I2451" s="8">
        <v>0.65000000000000013</v>
      </c>
      <c r="J2451" s="9">
        <v>5250</v>
      </c>
      <c r="K2451" s="10">
        <f t="shared" si="18"/>
        <v>3412.5000000000009</v>
      </c>
      <c r="L2451" s="10">
        <f t="shared" si="19"/>
        <v>1365.0000000000005</v>
      </c>
      <c r="M2451" s="11">
        <v>0.4</v>
      </c>
      <c r="O2451" s="16"/>
      <c r="P2451" s="14"/>
      <c r="Q2451" s="12"/>
      <c r="R2451" s="13"/>
    </row>
    <row r="2452" spans="1:18" ht="15.85" customHeight="1">
      <c r="A2452" s="1"/>
      <c r="B2452" s="6" t="s">
        <v>14</v>
      </c>
      <c r="C2452" s="6">
        <v>1185732</v>
      </c>
      <c r="D2452" s="7">
        <v>44539</v>
      </c>
      <c r="E2452" s="6" t="s">
        <v>46</v>
      </c>
      <c r="F2452" s="6" t="s">
        <v>90</v>
      </c>
      <c r="G2452" s="6" t="s">
        <v>91</v>
      </c>
      <c r="H2452" s="6" t="s">
        <v>21</v>
      </c>
      <c r="I2452" s="8">
        <v>0.75000000000000011</v>
      </c>
      <c r="J2452" s="9">
        <v>5250</v>
      </c>
      <c r="K2452" s="10">
        <f t="shared" si="18"/>
        <v>3937.5000000000005</v>
      </c>
      <c r="L2452" s="10">
        <f t="shared" si="19"/>
        <v>1378.125</v>
      </c>
      <c r="M2452" s="11">
        <v>0.35</v>
      </c>
      <c r="O2452" s="16"/>
      <c r="P2452" s="14"/>
      <c r="Q2452" s="12"/>
      <c r="R2452" s="13"/>
    </row>
    <row r="2453" spans="1:18" ht="15.85" customHeight="1">
      <c r="A2453" s="1"/>
      <c r="B2453" s="6" t="s">
        <v>14</v>
      </c>
      <c r="C2453" s="6">
        <v>1185732</v>
      </c>
      <c r="D2453" s="7">
        <v>44539</v>
      </c>
      <c r="E2453" s="6" t="s">
        <v>46</v>
      </c>
      <c r="F2453" s="6" t="s">
        <v>90</v>
      </c>
      <c r="G2453" s="6" t="s">
        <v>91</v>
      </c>
      <c r="H2453" s="6" t="s">
        <v>22</v>
      </c>
      <c r="I2453" s="8">
        <v>0.8</v>
      </c>
      <c r="J2453" s="9">
        <v>6250</v>
      </c>
      <c r="K2453" s="10">
        <f t="shared" si="18"/>
        <v>5000</v>
      </c>
      <c r="L2453" s="10">
        <f t="shared" si="19"/>
        <v>2500</v>
      </c>
      <c r="M2453" s="11">
        <v>0.5</v>
      </c>
      <c r="O2453" s="16"/>
      <c r="P2453" s="14"/>
      <c r="Q2453" s="12"/>
      <c r="R2453" s="13"/>
    </row>
    <row r="2454" spans="1:18" ht="15.85" customHeight="1">
      <c r="A2454" s="1" t="s">
        <v>39</v>
      </c>
      <c r="B2454" s="6" t="s">
        <v>14</v>
      </c>
      <c r="C2454" s="6">
        <v>1185732</v>
      </c>
      <c r="D2454" s="7">
        <v>44218</v>
      </c>
      <c r="E2454" s="6" t="s">
        <v>33</v>
      </c>
      <c r="F2454" s="6" t="s">
        <v>92</v>
      </c>
      <c r="G2454" s="6" t="s">
        <v>93</v>
      </c>
      <c r="H2454" s="6" t="s">
        <v>17</v>
      </c>
      <c r="I2454" s="8">
        <v>0.4</v>
      </c>
      <c r="J2454" s="9">
        <v>5000</v>
      </c>
      <c r="K2454" s="10">
        <f t="shared" si="18"/>
        <v>2000</v>
      </c>
      <c r="L2454" s="10">
        <f t="shared" si="19"/>
        <v>800</v>
      </c>
      <c r="M2454" s="11">
        <v>0.4</v>
      </c>
      <c r="O2454" s="16"/>
      <c r="P2454" s="14"/>
      <c r="Q2454" s="12"/>
      <c r="R2454" s="13"/>
    </row>
    <row r="2455" spans="1:18" ht="15.85" customHeight="1">
      <c r="A2455" s="1"/>
      <c r="B2455" s="6" t="s">
        <v>14</v>
      </c>
      <c r="C2455" s="6">
        <v>1185732</v>
      </c>
      <c r="D2455" s="7">
        <v>44218</v>
      </c>
      <c r="E2455" s="6" t="s">
        <v>33</v>
      </c>
      <c r="F2455" s="6" t="s">
        <v>92</v>
      </c>
      <c r="G2455" s="6" t="s">
        <v>93</v>
      </c>
      <c r="H2455" s="6" t="s">
        <v>18</v>
      </c>
      <c r="I2455" s="8">
        <v>0.4</v>
      </c>
      <c r="J2455" s="9">
        <v>3000</v>
      </c>
      <c r="K2455" s="10">
        <f t="shared" si="18"/>
        <v>1200</v>
      </c>
      <c r="L2455" s="10">
        <f t="shared" si="19"/>
        <v>420</v>
      </c>
      <c r="M2455" s="11">
        <v>0.35</v>
      </c>
      <c r="O2455" s="16"/>
      <c r="P2455" s="14"/>
      <c r="Q2455" s="12"/>
      <c r="R2455" s="13"/>
    </row>
    <row r="2456" spans="1:18" ht="15.85" customHeight="1">
      <c r="A2456" s="1"/>
      <c r="B2456" s="6" t="s">
        <v>14</v>
      </c>
      <c r="C2456" s="6">
        <v>1185732</v>
      </c>
      <c r="D2456" s="7">
        <v>44218</v>
      </c>
      <c r="E2456" s="6" t="s">
        <v>33</v>
      </c>
      <c r="F2456" s="6" t="s">
        <v>92</v>
      </c>
      <c r="G2456" s="6" t="s">
        <v>93</v>
      </c>
      <c r="H2456" s="6" t="s">
        <v>19</v>
      </c>
      <c r="I2456" s="8">
        <v>0.30000000000000004</v>
      </c>
      <c r="J2456" s="9">
        <v>3000</v>
      </c>
      <c r="K2456" s="10">
        <f t="shared" si="18"/>
        <v>900.00000000000011</v>
      </c>
      <c r="L2456" s="10">
        <f t="shared" si="19"/>
        <v>360.00000000000006</v>
      </c>
      <c r="M2456" s="11">
        <v>0.4</v>
      </c>
      <c r="O2456" s="16"/>
      <c r="P2456" s="14"/>
      <c r="Q2456" s="12"/>
      <c r="R2456" s="13"/>
    </row>
    <row r="2457" spans="1:18" ht="15.85" customHeight="1">
      <c r="A2457" s="1"/>
      <c r="B2457" s="6" t="s">
        <v>14</v>
      </c>
      <c r="C2457" s="6">
        <v>1185732</v>
      </c>
      <c r="D2457" s="7">
        <v>44218</v>
      </c>
      <c r="E2457" s="6" t="s">
        <v>33</v>
      </c>
      <c r="F2457" s="6" t="s">
        <v>92</v>
      </c>
      <c r="G2457" s="6" t="s">
        <v>93</v>
      </c>
      <c r="H2457" s="6" t="s">
        <v>20</v>
      </c>
      <c r="I2457" s="8">
        <v>0.35000000000000003</v>
      </c>
      <c r="J2457" s="9">
        <v>1500</v>
      </c>
      <c r="K2457" s="10">
        <f t="shared" si="18"/>
        <v>525</v>
      </c>
      <c r="L2457" s="10">
        <f t="shared" si="19"/>
        <v>210</v>
      </c>
      <c r="M2457" s="11">
        <v>0.4</v>
      </c>
      <c r="O2457" s="16"/>
      <c r="P2457" s="14"/>
      <c r="Q2457" s="12"/>
      <c r="R2457" s="13"/>
    </row>
    <row r="2458" spans="1:18" ht="15.85" customHeight="1">
      <c r="A2458" s="1"/>
      <c r="B2458" s="6" t="s">
        <v>14</v>
      </c>
      <c r="C2458" s="6">
        <v>1185732</v>
      </c>
      <c r="D2458" s="7">
        <v>44218</v>
      </c>
      <c r="E2458" s="6" t="s">
        <v>33</v>
      </c>
      <c r="F2458" s="6" t="s">
        <v>92</v>
      </c>
      <c r="G2458" s="6" t="s">
        <v>93</v>
      </c>
      <c r="H2458" s="6" t="s">
        <v>21</v>
      </c>
      <c r="I2458" s="8">
        <v>0.49999999999999994</v>
      </c>
      <c r="J2458" s="9">
        <v>2000</v>
      </c>
      <c r="K2458" s="10">
        <f t="shared" si="18"/>
        <v>999.99999999999989</v>
      </c>
      <c r="L2458" s="10">
        <f t="shared" si="19"/>
        <v>349.99999999999994</v>
      </c>
      <c r="M2458" s="11">
        <v>0.35</v>
      </c>
      <c r="O2458" s="16"/>
      <c r="P2458" s="14"/>
      <c r="Q2458" s="12"/>
      <c r="R2458" s="13"/>
    </row>
    <row r="2459" spans="1:18" ht="15.85" customHeight="1">
      <c r="A2459" s="1"/>
      <c r="B2459" s="6" t="s">
        <v>14</v>
      </c>
      <c r="C2459" s="6">
        <v>1185732</v>
      </c>
      <c r="D2459" s="7">
        <v>44218</v>
      </c>
      <c r="E2459" s="6" t="s">
        <v>33</v>
      </c>
      <c r="F2459" s="6" t="s">
        <v>92</v>
      </c>
      <c r="G2459" s="6" t="s">
        <v>93</v>
      </c>
      <c r="H2459" s="6" t="s">
        <v>22</v>
      </c>
      <c r="I2459" s="8">
        <v>0.4</v>
      </c>
      <c r="J2459" s="9">
        <v>3000</v>
      </c>
      <c r="K2459" s="10">
        <f t="shared" si="18"/>
        <v>1200</v>
      </c>
      <c r="L2459" s="10">
        <f t="shared" si="19"/>
        <v>480</v>
      </c>
      <c r="M2459" s="11">
        <v>0.4</v>
      </c>
      <c r="O2459" s="16"/>
      <c r="P2459" s="14"/>
      <c r="Q2459" s="12"/>
      <c r="R2459" s="13"/>
    </row>
    <row r="2460" spans="1:18" ht="15.85" customHeight="1">
      <c r="A2460" s="1"/>
      <c r="B2460" s="6" t="s">
        <v>14</v>
      </c>
      <c r="C2460" s="6">
        <v>1185732</v>
      </c>
      <c r="D2460" s="7">
        <v>44249</v>
      </c>
      <c r="E2460" s="6" t="s">
        <v>33</v>
      </c>
      <c r="F2460" s="6" t="s">
        <v>92</v>
      </c>
      <c r="G2460" s="6" t="s">
        <v>93</v>
      </c>
      <c r="H2460" s="6" t="s">
        <v>17</v>
      </c>
      <c r="I2460" s="8">
        <v>0.4</v>
      </c>
      <c r="J2460" s="9">
        <v>5500</v>
      </c>
      <c r="K2460" s="10">
        <f t="shared" si="18"/>
        <v>2200</v>
      </c>
      <c r="L2460" s="10">
        <f t="shared" si="19"/>
        <v>880</v>
      </c>
      <c r="M2460" s="11">
        <v>0.4</v>
      </c>
      <c r="O2460" s="16"/>
      <c r="P2460" s="14"/>
      <c r="Q2460" s="12"/>
      <c r="R2460" s="13"/>
    </row>
    <row r="2461" spans="1:18" ht="15.85" customHeight="1">
      <c r="A2461" s="1"/>
      <c r="B2461" s="6" t="s">
        <v>14</v>
      </c>
      <c r="C2461" s="6">
        <v>1185732</v>
      </c>
      <c r="D2461" s="7">
        <v>44249</v>
      </c>
      <c r="E2461" s="6" t="s">
        <v>33</v>
      </c>
      <c r="F2461" s="6" t="s">
        <v>92</v>
      </c>
      <c r="G2461" s="6" t="s">
        <v>93</v>
      </c>
      <c r="H2461" s="6" t="s">
        <v>18</v>
      </c>
      <c r="I2461" s="8">
        <v>0.4</v>
      </c>
      <c r="J2461" s="9">
        <v>2000</v>
      </c>
      <c r="K2461" s="10">
        <f t="shared" si="18"/>
        <v>800</v>
      </c>
      <c r="L2461" s="10">
        <f t="shared" si="19"/>
        <v>280</v>
      </c>
      <c r="M2461" s="11">
        <v>0.35</v>
      </c>
      <c r="O2461" s="16"/>
      <c r="P2461" s="14"/>
      <c r="Q2461" s="12"/>
      <c r="R2461" s="13"/>
    </row>
    <row r="2462" spans="1:18" ht="15.85" customHeight="1">
      <c r="A2462" s="1"/>
      <c r="B2462" s="6" t="s">
        <v>14</v>
      </c>
      <c r="C2462" s="6">
        <v>1185732</v>
      </c>
      <c r="D2462" s="7">
        <v>44249</v>
      </c>
      <c r="E2462" s="6" t="s">
        <v>33</v>
      </c>
      <c r="F2462" s="6" t="s">
        <v>92</v>
      </c>
      <c r="G2462" s="6" t="s">
        <v>93</v>
      </c>
      <c r="H2462" s="6" t="s">
        <v>19</v>
      </c>
      <c r="I2462" s="8">
        <v>0.30000000000000004</v>
      </c>
      <c r="J2462" s="9">
        <v>2500</v>
      </c>
      <c r="K2462" s="10">
        <f t="shared" si="18"/>
        <v>750.00000000000011</v>
      </c>
      <c r="L2462" s="10">
        <f t="shared" si="19"/>
        <v>300.00000000000006</v>
      </c>
      <c r="M2462" s="11">
        <v>0.4</v>
      </c>
      <c r="O2462" s="16"/>
      <c r="P2462" s="14"/>
      <c r="Q2462" s="12"/>
      <c r="R2462" s="13"/>
    </row>
    <row r="2463" spans="1:18" ht="15.85" customHeight="1">
      <c r="A2463" s="1"/>
      <c r="B2463" s="6" t="s">
        <v>14</v>
      </c>
      <c r="C2463" s="6">
        <v>1185732</v>
      </c>
      <c r="D2463" s="7">
        <v>44249</v>
      </c>
      <c r="E2463" s="6" t="s">
        <v>33</v>
      </c>
      <c r="F2463" s="6" t="s">
        <v>92</v>
      </c>
      <c r="G2463" s="6" t="s">
        <v>93</v>
      </c>
      <c r="H2463" s="6" t="s">
        <v>20</v>
      </c>
      <c r="I2463" s="8">
        <v>0.35000000000000003</v>
      </c>
      <c r="J2463" s="9">
        <v>1250</v>
      </c>
      <c r="K2463" s="10">
        <f t="shared" si="18"/>
        <v>437.50000000000006</v>
      </c>
      <c r="L2463" s="10">
        <f t="shared" si="19"/>
        <v>175.00000000000003</v>
      </c>
      <c r="M2463" s="11">
        <v>0.4</v>
      </c>
      <c r="O2463" s="16"/>
      <c r="P2463" s="14"/>
      <c r="Q2463" s="12"/>
      <c r="R2463" s="13"/>
    </row>
    <row r="2464" spans="1:18" ht="15.85" customHeight="1">
      <c r="A2464" s="1"/>
      <c r="B2464" s="6" t="s">
        <v>14</v>
      </c>
      <c r="C2464" s="6">
        <v>1185732</v>
      </c>
      <c r="D2464" s="7">
        <v>44249</v>
      </c>
      <c r="E2464" s="6" t="s">
        <v>33</v>
      </c>
      <c r="F2464" s="6" t="s">
        <v>92</v>
      </c>
      <c r="G2464" s="6" t="s">
        <v>93</v>
      </c>
      <c r="H2464" s="6" t="s">
        <v>21</v>
      </c>
      <c r="I2464" s="8">
        <v>0.49999999999999994</v>
      </c>
      <c r="J2464" s="9">
        <v>2000</v>
      </c>
      <c r="K2464" s="10">
        <f t="shared" si="18"/>
        <v>999.99999999999989</v>
      </c>
      <c r="L2464" s="10">
        <f t="shared" si="19"/>
        <v>349.99999999999994</v>
      </c>
      <c r="M2464" s="11">
        <v>0.35</v>
      </c>
      <c r="O2464" s="16"/>
      <c r="P2464" s="14"/>
      <c r="Q2464" s="12"/>
      <c r="R2464" s="13"/>
    </row>
    <row r="2465" spans="1:18" ht="15.85" customHeight="1">
      <c r="A2465" s="1"/>
      <c r="B2465" s="6" t="s">
        <v>14</v>
      </c>
      <c r="C2465" s="6">
        <v>1185732</v>
      </c>
      <c r="D2465" s="7">
        <v>44249</v>
      </c>
      <c r="E2465" s="6" t="s">
        <v>33</v>
      </c>
      <c r="F2465" s="6" t="s">
        <v>92</v>
      </c>
      <c r="G2465" s="6" t="s">
        <v>93</v>
      </c>
      <c r="H2465" s="6" t="s">
        <v>22</v>
      </c>
      <c r="I2465" s="8">
        <v>0.4</v>
      </c>
      <c r="J2465" s="9">
        <v>3000</v>
      </c>
      <c r="K2465" s="10">
        <f t="shared" si="18"/>
        <v>1200</v>
      </c>
      <c r="L2465" s="10">
        <f t="shared" si="19"/>
        <v>480</v>
      </c>
      <c r="M2465" s="11">
        <v>0.4</v>
      </c>
      <c r="O2465" s="16"/>
      <c r="P2465" s="14"/>
      <c r="Q2465" s="12"/>
      <c r="R2465" s="13"/>
    </row>
    <row r="2466" spans="1:18" ht="15.85" customHeight="1">
      <c r="A2466" s="1"/>
      <c r="B2466" s="6" t="s">
        <v>14</v>
      </c>
      <c r="C2466" s="6">
        <v>1185732</v>
      </c>
      <c r="D2466" s="7">
        <v>44276</v>
      </c>
      <c r="E2466" s="6" t="s">
        <v>33</v>
      </c>
      <c r="F2466" s="6" t="s">
        <v>92</v>
      </c>
      <c r="G2466" s="6" t="s">
        <v>93</v>
      </c>
      <c r="H2466" s="6" t="s">
        <v>17</v>
      </c>
      <c r="I2466" s="8">
        <v>0.45</v>
      </c>
      <c r="J2466" s="9">
        <v>5200</v>
      </c>
      <c r="K2466" s="10">
        <f t="shared" si="18"/>
        <v>2340</v>
      </c>
      <c r="L2466" s="10">
        <f t="shared" si="19"/>
        <v>936</v>
      </c>
      <c r="M2466" s="11">
        <v>0.4</v>
      </c>
      <c r="O2466" s="16"/>
      <c r="P2466" s="14"/>
      <c r="Q2466" s="12"/>
      <c r="R2466" s="13"/>
    </row>
    <row r="2467" spans="1:18" ht="15.85" customHeight="1">
      <c r="A2467" s="1"/>
      <c r="B2467" s="6" t="s">
        <v>14</v>
      </c>
      <c r="C2467" s="6">
        <v>1185732</v>
      </c>
      <c r="D2467" s="7">
        <v>44276</v>
      </c>
      <c r="E2467" s="6" t="s">
        <v>33</v>
      </c>
      <c r="F2467" s="6" t="s">
        <v>92</v>
      </c>
      <c r="G2467" s="6" t="s">
        <v>93</v>
      </c>
      <c r="H2467" s="6" t="s">
        <v>18</v>
      </c>
      <c r="I2467" s="8">
        <v>0.45</v>
      </c>
      <c r="J2467" s="9">
        <v>2250</v>
      </c>
      <c r="K2467" s="10">
        <f t="shared" si="18"/>
        <v>1012.5</v>
      </c>
      <c r="L2467" s="10">
        <f t="shared" si="19"/>
        <v>354.375</v>
      </c>
      <c r="M2467" s="11">
        <v>0.35</v>
      </c>
      <c r="O2467" s="16"/>
      <c r="P2467" s="14"/>
      <c r="Q2467" s="12"/>
      <c r="R2467" s="13"/>
    </row>
    <row r="2468" spans="1:18" ht="15.85" customHeight="1">
      <c r="A2468" s="1"/>
      <c r="B2468" s="6" t="s">
        <v>14</v>
      </c>
      <c r="C2468" s="6">
        <v>1185732</v>
      </c>
      <c r="D2468" s="7">
        <v>44276</v>
      </c>
      <c r="E2468" s="6" t="s">
        <v>33</v>
      </c>
      <c r="F2468" s="6" t="s">
        <v>92</v>
      </c>
      <c r="G2468" s="6" t="s">
        <v>93</v>
      </c>
      <c r="H2468" s="6" t="s">
        <v>19</v>
      </c>
      <c r="I2468" s="8">
        <v>0.35000000000000003</v>
      </c>
      <c r="J2468" s="9">
        <v>2500</v>
      </c>
      <c r="K2468" s="10">
        <f t="shared" si="18"/>
        <v>875.00000000000011</v>
      </c>
      <c r="L2468" s="10">
        <f t="shared" si="19"/>
        <v>350.00000000000006</v>
      </c>
      <c r="M2468" s="11">
        <v>0.4</v>
      </c>
      <c r="O2468" s="16"/>
      <c r="P2468" s="14"/>
      <c r="Q2468" s="12"/>
      <c r="R2468" s="13"/>
    </row>
    <row r="2469" spans="1:18" ht="15.85" customHeight="1">
      <c r="A2469" s="1"/>
      <c r="B2469" s="6" t="s">
        <v>14</v>
      </c>
      <c r="C2469" s="6">
        <v>1185732</v>
      </c>
      <c r="D2469" s="7">
        <v>44276</v>
      </c>
      <c r="E2469" s="6" t="s">
        <v>33</v>
      </c>
      <c r="F2469" s="6" t="s">
        <v>92</v>
      </c>
      <c r="G2469" s="6" t="s">
        <v>93</v>
      </c>
      <c r="H2469" s="6" t="s">
        <v>20</v>
      </c>
      <c r="I2469" s="8">
        <v>0.4</v>
      </c>
      <c r="J2469" s="9">
        <v>1000</v>
      </c>
      <c r="K2469" s="10">
        <f t="shared" si="18"/>
        <v>400</v>
      </c>
      <c r="L2469" s="10">
        <f t="shared" si="19"/>
        <v>160</v>
      </c>
      <c r="M2469" s="11">
        <v>0.4</v>
      </c>
      <c r="O2469" s="16"/>
      <c r="P2469" s="14"/>
      <c r="Q2469" s="12"/>
      <c r="R2469" s="13"/>
    </row>
    <row r="2470" spans="1:18" ht="15.85" customHeight="1">
      <c r="A2470" s="1"/>
      <c r="B2470" s="6" t="s">
        <v>14</v>
      </c>
      <c r="C2470" s="6">
        <v>1185732</v>
      </c>
      <c r="D2470" s="7">
        <v>44276</v>
      </c>
      <c r="E2470" s="6" t="s">
        <v>33</v>
      </c>
      <c r="F2470" s="6" t="s">
        <v>92</v>
      </c>
      <c r="G2470" s="6" t="s">
        <v>93</v>
      </c>
      <c r="H2470" s="6" t="s">
        <v>21</v>
      </c>
      <c r="I2470" s="8">
        <v>0.54999999999999993</v>
      </c>
      <c r="J2470" s="9">
        <v>1500</v>
      </c>
      <c r="K2470" s="10">
        <f t="shared" si="18"/>
        <v>824.99999999999989</v>
      </c>
      <c r="L2470" s="10">
        <f t="shared" si="19"/>
        <v>288.74999999999994</v>
      </c>
      <c r="M2470" s="11">
        <v>0.35</v>
      </c>
      <c r="O2470" s="16"/>
      <c r="P2470" s="14"/>
      <c r="Q2470" s="12"/>
      <c r="R2470" s="13"/>
    </row>
    <row r="2471" spans="1:18" ht="15.85" customHeight="1">
      <c r="A2471" s="1"/>
      <c r="B2471" s="6" t="s">
        <v>14</v>
      </c>
      <c r="C2471" s="6">
        <v>1185732</v>
      </c>
      <c r="D2471" s="7">
        <v>44276</v>
      </c>
      <c r="E2471" s="6" t="s">
        <v>33</v>
      </c>
      <c r="F2471" s="6" t="s">
        <v>92</v>
      </c>
      <c r="G2471" s="6" t="s">
        <v>93</v>
      </c>
      <c r="H2471" s="6" t="s">
        <v>22</v>
      </c>
      <c r="I2471" s="8">
        <v>0.45</v>
      </c>
      <c r="J2471" s="9">
        <v>2500</v>
      </c>
      <c r="K2471" s="10">
        <f t="shared" si="18"/>
        <v>1125</v>
      </c>
      <c r="L2471" s="10">
        <f t="shared" si="19"/>
        <v>450</v>
      </c>
      <c r="M2471" s="11">
        <v>0.4</v>
      </c>
      <c r="O2471" s="16"/>
      <c r="P2471" s="14"/>
      <c r="Q2471" s="12"/>
      <c r="R2471" s="13"/>
    </row>
    <row r="2472" spans="1:18" ht="15.85" customHeight="1">
      <c r="A2472" s="1"/>
      <c r="B2472" s="6" t="s">
        <v>14</v>
      </c>
      <c r="C2472" s="6">
        <v>1185732</v>
      </c>
      <c r="D2472" s="7">
        <v>44308</v>
      </c>
      <c r="E2472" s="6" t="s">
        <v>33</v>
      </c>
      <c r="F2472" s="6" t="s">
        <v>92</v>
      </c>
      <c r="G2472" s="6" t="s">
        <v>93</v>
      </c>
      <c r="H2472" s="6" t="s">
        <v>17</v>
      </c>
      <c r="I2472" s="8">
        <v>0.45</v>
      </c>
      <c r="J2472" s="9">
        <v>4750</v>
      </c>
      <c r="K2472" s="10">
        <f t="shared" si="18"/>
        <v>2137.5</v>
      </c>
      <c r="L2472" s="10">
        <f t="shared" si="19"/>
        <v>855</v>
      </c>
      <c r="M2472" s="11">
        <v>0.4</v>
      </c>
      <c r="O2472" s="16"/>
      <c r="P2472" s="14"/>
      <c r="Q2472" s="12"/>
      <c r="R2472" s="13"/>
    </row>
    <row r="2473" spans="1:18" ht="15.85" customHeight="1">
      <c r="A2473" s="1"/>
      <c r="B2473" s="6" t="s">
        <v>14</v>
      </c>
      <c r="C2473" s="6">
        <v>1185732</v>
      </c>
      <c r="D2473" s="7">
        <v>44308</v>
      </c>
      <c r="E2473" s="6" t="s">
        <v>33</v>
      </c>
      <c r="F2473" s="6" t="s">
        <v>92</v>
      </c>
      <c r="G2473" s="6" t="s">
        <v>93</v>
      </c>
      <c r="H2473" s="6" t="s">
        <v>18</v>
      </c>
      <c r="I2473" s="8">
        <v>0.45</v>
      </c>
      <c r="J2473" s="9">
        <v>1750</v>
      </c>
      <c r="K2473" s="10">
        <f t="shared" si="18"/>
        <v>787.5</v>
      </c>
      <c r="L2473" s="10">
        <f t="shared" si="19"/>
        <v>275.625</v>
      </c>
      <c r="M2473" s="11">
        <v>0.35</v>
      </c>
      <c r="O2473" s="16"/>
      <c r="P2473" s="14"/>
      <c r="Q2473" s="12"/>
      <c r="R2473" s="13"/>
    </row>
    <row r="2474" spans="1:18" ht="15.85" customHeight="1">
      <c r="A2474" s="1"/>
      <c r="B2474" s="6" t="s">
        <v>14</v>
      </c>
      <c r="C2474" s="6">
        <v>1185732</v>
      </c>
      <c r="D2474" s="7">
        <v>44308</v>
      </c>
      <c r="E2474" s="6" t="s">
        <v>33</v>
      </c>
      <c r="F2474" s="6" t="s">
        <v>92</v>
      </c>
      <c r="G2474" s="6" t="s">
        <v>93</v>
      </c>
      <c r="H2474" s="6" t="s">
        <v>19</v>
      </c>
      <c r="I2474" s="8">
        <v>0.4</v>
      </c>
      <c r="J2474" s="9">
        <v>1750</v>
      </c>
      <c r="K2474" s="10">
        <f t="shared" si="18"/>
        <v>700</v>
      </c>
      <c r="L2474" s="10">
        <f t="shared" si="19"/>
        <v>280</v>
      </c>
      <c r="M2474" s="11">
        <v>0.4</v>
      </c>
      <c r="O2474" s="16"/>
      <c r="P2474" s="14"/>
      <c r="Q2474" s="12"/>
      <c r="R2474" s="13"/>
    </row>
    <row r="2475" spans="1:18" ht="15.85" customHeight="1">
      <c r="A2475" s="1"/>
      <c r="B2475" s="6" t="s">
        <v>14</v>
      </c>
      <c r="C2475" s="6">
        <v>1185732</v>
      </c>
      <c r="D2475" s="7">
        <v>44308</v>
      </c>
      <c r="E2475" s="6" t="s">
        <v>33</v>
      </c>
      <c r="F2475" s="6" t="s">
        <v>92</v>
      </c>
      <c r="G2475" s="6" t="s">
        <v>93</v>
      </c>
      <c r="H2475" s="6" t="s">
        <v>20</v>
      </c>
      <c r="I2475" s="8">
        <v>0.45</v>
      </c>
      <c r="J2475" s="9">
        <v>1000</v>
      </c>
      <c r="K2475" s="10">
        <f t="shared" si="18"/>
        <v>450</v>
      </c>
      <c r="L2475" s="10">
        <f t="shared" si="19"/>
        <v>180</v>
      </c>
      <c r="M2475" s="11">
        <v>0.4</v>
      </c>
      <c r="O2475" s="16"/>
      <c r="P2475" s="14"/>
      <c r="Q2475" s="12"/>
      <c r="R2475" s="13"/>
    </row>
    <row r="2476" spans="1:18" ht="15.85" customHeight="1">
      <c r="A2476" s="1"/>
      <c r="B2476" s="6" t="s">
        <v>14</v>
      </c>
      <c r="C2476" s="6">
        <v>1185732</v>
      </c>
      <c r="D2476" s="7">
        <v>44308</v>
      </c>
      <c r="E2476" s="6" t="s">
        <v>33</v>
      </c>
      <c r="F2476" s="6" t="s">
        <v>92</v>
      </c>
      <c r="G2476" s="6" t="s">
        <v>93</v>
      </c>
      <c r="H2476" s="6" t="s">
        <v>21</v>
      </c>
      <c r="I2476" s="8">
        <v>0.5</v>
      </c>
      <c r="J2476" s="9">
        <v>1250</v>
      </c>
      <c r="K2476" s="10">
        <f t="shared" si="18"/>
        <v>625</v>
      </c>
      <c r="L2476" s="10">
        <f t="shared" si="19"/>
        <v>218.75</v>
      </c>
      <c r="M2476" s="11">
        <v>0.35</v>
      </c>
      <c r="O2476" s="16"/>
      <c r="P2476" s="14"/>
      <c r="Q2476" s="12"/>
      <c r="R2476" s="13"/>
    </row>
    <row r="2477" spans="1:18" ht="15.85" customHeight="1">
      <c r="A2477" s="1"/>
      <c r="B2477" s="6" t="s">
        <v>14</v>
      </c>
      <c r="C2477" s="6">
        <v>1185732</v>
      </c>
      <c r="D2477" s="7">
        <v>44308</v>
      </c>
      <c r="E2477" s="6" t="s">
        <v>33</v>
      </c>
      <c r="F2477" s="6" t="s">
        <v>92</v>
      </c>
      <c r="G2477" s="6" t="s">
        <v>93</v>
      </c>
      <c r="H2477" s="6" t="s">
        <v>22</v>
      </c>
      <c r="I2477" s="8">
        <v>0.4</v>
      </c>
      <c r="J2477" s="9">
        <v>2500</v>
      </c>
      <c r="K2477" s="10">
        <f t="shared" si="18"/>
        <v>1000</v>
      </c>
      <c r="L2477" s="10">
        <f t="shared" si="19"/>
        <v>400</v>
      </c>
      <c r="M2477" s="11">
        <v>0.4</v>
      </c>
      <c r="O2477" s="16"/>
      <c r="P2477" s="14"/>
      <c r="Q2477" s="12"/>
      <c r="R2477" s="13"/>
    </row>
    <row r="2478" spans="1:18" ht="15.85" customHeight="1">
      <c r="A2478" s="1"/>
      <c r="B2478" s="6" t="s">
        <v>14</v>
      </c>
      <c r="C2478" s="6">
        <v>1185732</v>
      </c>
      <c r="D2478" s="7">
        <v>44339</v>
      </c>
      <c r="E2478" s="6" t="s">
        <v>33</v>
      </c>
      <c r="F2478" s="6" t="s">
        <v>92</v>
      </c>
      <c r="G2478" s="6" t="s">
        <v>93</v>
      </c>
      <c r="H2478" s="6" t="s">
        <v>17</v>
      </c>
      <c r="I2478" s="8">
        <v>0.5</v>
      </c>
      <c r="J2478" s="9">
        <v>5200</v>
      </c>
      <c r="K2478" s="10">
        <f t="shared" si="18"/>
        <v>2600</v>
      </c>
      <c r="L2478" s="10">
        <f t="shared" si="19"/>
        <v>1040</v>
      </c>
      <c r="M2478" s="11">
        <v>0.4</v>
      </c>
      <c r="O2478" s="16"/>
      <c r="P2478" s="14"/>
      <c r="Q2478" s="12"/>
      <c r="R2478" s="13"/>
    </row>
    <row r="2479" spans="1:18" ht="15.85" customHeight="1">
      <c r="A2479" s="1"/>
      <c r="B2479" s="6" t="s">
        <v>14</v>
      </c>
      <c r="C2479" s="6">
        <v>1185732</v>
      </c>
      <c r="D2479" s="7">
        <v>44339</v>
      </c>
      <c r="E2479" s="6" t="s">
        <v>33</v>
      </c>
      <c r="F2479" s="6" t="s">
        <v>92</v>
      </c>
      <c r="G2479" s="6" t="s">
        <v>93</v>
      </c>
      <c r="H2479" s="6" t="s">
        <v>18</v>
      </c>
      <c r="I2479" s="8">
        <v>0.45000000000000007</v>
      </c>
      <c r="J2479" s="9">
        <v>2250</v>
      </c>
      <c r="K2479" s="10">
        <f t="shared" si="18"/>
        <v>1012.5000000000001</v>
      </c>
      <c r="L2479" s="10">
        <f t="shared" si="19"/>
        <v>354.375</v>
      </c>
      <c r="M2479" s="11">
        <v>0.35</v>
      </c>
      <c r="O2479" s="16"/>
      <c r="P2479" s="14"/>
      <c r="Q2479" s="12"/>
      <c r="R2479" s="13"/>
    </row>
    <row r="2480" spans="1:18" ht="15.85" customHeight="1">
      <c r="A2480" s="1"/>
      <c r="B2480" s="6" t="s">
        <v>14</v>
      </c>
      <c r="C2480" s="6">
        <v>1185732</v>
      </c>
      <c r="D2480" s="7">
        <v>44339</v>
      </c>
      <c r="E2480" s="6" t="s">
        <v>33</v>
      </c>
      <c r="F2480" s="6" t="s">
        <v>92</v>
      </c>
      <c r="G2480" s="6" t="s">
        <v>93</v>
      </c>
      <c r="H2480" s="6" t="s">
        <v>19</v>
      </c>
      <c r="I2480" s="8">
        <v>0.4</v>
      </c>
      <c r="J2480" s="9">
        <v>2000</v>
      </c>
      <c r="K2480" s="10">
        <f t="shared" si="18"/>
        <v>800</v>
      </c>
      <c r="L2480" s="10">
        <f t="shared" si="19"/>
        <v>320</v>
      </c>
      <c r="M2480" s="11">
        <v>0.4</v>
      </c>
      <c r="O2480" s="16"/>
      <c r="P2480" s="14"/>
      <c r="Q2480" s="12"/>
      <c r="R2480" s="13"/>
    </row>
    <row r="2481" spans="1:18" ht="15.85" customHeight="1">
      <c r="A2481" s="1"/>
      <c r="B2481" s="6" t="s">
        <v>14</v>
      </c>
      <c r="C2481" s="6">
        <v>1185732</v>
      </c>
      <c r="D2481" s="7">
        <v>44339</v>
      </c>
      <c r="E2481" s="6" t="s">
        <v>33</v>
      </c>
      <c r="F2481" s="6" t="s">
        <v>92</v>
      </c>
      <c r="G2481" s="6" t="s">
        <v>93</v>
      </c>
      <c r="H2481" s="6" t="s">
        <v>20</v>
      </c>
      <c r="I2481" s="8">
        <v>0.4</v>
      </c>
      <c r="J2481" s="9">
        <v>1250</v>
      </c>
      <c r="K2481" s="10">
        <f t="shared" si="18"/>
        <v>500</v>
      </c>
      <c r="L2481" s="10">
        <f t="shared" si="19"/>
        <v>200</v>
      </c>
      <c r="M2481" s="11">
        <v>0.4</v>
      </c>
      <c r="O2481" s="16"/>
      <c r="P2481" s="14"/>
      <c r="Q2481" s="12"/>
      <c r="R2481" s="13"/>
    </row>
    <row r="2482" spans="1:18" ht="15.85" customHeight="1">
      <c r="A2482" s="1"/>
      <c r="B2482" s="6" t="s">
        <v>14</v>
      </c>
      <c r="C2482" s="6">
        <v>1185732</v>
      </c>
      <c r="D2482" s="7">
        <v>44339</v>
      </c>
      <c r="E2482" s="6" t="s">
        <v>33</v>
      </c>
      <c r="F2482" s="6" t="s">
        <v>92</v>
      </c>
      <c r="G2482" s="6" t="s">
        <v>93</v>
      </c>
      <c r="H2482" s="6" t="s">
        <v>21</v>
      </c>
      <c r="I2482" s="8">
        <v>0.5</v>
      </c>
      <c r="J2482" s="9">
        <v>1500</v>
      </c>
      <c r="K2482" s="10">
        <f t="shared" si="18"/>
        <v>750</v>
      </c>
      <c r="L2482" s="10">
        <f t="shared" si="19"/>
        <v>262.5</v>
      </c>
      <c r="M2482" s="11">
        <v>0.35</v>
      </c>
      <c r="O2482" s="16"/>
      <c r="P2482" s="14"/>
      <c r="Q2482" s="12"/>
      <c r="R2482" s="13"/>
    </row>
    <row r="2483" spans="1:18" ht="15.85" customHeight="1">
      <c r="A2483" s="1"/>
      <c r="B2483" s="6" t="s">
        <v>14</v>
      </c>
      <c r="C2483" s="6">
        <v>1185732</v>
      </c>
      <c r="D2483" s="7">
        <v>44339</v>
      </c>
      <c r="E2483" s="6" t="s">
        <v>33</v>
      </c>
      <c r="F2483" s="6" t="s">
        <v>92</v>
      </c>
      <c r="G2483" s="6" t="s">
        <v>93</v>
      </c>
      <c r="H2483" s="6" t="s">
        <v>22</v>
      </c>
      <c r="I2483" s="8">
        <v>0.55000000000000004</v>
      </c>
      <c r="J2483" s="9">
        <v>2750</v>
      </c>
      <c r="K2483" s="10">
        <f t="shared" si="18"/>
        <v>1512.5000000000002</v>
      </c>
      <c r="L2483" s="10">
        <f t="shared" si="19"/>
        <v>605.00000000000011</v>
      </c>
      <c r="M2483" s="11">
        <v>0.4</v>
      </c>
      <c r="O2483" s="16"/>
      <c r="P2483" s="14"/>
      <c r="Q2483" s="12"/>
      <c r="R2483" s="13"/>
    </row>
    <row r="2484" spans="1:18" ht="15.85" customHeight="1">
      <c r="A2484" s="1"/>
      <c r="B2484" s="6" t="s">
        <v>14</v>
      </c>
      <c r="C2484" s="6">
        <v>1185732</v>
      </c>
      <c r="D2484" s="7">
        <v>44369</v>
      </c>
      <c r="E2484" s="6" t="s">
        <v>33</v>
      </c>
      <c r="F2484" s="6" t="s">
        <v>92</v>
      </c>
      <c r="G2484" s="6" t="s">
        <v>93</v>
      </c>
      <c r="H2484" s="6" t="s">
        <v>17</v>
      </c>
      <c r="I2484" s="8">
        <v>0.4</v>
      </c>
      <c r="J2484" s="9">
        <v>5250</v>
      </c>
      <c r="K2484" s="10">
        <f t="shared" si="18"/>
        <v>2100</v>
      </c>
      <c r="L2484" s="10">
        <f t="shared" si="19"/>
        <v>840</v>
      </c>
      <c r="M2484" s="11">
        <v>0.4</v>
      </c>
      <c r="O2484" s="16"/>
      <c r="P2484" s="14"/>
      <c r="Q2484" s="12"/>
      <c r="R2484" s="13"/>
    </row>
    <row r="2485" spans="1:18" ht="15.85" customHeight="1">
      <c r="A2485" s="1"/>
      <c r="B2485" s="6" t="s">
        <v>14</v>
      </c>
      <c r="C2485" s="6">
        <v>1185732</v>
      </c>
      <c r="D2485" s="7">
        <v>44369</v>
      </c>
      <c r="E2485" s="6" t="s">
        <v>33</v>
      </c>
      <c r="F2485" s="6" t="s">
        <v>92</v>
      </c>
      <c r="G2485" s="6" t="s">
        <v>93</v>
      </c>
      <c r="H2485" s="6" t="s">
        <v>18</v>
      </c>
      <c r="I2485" s="8">
        <v>0.35000000000000009</v>
      </c>
      <c r="J2485" s="9">
        <v>2750</v>
      </c>
      <c r="K2485" s="10">
        <f t="shared" si="18"/>
        <v>962.50000000000023</v>
      </c>
      <c r="L2485" s="10">
        <f t="shared" si="19"/>
        <v>336.87500000000006</v>
      </c>
      <c r="M2485" s="11">
        <v>0.35</v>
      </c>
      <c r="O2485" s="16"/>
      <c r="P2485" s="14"/>
      <c r="Q2485" s="12"/>
      <c r="R2485" s="13"/>
    </row>
    <row r="2486" spans="1:18" ht="15.85" customHeight="1">
      <c r="A2486" s="1"/>
      <c r="B2486" s="6" t="s">
        <v>14</v>
      </c>
      <c r="C2486" s="6">
        <v>1185732</v>
      </c>
      <c r="D2486" s="7">
        <v>44369</v>
      </c>
      <c r="E2486" s="6" t="s">
        <v>33</v>
      </c>
      <c r="F2486" s="6" t="s">
        <v>92</v>
      </c>
      <c r="G2486" s="6" t="s">
        <v>93</v>
      </c>
      <c r="H2486" s="6" t="s">
        <v>19</v>
      </c>
      <c r="I2486" s="8">
        <v>0.30000000000000004</v>
      </c>
      <c r="J2486" s="9">
        <v>2250</v>
      </c>
      <c r="K2486" s="10">
        <f t="shared" si="18"/>
        <v>675.00000000000011</v>
      </c>
      <c r="L2486" s="10">
        <f t="shared" si="19"/>
        <v>270.00000000000006</v>
      </c>
      <c r="M2486" s="11">
        <v>0.4</v>
      </c>
      <c r="O2486" s="16"/>
      <c r="P2486" s="14"/>
      <c r="Q2486" s="12"/>
      <c r="R2486" s="13"/>
    </row>
    <row r="2487" spans="1:18" ht="15.85" customHeight="1">
      <c r="A2487" s="1"/>
      <c r="B2487" s="6" t="s">
        <v>14</v>
      </c>
      <c r="C2487" s="6">
        <v>1185732</v>
      </c>
      <c r="D2487" s="7">
        <v>44369</v>
      </c>
      <c r="E2487" s="6" t="s">
        <v>33</v>
      </c>
      <c r="F2487" s="6" t="s">
        <v>92</v>
      </c>
      <c r="G2487" s="6" t="s">
        <v>93</v>
      </c>
      <c r="H2487" s="6" t="s">
        <v>20</v>
      </c>
      <c r="I2487" s="8">
        <v>0.30000000000000004</v>
      </c>
      <c r="J2487" s="9">
        <v>2000</v>
      </c>
      <c r="K2487" s="10">
        <f t="shared" si="18"/>
        <v>600.00000000000011</v>
      </c>
      <c r="L2487" s="10">
        <f t="shared" si="19"/>
        <v>240.00000000000006</v>
      </c>
      <c r="M2487" s="11">
        <v>0.4</v>
      </c>
      <c r="O2487" s="16"/>
      <c r="P2487" s="14"/>
      <c r="Q2487" s="12"/>
      <c r="R2487" s="13"/>
    </row>
    <row r="2488" spans="1:18" ht="15.85" customHeight="1">
      <c r="A2488" s="1"/>
      <c r="B2488" s="6" t="s">
        <v>14</v>
      </c>
      <c r="C2488" s="6">
        <v>1185732</v>
      </c>
      <c r="D2488" s="7">
        <v>44369</v>
      </c>
      <c r="E2488" s="6" t="s">
        <v>33</v>
      </c>
      <c r="F2488" s="6" t="s">
        <v>92</v>
      </c>
      <c r="G2488" s="6" t="s">
        <v>93</v>
      </c>
      <c r="H2488" s="6" t="s">
        <v>21</v>
      </c>
      <c r="I2488" s="8">
        <v>0.5</v>
      </c>
      <c r="J2488" s="9">
        <v>2000</v>
      </c>
      <c r="K2488" s="10">
        <f t="shared" si="18"/>
        <v>1000</v>
      </c>
      <c r="L2488" s="10">
        <f t="shared" si="19"/>
        <v>350</v>
      </c>
      <c r="M2488" s="11">
        <v>0.35</v>
      </c>
      <c r="O2488" s="16"/>
      <c r="P2488" s="14"/>
      <c r="Q2488" s="12"/>
      <c r="R2488" s="13"/>
    </row>
    <row r="2489" spans="1:18" ht="15.85" customHeight="1">
      <c r="A2489" s="1"/>
      <c r="B2489" s="6" t="s">
        <v>14</v>
      </c>
      <c r="C2489" s="6">
        <v>1185732</v>
      </c>
      <c r="D2489" s="7">
        <v>44369</v>
      </c>
      <c r="E2489" s="6" t="s">
        <v>33</v>
      </c>
      <c r="F2489" s="6" t="s">
        <v>92</v>
      </c>
      <c r="G2489" s="6" t="s">
        <v>93</v>
      </c>
      <c r="H2489" s="6" t="s">
        <v>22</v>
      </c>
      <c r="I2489" s="8">
        <v>0.55000000000000004</v>
      </c>
      <c r="J2489" s="9">
        <v>3750</v>
      </c>
      <c r="K2489" s="10">
        <f t="shared" si="18"/>
        <v>2062.5</v>
      </c>
      <c r="L2489" s="10">
        <f t="shared" si="19"/>
        <v>825</v>
      </c>
      <c r="M2489" s="11">
        <v>0.4</v>
      </c>
      <c r="O2489" s="16"/>
      <c r="P2489" s="14"/>
      <c r="Q2489" s="12"/>
      <c r="R2489" s="13"/>
    </row>
    <row r="2490" spans="1:18" ht="15.85" customHeight="1">
      <c r="A2490" s="1"/>
      <c r="B2490" s="6" t="s">
        <v>14</v>
      </c>
      <c r="C2490" s="6">
        <v>1185732</v>
      </c>
      <c r="D2490" s="7">
        <v>44398</v>
      </c>
      <c r="E2490" s="6" t="s">
        <v>33</v>
      </c>
      <c r="F2490" s="6" t="s">
        <v>92</v>
      </c>
      <c r="G2490" s="6" t="s">
        <v>93</v>
      </c>
      <c r="H2490" s="6" t="s">
        <v>17</v>
      </c>
      <c r="I2490" s="8">
        <v>0.5</v>
      </c>
      <c r="J2490" s="9">
        <v>6000</v>
      </c>
      <c r="K2490" s="10">
        <f t="shared" si="18"/>
        <v>3000</v>
      </c>
      <c r="L2490" s="10">
        <f t="shared" si="19"/>
        <v>1200</v>
      </c>
      <c r="M2490" s="11">
        <v>0.4</v>
      </c>
      <c r="O2490" s="16"/>
      <c r="P2490" s="14"/>
      <c r="Q2490" s="12"/>
      <c r="R2490" s="13"/>
    </row>
    <row r="2491" spans="1:18" ht="15.85" customHeight="1">
      <c r="A2491" s="1"/>
      <c r="B2491" s="6" t="s">
        <v>14</v>
      </c>
      <c r="C2491" s="6">
        <v>1185732</v>
      </c>
      <c r="D2491" s="7">
        <v>44398</v>
      </c>
      <c r="E2491" s="6" t="s">
        <v>33</v>
      </c>
      <c r="F2491" s="6" t="s">
        <v>92</v>
      </c>
      <c r="G2491" s="6" t="s">
        <v>93</v>
      </c>
      <c r="H2491" s="6" t="s">
        <v>18</v>
      </c>
      <c r="I2491" s="8">
        <v>0.45000000000000007</v>
      </c>
      <c r="J2491" s="9">
        <v>3500</v>
      </c>
      <c r="K2491" s="10">
        <f t="shared" si="18"/>
        <v>1575.0000000000002</v>
      </c>
      <c r="L2491" s="10">
        <f t="shared" si="19"/>
        <v>551.25</v>
      </c>
      <c r="M2491" s="11">
        <v>0.35</v>
      </c>
      <c r="O2491" s="16"/>
      <c r="P2491" s="14"/>
      <c r="Q2491" s="12"/>
      <c r="R2491" s="13"/>
    </row>
    <row r="2492" spans="1:18" ht="15.85" customHeight="1">
      <c r="A2492" s="1"/>
      <c r="B2492" s="6" t="s">
        <v>14</v>
      </c>
      <c r="C2492" s="6">
        <v>1185732</v>
      </c>
      <c r="D2492" s="7">
        <v>44398</v>
      </c>
      <c r="E2492" s="6" t="s">
        <v>33</v>
      </c>
      <c r="F2492" s="6" t="s">
        <v>92</v>
      </c>
      <c r="G2492" s="6" t="s">
        <v>93</v>
      </c>
      <c r="H2492" s="6" t="s">
        <v>19</v>
      </c>
      <c r="I2492" s="8">
        <v>0.4</v>
      </c>
      <c r="J2492" s="9">
        <v>2750</v>
      </c>
      <c r="K2492" s="10">
        <f t="shared" si="18"/>
        <v>1100</v>
      </c>
      <c r="L2492" s="10">
        <f t="shared" si="19"/>
        <v>440</v>
      </c>
      <c r="M2492" s="11">
        <v>0.4</v>
      </c>
      <c r="O2492" s="16"/>
      <c r="P2492" s="14"/>
      <c r="Q2492" s="12"/>
      <c r="R2492" s="13"/>
    </row>
    <row r="2493" spans="1:18" ht="15.85" customHeight="1">
      <c r="A2493" s="1"/>
      <c r="B2493" s="6" t="s">
        <v>14</v>
      </c>
      <c r="C2493" s="6">
        <v>1185732</v>
      </c>
      <c r="D2493" s="7">
        <v>44398</v>
      </c>
      <c r="E2493" s="6" t="s">
        <v>33</v>
      </c>
      <c r="F2493" s="6" t="s">
        <v>92</v>
      </c>
      <c r="G2493" s="6" t="s">
        <v>93</v>
      </c>
      <c r="H2493" s="6" t="s">
        <v>20</v>
      </c>
      <c r="I2493" s="8">
        <v>0.4</v>
      </c>
      <c r="J2493" s="9">
        <v>2250</v>
      </c>
      <c r="K2493" s="10">
        <f t="shared" si="18"/>
        <v>900</v>
      </c>
      <c r="L2493" s="10">
        <f t="shared" si="19"/>
        <v>360</v>
      </c>
      <c r="M2493" s="11">
        <v>0.4</v>
      </c>
      <c r="O2493" s="16"/>
      <c r="P2493" s="14"/>
      <c r="Q2493" s="12"/>
      <c r="R2493" s="13"/>
    </row>
    <row r="2494" spans="1:18" ht="15.85" customHeight="1">
      <c r="A2494" s="1"/>
      <c r="B2494" s="6" t="s">
        <v>14</v>
      </c>
      <c r="C2494" s="6">
        <v>1185732</v>
      </c>
      <c r="D2494" s="7">
        <v>44398</v>
      </c>
      <c r="E2494" s="6" t="s">
        <v>33</v>
      </c>
      <c r="F2494" s="6" t="s">
        <v>92</v>
      </c>
      <c r="G2494" s="6" t="s">
        <v>93</v>
      </c>
      <c r="H2494" s="6" t="s">
        <v>21</v>
      </c>
      <c r="I2494" s="8">
        <v>0.5</v>
      </c>
      <c r="J2494" s="9">
        <v>2500</v>
      </c>
      <c r="K2494" s="10">
        <f t="shared" si="18"/>
        <v>1250</v>
      </c>
      <c r="L2494" s="10">
        <f t="shared" si="19"/>
        <v>437.5</v>
      </c>
      <c r="M2494" s="11">
        <v>0.35</v>
      </c>
      <c r="O2494" s="16"/>
      <c r="P2494" s="14"/>
      <c r="Q2494" s="12"/>
      <c r="R2494" s="13"/>
    </row>
    <row r="2495" spans="1:18" ht="15.85" customHeight="1">
      <c r="A2495" s="1"/>
      <c r="B2495" s="6" t="s">
        <v>14</v>
      </c>
      <c r="C2495" s="6">
        <v>1185732</v>
      </c>
      <c r="D2495" s="7">
        <v>44398</v>
      </c>
      <c r="E2495" s="6" t="s">
        <v>33</v>
      </c>
      <c r="F2495" s="6" t="s">
        <v>92</v>
      </c>
      <c r="G2495" s="6" t="s">
        <v>93</v>
      </c>
      <c r="H2495" s="6" t="s">
        <v>22</v>
      </c>
      <c r="I2495" s="8">
        <v>0.55000000000000004</v>
      </c>
      <c r="J2495" s="9">
        <v>4250</v>
      </c>
      <c r="K2495" s="10">
        <f t="shared" si="18"/>
        <v>2337.5</v>
      </c>
      <c r="L2495" s="10">
        <f t="shared" si="19"/>
        <v>935</v>
      </c>
      <c r="M2495" s="11">
        <v>0.4</v>
      </c>
      <c r="O2495" s="16"/>
      <c r="P2495" s="14"/>
      <c r="Q2495" s="12"/>
      <c r="R2495" s="13"/>
    </row>
    <row r="2496" spans="1:18" ht="15.85" customHeight="1">
      <c r="A2496" s="1"/>
      <c r="B2496" s="6" t="s">
        <v>14</v>
      </c>
      <c r="C2496" s="6">
        <v>1185732</v>
      </c>
      <c r="D2496" s="7">
        <v>44430</v>
      </c>
      <c r="E2496" s="6" t="s">
        <v>33</v>
      </c>
      <c r="F2496" s="6" t="s">
        <v>92</v>
      </c>
      <c r="G2496" s="6" t="s">
        <v>93</v>
      </c>
      <c r="H2496" s="6" t="s">
        <v>17</v>
      </c>
      <c r="I2496" s="8">
        <v>0.5</v>
      </c>
      <c r="J2496" s="9">
        <v>5750</v>
      </c>
      <c r="K2496" s="10">
        <f t="shared" si="18"/>
        <v>2875</v>
      </c>
      <c r="L2496" s="10">
        <f t="shared" si="19"/>
        <v>1150</v>
      </c>
      <c r="M2496" s="11">
        <v>0.4</v>
      </c>
      <c r="O2496" s="16"/>
      <c r="P2496" s="14"/>
      <c r="Q2496" s="12"/>
      <c r="R2496" s="13"/>
    </row>
    <row r="2497" spans="1:18" ht="15.85" customHeight="1">
      <c r="A2497" s="1"/>
      <c r="B2497" s="6" t="s">
        <v>14</v>
      </c>
      <c r="C2497" s="6">
        <v>1185732</v>
      </c>
      <c r="D2497" s="7">
        <v>44430</v>
      </c>
      <c r="E2497" s="6" t="s">
        <v>33</v>
      </c>
      <c r="F2497" s="6" t="s">
        <v>92</v>
      </c>
      <c r="G2497" s="6" t="s">
        <v>93</v>
      </c>
      <c r="H2497" s="6" t="s">
        <v>18</v>
      </c>
      <c r="I2497" s="8">
        <v>0.45000000000000007</v>
      </c>
      <c r="J2497" s="9">
        <v>3500</v>
      </c>
      <c r="K2497" s="10">
        <f t="shared" si="18"/>
        <v>1575.0000000000002</v>
      </c>
      <c r="L2497" s="10">
        <f t="shared" si="19"/>
        <v>551.25</v>
      </c>
      <c r="M2497" s="11">
        <v>0.35</v>
      </c>
      <c r="O2497" s="16"/>
      <c r="P2497" s="14"/>
      <c r="Q2497" s="12"/>
      <c r="R2497" s="13"/>
    </row>
    <row r="2498" spans="1:18" ht="15.85" customHeight="1">
      <c r="A2498" s="1"/>
      <c r="B2498" s="6" t="s">
        <v>14</v>
      </c>
      <c r="C2498" s="6">
        <v>1185732</v>
      </c>
      <c r="D2498" s="7">
        <v>44430</v>
      </c>
      <c r="E2498" s="6" t="s">
        <v>33</v>
      </c>
      <c r="F2498" s="6" t="s">
        <v>92</v>
      </c>
      <c r="G2498" s="6" t="s">
        <v>93</v>
      </c>
      <c r="H2498" s="6" t="s">
        <v>19</v>
      </c>
      <c r="I2498" s="8">
        <v>0.4</v>
      </c>
      <c r="J2498" s="9">
        <v>2750</v>
      </c>
      <c r="K2498" s="10">
        <f t="shared" si="18"/>
        <v>1100</v>
      </c>
      <c r="L2498" s="10">
        <f t="shared" si="19"/>
        <v>440</v>
      </c>
      <c r="M2498" s="11">
        <v>0.4</v>
      </c>
      <c r="O2498" s="16"/>
      <c r="P2498" s="14"/>
      <c r="Q2498" s="12"/>
      <c r="R2498" s="13"/>
    </row>
    <row r="2499" spans="1:18" ht="15.85" customHeight="1">
      <c r="A2499" s="1"/>
      <c r="B2499" s="6" t="s">
        <v>14</v>
      </c>
      <c r="C2499" s="6">
        <v>1185732</v>
      </c>
      <c r="D2499" s="7">
        <v>44430</v>
      </c>
      <c r="E2499" s="6" t="s">
        <v>33</v>
      </c>
      <c r="F2499" s="6" t="s">
        <v>92</v>
      </c>
      <c r="G2499" s="6" t="s">
        <v>93</v>
      </c>
      <c r="H2499" s="6" t="s">
        <v>20</v>
      </c>
      <c r="I2499" s="8">
        <v>0.4</v>
      </c>
      <c r="J2499" s="9">
        <v>2500</v>
      </c>
      <c r="K2499" s="10">
        <f t="shared" si="18"/>
        <v>1000</v>
      </c>
      <c r="L2499" s="10">
        <f t="shared" si="19"/>
        <v>400</v>
      </c>
      <c r="M2499" s="11">
        <v>0.4</v>
      </c>
      <c r="O2499" s="16"/>
      <c r="P2499" s="14"/>
      <c r="Q2499" s="12"/>
      <c r="R2499" s="13"/>
    </row>
    <row r="2500" spans="1:18" ht="15.85" customHeight="1">
      <c r="A2500" s="1"/>
      <c r="B2500" s="6" t="s">
        <v>14</v>
      </c>
      <c r="C2500" s="6">
        <v>1185732</v>
      </c>
      <c r="D2500" s="7">
        <v>44430</v>
      </c>
      <c r="E2500" s="6" t="s">
        <v>33</v>
      </c>
      <c r="F2500" s="6" t="s">
        <v>92</v>
      </c>
      <c r="G2500" s="6" t="s">
        <v>93</v>
      </c>
      <c r="H2500" s="6" t="s">
        <v>21</v>
      </c>
      <c r="I2500" s="8">
        <v>0.5</v>
      </c>
      <c r="J2500" s="9">
        <v>2250</v>
      </c>
      <c r="K2500" s="10">
        <f t="shared" si="18"/>
        <v>1125</v>
      </c>
      <c r="L2500" s="10">
        <f t="shared" si="19"/>
        <v>393.75</v>
      </c>
      <c r="M2500" s="11">
        <v>0.35</v>
      </c>
      <c r="O2500" s="16"/>
      <c r="P2500" s="14"/>
      <c r="Q2500" s="12"/>
      <c r="R2500" s="13"/>
    </row>
    <row r="2501" spans="1:18" ht="15.85" customHeight="1">
      <c r="A2501" s="1"/>
      <c r="B2501" s="6" t="s">
        <v>14</v>
      </c>
      <c r="C2501" s="6">
        <v>1185732</v>
      </c>
      <c r="D2501" s="7">
        <v>44430</v>
      </c>
      <c r="E2501" s="6" t="s">
        <v>33</v>
      </c>
      <c r="F2501" s="6" t="s">
        <v>92</v>
      </c>
      <c r="G2501" s="6" t="s">
        <v>93</v>
      </c>
      <c r="H2501" s="6" t="s">
        <v>22</v>
      </c>
      <c r="I2501" s="8">
        <v>0.55000000000000004</v>
      </c>
      <c r="J2501" s="9">
        <v>4000</v>
      </c>
      <c r="K2501" s="10">
        <f t="shared" si="18"/>
        <v>2200</v>
      </c>
      <c r="L2501" s="10">
        <f t="shared" si="19"/>
        <v>880</v>
      </c>
      <c r="M2501" s="11">
        <v>0.4</v>
      </c>
      <c r="O2501" s="16"/>
      <c r="P2501" s="14"/>
      <c r="Q2501" s="12"/>
      <c r="R2501" s="13"/>
    </row>
    <row r="2502" spans="1:18" ht="15.85" customHeight="1">
      <c r="A2502" s="1"/>
      <c r="B2502" s="6" t="s">
        <v>14</v>
      </c>
      <c r="C2502" s="6">
        <v>1185732</v>
      </c>
      <c r="D2502" s="7">
        <v>44462</v>
      </c>
      <c r="E2502" s="6" t="s">
        <v>33</v>
      </c>
      <c r="F2502" s="6" t="s">
        <v>92</v>
      </c>
      <c r="G2502" s="6" t="s">
        <v>93</v>
      </c>
      <c r="H2502" s="6" t="s">
        <v>17</v>
      </c>
      <c r="I2502" s="8">
        <v>0.5</v>
      </c>
      <c r="J2502" s="9">
        <v>5250</v>
      </c>
      <c r="K2502" s="10">
        <f t="shared" si="18"/>
        <v>2625</v>
      </c>
      <c r="L2502" s="10">
        <f t="shared" si="19"/>
        <v>1050</v>
      </c>
      <c r="M2502" s="11">
        <v>0.4</v>
      </c>
      <c r="O2502" s="16"/>
      <c r="P2502" s="14"/>
      <c r="Q2502" s="12"/>
      <c r="R2502" s="13"/>
    </row>
    <row r="2503" spans="1:18" ht="15.85" customHeight="1">
      <c r="A2503" s="1"/>
      <c r="B2503" s="6" t="s">
        <v>14</v>
      </c>
      <c r="C2503" s="6">
        <v>1185732</v>
      </c>
      <c r="D2503" s="7">
        <v>44462</v>
      </c>
      <c r="E2503" s="6" t="s">
        <v>33</v>
      </c>
      <c r="F2503" s="6" t="s">
        <v>92</v>
      </c>
      <c r="G2503" s="6" t="s">
        <v>93</v>
      </c>
      <c r="H2503" s="6" t="s">
        <v>18</v>
      </c>
      <c r="I2503" s="8">
        <v>0.45000000000000007</v>
      </c>
      <c r="J2503" s="9">
        <v>3250</v>
      </c>
      <c r="K2503" s="10">
        <f t="shared" si="18"/>
        <v>1462.5000000000002</v>
      </c>
      <c r="L2503" s="10">
        <f t="shared" si="19"/>
        <v>511.87500000000006</v>
      </c>
      <c r="M2503" s="11">
        <v>0.35</v>
      </c>
      <c r="O2503" s="16"/>
      <c r="P2503" s="14"/>
      <c r="Q2503" s="12"/>
      <c r="R2503" s="13"/>
    </row>
    <row r="2504" spans="1:18" ht="15.85" customHeight="1">
      <c r="A2504" s="1"/>
      <c r="B2504" s="6" t="s">
        <v>14</v>
      </c>
      <c r="C2504" s="6">
        <v>1185732</v>
      </c>
      <c r="D2504" s="7">
        <v>44462</v>
      </c>
      <c r="E2504" s="6" t="s">
        <v>33</v>
      </c>
      <c r="F2504" s="6" t="s">
        <v>92</v>
      </c>
      <c r="G2504" s="6" t="s">
        <v>93</v>
      </c>
      <c r="H2504" s="6" t="s">
        <v>19</v>
      </c>
      <c r="I2504" s="8">
        <v>0.35000000000000003</v>
      </c>
      <c r="J2504" s="9">
        <v>2250</v>
      </c>
      <c r="K2504" s="10">
        <f t="shared" si="18"/>
        <v>787.50000000000011</v>
      </c>
      <c r="L2504" s="10">
        <f t="shared" si="19"/>
        <v>315.00000000000006</v>
      </c>
      <c r="M2504" s="11">
        <v>0.4</v>
      </c>
      <c r="O2504" s="16"/>
      <c r="P2504" s="14"/>
      <c r="Q2504" s="12"/>
      <c r="R2504" s="13"/>
    </row>
    <row r="2505" spans="1:18" ht="15.85" customHeight="1">
      <c r="A2505" s="1"/>
      <c r="B2505" s="6" t="s">
        <v>14</v>
      </c>
      <c r="C2505" s="6">
        <v>1185732</v>
      </c>
      <c r="D2505" s="7">
        <v>44462</v>
      </c>
      <c r="E2505" s="6" t="s">
        <v>33</v>
      </c>
      <c r="F2505" s="6" t="s">
        <v>92</v>
      </c>
      <c r="G2505" s="6" t="s">
        <v>93</v>
      </c>
      <c r="H2505" s="6" t="s">
        <v>20</v>
      </c>
      <c r="I2505" s="8">
        <v>0.35000000000000003</v>
      </c>
      <c r="J2505" s="9">
        <v>2000</v>
      </c>
      <c r="K2505" s="10">
        <f t="shared" si="18"/>
        <v>700.00000000000011</v>
      </c>
      <c r="L2505" s="10">
        <f t="shared" si="19"/>
        <v>280.00000000000006</v>
      </c>
      <c r="M2505" s="11">
        <v>0.4</v>
      </c>
      <c r="O2505" s="16"/>
      <c r="P2505" s="14"/>
      <c r="Q2505" s="12"/>
      <c r="R2505" s="13"/>
    </row>
    <row r="2506" spans="1:18" ht="15.85" customHeight="1">
      <c r="A2506" s="1"/>
      <c r="B2506" s="6" t="s">
        <v>14</v>
      </c>
      <c r="C2506" s="6">
        <v>1185732</v>
      </c>
      <c r="D2506" s="7">
        <v>44462</v>
      </c>
      <c r="E2506" s="6" t="s">
        <v>33</v>
      </c>
      <c r="F2506" s="6" t="s">
        <v>92</v>
      </c>
      <c r="G2506" s="6" t="s">
        <v>93</v>
      </c>
      <c r="H2506" s="6" t="s">
        <v>21</v>
      </c>
      <c r="I2506" s="8">
        <v>0.45</v>
      </c>
      <c r="J2506" s="9">
        <v>2000</v>
      </c>
      <c r="K2506" s="10">
        <f t="shared" si="18"/>
        <v>900</v>
      </c>
      <c r="L2506" s="10">
        <f t="shared" si="19"/>
        <v>315</v>
      </c>
      <c r="M2506" s="11">
        <v>0.35</v>
      </c>
      <c r="O2506" s="16"/>
      <c r="P2506" s="14"/>
      <c r="Q2506" s="12"/>
      <c r="R2506" s="13"/>
    </row>
    <row r="2507" spans="1:18" ht="15.85" customHeight="1">
      <c r="A2507" s="1"/>
      <c r="B2507" s="6" t="s">
        <v>14</v>
      </c>
      <c r="C2507" s="6">
        <v>1185732</v>
      </c>
      <c r="D2507" s="7">
        <v>44462</v>
      </c>
      <c r="E2507" s="6" t="s">
        <v>33</v>
      </c>
      <c r="F2507" s="6" t="s">
        <v>92</v>
      </c>
      <c r="G2507" s="6" t="s">
        <v>93</v>
      </c>
      <c r="H2507" s="6" t="s">
        <v>22</v>
      </c>
      <c r="I2507" s="8">
        <v>0.5</v>
      </c>
      <c r="J2507" s="9">
        <v>2750</v>
      </c>
      <c r="K2507" s="10">
        <f t="shared" si="18"/>
        <v>1375</v>
      </c>
      <c r="L2507" s="10">
        <f t="shared" si="19"/>
        <v>550</v>
      </c>
      <c r="M2507" s="11">
        <v>0.4</v>
      </c>
      <c r="O2507" s="16"/>
      <c r="P2507" s="14"/>
      <c r="Q2507" s="12"/>
      <c r="R2507" s="13"/>
    </row>
    <row r="2508" spans="1:18" ht="15.85" customHeight="1">
      <c r="A2508" s="1"/>
      <c r="B2508" s="6" t="s">
        <v>14</v>
      </c>
      <c r="C2508" s="6">
        <v>1185732</v>
      </c>
      <c r="D2508" s="7">
        <v>44491</v>
      </c>
      <c r="E2508" s="6" t="s">
        <v>33</v>
      </c>
      <c r="F2508" s="6" t="s">
        <v>92</v>
      </c>
      <c r="G2508" s="6" t="s">
        <v>93</v>
      </c>
      <c r="H2508" s="6" t="s">
        <v>17</v>
      </c>
      <c r="I2508" s="8">
        <v>0.54999999999999993</v>
      </c>
      <c r="J2508" s="9">
        <v>4500</v>
      </c>
      <c r="K2508" s="10">
        <f t="shared" si="18"/>
        <v>2474.9999999999995</v>
      </c>
      <c r="L2508" s="10">
        <f t="shared" si="19"/>
        <v>989.99999999999989</v>
      </c>
      <c r="M2508" s="11">
        <v>0.4</v>
      </c>
      <c r="O2508" s="16"/>
      <c r="P2508" s="14"/>
      <c r="Q2508" s="12"/>
      <c r="R2508" s="13"/>
    </row>
    <row r="2509" spans="1:18" ht="15.85" customHeight="1">
      <c r="A2509" s="1"/>
      <c r="B2509" s="6" t="s">
        <v>14</v>
      </c>
      <c r="C2509" s="6">
        <v>1185732</v>
      </c>
      <c r="D2509" s="7">
        <v>44491</v>
      </c>
      <c r="E2509" s="6" t="s">
        <v>33</v>
      </c>
      <c r="F2509" s="6" t="s">
        <v>92</v>
      </c>
      <c r="G2509" s="6" t="s">
        <v>93</v>
      </c>
      <c r="H2509" s="6" t="s">
        <v>18</v>
      </c>
      <c r="I2509" s="8">
        <v>0.45</v>
      </c>
      <c r="J2509" s="9">
        <v>2750</v>
      </c>
      <c r="K2509" s="10">
        <f t="shared" si="18"/>
        <v>1237.5</v>
      </c>
      <c r="L2509" s="10">
        <f t="shared" si="19"/>
        <v>433.125</v>
      </c>
      <c r="M2509" s="11">
        <v>0.35</v>
      </c>
      <c r="O2509" s="16"/>
      <c r="P2509" s="14"/>
      <c r="Q2509" s="12"/>
      <c r="R2509" s="13"/>
    </row>
    <row r="2510" spans="1:18" ht="15.85" customHeight="1">
      <c r="A2510" s="1"/>
      <c r="B2510" s="6" t="s">
        <v>14</v>
      </c>
      <c r="C2510" s="6">
        <v>1185732</v>
      </c>
      <c r="D2510" s="7">
        <v>44491</v>
      </c>
      <c r="E2510" s="6" t="s">
        <v>33</v>
      </c>
      <c r="F2510" s="6" t="s">
        <v>92</v>
      </c>
      <c r="G2510" s="6" t="s">
        <v>93</v>
      </c>
      <c r="H2510" s="6" t="s">
        <v>19</v>
      </c>
      <c r="I2510" s="8">
        <v>0.45</v>
      </c>
      <c r="J2510" s="9">
        <v>1750</v>
      </c>
      <c r="K2510" s="10">
        <f t="shared" si="18"/>
        <v>787.5</v>
      </c>
      <c r="L2510" s="10">
        <f t="shared" si="19"/>
        <v>315</v>
      </c>
      <c r="M2510" s="11">
        <v>0.4</v>
      </c>
      <c r="O2510" s="16"/>
      <c r="P2510" s="14"/>
      <c r="Q2510" s="12"/>
      <c r="R2510" s="13"/>
    </row>
    <row r="2511" spans="1:18" ht="15.85" customHeight="1">
      <c r="A2511" s="1"/>
      <c r="B2511" s="6" t="s">
        <v>14</v>
      </c>
      <c r="C2511" s="6">
        <v>1185732</v>
      </c>
      <c r="D2511" s="7">
        <v>44491</v>
      </c>
      <c r="E2511" s="6" t="s">
        <v>33</v>
      </c>
      <c r="F2511" s="6" t="s">
        <v>92</v>
      </c>
      <c r="G2511" s="6" t="s">
        <v>93</v>
      </c>
      <c r="H2511" s="6" t="s">
        <v>20</v>
      </c>
      <c r="I2511" s="8">
        <v>0.45</v>
      </c>
      <c r="J2511" s="9">
        <v>1500</v>
      </c>
      <c r="K2511" s="10">
        <f t="shared" si="18"/>
        <v>675</v>
      </c>
      <c r="L2511" s="10">
        <f t="shared" si="19"/>
        <v>270</v>
      </c>
      <c r="M2511" s="11">
        <v>0.4</v>
      </c>
      <c r="O2511" s="16"/>
      <c r="P2511" s="14"/>
      <c r="Q2511" s="12"/>
      <c r="R2511" s="13"/>
    </row>
    <row r="2512" spans="1:18" ht="15.85" customHeight="1">
      <c r="A2512" s="1"/>
      <c r="B2512" s="6" t="s">
        <v>14</v>
      </c>
      <c r="C2512" s="6">
        <v>1185732</v>
      </c>
      <c r="D2512" s="7">
        <v>44491</v>
      </c>
      <c r="E2512" s="6" t="s">
        <v>33</v>
      </c>
      <c r="F2512" s="6" t="s">
        <v>92</v>
      </c>
      <c r="G2512" s="6" t="s">
        <v>93</v>
      </c>
      <c r="H2512" s="6" t="s">
        <v>21</v>
      </c>
      <c r="I2512" s="8">
        <v>0.54999999999999993</v>
      </c>
      <c r="J2512" s="9">
        <v>1500</v>
      </c>
      <c r="K2512" s="10">
        <f t="shared" si="18"/>
        <v>824.99999999999989</v>
      </c>
      <c r="L2512" s="10">
        <f t="shared" si="19"/>
        <v>288.74999999999994</v>
      </c>
      <c r="M2512" s="11">
        <v>0.35</v>
      </c>
      <c r="O2512" s="16"/>
      <c r="P2512" s="14"/>
      <c r="Q2512" s="12"/>
      <c r="R2512" s="13"/>
    </row>
    <row r="2513" spans="1:18" ht="15.85" customHeight="1">
      <c r="A2513" s="1"/>
      <c r="B2513" s="6" t="s">
        <v>14</v>
      </c>
      <c r="C2513" s="6">
        <v>1185732</v>
      </c>
      <c r="D2513" s="7">
        <v>44491</v>
      </c>
      <c r="E2513" s="6" t="s">
        <v>33</v>
      </c>
      <c r="F2513" s="6" t="s">
        <v>92</v>
      </c>
      <c r="G2513" s="6" t="s">
        <v>93</v>
      </c>
      <c r="H2513" s="6" t="s">
        <v>22</v>
      </c>
      <c r="I2513" s="8">
        <v>0.54999999999999993</v>
      </c>
      <c r="J2513" s="9">
        <v>2750</v>
      </c>
      <c r="K2513" s="10">
        <f t="shared" si="18"/>
        <v>1512.4999999999998</v>
      </c>
      <c r="L2513" s="10">
        <f t="shared" si="19"/>
        <v>604.99999999999989</v>
      </c>
      <c r="M2513" s="11">
        <v>0.4</v>
      </c>
      <c r="O2513" s="16"/>
      <c r="P2513" s="14"/>
      <c r="Q2513" s="12"/>
      <c r="R2513" s="13"/>
    </row>
    <row r="2514" spans="1:18" ht="15.85" customHeight="1">
      <c r="A2514" s="1"/>
      <c r="B2514" s="6" t="s">
        <v>14</v>
      </c>
      <c r="C2514" s="6">
        <v>1185732</v>
      </c>
      <c r="D2514" s="7">
        <v>44522</v>
      </c>
      <c r="E2514" s="6" t="s">
        <v>33</v>
      </c>
      <c r="F2514" s="6" t="s">
        <v>92</v>
      </c>
      <c r="G2514" s="6" t="s">
        <v>93</v>
      </c>
      <c r="H2514" s="6" t="s">
        <v>17</v>
      </c>
      <c r="I2514" s="8">
        <v>0.5</v>
      </c>
      <c r="J2514" s="9">
        <v>4250</v>
      </c>
      <c r="K2514" s="10">
        <f t="shared" si="18"/>
        <v>2125</v>
      </c>
      <c r="L2514" s="10">
        <f t="shared" si="19"/>
        <v>850</v>
      </c>
      <c r="M2514" s="11">
        <v>0.4</v>
      </c>
      <c r="O2514" s="16"/>
      <c r="P2514" s="14"/>
      <c r="Q2514" s="12"/>
      <c r="R2514" s="13"/>
    </row>
    <row r="2515" spans="1:18" ht="15.85" customHeight="1">
      <c r="A2515" s="1"/>
      <c r="B2515" s="6" t="s">
        <v>14</v>
      </c>
      <c r="C2515" s="6">
        <v>1185732</v>
      </c>
      <c r="D2515" s="7">
        <v>44522</v>
      </c>
      <c r="E2515" s="6" t="s">
        <v>33</v>
      </c>
      <c r="F2515" s="6" t="s">
        <v>92</v>
      </c>
      <c r="G2515" s="6" t="s">
        <v>93</v>
      </c>
      <c r="H2515" s="6" t="s">
        <v>18</v>
      </c>
      <c r="I2515" s="8">
        <v>0.4</v>
      </c>
      <c r="J2515" s="9">
        <v>2750</v>
      </c>
      <c r="K2515" s="10">
        <f t="shared" si="18"/>
        <v>1100</v>
      </c>
      <c r="L2515" s="10">
        <f t="shared" si="19"/>
        <v>385</v>
      </c>
      <c r="M2515" s="11">
        <v>0.35</v>
      </c>
      <c r="O2515" s="16"/>
      <c r="P2515" s="14"/>
      <c r="Q2515" s="12"/>
      <c r="R2515" s="13"/>
    </row>
    <row r="2516" spans="1:18" ht="15.85" customHeight="1">
      <c r="A2516" s="1"/>
      <c r="B2516" s="6" t="s">
        <v>14</v>
      </c>
      <c r="C2516" s="6">
        <v>1185732</v>
      </c>
      <c r="D2516" s="7">
        <v>44522</v>
      </c>
      <c r="E2516" s="6" t="s">
        <v>33</v>
      </c>
      <c r="F2516" s="6" t="s">
        <v>92</v>
      </c>
      <c r="G2516" s="6" t="s">
        <v>93</v>
      </c>
      <c r="H2516" s="6" t="s">
        <v>19</v>
      </c>
      <c r="I2516" s="8">
        <v>0.45</v>
      </c>
      <c r="J2516" s="9">
        <v>2200</v>
      </c>
      <c r="K2516" s="10">
        <f t="shared" si="18"/>
        <v>990</v>
      </c>
      <c r="L2516" s="10">
        <f t="shared" si="19"/>
        <v>396</v>
      </c>
      <c r="M2516" s="11">
        <v>0.4</v>
      </c>
      <c r="O2516" s="16"/>
      <c r="P2516" s="14"/>
      <c r="Q2516" s="12"/>
      <c r="R2516" s="13"/>
    </row>
    <row r="2517" spans="1:18" ht="15.85" customHeight="1">
      <c r="A2517" s="1"/>
      <c r="B2517" s="6" t="s">
        <v>14</v>
      </c>
      <c r="C2517" s="6">
        <v>1185732</v>
      </c>
      <c r="D2517" s="7">
        <v>44522</v>
      </c>
      <c r="E2517" s="6" t="s">
        <v>33</v>
      </c>
      <c r="F2517" s="6" t="s">
        <v>92</v>
      </c>
      <c r="G2517" s="6" t="s">
        <v>93</v>
      </c>
      <c r="H2517" s="6" t="s">
        <v>20</v>
      </c>
      <c r="I2517" s="8">
        <v>0.55000000000000004</v>
      </c>
      <c r="J2517" s="9">
        <v>2000</v>
      </c>
      <c r="K2517" s="10">
        <f t="shared" si="18"/>
        <v>1100</v>
      </c>
      <c r="L2517" s="10">
        <f t="shared" si="19"/>
        <v>440</v>
      </c>
      <c r="M2517" s="11">
        <v>0.4</v>
      </c>
      <c r="O2517" s="16"/>
      <c r="P2517" s="14"/>
      <c r="Q2517" s="12"/>
      <c r="R2517" s="13"/>
    </row>
    <row r="2518" spans="1:18" ht="15.85" customHeight="1">
      <c r="A2518" s="1"/>
      <c r="B2518" s="6" t="s">
        <v>14</v>
      </c>
      <c r="C2518" s="6">
        <v>1185732</v>
      </c>
      <c r="D2518" s="7">
        <v>44522</v>
      </c>
      <c r="E2518" s="6" t="s">
        <v>33</v>
      </c>
      <c r="F2518" s="6" t="s">
        <v>92</v>
      </c>
      <c r="G2518" s="6" t="s">
        <v>93</v>
      </c>
      <c r="H2518" s="6" t="s">
        <v>21</v>
      </c>
      <c r="I2518" s="8">
        <v>0.65</v>
      </c>
      <c r="J2518" s="9">
        <v>1750</v>
      </c>
      <c r="K2518" s="10">
        <f t="shared" si="18"/>
        <v>1137.5</v>
      </c>
      <c r="L2518" s="10">
        <f t="shared" si="19"/>
        <v>398.125</v>
      </c>
      <c r="M2518" s="11">
        <v>0.35</v>
      </c>
      <c r="O2518" s="16"/>
      <c r="P2518" s="14"/>
      <c r="Q2518" s="12"/>
      <c r="R2518" s="13"/>
    </row>
    <row r="2519" spans="1:18" ht="15.85" customHeight="1">
      <c r="A2519" s="1"/>
      <c r="B2519" s="6" t="s">
        <v>14</v>
      </c>
      <c r="C2519" s="6">
        <v>1185732</v>
      </c>
      <c r="D2519" s="7">
        <v>44522</v>
      </c>
      <c r="E2519" s="6" t="s">
        <v>33</v>
      </c>
      <c r="F2519" s="6" t="s">
        <v>92</v>
      </c>
      <c r="G2519" s="6" t="s">
        <v>93</v>
      </c>
      <c r="H2519" s="6" t="s">
        <v>22</v>
      </c>
      <c r="I2519" s="8">
        <v>0.7</v>
      </c>
      <c r="J2519" s="9">
        <v>2750</v>
      </c>
      <c r="K2519" s="10">
        <f t="shared" si="18"/>
        <v>1924.9999999999998</v>
      </c>
      <c r="L2519" s="10">
        <f t="shared" si="19"/>
        <v>770</v>
      </c>
      <c r="M2519" s="11">
        <v>0.4</v>
      </c>
      <c r="O2519" s="16"/>
      <c r="P2519" s="14"/>
      <c r="Q2519" s="12"/>
      <c r="R2519" s="13"/>
    </row>
    <row r="2520" spans="1:18" ht="15.85" customHeight="1">
      <c r="A2520" s="1"/>
      <c r="B2520" s="6" t="s">
        <v>14</v>
      </c>
      <c r="C2520" s="6">
        <v>1185732</v>
      </c>
      <c r="D2520" s="7">
        <v>44551</v>
      </c>
      <c r="E2520" s="6" t="s">
        <v>33</v>
      </c>
      <c r="F2520" s="6" t="s">
        <v>92</v>
      </c>
      <c r="G2520" s="6" t="s">
        <v>93</v>
      </c>
      <c r="H2520" s="6" t="s">
        <v>17</v>
      </c>
      <c r="I2520" s="8">
        <v>0.65</v>
      </c>
      <c r="J2520" s="9">
        <v>5250</v>
      </c>
      <c r="K2520" s="10">
        <f t="shared" si="18"/>
        <v>3412.5</v>
      </c>
      <c r="L2520" s="10">
        <f t="shared" si="19"/>
        <v>1365</v>
      </c>
      <c r="M2520" s="11">
        <v>0.4</v>
      </c>
      <c r="O2520" s="16"/>
      <c r="P2520" s="14"/>
      <c r="Q2520" s="12"/>
      <c r="R2520" s="13"/>
    </row>
    <row r="2521" spans="1:18" ht="15.85" customHeight="1">
      <c r="A2521" s="1"/>
      <c r="B2521" s="6" t="s">
        <v>14</v>
      </c>
      <c r="C2521" s="6">
        <v>1185732</v>
      </c>
      <c r="D2521" s="7">
        <v>44551</v>
      </c>
      <c r="E2521" s="6" t="s">
        <v>33</v>
      </c>
      <c r="F2521" s="6" t="s">
        <v>92</v>
      </c>
      <c r="G2521" s="6" t="s">
        <v>93</v>
      </c>
      <c r="H2521" s="6" t="s">
        <v>18</v>
      </c>
      <c r="I2521" s="8">
        <v>0.55000000000000004</v>
      </c>
      <c r="J2521" s="9">
        <v>3250</v>
      </c>
      <c r="K2521" s="10">
        <f t="shared" si="18"/>
        <v>1787.5000000000002</v>
      </c>
      <c r="L2521" s="10">
        <f t="shared" si="19"/>
        <v>625.625</v>
      </c>
      <c r="M2521" s="11">
        <v>0.35</v>
      </c>
      <c r="O2521" s="16"/>
      <c r="P2521" s="14"/>
      <c r="Q2521" s="12"/>
      <c r="R2521" s="13"/>
    </row>
    <row r="2522" spans="1:18" ht="15.85" customHeight="1">
      <c r="A2522" s="1"/>
      <c r="B2522" s="6" t="s">
        <v>14</v>
      </c>
      <c r="C2522" s="6">
        <v>1185732</v>
      </c>
      <c r="D2522" s="7">
        <v>44551</v>
      </c>
      <c r="E2522" s="6" t="s">
        <v>33</v>
      </c>
      <c r="F2522" s="6" t="s">
        <v>92</v>
      </c>
      <c r="G2522" s="6" t="s">
        <v>93</v>
      </c>
      <c r="H2522" s="6" t="s">
        <v>19</v>
      </c>
      <c r="I2522" s="8">
        <v>0.55000000000000004</v>
      </c>
      <c r="J2522" s="9">
        <v>2750</v>
      </c>
      <c r="K2522" s="10">
        <f t="shared" si="18"/>
        <v>1512.5000000000002</v>
      </c>
      <c r="L2522" s="10">
        <f t="shared" si="19"/>
        <v>605.00000000000011</v>
      </c>
      <c r="M2522" s="11">
        <v>0.4</v>
      </c>
      <c r="O2522" s="16"/>
      <c r="P2522" s="14"/>
      <c r="Q2522" s="12"/>
      <c r="R2522" s="13"/>
    </row>
    <row r="2523" spans="1:18" ht="15.85" customHeight="1">
      <c r="A2523" s="1"/>
      <c r="B2523" s="6" t="s">
        <v>14</v>
      </c>
      <c r="C2523" s="6">
        <v>1185732</v>
      </c>
      <c r="D2523" s="7">
        <v>44551</v>
      </c>
      <c r="E2523" s="6" t="s">
        <v>33</v>
      </c>
      <c r="F2523" s="6" t="s">
        <v>92</v>
      </c>
      <c r="G2523" s="6" t="s">
        <v>93</v>
      </c>
      <c r="H2523" s="6" t="s">
        <v>20</v>
      </c>
      <c r="I2523" s="8">
        <v>0.5</v>
      </c>
      <c r="J2523" s="9">
        <v>2250</v>
      </c>
      <c r="K2523" s="10">
        <f t="shared" si="18"/>
        <v>1125</v>
      </c>
      <c r="L2523" s="10">
        <f t="shared" si="19"/>
        <v>450</v>
      </c>
      <c r="M2523" s="11">
        <v>0.4</v>
      </c>
      <c r="O2523" s="16"/>
      <c r="P2523" s="14"/>
      <c r="Q2523" s="12"/>
      <c r="R2523" s="13"/>
    </row>
    <row r="2524" spans="1:18" ht="15.85" customHeight="1">
      <c r="A2524" s="1"/>
      <c r="B2524" s="6" t="s">
        <v>14</v>
      </c>
      <c r="C2524" s="6">
        <v>1185732</v>
      </c>
      <c r="D2524" s="7">
        <v>44551</v>
      </c>
      <c r="E2524" s="6" t="s">
        <v>33</v>
      </c>
      <c r="F2524" s="6" t="s">
        <v>92</v>
      </c>
      <c r="G2524" s="6" t="s">
        <v>93</v>
      </c>
      <c r="H2524" s="6" t="s">
        <v>21</v>
      </c>
      <c r="I2524" s="8">
        <v>0.6</v>
      </c>
      <c r="J2524" s="9">
        <v>2250</v>
      </c>
      <c r="K2524" s="10">
        <f t="shared" si="18"/>
        <v>1350</v>
      </c>
      <c r="L2524" s="10">
        <f t="shared" si="19"/>
        <v>472.49999999999994</v>
      </c>
      <c r="M2524" s="11">
        <v>0.35</v>
      </c>
      <c r="O2524" s="16"/>
      <c r="P2524" s="14"/>
      <c r="Q2524" s="12"/>
      <c r="R2524" s="13"/>
    </row>
    <row r="2525" spans="1:18" ht="15.85" customHeight="1">
      <c r="A2525" s="1"/>
      <c r="B2525" s="6" t="s">
        <v>14</v>
      </c>
      <c r="C2525" s="6">
        <v>1185732</v>
      </c>
      <c r="D2525" s="7">
        <v>44551</v>
      </c>
      <c r="E2525" s="6" t="s">
        <v>33</v>
      </c>
      <c r="F2525" s="6" t="s">
        <v>92</v>
      </c>
      <c r="G2525" s="6" t="s">
        <v>93</v>
      </c>
      <c r="H2525" s="6" t="s">
        <v>22</v>
      </c>
      <c r="I2525" s="8">
        <v>0.64999999999999991</v>
      </c>
      <c r="J2525" s="9">
        <v>3250</v>
      </c>
      <c r="K2525" s="10">
        <f t="shared" si="18"/>
        <v>2112.4999999999995</v>
      </c>
      <c r="L2525" s="10">
        <f t="shared" si="19"/>
        <v>844.99999999999989</v>
      </c>
      <c r="M2525" s="11">
        <v>0.4</v>
      </c>
      <c r="O2525" s="16"/>
      <c r="P2525" s="14"/>
      <c r="Q2525" s="12"/>
      <c r="R2525" s="13"/>
    </row>
    <row r="2526" spans="1:18" ht="15.85" customHeight="1">
      <c r="A2526" s="1" t="s">
        <v>39</v>
      </c>
      <c r="B2526" s="6" t="s">
        <v>14</v>
      </c>
      <c r="C2526" s="6">
        <v>1185732</v>
      </c>
      <c r="D2526" s="7">
        <v>44216</v>
      </c>
      <c r="E2526" s="6" t="s">
        <v>46</v>
      </c>
      <c r="F2526" s="6" t="s">
        <v>94</v>
      </c>
      <c r="G2526" s="6" t="s">
        <v>95</v>
      </c>
      <c r="H2526" s="6" t="s">
        <v>17</v>
      </c>
      <c r="I2526" s="8">
        <v>0.30000000000000004</v>
      </c>
      <c r="J2526" s="9">
        <v>7250</v>
      </c>
      <c r="K2526" s="10">
        <f t="shared" si="18"/>
        <v>2175.0000000000005</v>
      </c>
      <c r="L2526" s="10">
        <f t="shared" si="19"/>
        <v>870.00000000000023</v>
      </c>
      <c r="M2526" s="11">
        <v>0.4</v>
      </c>
      <c r="O2526" s="16"/>
      <c r="P2526" s="14"/>
      <c r="Q2526" s="12"/>
      <c r="R2526" s="13"/>
    </row>
    <row r="2527" spans="1:18" ht="15.85" customHeight="1">
      <c r="A2527" s="1"/>
      <c r="B2527" s="6" t="s">
        <v>14</v>
      </c>
      <c r="C2527" s="6">
        <v>1185732</v>
      </c>
      <c r="D2527" s="7">
        <v>44216</v>
      </c>
      <c r="E2527" s="6" t="s">
        <v>46</v>
      </c>
      <c r="F2527" s="6" t="s">
        <v>94</v>
      </c>
      <c r="G2527" s="6" t="s">
        <v>95</v>
      </c>
      <c r="H2527" s="6" t="s">
        <v>18</v>
      </c>
      <c r="I2527" s="8">
        <v>0.30000000000000004</v>
      </c>
      <c r="J2527" s="9">
        <v>5250</v>
      </c>
      <c r="K2527" s="10">
        <f t="shared" si="18"/>
        <v>1575.0000000000002</v>
      </c>
      <c r="L2527" s="10">
        <f t="shared" si="19"/>
        <v>551.25</v>
      </c>
      <c r="M2527" s="11">
        <v>0.35</v>
      </c>
      <c r="O2527" s="16"/>
      <c r="P2527" s="14"/>
      <c r="Q2527" s="12"/>
      <c r="R2527" s="13"/>
    </row>
    <row r="2528" spans="1:18" ht="15.85" customHeight="1">
      <c r="A2528" s="1"/>
      <c r="B2528" s="6" t="s">
        <v>14</v>
      </c>
      <c r="C2528" s="6">
        <v>1185732</v>
      </c>
      <c r="D2528" s="7">
        <v>44216</v>
      </c>
      <c r="E2528" s="6" t="s">
        <v>46</v>
      </c>
      <c r="F2528" s="6" t="s">
        <v>94</v>
      </c>
      <c r="G2528" s="6" t="s">
        <v>95</v>
      </c>
      <c r="H2528" s="6" t="s">
        <v>19</v>
      </c>
      <c r="I2528" s="8">
        <v>0.20000000000000007</v>
      </c>
      <c r="J2528" s="9">
        <v>5250</v>
      </c>
      <c r="K2528" s="10">
        <f t="shared" si="18"/>
        <v>1050.0000000000005</v>
      </c>
      <c r="L2528" s="10">
        <f t="shared" si="19"/>
        <v>420.00000000000023</v>
      </c>
      <c r="M2528" s="11">
        <v>0.4</v>
      </c>
      <c r="O2528" s="16"/>
      <c r="P2528" s="14"/>
      <c r="Q2528" s="12"/>
      <c r="R2528" s="13"/>
    </row>
    <row r="2529" spans="1:18" ht="15.85" customHeight="1">
      <c r="A2529" s="1"/>
      <c r="B2529" s="6" t="s">
        <v>14</v>
      </c>
      <c r="C2529" s="6">
        <v>1185732</v>
      </c>
      <c r="D2529" s="7">
        <v>44216</v>
      </c>
      <c r="E2529" s="6" t="s">
        <v>46</v>
      </c>
      <c r="F2529" s="6" t="s">
        <v>94</v>
      </c>
      <c r="G2529" s="6" t="s">
        <v>95</v>
      </c>
      <c r="H2529" s="6" t="s">
        <v>20</v>
      </c>
      <c r="I2529" s="8">
        <v>0.25</v>
      </c>
      <c r="J2529" s="9">
        <v>3750</v>
      </c>
      <c r="K2529" s="10">
        <f t="shared" si="18"/>
        <v>937.5</v>
      </c>
      <c r="L2529" s="10">
        <f t="shared" si="19"/>
        <v>375</v>
      </c>
      <c r="M2529" s="11">
        <v>0.4</v>
      </c>
      <c r="O2529" s="16"/>
      <c r="P2529" s="14"/>
      <c r="Q2529" s="12"/>
      <c r="R2529" s="13"/>
    </row>
    <row r="2530" spans="1:18" ht="15.85" customHeight="1">
      <c r="A2530" s="1"/>
      <c r="B2530" s="6" t="s">
        <v>14</v>
      </c>
      <c r="C2530" s="6">
        <v>1185732</v>
      </c>
      <c r="D2530" s="7">
        <v>44216</v>
      </c>
      <c r="E2530" s="6" t="s">
        <v>46</v>
      </c>
      <c r="F2530" s="6" t="s">
        <v>94</v>
      </c>
      <c r="G2530" s="6" t="s">
        <v>95</v>
      </c>
      <c r="H2530" s="6" t="s">
        <v>21</v>
      </c>
      <c r="I2530" s="8">
        <v>0.4</v>
      </c>
      <c r="J2530" s="9">
        <v>4250</v>
      </c>
      <c r="K2530" s="10">
        <f t="shared" si="18"/>
        <v>1700</v>
      </c>
      <c r="L2530" s="10">
        <f t="shared" si="19"/>
        <v>595</v>
      </c>
      <c r="M2530" s="11">
        <v>0.35</v>
      </c>
      <c r="O2530" s="16"/>
      <c r="P2530" s="14"/>
      <c r="Q2530" s="12"/>
      <c r="R2530" s="13"/>
    </row>
    <row r="2531" spans="1:18" ht="15.85" customHeight="1">
      <c r="A2531" s="1"/>
      <c r="B2531" s="6" t="s">
        <v>14</v>
      </c>
      <c r="C2531" s="6">
        <v>1185732</v>
      </c>
      <c r="D2531" s="7">
        <v>44216</v>
      </c>
      <c r="E2531" s="6" t="s">
        <v>46</v>
      </c>
      <c r="F2531" s="6" t="s">
        <v>94</v>
      </c>
      <c r="G2531" s="6" t="s">
        <v>95</v>
      </c>
      <c r="H2531" s="6" t="s">
        <v>22</v>
      </c>
      <c r="I2531" s="8">
        <v>0.30000000000000004</v>
      </c>
      <c r="J2531" s="9">
        <v>5250</v>
      </c>
      <c r="K2531" s="10">
        <f t="shared" si="18"/>
        <v>1575.0000000000002</v>
      </c>
      <c r="L2531" s="10">
        <f t="shared" si="19"/>
        <v>787.50000000000011</v>
      </c>
      <c r="M2531" s="11">
        <v>0.5</v>
      </c>
      <c r="O2531" s="16"/>
      <c r="P2531" s="14"/>
      <c r="Q2531" s="12"/>
      <c r="R2531" s="13"/>
    </row>
    <row r="2532" spans="1:18" ht="15.85" customHeight="1">
      <c r="A2532" s="1"/>
      <c r="B2532" s="6" t="s">
        <v>14</v>
      </c>
      <c r="C2532" s="6">
        <v>1185732</v>
      </c>
      <c r="D2532" s="7">
        <v>44245</v>
      </c>
      <c r="E2532" s="6" t="s">
        <v>46</v>
      </c>
      <c r="F2532" s="6" t="s">
        <v>94</v>
      </c>
      <c r="G2532" s="6" t="s">
        <v>95</v>
      </c>
      <c r="H2532" s="6" t="s">
        <v>17</v>
      </c>
      <c r="I2532" s="8">
        <v>0.30000000000000004</v>
      </c>
      <c r="J2532" s="9">
        <v>7750</v>
      </c>
      <c r="K2532" s="10">
        <f t="shared" si="18"/>
        <v>2325.0000000000005</v>
      </c>
      <c r="L2532" s="10">
        <f t="shared" si="19"/>
        <v>930.00000000000023</v>
      </c>
      <c r="M2532" s="11">
        <v>0.4</v>
      </c>
      <c r="O2532" s="16"/>
      <c r="P2532" s="14"/>
      <c r="Q2532" s="12"/>
      <c r="R2532" s="13"/>
    </row>
    <row r="2533" spans="1:18" ht="15.85" customHeight="1">
      <c r="A2533" s="1"/>
      <c r="B2533" s="6" t="s">
        <v>14</v>
      </c>
      <c r="C2533" s="6">
        <v>1185732</v>
      </c>
      <c r="D2533" s="7">
        <v>44245</v>
      </c>
      <c r="E2533" s="6" t="s">
        <v>46</v>
      </c>
      <c r="F2533" s="6" t="s">
        <v>94</v>
      </c>
      <c r="G2533" s="6" t="s">
        <v>95</v>
      </c>
      <c r="H2533" s="6" t="s">
        <v>18</v>
      </c>
      <c r="I2533" s="8">
        <v>0.30000000000000004</v>
      </c>
      <c r="J2533" s="9">
        <v>4250</v>
      </c>
      <c r="K2533" s="10">
        <f t="shared" si="18"/>
        <v>1275.0000000000002</v>
      </c>
      <c r="L2533" s="10">
        <f t="shared" si="19"/>
        <v>446.25000000000006</v>
      </c>
      <c r="M2533" s="11">
        <v>0.35</v>
      </c>
      <c r="O2533" s="16"/>
      <c r="P2533" s="14"/>
      <c r="Q2533" s="12"/>
      <c r="R2533" s="13"/>
    </row>
    <row r="2534" spans="1:18" ht="15.85" customHeight="1">
      <c r="A2534" s="1"/>
      <c r="B2534" s="6" t="s">
        <v>14</v>
      </c>
      <c r="C2534" s="6">
        <v>1185732</v>
      </c>
      <c r="D2534" s="7">
        <v>44245</v>
      </c>
      <c r="E2534" s="6" t="s">
        <v>46</v>
      </c>
      <c r="F2534" s="6" t="s">
        <v>94</v>
      </c>
      <c r="G2534" s="6" t="s">
        <v>95</v>
      </c>
      <c r="H2534" s="6" t="s">
        <v>19</v>
      </c>
      <c r="I2534" s="8">
        <v>0.20000000000000007</v>
      </c>
      <c r="J2534" s="9">
        <v>4750</v>
      </c>
      <c r="K2534" s="10">
        <f t="shared" si="18"/>
        <v>950.00000000000034</v>
      </c>
      <c r="L2534" s="10">
        <f t="shared" si="19"/>
        <v>380.00000000000017</v>
      </c>
      <c r="M2534" s="11">
        <v>0.4</v>
      </c>
      <c r="O2534" s="16"/>
      <c r="P2534" s="14"/>
      <c r="Q2534" s="12"/>
      <c r="R2534" s="13"/>
    </row>
    <row r="2535" spans="1:18" ht="15.85" customHeight="1">
      <c r="A2535" s="1"/>
      <c r="B2535" s="6" t="s">
        <v>14</v>
      </c>
      <c r="C2535" s="6">
        <v>1185732</v>
      </c>
      <c r="D2535" s="7">
        <v>44245</v>
      </c>
      <c r="E2535" s="6" t="s">
        <v>46</v>
      </c>
      <c r="F2535" s="6" t="s">
        <v>94</v>
      </c>
      <c r="G2535" s="6" t="s">
        <v>95</v>
      </c>
      <c r="H2535" s="6" t="s">
        <v>20</v>
      </c>
      <c r="I2535" s="8">
        <v>0.25</v>
      </c>
      <c r="J2535" s="9">
        <v>3250</v>
      </c>
      <c r="K2535" s="10">
        <f t="shared" si="18"/>
        <v>812.5</v>
      </c>
      <c r="L2535" s="10">
        <f t="shared" si="19"/>
        <v>325</v>
      </c>
      <c r="M2535" s="11">
        <v>0.4</v>
      </c>
      <c r="O2535" s="16"/>
      <c r="P2535" s="14"/>
      <c r="Q2535" s="12"/>
      <c r="R2535" s="13"/>
    </row>
    <row r="2536" spans="1:18" ht="15.85" customHeight="1">
      <c r="A2536" s="1"/>
      <c r="B2536" s="6" t="s">
        <v>14</v>
      </c>
      <c r="C2536" s="6">
        <v>1185732</v>
      </c>
      <c r="D2536" s="7">
        <v>44245</v>
      </c>
      <c r="E2536" s="6" t="s">
        <v>46</v>
      </c>
      <c r="F2536" s="6" t="s">
        <v>94</v>
      </c>
      <c r="G2536" s="6" t="s">
        <v>95</v>
      </c>
      <c r="H2536" s="6" t="s">
        <v>21</v>
      </c>
      <c r="I2536" s="8">
        <v>0.4</v>
      </c>
      <c r="J2536" s="9">
        <v>4000</v>
      </c>
      <c r="K2536" s="10">
        <f t="shared" si="18"/>
        <v>1600</v>
      </c>
      <c r="L2536" s="10">
        <f t="shared" si="19"/>
        <v>560</v>
      </c>
      <c r="M2536" s="11">
        <v>0.35</v>
      </c>
      <c r="O2536" s="16"/>
      <c r="P2536" s="14"/>
      <c r="Q2536" s="12"/>
      <c r="R2536" s="13"/>
    </row>
    <row r="2537" spans="1:18" ht="15.85" customHeight="1">
      <c r="A2537" s="1"/>
      <c r="B2537" s="6" t="s">
        <v>14</v>
      </c>
      <c r="C2537" s="6">
        <v>1185732</v>
      </c>
      <c r="D2537" s="7">
        <v>44245</v>
      </c>
      <c r="E2537" s="6" t="s">
        <v>46</v>
      </c>
      <c r="F2537" s="6" t="s">
        <v>94</v>
      </c>
      <c r="G2537" s="6" t="s">
        <v>95</v>
      </c>
      <c r="H2537" s="6" t="s">
        <v>22</v>
      </c>
      <c r="I2537" s="8">
        <v>0.25</v>
      </c>
      <c r="J2537" s="9">
        <v>5000</v>
      </c>
      <c r="K2537" s="10">
        <f t="shared" si="18"/>
        <v>1250</v>
      </c>
      <c r="L2537" s="10">
        <f t="shared" si="19"/>
        <v>625</v>
      </c>
      <c r="M2537" s="11">
        <v>0.5</v>
      </c>
      <c r="O2537" s="16"/>
      <c r="P2537" s="14"/>
      <c r="Q2537" s="12"/>
      <c r="R2537" s="13"/>
    </row>
    <row r="2538" spans="1:18" ht="15.85" customHeight="1">
      <c r="A2538" s="1"/>
      <c r="B2538" s="6" t="s">
        <v>14</v>
      </c>
      <c r="C2538" s="6">
        <v>1185732</v>
      </c>
      <c r="D2538" s="7">
        <v>44271</v>
      </c>
      <c r="E2538" s="6" t="s">
        <v>46</v>
      </c>
      <c r="F2538" s="6" t="s">
        <v>94</v>
      </c>
      <c r="G2538" s="6" t="s">
        <v>95</v>
      </c>
      <c r="H2538" s="6" t="s">
        <v>17</v>
      </c>
      <c r="I2538" s="8">
        <v>0.25</v>
      </c>
      <c r="J2538" s="9">
        <v>7200</v>
      </c>
      <c r="K2538" s="10">
        <f t="shared" si="18"/>
        <v>1800</v>
      </c>
      <c r="L2538" s="10">
        <f t="shared" si="19"/>
        <v>720</v>
      </c>
      <c r="M2538" s="11">
        <v>0.4</v>
      </c>
      <c r="O2538" s="16"/>
      <c r="P2538" s="14"/>
      <c r="Q2538" s="12"/>
      <c r="R2538" s="13"/>
    </row>
    <row r="2539" spans="1:18" ht="15.85" customHeight="1">
      <c r="A2539" s="1"/>
      <c r="B2539" s="6" t="s">
        <v>14</v>
      </c>
      <c r="C2539" s="6">
        <v>1185732</v>
      </c>
      <c r="D2539" s="7">
        <v>44271</v>
      </c>
      <c r="E2539" s="6" t="s">
        <v>46</v>
      </c>
      <c r="F2539" s="6" t="s">
        <v>94</v>
      </c>
      <c r="G2539" s="6" t="s">
        <v>95</v>
      </c>
      <c r="H2539" s="6" t="s">
        <v>18</v>
      </c>
      <c r="I2539" s="8">
        <v>0.25</v>
      </c>
      <c r="J2539" s="9">
        <v>4000</v>
      </c>
      <c r="K2539" s="10">
        <f t="shared" si="18"/>
        <v>1000</v>
      </c>
      <c r="L2539" s="10">
        <f t="shared" si="19"/>
        <v>350</v>
      </c>
      <c r="M2539" s="11">
        <v>0.35</v>
      </c>
      <c r="O2539" s="16"/>
      <c r="P2539" s="14"/>
      <c r="Q2539" s="12"/>
      <c r="R2539" s="13"/>
    </row>
    <row r="2540" spans="1:18" ht="15.85" customHeight="1">
      <c r="A2540" s="1"/>
      <c r="B2540" s="6" t="s">
        <v>14</v>
      </c>
      <c r="C2540" s="6">
        <v>1185732</v>
      </c>
      <c r="D2540" s="7">
        <v>44271</v>
      </c>
      <c r="E2540" s="6" t="s">
        <v>46</v>
      </c>
      <c r="F2540" s="6" t="s">
        <v>94</v>
      </c>
      <c r="G2540" s="6" t="s">
        <v>95</v>
      </c>
      <c r="H2540" s="6" t="s">
        <v>19</v>
      </c>
      <c r="I2540" s="8">
        <v>0.15000000000000002</v>
      </c>
      <c r="J2540" s="9">
        <v>4250</v>
      </c>
      <c r="K2540" s="10">
        <f t="shared" si="18"/>
        <v>637.50000000000011</v>
      </c>
      <c r="L2540" s="10">
        <f t="shared" si="19"/>
        <v>255.00000000000006</v>
      </c>
      <c r="M2540" s="11">
        <v>0.4</v>
      </c>
      <c r="O2540" s="16"/>
      <c r="P2540" s="14"/>
      <c r="Q2540" s="12"/>
      <c r="R2540" s="13"/>
    </row>
    <row r="2541" spans="1:18" ht="15.85" customHeight="1">
      <c r="A2541" s="1"/>
      <c r="B2541" s="6" t="s">
        <v>14</v>
      </c>
      <c r="C2541" s="6">
        <v>1185732</v>
      </c>
      <c r="D2541" s="7">
        <v>44271</v>
      </c>
      <c r="E2541" s="6" t="s">
        <v>46</v>
      </c>
      <c r="F2541" s="6" t="s">
        <v>94</v>
      </c>
      <c r="G2541" s="6" t="s">
        <v>95</v>
      </c>
      <c r="H2541" s="6" t="s">
        <v>20</v>
      </c>
      <c r="I2541" s="8">
        <v>0.19999999999999996</v>
      </c>
      <c r="J2541" s="9">
        <v>2750</v>
      </c>
      <c r="K2541" s="10">
        <f t="shared" si="18"/>
        <v>549.99999999999989</v>
      </c>
      <c r="L2541" s="10">
        <f t="shared" si="19"/>
        <v>219.99999999999997</v>
      </c>
      <c r="M2541" s="11">
        <v>0.4</v>
      </c>
      <c r="O2541" s="16"/>
      <c r="P2541" s="14"/>
      <c r="Q2541" s="12"/>
      <c r="R2541" s="13"/>
    </row>
    <row r="2542" spans="1:18" ht="15.85" customHeight="1">
      <c r="A2542" s="1"/>
      <c r="B2542" s="6" t="s">
        <v>14</v>
      </c>
      <c r="C2542" s="6">
        <v>1185732</v>
      </c>
      <c r="D2542" s="7">
        <v>44271</v>
      </c>
      <c r="E2542" s="6" t="s">
        <v>46</v>
      </c>
      <c r="F2542" s="6" t="s">
        <v>94</v>
      </c>
      <c r="G2542" s="6" t="s">
        <v>95</v>
      </c>
      <c r="H2542" s="6" t="s">
        <v>21</v>
      </c>
      <c r="I2542" s="8">
        <v>0.35000000000000009</v>
      </c>
      <c r="J2542" s="9">
        <v>3250</v>
      </c>
      <c r="K2542" s="10">
        <f t="shared" si="18"/>
        <v>1137.5000000000002</v>
      </c>
      <c r="L2542" s="10">
        <f t="shared" si="19"/>
        <v>398.12500000000006</v>
      </c>
      <c r="M2542" s="11">
        <v>0.35</v>
      </c>
      <c r="O2542" s="16"/>
      <c r="P2542" s="14"/>
      <c r="Q2542" s="12"/>
      <c r="R2542" s="13"/>
    </row>
    <row r="2543" spans="1:18" ht="15.85" customHeight="1">
      <c r="A2543" s="1"/>
      <c r="B2543" s="6" t="s">
        <v>14</v>
      </c>
      <c r="C2543" s="6">
        <v>1185732</v>
      </c>
      <c r="D2543" s="7">
        <v>44271</v>
      </c>
      <c r="E2543" s="6" t="s">
        <v>46</v>
      </c>
      <c r="F2543" s="6" t="s">
        <v>94</v>
      </c>
      <c r="G2543" s="6" t="s">
        <v>95</v>
      </c>
      <c r="H2543" s="6" t="s">
        <v>22</v>
      </c>
      <c r="I2543" s="8">
        <v>0.25</v>
      </c>
      <c r="J2543" s="9">
        <v>4250</v>
      </c>
      <c r="K2543" s="10">
        <f t="shared" si="18"/>
        <v>1062.5</v>
      </c>
      <c r="L2543" s="10">
        <f t="shared" si="19"/>
        <v>531.25</v>
      </c>
      <c r="M2543" s="11">
        <v>0.5</v>
      </c>
      <c r="O2543" s="16"/>
      <c r="P2543" s="14"/>
      <c r="Q2543" s="12"/>
      <c r="R2543" s="13"/>
    </row>
    <row r="2544" spans="1:18" ht="15.85" customHeight="1">
      <c r="A2544" s="1"/>
      <c r="B2544" s="6" t="s">
        <v>14</v>
      </c>
      <c r="C2544" s="6">
        <v>1185732</v>
      </c>
      <c r="D2544" s="7">
        <v>44303</v>
      </c>
      <c r="E2544" s="6" t="s">
        <v>46</v>
      </c>
      <c r="F2544" s="6" t="s">
        <v>94</v>
      </c>
      <c r="G2544" s="6" t="s">
        <v>95</v>
      </c>
      <c r="H2544" s="6" t="s">
        <v>17</v>
      </c>
      <c r="I2544" s="8">
        <v>0.25</v>
      </c>
      <c r="J2544" s="9">
        <v>6750</v>
      </c>
      <c r="K2544" s="10">
        <f t="shared" si="18"/>
        <v>1687.5</v>
      </c>
      <c r="L2544" s="10">
        <f t="shared" si="19"/>
        <v>675</v>
      </c>
      <c r="M2544" s="11">
        <v>0.4</v>
      </c>
      <c r="O2544" s="16"/>
      <c r="P2544" s="14"/>
      <c r="Q2544" s="12"/>
      <c r="R2544" s="13"/>
    </row>
    <row r="2545" spans="1:18" ht="15.85" customHeight="1">
      <c r="A2545" s="1"/>
      <c r="B2545" s="6" t="s">
        <v>14</v>
      </c>
      <c r="C2545" s="6">
        <v>1185732</v>
      </c>
      <c r="D2545" s="7">
        <v>44303</v>
      </c>
      <c r="E2545" s="6" t="s">
        <v>46</v>
      </c>
      <c r="F2545" s="6" t="s">
        <v>94</v>
      </c>
      <c r="G2545" s="6" t="s">
        <v>95</v>
      </c>
      <c r="H2545" s="6" t="s">
        <v>18</v>
      </c>
      <c r="I2545" s="8">
        <v>0.25</v>
      </c>
      <c r="J2545" s="9">
        <v>3750</v>
      </c>
      <c r="K2545" s="10">
        <f t="shared" si="18"/>
        <v>937.5</v>
      </c>
      <c r="L2545" s="10">
        <f t="shared" si="19"/>
        <v>328.125</v>
      </c>
      <c r="M2545" s="11">
        <v>0.35</v>
      </c>
      <c r="O2545" s="16"/>
      <c r="P2545" s="14"/>
      <c r="Q2545" s="12"/>
      <c r="R2545" s="13"/>
    </row>
    <row r="2546" spans="1:18" ht="15.85" customHeight="1">
      <c r="A2546" s="1"/>
      <c r="B2546" s="6" t="s">
        <v>14</v>
      </c>
      <c r="C2546" s="6">
        <v>1185732</v>
      </c>
      <c r="D2546" s="7">
        <v>44303</v>
      </c>
      <c r="E2546" s="6" t="s">
        <v>46</v>
      </c>
      <c r="F2546" s="6" t="s">
        <v>94</v>
      </c>
      <c r="G2546" s="6" t="s">
        <v>95</v>
      </c>
      <c r="H2546" s="6" t="s">
        <v>19</v>
      </c>
      <c r="I2546" s="8">
        <v>0.15000000000000002</v>
      </c>
      <c r="J2546" s="9">
        <v>3750</v>
      </c>
      <c r="K2546" s="10">
        <f t="shared" si="18"/>
        <v>562.50000000000011</v>
      </c>
      <c r="L2546" s="10">
        <f t="shared" si="19"/>
        <v>225.00000000000006</v>
      </c>
      <c r="M2546" s="11">
        <v>0.4</v>
      </c>
      <c r="O2546" s="16"/>
      <c r="P2546" s="14"/>
      <c r="Q2546" s="12"/>
      <c r="R2546" s="13"/>
    </row>
    <row r="2547" spans="1:18" ht="15.85" customHeight="1">
      <c r="A2547" s="1"/>
      <c r="B2547" s="6" t="s">
        <v>14</v>
      </c>
      <c r="C2547" s="6">
        <v>1185732</v>
      </c>
      <c r="D2547" s="7">
        <v>44303</v>
      </c>
      <c r="E2547" s="6" t="s">
        <v>46</v>
      </c>
      <c r="F2547" s="6" t="s">
        <v>94</v>
      </c>
      <c r="G2547" s="6" t="s">
        <v>95</v>
      </c>
      <c r="H2547" s="6" t="s">
        <v>20</v>
      </c>
      <c r="I2547" s="8">
        <v>0.19999999999999996</v>
      </c>
      <c r="J2547" s="9">
        <v>3000</v>
      </c>
      <c r="K2547" s="10">
        <f t="shared" si="18"/>
        <v>599.99999999999989</v>
      </c>
      <c r="L2547" s="10">
        <f t="shared" si="19"/>
        <v>239.99999999999997</v>
      </c>
      <c r="M2547" s="11">
        <v>0.4</v>
      </c>
      <c r="O2547" s="16"/>
      <c r="P2547" s="14"/>
      <c r="Q2547" s="12"/>
      <c r="R2547" s="13"/>
    </row>
    <row r="2548" spans="1:18" ht="15.85" customHeight="1">
      <c r="A2548" s="1"/>
      <c r="B2548" s="6" t="s">
        <v>14</v>
      </c>
      <c r="C2548" s="6">
        <v>1185732</v>
      </c>
      <c r="D2548" s="7">
        <v>44303</v>
      </c>
      <c r="E2548" s="6" t="s">
        <v>46</v>
      </c>
      <c r="F2548" s="6" t="s">
        <v>94</v>
      </c>
      <c r="G2548" s="6" t="s">
        <v>95</v>
      </c>
      <c r="H2548" s="6" t="s">
        <v>21</v>
      </c>
      <c r="I2548" s="8">
        <v>0.4</v>
      </c>
      <c r="J2548" s="9">
        <v>3250</v>
      </c>
      <c r="K2548" s="10">
        <f t="shared" si="18"/>
        <v>1300</v>
      </c>
      <c r="L2548" s="10">
        <f t="shared" si="19"/>
        <v>454.99999999999994</v>
      </c>
      <c r="M2548" s="11">
        <v>0.35</v>
      </c>
      <c r="O2548" s="16"/>
      <c r="P2548" s="14"/>
      <c r="Q2548" s="12"/>
      <c r="R2548" s="13"/>
    </row>
    <row r="2549" spans="1:18" ht="15.85" customHeight="1">
      <c r="A2549" s="1"/>
      <c r="B2549" s="6" t="s">
        <v>14</v>
      </c>
      <c r="C2549" s="6">
        <v>1185732</v>
      </c>
      <c r="D2549" s="7">
        <v>44303</v>
      </c>
      <c r="E2549" s="6" t="s">
        <v>46</v>
      </c>
      <c r="F2549" s="6" t="s">
        <v>94</v>
      </c>
      <c r="G2549" s="6" t="s">
        <v>95</v>
      </c>
      <c r="H2549" s="6" t="s">
        <v>22</v>
      </c>
      <c r="I2549" s="8">
        <v>0.30000000000000004</v>
      </c>
      <c r="J2549" s="9">
        <v>4750</v>
      </c>
      <c r="K2549" s="10">
        <f t="shared" si="18"/>
        <v>1425.0000000000002</v>
      </c>
      <c r="L2549" s="10">
        <f t="shared" si="19"/>
        <v>712.50000000000011</v>
      </c>
      <c r="M2549" s="11">
        <v>0.5</v>
      </c>
      <c r="O2549" s="16"/>
      <c r="P2549" s="14"/>
      <c r="Q2549" s="12"/>
      <c r="R2549" s="13"/>
    </row>
    <row r="2550" spans="1:18" ht="15.85" customHeight="1">
      <c r="A2550" s="1"/>
      <c r="B2550" s="6" t="s">
        <v>14</v>
      </c>
      <c r="C2550" s="6">
        <v>1185732</v>
      </c>
      <c r="D2550" s="7">
        <v>44332</v>
      </c>
      <c r="E2550" s="6" t="s">
        <v>46</v>
      </c>
      <c r="F2550" s="6" t="s">
        <v>94</v>
      </c>
      <c r="G2550" s="6" t="s">
        <v>95</v>
      </c>
      <c r="H2550" s="6" t="s">
        <v>17</v>
      </c>
      <c r="I2550" s="8">
        <v>0.4</v>
      </c>
      <c r="J2550" s="9">
        <v>7450</v>
      </c>
      <c r="K2550" s="10">
        <f t="shared" si="18"/>
        <v>2980</v>
      </c>
      <c r="L2550" s="10">
        <f t="shared" si="19"/>
        <v>1192</v>
      </c>
      <c r="M2550" s="11">
        <v>0.4</v>
      </c>
      <c r="O2550" s="16"/>
      <c r="P2550" s="14"/>
      <c r="Q2550" s="12"/>
      <c r="R2550" s="13"/>
    </row>
    <row r="2551" spans="1:18" ht="15.85" customHeight="1">
      <c r="A2551" s="1"/>
      <c r="B2551" s="6" t="s">
        <v>14</v>
      </c>
      <c r="C2551" s="6">
        <v>1185732</v>
      </c>
      <c r="D2551" s="7">
        <v>44332</v>
      </c>
      <c r="E2551" s="6" t="s">
        <v>46</v>
      </c>
      <c r="F2551" s="6" t="s">
        <v>94</v>
      </c>
      <c r="G2551" s="6" t="s">
        <v>95</v>
      </c>
      <c r="H2551" s="6" t="s">
        <v>18</v>
      </c>
      <c r="I2551" s="8">
        <v>0.4</v>
      </c>
      <c r="J2551" s="9">
        <v>4500</v>
      </c>
      <c r="K2551" s="10">
        <f t="shared" si="18"/>
        <v>1800</v>
      </c>
      <c r="L2551" s="10">
        <f t="shared" si="19"/>
        <v>630</v>
      </c>
      <c r="M2551" s="11">
        <v>0.35</v>
      </c>
      <c r="O2551" s="16"/>
      <c r="P2551" s="14"/>
      <c r="Q2551" s="12"/>
      <c r="R2551" s="13"/>
    </row>
    <row r="2552" spans="1:18" ht="15.85" customHeight="1">
      <c r="A2552" s="1"/>
      <c r="B2552" s="6" t="s">
        <v>14</v>
      </c>
      <c r="C2552" s="6">
        <v>1185732</v>
      </c>
      <c r="D2552" s="7">
        <v>44332</v>
      </c>
      <c r="E2552" s="6" t="s">
        <v>46</v>
      </c>
      <c r="F2552" s="6" t="s">
        <v>94</v>
      </c>
      <c r="G2552" s="6" t="s">
        <v>95</v>
      </c>
      <c r="H2552" s="6" t="s">
        <v>19</v>
      </c>
      <c r="I2552" s="8">
        <v>0.35000000000000003</v>
      </c>
      <c r="J2552" s="9">
        <v>4250</v>
      </c>
      <c r="K2552" s="10">
        <f t="shared" si="18"/>
        <v>1487.5000000000002</v>
      </c>
      <c r="L2552" s="10">
        <f t="shared" si="19"/>
        <v>595.00000000000011</v>
      </c>
      <c r="M2552" s="11">
        <v>0.4</v>
      </c>
      <c r="O2552" s="16"/>
      <c r="P2552" s="14"/>
      <c r="Q2552" s="12"/>
      <c r="R2552" s="13"/>
    </row>
    <row r="2553" spans="1:18" ht="15.85" customHeight="1">
      <c r="A2553" s="1"/>
      <c r="B2553" s="6" t="s">
        <v>14</v>
      </c>
      <c r="C2553" s="6">
        <v>1185732</v>
      </c>
      <c r="D2553" s="7">
        <v>44332</v>
      </c>
      <c r="E2553" s="6" t="s">
        <v>46</v>
      </c>
      <c r="F2553" s="6" t="s">
        <v>94</v>
      </c>
      <c r="G2553" s="6" t="s">
        <v>95</v>
      </c>
      <c r="H2553" s="6" t="s">
        <v>20</v>
      </c>
      <c r="I2553" s="8">
        <v>0.35000000000000003</v>
      </c>
      <c r="J2553" s="9">
        <v>3750</v>
      </c>
      <c r="K2553" s="10">
        <f t="shared" si="18"/>
        <v>1312.5000000000002</v>
      </c>
      <c r="L2553" s="10">
        <f t="shared" si="19"/>
        <v>525.00000000000011</v>
      </c>
      <c r="M2553" s="11">
        <v>0.4</v>
      </c>
      <c r="O2553" s="16"/>
      <c r="P2553" s="14"/>
      <c r="Q2553" s="12"/>
      <c r="R2553" s="13"/>
    </row>
    <row r="2554" spans="1:18" ht="15.85" customHeight="1">
      <c r="A2554" s="1"/>
      <c r="B2554" s="6" t="s">
        <v>14</v>
      </c>
      <c r="C2554" s="6">
        <v>1185732</v>
      </c>
      <c r="D2554" s="7">
        <v>44332</v>
      </c>
      <c r="E2554" s="6" t="s">
        <v>46</v>
      </c>
      <c r="F2554" s="6" t="s">
        <v>94</v>
      </c>
      <c r="G2554" s="6" t="s">
        <v>95</v>
      </c>
      <c r="H2554" s="6" t="s">
        <v>21</v>
      </c>
      <c r="I2554" s="8">
        <v>0.44999999999999996</v>
      </c>
      <c r="J2554" s="9">
        <v>4000</v>
      </c>
      <c r="K2554" s="10">
        <f t="shared" si="18"/>
        <v>1799.9999999999998</v>
      </c>
      <c r="L2554" s="10">
        <f t="shared" si="19"/>
        <v>629.99999999999989</v>
      </c>
      <c r="M2554" s="11">
        <v>0.35</v>
      </c>
      <c r="O2554" s="16"/>
      <c r="P2554" s="14"/>
      <c r="Q2554" s="12"/>
      <c r="R2554" s="13"/>
    </row>
    <row r="2555" spans="1:18" ht="15.85" customHeight="1">
      <c r="A2555" s="1"/>
      <c r="B2555" s="6" t="s">
        <v>14</v>
      </c>
      <c r="C2555" s="6">
        <v>1185732</v>
      </c>
      <c r="D2555" s="7">
        <v>44332</v>
      </c>
      <c r="E2555" s="6" t="s">
        <v>46</v>
      </c>
      <c r="F2555" s="6" t="s">
        <v>94</v>
      </c>
      <c r="G2555" s="6" t="s">
        <v>95</v>
      </c>
      <c r="H2555" s="6" t="s">
        <v>22</v>
      </c>
      <c r="I2555" s="8">
        <v>0.49999999999999994</v>
      </c>
      <c r="J2555" s="9">
        <v>5000</v>
      </c>
      <c r="K2555" s="10">
        <f t="shared" si="18"/>
        <v>2499.9999999999995</v>
      </c>
      <c r="L2555" s="10">
        <f t="shared" si="19"/>
        <v>1249.9999999999998</v>
      </c>
      <c r="M2555" s="11">
        <v>0.5</v>
      </c>
      <c r="O2555" s="16"/>
      <c r="P2555" s="14"/>
      <c r="Q2555" s="12"/>
      <c r="R2555" s="13"/>
    </row>
    <row r="2556" spans="1:18" ht="15.85" customHeight="1">
      <c r="A2556" s="1"/>
      <c r="B2556" s="6" t="s">
        <v>14</v>
      </c>
      <c r="C2556" s="6">
        <v>1185732</v>
      </c>
      <c r="D2556" s="7">
        <v>44365</v>
      </c>
      <c r="E2556" s="6" t="s">
        <v>46</v>
      </c>
      <c r="F2556" s="6" t="s">
        <v>94</v>
      </c>
      <c r="G2556" s="6" t="s">
        <v>95</v>
      </c>
      <c r="H2556" s="6" t="s">
        <v>17</v>
      </c>
      <c r="I2556" s="8">
        <v>0.44999999999999996</v>
      </c>
      <c r="J2556" s="9">
        <v>7500</v>
      </c>
      <c r="K2556" s="10">
        <f t="shared" ref="K2556:K2810" si="20">I2556*J2556</f>
        <v>3374.9999999999995</v>
      </c>
      <c r="L2556" s="10">
        <f t="shared" ref="L2556:L2810" si="21">K2556*M2556</f>
        <v>1350</v>
      </c>
      <c r="M2556" s="11">
        <v>0.4</v>
      </c>
      <c r="O2556" s="16"/>
      <c r="P2556" s="14"/>
      <c r="Q2556" s="12"/>
      <c r="R2556" s="13"/>
    </row>
    <row r="2557" spans="1:18" ht="15.85" customHeight="1">
      <c r="A2557" s="1"/>
      <c r="B2557" s="6" t="s">
        <v>14</v>
      </c>
      <c r="C2557" s="6">
        <v>1185732</v>
      </c>
      <c r="D2557" s="7">
        <v>44365</v>
      </c>
      <c r="E2557" s="6" t="s">
        <v>46</v>
      </c>
      <c r="F2557" s="6" t="s">
        <v>94</v>
      </c>
      <c r="G2557" s="6" t="s">
        <v>95</v>
      </c>
      <c r="H2557" s="6" t="s">
        <v>18</v>
      </c>
      <c r="I2557" s="8">
        <v>0.4</v>
      </c>
      <c r="J2557" s="9">
        <v>5000</v>
      </c>
      <c r="K2557" s="10">
        <f t="shared" si="20"/>
        <v>2000</v>
      </c>
      <c r="L2557" s="10">
        <f t="shared" si="21"/>
        <v>700</v>
      </c>
      <c r="M2557" s="11">
        <v>0.35</v>
      </c>
      <c r="O2557" s="16"/>
      <c r="P2557" s="14"/>
      <c r="Q2557" s="12"/>
      <c r="R2557" s="13"/>
    </row>
    <row r="2558" spans="1:18" ht="15.85" customHeight="1">
      <c r="A2558" s="1"/>
      <c r="B2558" s="6" t="s">
        <v>14</v>
      </c>
      <c r="C2558" s="6">
        <v>1185732</v>
      </c>
      <c r="D2558" s="7">
        <v>44365</v>
      </c>
      <c r="E2558" s="6" t="s">
        <v>46</v>
      </c>
      <c r="F2558" s="6" t="s">
        <v>94</v>
      </c>
      <c r="G2558" s="6" t="s">
        <v>95</v>
      </c>
      <c r="H2558" s="6" t="s">
        <v>19</v>
      </c>
      <c r="I2558" s="8">
        <v>0.45</v>
      </c>
      <c r="J2558" s="9">
        <v>4750</v>
      </c>
      <c r="K2558" s="10">
        <f t="shared" si="20"/>
        <v>2137.5</v>
      </c>
      <c r="L2558" s="10">
        <f t="shared" si="21"/>
        <v>855</v>
      </c>
      <c r="M2558" s="11">
        <v>0.4</v>
      </c>
      <c r="O2558" s="16"/>
      <c r="P2558" s="14"/>
      <c r="Q2558" s="12"/>
      <c r="R2558" s="13"/>
    </row>
    <row r="2559" spans="1:18" ht="15.85" customHeight="1">
      <c r="A2559" s="1"/>
      <c r="B2559" s="6" t="s">
        <v>14</v>
      </c>
      <c r="C2559" s="6">
        <v>1185732</v>
      </c>
      <c r="D2559" s="7">
        <v>44365</v>
      </c>
      <c r="E2559" s="6" t="s">
        <v>46</v>
      </c>
      <c r="F2559" s="6" t="s">
        <v>94</v>
      </c>
      <c r="G2559" s="6" t="s">
        <v>95</v>
      </c>
      <c r="H2559" s="6" t="s">
        <v>20</v>
      </c>
      <c r="I2559" s="8">
        <v>0.45</v>
      </c>
      <c r="J2559" s="9">
        <v>4500</v>
      </c>
      <c r="K2559" s="10">
        <f t="shared" si="20"/>
        <v>2025</v>
      </c>
      <c r="L2559" s="10">
        <f t="shared" si="21"/>
        <v>810</v>
      </c>
      <c r="M2559" s="11">
        <v>0.4</v>
      </c>
      <c r="O2559" s="16"/>
      <c r="P2559" s="14"/>
      <c r="Q2559" s="12"/>
      <c r="R2559" s="13"/>
    </row>
    <row r="2560" spans="1:18" ht="15.85" customHeight="1">
      <c r="A2560" s="1"/>
      <c r="B2560" s="6" t="s">
        <v>14</v>
      </c>
      <c r="C2560" s="6">
        <v>1185732</v>
      </c>
      <c r="D2560" s="7">
        <v>44365</v>
      </c>
      <c r="E2560" s="6" t="s">
        <v>46</v>
      </c>
      <c r="F2560" s="6" t="s">
        <v>94</v>
      </c>
      <c r="G2560" s="6" t="s">
        <v>95</v>
      </c>
      <c r="H2560" s="6" t="s">
        <v>21</v>
      </c>
      <c r="I2560" s="8">
        <v>0.6</v>
      </c>
      <c r="J2560" s="9">
        <v>4500</v>
      </c>
      <c r="K2560" s="10">
        <f t="shared" si="20"/>
        <v>2700</v>
      </c>
      <c r="L2560" s="10">
        <f t="shared" si="21"/>
        <v>944.99999999999989</v>
      </c>
      <c r="M2560" s="11">
        <v>0.35</v>
      </c>
      <c r="O2560" s="16"/>
      <c r="P2560" s="14"/>
      <c r="Q2560" s="12"/>
      <c r="R2560" s="13"/>
    </row>
    <row r="2561" spans="1:18" ht="15.85" customHeight="1">
      <c r="A2561" s="1"/>
      <c r="B2561" s="6" t="s">
        <v>14</v>
      </c>
      <c r="C2561" s="6">
        <v>1185732</v>
      </c>
      <c r="D2561" s="7">
        <v>44365</v>
      </c>
      <c r="E2561" s="6" t="s">
        <v>46</v>
      </c>
      <c r="F2561" s="6" t="s">
        <v>94</v>
      </c>
      <c r="G2561" s="6" t="s">
        <v>95</v>
      </c>
      <c r="H2561" s="6" t="s">
        <v>22</v>
      </c>
      <c r="I2561" s="8">
        <v>0.65</v>
      </c>
      <c r="J2561" s="9">
        <v>6250</v>
      </c>
      <c r="K2561" s="10">
        <f t="shared" si="20"/>
        <v>4062.5</v>
      </c>
      <c r="L2561" s="10">
        <f t="shared" si="21"/>
        <v>2031.25</v>
      </c>
      <c r="M2561" s="11">
        <v>0.5</v>
      </c>
      <c r="O2561" s="16"/>
      <c r="P2561" s="14"/>
      <c r="Q2561" s="12"/>
      <c r="R2561" s="13"/>
    </row>
    <row r="2562" spans="1:18" ht="15.85" customHeight="1">
      <c r="A2562" s="1"/>
      <c r="B2562" s="6" t="s">
        <v>14</v>
      </c>
      <c r="C2562" s="6">
        <v>1185732</v>
      </c>
      <c r="D2562" s="7">
        <v>44393</v>
      </c>
      <c r="E2562" s="6" t="s">
        <v>46</v>
      </c>
      <c r="F2562" s="6" t="s">
        <v>94</v>
      </c>
      <c r="G2562" s="6" t="s">
        <v>95</v>
      </c>
      <c r="H2562" s="6" t="s">
        <v>17</v>
      </c>
      <c r="I2562" s="8">
        <v>0.6</v>
      </c>
      <c r="J2562" s="9">
        <v>8500</v>
      </c>
      <c r="K2562" s="10">
        <f t="shared" si="20"/>
        <v>5100</v>
      </c>
      <c r="L2562" s="10">
        <f t="shared" si="21"/>
        <v>2040</v>
      </c>
      <c r="M2562" s="11">
        <v>0.4</v>
      </c>
      <c r="O2562" s="16"/>
      <c r="P2562" s="14"/>
      <c r="Q2562" s="12"/>
      <c r="R2562" s="13"/>
    </row>
    <row r="2563" spans="1:18" ht="15.85" customHeight="1">
      <c r="A2563" s="1"/>
      <c r="B2563" s="6" t="s">
        <v>14</v>
      </c>
      <c r="C2563" s="6">
        <v>1185732</v>
      </c>
      <c r="D2563" s="7">
        <v>44393</v>
      </c>
      <c r="E2563" s="6" t="s">
        <v>46</v>
      </c>
      <c r="F2563" s="6" t="s">
        <v>94</v>
      </c>
      <c r="G2563" s="6" t="s">
        <v>95</v>
      </c>
      <c r="H2563" s="6" t="s">
        <v>18</v>
      </c>
      <c r="I2563" s="8">
        <v>0.55000000000000004</v>
      </c>
      <c r="J2563" s="9">
        <v>6000</v>
      </c>
      <c r="K2563" s="10">
        <f t="shared" si="20"/>
        <v>3300.0000000000005</v>
      </c>
      <c r="L2563" s="10">
        <f t="shared" si="21"/>
        <v>1155</v>
      </c>
      <c r="M2563" s="11">
        <v>0.35</v>
      </c>
      <c r="O2563" s="16"/>
      <c r="P2563" s="14"/>
      <c r="Q2563" s="12"/>
      <c r="R2563" s="13"/>
    </row>
    <row r="2564" spans="1:18" ht="15.85" customHeight="1">
      <c r="A2564" s="1"/>
      <c r="B2564" s="6" t="s">
        <v>14</v>
      </c>
      <c r="C2564" s="6">
        <v>1185732</v>
      </c>
      <c r="D2564" s="7">
        <v>44393</v>
      </c>
      <c r="E2564" s="6" t="s">
        <v>46</v>
      </c>
      <c r="F2564" s="6" t="s">
        <v>94</v>
      </c>
      <c r="G2564" s="6" t="s">
        <v>95</v>
      </c>
      <c r="H2564" s="6" t="s">
        <v>19</v>
      </c>
      <c r="I2564" s="8">
        <v>0.5</v>
      </c>
      <c r="J2564" s="9">
        <v>5250</v>
      </c>
      <c r="K2564" s="10">
        <f t="shared" si="20"/>
        <v>2625</v>
      </c>
      <c r="L2564" s="10">
        <f t="shared" si="21"/>
        <v>1050</v>
      </c>
      <c r="M2564" s="11">
        <v>0.4</v>
      </c>
      <c r="O2564" s="16"/>
      <c r="P2564" s="14"/>
      <c r="Q2564" s="12"/>
      <c r="R2564" s="13"/>
    </row>
    <row r="2565" spans="1:18" ht="15.85" customHeight="1">
      <c r="A2565" s="1"/>
      <c r="B2565" s="6" t="s">
        <v>14</v>
      </c>
      <c r="C2565" s="6">
        <v>1185732</v>
      </c>
      <c r="D2565" s="7">
        <v>44393</v>
      </c>
      <c r="E2565" s="6" t="s">
        <v>46</v>
      </c>
      <c r="F2565" s="6" t="s">
        <v>94</v>
      </c>
      <c r="G2565" s="6" t="s">
        <v>95</v>
      </c>
      <c r="H2565" s="6" t="s">
        <v>20</v>
      </c>
      <c r="I2565" s="8">
        <v>0.5</v>
      </c>
      <c r="J2565" s="9">
        <v>4750</v>
      </c>
      <c r="K2565" s="10">
        <f t="shared" si="20"/>
        <v>2375</v>
      </c>
      <c r="L2565" s="10">
        <f t="shared" si="21"/>
        <v>950</v>
      </c>
      <c r="M2565" s="11">
        <v>0.4</v>
      </c>
      <c r="O2565" s="16"/>
      <c r="P2565" s="14"/>
      <c r="Q2565" s="12"/>
      <c r="R2565" s="13"/>
    </row>
    <row r="2566" spans="1:18" ht="15.85" customHeight="1">
      <c r="A2566" s="1"/>
      <c r="B2566" s="6" t="s">
        <v>14</v>
      </c>
      <c r="C2566" s="6">
        <v>1185732</v>
      </c>
      <c r="D2566" s="7">
        <v>44393</v>
      </c>
      <c r="E2566" s="6" t="s">
        <v>46</v>
      </c>
      <c r="F2566" s="6" t="s">
        <v>94</v>
      </c>
      <c r="G2566" s="6" t="s">
        <v>95</v>
      </c>
      <c r="H2566" s="6" t="s">
        <v>21</v>
      </c>
      <c r="I2566" s="8">
        <v>0.6</v>
      </c>
      <c r="J2566" s="9">
        <v>5000</v>
      </c>
      <c r="K2566" s="10">
        <f t="shared" si="20"/>
        <v>3000</v>
      </c>
      <c r="L2566" s="10">
        <f t="shared" si="21"/>
        <v>1050</v>
      </c>
      <c r="M2566" s="11">
        <v>0.35</v>
      </c>
      <c r="O2566" s="16"/>
      <c r="P2566" s="14"/>
      <c r="Q2566" s="12"/>
      <c r="R2566" s="13"/>
    </row>
    <row r="2567" spans="1:18" ht="15.85" customHeight="1">
      <c r="A2567" s="1"/>
      <c r="B2567" s="6" t="s">
        <v>14</v>
      </c>
      <c r="C2567" s="6">
        <v>1185732</v>
      </c>
      <c r="D2567" s="7">
        <v>44393</v>
      </c>
      <c r="E2567" s="6" t="s">
        <v>46</v>
      </c>
      <c r="F2567" s="6" t="s">
        <v>94</v>
      </c>
      <c r="G2567" s="6" t="s">
        <v>95</v>
      </c>
      <c r="H2567" s="6" t="s">
        <v>22</v>
      </c>
      <c r="I2567" s="8">
        <v>0.65</v>
      </c>
      <c r="J2567" s="9">
        <v>6750</v>
      </c>
      <c r="K2567" s="10">
        <f t="shared" si="20"/>
        <v>4387.5</v>
      </c>
      <c r="L2567" s="10">
        <f t="shared" si="21"/>
        <v>2193.75</v>
      </c>
      <c r="M2567" s="11">
        <v>0.5</v>
      </c>
      <c r="O2567" s="16"/>
      <c r="P2567" s="14"/>
      <c r="Q2567" s="12"/>
      <c r="R2567" s="13"/>
    </row>
    <row r="2568" spans="1:18" ht="15.85" customHeight="1">
      <c r="A2568" s="1"/>
      <c r="B2568" s="6" t="s">
        <v>14</v>
      </c>
      <c r="C2568" s="6">
        <v>1185732</v>
      </c>
      <c r="D2568" s="7">
        <v>44425</v>
      </c>
      <c r="E2568" s="6" t="s">
        <v>46</v>
      </c>
      <c r="F2568" s="6" t="s">
        <v>94</v>
      </c>
      <c r="G2568" s="6" t="s">
        <v>95</v>
      </c>
      <c r="H2568" s="6" t="s">
        <v>17</v>
      </c>
      <c r="I2568" s="8">
        <v>0.6</v>
      </c>
      <c r="J2568" s="9">
        <v>8250</v>
      </c>
      <c r="K2568" s="10">
        <f t="shared" si="20"/>
        <v>4950</v>
      </c>
      <c r="L2568" s="10">
        <f t="shared" si="21"/>
        <v>1980</v>
      </c>
      <c r="M2568" s="11">
        <v>0.4</v>
      </c>
      <c r="O2568" s="16"/>
      <c r="P2568" s="14"/>
      <c r="Q2568" s="12"/>
      <c r="R2568" s="13"/>
    </row>
    <row r="2569" spans="1:18" ht="15.85" customHeight="1">
      <c r="A2569" s="1"/>
      <c r="B2569" s="6" t="s">
        <v>14</v>
      </c>
      <c r="C2569" s="6">
        <v>1185732</v>
      </c>
      <c r="D2569" s="7">
        <v>44425</v>
      </c>
      <c r="E2569" s="6" t="s">
        <v>46</v>
      </c>
      <c r="F2569" s="6" t="s">
        <v>94</v>
      </c>
      <c r="G2569" s="6" t="s">
        <v>95</v>
      </c>
      <c r="H2569" s="6" t="s">
        <v>18</v>
      </c>
      <c r="I2569" s="8">
        <v>0.55000000000000004</v>
      </c>
      <c r="J2569" s="9">
        <v>6000</v>
      </c>
      <c r="K2569" s="10">
        <f t="shared" si="20"/>
        <v>3300.0000000000005</v>
      </c>
      <c r="L2569" s="10">
        <f t="shared" si="21"/>
        <v>1155</v>
      </c>
      <c r="M2569" s="11">
        <v>0.35</v>
      </c>
      <c r="O2569" s="16"/>
      <c r="P2569" s="14"/>
      <c r="Q2569" s="12"/>
      <c r="R2569" s="13"/>
    </row>
    <row r="2570" spans="1:18" ht="15.85" customHeight="1">
      <c r="A2570" s="1"/>
      <c r="B2570" s="6" t="s">
        <v>14</v>
      </c>
      <c r="C2570" s="6">
        <v>1185732</v>
      </c>
      <c r="D2570" s="7">
        <v>44425</v>
      </c>
      <c r="E2570" s="6" t="s">
        <v>46</v>
      </c>
      <c r="F2570" s="6" t="s">
        <v>94</v>
      </c>
      <c r="G2570" s="6" t="s">
        <v>95</v>
      </c>
      <c r="H2570" s="6" t="s">
        <v>19</v>
      </c>
      <c r="I2570" s="8">
        <v>0.5</v>
      </c>
      <c r="J2570" s="9">
        <v>5250</v>
      </c>
      <c r="K2570" s="10">
        <f t="shared" si="20"/>
        <v>2625</v>
      </c>
      <c r="L2570" s="10">
        <f t="shared" si="21"/>
        <v>1050</v>
      </c>
      <c r="M2570" s="11">
        <v>0.4</v>
      </c>
      <c r="O2570" s="16"/>
      <c r="P2570" s="14"/>
      <c r="Q2570" s="12"/>
      <c r="R2570" s="13"/>
    </row>
    <row r="2571" spans="1:18" ht="15.85" customHeight="1">
      <c r="A2571" s="1"/>
      <c r="B2571" s="6" t="s">
        <v>14</v>
      </c>
      <c r="C2571" s="6">
        <v>1185732</v>
      </c>
      <c r="D2571" s="7">
        <v>44425</v>
      </c>
      <c r="E2571" s="6" t="s">
        <v>46</v>
      </c>
      <c r="F2571" s="6" t="s">
        <v>94</v>
      </c>
      <c r="G2571" s="6" t="s">
        <v>95</v>
      </c>
      <c r="H2571" s="6" t="s">
        <v>20</v>
      </c>
      <c r="I2571" s="8">
        <v>0.4</v>
      </c>
      <c r="J2571" s="9">
        <v>4750</v>
      </c>
      <c r="K2571" s="10">
        <f t="shared" si="20"/>
        <v>1900</v>
      </c>
      <c r="L2571" s="10">
        <f t="shared" si="21"/>
        <v>760</v>
      </c>
      <c r="M2571" s="11">
        <v>0.4</v>
      </c>
      <c r="O2571" s="16"/>
      <c r="P2571" s="14"/>
      <c r="Q2571" s="12"/>
      <c r="R2571" s="13"/>
    </row>
    <row r="2572" spans="1:18" ht="15.85" customHeight="1">
      <c r="A2572" s="1"/>
      <c r="B2572" s="6" t="s">
        <v>14</v>
      </c>
      <c r="C2572" s="6">
        <v>1185732</v>
      </c>
      <c r="D2572" s="7">
        <v>44425</v>
      </c>
      <c r="E2572" s="6" t="s">
        <v>46</v>
      </c>
      <c r="F2572" s="6" t="s">
        <v>94</v>
      </c>
      <c r="G2572" s="6" t="s">
        <v>95</v>
      </c>
      <c r="H2572" s="6" t="s">
        <v>21</v>
      </c>
      <c r="I2572" s="8">
        <v>0.5</v>
      </c>
      <c r="J2572" s="9">
        <v>4500</v>
      </c>
      <c r="K2572" s="10">
        <f t="shared" si="20"/>
        <v>2250</v>
      </c>
      <c r="L2572" s="10">
        <f t="shared" si="21"/>
        <v>787.5</v>
      </c>
      <c r="M2572" s="11">
        <v>0.35</v>
      </c>
      <c r="O2572" s="16"/>
      <c r="P2572" s="14"/>
      <c r="Q2572" s="12"/>
      <c r="R2572" s="13"/>
    </row>
    <row r="2573" spans="1:18" ht="15.85" customHeight="1">
      <c r="A2573" s="1"/>
      <c r="B2573" s="6" t="s">
        <v>14</v>
      </c>
      <c r="C2573" s="6">
        <v>1185732</v>
      </c>
      <c r="D2573" s="7">
        <v>44425</v>
      </c>
      <c r="E2573" s="6" t="s">
        <v>46</v>
      </c>
      <c r="F2573" s="6" t="s">
        <v>94</v>
      </c>
      <c r="G2573" s="6" t="s">
        <v>95</v>
      </c>
      <c r="H2573" s="6" t="s">
        <v>22</v>
      </c>
      <c r="I2573" s="8">
        <v>0.55000000000000004</v>
      </c>
      <c r="J2573" s="9">
        <v>6250</v>
      </c>
      <c r="K2573" s="10">
        <f t="shared" si="20"/>
        <v>3437.5000000000005</v>
      </c>
      <c r="L2573" s="10">
        <f t="shared" si="21"/>
        <v>1718.7500000000002</v>
      </c>
      <c r="M2573" s="11">
        <v>0.5</v>
      </c>
      <c r="O2573" s="16"/>
      <c r="P2573" s="14"/>
      <c r="Q2573" s="12"/>
      <c r="R2573" s="13"/>
    </row>
    <row r="2574" spans="1:18" ht="15.85" customHeight="1">
      <c r="A2574" s="1"/>
      <c r="B2574" s="6" t="s">
        <v>14</v>
      </c>
      <c r="C2574" s="6">
        <v>1185732</v>
      </c>
      <c r="D2574" s="7">
        <v>44455</v>
      </c>
      <c r="E2574" s="6" t="s">
        <v>46</v>
      </c>
      <c r="F2574" s="6" t="s">
        <v>94</v>
      </c>
      <c r="G2574" s="6" t="s">
        <v>95</v>
      </c>
      <c r="H2574" s="6" t="s">
        <v>17</v>
      </c>
      <c r="I2574" s="8">
        <v>0.5</v>
      </c>
      <c r="J2574" s="9">
        <v>7250</v>
      </c>
      <c r="K2574" s="10">
        <f t="shared" si="20"/>
        <v>3625</v>
      </c>
      <c r="L2574" s="10">
        <f t="shared" si="21"/>
        <v>1450</v>
      </c>
      <c r="M2574" s="11">
        <v>0.4</v>
      </c>
      <c r="O2574" s="16"/>
      <c r="P2574" s="14"/>
      <c r="Q2574" s="12"/>
      <c r="R2574" s="13"/>
    </row>
    <row r="2575" spans="1:18" ht="15.85" customHeight="1">
      <c r="A2575" s="1"/>
      <c r="B2575" s="6" t="s">
        <v>14</v>
      </c>
      <c r="C2575" s="6">
        <v>1185732</v>
      </c>
      <c r="D2575" s="7">
        <v>44455</v>
      </c>
      <c r="E2575" s="6" t="s">
        <v>46</v>
      </c>
      <c r="F2575" s="6" t="s">
        <v>94</v>
      </c>
      <c r="G2575" s="6" t="s">
        <v>95</v>
      </c>
      <c r="H2575" s="6" t="s">
        <v>18</v>
      </c>
      <c r="I2575" s="8">
        <v>0.45000000000000012</v>
      </c>
      <c r="J2575" s="9">
        <v>5250</v>
      </c>
      <c r="K2575" s="10">
        <f t="shared" si="20"/>
        <v>2362.5000000000005</v>
      </c>
      <c r="L2575" s="10">
        <f t="shared" si="21"/>
        <v>826.87500000000011</v>
      </c>
      <c r="M2575" s="11">
        <v>0.35</v>
      </c>
      <c r="O2575" s="16"/>
      <c r="P2575" s="14"/>
      <c r="Q2575" s="12"/>
      <c r="R2575" s="13"/>
    </row>
    <row r="2576" spans="1:18" ht="15.85" customHeight="1">
      <c r="A2576" s="1"/>
      <c r="B2576" s="6" t="s">
        <v>14</v>
      </c>
      <c r="C2576" s="6">
        <v>1185732</v>
      </c>
      <c r="D2576" s="7">
        <v>44455</v>
      </c>
      <c r="E2576" s="6" t="s">
        <v>46</v>
      </c>
      <c r="F2576" s="6" t="s">
        <v>94</v>
      </c>
      <c r="G2576" s="6" t="s">
        <v>95</v>
      </c>
      <c r="H2576" s="6" t="s">
        <v>19</v>
      </c>
      <c r="I2576" s="8">
        <v>0.20000000000000007</v>
      </c>
      <c r="J2576" s="9">
        <v>4250</v>
      </c>
      <c r="K2576" s="10">
        <f t="shared" si="20"/>
        <v>850.00000000000023</v>
      </c>
      <c r="L2576" s="10">
        <f t="shared" si="21"/>
        <v>340.00000000000011</v>
      </c>
      <c r="M2576" s="11">
        <v>0.4</v>
      </c>
      <c r="O2576" s="16"/>
      <c r="P2576" s="14"/>
      <c r="Q2576" s="12"/>
      <c r="R2576" s="13"/>
    </row>
    <row r="2577" spans="1:18" ht="15.85" customHeight="1">
      <c r="A2577" s="1"/>
      <c r="B2577" s="6" t="s">
        <v>14</v>
      </c>
      <c r="C2577" s="6">
        <v>1185732</v>
      </c>
      <c r="D2577" s="7">
        <v>44455</v>
      </c>
      <c r="E2577" s="6" t="s">
        <v>46</v>
      </c>
      <c r="F2577" s="6" t="s">
        <v>94</v>
      </c>
      <c r="G2577" s="6" t="s">
        <v>95</v>
      </c>
      <c r="H2577" s="6" t="s">
        <v>20</v>
      </c>
      <c r="I2577" s="8">
        <v>0.20000000000000007</v>
      </c>
      <c r="J2577" s="9">
        <v>4000</v>
      </c>
      <c r="K2577" s="10">
        <f t="shared" si="20"/>
        <v>800.00000000000023</v>
      </c>
      <c r="L2577" s="10">
        <f t="shared" si="21"/>
        <v>320.00000000000011</v>
      </c>
      <c r="M2577" s="11">
        <v>0.4</v>
      </c>
      <c r="O2577" s="16"/>
      <c r="P2577" s="14"/>
      <c r="Q2577" s="12"/>
      <c r="R2577" s="13"/>
    </row>
    <row r="2578" spans="1:18" ht="15.85" customHeight="1">
      <c r="A2578" s="1"/>
      <c r="B2578" s="6" t="s">
        <v>14</v>
      </c>
      <c r="C2578" s="6">
        <v>1185732</v>
      </c>
      <c r="D2578" s="7">
        <v>44455</v>
      </c>
      <c r="E2578" s="6" t="s">
        <v>46</v>
      </c>
      <c r="F2578" s="6" t="s">
        <v>94</v>
      </c>
      <c r="G2578" s="6" t="s">
        <v>95</v>
      </c>
      <c r="H2578" s="6" t="s">
        <v>21</v>
      </c>
      <c r="I2578" s="8">
        <v>0.30000000000000004</v>
      </c>
      <c r="J2578" s="9">
        <v>4000</v>
      </c>
      <c r="K2578" s="10">
        <f t="shared" si="20"/>
        <v>1200.0000000000002</v>
      </c>
      <c r="L2578" s="10">
        <f t="shared" si="21"/>
        <v>420.00000000000006</v>
      </c>
      <c r="M2578" s="11">
        <v>0.35</v>
      </c>
      <c r="O2578" s="16"/>
      <c r="P2578" s="14"/>
      <c r="Q2578" s="12"/>
      <c r="R2578" s="13"/>
    </row>
    <row r="2579" spans="1:18" ht="15.85" customHeight="1">
      <c r="A2579" s="1"/>
      <c r="B2579" s="6" t="s">
        <v>14</v>
      </c>
      <c r="C2579" s="6">
        <v>1185732</v>
      </c>
      <c r="D2579" s="7">
        <v>44455</v>
      </c>
      <c r="E2579" s="6" t="s">
        <v>46</v>
      </c>
      <c r="F2579" s="6" t="s">
        <v>94</v>
      </c>
      <c r="G2579" s="6" t="s">
        <v>95</v>
      </c>
      <c r="H2579" s="6" t="s">
        <v>22</v>
      </c>
      <c r="I2579" s="8">
        <v>0.35000000000000009</v>
      </c>
      <c r="J2579" s="9">
        <v>5000</v>
      </c>
      <c r="K2579" s="10">
        <f t="shared" si="20"/>
        <v>1750.0000000000005</v>
      </c>
      <c r="L2579" s="10">
        <f t="shared" si="21"/>
        <v>875.00000000000023</v>
      </c>
      <c r="M2579" s="11">
        <v>0.5</v>
      </c>
      <c r="O2579" s="16"/>
      <c r="P2579" s="14"/>
      <c r="Q2579" s="12"/>
      <c r="R2579" s="13"/>
    </row>
    <row r="2580" spans="1:18" ht="15.85" customHeight="1">
      <c r="A2580" s="1"/>
      <c r="B2580" s="6" t="s">
        <v>14</v>
      </c>
      <c r="C2580" s="6">
        <v>1185732</v>
      </c>
      <c r="D2580" s="7">
        <v>44487</v>
      </c>
      <c r="E2580" s="6" t="s">
        <v>46</v>
      </c>
      <c r="F2580" s="6" t="s">
        <v>94</v>
      </c>
      <c r="G2580" s="6" t="s">
        <v>95</v>
      </c>
      <c r="H2580" s="6" t="s">
        <v>17</v>
      </c>
      <c r="I2580" s="8">
        <v>0.35000000000000009</v>
      </c>
      <c r="J2580" s="9">
        <v>6750</v>
      </c>
      <c r="K2580" s="10">
        <f t="shared" si="20"/>
        <v>2362.5000000000005</v>
      </c>
      <c r="L2580" s="10">
        <f t="shared" si="21"/>
        <v>945.00000000000023</v>
      </c>
      <c r="M2580" s="11">
        <v>0.4</v>
      </c>
      <c r="O2580" s="16"/>
      <c r="P2580" s="14"/>
      <c r="Q2580" s="12"/>
      <c r="R2580" s="13"/>
    </row>
    <row r="2581" spans="1:18" ht="15.85" customHeight="1">
      <c r="A2581" s="1"/>
      <c r="B2581" s="6" t="s">
        <v>14</v>
      </c>
      <c r="C2581" s="6">
        <v>1185732</v>
      </c>
      <c r="D2581" s="7">
        <v>44487</v>
      </c>
      <c r="E2581" s="6" t="s">
        <v>46</v>
      </c>
      <c r="F2581" s="6" t="s">
        <v>94</v>
      </c>
      <c r="G2581" s="6" t="s">
        <v>95</v>
      </c>
      <c r="H2581" s="6" t="s">
        <v>18</v>
      </c>
      <c r="I2581" s="8">
        <v>0.25000000000000011</v>
      </c>
      <c r="J2581" s="9">
        <v>5000</v>
      </c>
      <c r="K2581" s="10">
        <f t="shared" si="20"/>
        <v>1250.0000000000005</v>
      </c>
      <c r="L2581" s="10">
        <f t="shared" si="21"/>
        <v>437.50000000000011</v>
      </c>
      <c r="M2581" s="11">
        <v>0.35</v>
      </c>
      <c r="O2581" s="16"/>
      <c r="P2581" s="14"/>
      <c r="Q2581" s="12"/>
      <c r="R2581" s="13"/>
    </row>
    <row r="2582" spans="1:18" ht="15.85" customHeight="1">
      <c r="A2582" s="1"/>
      <c r="B2582" s="6" t="s">
        <v>14</v>
      </c>
      <c r="C2582" s="6">
        <v>1185732</v>
      </c>
      <c r="D2582" s="7">
        <v>44487</v>
      </c>
      <c r="E2582" s="6" t="s">
        <v>46</v>
      </c>
      <c r="F2582" s="6" t="s">
        <v>94</v>
      </c>
      <c r="G2582" s="6" t="s">
        <v>95</v>
      </c>
      <c r="H2582" s="6" t="s">
        <v>19</v>
      </c>
      <c r="I2582" s="8">
        <v>0.25000000000000011</v>
      </c>
      <c r="J2582" s="9">
        <v>3750</v>
      </c>
      <c r="K2582" s="10">
        <f t="shared" si="20"/>
        <v>937.50000000000045</v>
      </c>
      <c r="L2582" s="10">
        <f t="shared" si="21"/>
        <v>375.00000000000023</v>
      </c>
      <c r="M2582" s="11">
        <v>0.4</v>
      </c>
      <c r="O2582" s="16"/>
      <c r="P2582" s="14"/>
      <c r="Q2582" s="12"/>
      <c r="R2582" s="13"/>
    </row>
    <row r="2583" spans="1:18" ht="15.85" customHeight="1">
      <c r="A2583" s="1"/>
      <c r="B2583" s="6" t="s">
        <v>14</v>
      </c>
      <c r="C2583" s="6">
        <v>1185732</v>
      </c>
      <c r="D2583" s="7">
        <v>44487</v>
      </c>
      <c r="E2583" s="6" t="s">
        <v>46</v>
      </c>
      <c r="F2583" s="6" t="s">
        <v>94</v>
      </c>
      <c r="G2583" s="6" t="s">
        <v>95</v>
      </c>
      <c r="H2583" s="6" t="s">
        <v>20</v>
      </c>
      <c r="I2583" s="8">
        <v>0.25000000000000011</v>
      </c>
      <c r="J2583" s="9">
        <v>3500</v>
      </c>
      <c r="K2583" s="10">
        <f t="shared" si="20"/>
        <v>875.00000000000034</v>
      </c>
      <c r="L2583" s="10">
        <f t="shared" si="21"/>
        <v>350.00000000000017</v>
      </c>
      <c r="M2583" s="11">
        <v>0.4</v>
      </c>
      <c r="O2583" s="16"/>
      <c r="P2583" s="14"/>
      <c r="Q2583" s="12"/>
      <c r="R2583" s="13"/>
    </row>
    <row r="2584" spans="1:18" ht="15.85" customHeight="1">
      <c r="A2584" s="1"/>
      <c r="B2584" s="6" t="s">
        <v>14</v>
      </c>
      <c r="C2584" s="6">
        <v>1185732</v>
      </c>
      <c r="D2584" s="7">
        <v>44487</v>
      </c>
      <c r="E2584" s="6" t="s">
        <v>46</v>
      </c>
      <c r="F2584" s="6" t="s">
        <v>94</v>
      </c>
      <c r="G2584" s="6" t="s">
        <v>95</v>
      </c>
      <c r="H2584" s="6" t="s">
        <v>21</v>
      </c>
      <c r="I2584" s="8">
        <v>0.35000000000000009</v>
      </c>
      <c r="J2584" s="9">
        <v>3500</v>
      </c>
      <c r="K2584" s="10">
        <f t="shared" si="20"/>
        <v>1225.0000000000002</v>
      </c>
      <c r="L2584" s="10">
        <f t="shared" si="21"/>
        <v>428.75000000000006</v>
      </c>
      <c r="M2584" s="11">
        <v>0.35</v>
      </c>
      <c r="O2584" s="16"/>
      <c r="P2584" s="14"/>
      <c r="Q2584" s="12"/>
      <c r="R2584" s="13"/>
    </row>
    <row r="2585" spans="1:18" ht="15.85" customHeight="1">
      <c r="A2585" s="1"/>
      <c r="B2585" s="6" t="s">
        <v>14</v>
      </c>
      <c r="C2585" s="6">
        <v>1185732</v>
      </c>
      <c r="D2585" s="7">
        <v>44487</v>
      </c>
      <c r="E2585" s="6" t="s">
        <v>46</v>
      </c>
      <c r="F2585" s="6" t="s">
        <v>94</v>
      </c>
      <c r="G2585" s="6" t="s">
        <v>95</v>
      </c>
      <c r="H2585" s="6" t="s">
        <v>22</v>
      </c>
      <c r="I2585" s="8">
        <v>0.35000000000000003</v>
      </c>
      <c r="J2585" s="9">
        <v>4750</v>
      </c>
      <c r="K2585" s="10">
        <f t="shared" si="20"/>
        <v>1662.5000000000002</v>
      </c>
      <c r="L2585" s="10">
        <f t="shared" si="21"/>
        <v>831.25000000000011</v>
      </c>
      <c r="M2585" s="11">
        <v>0.5</v>
      </c>
      <c r="O2585" s="16"/>
      <c r="P2585" s="14"/>
      <c r="Q2585" s="12"/>
      <c r="R2585" s="13"/>
    </row>
    <row r="2586" spans="1:18" ht="15.85" customHeight="1">
      <c r="A2586" s="1"/>
      <c r="B2586" s="6" t="s">
        <v>14</v>
      </c>
      <c r="C2586" s="6">
        <v>1185732</v>
      </c>
      <c r="D2586" s="7">
        <v>44517</v>
      </c>
      <c r="E2586" s="6" t="s">
        <v>46</v>
      </c>
      <c r="F2586" s="6" t="s">
        <v>94</v>
      </c>
      <c r="G2586" s="6" t="s">
        <v>95</v>
      </c>
      <c r="H2586" s="6" t="s">
        <v>17</v>
      </c>
      <c r="I2586" s="8">
        <v>0.3000000000000001</v>
      </c>
      <c r="J2586" s="9">
        <v>6250</v>
      </c>
      <c r="K2586" s="10">
        <f t="shared" si="20"/>
        <v>1875.0000000000007</v>
      </c>
      <c r="L2586" s="10">
        <f t="shared" si="21"/>
        <v>750.00000000000034</v>
      </c>
      <c r="M2586" s="11">
        <v>0.4</v>
      </c>
      <c r="O2586" s="16"/>
      <c r="P2586" s="14"/>
      <c r="Q2586" s="12"/>
      <c r="R2586" s="13"/>
    </row>
    <row r="2587" spans="1:18" ht="15.85" customHeight="1">
      <c r="A2587" s="1"/>
      <c r="B2587" s="6" t="s">
        <v>14</v>
      </c>
      <c r="C2587" s="6">
        <v>1185732</v>
      </c>
      <c r="D2587" s="7">
        <v>44517</v>
      </c>
      <c r="E2587" s="6" t="s">
        <v>46</v>
      </c>
      <c r="F2587" s="6" t="s">
        <v>94</v>
      </c>
      <c r="G2587" s="6" t="s">
        <v>95</v>
      </c>
      <c r="H2587" s="6" t="s">
        <v>18</v>
      </c>
      <c r="I2587" s="8">
        <v>0.20000000000000012</v>
      </c>
      <c r="J2587" s="9">
        <v>4500</v>
      </c>
      <c r="K2587" s="10">
        <f t="shared" si="20"/>
        <v>900.00000000000057</v>
      </c>
      <c r="L2587" s="10">
        <f t="shared" si="21"/>
        <v>315.00000000000017</v>
      </c>
      <c r="M2587" s="11">
        <v>0.35</v>
      </c>
      <c r="O2587" s="16"/>
      <c r="P2587" s="14"/>
      <c r="Q2587" s="12"/>
      <c r="R2587" s="13"/>
    </row>
    <row r="2588" spans="1:18" ht="15.85" customHeight="1">
      <c r="A2588" s="1"/>
      <c r="B2588" s="6" t="s">
        <v>14</v>
      </c>
      <c r="C2588" s="6">
        <v>1185732</v>
      </c>
      <c r="D2588" s="7">
        <v>44517</v>
      </c>
      <c r="E2588" s="6" t="s">
        <v>46</v>
      </c>
      <c r="F2588" s="6" t="s">
        <v>94</v>
      </c>
      <c r="G2588" s="6" t="s">
        <v>95</v>
      </c>
      <c r="H2588" s="6" t="s">
        <v>19</v>
      </c>
      <c r="I2588" s="8">
        <v>0.30000000000000016</v>
      </c>
      <c r="J2588" s="9">
        <v>3950</v>
      </c>
      <c r="K2588" s="10">
        <f t="shared" si="20"/>
        <v>1185.0000000000007</v>
      </c>
      <c r="L2588" s="10">
        <f t="shared" si="21"/>
        <v>474.00000000000028</v>
      </c>
      <c r="M2588" s="11">
        <v>0.4</v>
      </c>
      <c r="O2588" s="16"/>
      <c r="P2588" s="14"/>
      <c r="Q2588" s="12"/>
      <c r="R2588" s="13"/>
    </row>
    <row r="2589" spans="1:18" ht="15.85" customHeight="1">
      <c r="A2589" s="1"/>
      <c r="B2589" s="6" t="s">
        <v>14</v>
      </c>
      <c r="C2589" s="6">
        <v>1185732</v>
      </c>
      <c r="D2589" s="7">
        <v>44517</v>
      </c>
      <c r="E2589" s="6" t="s">
        <v>46</v>
      </c>
      <c r="F2589" s="6" t="s">
        <v>94</v>
      </c>
      <c r="G2589" s="6" t="s">
        <v>95</v>
      </c>
      <c r="H2589" s="6" t="s">
        <v>20</v>
      </c>
      <c r="I2589" s="8">
        <v>0.6000000000000002</v>
      </c>
      <c r="J2589" s="9">
        <v>4500</v>
      </c>
      <c r="K2589" s="10">
        <f t="shared" si="20"/>
        <v>2700.0000000000009</v>
      </c>
      <c r="L2589" s="10">
        <f t="shared" si="21"/>
        <v>1080.0000000000005</v>
      </c>
      <c r="M2589" s="11">
        <v>0.4</v>
      </c>
      <c r="O2589" s="16"/>
      <c r="P2589" s="14"/>
      <c r="Q2589" s="12"/>
      <c r="R2589" s="13"/>
    </row>
    <row r="2590" spans="1:18" ht="15.85" customHeight="1">
      <c r="A2590" s="1"/>
      <c r="B2590" s="6" t="s">
        <v>14</v>
      </c>
      <c r="C2590" s="6">
        <v>1185732</v>
      </c>
      <c r="D2590" s="7">
        <v>44517</v>
      </c>
      <c r="E2590" s="6" t="s">
        <v>46</v>
      </c>
      <c r="F2590" s="6" t="s">
        <v>94</v>
      </c>
      <c r="G2590" s="6" t="s">
        <v>95</v>
      </c>
      <c r="H2590" s="6" t="s">
        <v>21</v>
      </c>
      <c r="I2590" s="8">
        <v>0.75000000000000011</v>
      </c>
      <c r="J2590" s="9">
        <v>4250</v>
      </c>
      <c r="K2590" s="10">
        <f t="shared" si="20"/>
        <v>3187.5000000000005</v>
      </c>
      <c r="L2590" s="10">
        <f t="shared" si="21"/>
        <v>1115.625</v>
      </c>
      <c r="M2590" s="11">
        <v>0.35</v>
      </c>
      <c r="O2590" s="16"/>
      <c r="P2590" s="14"/>
      <c r="Q2590" s="12"/>
      <c r="R2590" s="13"/>
    </row>
    <row r="2591" spans="1:18" ht="15.85" customHeight="1">
      <c r="A2591" s="1"/>
      <c r="B2591" s="6" t="s">
        <v>14</v>
      </c>
      <c r="C2591" s="6">
        <v>1185732</v>
      </c>
      <c r="D2591" s="7">
        <v>44517</v>
      </c>
      <c r="E2591" s="6" t="s">
        <v>46</v>
      </c>
      <c r="F2591" s="6" t="s">
        <v>94</v>
      </c>
      <c r="G2591" s="6" t="s">
        <v>95</v>
      </c>
      <c r="H2591" s="6" t="s">
        <v>22</v>
      </c>
      <c r="I2591" s="8">
        <v>0.75</v>
      </c>
      <c r="J2591" s="9">
        <v>5250</v>
      </c>
      <c r="K2591" s="10">
        <f t="shared" si="20"/>
        <v>3937.5</v>
      </c>
      <c r="L2591" s="10">
        <f t="shared" si="21"/>
        <v>1968.75</v>
      </c>
      <c r="M2591" s="11">
        <v>0.5</v>
      </c>
      <c r="O2591" s="16"/>
      <c r="P2591" s="14"/>
      <c r="Q2591" s="12"/>
      <c r="R2591" s="13"/>
    </row>
    <row r="2592" spans="1:18" ht="15.85" customHeight="1">
      <c r="A2592" s="1"/>
      <c r="B2592" s="6" t="s">
        <v>14</v>
      </c>
      <c r="C2592" s="6">
        <v>1185732</v>
      </c>
      <c r="D2592" s="7">
        <v>44546</v>
      </c>
      <c r="E2592" s="6" t="s">
        <v>46</v>
      </c>
      <c r="F2592" s="6" t="s">
        <v>94</v>
      </c>
      <c r="G2592" s="6" t="s">
        <v>95</v>
      </c>
      <c r="H2592" s="6" t="s">
        <v>17</v>
      </c>
      <c r="I2592" s="8">
        <v>0.70000000000000007</v>
      </c>
      <c r="J2592" s="9">
        <v>7750</v>
      </c>
      <c r="K2592" s="10">
        <f t="shared" si="20"/>
        <v>5425.0000000000009</v>
      </c>
      <c r="L2592" s="10">
        <f t="shared" si="21"/>
        <v>2170.0000000000005</v>
      </c>
      <c r="M2592" s="11">
        <v>0.4</v>
      </c>
      <c r="O2592" s="16"/>
      <c r="P2592" s="14"/>
      <c r="Q2592" s="12"/>
      <c r="R2592" s="13"/>
    </row>
    <row r="2593" spans="1:18" ht="15.85" customHeight="1">
      <c r="A2593" s="1"/>
      <c r="B2593" s="6" t="s">
        <v>14</v>
      </c>
      <c r="C2593" s="6">
        <v>1185732</v>
      </c>
      <c r="D2593" s="7">
        <v>44546</v>
      </c>
      <c r="E2593" s="6" t="s">
        <v>46</v>
      </c>
      <c r="F2593" s="6" t="s">
        <v>94</v>
      </c>
      <c r="G2593" s="6" t="s">
        <v>95</v>
      </c>
      <c r="H2593" s="6" t="s">
        <v>18</v>
      </c>
      <c r="I2593" s="8">
        <v>0.60000000000000009</v>
      </c>
      <c r="J2593" s="9">
        <v>5750</v>
      </c>
      <c r="K2593" s="10">
        <f t="shared" si="20"/>
        <v>3450.0000000000005</v>
      </c>
      <c r="L2593" s="10">
        <f t="shared" si="21"/>
        <v>1207.5</v>
      </c>
      <c r="M2593" s="11">
        <v>0.35</v>
      </c>
      <c r="O2593" s="16"/>
      <c r="P2593" s="14"/>
      <c r="Q2593" s="12"/>
      <c r="R2593" s="13"/>
    </row>
    <row r="2594" spans="1:18" ht="15.85" customHeight="1">
      <c r="A2594" s="1"/>
      <c r="B2594" s="6" t="s">
        <v>14</v>
      </c>
      <c r="C2594" s="6">
        <v>1185732</v>
      </c>
      <c r="D2594" s="7">
        <v>44546</v>
      </c>
      <c r="E2594" s="6" t="s">
        <v>46</v>
      </c>
      <c r="F2594" s="6" t="s">
        <v>94</v>
      </c>
      <c r="G2594" s="6" t="s">
        <v>95</v>
      </c>
      <c r="H2594" s="6" t="s">
        <v>19</v>
      </c>
      <c r="I2594" s="8">
        <v>0.60000000000000009</v>
      </c>
      <c r="J2594" s="9">
        <v>5250</v>
      </c>
      <c r="K2594" s="10">
        <f t="shared" si="20"/>
        <v>3150.0000000000005</v>
      </c>
      <c r="L2594" s="10">
        <f t="shared" si="21"/>
        <v>1260.0000000000002</v>
      </c>
      <c r="M2594" s="11">
        <v>0.4</v>
      </c>
      <c r="O2594" s="16"/>
      <c r="P2594" s="14"/>
      <c r="Q2594" s="12"/>
      <c r="R2594" s="13"/>
    </row>
    <row r="2595" spans="1:18" ht="15.85" customHeight="1">
      <c r="A2595" s="1"/>
      <c r="B2595" s="6" t="s">
        <v>14</v>
      </c>
      <c r="C2595" s="6">
        <v>1185732</v>
      </c>
      <c r="D2595" s="7">
        <v>44546</v>
      </c>
      <c r="E2595" s="6" t="s">
        <v>46</v>
      </c>
      <c r="F2595" s="6" t="s">
        <v>94</v>
      </c>
      <c r="G2595" s="6" t="s">
        <v>95</v>
      </c>
      <c r="H2595" s="6" t="s">
        <v>20</v>
      </c>
      <c r="I2595" s="8">
        <v>0.60000000000000009</v>
      </c>
      <c r="J2595" s="9">
        <v>4750</v>
      </c>
      <c r="K2595" s="10">
        <f t="shared" si="20"/>
        <v>2850.0000000000005</v>
      </c>
      <c r="L2595" s="10">
        <f t="shared" si="21"/>
        <v>1140.0000000000002</v>
      </c>
      <c r="M2595" s="11">
        <v>0.4</v>
      </c>
      <c r="O2595" s="16"/>
      <c r="P2595" s="14"/>
      <c r="Q2595" s="12"/>
      <c r="R2595" s="13"/>
    </row>
    <row r="2596" spans="1:18" ht="15.85" customHeight="1">
      <c r="A2596" s="1"/>
      <c r="B2596" s="6" t="s">
        <v>14</v>
      </c>
      <c r="C2596" s="6">
        <v>1185732</v>
      </c>
      <c r="D2596" s="7">
        <v>44546</v>
      </c>
      <c r="E2596" s="6" t="s">
        <v>46</v>
      </c>
      <c r="F2596" s="6" t="s">
        <v>94</v>
      </c>
      <c r="G2596" s="6" t="s">
        <v>95</v>
      </c>
      <c r="H2596" s="6" t="s">
        <v>21</v>
      </c>
      <c r="I2596" s="8">
        <v>0.70000000000000007</v>
      </c>
      <c r="J2596" s="9">
        <v>4750</v>
      </c>
      <c r="K2596" s="10">
        <f t="shared" si="20"/>
        <v>3325.0000000000005</v>
      </c>
      <c r="L2596" s="10">
        <f t="shared" si="21"/>
        <v>1163.75</v>
      </c>
      <c r="M2596" s="11">
        <v>0.35</v>
      </c>
      <c r="O2596" s="16"/>
      <c r="P2596" s="14"/>
      <c r="Q2596" s="12"/>
      <c r="R2596" s="13"/>
    </row>
    <row r="2597" spans="1:18" ht="15.85" customHeight="1">
      <c r="A2597" s="1"/>
      <c r="B2597" s="6" t="s">
        <v>14</v>
      </c>
      <c r="C2597" s="6">
        <v>1185732</v>
      </c>
      <c r="D2597" s="7">
        <v>44546</v>
      </c>
      <c r="E2597" s="6" t="s">
        <v>46</v>
      </c>
      <c r="F2597" s="6" t="s">
        <v>94</v>
      </c>
      <c r="G2597" s="6" t="s">
        <v>95</v>
      </c>
      <c r="H2597" s="6" t="s">
        <v>22</v>
      </c>
      <c r="I2597" s="8">
        <v>0.75</v>
      </c>
      <c r="J2597" s="9">
        <v>5750</v>
      </c>
      <c r="K2597" s="10">
        <f t="shared" si="20"/>
        <v>4312.5</v>
      </c>
      <c r="L2597" s="10">
        <f t="shared" si="21"/>
        <v>2156.25</v>
      </c>
      <c r="M2597" s="11">
        <v>0.5</v>
      </c>
      <c r="O2597" s="16"/>
      <c r="P2597" s="14"/>
      <c r="Q2597" s="12"/>
      <c r="R2597" s="13"/>
    </row>
    <row r="2598" spans="1:18" ht="15.85" customHeight="1">
      <c r="A2598" s="1" t="s">
        <v>39</v>
      </c>
      <c r="B2598" s="6" t="s">
        <v>23</v>
      </c>
      <c r="C2598" s="6">
        <v>1197831</v>
      </c>
      <c r="D2598" s="7">
        <v>44219</v>
      </c>
      <c r="E2598" s="6" t="s">
        <v>24</v>
      </c>
      <c r="F2598" s="6" t="s">
        <v>96</v>
      </c>
      <c r="G2598" s="6" t="s">
        <v>97</v>
      </c>
      <c r="H2598" s="6" t="s">
        <v>17</v>
      </c>
      <c r="I2598" s="8">
        <v>0.25000000000000006</v>
      </c>
      <c r="J2598" s="9">
        <v>6500</v>
      </c>
      <c r="K2598" s="10">
        <f t="shared" si="20"/>
        <v>1625.0000000000005</v>
      </c>
      <c r="L2598" s="10">
        <f t="shared" si="21"/>
        <v>650.00000000000023</v>
      </c>
      <c r="M2598" s="11">
        <v>0.4</v>
      </c>
      <c r="O2598" s="16"/>
      <c r="P2598" s="14"/>
      <c r="Q2598" s="12"/>
      <c r="R2598" s="13"/>
    </row>
    <row r="2599" spans="1:18" ht="15.85" customHeight="1">
      <c r="A2599" s="1"/>
      <c r="B2599" s="6" t="s">
        <v>23</v>
      </c>
      <c r="C2599" s="6">
        <v>1197831</v>
      </c>
      <c r="D2599" s="7">
        <v>44219</v>
      </c>
      <c r="E2599" s="6" t="s">
        <v>24</v>
      </c>
      <c r="F2599" s="6" t="s">
        <v>96</v>
      </c>
      <c r="G2599" s="6" t="s">
        <v>97</v>
      </c>
      <c r="H2599" s="6" t="s">
        <v>18</v>
      </c>
      <c r="I2599" s="8">
        <v>0.25000000000000006</v>
      </c>
      <c r="J2599" s="9">
        <v>4500</v>
      </c>
      <c r="K2599" s="10">
        <f t="shared" si="20"/>
        <v>1125.0000000000002</v>
      </c>
      <c r="L2599" s="10">
        <f t="shared" si="21"/>
        <v>393.75000000000006</v>
      </c>
      <c r="M2599" s="11">
        <v>0.35</v>
      </c>
      <c r="O2599" s="16"/>
      <c r="P2599" s="14"/>
      <c r="Q2599" s="12"/>
      <c r="R2599" s="13"/>
    </row>
    <row r="2600" spans="1:18" ht="15.85" customHeight="1">
      <c r="A2600" s="1"/>
      <c r="B2600" s="6" t="s">
        <v>23</v>
      </c>
      <c r="C2600" s="6">
        <v>1197831</v>
      </c>
      <c r="D2600" s="7">
        <v>44219</v>
      </c>
      <c r="E2600" s="6" t="s">
        <v>24</v>
      </c>
      <c r="F2600" s="6" t="s">
        <v>96</v>
      </c>
      <c r="G2600" s="6" t="s">
        <v>97</v>
      </c>
      <c r="H2600" s="6" t="s">
        <v>19</v>
      </c>
      <c r="I2600" s="8">
        <v>0.15000000000000008</v>
      </c>
      <c r="J2600" s="9">
        <v>4500</v>
      </c>
      <c r="K2600" s="10">
        <f t="shared" si="20"/>
        <v>675.00000000000034</v>
      </c>
      <c r="L2600" s="10">
        <f t="shared" si="21"/>
        <v>270.00000000000017</v>
      </c>
      <c r="M2600" s="11">
        <v>0.4</v>
      </c>
      <c r="O2600" s="16"/>
      <c r="P2600" s="14"/>
      <c r="Q2600" s="12"/>
      <c r="R2600" s="13"/>
    </row>
    <row r="2601" spans="1:18" ht="15.85" customHeight="1">
      <c r="A2601" s="1"/>
      <c r="B2601" s="6" t="s">
        <v>23</v>
      </c>
      <c r="C2601" s="6">
        <v>1197831</v>
      </c>
      <c r="D2601" s="7">
        <v>44219</v>
      </c>
      <c r="E2601" s="6" t="s">
        <v>24</v>
      </c>
      <c r="F2601" s="6" t="s">
        <v>96</v>
      </c>
      <c r="G2601" s="6" t="s">
        <v>97</v>
      </c>
      <c r="H2601" s="6" t="s">
        <v>20</v>
      </c>
      <c r="I2601" s="8">
        <v>0.2</v>
      </c>
      <c r="J2601" s="9">
        <v>3000</v>
      </c>
      <c r="K2601" s="10">
        <f t="shared" si="20"/>
        <v>600</v>
      </c>
      <c r="L2601" s="10">
        <f t="shared" si="21"/>
        <v>240</v>
      </c>
      <c r="M2601" s="11">
        <v>0.4</v>
      </c>
      <c r="O2601" s="16"/>
      <c r="P2601" s="14"/>
      <c r="Q2601" s="12"/>
      <c r="R2601" s="13"/>
    </row>
    <row r="2602" spans="1:18" ht="15.85" customHeight="1">
      <c r="A2602" s="1"/>
      <c r="B2602" s="6" t="s">
        <v>23</v>
      </c>
      <c r="C2602" s="6">
        <v>1197831</v>
      </c>
      <c r="D2602" s="7">
        <v>44219</v>
      </c>
      <c r="E2602" s="6" t="s">
        <v>24</v>
      </c>
      <c r="F2602" s="6" t="s">
        <v>96</v>
      </c>
      <c r="G2602" s="6" t="s">
        <v>97</v>
      </c>
      <c r="H2602" s="6" t="s">
        <v>21</v>
      </c>
      <c r="I2602" s="8">
        <v>0.35000000000000003</v>
      </c>
      <c r="J2602" s="9">
        <v>3500</v>
      </c>
      <c r="K2602" s="10">
        <f t="shared" si="20"/>
        <v>1225.0000000000002</v>
      </c>
      <c r="L2602" s="10">
        <f t="shared" si="21"/>
        <v>428.75000000000006</v>
      </c>
      <c r="M2602" s="11">
        <v>0.35</v>
      </c>
      <c r="O2602" s="16"/>
      <c r="P2602" s="14"/>
      <c r="Q2602" s="12"/>
      <c r="R2602" s="13"/>
    </row>
    <row r="2603" spans="1:18" ht="15.85" customHeight="1">
      <c r="A2603" s="1"/>
      <c r="B2603" s="6" t="s">
        <v>23</v>
      </c>
      <c r="C2603" s="6">
        <v>1197831</v>
      </c>
      <c r="D2603" s="7">
        <v>44219</v>
      </c>
      <c r="E2603" s="6" t="s">
        <v>24</v>
      </c>
      <c r="F2603" s="6" t="s">
        <v>96</v>
      </c>
      <c r="G2603" s="6" t="s">
        <v>97</v>
      </c>
      <c r="H2603" s="6" t="s">
        <v>22</v>
      </c>
      <c r="I2603" s="8">
        <v>0.25000000000000006</v>
      </c>
      <c r="J2603" s="9">
        <v>4500</v>
      </c>
      <c r="K2603" s="10">
        <f t="shared" si="20"/>
        <v>1125.0000000000002</v>
      </c>
      <c r="L2603" s="10">
        <f t="shared" si="21"/>
        <v>450.00000000000011</v>
      </c>
      <c r="M2603" s="11">
        <v>0.4</v>
      </c>
      <c r="O2603" s="16"/>
      <c r="P2603" s="14"/>
      <c r="Q2603" s="12"/>
      <c r="R2603" s="13"/>
    </row>
    <row r="2604" spans="1:18" ht="15.85" customHeight="1">
      <c r="A2604" s="1"/>
      <c r="B2604" s="6" t="s">
        <v>23</v>
      </c>
      <c r="C2604" s="6">
        <v>1197831</v>
      </c>
      <c r="D2604" s="7">
        <v>44248</v>
      </c>
      <c r="E2604" s="6" t="s">
        <v>24</v>
      </c>
      <c r="F2604" s="6" t="s">
        <v>96</v>
      </c>
      <c r="G2604" s="6" t="s">
        <v>97</v>
      </c>
      <c r="H2604" s="6" t="s">
        <v>17</v>
      </c>
      <c r="I2604" s="8">
        <v>0.25000000000000006</v>
      </c>
      <c r="J2604" s="9">
        <v>7000</v>
      </c>
      <c r="K2604" s="10">
        <f t="shared" si="20"/>
        <v>1750.0000000000005</v>
      </c>
      <c r="L2604" s="10">
        <f t="shared" si="21"/>
        <v>700.00000000000023</v>
      </c>
      <c r="M2604" s="11">
        <v>0.4</v>
      </c>
      <c r="O2604" s="16"/>
      <c r="P2604" s="14"/>
      <c r="Q2604" s="12"/>
      <c r="R2604" s="13"/>
    </row>
    <row r="2605" spans="1:18" ht="15.85" customHeight="1">
      <c r="A2605" s="1"/>
      <c r="B2605" s="6" t="s">
        <v>23</v>
      </c>
      <c r="C2605" s="6">
        <v>1197831</v>
      </c>
      <c r="D2605" s="7">
        <v>44248</v>
      </c>
      <c r="E2605" s="6" t="s">
        <v>24</v>
      </c>
      <c r="F2605" s="6" t="s">
        <v>96</v>
      </c>
      <c r="G2605" s="6" t="s">
        <v>97</v>
      </c>
      <c r="H2605" s="6" t="s">
        <v>18</v>
      </c>
      <c r="I2605" s="8">
        <v>0.25000000000000006</v>
      </c>
      <c r="J2605" s="9">
        <v>3500</v>
      </c>
      <c r="K2605" s="10">
        <f t="shared" si="20"/>
        <v>875.00000000000023</v>
      </c>
      <c r="L2605" s="10">
        <f t="shared" si="21"/>
        <v>306.25000000000006</v>
      </c>
      <c r="M2605" s="11">
        <v>0.35</v>
      </c>
      <c r="O2605" s="16"/>
      <c r="P2605" s="14"/>
      <c r="Q2605" s="12"/>
      <c r="R2605" s="13"/>
    </row>
    <row r="2606" spans="1:18" ht="15.85" customHeight="1">
      <c r="A2606" s="1"/>
      <c r="B2606" s="6" t="s">
        <v>23</v>
      </c>
      <c r="C2606" s="6">
        <v>1197831</v>
      </c>
      <c r="D2606" s="7">
        <v>44248</v>
      </c>
      <c r="E2606" s="6" t="s">
        <v>24</v>
      </c>
      <c r="F2606" s="6" t="s">
        <v>96</v>
      </c>
      <c r="G2606" s="6" t="s">
        <v>97</v>
      </c>
      <c r="H2606" s="6" t="s">
        <v>19</v>
      </c>
      <c r="I2606" s="8">
        <v>0.15000000000000008</v>
      </c>
      <c r="J2606" s="9">
        <v>4000</v>
      </c>
      <c r="K2606" s="10">
        <f t="shared" si="20"/>
        <v>600.00000000000034</v>
      </c>
      <c r="L2606" s="10">
        <f t="shared" si="21"/>
        <v>240.00000000000014</v>
      </c>
      <c r="M2606" s="11">
        <v>0.4</v>
      </c>
      <c r="O2606" s="16"/>
      <c r="P2606" s="14"/>
      <c r="Q2606" s="12"/>
      <c r="R2606" s="13"/>
    </row>
    <row r="2607" spans="1:18" ht="15.85" customHeight="1">
      <c r="A2607" s="1"/>
      <c r="B2607" s="6" t="s">
        <v>23</v>
      </c>
      <c r="C2607" s="6">
        <v>1197831</v>
      </c>
      <c r="D2607" s="7">
        <v>44248</v>
      </c>
      <c r="E2607" s="6" t="s">
        <v>24</v>
      </c>
      <c r="F2607" s="6" t="s">
        <v>96</v>
      </c>
      <c r="G2607" s="6" t="s">
        <v>97</v>
      </c>
      <c r="H2607" s="6" t="s">
        <v>20</v>
      </c>
      <c r="I2607" s="8">
        <v>0.2</v>
      </c>
      <c r="J2607" s="9">
        <v>2500</v>
      </c>
      <c r="K2607" s="10">
        <f t="shared" si="20"/>
        <v>500</v>
      </c>
      <c r="L2607" s="10">
        <f t="shared" si="21"/>
        <v>200</v>
      </c>
      <c r="M2607" s="11">
        <v>0.4</v>
      </c>
      <c r="O2607" s="16"/>
      <c r="P2607" s="14"/>
      <c r="Q2607" s="12"/>
      <c r="R2607" s="13"/>
    </row>
    <row r="2608" spans="1:18" ht="15.85" customHeight="1">
      <c r="A2608" s="1"/>
      <c r="B2608" s="6" t="s">
        <v>23</v>
      </c>
      <c r="C2608" s="6">
        <v>1197831</v>
      </c>
      <c r="D2608" s="7">
        <v>44248</v>
      </c>
      <c r="E2608" s="6" t="s">
        <v>24</v>
      </c>
      <c r="F2608" s="6" t="s">
        <v>96</v>
      </c>
      <c r="G2608" s="6" t="s">
        <v>97</v>
      </c>
      <c r="H2608" s="6" t="s">
        <v>21</v>
      </c>
      <c r="I2608" s="8">
        <v>0.35000000000000003</v>
      </c>
      <c r="J2608" s="9">
        <v>3250</v>
      </c>
      <c r="K2608" s="10">
        <f t="shared" si="20"/>
        <v>1137.5</v>
      </c>
      <c r="L2608" s="10">
        <f t="shared" si="21"/>
        <v>398.125</v>
      </c>
      <c r="M2608" s="11">
        <v>0.35</v>
      </c>
      <c r="O2608" s="16"/>
      <c r="P2608" s="14"/>
      <c r="Q2608" s="12"/>
      <c r="R2608" s="13"/>
    </row>
    <row r="2609" spans="1:18" ht="15.85" customHeight="1">
      <c r="A2609" s="1"/>
      <c r="B2609" s="6" t="s">
        <v>23</v>
      </c>
      <c r="C2609" s="6">
        <v>1197831</v>
      </c>
      <c r="D2609" s="7">
        <v>44248</v>
      </c>
      <c r="E2609" s="6" t="s">
        <v>24</v>
      </c>
      <c r="F2609" s="6" t="s">
        <v>96</v>
      </c>
      <c r="G2609" s="6" t="s">
        <v>97</v>
      </c>
      <c r="H2609" s="6" t="s">
        <v>22</v>
      </c>
      <c r="I2609" s="8">
        <v>0.2</v>
      </c>
      <c r="J2609" s="9">
        <v>4250</v>
      </c>
      <c r="K2609" s="10">
        <f t="shared" si="20"/>
        <v>850</v>
      </c>
      <c r="L2609" s="10">
        <f t="shared" si="21"/>
        <v>340</v>
      </c>
      <c r="M2609" s="11">
        <v>0.4</v>
      </c>
      <c r="O2609" s="16"/>
      <c r="P2609" s="14"/>
      <c r="Q2609" s="12"/>
      <c r="R2609" s="13"/>
    </row>
    <row r="2610" spans="1:18" ht="15.85" customHeight="1">
      <c r="A2610" s="1"/>
      <c r="B2610" s="6" t="s">
        <v>23</v>
      </c>
      <c r="C2610" s="6">
        <v>1197831</v>
      </c>
      <c r="D2610" s="7">
        <v>44274</v>
      </c>
      <c r="E2610" s="6" t="s">
        <v>24</v>
      </c>
      <c r="F2610" s="6" t="s">
        <v>96</v>
      </c>
      <c r="G2610" s="6" t="s">
        <v>97</v>
      </c>
      <c r="H2610" s="6" t="s">
        <v>17</v>
      </c>
      <c r="I2610" s="8">
        <v>0.2</v>
      </c>
      <c r="J2610" s="9">
        <v>6450</v>
      </c>
      <c r="K2610" s="10">
        <f t="shared" si="20"/>
        <v>1290</v>
      </c>
      <c r="L2610" s="10">
        <f t="shared" si="21"/>
        <v>516</v>
      </c>
      <c r="M2610" s="11">
        <v>0.4</v>
      </c>
      <c r="O2610" s="16"/>
      <c r="P2610" s="14"/>
      <c r="Q2610" s="12"/>
      <c r="R2610" s="13"/>
    </row>
    <row r="2611" spans="1:18" ht="15.85" customHeight="1">
      <c r="A2611" s="1"/>
      <c r="B2611" s="6" t="s">
        <v>23</v>
      </c>
      <c r="C2611" s="6">
        <v>1197831</v>
      </c>
      <c r="D2611" s="7">
        <v>44274</v>
      </c>
      <c r="E2611" s="6" t="s">
        <v>24</v>
      </c>
      <c r="F2611" s="6" t="s">
        <v>96</v>
      </c>
      <c r="G2611" s="6" t="s">
        <v>97</v>
      </c>
      <c r="H2611" s="6" t="s">
        <v>18</v>
      </c>
      <c r="I2611" s="8">
        <v>0.2</v>
      </c>
      <c r="J2611" s="9">
        <v>3250</v>
      </c>
      <c r="K2611" s="10">
        <f t="shared" si="20"/>
        <v>650</v>
      </c>
      <c r="L2611" s="10">
        <f t="shared" si="21"/>
        <v>227.49999999999997</v>
      </c>
      <c r="M2611" s="11">
        <v>0.35</v>
      </c>
      <c r="O2611" s="16"/>
      <c r="P2611" s="14"/>
      <c r="Q2611" s="12"/>
      <c r="R2611" s="13"/>
    </row>
    <row r="2612" spans="1:18" ht="15.85" customHeight="1">
      <c r="A2612" s="1"/>
      <c r="B2612" s="6" t="s">
        <v>23</v>
      </c>
      <c r="C2612" s="6">
        <v>1197831</v>
      </c>
      <c r="D2612" s="7">
        <v>44274</v>
      </c>
      <c r="E2612" s="6" t="s">
        <v>24</v>
      </c>
      <c r="F2612" s="6" t="s">
        <v>96</v>
      </c>
      <c r="G2612" s="6" t="s">
        <v>97</v>
      </c>
      <c r="H2612" s="6" t="s">
        <v>19</v>
      </c>
      <c r="I2612" s="8">
        <v>0.10000000000000002</v>
      </c>
      <c r="J2612" s="9">
        <v>3500</v>
      </c>
      <c r="K2612" s="10">
        <f t="shared" si="20"/>
        <v>350.00000000000006</v>
      </c>
      <c r="L2612" s="10">
        <f t="shared" si="21"/>
        <v>140.00000000000003</v>
      </c>
      <c r="M2612" s="11">
        <v>0.4</v>
      </c>
      <c r="O2612" s="16"/>
      <c r="P2612" s="14"/>
      <c r="Q2612" s="12"/>
      <c r="R2612" s="13"/>
    </row>
    <row r="2613" spans="1:18" ht="15.85" customHeight="1">
      <c r="A2613" s="1"/>
      <c r="B2613" s="6" t="s">
        <v>23</v>
      </c>
      <c r="C2613" s="6">
        <v>1197831</v>
      </c>
      <c r="D2613" s="7">
        <v>44274</v>
      </c>
      <c r="E2613" s="6" t="s">
        <v>24</v>
      </c>
      <c r="F2613" s="6" t="s">
        <v>96</v>
      </c>
      <c r="G2613" s="6" t="s">
        <v>97</v>
      </c>
      <c r="H2613" s="6" t="s">
        <v>20</v>
      </c>
      <c r="I2613" s="8">
        <v>0.19999999999999996</v>
      </c>
      <c r="J2613" s="9">
        <v>2000</v>
      </c>
      <c r="K2613" s="10">
        <f t="shared" si="20"/>
        <v>399.99999999999989</v>
      </c>
      <c r="L2613" s="10">
        <f t="shared" si="21"/>
        <v>159.99999999999997</v>
      </c>
      <c r="M2613" s="11">
        <v>0.4</v>
      </c>
      <c r="O2613" s="16"/>
      <c r="P2613" s="14"/>
      <c r="Q2613" s="12"/>
      <c r="R2613" s="13"/>
    </row>
    <row r="2614" spans="1:18" ht="15.85" customHeight="1">
      <c r="A2614" s="1"/>
      <c r="B2614" s="6" t="s">
        <v>23</v>
      </c>
      <c r="C2614" s="6">
        <v>1197831</v>
      </c>
      <c r="D2614" s="7">
        <v>44274</v>
      </c>
      <c r="E2614" s="6" t="s">
        <v>24</v>
      </c>
      <c r="F2614" s="6" t="s">
        <v>96</v>
      </c>
      <c r="G2614" s="6" t="s">
        <v>97</v>
      </c>
      <c r="H2614" s="6" t="s">
        <v>21</v>
      </c>
      <c r="I2614" s="8">
        <v>0.35000000000000009</v>
      </c>
      <c r="J2614" s="9">
        <v>2500</v>
      </c>
      <c r="K2614" s="10">
        <f t="shared" si="20"/>
        <v>875.00000000000023</v>
      </c>
      <c r="L2614" s="10">
        <f t="shared" si="21"/>
        <v>306.25000000000006</v>
      </c>
      <c r="M2614" s="11">
        <v>0.35</v>
      </c>
      <c r="O2614" s="16"/>
      <c r="P2614" s="14"/>
      <c r="Q2614" s="12"/>
      <c r="R2614" s="13"/>
    </row>
    <row r="2615" spans="1:18" ht="15.85" customHeight="1">
      <c r="A2615" s="1"/>
      <c r="B2615" s="6" t="s">
        <v>23</v>
      </c>
      <c r="C2615" s="6">
        <v>1197831</v>
      </c>
      <c r="D2615" s="7">
        <v>44274</v>
      </c>
      <c r="E2615" s="6" t="s">
        <v>24</v>
      </c>
      <c r="F2615" s="6" t="s">
        <v>96</v>
      </c>
      <c r="G2615" s="6" t="s">
        <v>97</v>
      </c>
      <c r="H2615" s="6" t="s">
        <v>22</v>
      </c>
      <c r="I2615" s="8">
        <v>0.25</v>
      </c>
      <c r="J2615" s="9">
        <v>3500</v>
      </c>
      <c r="K2615" s="10">
        <f t="shared" si="20"/>
        <v>875</v>
      </c>
      <c r="L2615" s="10">
        <f t="shared" si="21"/>
        <v>350</v>
      </c>
      <c r="M2615" s="11">
        <v>0.4</v>
      </c>
      <c r="O2615" s="16"/>
      <c r="P2615" s="14"/>
      <c r="Q2615" s="12"/>
      <c r="R2615" s="13"/>
    </row>
    <row r="2616" spans="1:18" ht="15.85" customHeight="1">
      <c r="A2616" s="1"/>
      <c r="B2616" s="6" t="s">
        <v>23</v>
      </c>
      <c r="C2616" s="6">
        <v>1197831</v>
      </c>
      <c r="D2616" s="7">
        <v>44306</v>
      </c>
      <c r="E2616" s="6" t="s">
        <v>24</v>
      </c>
      <c r="F2616" s="6" t="s">
        <v>96</v>
      </c>
      <c r="G2616" s="6" t="s">
        <v>97</v>
      </c>
      <c r="H2616" s="6" t="s">
        <v>17</v>
      </c>
      <c r="I2616" s="8">
        <v>0.25</v>
      </c>
      <c r="J2616" s="9">
        <v>6000</v>
      </c>
      <c r="K2616" s="10">
        <f t="shared" si="20"/>
        <v>1500</v>
      </c>
      <c r="L2616" s="10">
        <f t="shared" si="21"/>
        <v>600</v>
      </c>
      <c r="M2616" s="11">
        <v>0.4</v>
      </c>
      <c r="O2616" s="16"/>
      <c r="P2616" s="14"/>
      <c r="Q2616" s="12"/>
      <c r="R2616" s="13"/>
    </row>
    <row r="2617" spans="1:18" ht="15.85" customHeight="1">
      <c r="A2617" s="1"/>
      <c r="B2617" s="6" t="s">
        <v>23</v>
      </c>
      <c r="C2617" s="6">
        <v>1197831</v>
      </c>
      <c r="D2617" s="7">
        <v>44306</v>
      </c>
      <c r="E2617" s="6" t="s">
        <v>24</v>
      </c>
      <c r="F2617" s="6" t="s">
        <v>96</v>
      </c>
      <c r="G2617" s="6" t="s">
        <v>97</v>
      </c>
      <c r="H2617" s="6" t="s">
        <v>18</v>
      </c>
      <c r="I2617" s="8">
        <v>0.25</v>
      </c>
      <c r="J2617" s="9">
        <v>3000</v>
      </c>
      <c r="K2617" s="10">
        <f t="shared" si="20"/>
        <v>750</v>
      </c>
      <c r="L2617" s="10">
        <f t="shared" si="21"/>
        <v>262.5</v>
      </c>
      <c r="M2617" s="11">
        <v>0.35</v>
      </c>
      <c r="O2617" s="16"/>
      <c r="P2617" s="14"/>
      <c r="Q2617" s="12"/>
      <c r="R2617" s="13"/>
    </row>
    <row r="2618" spans="1:18" ht="15.85" customHeight="1">
      <c r="A2618" s="1"/>
      <c r="B2618" s="6" t="s">
        <v>23</v>
      </c>
      <c r="C2618" s="6">
        <v>1197831</v>
      </c>
      <c r="D2618" s="7">
        <v>44306</v>
      </c>
      <c r="E2618" s="6" t="s">
        <v>24</v>
      </c>
      <c r="F2618" s="6" t="s">
        <v>96</v>
      </c>
      <c r="G2618" s="6" t="s">
        <v>97</v>
      </c>
      <c r="H2618" s="6" t="s">
        <v>19</v>
      </c>
      <c r="I2618" s="8">
        <v>0.15000000000000002</v>
      </c>
      <c r="J2618" s="9">
        <v>3000</v>
      </c>
      <c r="K2618" s="10">
        <f t="shared" si="20"/>
        <v>450.00000000000006</v>
      </c>
      <c r="L2618" s="10">
        <f t="shared" si="21"/>
        <v>180.00000000000003</v>
      </c>
      <c r="M2618" s="11">
        <v>0.4</v>
      </c>
      <c r="O2618" s="16"/>
      <c r="P2618" s="14"/>
      <c r="Q2618" s="12"/>
      <c r="R2618" s="13"/>
    </row>
    <row r="2619" spans="1:18" ht="15.85" customHeight="1">
      <c r="A2619" s="1"/>
      <c r="B2619" s="6" t="s">
        <v>23</v>
      </c>
      <c r="C2619" s="6">
        <v>1197831</v>
      </c>
      <c r="D2619" s="7">
        <v>44306</v>
      </c>
      <c r="E2619" s="6" t="s">
        <v>24</v>
      </c>
      <c r="F2619" s="6" t="s">
        <v>96</v>
      </c>
      <c r="G2619" s="6" t="s">
        <v>97</v>
      </c>
      <c r="H2619" s="6" t="s">
        <v>20</v>
      </c>
      <c r="I2619" s="8">
        <v>0.19999999999999996</v>
      </c>
      <c r="J2619" s="9">
        <v>2250</v>
      </c>
      <c r="K2619" s="10">
        <f t="shared" si="20"/>
        <v>449.99999999999989</v>
      </c>
      <c r="L2619" s="10">
        <f t="shared" si="21"/>
        <v>179.99999999999997</v>
      </c>
      <c r="M2619" s="11">
        <v>0.4</v>
      </c>
      <c r="O2619" s="16"/>
      <c r="P2619" s="14"/>
      <c r="Q2619" s="12"/>
      <c r="R2619" s="13"/>
    </row>
    <row r="2620" spans="1:18" ht="15.85" customHeight="1">
      <c r="A2620" s="1"/>
      <c r="B2620" s="6" t="s">
        <v>23</v>
      </c>
      <c r="C2620" s="6">
        <v>1197831</v>
      </c>
      <c r="D2620" s="7">
        <v>44306</v>
      </c>
      <c r="E2620" s="6" t="s">
        <v>24</v>
      </c>
      <c r="F2620" s="6" t="s">
        <v>96</v>
      </c>
      <c r="G2620" s="6" t="s">
        <v>97</v>
      </c>
      <c r="H2620" s="6" t="s">
        <v>21</v>
      </c>
      <c r="I2620" s="8">
        <v>0.4</v>
      </c>
      <c r="J2620" s="9">
        <v>2500</v>
      </c>
      <c r="K2620" s="10">
        <f t="shared" si="20"/>
        <v>1000</v>
      </c>
      <c r="L2620" s="10">
        <f t="shared" si="21"/>
        <v>350</v>
      </c>
      <c r="M2620" s="11">
        <v>0.35</v>
      </c>
      <c r="O2620" s="16"/>
      <c r="P2620" s="14"/>
      <c r="Q2620" s="12"/>
      <c r="R2620" s="13"/>
    </row>
    <row r="2621" spans="1:18" ht="15.85" customHeight="1">
      <c r="A2621" s="1"/>
      <c r="B2621" s="6" t="s">
        <v>23</v>
      </c>
      <c r="C2621" s="6">
        <v>1197831</v>
      </c>
      <c r="D2621" s="7">
        <v>44306</v>
      </c>
      <c r="E2621" s="6" t="s">
        <v>24</v>
      </c>
      <c r="F2621" s="6" t="s">
        <v>96</v>
      </c>
      <c r="G2621" s="6" t="s">
        <v>97</v>
      </c>
      <c r="H2621" s="6" t="s">
        <v>22</v>
      </c>
      <c r="I2621" s="8">
        <v>0.30000000000000004</v>
      </c>
      <c r="J2621" s="9">
        <v>4000</v>
      </c>
      <c r="K2621" s="10">
        <f t="shared" si="20"/>
        <v>1200.0000000000002</v>
      </c>
      <c r="L2621" s="10">
        <f t="shared" si="21"/>
        <v>480.00000000000011</v>
      </c>
      <c r="M2621" s="11">
        <v>0.4</v>
      </c>
      <c r="O2621" s="16"/>
      <c r="P2621" s="14"/>
      <c r="Q2621" s="12"/>
      <c r="R2621" s="13"/>
    </row>
    <row r="2622" spans="1:18" ht="15.85" customHeight="1">
      <c r="A2622" s="1"/>
      <c r="B2622" s="6" t="s">
        <v>23</v>
      </c>
      <c r="C2622" s="6">
        <v>1197831</v>
      </c>
      <c r="D2622" s="7">
        <v>44335</v>
      </c>
      <c r="E2622" s="6" t="s">
        <v>24</v>
      </c>
      <c r="F2622" s="6" t="s">
        <v>96</v>
      </c>
      <c r="G2622" s="6" t="s">
        <v>97</v>
      </c>
      <c r="H2622" s="6" t="s">
        <v>17</v>
      </c>
      <c r="I2622" s="8">
        <v>0.4</v>
      </c>
      <c r="J2622" s="9">
        <v>6700</v>
      </c>
      <c r="K2622" s="10">
        <f t="shared" si="20"/>
        <v>2680</v>
      </c>
      <c r="L2622" s="10">
        <f t="shared" si="21"/>
        <v>1072</v>
      </c>
      <c r="M2622" s="11">
        <v>0.4</v>
      </c>
      <c r="O2622" s="16"/>
      <c r="P2622" s="14"/>
      <c r="Q2622" s="12"/>
      <c r="R2622" s="13"/>
    </row>
    <row r="2623" spans="1:18" ht="15.85" customHeight="1">
      <c r="A2623" s="1"/>
      <c r="B2623" s="6" t="s">
        <v>23</v>
      </c>
      <c r="C2623" s="6">
        <v>1197831</v>
      </c>
      <c r="D2623" s="7">
        <v>44335</v>
      </c>
      <c r="E2623" s="6" t="s">
        <v>24</v>
      </c>
      <c r="F2623" s="6" t="s">
        <v>96</v>
      </c>
      <c r="G2623" s="6" t="s">
        <v>97</v>
      </c>
      <c r="H2623" s="6" t="s">
        <v>18</v>
      </c>
      <c r="I2623" s="8">
        <v>0.4</v>
      </c>
      <c r="J2623" s="9">
        <v>3750</v>
      </c>
      <c r="K2623" s="10">
        <f t="shared" si="20"/>
        <v>1500</v>
      </c>
      <c r="L2623" s="10">
        <f t="shared" si="21"/>
        <v>525</v>
      </c>
      <c r="M2623" s="11">
        <v>0.35</v>
      </c>
      <c r="O2623" s="16"/>
      <c r="P2623" s="14"/>
      <c r="Q2623" s="12"/>
      <c r="R2623" s="13"/>
    </row>
    <row r="2624" spans="1:18" ht="15.85" customHeight="1">
      <c r="A2624" s="1"/>
      <c r="B2624" s="6" t="s">
        <v>23</v>
      </c>
      <c r="C2624" s="6">
        <v>1197831</v>
      </c>
      <c r="D2624" s="7">
        <v>44335</v>
      </c>
      <c r="E2624" s="6" t="s">
        <v>24</v>
      </c>
      <c r="F2624" s="6" t="s">
        <v>96</v>
      </c>
      <c r="G2624" s="6" t="s">
        <v>97</v>
      </c>
      <c r="H2624" s="6" t="s">
        <v>19</v>
      </c>
      <c r="I2624" s="8">
        <v>0.35000000000000003</v>
      </c>
      <c r="J2624" s="9">
        <v>3500</v>
      </c>
      <c r="K2624" s="10">
        <f t="shared" si="20"/>
        <v>1225.0000000000002</v>
      </c>
      <c r="L2624" s="10">
        <f t="shared" si="21"/>
        <v>490.00000000000011</v>
      </c>
      <c r="M2624" s="11">
        <v>0.4</v>
      </c>
      <c r="O2624" s="16"/>
      <c r="P2624" s="14"/>
      <c r="Q2624" s="12"/>
      <c r="R2624" s="13"/>
    </row>
    <row r="2625" spans="1:18" ht="15.85" customHeight="1">
      <c r="A2625" s="1"/>
      <c r="B2625" s="6" t="s">
        <v>23</v>
      </c>
      <c r="C2625" s="6">
        <v>1197831</v>
      </c>
      <c r="D2625" s="7">
        <v>44335</v>
      </c>
      <c r="E2625" s="6" t="s">
        <v>24</v>
      </c>
      <c r="F2625" s="6" t="s">
        <v>96</v>
      </c>
      <c r="G2625" s="6" t="s">
        <v>97</v>
      </c>
      <c r="H2625" s="6" t="s">
        <v>20</v>
      </c>
      <c r="I2625" s="8">
        <v>0.35000000000000003</v>
      </c>
      <c r="J2625" s="9">
        <v>3000</v>
      </c>
      <c r="K2625" s="10">
        <f t="shared" si="20"/>
        <v>1050</v>
      </c>
      <c r="L2625" s="10">
        <f t="shared" si="21"/>
        <v>420</v>
      </c>
      <c r="M2625" s="11">
        <v>0.4</v>
      </c>
      <c r="O2625" s="16"/>
      <c r="P2625" s="14"/>
      <c r="Q2625" s="12"/>
      <c r="R2625" s="13"/>
    </row>
    <row r="2626" spans="1:18" ht="15.85" customHeight="1">
      <c r="A2626" s="1"/>
      <c r="B2626" s="6" t="s">
        <v>23</v>
      </c>
      <c r="C2626" s="6">
        <v>1197831</v>
      </c>
      <c r="D2626" s="7">
        <v>44335</v>
      </c>
      <c r="E2626" s="6" t="s">
        <v>24</v>
      </c>
      <c r="F2626" s="6" t="s">
        <v>96</v>
      </c>
      <c r="G2626" s="6" t="s">
        <v>97</v>
      </c>
      <c r="H2626" s="6" t="s">
        <v>21</v>
      </c>
      <c r="I2626" s="8">
        <v>0.44999999999999996</v>
      </c>
      <c r="J2626" s="9">
        <v>3250</v>
      </c>
      <c r="K2626" s="10">
        <f t="shared" si="20"/>
        <v>1462.4999999999998</v>
      </c>
      <c r="L2626" s="10">
        <f t="shared" si="21"/>
        <v>511.87499999999989</v>
      </c>
      <c r="M2626" s="11">
        <v>0.35</v>
      </c>
      <c r="O2626" s="16"/>
      <c r="P2626" s="14"/>
      <c r="Q2626" s="12"/>
      <c r="R2626" s="13"/>
    </row>
    <row r="2627" spans="1:18" ht="15.85" customHeight="1">
      <c r="A2627" s="1"/>
      <c r="B2627" s="6" t="s">
        <v>23</v>
      </c>
      <c r="C2627" s="6">
        <v>1197831</v>
      </c>
      <c r="D2627" s="7">
        <v>44335</v>
      </c>
      <c r="E2627" s="6" t="s">
        <v>24</v>
      </c>
      <c r="F2627" s="6" t="s">
        <v>96</v>
      </c>
      <c r="G2627" s="6" t="s">
        <v>97</v>
      </c>
      <c r="H2627" s="6" t="s">
        <v>22</v>
      </c>
      <c r="I2627" s="8">
        <v>0.44999999999999996</v>
      </c>
      <c r="J2627" s="9">
        <v>4250</v>
      </c>
      <c r="K2627" s="10">
        <f t="shared" si="20"/>
        <v>1912.4999999999998</v>
      </c>
      <c r="L2627" s="10">
        <f t="shared" si="21"/>
        <v>765</v>
      </c>
      <c r="M2627" s="11">
        <v>0.4</v>
      </c>
      <c r="O2627" s="16"/>
      <c r="P2627" s="14"/>
      <c r="Q2627" s="12"/>
      <c r="R2627" s="13"/>
    </row>
    <row r="2628" spans="1:18" ht="15.85" customHeight="1">
      <c r="A2628" s="1"/>
      <c r="B2628" s="6" t="s">
        <v>23</v>
      </c>
      <c r="C2628" s="6">
        <v>1197831</v>
      </c>
      <c r="D2628" s="7">
        <v>44368</v>
      </c>
      <c r="E2628" s="6" t="s">
        <v>24</v>
      </c>
      <c r="F2628" s="6" t="s">
        <v>96</v>
      </c>
      <c r="G2628" s="6" t="s">
        <v>97</v>
      </c>
      <c r="H2628" s="6" t="s">
        <v>17</v>
      </c>
      <c r="I2628" s="8">
        <v>0.39999999999999997</v>
      </c>
      <c r="J2628" s="9">
        <v>6750</v>
      </c>
      <c r="K2628" s="10">
        <f t="shared" si="20"/>
        <v>2700</v>
      </c>
      <c r="L2628" s="10">
        <f t="shared" si="21"/>
        <v>1080</v>
      </c>
      <c r="M2628" s="11">
        <v>0.4</v>
      </c>
      <c r="O2628" s="16"/>
      <c r="P2628" s="14"/>
      <c r="Q2628" s="12"/>
      <c r="R2628" s="13"/>
    </row>
    <row r="2629" spans="1:18" ht="15.85" customHeight="1">
      <c r="A2629" s="1"/>
      <c r="B2629" s="6" t="s">
        <v>23</v>
      </c>
      <c r="C2629" s="6">
        <v>1197831</v>
      </c>
      <c r="D2629" s="7">
        <v>44368</v>
      </c>
      <c r="E2629" s="6" t="s">
        <v>24</v>
      </c>
      <c r="F2629" s="6" t="s">
        <v>96</v>
      </c>
      <c r="G2629" s="6" t="s">
        <v>97</v>
      </c>
      <c r="H2629" s="6" t="s">
        <v>18</v>
      </c>
      <c r="I2629" s="8">
        <v>0.35000000000000003</v>
      </c>
      <c r="J2629" s="9">
        <v>4250</v>
      </c>
      <c r="K2629" s="10">
        <f t="shared" si="20"/>
        <v>1487.5000000000002</v>
      </c>
      <c r="L2629" s="10">
        <f t="shared" si="21"/>
        <v>520.625</v>
      </c>
      <c r="M2629" s="11">
        <v>0.35</v>
      </c>
      <c r="O2629" s="16"/>
      <c r="P2629" s="14"/>
      <c r="Q2629" s="12"/>
      <c r="R2629" s="13"/>
    </row>
    <row r="2630" spans="1:18" ht="15.85" customHeight="1">
      <c r="A2630" s="1"/>
      <c r="B2630" s="6" t="s">
        <v>23</v>
      </c>
      <c r="C2630" s="6">
        <v>1197831</v>
      </c>
      <c r="D2630" s="7">
        <v>44368</v>
      </c>
      <c r="E2630" s="6" t="s">
        <v>24</v>
      </c>
      <c r="F2630" s="6" t="s">
        <v>96</v>
      </c>
      <c r="G2630" s="6" t="s">
        <v>97</v>
      </c>
      <c r="H2630" s="6" t="s">
        <v>19</v>
      </c>
      <c r="I2630" s="8">
        <v>0.4</v>
      </c>
      <c r="J2630" s="9">
        <v>4000</v>
      </c>
      <c r="K2630" s="10">
        <f t="shared" si="20"/>
        <v>1600</v>
      </c>
      <c r="L2630" s="10">
        <f t="shared" si="21"/>
        <v>640</v>
      </c>
      <c r="M2630" s="11">
        <v>0.4</v>
      </c>
      <c r="O2630" s="16"/>
      <c r="P2630" s="14"/>
      <c r="Q2630" s="12"/>
      <c r="R2630" s="13"/>
    </row>
    <row r="2631" spans="1:18" ht="15.85" customHeight="1">
      <c r="A2631" s="1"/>
      <c r="B2631" s="6" t="s">
        <v>23</v>
      </c>
      <c r="C2631" s="6">
        <v>1197831</v>
      </c>
      <c r="D2631" s="7">
        <v>44368</v>
      </c>
      <c r="E2631" s="6" t="s">
        <v>24</v>
      </c>
      <c r="F2631" s="6" t="s">
        <v>96</v>
      </c>
      <c r="G2631" s="6" t="s">
        <v>97</v>
      </c>
      <c r="H2631" s="6" t="s">
        <v>20</v>
      </c>
      <c r="I2631" s="8">
        <v>0.4</v>
      </c>
      <c r="J2631" s="9">
        <v>3750</v>
      </c>
      <c r="K2631" s="10">
        <f t="shared" si="20"/>
        <v>1500</v>
      </c>
      <c r="L2631" s="10">
        <f t="shared" si="21"/>
        <v>600</v>
      </c>
      <c r="M2631" s="11">
        <v>0.4</v>
      </c>
      <c r="O2631" s="16"/>
      <c r="P2631" s="14"/>
      <c r="Q2631" s="12"/>
      <c r="R2631" s="13"/>
    </row>
    <row r="2632" spans="1:18" ht="15.85" customHeight="1">
      <c r="A2632" s="1"/>
      <c r="B2632" s="6" t="s">
        <v>23</v>
      </c>
      <c r="C2632" s="6">
        <v>1197831</v>
      </c>
      <c r="D2632" s="7">
        <v>44368</v>
      </c>
      <c r="E2632" s="6" t="s">
        <v>24</v>
      </c>
      <c r="F2632" s="6" t="s">
        <v>96</v>
      </c>
      <c r="G2632" s="6" t="s">
        <v>97</v>
      </c>
      <c r="H2632" s="6" t="s">
        <v>21</v>
      </c>
      <c r="I2632" s="8">
        <v>0.54999999999999993</v>
      </c>
      <c r="J2632" s="9">
        <v>3750</v>
      </c>
      <c r="K2632" s="10">
        <f t="shared" si="20"/>
        <v>2062.4999999999995</v>
      </c>
      <c r="L2632" s="10">
        <f t="shared" si="21"/>
        <v>721.87499999999977</v>
      </c>
      <c r="M2632" s="11">
        <v>0.35</v>
      </c>
      <c r="O2632" s="16"/>
      <c r="P2632" s="14"/>
      <c r="Q2632" s="12"/>
      <c r="R2632" s="13"/>
    </row>
    <row r="2633" spans="1:18" ht="15.85" customHeight="1">
      <c r="A2633" s="1"/>
      <c r="B2633" s="6" t="s">
        <v>23</v>
      </c>
      <c r="C2633" s="6">
        <v>1197831</v>
      </c>
      <c r="D2633" s="7">
        <v>44368</v>
      </c>
      <c r="E2633" s="6" t="s">
        <v>24</v>
      </c>
      <c r="F2633" s="6" t="s">
        <v>96</v>
      </c>
      <c r="G2633" s="6" t="s">
        <v>97</v>
      </c>
      <c r="H2633" s="6" t="s">
        <v>22</v>
      </c>
      <c r="I2633" s="8">
        <v>0.6</v>
      </c>
      <c r="J2633" s="9">
        <v>5500</v>
      </c>
      <c r="K2633" s="10">
        <f t="shared" si="20"/>
        <v>3300</v>
      </c>
      <c r="L2633" s="10">
        <f t="shared" si="21"/>
        <v>1320</v>
      </c>
      <c r="M2633" s="11">
        <v>0.4</v>
      </c>
      <c r="O2633" s="16"/>
      <c r="P2633" s="14"/>
      <c r="Q2633" s="12"/>
      <c r="R2633" s="13"/>
    </row>
    <row r="2634" spans="1:18" ht="15.85" customHeight="1">
      <c r="A2634" s="1"/>
      <c r="B2634" s="6" t="s">
        <v>23</v>
      </c>
      <c r="C2634" s="6">
        <v>1197831</v>
      </c>
      <c r="D2634" s="7">
        <v>44396</v>
      </c>
      <c r="E2634" s="6" t="s">
        <v>24</v>
      </c>
      <c r="F2634" s="6" t="s">
        <v>96</v>
      </c>
      <c r="G2634" s="6" t="s">
        <v>97</v>
      </c>
      <c r="H2634" s="6" t="s">
        <v>17</v>
      </c>
      <c r="I2634" s="8">
        <v>0.54999999999999993</v>
      </c>
      <c r="J2634" s="9">
        <v>7750</v>
      </c>
      <c r="K2634" s="10">
        <f t="shared" si="20"/>
        <v>4262.4999999999991</v>
      </c>
      <c r="L2634" s="10">
        <f t="shared" si="21"/>
        <v>1704.9999999999998</v>
      </c>
      <c r="M2634" s="11">
        <v>0.4</v>
      </c>
      <c r="O2634" s="16"/>
      <c r="P2634" s="14"/>
      <c r="Q2634" s="12"/>
      <c r="R2634" s="13"/>
    </row>
    <row r="2635" spans="1:18" ht="15.85" customHeight="1">
      <c r="A2635" s="1"/>
      <c r="B2635" s="6" t="s">
        <v>23</v>
      </c>
      <c r="C2635" s="6">
        <v>1197831</v>
      </c>
      <c r="D2635" s="7">
        <v>44396</v>
      </c>
      <c r="E2635" s="6" t="s">
        <v>24</v>
      </c>
      <c r="F2635" s="6" t="s">
        <v>96</v>
      </c>
      <c r="G2635" s="6" t="s">
        <v>97</v>
      </c>
      <c r="H2635" s="6" t="s">
        <v>18</v>
      </c>
      <c r="I2635" s="8">
        <v>0.5</v>
      </c>
      <c r="J2635" s="9">
        <v>5250</v>
      </c>
      <c r="K2635" s="10">
        <f t="shared" si="20"/>
        <v>2625</v>
      </c>
      <c r="L2635" s="10">
        <f t="shared" si="21"/>
        <v>918.74999999999989</v>
      </c>
      <c r="M2635" s="11">
        <v>0.35</v>
      </c>
      <c r="O2635" s="16"/>
      <c r="P2635" s="14"/>
      <c r="Q2635" s="12"/>
      <c r="R2635" s="13"/>
    </row>
    <row r="2636" spans="1:18" ht="15.85" customHeight="1">
      <c r="A2636" s="1"/>
      <c r="B2636" s="6" t="s">
        <v>23</v>
      </c>
      <c r="C2636" s="6">
        <v>1197831</v>
      </c>
      <c r="D2636" s="7">
        <v>44396</v>
      </c>
      <c r="E2636" s="6" t="s">
        <v>24</v>
      </c>
      <c r="F2636" s="6" t="s">
        <v>96</v>
      </c>
      <c r="G2636" s="6" t="s">
        <v>97</v>
      </c>
      <c r="H2636" s="6" t="s">
        <v>19</v>
      </c>
      <c r="I2636" s="8">
        <v>0.45</v>
      </c>
      <c r="J2636" s="9">
        <v>4500</v>
      </c>
      <c r="K2636" s="10">
        <f t="shared" si="20"/>
        <v>2025</v>
      </c>
      <c r="L2636" s="10">
        <f t="shared" si="21"/>
        <v>810</v>
      </c>
      <c r="M2636" s="11">
        <v>0.4</v>
      </c>
      <c r="O2636" s="16"/>
      <c r="P2636" s="14"/>
      <c r="Q2636" s="12"/>
      <c r="R2636" s="13"/>
    </row>
    <row r="2637" spans="1:18" ht="15.85" customHeight="1">
      <c r="A2637" s="1"/>
      <c r="B2637" s="6" t="s">
        <v>23</v>
      </c>
      <c r="C2637" s="6">
        <v>1197831</v>
      </c>
      <c r="D2637" s="7">
        <v>44396</v>
      </c>
      <c r="E2637" s="6" t="s">
        <v>24</v>
      </c>
      <c r="F2637" s="6" t="s">
        <v>96</v>
      </c>
      <c r="G2637" s="6" t="s">
        <v>97</v>
      </c>
      <c r="H2637" s="6" t="s">
        <v>20</v>
      </c>
      <c r="I2637" s="8">
        <v>0.45</v>
      </c>
      <c r="J2637" s="9">
        <v>4000</v>
      </c>
      <c r="K2637" s="10">
        <f t="shared" si="20"/>
        <v>1800</v>
      </c>
      <c r="L2637" s="10">
        <f t="shared" si="21"/>
        <v>720</v>
      </c>
      <c r="M2637" s="11">
        <v>0.4</v>
      </c>
      <c r="O2637" s="16"/>
      <c r="P2637" s="14"/>
      <c r="Q2637" s="12"/>
      <c r="R2637" s="13"/>
    </row>
    <row r="2638" spans="1:18" ht="15.85" customHeight="1">
      <c r="A2638" s="1"/>
      <c r="B2638" s="6" t="s">
        <v>23</v>
      </c>
      <c r="C2638" s="6">
        <v>1197831</v>
      </c>
      <c r="D2638" s="7">
        <v>44396</v>
      </c>
      <c r="E2638" s="6" t="s">
        <v>24</v>
      </c>
      <c r="F2638" s="6" t="s">
        <v>96</v>
      </c>
      <c r="G2638" s="6" t="s">
        <v>97</v>
      </c>
      <c r="H2638" s="6" t="s">
        <v>21</v>
      </c>
      <c r="I2638" s="8">
        <v>0.6</v>
      </c>
      <c r="J2638" s="9">
        <v>4250</v>
      </c>
      <c r="K2638" s="10">
        <f t="shared" si="20"/>
        <v>2550</v>
      </c>
      <c r="L2638" s="10">
        <f t="shared" si="21"/>
        <v>892.5</v>
      </c>
      <c r="M2638" s="11">
        <v>0.35</v>
      </c>
      <c r="O2638" s="16"/>
      <c r="P2638" s="14"/>
      <c r="Q2638" s="12"/>
      <c r="R2638" s="13"/>
    </row>
    <row r="2639" spans="1:18" ht="15.85" customHeight="1">
      <c r="A2639" s="1"/>
      <c r="B2639" s="6" t="s">
        <v>23</v>
      </c>
      <c r="C2639" s="6">
        <v>1197831</v>
      </c>
      <c r="D2639" s="7">
        <v>44396</v>
      </c>
      <c r="E2639" s="6" t="s">
        <v>24</v>
      </c>
      <c r="F2639" s="6" t="s">
        <v>96</v>
      </c>
      <c r="G2639" s="6" t="s">
        <v>97</v>
      </c>
      <c r="H2639" s="6" t="s">
        <v>22</v>
      </c>
      <c r="I2639" s="8">
        <v>0.65</v>
      </c>
      <c r="J2639" s="9">
        <v>6000</v>
      </c>
      <c r="K2639" s="10">
        <f t="shared" si="20"/>
        <v>3900</v>
      </c>
      <c r="L2639" s="10">
        <f t="shared" si="21"/>
        <v>1560</v>
      </c>
      <c r="M2639" s="11">
        <v>0.4</v>
      </c>
      <c r="O2639" s="16"/>
      <c r="P2639" s="14"/>
      <c r="Q2639" s="12"/>
      <c r="R2639" s="13"/>
    </row>
    <row r="2640" spans="1:18" ht="15.85" customHeight="1">
      <c r="A2640" s="1"/>
      <c r="B2640" s="6" t="s">
        <v>23</v>
      </c>
      <c r="C2640" s="6">
        <v>1197831</v>
      </c>
      <c r="D2640" s="7">
        <v>44428</v>
      </c>
      <c r="E2640" s="6" t="s">
        <v>24</v>
      </c>
      <c r="F2640" s="6" t="s">
        <v>96</v>
      </c>
      <c r="G2640" s="6" t="s">
        <v>97</v>
      </c>
      <c r="H2640" s="6" t="s">
        <v>17</v>
      </c>
      <c r="I2640" s="8">
        <v>0.6</v>
      </c>
      <c r="J2640" s="9">
        <v>7500</v>
      </c>
      <c r="K2640" s="10">
        <f t="shared" si="20"/>
        <v>4500</v>
      </c>
      <c r="L2640" s="10">
        <f t="shared" si="21"/>
        <v>1800</v>
      </c>
      <c r="M2640" s="11">
        <v>0.4</v>
      </c>
      <c r="O2640" s="16"/>
      <c r="P2640" s="14"/>
      <c r="Q2640" s="12"/>
      <c r="R2640" s="13"/>
    </row>
    <row r="2641" spans="1:18" ht="15.85" customHeight="1">
      <c r="A2641" s="1"/>
      <c r="B2641" s="6" t="s">
        <v>23</v>
      </c>
      <c r="C2641" s="6">
        <v>1197831</v>
      </c>
      <c r="D2641" s="7">
        <v>44428</v>
      </c>
      <c r="E2641" s="6" t="s">
        <v>24</v>
      </c>
      <c r="F2641" s="6" t="s">
        <v>96</v>
      </c>
      <c r="G2641" s="6" t="s">
        <v>97</v>
      </c>
      <c r="H2641" s="6" t="s">
        <v>18</v>
      </c>
      <c r="I2641" s="8">
        <v>0.55000000000000004</v>
      </c>
      <c r="J2641" s="9">
        <v>5250</v>
      </c>
      <c r="K2641" s="10">
        <f t="shared" si="20"/>
        <v>2887.5000000000005</v>
      </c>
      <c r="L2641" s="10">
        <f t="shared" si="21"/>
        <v>1010.6250000000001</v>
      </c>
      <c r="M2641" s="11">
        <v>0.35</v>
      </c>
      <c r="O2641" s="16"/>
      <c r="P2641" s="14"/>
      <c r="Q2641" s="12"/>
      <c r="R2641" s="13"/>
    </row>
    <row r="2642" spans="1:18" ht="15.85" customHeight="1">
      <c r="A2642" s="1"/>
      <c r="B2642" s="6" t="s">
        <v>23</v>
      </c>
      <c r="C2642" s="6">
        <v>1197831</v>
      </c>
      <c r="D2642" s="7">
        <v>44428</v>
      </c>
      <c r="E2642" s="6" t="s">
        <v>24</v>
      </c>
      <c r="F2642" s="6" t="s">
        <v>96</v>
      </c>
      <c r="G2642" s="6" t="s">
        <v>97</v>
      </c>
      <c r="H2642" s="6" t="s">
        <v>19</v>
      </c>
      <c r="I2642" s="8">
        <v>0.5</v>
      </c>
      <c r="J2642" s="9">
        <v>4500</v>
      </c>
      <c r="K2642" s="10">
        <f t="shared" si="20"/>
        <v>2250</v>
      </c>
      <c r="L2642" s="10">
        <f t="shared" si="21"/>
        <v>900</v>
      </c>
      <c r="M2642" s="11">
        <v>0.4</v>
      </c>
      <c r="O2642" s="16"/>
      <c r="P2642" s="14"/>
      <c r="Q2642" s="12"/>
      <c r="R2642" s="13"/>
    </row>
    <row r="2643" spans="1:18" ht="15.85" customHeight="1">
      <c r="A2643" s="1"/>
      <c r="B2643" s="6" t="s">
        <v>23</v>
      </c>
      <c r="C2643" s="6">
        <v>1197831</v>
      </c>
      <c r="D2643" s="7">
        <v>44428</v>
      </c>
      <c r="E2643" s="6" t="s">
        <v>24</v>
      </c>
      <c r="F2643" s="6" t="s">
        <v>96</v>
      </c>
      <c r="G2643" s="6" t="s">
        <v>97</v>
      </c>
      <c r="H2643" s="6" t="s">
        <v>20</v>
      </c>
      <c r="I2643" s="8">
        <v>0.4</v>
      </c>
      <c r="J2643" s="9">
        <v>4000</v>
      </c>
      <c r="K2643" s="10">
        <f t="shared" si="20"/>
        <v>1600</v>
      </c>
      <c r="L2643" s="10">
        <f t="shared" si="21"/>
        <v>640</v>
      </c>
      <c r="M2643" s="11">
        <v>0.4</v>
      </c>
      <c r="O2643" s="16"/>
      <c r="P2643" s="14"/>
      <c r="Q2643" s="12"/>
      <c r="R2643" s="13"/>
    </row>
    <row r="2644" spans="1:18" ht="15.85" customHeight="1">
      <c r="A2644" s="1"/>
      <c r="B2644" s="6" t="s">
        <v>23</v>
      </c>
      <c r="C2644" s="6">
        <v>1197831</v>
      </c>
      <c r="D2644" s="7">
        <v>44428</v>
      </c>
      <c r="E2644" s="6" t="s">
        <v>24</v>
      </c>
      <c r="F2644" s="6" t="s">
        <v>96</v>
      </c>
      <c r="G2644" s="6" t="s">
        <v>97</v>
      </c>
      <c r="H2644" s="6" t="s">
        <v>21</v>
      </c>
      <c r="I2644" s="8">
        <v>0.5</v>
      </c>
      <c r="J2644" s="9">
        <v>3750</v>
      </c>
      <c r="K2644" s="10">
        <f t="shared" si="20"/>
        <v>1875</v>
      </c>
      <c r="L2644" s="10">
        <f t="shared" si="21"/>
        <v>656.25</v>
      </c>
      <c r="M2644" s="11">
        <v>0.35</v>
      </c>
      <c r="O2644" s="16"/>
      <c r="P2644" s="14"/>
      <c r="Q2644" s="12"/>
      <c r="R2644" s="13"/>
    </row>
    <row r="2645" spans="1:18" ht="15.85" customHeight="1">
      <c r="A2645" s="1"/>
      <c r="B2645" s="6" t="s">
        <v>23</v>
      </c>
      <c r="C2645" s="6">
        <v>1197831</v>
      </c>
      <c r="D2645" s="7">
        <v>44428</v>
      </c>
      <c r="E2645" s="6" t="s">
        <v>24</v>
      </c>
      <c r="F2645" s="6" t="s">
        <v>96</v>
      </c>
      <c r="G2645" s="6" t="s">
        <v>97</v>
      </c>
      <c r="H2645" s="6" t="s">
        <v>22</v>
      </c>
      <c r="I2645" s="8">
        <v>0.55000000000000004</v>
      </c>
      <c r="J2645" s="9">
        <v>5500</v>
      </c>
      <c r="K2645" s="10">
        <f t="shared" si="20"/>
        <v>3025.0000000000005</v>
      </c>
      <c r="L2645" s="10">
        <f t="shared" si="21"/>
        <v>1210.0000000000002</v>
      </c>
      <c r="M2645" s="11">
        <v>0.4</v>
      </c>
      <c r="O2645" s="16"/>
      <c r="P2645" s="14"/>
      <c r="Q2645" s="12"/>
      <c r="R2645" s="13"/>
    </row>
    <row r="2646" spans="1:18" ht="15.85" customHeight="1">
      <c r="A2646" s="1"/>
      <c r="B2646" s="6" t="s">
        <v>23</v>
      </c>
      <c r="C2646" s="6">
        <v>1197831</v>
      </c>
      <c r="D2646" s="7">
        <v>44458</v>
      </c>
      <c r="E2646" s="6" t="s">
        <v>24</v>
      </c>
      <c r="F2646" s="6" t="s">
        <v>96</v>
      </c>
      <c r="G2646" s="6" t="s">
        <v>97</v>
      </c>
      <c r="H2646" s="6" t="s">
        <v>17</v>
      </c>
      <c r="I2646" s="8">
        <v>0.5</v>
      </c>
      <c r="J2646" s="9">
        <v>6500</v>
      </c>
      <c r="K2646" s="10">
        <f t="shared" si="20"/>
        <v>3250</v>
      </c>
      <c r="L2646" s="10">
        <f t="shared" si="21"/>
        <v>1300</v>
      </c>
      <c r="M2646" s="11">
        <v>0.4</v>
      </c>
      <c r="O2646" s="16"/>
      <c r="P2646" s="14"/>
      <c r="Q2646" s="12"/>
      <c r="R2646" s="13"/>
    </row>
    <row r="2647" spans="1:18" ht="15.85" customHeight="1">
      <c r="A2647" s="1"/>
      <c r="B2647" s="6" t="s">
        <v>23</v>
      </c>
      <c r="C2647" s="6">
        <v>1197831</v>
      </c>
      <c r="D2647" s="7">
        <v>44458</v>
      </c>
      <c r="E2647" s="6" t="s">
        <v>24</v>
      </c>
      <c r="F2647" s="6" t="s">
        <v>96</v>
      </c>
      <c r="G2647" s="6" t="s">
        <v>97</v>
      </c>
      <c r="H2647" s="6" t="s">
        <v>18</v>
      </c>
      <c r="I2647" s="8">
        <v>0.40000000000000013</v>
      </c>
      <c r="J2647" s="9">
        <v>4500</v>
      </c>
      <c r="K2647" s="10">
        <f t="shared" si="20"/>
        <v>1800.0000000000007</v>
      </c>
      <c r="L2647" s="10">
        <f t="shared" si="21"/>
        <v>630.00000000000023</v>
      </c>
      <c r="M2647" s="11">
        <v>0.35</v>
      </c>
      <c r="O2647" s="16"/>
      <c r="P2647" s="14"/>
      <c r="Q2647" s="12"/>
      <c r="R2647" s="13"/>
    </row>
    <row r="2648" spans="1:18" ht="15.85" customHeight="1">
      <c r="A2648" s="1"/>
      <c r="B2648" s="6" t="s">
        <v>23</v>
      </c>
      <c r="C2648" s="6">
        <v>1197831</v>
      </c>
      <c r="D2648" s="7">
        <v>44458</v>
      </c>
      <c r="E2648" s="6" t="s">
        <v>24</v>
      </c>
      <c r="F2648" s="6" t="s">
        <v>96</v>
      </c>
      <c r="G2648" s="6" t="s">
        <v>97</v>
      </c>
      <c r="H2648" s="6" t="s">
        <v>19</v>
      </c>
      <c r="I2648" s="8">
        <v>0.15000000000000008</v>
      </c>
      <c r="J2648" s="9">
        <v>3500</v>
      </c>
      <c r="K2648" s="10">
        <f t="shared" si="20"/>
        <v>525.00000000000023</v>
      </c>
      <c r="L2648" s="10">
        <f t="shared" si="21"/>
        <v>210.00000000000011</v>
      </c>
      <c r="M2648" s="11">
        <v>0.4</v>
      </c>
      <c r="O2648" s="16"/>
      <c r="P2648" s="14"/>
      <c r="Q2648" s="12"/>
      <c r="R2648" s="13"/>
    </row>
    <row r="2649" spans="1:18" ht="15.85" customHeight="1">
      <c r="A2649" s="1"/>
      <c r="B2649" s="6" t="s">
        <v>23</v>
      </c>
      <c r="C2649" s="6">
        <v>1197831</v>
      </c>
      <c r="D2649" s="7">
        <v>44458</v>
      </c>
      <c r="E2649" s="6" t="s">
        <v>24</v>
      </c>
      <c r="F2649" s="6" t="s">
        <v>96</v>
      </c>
      <c r="G2649" s="6" t="s">
        <v>97</v>
      </c>
      <c r="H2649" s="6" t="s">
        <v>20</v>
      </c>
      <c r="I2649" s="8">
        <v>0.15000000000000008</v>
      </c>
      <c r="J2649" s="9">
        <v>3250</v>
      </c>
      <c r="K2649" s="10">
        <f t="shared" si="20"/>
        <v>487.50000000000023</v>
      </c>
      <c r="L2649" s="10">
        <f t="shared" si="21"/>
        <v>195.00000000000011</v>
      </c>
      <c r="M2649" s="11">
        <v>0.4</v>
      </c>
      <c r="O2649" s="16"/>
      <c r="P2649" s="14"/>
      <c r="Q2649" s="12"/>
      <c r="R2649" s="13"/>
    </row>
    <row r="2650" spans="1:18" ht="15.85" customHeight="1">
      <c r="A2650" s="1"/>
      <c r="B2650" s="6" t="s">
        <v>23</v>
      </c>
      <c r="C2650" s="6">
        <v>1197831</v>
      </c>
      <c r="D2650" s="7">
        <v>44458</v>
      </c>
      <c r="E2650" s="6" t="s">
        <v>24</v>
      </c>
      <c r="F2650" s="6" t="s">
        <v>96</v>
      </c>
      <c r="G2650" s="6" t="s">
        <v>97</v>
      </c>
      <c r="H2650" s="6" t="s">
        <v>21</v>
      </c>
      <c r="I2650" s="8">
        <v>0.25000000000000006</v>
      </c>
      <c r="J2650" s="9">
        <v>3250</v>
      </c>
      <c r="K2650" s="10">
        <f t="shared" si="20"/>
        <v>812.50000000000023</v>
      </c>
      <c r="L2650" s="10">
        <f t="shared" si="21"/>
        <v>284.37500000000006</v>
      </c>
      <c r="M2650" s="11">
        <v>0.35</v>
      </c>
      <c r="O2650" s="16"/>
      <c r="P2650" s="14"/>
      <c r="Q2650" s="12"/>
      <c r="R2650" s="13"/>
    </row>
    <row r="2651" spans="1:18" ht="15.85" customHeight="1">
      <c r="A2651" s="1"/>
      <c r="B2651" s="6" t="s">
        <v>23</v>
      </c>
      <c r="C2651" s="6">
        <v>1197831</v>
      </c>
      <c r="D2651" s="7">
        <v>44458</v>
      </c>
      <c r="E2651" s="6" t="s">
        <v>24</v>
      </c>
      <c r="F2651" s="6" t="s">
        <v>96</v>
      </c>
      <c r="G2651" s="6" t="s">
        <v>97</v>
      </c>
      <c r="H2651" s="6" t="s">
        <v>22</v>
      </c>
      <c r="I2651" s="8">
        <v>0.3000000000000001</v>
      </c>
      <c r="J2651" s="9">
        <v>4250</v>
      </c>
      <c r="K2651" s="10">
        <f t="shared" si="20"/>
        <v>1275.0000000000005</v>
      </c>
      <c r="L2651" s="10">
        <f t="shared" si="21"/>
        <v>510.00000000000023</v>
      </c>
      <c r="M2651" s="11">
        <v>0.4</v>
      </c>
      <c r="O2651" s="16"/>
      <c r="P2651" s="14"/>
      <c r="Q2651" s="12"/>
      <c r="R2651" s="13"/>
    </row>
    <row r="2652" spans="1:18" ht="15.85" customHeight="1">
      <c r="A2652" s="1"/>
      <c r="B2652" s="6" t="s">
        <v>23</v>
      </c>
      <c r="C2652" s="6">
        <v>1197831</v>
      </c>
      <c r="D2652" s="7">
        <v>44490</v>
      </c>
      <c r="E2652" s="6" t="s">
        <v>24</v>
      </c>
      <c r="F2652" s="6" t="s">
        <v>96</v>
      </c>
      <c r="G2652" s="6" t="s">
        <v>97</v>
      </c>
      <c r="H2652" s="6" t="s">
        <v>17</v>
      </c>
      <c r="I2652" s="8">
        <v>0.3000000000000001</v>
      </c>
      <c r="J2652" s="9">
        <v>6000</v>
      </c>
      <c r="K2652" s="10">
        <f t="shared" si="20"/>
        <v>1800.0000000000007</v>
      </c>
      <c r="L2652" s="10">
        <f t="shared" si="21"/>
        <v>720.00000000000034</v>
      </c>
      <c r="M2652" s="11">
        <v>0.4</v>
      </c>
      <c r="O2652" s="16"/>
      <c r="P2652" s="14"/>
      <c r="Q2652" s="12"/>
      <c r="R2652" s="13"/>
    </row>
    <row r="2653" spans="1:18" ht="15.85" customHeight="1">
      <c r="A2653" s="1"/>
      <c r="B2653" s="6" t="s">
        <v>23</v>
      </c>
      <c r="C2653" s="6">
        <v>1197831</v>
      </c>
      <c r="D2653" s="7">
        <v>44490</v>
      </c>
      <c r="E2653" s="6" t="s">
        <v>24</v>
      </c>
      <c r="F2653" s="6" t="s">
        <v>96</v>
      </c>
      <c r="G2653" s="6" t="s">
        <v>97</v>
      </c>
      <c r="H2653" s="6" t="s">
        <v>18</v>
      </c>
      <c r="I2653" s="8">
        <v>0.20000000000000012</v>
      </c>
      <c r="J2653" s="9">
        <v>4250</v>
      </c>
      <c r="K2653" s="10">
        <f t="shared" si="20"/>
        <v>850.00000000000057</v>
      </c>
      <c r="L2653" s="10">
        <f t="shared" si="21"/>
        <v>297.50000000000017</v>
      </c>
      <c r="M2653" s="11">
        <v>0.35</v>
      </c>
      <c r="O2653" s="16"/>
      <c r="P2653" s="14"/>
      <c r="Q2653" s="12"/>
      <c r="R2653" s="13"/>
    </row>
    <row r="2654" spans="1:18" ht="15.85" customHeight="1">
      <c r="A2654" s="1"/>
      <c r="B2654" s="6" t="s">
        <v>23</v>
      </c>
      <c r="C2654" s="6">
        <v>1197831</v>
      </c>
      <c r="D2654" s="7">
        <v>44490</v>
      </c>
      <c r="E2654" s="6" t="s">
        <v>24</v>
      </c>
      <c r="F2654" s="6" t="s">
        <v>96</v>
      </c>
      <c r="G2654" s="6" t="s">
        <v>97</v>
      </c>
      <c r="H2654" s="6" t="s">
        <v>19</v>
      </c>
      <c r="I2654" s="8">
        <v>0.20000000000000012</v>
      </c>
      <c r="J2654" s="9">
        <v>3000</v>
      </c>
      <c r="K2654" s="10">
        <f t="shared" si="20"/>
        <v>600.00000000000034</v>
      </c>
      <c r="L2654" s="10">
        <f t="shared" si="21"/>
        <v>240.00000000000014</v>
      </c>
      <c r="M2654" s="11">
        <v>0.4</v>
      </c>
      <c r="O2654" s="16"/>
      <c r="P2654" s="14"/>
      <c r="Q2654" s="12"/>
      <c r="R2654" s="13"/>
    </row>
    <row r="2655" spans="1:18" ht="15.85" customHeight="1">
      <c r="A2655" s="1"/>
      <c r="B2655" s="6" t="s">
        <v>23</v>
      </c>
      <c r="C2655" s="6">
        <v>1197831</v>
      </c>
      <c r="D2655" s="7">
        <v>44490</v>
      </c>
      <c r="E2655" s="6" t="s">
        <v>24</v>
      </c>
      <c r="F2655" s="6" t="s">
        <v>96</v>
      </c>
      <c r="G2655" s="6" t="s">
        <v>97</v>
      </c>
      <c r="H2655" s="6" t="s">
        <v>20</v>
      </c>
      <c r="I2655" s="8">
        <v>0.20000000000000012</v>
      </c>
      <c r="J2655" s="9">
        <v>2750</v>
      </c>
      <c r="K2655" s="10">
        <f t="shared" si="20"/>
        <v>550.00000000000034</v>
      </c>
      <c r="L2655" s="10">
        <f t="shared" si="21"/>
        <v>220.00000000000014</v>
      </c>
      <c r="M2655" s="11">
        <v>0.4</v>
      </c>
      <c r="O2655" s="16"/>
      <c r="P2655" s="14"/>
      <c r="Q2655" s="12"/>
      <c r="R2655" s="13"/>
    </row>
    <row r="2656" spans="1:18" ht="15.85" customHeight="1">
      <c r="A2656" s="1"/>
      <c r="B2656" s="6" t="s">
        <v>23</v>
      </c>
      <c r="C2656" s="6">
        <v>1197831</v>
      </c>
      <c r="D2656" s="7">
        <v>44490</v>
      </c>
      <c r="E2656" s="6" t="s">
        <v>24</v>
      </c>
      <c r="F2656" s="6" t="s">
        <v>96</v>
      </c>
      <c r="G2656" s="6" t="s">
        <v>97</v>
      </c>
      <c r="H2656" s="6" t="s">
        <v>21</v>
      </c>
      <c r="I2656" s="8">
        <v>0.3000000000000001</v>
      </c>
      <c r="J2656" s="9">
        <v>2750</v>
      </c>
      <c r="K2656" s="10">
        <f t="shared" si="20"/>
        <v>825.00000000000023</v>
      </c>
      <c r="L2656" s="10">
        <f t="shared" si="21"/>
        <v>288.75000000000006</v>
      </c>
      <c r="M2656" s="11">
        <v>0.35</v>
      </c>
      <c r="O2656" s="16"/>
      <c r="P2656" s="14"/>
      <c r="Q2656" s="12"/>
      <c r="R2656" s="13"/>
    </row>
    <row r="2657" spans="1:18" ht="15.85" customHeight="1">
      <c r="A2657" s="1"/>
      <c r="B2657" s="6" t="s">
        <v>23</v>
      </c>
      <c r="C2657" s="6">
        <v>1197831</v>
      </c>
      <c r="D2657" s="7">
        <v>44490</v>
      </c>
      <c r="E2657" s="6" t="s">
        <v>24</v>
      </c>
      <c r="F2657" s="6" t="s">
        <v>96</v>
      </c>
      <c r="G2657" s="6" t="s">
        <v>97</v>
      </c>
      <c r="H2657" s="6" t="s">
        <v>22</v>
      </c>
      <c r="I2657" s="8">
        <v>0.30000000000000004</v>
      </c>
      <c r="J2657" s="9">
        <v>4000</v>
      </c>
      <c r="K2657" s="10">
        <f t="shared" si="20"/>
        <v>1200.0000000000002</v>
      </c>
      <c r="L2657" s="10">
        <f t="shared" si="21"/>
        <v>480.00000000000011</v>
      </c>
      <c r="M2657" s="11">
        <v>0.4</v>
      </c>
      <c r="O2657" s="16"/>
      <c r="P2657" s="14"/>
      <c r="Q2657" s="12"/>
      <c r="R2657" s="13"/>
    </row>
    <row r="2658" spans="1:18" ht="15.85" customHeight="1">
      <c r="A2658" s="1"/>
      <c r="B2658" s="6" t="s">
        <v>23</v>
      </c>
      <c r="C2658" s="6">
        <v>1197831</v>
      </c>
      <c r="D2658" s="7">
        <v>44520</v>
      </c>
      <c r="E2658" s="6" t="s">
        <v>24</v>
      </c>
      <c r="F2658" s="6" t="s">
        <v>96</v>
      </c>
      <c r="G2658" s="6" t="s">
        <v>97</v>
      </c>
      <c r="H2658" s="6" t="s">
        <v>17</v>
      </c>
      <c r="I2658" s="8">
        <v>0.25000000000000011</v>
      </c>
      <c r="J2658" s="9">
        <v>5500</v>
      </c>
      <c r="K2658" s="10">
        <f t="shared" si="20"/>
        <v>1375.0000000000007</v>
      </c>
      <c r="L2658" s="10">
        <f t="shared" si="21"/>
        <v>550.00000000000034</v>
      </c>
      <c r="M2658" s="11">
        <v>0.4</v>
      </c>
      <c r="O2658" s="16"/>
      <c r="P2658" s="14"/>
      <c r="Q2658" s="12"/>
      <c r="R2658" s="13"/>
    </row>
    <row r="2659" spans="1:18" ht="15.85" customHeight="1">
      <c r="A2659" s="1"/>
      <c r="B2659" s="6" t="s">
        <v>23</v>
      </c>
      <c r="C2659" s="6">
        <v>1197831</v>
      </c>
      <c r="D2659" s="7">
        <v>44520</v>
      </c>
      <c r="E2659" s="6" t="s">
        <v>24</v>
      </c>
      <c r="F2659" s="6" t="s">
        <v>96</v>
      </c>
      <c r="G2659" s="6" t="s">
        <v>97</v>
      </c>
      <c r="H2659" s="6" t="s">
        <v>18</v>
      </c>
      <c r="I2659" s="8">
        <v>0.15000000000000013</v>
      </c>
      <c r="J2659" s="9">
        <v>3750</v>
      </c>
      <c r="K2659" s="10">
        <f t="shared" si="20"/>
        <v>562.50000000000045</v>
      </c>
      <c r="L2659" s="10">
        <f t="shared" si="21"/>
        <v>196.87500000000014</v>
      </c>
      <c r="M2659" s="11">
        <v>0.35</v>
      </c>
      <c r="O2659" s="16"/>
      <c r="P2659" s="14"/>
      <c r="Q2659" s="12"/>
      <c r="R2659" s="13"/>
    </row>
    <row r="2660" spans="1:18" ht="15.85" customHeight="1">
      <c r="A2660" s="1"/>
      <c r="B2660" s="6" t="s">
        <v>23</v>
      </c>
      <c r="C2660" s="6">
        <v>1197831</v>
      </c>
      <c r="D2660" s="7">
        <v>44520</v>
      </c>
      <c r="E2660" s="6" t="s">
        <v>24</v>
      </c>
      <c r="F2660" s="6" t="s">
        <v>96</v>
      </c>
      <c r="G2660" s="6" t="s">
        <v>97</v>
      </c>
      <c r="H2660" s="6" t="s">
        <v>19</v>
      </c>
      <c r="I2660" s="8">
        <v>0.25000000000000017</v>
      </c>
      <c r="J2660" s="9">
        <v>3200</v>
      </c>
      <c r="K2660" s="10">
        <f t="shared" si="20"/>
        <v>800.00000000000057</v>
      </c>
      <c r="L2660" s="10">
        <f t="shared" si="21"/>
        <v>320.00000000000023</v>
      </c>
      <c r="M2660" s="11">
        <v>0.4</v>
      </c>
      <c r="O2660" s="16"/>
      <c r="P2660" s="14"/>
      <c r="Q2660" s="12"/>
      <c r="R2660" s="13"/>
    </row>
    <row r="2661" spans="1:18" ht="15.85" customHeight="1">
      <c r="A2661" s="1"/>
      <c r="B2661" s="6" t="s">
        <v>23</v>
      </c>
      <c r="C2661" s="6">
        <v>1197831</v>
      </c>
      <c r="D2661" s="7">
        <v>44520</v>
      </c>
      <c r="E2661" s="6" t="s">
        <v>24</v>
      </c>
      <c r="F2661" s="6" t="s">
        <v>96</v>
      </c>
      <c r="G2661" s="6" t="s">
        <v>97</v>
      </c>
      <c r="H2661" s="6" t="s">
        <v>20</v>
      </c>
      <c r="I2661" s="8">
        <v>0.55000000000000016</v>
      </c>
      <c r="J2661" s="9">
        <v>3750</v>
      </c>
      <c r="K2661" s="10">
        <f t="shared" si="20"/>
        <v>2062.5000000000005</v>
      </c>
      <c r="L2661" s="10">
        <f t="shared" si="21"/>
        <v>825.00000000000023</v>
      </c>
      <c r="M2661" s="11">
        <v>0.4</v>
      </c>
      <c r="O2661" s="16"/>
      <c r="P2661" s="14"/>
      <c r="Q2661" s="12"/>
      <c r="R2661" s="13"/>
    </row>
    <row r="2662" spans="1:18" ht="15.85" customHeight="1">
      <c r="A2662" s="1"/>
      <c r="B2662" s="6" t="s">
        <v>23</v>
      </c>
      <c r="C2662" s="6">
        <v>1197831</v>
      </c>
      <c r="D2662" s="7">
        <v>44520</v>
      </c>
      <c r="E2662" s="6" t="s">
        <v>24</v>
      </c>
      <c r="F2662" s="6" t="s">
        <v>96</v>
      </c>
      <c r="G2662" s="6" t="s">
        <v>97</v>
      </c>
      <c r="H2662" s="6" t="s">
        <v>21</v>
      </c>
      <c r="I2662" s="8">
        <v>0.75000000000000011</v>
      </c>
      <c r="J2662" s="9">
        <v>3500</v>
      </c>
      <c r="K2662" s="10">
        <f t="shared" si="20"/>
        <v>2625.0000000000005</v>
      </c>
      <c r="L2662" s="10">
        <f t="shared" si="21"/>
        <v>918.75000000000011</v>
      </c>
      <c r="M2662" s="11">
        <v>0.35</v>
      </c>
      <c r="O2662" s="16"/>
      <c r="P2662" s="14"/>
      <c r="Q2662" s="12"/>
      <c r="R2662" s="13"/>
    </row>
    <row r="2663" spans="1:18" ht="15.85" customHeight="1">
      <c r="A2663" s="1"/>
      <c r="B2663" s="6" t="s">
        <v>23</v>
      </c>
      <c r="C2663" s="6">
        <v>1197831</v>
      </c>
      <c r="D2663" s="7">
        <v>44520</v>
      </c>
      <c r="E2663" s="6" t="s">
        <v>24</v>
      </c>
      <c r="F2663" s="6" t="s">
        <v>96</v>
      </c>
      <c r="G2663" s="6" t="s">
        <v>97</v>
      </c>
      <c r="H2663" s="6" t="s">
        <v>22</v>
      </c>
      <c r="I2663" s="8">
        <v>0.75</v>
      </c>
      <c r="J2663" s="9">
        <v>4500</v>
      </c>
      <c r="K2663" s="10">
        <f t="shared" si="20"/>
        <v>3375</v>
      </c>
      <c r="L2663" s="10">
        <f t="shared" si="21"/>
        <v>1350</v>
      </c>
      <c r="M2663" s="11">
        <v>0.4</v>
      </c>
      <c r="O2663" s="16"/>
      <c r="P2663" s="14"/>
      <c r="Q2663" s="12"/>
      <c r="R2663" s="13"/>
    </row>
    <row r="2664" spans="1:18" ht="15.85" customHeight="1">
      <c r="A2664" s="1"/>
      <c r="B2664" s="6" t="s">
        <v>23</v>
      </c>
      <c r="C2664" s="6">
        <v>1197831</v>
      </c>
      <c r="D2664" s="7">
        <v>44549</v>
      </c>
      <c r="E2664" s="6" t="s">
        <v>24</v>
      </c>
      <c r="F2664" s="6" t="s">
        <v>96</v>
      </c>
      <c r="G2664" s="6" t="s">
        <v>97</v>
      </c>
      <c r="H2664" s="6" t="s">
        <v>17</v>
      </c>
      <c r="I2664" s="8">
        <v>0.70000000000000007</v>
      </c>
      <c r="J2664" s="9">
        <v>7000</v>
      </c>
      <c r="K2664" s="10">
        <f t="shared" si="20"/>
        <v>4900.0000000000009</v>
      </c>
      <c r="L2664" s="10">
        <f t="shared" si="21"/>
        <v>1960.0000000000005</v>
      </c>
      <c r="M2664" s="11">
        <v>0.4</v>
      </c>
      <c r="O2664" s="16"/>
      <c r="P2664" s="14"/>
      <c r="Q2664" s="12"/>
      <c r="R2664" s="13"/>
    </row>
    <row r="2665" spans="1:18" ht="15.85" customHeight="1">
      <c r="A2665" s="1"/>
      <c r="B2665" s="6" t="s">
        <v>23</v>
      </c>
      <c r="C2665" s="6">
        <v>1197831</v>
      </c>
      <c r="D2665" s="7">
        <v>44549</v>
      </c>
      <c r="E2665" s="6" t="s">
        <v>24</v>
      </c>
      <c r="F2665" s="6" t="s">
        <v>96</v>
      </c>
      <c r="G2665" s="6" t="s">
        <v>97</v>
      </c>
      <c r="H2665" s="6" t="s">
        <v>18</v>
      </c>
      <c r="I2665" s="8">
        <v>0.60000000000000009</v>
      </c>
      <c r="J2665" s="9">
        <v>5000</v>
      </c>
      <c r="K2665" s="10">
        <f t="shared" si="20"/>
        <v>3000.0000000000005</v>
      </c>
      <c r="L2665" s="10">
        <f t="shared" si="21"/>
        <v>1050</v>
      </c>
      <c r="M2665" s="11">
        <v>0.35</v>
      </c>
      <c r="O2665" s="16"/>
      <c r="P2665" s="14"/>
      <c r="Q2665" s="12"/>
      <c r="R2665" s="13"/>
    </row>
    <row r="2666" spans="1:18" ht="15.85" customHeight="1">
      <c r="A2666" s="1"/>
      <c r="B2666" s="6" t="s">
        <v>23</v>
      </c>
      <c r="C2666" s="6">
        <v>1197831</v>
      </c>
      <c r="D2666" s="7">
        <v>44549</v>
      </c>
      <c r="E2666" s="6" t="s">
        <v>24</v>
      </c>
      <c r="F2666" s="6" t="s">
        <v>96</v>
      </c>
      <c r="G2666" s="6" t="s">
        <v>97</v>
      </c>
      <c r="H2666" s="6" t="s">
        <v>19</v>
      </c>
      <c r="I2666" s="8">
        <v>0.60000000000000009</v>
      </c>
      <c r="J2666" s="9">
        <v>4500</v>
      </c>
      <c r="K2666" s="10">
        <f t="shared" si="20"/>
        <v>2700.0000000000005</v>
      </c>
      <c r="L2666" s="10">
        <f t="shared" si="21"/>
        <v>1080.0000000000002</v>
      </c>
      <c r="M2666" s="11">
        <v>0.4</v>
      </c>
      <c r="O2666" s="16"/>
      <c r="P2666" s="14"/>
      <c r="Q2666" s="12"/>
      <c r="R2666" s="13"/>
    </row>
    <row r="2667" spans="1:18" ht="15.85" customHeight="1">
      <c r="A2667" s="1"/>
      <c r="B2667" s="6" t="s">
        <v>23</v>
      </c>
      <c r="C2667" s="6">
        <v>1197831</v>
      </c>
      <c r="D2667" s="7">
        <v>44549</v>
      </c>
      <c r="E2667" s="6" t="s">
        <v>24</v>
      </c>
      <c r="F2667" s="6" t="s">
        <v>96</v>
      </c>
      <c r="G2667" s="6" t="s">
        <v>97</v>
      </c>
      <c r="H2667" s="6" t="s">
        <v>20</v>
      </c>
      <c r="I2667" s="8">
        <v>0.60000000000000009</v>
      </c>
      <c r="J2667" s="9">
        <v>4000</v>
      </c>
      <c r="K2667" s="10">
        <f t="shared" si="20"/>
        <v>2400.0000000000005</v>
      </c>
      <c r="L2667" s="10">
        <f t="shared" si="21"/>
        <v>960.00000000000023</v>
      </c>
      <c r="M2667" s="11">
        <v>0.4</v>
      </c>
      <c r="O2667" s="16"/>
      <c r="P2667" s="14"/>
      <c r="Q2667" s="12"/>
      <c r="R2667" s="13"/>
    </row>
    <row r="2668" spans="1:18" ht="15.85" customHeight="1">
      <c r="A2668" s="1"/>
      <c r="B2668" s="6" t="s">
        <v>23</v>
      </c>
      <c r="C2668" s="6">
        <v>1197831</v>
      </c>
      <c r="D2668" s="7">
        <v>44549</v>
      </c>
      <c r="E2668" s="6" t="s">
        <v>24</v>
      </c>
      <c r="F2668" s="6" t="s">
        <v>96</v>
      </c>
      <c r="G2668" s="6" t="s">
        <v>97</v>
      </c>
      <c r="H2668" s="6" t="s">
        <v>21</v>
      </c>
      <c r="I2668" s="8">
        <v>0.70000000000000007</v>
      </c>
      <c r="J2668" s="9">
        <v>4000</v>
      </c>
      <c r="K2668" s="10">
        <f t="shared" si="20"/>
        <v>2800.0000000000005</v>
      </c>
      <c r="L2668" s="10">
        <f t="shared" si="21"/>
        <v>980.00000000000011</v>
      </c>
      <c r="M2668" s="11">
        <v>0.35</v>
      </c>
      <c r="O2668" s="16"/>
      <c r="P2668" s="14"/>
      <c r="Q2668" s="12"/>
      <c r="R2668" s="13"/>
    </row>
    <row r="2669" spans="1:18" ht="15.85" customHeight="1">
      <c r="A2669" s="1"/>
      <c r="B2669" s="6" t="s">
        <v>23</v>
      </c>
      <c r="C2669" s="6">
        <v>1197831</v>
      </c>
      <c r="D2669" s="7">
        <v>44549</v>
      </c>
      <c r="E2669" s="6" t="s">
        <v>24</v>
      </c>
      <c r="F2669" s="6" t="s">
        <v>96</v>
      </c>
      <c r="G2669" s="6" t="s">
        <v>97</v>
      </c>
      <c r="H2669" s="6" t="s">
        <v>22</v>
      </c>
      <c r="I2669" s="8">
        <v>0.75</v>
      </c>
      <c r="J2669" s="9">
        <v>5000</v>
      </c>
      <c r="K2669" s="10">
        <f t="shared" si="20"/>
        <v>3750</v>
      </c>
      <c r="L2669" s="10">
        <f t="shared" si="21"/>
        <v>1500</v>
      </c>
      <c r="M2669" s="11">
        <v>0.4</v>
      </c>
      <c r="O2669" s="16"/>
      <c r="P2669" s="14"/>
      <c r="Q2669" s="12"/>
      <c r="R2669" s="13"/>
    </row>
    <row r="2670" spans="1:18" ht="15.85" customHeight="1">
      <c r="A2670" s="1" t="s">
        <v>39</v>
      </c>
      <c r="B2670" s="6" t="s">
        <v>23</v>
      </c>
      <c r="C2670" s="6">
        <v>1197831</v>
      </c>
      <c r="D2670" s="7">
        <v>44219</v>
      </c>
      <c r="E2670" s="6" t="s">
        <v>24</v>
      </c>
      <c r="F2670" s="6" t="s">
        <v>98</v>
      </c>
      <c r="G2670" s="6" t="s">
        <v>99</v>
      </c>
      <c r="H2670" s="6" t="s">
        <v>17</v>
      </c>
      <c r="I2670" s="8">
        <v>0.25000000000000006</v>
      </c>
      <c r="J2670" s="9">
        <v>5750</v>
      </c>
      <c r="K2670" s="10">
        <f t="shared" si="20"/>
        <v>1437.5000000000002</v>
      </c>
      <c r="L2670" s="10">
        <f t="shared" si="21"/>
        <v>575.00000000000011</v>
      </c>
      <c r="M2670" s="11">
        <v>0.4</v>
      </c>
      <c r="O2670" s="16"/>
      <c r="P2670" s="14"/>
      <c r="Q2670" s="12"/>
      <c r="R2670" s="13"/>
    </row>
    <row r="2671" spans="1:18" ht="15.85" customHeight="1">
      <c r="A2671" s="1"/>
      <c r="B2671" s="6" t="s">
        <v>23</v>
      </c>
      <c r="C2671" s="6">
        <v>1197831</v>
      </c>
      <c r="D2671" s="7">
        <v>44219</v>
      </c>
      <c r="E2671" s="6" t="s">
        <v>24</v>
      </c>
      <c r="F2671" s="6" t="s">
        <v>98</v>
      </c>
      <c r="G2671" s="6" t="s">
        <v>99</v>
      </c>
      <c r="H2671" s="6" t="s">
        <v>18</v>
      </c>
      <c r="I2671" s="8">
        <v>0.25000000000000006</v>
      </c>
      <c r="J2671" s="9">
        <v>3750</v>
      </c>
      <c r="K2671" s="10">
        <f t="shared" si="20"/>
        <v>937.50000000000023</v>
      </c>
      <c r="L2671" s="10">
        <f t="shared" si="21"/>
        <v>328.12500000000006</v>
      </c>
      <c r="M2671" s="11">
        <v>0.35</v>
      </c>
      <c r="O2671" s="16"/>
      <c r="P2671" s="14"/>
      <c r="Q2671" s="12"/>
      <c r="R2671" s="13"/>
    </row>
    <row r="2672" spans="1:18" ht="15.85" customHeight="1">
      <c r="A2672" s="1"/>
      <c r="B2672" s="6" t="s">
        <v>23</v>
      </c>
      <c r="C2672" s="6">
        <v>1197831</v>
      </c>
      <c r="D2672" s="7">
        <v>44219</v>
      </c>
      <c r="E2672" s="6" t="s">
        <v>24</v>
      </c>
      <c r="F2672" s="6" t="s">
        <v>98</v>
      </c>
      <c r="G2672" s="6" t="s">
        <v>99</v>
      </c>
      <c r="H2672" s="6" t="s">
        <v>19</v>
      </c>
      <c r="I2672" s="8">
        <v>0.15000000000000008</v>
      </c>
      <c r="J2672" s="9">
        <v>3750</v>
      </c>
      <c r="K2672" s="10">
        <f t="shared" si="20"/>
        <v>562.50000000000034</v>
      </c>
      <c r="L2672" s="10">
        <f t="shared" si="21"/>
        <v>225.00000000000014</v>
      </c>
      <c r="M2672" s="11">
        <v>0.4</v>
      </c>
      <c r="O2672" s="16"/>
      <c r="P2672" s="14"/>
      <c r="Q2672" s="12"/>
      <c r="R2672" s="13"/>
    </row>
    <row r="2673" spans="1:18" ht="15.85" customHeight="1">
      <c r="A2673" s="1"/>
      <c r="B2673" s="6" t="s">
        <v>23</v>
      </c>
      <c r="C2673" s="6">
        <v>1197831</v>
      </c>
      <c r="D2673" s="7">
        <v>44219</v>
      </c>
      <c r="E2673" s="6" t="s">
        <v>24</v>
      </c>
      <c r="F2673" s="6" t="s">
        <v>98</v>
      </c>
      <c r="G2673" s="6" t="s">
        <v>99</v>
      </c>
      <c r="H2673" s="6" t="s">
        <v>20</v>
      </c>
      <c r="I2673" s="8">
        <v>0.2</v>
      </c>
      <c r="J2673" s="9">
        <v>2250</v>
      </c>
      <c r="K2673" s="10">
        <f t="shared" si="20"/>
        <v>450</v>
      </c>
      <c r="L2673" s="10">
        <f t="shared" si="21"/>
        <v>180</v>
      </c>
      <c r="M2673" s="11">
        <v>0.4</v>
      </c>
      <c r="O2673" s="16"/>
      <c r="P2673" s="14"/>
      <c r="Q2673" s="12"/>
      <c r="R2673" s="13"/>
    </row>
    <row r="2674" spans="1:18" ht="15.85" customHeight="1">
      <c r="A2674" s="1"/>
      <c r="B2674" s="6" t="s">
        <v>23</v>
      </c>
      <c r="C2674" s="6">
        <v>1197831</v>
      </c>
      <c r="D2674" s="7">
        <v>44219</v>
      </c>
      <c r="E2674" s="6" t="s">
        <v>24</v>
      </c>
      <c r="F2674" s="6" t="s">
        <v>98</v>
      </c>
      <c r="G2674" s="6" t="s">
        <v>99</v>
      </c>
      <c r="H2674" s="6" t="s">
        <v>21</v>
      </c>
      <c r="I2674" s="8">
        <v>0.35000000000000003</v>
      </c>
      <c r="J2674" s="9">
        <v>2750</v>
      </c>
      <c r="K2674" s="10">
        <f t="shared" si="20"/>
        <v>962.50000000000011</v>
      </c>
      <c r="L2674" s="10">
        <f t="shared" si="21"/>
        <v>336.875</v>
      </c>
      <c r="M2674" s="11">
        <v>0.35</v>
      </c>
      <c r="O2674" s="16"/>
      <c r="P2674" s="14"/>
      <c r="Q2674" s="12"/>
      <c r="R2674" s="13"/>
    </row>
    <row r="2675" spans="1:18" ht="15.85" customHeight="1">
      <c r="A2675" s="1"/>
      <c r="B2675" s="6" t="s">
        <v>23</v>
      </c>
      <c r="C2675" s="6">
        <v>1197831</v>
      </c>
      <c r="D2675" s="7">
        <v>44219</v>
      </c>
      <c r="E2675" s="6" t="s">
        <v>24</v>
      </c>
      <c r="F2675" s="6" t="s">
        <v>98</v>
      </c>
      <c r="G2675" s="6" t="s">
        <v>99</v>
      </c>
      <c r="H2675" s="6" t="s">
        <v>22</v>
      </c>
      <c r="I2675" s="8">
        <v>0.25000000000000006</v>
      </c>
      <c r="J2675" s="9">
        <v>3750</v>
      </c>
      <c r="K2675" s="10">
        <f t="shared" si="20"/>
        <v>937.50000000000023</v>
      </c>
      <c r="L2675" s="10">
        <f t="shared" si="21"/>
        <v>375.00000000000011</v>
      </c>
      <c r="M2675" s="11">
        <v>0.4</v>
      </c>
      <c r="O2675" s="16"/>
      <c r="P2675" s="14"/>
      <c r="Q2675" s="12"/>
      <c r="R2675" s="13"/>
    </row>
    <row r="2676" spans="1:18" ht="15.85" customHeight="1">
      <c r="A2676" s="1"/>
      <c r="B2676" s="6" t="s">
        <v>23</v>
      </c>
      <c r="C2676" s="6">
        <v>1197831</v>
      </c>
      <c r="D2676" s="7">
        <v>44248</v>
      </c>
      <c r="E2676" s="6" t="s">
        <v>24</v>
      </c>
      <c r="F2676" s="6" t="s">
        <v>98</v>
      </c>
      <c r="G2676" s="6" t="s">
        <v>99</v>
      </c>
      <c r="H2676" s="6" t="s">
        <v>17</v>
      </c>
      <c r="I2676" s="8">
        <v>0.25000000000000006</v>
      </c>
      <c r="J2676" s="9">
        <v>6250</v>
      </c>
      <c r="K2676" s="10">
        <f t="shared" si="20"/>
        <v>1562.5000000000005</v>
      </c>
      <c r="L2676" s="10">
        <f t="shared" si="21"/>
        <v>625.00000000000023</v>
      </c>
      <c r="M2676" s="11">
        <v>0.4</v>
      </c>
      <c r="O2676" s="16"/>
      <c r="P2676" s="14"/>
      <c r="Q2676" s="12"/>
      <c r="R2676" s="13"/>
    </row>
    <row r="2677" spans="1:18" ht="15.85" customHeight="1">
      <c r="A2677" s="1"/>
      <c r="B2677" s="6" t="s">
        <v>23</v>
      </c>
      <c r="C2677" s="6">
        <v>1197831</v>
      </c>
      <c r="D2677" s="7">
        <v>44248</v>
      </c>
      <c r="E2677" s="6" t="s">
        <v>24</v>
      </c>
      <c r="F2677" s="6" t="s">
        <v>98</v>
      </c>
      <c r="G2677" s="6" t="s">
        <v>99</v>
      </c>
      <c r="H2677" s="6" t="s">
        <v>18</v>
      </c>
      <c r="I2677" s="8">
        <v>0.25000000000000006</v>
      </c>
      <c r="J2677" s="9">
        <v>2750</v>
      </c>
      <c r="K2677" s="10">
        <f t="shared" si="20"/>
        <v>687.50000000000011</v>
      </c>
      <c r="L2677" s="10">
        <f t="shared" si="21"/>
        <v>240.62500000000003</v>
      </c>
      <c r="M2677" s="11">
        <v>0.35</v>
      </c>
      <c r="O2677" s="16"/>
      <c r="P2677" s="14"/>
      <c r="Q2677" s="12"/>
      <c r="R2677" s="13"/>
    </row>
    <row r="2678" spans="1:18" ht="15.85" customHeight="1">
      <c r="A2678" s="1"/>
      <c r="B2678" s="6" t="s">
        <v>23</v>
      </c>
      <c r="C2678" s="6">
        <v>1197831</v>
      </c>
      <c r="D2678" s="7">
        <v>44248</v>
      </c>
      <c r="E2678" s="6" t="s">
        <v>24</v>
      </c>
      <c r="F2678" s="6" t="s">
        <v>98</v>
      </c>
      <c r="G2678" s="6" t="s">
        <v>99</v>
      </c>
      <c r="H2678" s="6" t="s">
        <v>19</v>
      </c>
      <c r="I2678" s="8">
        <v>0.15000000000000008</v>
      </c>
      <c r="J2678" s="9">
        <v>3250</v>
      </c>
      <c r="K2678" s="10">
        <f t="shared" si="20"/>
        <v>487.50000000000023</v>
      </c>
      <c r="L2678" s="10">
        <f t="shared" si="21"/>
        <v>195.00000000000011</v>
      </c>
      <c r="M2678" s="11">
        <v>0.4</v>
      </c>
      <c r="O2678" s="16"/>
      <c r="P2678" s="14"/>
      <c r="Q2678" s="12"/>
      <c r="R2678" s="13"/>
    </row>
    <row r="2679" spans="1:18" ht="15.85" customHeight="1">
      <c r="A2679" s="1"/>
      <c r="B2679" s="6" t="s">
        <v>23</v>
      </c>
      <c r="C2679" s="6">
        <v>1197831</v>
      </c>
      <c r="D2679" s="7">
        <v>44248</v>
      </c>
      <c r="E2679" s="6" t="s">
        <v>24</v>
      </c>
      <c r="F2679" s="6" t="s">
        <v>98</v>
      </c>
      <c r="G2679" s="6" t="s">
        <v>99</v>
      </c>
      <c r="H2679" s="6" t="s">
        <v>20</v>
      </c>
      <c r="I2679" s="8">
        <v>0.2</v>
      </c>
      <c r="J2679" s="9">
        <v>1750</v>
      </c>
      <c r="K2679" s="10">
        <f t="shared" si="20"/>
        <v>350</v>
      </c>
      <c r="L2679" s="10">
        <f t="shared" si="21"/>
        <v>140</v>
      </c>
      <c r="M2679" s="11">
        <v>0.4</v>
      </c>
      <c r="O2679" s="16"/>
      <c r="P2679" s="14"/>
      <c r="Q2679" s="12"/>
      <c r="R2679" s="13"/>
    </row>
    <row r="2680" spans="1:18" ht="15.85" customHeight="1">
      <c r="A2680" s="1"/>
      <c r="B2680" s="6" t="s">
        <v>23</v>
      </c>
      <c r="C2680" s="6">
        <v>1197831</v>
      </c>
      <c r="D2680" s="7">
        <v>44248</v>
      </c>
      <c r="E2680" s="6" t="s">
        <v>24</v>
      </c>
      <c r="F2680" s="6" t="s">
        <v>98</v>
      </c>
      <c r="G2680" s="6" t="s">
        <v>99</v>
      </c>
      <c r="H2680" s="6" t="s">
        <v>21</v>
      </c>
      <c r="I2680" s="8">
        <v>0.35000000000000003</v>
      </c>
      <c r="J2680" s="9">
        <v>2500</v>
      </c>
      <c r="K2680" s="10">
        <f t="shared" si="20"/>
        <v>875.00000000000011</v>
      </c>
      <c r="L2680" s="10">
        <f t="shared" si="21"/>
        <v>306.25</v>
      </c>
      <c r="M2680" s="11">
        <v>0.35</v>
      </c>
      <c r="O2680" s="16"/>
      <c r="P2680" s="14"/>
      <c r="Q2680" s="12"/>
      <c r="R2680" s="13"/>
    </row>
    <row r="2681" spans="1:18" ht="15.85" customHeight="1">
      <c r="A2681" s="1"/>
      <c r="B2681" s="6" t="s">
        <v>23</v>
      </c>
      <c r="C2681" s="6">
        <v>1197831</v>
      </c>
      <c r="D2681" s="7">
        <v>44248</v>
      </c>
      <c r="E2681" s="6" t="s">
        <v>24</v>
      </c>
      <c r="F2681" s="6" t="s">
        <v>98</v>
      </c>
      <c r="G2681" s="6" t="s">
        <v>99</v>
      </c>
      <c r="H2681" s="6" t="s">
        <v>22</v>
      </c>
      <c r="I2681" s="8">
        <v>0.2</v>
      </c>
      <c r="J2681" s="9">
        <v>3500</v>
      </c>
      <c r="K2681" s="10">
        <f t="shared" si="20"/>
        <v>700</v>
      </c>
      <c r="L2681" s="10">
        <f t="shared" si="21"/>
        <v>280</v>
      </c>
      <c r="M2681" s="11">
        <v>0.4</v>
      </c>
      <c r="O2681" s="16"/>
      <c r="P2681" s="14"/>
      <c r="Q2681" s="12"/>
      <c r="R2681" s="13"/>
    </row>
    <row r="2682" spans="1:18" ht="15.85" customHeight="1">
      <c r="A2682" s="1"/>
      <c r="B2682" s="6" t="s">
        <v>23</v>
      </c>
      <c r="C2682" s="6">
        <v>1197831</v>
      </c>
      <c r="D2682" s="7">
        <v>44274</v>
      </c>
      <c r="E2682" s="6" t="s">
        <v>24</v>
      </c>
      <c r="F2682" s="6" t="s">
        <v>98</v>
      </c>
      <c r="G2682" s="6" t="s">
        <v>99</v>
      </c>
      <c r="H2682" s="6" t="s">
        <v>17</v>
      </c>
      <c r="I2682" s="8">
        <v>0.2</v>
      </c>
      <c r="J2682" s="9">
        <v>5700</v>
      </c>
      <c r="K2682" s="10">
        <f t="shared" si="20"/>
        <v>1140</v>
      </c>
      <c r="L2682" s="10">
        <f t="shared" si="21"/>
        <v>456</v>
      </c>
      <c r="M2682" s="11">
        <v>0.4</v>
      </c>
      <c r="O2682" s="16"/>
      <c r="P2682" s="14"/>
      <c r="Q2682" s="12"/>
      <c r="R2682" s="13"/>
    </row>
    <row r="2683" spans="1:18" ht="15.85" customHeight="1">
      <c r="A2683" s="1"/>
      <c r="B2683" s="6" t="s">
        <v>23</v>
      </c>
      <c r="C2683" s="6">
        <v>1197831</v>
      </c>
      <c r="D2683" s="7">
        <v>44274</v>
      </c>
      <c r="E2683" s="6" t="s">
        <v>24</v>
      </c>
      <c r="F2683" s="6" t="s">
        <v>98</v>
      </c>
      <c r="G2683" s="6" t="s">
        <v>99</v>
      </c>
      <c r="H2683" s="6" t="s">
        <v>18</v>
      </c>
      <c r="I2683" s="8">
        <v>0.2</v>
      </c>
      <c r="J2683" s="9">
        <v>2500</v>
      </c>
      <c r="K2683" s="10">
        <f t="shared" si="20"/>
        <v>500</v>
      </c>
      <c r="L2683" s="10">
        <f t="shared" si="21"/>
        <v>175</v>
      </c>
      <c r="M2683" s="11">
        <v>0.35</v>
      </c>
      <c r="O2683" s="16"/>
      <c r="P2683" s="14"/>
      <c r="Q2683" s="12"/>
      <c r="R2683" s="13"/>
    </row>
    <row r="2684" spans="1:18" ht="15.85" customHeight="1">
      <c r="A2684" s="1"/>
      <c r="B2684" s="6" t="s">
        <v>23</v>
      </c>
      <c r="C2684" s="6">
        <v>1197831</v>
      </c>
      <c r="D2684" s="7">
        <v>44274</v>
      </c>
      <c r="E2684" s="6" t="s">
        <v>24</v>
      </c>
      <c r="F2684" s="6" t="s">
        <v>98</v>
      </c>
      <c r="G2684" s="6" t="s">
        <v>99</v>
      </c>
      <c r="H2684" s="6" t="s">
        <v>19</v>
      </c>
      <c r="I2684" s="8">
        <v>0.10000000000000002</v>
      </c>
      <c r="J2684" s="9">
        <v>2750</v>
      </c>
      <c r="K2684" s="10">
        <f t="shared" si="20"/>
        <v>275.00000000000006</v>
      </c>
      <c r="L2684" s="10">
        <f t="shared" si="21"/>
        <v>110.00000000000003</v>
      </c>
      <c r="M2684" s="11">
        <v>0.4</v>
      </c>
      <c r="O2684" s="16"/>
      <c r="P2684" s="14"/>
      <c r="Q2684" s="12"/>
      <c r="R2684" s="13"/>
    </row>
    <row r="2685" spans="1:18" ht="15.85" customHeight="1">
      <c r="A2685" s="1"/>
      <c r="B2685" s="6" t="s">
        <v>23</v>
      </c>
      <c r="C2685" s="6">
        <v>1197831</v>
      </c>
      <c r="D2685" s="7">
        <v>44274</v>
      </c>
      <c r="E2685" s="6" t="s">
        <v>24</v>
      </c>
      <c r="F2685" s="6" t="s">
        <v>98</v>
      </c>
      <c r="G2685" s="6" t="s">
        <v>99</v>
      </c>
      <c r="H2685" s="6" t="s">
        <v>20</v>
      </c>
      <c r="I2685" s="8">
        <v>0.19999999999999996</v>
      </c>
      <c r="J2685" s="9">
        <v>1250</v>
      </c>
      <c r="K2685" s="10">
        <f t="shared" si="20"/>
        <v>249.99999999999994</v>
      </c>
      <c r="L2685" s="10">
        <f t="shared" si="21"/>
        <v>99.999999999999986</v>
      </c>
      <c r="M2685" s="11">
        <v>0.4</v>
      </c>
      <c r="O2685" s="16"/>
      <c r="P2685" s="14"/>
      <c r="Q2685" s="12"/>
      <c r="R2685" s="13"/>
    </row>
    <row r="2686" spans="1:18" ht="15.85" customHeight="1">
      <c r="A2686" s="1"/>
      <c r="B2686" s="6" t="s">
        <v>23</v>
      </c>
      <c r="C2686" s="6">
        <v>1197831</v>
      </c>
      <c r="D2686" s="7">
        <v>44274</v>
      </c>
      <c r="E2686" s="6" t="s">
        <v>24</v>
      </c>
      <c r="F2686" s="6" t="s">
        <v>98</v>
      </c>
      <c r="G2686" s="6" t="s">
        <v>99</v>
      </c>
      <c r="H2686" s="6" t="s">
        <v>21</v>
      </c>
      <c r="I2686" s="8">
        <v>0.35000000000000009</v>
      </c>
      <c r="J2686" s="9">
        <v>1750</v>
      </c>
      <c r="K2686" s="10">
        <f t="shared" si="20"/>
        <v>612.50000000000011</v>
      </c>
      <c r="L2686" s="10">
        <f t="shared" si="21"/>
        <v>214.37500000000003</v>
      </c>
      <c r="M2686" s="11">
        <v>0.35</v>
      </c>
      <c r="O2686" s="16"/>
      <c r="P2686" s="14"/>
      <c r="Q2686" s="12"/>
      <c r="R2686" s="13"/>
    </row>
    <row r="2687" spans="1:18" ht="15.85" customHeight="1">
      <c r="A2687" s="1"/>
      <c r="B2687" s="6" t="s">
        <v>23</v>
      </c>
      <c r="C2687" s="6">
        <v>1197831</v>
      </c>
      <c r="D2687" s="7">
        <v>44274</v>
      </c>
      <c r="E2687" s="6" t="s">
        <v>24</v>
      </c>
      <c r="F2687" s="6" t="s">
        <v>98</v>
      </c>
      <c r="G2687" s="6" t="s">
        <v>99</v>
      </c>
      <c r="H2687" s="6" t="s">
        <v>22</v>
      </c>
      <c r="I2687" s="8">
        <v>0.25</v>
      </c>
      <c r="J2687" s="9">
        <v>2750</v>
      </c>
      <c r="K2687" s="10">
        <f t="shared" si="20"/>
        <v>687.5</v>
      </c>
      <c r="L2687" s="10">
        <f t="shared" si="21"/>
        <v>275</v>
      </c>
      <c r="M2687" s="11">
        <v>0.4</v>
      </c>
      <c r="O2687" s="16"/>
      <c r="P2687" s="14"/>
      <c r="Q2687" s="12"/>
      <c r="R2687" s="13"/>
    </row>
    <row r="2688" spans="1:18" ht="15.85" customHeight="1">
      <c r="A2688" s="1"/>
      <c r="B2688" s="6" t="s">
        <v>23</v>
      </c>
      <c r="C2688" s="6">
        <v>1197831</v>
      </c>
      <c r="D2688" s="7">
        <v>44306</v>
      </c>
      <c r="E2688" s="6" t="s">
        <v>24</v>
      </c>
      <c r="F2688" s="6" t="s">
        <v>98</v>
      </c>
      <c r="G2688" s="6" t="s">
        <v>99</v>
      </c>
      <c r="H2688" s="6" t="s">
        <v>17</v>
      </c>
      <c r="I2688" s="8">
        <v>0.25</v>
      </c>
      <c r="J2688" s="9">
        <v>5250</v>
      </c>
      <c r="K2688" s="10">
        <f t="shared" si="20"/>
        <v>1312.5</v>
      </c>
      <c r="L2688" s="10">
        <f t="shared" si="21"/>
        <v>525</v>
      </c>
      <c r="M2688" s="11">
        <v>0.4</v>
      </c>
      <c r="O2688" s="16"/>
      <c r="P2688" s="14"/>
      <c r="Q2688" s="12"/>
      <c r="R2688" s="13"/>
    </row>
    <row r="2689" spans="1:18" ht="15.85" customHeight="1">
      <c r="A2689" s="1"/>
      <c r="B2689" s="6" t="s">
        <v>23</v>
      </c>
      <c r="C2689" s="6">
        <v>1197831</v>
      </c>
      <c r="D2689" s="7">
        <v>44306</v>
      </c>
      <c r="E2689" s="6" t="s">
        <v>24</v>
      </c>
      <c r="F2689" s="6" t="s">
        <v>98</v>
      </c>
      <c r="G2689" s="6" t="s">
        <v>99</v>
      </c>
      <c r="H2689" s="6" t="s">
        <v>18</v>
      </c>
      <c r="I2689" s="8">
        <v>0.25</v>
      </c>
      <c r="J2689" s="9">
        <v>2250</v>
      </c>
      <c r="K2689" s="10">
        <f t="shared" si="20"/>
        <v>562.5</v>
      </c>
      <c r="L2689" s="10">
        <f t="shared" si="21"/>
        <v>196.875</v>
      </c>
      <c r="M2689" s="11">
        <v>0.35</v>
      </c>
      <c r="O2689" s="16"/>
      <c r="P2689" s="14"/>
      <c r="Q2689" s="12"/>
      <c r="R2689" s="13"/>
    </row>
    <row r="2690" spans="1:18" ht="15.85" customHeight="1">
      <c r="A2690" s="1"/>
      <c r="B2690" s="6" t="s">
        <v>23</v>
      </c>
      <c r="C2690" s="6">
        <v>1197831</v>
      </c>
      <c r="D2690" s="7">
        <v>44306</v>
      </c>
      <c r="E2690" s="6" t="s">
        <v>24</v>
      </c>
      <c r="F2690" s="6" t="s">
        <v>98</v>
      </c>
      <c r="G2690" s="6" t="s">
        <v>99</v>
      </c>
      <c r="H2690" s="6" t="s">
        <v>19</v>
      </c>
      <c r="I2690" s="8">
        <v>0.15000000000000002</v>
      </c>
      <c r="J2690" s="9">
        <v>2250</v>
      </c>
      <c r="K2690" s="10">
        <f t="shared" si="20"/>
        <v>337.50000000000006</v>
      </c>
      <c r="L2690" s="10">
        <f t="shared" si="21"/>
        <v>135.00000000000003</v>
      </c>
      <c r="M2690" s="11">
        <v>0.4</v>
      </c>
      <c r="O2690" s="16"/>
      <c r="P2690" s="14"/>
      <c r="Q2690" s="12"/>
      <c r="R2690" s="13"/>
    </row>
    <row r="2691" spans="1:18" ht="15.85" customHeight="1">
      <c r="A2691" s="1"/>
      <c r="B2691" s="6" t="s">
        <v>23</v>
      </c>
      <c r="C2691" s="6">
        <v>1197831</v>
      </c>
      <c r="D2691" s="7">
        <v>44306</v>
      </c>
      <c r="E2691" s="6" t="s">
        <v>24</v>
      </c>
      <c r="F2691" s="6" t="s">
        <v>98</v>
      </c>
      <c r="G2691" s="6" t="s">
        <v>99</v>
      </c>
      <c r="H2691" s="6" t="s">
        <v>20</v>
      </c>
      <c r="I2691" s="8">
        <v>0.19999999999999996</v>
      </c>
      <c r="J2691" s="9">
        <v>1500</v>
      </c>
      <c r="K2691" s="10">
        <f t="shared" si="20"/>
        <v>299.99999999999994</v>
      </c>
      <c r="L2691" s="10">
        <f t="shared" si="21"/>
        <v>119.99999999999999</v>
      </c>
      <c r="M2691" s="11">
        <v>0.4</v>
      </c>
      <c r="O2691" s="16"/>
      <c r="P2691" s="14"/>
      <c r="Q2691" s="12"/>
      <c r="R2691" s="13"/>
    </row>
    <row r="2692" spans="1:18" ht="15.85" customHeight="1">
      <c r="A2692" s="1"/>
      <c r="B2692" s="6" t="s">
        <v>23</v>
      </c>
      <c r="C2692" s="6">
        <v>1197831</v>
      </c>
      <c r="D2692" s="7">
        <v>44306</v>
      </c>
      <c r="E2692" s="6" t="s">
        <v>24</v>
      </c>
      <c r="F2692" s="6" t="s">
        <v>98</v>
      </c>
      <c r="G2692" s="6" t="s">
        <v>99</v>
      </c>
      <c r="H2692" s="6" t="s">
        <v>21</v>
      </c>
      <c r="I2692" s="8">
        <v>0.4</v>
      </c>
      <c r="J2692" s="9">
        <v>1750</v>
      </c>
      <c r="K2692" s="10">
        <f t="shared" si="20"/>
        <v>700</v>
      </c>
      <c r="L2692" s="10">
        <f t="shared" si="21"/>
        <v>244.99999999999997</v>
      </c>
      <c r="M2692" s="11">
        <v>0.35</v>
      </c>
      <c r="O2692" s="16"/>
      <c r="P2692" s="14"/>
      <c r="Q2692" s="12"/>
      <c r="R2692" s="13"/>
    </row>
    <row r="2693" spans="1:18" ht="15.85" customHeight="1">
      <c r="A2693" s="1"/>
      <c r="B2693" s="6" t="s">
        <v>23</v>
      </c>
      <c r="C2693" s="6">
        <v>1197831</v>
      </c>
      <c r="D2693" s="7">
        <v>44306</v>
      </c>
      <c r="E2693" s="6" t="s">
        <v>24</v>
      </c>
      <c r="F2693" s="6" t="s">
        <v>98</v>
      </c>
      <c r="G2693" s="6" t="s">
        <v>99</v>
      </c>
      <c r="H2693" s="6" t="s">
        <v>22</v>
      </c>
      <c r="I2693" s="8">
        <v>0.30000000000000004</v>
      </c>
      <c r="J2693" s="9">
        <v>3250</v>
      </c>
      <c r="K2693" s="10">
        <f t="shared" si="20"/>
        <v>975.00000000000011</v>
      </c>
      <c r="L2693" s="10">
        <f t="shared" si="21"/>
        <v>390.00000000000006</v>
      </c>
      <c r="M2693" s="11">
        <v>0.4</v>
      </c>
      <c r="O2693" s="16"/>
      <c r="P2693" s="14"/>
      <c r="Q2693" s="12"/>
      <c r="R2693" s="13"/>
    </row>
    <row r="2694" spans="1:18" ht="15.85" customHeight="1">
      <c r="A2694" s="1"/>
      <c r="B2694" s="6" t="s">
        <v>23</v>
      </c>
      <c r="C2694" s="6">
        <v>1197831</v>
      </c>
      <c r="D2694" s="7">
        <v>44335</v>
      </c>
      <c r="E2694" s="6" t="s">
        <v>24</v>
      </c>
      <c r="F2694" s="6" t="s">
        <v>98</v>
      </c>
      <c r="G2694" s="6" t="s">
        <v>99</v>
      </c>
      <c r="H2694" s="6" t="s">
        <v>17</v>
      </c>
      <c r="I2694" s="8">
        <v>0.4</v>
      </c>
      <c r="J2694" s="9">
        <v>5950</v>
      </c>
      <c r="K2694" s="10">
        <f t="shared" si="20"/>
        <v>2380</v>
      </c>
      <c r="L2694" s="10">
        <f t="shared" si="21"/>
        <v>952</v>
      </c>
      <c r="M2694" s="11">
        <v>0.4</v>
      </c>
      <c r="O2694" s="16"/>
      <c r="P2694" s="14"/>
      <c r="Q2694" s="12"/>
      <c r="R2694" s="13"/>
    </row>
    <row r="2695" spans="1:18" ht="15.85" customHeight="1">
      <c r="A2695" s="1"/>
      <c r="B2695" s="6" t="s">
        <v>23</v>
      </c>
      <c r="C2695" s="6">
        <v>1197831</v>
      </c>
      <c r="D2695" s="7">
        <v>44335</v>
      </c>
      <c r="E2695" s="6" t="s">
        <v>24</v>
      </c>
      <c r="F2695" s="6" t="s">
        <v>98</v>
      </c>
      <c r="G2695" s="6" t="s">
        <v>99</v>
      </c>
      <c r="H2695" s="6" t="s">
        <v>18</v>
      </c>
      <c r="I2695" s="8">
        <v>0.4</v>
      </c>
      <c r="J2695" s="9">
        <v>3000</v>
      </c>
      <c r="K2695" s="10">
        <f t="shared" si="20"/>
        <v>1200</v>
      </c>
      <c r="L2695" s="10">
        <f t="shared" si="21"/>
        <v>420</v>
      </c>
      <c r="M2695" s="11">
        <v>0.35</v>
      </c>
      <c r="O2695" s="16"/>
      <c r="P2695" s="14"/>
      <c r="Q2695" s="12"/>
      <c r="R2695" s="13"/>
    </row>
    <row r="2696" spans="1:18" ht="15.85" customHeight="1">
      <c r="A2696" s="1"/>
      <c r="B2696" s="6" t="s">
        <v>23</v>
      </c>
      <c r="C2696" s="6">
        <v>1197831</v>
      </c>
      <c r="D2696" s="7">
        <v>44335</v>
      </c>
      <c r="E2696" s="6" t="s">
        <v>24</v>
      </c>
      <c r="F2696" s="6" t="s">
        <v>98</v>
      </c>
      <c r="G2696" s="6" t="s">
        <v>99</v>
      </c>
      <c r="H2696" s="6" t="s">
        <v>19</v>
      </c>
      <c r="I2696" s="8">
        <v>0.35000000000000003</v>
      </c>
      <c r="J2696" s="9">
        <v>2750</v>
      </c>
      <c r="K2696" s="10">
        <f t="shared" si="20"/>
        <v>962.50000000000011</v>
      </c>
      <c r="L2696" s="10">
        <f t="shared" si="21"/>
        <v>385.00000000000006</v>
      </c>
      <c r="M2696" s="11">
        <v>0.4</v>
      </c>
      <c r="O2696" s="16"/>
      <c r="P2696" s="14"/>
      <c r="Q2696" s="12"/>
      <c r="R2696" s="13"/>
    </row>
    <row r="2697" spans="1:18" ht="15.85" customHeight="1">
      <c r="A2697" s="1"/>
      <c r="B2697" s="6" t="s">
        <v>23</v>
      </c>
      <c r="C2697" s="6">
        <v>1197831</v>
      </c>
      <c r="D2697" s="7">
        <v>44335</v>
      </c>
      <c r="E2697" s="6" t="s">
        <v>24</v>
      </c>
      <c r="F2697" s="6" t="s">
        <v>98</v>
      </c>
      <c r="G2697" s="6" t="s">
        <v>99</v>
      </c>
      <c r="H2697" s="6" t="s">
        <v>20</v>
      </c>
      <c r="I2697" s="8">
        <v>0.35000000000000003</v>
      </c>
      <c r="J2697" s="9">
        <v>2250</v>
      </c>
      <c r="K2697" s="10">
        <f t="shared" si="20"/>
        <v>787.50000000000011</v>
      </c>
      <c r="L2697" s="10">
        <f t="shared" si="21"/>
        <v>315.00000000000006</v>
      </c>
      <c r="M2697" s="11">
        <v>0.4</v>
      </c>
      <c r="O2697" s="16"/>
      <c r="P2697" s="14"/>
      <c r="Q2697" s="12"/>
      <c r="R2697" s="13"/>
    </row>
    <row r="2698" spans="1:18" ht="15.85" customHeight="1">
      <c r="A2698" s="1"/>
      <c r="B2698" s="6" t="s">
        <v>23</v>
      </c>
      <c r="C2698" s="6">
        <v>1197831</v>
      </c>
      <c r="D2698" s="7">
        <v>44335</v>
      </c>
      <c r="E2698" s="6" t="s">
        <v>24</v>
      </c>
      <c r="F2698" s="6" t="s">
        <v>98</v>
      </c>
      <c r="G2698" s="6" t="s">
        <v>99</v>
      </c>
      <c r="H2698" s="6" t="s">
        <v>21</v>
      </c>
      <c r="I2698" s="8">
        <v>0.44999999999999996</v>
      </c>
      <c r="J2698" s="9">
        <v>2500</v>
      </c>
      <c r="K2698" s="10">
        <f t="shared" si="20"/>
        <v>1125</v>
      </c>
      <c r="L2698" s="10">
        <f t="shared" si="21"/>
        <v>393.75</v>
      </c>
      <c r="M2698" s="11">
        <v>0.35</v>
      </c>
      <c r="O2698" s="16"/>
      <c r="P2698" s="14"/>
      <c r="Q2698" s="12"/>
      <c r="R2698" s="13"/>
    </row>
    <row r="2699" spans="1:18" ht="15.85" customHeight="1">
      <c r="A2699" s="1"/>
      <c r="B2699" s="6" t="s">
        <v>23</v>
      </c>
      <c r="C2699" s="6">
        <v>1197831</v>
      </c>
      <c r="D2699" s="7">
        <v>44335</v>
      </c>
      <c r="E2699" s="6" t="s">
        <v>24</v>
      </c>
      <c r="F2699" s="6" t="s">
        <v>98</v>
      </c>
      <c r="G2699" s="6" t="s">
        <v>99</v>
      </c>
      <c r="H2699" s="6" t="s">
        <v>22</v>
      </c>
      <c r="I2699" s="8">
        <v>0.44999999999999996</v>
      </c>
      <c r="J2699" s="9">
        <v>3500</v>
      </c>
      <c r="K2699" s="10">
        <f t="shared" si="20"/>
        <v>1574.9999999999998</v>
      </c>
      <c r="L2699" s="10">
        <f t="shared" si="21"/>
        <v>630</v>
      </c>
      <c r="M2699" s="11">
        <v>0.4</v>
      </c>
      <c r="O2699" s="16"/>
      <c r="P2699" s="14"/>
      <c r="Q2699" s="12"/>
      <c r="R2699" s="13"/>
    </row>
    <row r="2700" spans="1:18" ht="15.85" customHeight="1">
      <c r="A2700" s="1"/>
      <c r="B2700" s="6" t="s">
        <v>23</v>
      </c>
      <c r="C2700" s="6">
        <v>1197831</v>
      </c>
      <c r="D2700" s="7">
        <v>44368</v>
      </c>
      <c r="E2700" s="6" t="s">
        <v>24</v>
      </c>
      <c r="F2700" s="6" t="s">
        <v>98</v>
      </c>
      <c r="G2700" s="6" t="s">
        <v>99</v>
      </c>
      <c r="H2700" s="6" t="s">
        <v>17</v>
      </c>
      <c r="I2700" s="8">
        <v>0.39999999999999997</v>
      </c>
      <c r="J2700" s="9">
        <v>6000</v>
      </c>
      <c r="K2700" s="10">
        <f t="shared" si="20"/>
        <v>2400</v>
      </c>
      <c r="L2700" s="10">
        <f t="shared" si="21"/>
        <v>960</v>
      </c>
      <c r="M2700" s="11">
        <v>0.4</v>
      </c>
      <c r="O2700" s="16"/>
      <c r="P2700" s="14"/>
      <c r="Q2700" s="12"/>
      <c r="R2700" s="13"/>
    </row>
    <row r="2701" spans="1:18" ht="15.85" customHeight="1">
      <c r="A2701" s="1"/>
      <c r="B2701" s="6" t="s">
        <v>23</v>
      </c>
      <c r="C2701" s="6">
        <v>1197831</v>
      </c>
      <c r="D2701" s="7">
        <v>44368</v>
      </c>
      <c r="E2701" s="6" t="s">
        <v>24</v>
      </c>
      <c r="F2701" s="6" t="s">
        <v>98</v>
      </c>
      <c r="G2701" s="6" t="s">
        <v>99</v>
      </c>
      <c r="H2701" s="6" t="s">
        <v>18</v>
      </c>
      <c r="I2701" s="8">
        <v>0.35000000000000003</v>
      </c>
      <c r="J2701" s="9">
        <v>3500</v>
      </c>
      <c r="K2701" s="10">
        <f t="shared" si="20"/>
        <v>1225.0000000000002</v>
      </c>
      <c r="L2701" s="10">
        <f t="shared" si="21"/>
        <v>428.75000000000006</v>
      </c>
      <c r="M2701" s="11">
        <v>0.35</v>
      </c>
      <c r="O2701" s="16"/>
      <c r="P2701" s="14"/>
      <c r="Q2701" s="12"/>
      <c r="R2701" s="13"/>
    </row>
    <row r="2702" spans="1:18" ht="15.85" customHeight="1">
      <c r="A2702" s="1"/>
      <c r="B2702" s="6" t="s">
        <v>23</v>
      </c>
      <c r="C2702" s="6">
        <v>1197831</v>
      </c>
      <c r="D2702" s="7">
        <v>44368</v>
      </c>
      <c r="E2702" s="6" t="s">
        <v>24</v>
      </c>
      <c r="F2702" s="6" t="s">
        <v>98</v>
      </c>
      <c r="G2702" s="6" t="s">
        <v>99</v>
      </c>
      <c r="H2702" s="6" t="s">
        <v>19</v>
      </c>
      <c r="I2702" s="8">
        <v>0.4</v>
      </c>
      <c r="J2702" s="9">
        <v>3250</v>
      </c>
      <c r="K2702" s="10">
        <f t="shared" si="20"/>
        <v>1300</v>
      </c>
      <c r="L2702" s="10">
        <f t="shared" si="21"/>
        <v>520</v>
      </c>
      <c r="M2702" s="11">
        <v>0.4</v>
      </c>
      <c r="O2702" s="16"/>
      <c r="P2702" s="14"/>
      <c r="Q2702" s="12"/>
      <c r="R2702" s="13"/>
    </row>
    <row r="2703" spans="1:18" ht="15.85" customHeight="1">
      <c r="A2703" s="1"/>
      <c r="B2703" s="6" t="s">
        <v>23</v>
      </c>
      <c r="C2703" s="6">
        <v>1197831</v>
      </c>
      <c r="D2703" s="7">
        <v>44368</v>
      </c>
      <c r="E2703" s="6" t="s">
        <v>24</v>
      </c>
      <c r="F2703" s="6" t="s">
        <v>98</v>
      </c>
      <c r="G2703" s="6" t="s">
        <v>99</v>
      </c>
      <c r="H2703" s="6" t="s">
        <v>20</v>
      </c>
      <c r="I2703" s="8">
        <v>0.4</v>
      </c>
      <c r="J2703" s="9">
        <v>3000</v>
      </c>
      <c r="K2703" s="10">
        <f t="shared" si="20"/>
        <v>1200</v>
      </c>
      <c r="L2703" s="10">
        <f t="shared" si="21"/>
        <v>480</v>
      </c>
      <c r="M2703" s="11">
        <v>0.4</v>
      </c>
      <c r="O2703" s="16"/>
      <c r="P2703" s="14"/>
      <c r="Q2703" s="12"/>
      <c r="R2703" s="13"/>
    </row>
    <row r="2704" spans="1:18" ht="15.85" customHeight="1">
      <c r="A2704" s="1"/>
      <c r="B2704" s="6" t="s">
        <v>23</v>
      </c>
      <c r="C2704" s="6">
        <v>1197831</v>
      </c>
      <c r="D2704" s="7">
        <v>44368</v>
      </c>
      <c r="E2704" s="6" t="s">
        <v>24</v>
      </c>
      <c r="F2704" s="6" t="s">
        <v>98</v>
      </c>
      <c r="G2704" s="6" t="s">
        <v>99</v>
      </c>
      <c r="H2704" s="6" t="s">
        <v>21</v>
      </c>
      <c r="I2704" s="8">
        <v>0.54999999999999993</v>
      </c>
      <c r="J2704" s="9">
        <v>3000</v>
      </c>
      <c r="K2704" s="10">
        <f t="shared" si="20"/>
        <v>1649.9999999999998</v>
      </c>
      <c r="L2704" s="10">
        <f t="shared" si="21"/>
        <v>577.49999999999989</v>
      </c>
      <c r="M2704" s="11">
        <v>0.35</v>
      </c>
      <c r="O2704" s="16"/>
      <c r="P2704" s="14"/>
      <c r="Q2704" s="12"/>
      <c r="R2704" s="13"/>
    </row>
    <row r="2705" spans="1:18" ht="15.85" customHeight="1">
      <c r="A2705" s="1"/>
      <c r="B2705" s="6" t="s">
        <v>23</v>
      </c>
      <c r="C2705" s="6">
        <v>1197831</v>
      </c>
      <c r="D2705" s="7">
        <v>44368</v>
      </c>
      <c r="E2705" s="6" t="s">
        <v>24</v>
      </c>
      <c r="F2705" s="6" t="s">
        <v>98</v>
      </c>
      <c r="G2705" s="6" t="s">
        <v>99</v>
      </c>
      <c r="H2705" s="6" t="s">
        <v>22</v>
      </c>
      <c r="I2705" s="8">
        <v>0.6</v>
      </c>
      <c r="J2705" s="9">
        <v>4750</v>
      </c>
      <c r="K2705" s="10">
        <f t="shared" si="20"/>
        <v>2850</v>
      </c>
      <c r="L2705" s="10">
        <f t="shared" si="21"/>
        <v>1140</v>
      </c>
      <c r="M2705" s="11">
        <v>0.4</v>
      </c>
      <c r="O2705" s="16"/>
      <c r="P2705" s="14"/>
      <c r="Q2705" s="12"/>
      <c r="R2705" s="13"/>
    </row>
    <row r="2706" spans="1:18" ht="15.85" customHeight="1">
      <c r="A2706" s="1"/>
      <c r="B2706" s="6" t="s">
        <v>23</v>
      </c>
      <c r="C2706" s="6">
        <v>1197831</v>
      </c>
      <c r="D2706" s="7">
        <v>44396</v>
      </c>
      <c r="E2706" s="6" t="s">
        <v>24</v>
      </c>
      <c r="F2706" s="6" t="s">
        <v>98</v>
      </c>
      <c r="G2706" s="6" t="s">
        <v>99</v>
      </c>
      <c r="H2706" s="6" t="s">
        <v>17</v>
      </c>
      <c r="I2706" s="8">
        <v>0.54999999999999993</v>
      </c>
      <c r="J2706" s="9">
        <v>7000</v>
      </c>
      <c r="K2706" s="10">
        <f t="shared" si="20"/>
        <v>3849.9999999999995</v>
      </c>
      <c r="L2706" s="10">
        <f t="shared" si="21"/>
        <v>1540</v>
      </c>
      <c r="M2706" s="11">
        <v>0.4</v>
      </c>
      <c r="O2706" s="16"/>
      <c r="P2706" s="14"/>
      <c r="Q2706" s="12"/>
      <c r="R2706" s="13"/>
    </row>
    <row r="2707" spans="1:18" ht="15.85" customHeight="1">
      <c r="A2707" s="1"/>
      <c r="B2707" s="6" t="s">
        <v>23</v>
      </c>
      <c r="C2707" s="6">
        <v>1197831</v>
      </c>
      <c r="D2707" s="7">
        <v>44396</v>
      </c>
      <c r="E2707" s="6" t="s">
        <v>24</v>
      </c>
      <c r="F2707" s="6" t="s">
        <v>98</v>
      </c>
      <c r="G2707" s="6" t="s">
        <v>99</v>
      </c>
      <c r="H2707" s="6" t="s">
        <v>18</v>
      </c>
      <c r="I2707" s="8">
        <v>0.5</v>
      </c>
      <c r="J2707" s="9">
        <v>4500</v>
      </c>
      <c r="K2707" s="10">
        <f t="shared" si="20"/>
        <v>2250</v>
      </c>
      <c r="L2707" s="10">
        <f t="shared" si="21"/>
        <v>787.5</v>
      </c>
      <c r="M2707" s="11">
        <v>0.35</v>
      </c>
      <c r="O2707" s="16"/>
      <c r="P2707" s="14"/>
      <c r="Q2707" s="12"/>
      <c r="R2707" s="13"/>
    </row>
    <row r="2708" spans="1:18" ht="15.85" customHeight="1">
      <c r="A2708" s="1"/>
      <c r="B2708" s="6" t="s">
        <v>23</v>
      </c>
      <c r="C2708" s="6">
        <v>1197831</v>
      </c>
      <c r="D2708" s="7">
        <v>44396</v>
      </c>
      <c r="E2708" s="6" t="s">
        <v>24</v>
      </c>
      <c r="F2708" s="6" t="s">
        <v>98</v>
      </c>
      <c r="G2708" s="6" t="s">
        <v>99</v>
      </c>
      <c r="H2708" s="6" t="s">
        <v>19</v>
      </c>
      <c r="I2708" s="8">
        <v>0.45</v>
      </c>
      <c r="J2708" s="9">
        <v>3750</v>
      </c>
      <c r="K2708" s="10">
        <f t="shared" si="20"/>
        <v>1687.5</v>
      </c>
      <c r="L2708" s="10">
        <f t="shared" si="21"/>
        <v>675</v>
      </c>
      <c r="M2708" s="11">
        <v>0.4</v>
      </c>
      <c r="O2708" s="16"/>
      <c r="P2708" s="14"/>
      <c r="Q2708" s="12"/>
      <c r="R2708" s="13"/>
    </row>
    <row r="2709" spans="1:18" ht="15.85" customHeight="1">
      <c r="A2709" s="1"/>
      <c r="B2709" s="6" t="s">
        <v>23</v>
      </c>
      <c r="C2709" s="6">
        <v>1197831</v>
      </c>
      <c r="D2709" s="7">
        <v>44396</v>
      </c>
      <c r="E2709" s="6" t="s">
        <v>24</v>
      </c>
      <c r="F2709" s="6" t="s">
        <v>98</v>
      </c>
      <c r="G2709" s="6" t="s">
        <v>99</v>
      </c>
      <c r="H2709" s="6" t="s">
        <v>20</v>
      </c>
      <c r="I2709" s="8">
        <v>0.45</v>
      </c>
      <c r="J2709" s="9">
        <v>3250</v>
      </c>
      <c r="K2709" s="10">
        <f t="shared" si="20"/>
        <v>1462.5</v>
      </c>
      <c r="L2709" s="10">
        <f t="shared" si="21"/>
        <v>585</v>
      </c>
      <c r="M2709" s="11">
        <v>0.4</v>
      </c>
      <c r="O2709" s="16"/>
      <c r="P2709" s="14"/>
      <c r="Q2709" s="12"/>
      <c r="R2709" s="13"/>
    </row>
    <row r="2710" spans="1:18" ht="15.85" customHeight="1">
      <c r="A2710" s="1"/>
      <c r="B2710" s="6" t="s">
        <v>23</v>
      </c>
      <c r="C2710" s="6">
        <v>1197831</v>
      </c>
      <c r="D2710" s="7">
        <v>44396</v>
      </c>
      <c r="E2710" s="6" t="s">
        <v>24</v>
      </c>
      <c r="F2710" s="6" t="s">
        <v>98</v>
      </c>
      <c r="G2710" s="6" t="s">
        <v>99</v>
      </c>
      <c r="H2710" s="6" t="s">
        <v>21</v>
      </c>
      <c r="I2710" s="8">
        <v>0.6</v>
      </c>
      <c r="J2710" s="9">
        <v>3500</v>
      </c>
      <c r="K2710" s="10">
        <f t="shared" si="20"/>
        <v>2100</v>
      </c>
      <c r="L2710" s="10">
        <f t="shared" si="21"/>
        <v>735</v>
      </c>
      <c r="M2710" s="11">
        <v>0.35</v>
      </c>
      <c r="O2710" s="16"/>
      <c r="P2710" s="14"/>
      <c r="Q2710" s="12"/>
      <c r="R2710" s="13"/>
    </row>
    <row r="2711" spans="1:18" ht="15.85" customHeight="1">
      <c r="A2711" s="1"/>
      <c r="B2711" s="6" t="s">
        <v>23</v>
      </c>
      <c r="C2711" s="6">
        <v>1197831</v>
      </c>
      <c r="D2711" s="7">
        <v>44396</v>
      </c>
      <c r="E2711" s="6" t="s">
        <v>24</v>
      </c>
      <c r="F2711" s="6" t="s">
        <v>98</v>
      </c>
      <c r="G2711" s="6" t="s">
        <v>99</v>
      </c>
      <c r="H2711" s="6" t="s">
        <v>22</v>
      </c>
      <c r="I2711" s="8">
        <v>0.65</v>
      </c>
      <c r="J2711" s="9">
        <v>5250</v>
      </c>
      <c r="K2711" s="10">
        <f t="shared" si="20"/>
        <v>3412.5</v>
      </c>
      <c r="L2711" s="10">
        <f t="shared" si="21"/>
        <v>1365</v>
      </c>
      <c r="M2711" s="11">
        <v>0.4</v>
      </c>
      <c r="O2711" s="16"/>
      <c r="P2711" s="14"/>
      <c r="Q2711" s="12"/>
      <c r="R2711" s="13"/>
    </row>
    <row r="2712" spans="1:18" ht="15.85" customHeight="1">
      <c r="A2712" s="1"/>
      <c r="B2712" s="6" t="s">
        <v>23</v>
      </c>
      <c r="C2712" s="6">
        <v>1197831</v>
      </c>
      <c r="D2712" s="7">
        <v>44428</v>
      </c>
      <c r="E2712" s="6" t="s">
        <v>24</v>
      </c>
      <c r="F2712" s="6" t="s">
        <v>98</v>
      </c>
      <c r="G2712" s="6" t="s">
        <v>99</v>
      </c>
      <c r="H2712" s="6" t="s">
        <v>17</v>
      </c>
      <c r="I2712" s="8">
        <v>0.6</v>
      </c>
      <c r="J2712" s="9">
        <v>6750</v>
      </c>
      <c r="K2712" s="10">
        <f t="shared" si="20"/>
        <v>4050</v>
      </c>
      <c r="L2712" s="10">
        <f t="shared" si="21"/>
        <v>1620</v>
      </c>
      <c r="M2712" s="11">
        <v>0.4</v>
      </c>
      <c r="O2712" s="16"/>
      <c r="P2712" s="14"/>
      <c r="Q2712" s="12"/>
      <c r="R2712" s="13"/>
    </row>
    <row r="2713" spans="1:18" ht="15.85" customHeight="1">
      <c r="A2713" s="1"/>
      <c r="B2713" s="6" t="s">
        <v>23</v>
      </c>
      <c r="C2713" s="6">
        <v>1197831</v>
      </c>
      <c r="D2713" s="7">
        <v>44428</v>
      </c>
      <c r="E2713" s="6" t="s">
        <v>24</v>
      </c>
      <c r="F2713" s="6" t="s">
        <v>98</v>
      </c>
      <c r="G2713" s="6" t="s">
        <v>99</v>
      </c>
      <c r="H2713" s="6" t="s">
        <v>18</v>
      </c>
      <c r="I2713" s="8">
        <v>0.55000000000000004</v>
      </c>
      <c r="J2713" s="9">
        <v>4500</v>
      </c>
      <c r="K2713" s="10">
        <f t="shared" si="20"/>
        <v>2475</v>
      </c>
      <c r="L2713" s="10">
        <f t="shared" si="21"/>
        <v>866.25</v>
      </c>
      <c r="M2713" s="11">
        <v>0.35</v>
      </c>
      <c r="O2713" s="16"/>
      <c r="P2713" s="14"/>
      <c r="Q2713" s="12"/>
      <c r="R2713" s="13"/>
    </row>
    <row r="2714" spans="1:18" ht="15.85" customHeight="1">
      <c r="A2714" s="1"/>
      <c r="B2714" s="6" t="s">
        <v>23</v>
      </c>
      <c r="C2714" s="6">
        <v>1197831</v>
      </c>
      <c r="D2714" s="7">
        <v>44428</v>
      </c>
      <c r="E2714" s="6" t="s">
        <v>24</v>
      </c>
      <c r="F2714" s="6" t="s">
        <v>98</v>
      </c>
      <c r="G2714" s="6" t="s">
        <v>99</v>
      </c>
      <c r="H2714" s="6" t="s">
        <v>19</v>
      </c>
      <c r="I2714" s="8">
        <v>0.5</v>
      </c>
      <c r="J2714" s="9">
        <v>3750</v>
      </c>
      <c r="K2714" s="10">
        <f t="shared" si="20"/>
        <v>1875</v>
      </c>
      <c r="L2714" s="10">
        <f t="shared" si="21"/>
        <v>750</v>
      </c>
      <c r="M2714" s="11">
        <v>0.4</v>
      </c>
      <c r="O2714" s="16"/>
      <c r="P2714" s="14"/>
      <c r="Q2714" s="12"/>
      <c r="R2714" s="13"/>
    </row>
    <row r="2715" spans="1:18" ht="15.85" customHeight="1">
      <c r="A2715" s="1"/>
      <c r="B2715" s="6" t="s">
        <v>23</v>
      </c>
      <c r="C2715" s="6">
        <v>1197831</v>
      </c>
      <c r="D2715" s="7">
        <v>44428</v>
      </c>
      <c r="E2715" s="6" t="s">
        <v>24</v>
      </c>
      <c r="F2715" s="6" t="s">
        <v>98</v>
      </c>
      <c r="G2715" s="6" t="s">
        <v>99</v>
      </c>
      <c r="H2715" s="6" t="s">
        <v>20</v>
      </c>
      <c r="I2715" s="8">
        <v>0.4</v>
      </c>
      <c r="J2715" s="9">
        <v>3250</v>
      </c>
      <c r="K2715" s="10">
        <f t="shared" si="20"/>
        <v>1300</v>
      </c>
      <c r="L2715" s="10">
        <f t="shared" si="21"/>
        <v>520</v>
      </c>
      <c r="M2715" s="11">
        <v>0.4</v>
      </c>
      <c r="O2715" s="16"/>
      <c r="P2715" s="14"/>
      <c r="Q2715" s="12"/>
      <c r="R2715" s="13"/>
    </row>
    <row r="2716" spans="1:18" ht="15.85" customHeight="1">
      <c r="A2716" s="1"/>
      <c r="B2716" s="6" t="s">
        <v>23</v>
      </c>
      <c r="C2716" s="6">
        <v>1197831</v>
      </c>
      <c r="D2716" s="7">
        <v>44428</v>
      </c>
      <c r="E2716" s="6" t="s">
        <v>24</v>
      </c>
      <c r="F2716" s="6" t="s">
        <v>98</v>
      </c>
      <c r="G2716" s="6" t="s">
        <v>99</v>
      </c>
      <c r="H2716" s="6" t="s">
        <v>21</v>
      </c>
      <c r="I2716" s="8">
        <v>0.5</v>
      </c>
      <c r="J2716" s="9">
        <v>3000</v>
      </c>
      <c r="K2716" s="10">
        <f t="shared" si="20"/>
        <v>1500</v>
      </c>
      <c r="L2716" s="10">
        <f t="shared" si="21"/>
        <v>525</v>
      </c>
      <c r="M2716" s="11">
        <v>0.35</v>
      </c>
      <c r="O2716" s="16"/>
      <c r="P2716" s="14"/>
      <c r="Q2716" s="12"/>
      <c r="R2716" s="13"/>
    </row>
    <row r="2717" spans="1:18" ht="15.85" customHeight="1">
      <c r="A2717" s="1"/>
      <c r="B2717" s="6" t="s">
        <v>23</v>
      </c>
      <c r="C2717" s="6">
        <v>1197831</v>
      </c>
      <c r="D2717" s="7">
        <v>44428</v>
      </c>
      <c r="E2717" s="6" t="s">
        <v>24</v>
      </c>
      <c r="F2717" s="6" t="s">
        <v>98</v>
      </c>
      <c r="G2717" s="6" t="s">
        <v>99</v>
      </c>
      <c r="H2717" s="6" t="s">
        <v>22</v>
      </c>
      <c r="I2717" s="8">
        <v>0.55000000000000004</v>
      </c>
      <c r="J2717" s="9">
        <v>4750</v>
      </c>
      <c r="K2717" s="10">
        <f t="shared" si="20"/>
        <v>2612.5</v>
      </c>
      <c r="L2717" s="10">
        <f t="shared" si="21"/>
        <v>1045</v>
      </c>
      <c r="M2717" s="11">
        <v>0.4</v>
      </c>
      <c r="O2717" s="16"/>
      <c r="P2717" s="14"/>
      <c r="Q2717" s="12"/>
      <c r="R2717" s="13"/>
    </row>
    <row r="2718" spans="1:18" ht="15.85" customHeight="1">
      <c r="A2718" s="1"/>
      <c r="B2718" s="6" t="s">
        <v>23</v>
      </c>
      <c r="C2718" s="6">
        <v>1197831</v>
      </c>
      <c r="D2718" s="7">
        <v>44458</v>
      </c>
      <c r="E2718" s="6" t="s">
        <v>24</v>
      </c>
      <c r="F2718" s="6" t="s">
        <v>98</v>
      </c>
      <c r="G2718" s="6" t="s">
        <v>99</v>
      </c>
      <c r="H2718" s="6" t="s">
        <v>17</v>
      </c>
      <c r="I2718" s="8">
        <v>0.5</v>
      </c>
      <c r="J2718" s="9">
        <v>5750</v>
      </c>
      <c r="K2718" s="10">
        <f t="shared" si="20"/>
        <v>2875</v>
      </c>
      <c r="L2718" s="10">
        <f t="shared" si="21"/>
        <v>1150</v>
      </c>
      <c r="M2718" s="11">
        <v>0.4</v>
      </c>
      <c r="O2718" s="16"/>
      <c r="P2718" s="14"/>
      <c r="Q2718" s="12"/>
      <c r="R2718" s="13"/>
    </row>
    <row r="2719" spans="1:18" ht="15.85" customHeight="1">
      <c r="A2719" s="1"/>
      <c r="B2719" s="6" t="s">
        <v>23</v>
      </c>
      <c r="C2719" s="6">
        <v>1197831</v>
      </c>
      <c r="D2719" s="7">
        <v>44458</v>
      </c>
      <c r="E2719" s="6" t="s">
        <v>24</v>
      </c>
      <c r="F2719" s="6" t="s">
        <v>98</v>
      </c>
      <c r="G2719" s="6" t="s">
        <v>99</v>
      </c>
      <c r="H2719" s="6" t="s">
        <v>18</v>
      </c>
      <c r="I2719" s="8">
        <v>0.40000000000000013</v>
      </c>
      <c r="J2719" s="9">
        <v>3750</v>
      </c>
      <c r="K2719" s="10">
        <f t="shared" si="20"/>
        <v>1500.0000000000005</v>
      </c>
      <c r="L2719" s="10">
        <f t="shared" si="21"/>
        <v>525.00000000000011</v>
      </c>
      <c r="M2719" s="11">
        <v>0.35</v>
      </c>
      <c r="O2719" s="16"/>
      <c r="P2719" s="14"/>
      <c r="Q2719" s="12"/>
      <c r="R2719" s="13"/>
    </row>
    <row r="2720" spans="1:18" ht="15.85" customHeight="1">
      <c r="A2720" s="1"/>
      <c r="B2720" s="6" t="s">
        <v>23</v>
      </c>
      <c r="C2720" s="6">
        <v>1197831</v>
      </c>
      <c r="D2720" s="7">
        <v>44458</v>
      </c>
      <c r="E2720" s="6" t="s">
        <v>24</v>
      </c>
      <c r="F2720" s="6" t="s">
        <v>98</v>
      </c>
      <c r="G2720" s="6" t="s">
        <v>99</v>
      </c>
      <c r="H2720" s="6" t="s">
        <v>19</v>
      </c>
      <c r="I2720" s="8">
        <v>0.15000000000000008</v>
      </c>
      <c r="J2720" s="9">
        <v>2750</v>
      </c>
      <c r="K2720" s="10">
        <f t="shared" si="20"/>
        <v>412.50000000000023</v>
      </c>
      <c r="L2720" s="10">
        <f t="shared" si="21"/>
        <v>165.00000000000011</v>
      </c>
      <c r="M2720" s="11">
        <v>0.4</v>
      </c>
      <c r="O2720" s="16"/>
      <c r="P2720" s="14"/>
      <c r="Q2720" s="12"/>
      <c r="R2720" s="13"/>
    </row>
    <row r="2721" spans="1:18" ht="15.85" customHeight="1">
      <c r="A2721" s="1"/>
      <c r="B2721" s="6" t="s">
        <v>23</v>
      </c>
      <c r="C2721" s="6">
        <v>1197831</v>
      </c>
      <c r="D2721" s="7">
        <v>44458</v>
      </c>
      <c r="E2721" s="6" t="s">
        <v>24</v>
      </c>
      <c r="F2721" s="6" t="s">
        <v>98</v>
      </c>
      <c r="G2721" s="6" t="s">
        <v>99</v>
      </c>
      <c r="H2721" s="6" t="s">
        <v>20</v>
      </c>
      <c r="I2721" s="8">
        <v>0.15000000000000008</v>
      </c>
      <c r="J2721" s="9">
        <v>2500</v>
      </c>
      <c r="K2721" s="10">
        <f t="shared" si="20"/>
        <v>375.00000000000017</v>
      </c>
      <c r="L2721" s="10">
        <f t="shared" si="21"/>
        <v>150.00000000000009</v>
      </c>
      <c r="M2721" s="11">
        <v>0.4</v>
      </c>
      <c r="O2721" s="16"/>
      <c r="P2721" s="14"/>
      <c r="Q2721" s="12"/>
      <c r="R2721" s="13"/>
    </row>
    <row r="2722" spans="1:18" ht="15.85" customHeight="1">
      <c r="A2722" s="1"/>
      <c r="B2722" s="6" t="s">
        <v>23</v>
      </c>
      <c r="C2722" s="6">
        <v>1197831</v>
      </c>
      <c r="D2722" s="7">
        <v>44458</v>
      </c>
      <c r="E2722" s="6" t="s">
        <v>24</v>
      </c>
      <c r="F2722" s="6" t="s">
        <v>98</v>
      </c>
      <c r="G2722" s="6" t="s">
        <v>99</v>
      </c>
      <c r="H2722" s="6" t="s">
        <v>21</v>
      </c>
      <c r="I2722" s="8">
        <v>0.25000000000000006</v>
      </c>
      <c r="J2722" s="9">
        <v>2500</v>
      </c>
      <c r="K2722" s="10">
        <f t="shared" si="20"/>
        <v>625.00000000000011</v>
      </c>
      <c r="L2722" s="10">
        <f t="shared" si="21"/>
        <v>218.75000000000003</v>
      </c>
      <c r="M2722" s="11">
        <v>0.35</v>
      </c>
      <c r="O2722" s="16"/>
      <c r="P2722" s="14"/>
      <c r="Q2722" s="12"/>
      <c r="R2722" s="13"/>
    </row>
    <row r="2723" spans="1:18" ht="15.85" customHeight="1">
      <c r="A2723" s="1"/>
      <c r="B2723" s="6" t="s">
        <v>23</v>
      </c>
      <c r="C2723" s="6">
        <v>1197831</v>
      </c>
      <c r="D2723" s="7">
        <v>44458</v>
      </c>
      <c r="E2723" s="6" t="s">
        <v>24</v>
      </c>
      <c r="F2723" s="6" t="s">
        <v>98</v>
      </c>
      <c r="G2723" s="6" t="s">
        <v>99</v>
      </c>
      <c r="H2723" s="6" t="s">
        <v>22</v>
      </c>
      <c r="I2723" s="8">
        <v>0.3000000000000001</v>
      </c>
      <c r="J2723" s="9">
        <v>3500</v>
      </c>
      <c r="K2723" s="10">
        <f t="shared" si="20"/>
        <v>1050.0000000000005</v>
      </c>
      <c r="L2723" s="10">
        <f t="shared" si="21"/>
        <v>420.00000000000023</v>
      </c>
      <c r="M2723" s="11">
        <v>0.4</v>
      </c>
      <c r="O2723" s="16"/>
      <c r="P2723" s="14"/>
      <c r="Q2723" s="12"/>
      <c r="R2723" s="13"/>
    </row>
    <row r="2724" spans="1:18" ht="15.85" customHeight="1">
      <c r="A2724" s="1"/>
      <c r="B2724" s="6" t="s">
        <v>23</v>
      </c>
      <c r="C2724" s="6">
        <v>1197831</v>
      </c>
      <c r="D2724" s="7">
        <v>44490</v>
      </c>
      <c r="E2724" s="6" t="s">
        <v>24</v>
      </c>
      <c r="F2724" s="6" t="s">
        <v>98</v>
      </c>
      <c r="G2724" s="6" t="s">
        <v>99</v>
      </c>
      <c r="H2724" s="6" t="s">
        <v>17</v>
      </c>
      <c r="I2724" s="8">
        <v>0.3000000000000001</v>
      </c>
      <c r="J2724" s="9">
        <v>5250</v>
      </c>
      <c r="K2724" s="10">
        <f t="shared" si="20"/>
        <v>1575.0000000000005</v>
      </c>
      <c r="L2724" s="10">
        <f t="shared" si="21"/>
        <v>630.00000000000023</v>
      </c>
      <c r="M2724" s="11">
        <v>0.4</v>
      </c>
      <c r="O2724" s="16"/>
      <c r="P2724" s="14"/>
      <c r="Q2724" s="12"/>
      <c r="R2724" s="13"/>
    </row>
    <row r="2725" spans="1:18" ht="15.85" customHeight="1">
      <c r="A2725" s="1"/>
      <c r="B2725" s="6" t="s">
        <v>23</v>
      </c>
      <c r="C2725" s="6">
        <v>1197831</v>
      </c>
      <c r="D2725" s="7">
        <v>44490</v>
      </c>
      <c r="E2725" s="6" t="s">
        <v>24</v>
      </c>
      <c r="F2725" s="6" t="s">
        <v>98</v>
      </c>
      <c r="G2725" s="6" t="s">
        <v>99</v>
      </c>
      <c r="H2725" s="6" t="s">
        <v>18</v>
      </c>
      <c r="I2725" s="8">
        <v>0.20000000000000012</v>
      </c>
      <c r="J2725" s="9">
        <v>3500</v>
      </c>
      <c r="K2725" s="10">
        <f t="shared" si="20"/>
        <v>700.00000000000045</v>
      </c>
      <c r="L2725" s="10">
        <f t="shared" si="21"/>
        <v>245.00000000000014</v>
      </c>
      <c r="M2725" s="11">
        <v>0.35</v>
      </c>
      <c r="O2725" s="16"/>
      <c r="P2725" s="14"/>
      <c r="Q2725" s="12"/>
      <c r="R2725" s="13"/>
    </row>
    <row r="2726" spans="1:18" ht="15.85" customHeight="1">
      <c r="A2726" s="1"/>
      <c r="B2726" s="6" t="s">
        <v>23</v>
      </c>
      <c r="C2726" s="6">
        <v>1197831</v>
      </c>
      <c r="D2726" s="7">
        <v>44490</v>
      </c>
      <c r="E2726" s="6" t="s">
        <v>24</v>
      </c>
      <c r="F2726" s="6" t="s">
        <v>98</v>
      </c>
      <c r="G2726" s="6" t="s">
        <v>99</v>
      </c>
      <c r="H2726" s="6" t="s">
        <v>19</v>
      </c>
      <c r="I2726" s="8">
        <v>0.20000000000000012</v>
      </c>
      <c r="J2726" s="9">
        <v>2250</v>
      </c>
      <c r="K2726" s="10">
        <f t="shared" si="20"/>
        <v>450.00000000000028</v>
      </c>
      <c r="L2726" s="10">
        <f t="shared" si="21"/>
        <v>180.00000000000011</v>
      </c>
      <c r="M2726" s="11">
        <v>0.4</v>
      </c>
      <c r="O2726" s="16"/>
      <c r="P2726" s="14"/>
      <c r="Q2726" s="12"/>
      <c r="R2726" s="13"/>
    </row>
    <row r="2727" spans="1:18" ht="15.85" customHeight="1">
      <c r="A2727" s="1"/>
      <c r="B2727" s="6" t="s">
        <v>23</v>
      </c>
      <c r="C2727" s="6">
        <v>1197831</v>
      </c>
      <c r="D2727" s="7">
        <v>44490</v>
      </c>
      <c r="E2727" s="6" t="s">
        <v>24</v>
      </c>
      <c r="F2727" s="6" t="s">
        <v>98</v>
      </c>
      <c r="G2727" s="6" t="s">
        <v>99</v>
      </c>
      <c r="H2727" s="6" t="s">
        <v>20</v>
      </c>
      <c r="I2727" s="8">
        <v>0.20000000000000012</v>
      </c>
      <c r="J2727" s="9">
        <v>2000</v>
      </c>
      <c r="K2727" s="10">
        <f t="shared" si="20"/>
        <v>400.00000000000023</v>
      </c>
      <c r="L2727" s="10">
        <f t="shared" si="21"/>
        <v>160.00000000000011</v>
      </c>
      <c r="M2727" s="11">
        <v>0.4</v>
      </c>
      <c r="O2727" s="16"/>
      <c r="P2727" s="14"/>
      <c r="Q2727" s="12"/>
      <c r="R2727" s="13"/>
    </row>
    <row r="2728" spans="1:18" ht="15.85" customHeight="1">
      <c r="A2728" s="1"/>
      <c r="B2728" s="6" t="s">
        <v>23</v>
      </c>
      <c r="C2728" s="6">
        <v>1197831</v>
      </c>
      <c r="D2728" s="7">
        <v>44490</v>
      </c>
      <c r="E2728" s="6" t="s">
        <v>24</v>
      </c>
      <c r="F2728" s="6" t="s">
        <v>98</v>
      </c>
      <c r="G2728" s="6" t="s">
        <v>99</v>
      </c>
      <c r="H2728" s="6" t="s">
        <v>21</v>
      </c>
      <c r="I2728" s="8">
        <v>0.3000000000000001</v>
      </c>
      <c r="J2728" s="9">
        <v>2000</v>
      </c>
      <c r="K2728" s="10">
        <f t="shared" si="20"/>
        <v>600.00000000000023</v>
      </c>
      <c r="L2728" s="10">
        <f t="shared" si="21"/>
        <v>210.00000000000006</v>
      </c>
      <c r="M2728" s="11">
        <v>0.35</v>
      </c>
      <c r="O2728" s="16"/>
      <c r="P2728" s="14"/>
      <c r="Q2728" s="12"/>
      <c r="R2728" s="13"/>
    </row>
    <row r="2729" spans="1:18" ht="15.85" customHeight="1">
      <c r="A2729" s="1"/>
      <c r="B2729" s="6" t="s">
        <v>23</v>
      </c>
      <c r="C2729" s="6">
        <v>1197831</v>
      </c>
      <c r="D2729" s="7">
        <v>44490</v>
      </c>
      <c r="E2729" s="6" t="s">
        <v>24</v>
      </c>
      <c r="F2729" s="6" t="s">
        <v>98</v>
      </c>
      <c r="G2729" s="6" t="s">
        <v>99</v>
      </c>
      <c r="H2729" s="6" t="s">
        <v>22</v>
      </c>
      <c r="I2729" s="8">
        <v>0.30000000000000004</v>
      </c>
      <c r="J2729" s="9">
        <v>3250</v>
      </c>
      <c r="K2729" s="10">
        <f t="shared" si="20"/>
        <v>975.00000000000011</v>
      </c>
      <c r="L2729" s="10">
        <f t="shared" si="21"/>
        <v>390.00000000000006</v>
      </c>
      <c r="M2729" s="11">
        <v>0.4</v>
      </c>
      <c r="O2729" s="16"/>
      <c r="P2729" s="14"/>
      <c r="Q2729" s="12"/>
      <c r="R2729" s="13"/>
    </row>
    <row r="2730" spans="1:18" ht="15.85" customHeight="1">
      <c r="A2730" s="1"/>
      <c r="B2730" s="6" t="s">
        <v>23</v>
      </c>
      <c r="C2730" s="6">
        <v>1197831</v>
      </c>
      <c r="D2730" s="7">
        <v>44520</v>
      </c>
      <c r="E2730" s="6" t="s">
        <v>24</v>
      </c>
      <c r="F2730" s="6" t="s">
        <v>98</v>
      </c>
      <c r="G2730" s="6" t="s">
        <v>99</v>
      </c>
      <c r="H2730" s="6" t="s">
        <v>17</v>
      </c>
      <c r="I2730" s="8">
        <v>0.25000000000000011</v>
      </c>
      <c r="J2730" s="9">
        <v>4750</v>
      </c>
      <c r="K2730" s="10">
        <f t="shared" si="20"/>
        <v>1187.5000000000005</v>
      </c>
      <c r="L2730" s="10">
        <f t="shared" si="21"/>
        <v>475.00000000000023</v>
      </c>
      <c r="M2730" s="11">
        <v>0.4</v>
      </c>
      <c r="O2730" s="16"/>
      <c r="P2730" s="14"/>
      <c r="Q2730" s="12"/>
      <c r="R2730" s="13"/>
    </row>
    <row r="2731" spans="1:18" ht="15.85" customHeight="1">
      <c r="A2731" s="1"/>
      <c r="B2731" s="6" t="s">
        <v>23</v>
      </c>
      <c r="C2731" s="6">
        <v>1197831</v>
      </c>
      <c r="D2731" s="7">
        <v>44520</v>
      </c>
      <c r="E2731" s="6" t="s">
        <v>24</v>
      </c>
      <c r="F2731" s="6" t="s">
        <v>98</v>
      </c>
      <c r="G2731" s="6" t="s">
        <v>99</v>
      </c>
      <c r="H2731" s="6" t="s">
        <v>18</v>
      </c>
      <c r="I2731" s="8">
        <v>0.15000000000000013</v>
      </c>
      <c r="J2731" s="9">
        <v>3000</v>
      </c>
      <c r="K2731" s="10">
        <f t="shared" si="20"/>
        <v>450.0000000000004</v>
      </c>
      <c r="L2731" s="10">
        <f t="shared" si="21"/>
        <v>157.50000000000014</v>
      </c>
      <c r="M2731" s="11">
        <v>0.35</v>
      </c>
      <c r="O2731" s="16"/>
      <c r="P2731" s="14"/>
      <c r="Q2731" s="12"/>
      <c r="R2731" s="13"/>
    </row>
    <row r="2732" spans="1:18" ht="15.85" customHeight="1">
      <c r="A2732" s="1"/>
      <c r="B2732" s="6" t="s">
        <v>23</v>
      </c>
      <c r="C2732" s="6">
        <v>1197831</v>
      </c>
      <c r="D2732" s="7">
        <v>44520</v>
      </c>
      <c r="E2732" s="6" t="s">
        <v>24</v>
      </c>
      <c r="F2732" s="6" t="s">
        <v>98</v>
      </c>
      <c r="G2732" s="6" t="s">
        <v>99</v>
      </c>
      <c r="H2732" s="6" t="s">
        <v>19</v>
      </c>
      <c r="I2732" s="8">
        <v>0.25000000000000017</v>
      </c>
      <c r="J2732" s="9">
        <v>2450</v>
      </c>
      <c r="K2732" s="10">
        <f t="shared" si="20"/>
        <v>612.50000000000045</v>
      </c>
      <c r="L2732" s="10">
        <f t="shared" si="21"/>
        <v>245.0000000000002</v>
      </c>
      <c r="M2732" s="11">
        <v>0.4</v>
      </c>
      <c r="O2732" s="16"/>
      <c r="P2732" s="14"/>
      <c r="Q2732" s="12"/>
      <c r="R2732" s="13"/>
    </row>
    <row r="2733" spans="1:18" ht="15.85" customHeight="1">
      <c r="A2733" s="1"/>
      <c r="B2733" s="6" t="s">
        <v>23</v>
      </c>
      <c r="C2733" s="6">
        <v>1197831</v>
      </c>
      <c r="D2733" s="7">
        <v>44520</v>
      </c>
      <c r="E2733" s="6" t="s">
        <v>24</v>
      </c>
      <c r="F2733" s="6" t="s">
        <v>98</v>
      </c>
      <c r="G2733" s="6" t="s">
        <v>99</v>
      </c>
      <c r="H2733" s="6" t="s">
        <v>20</v>
      </c>
      <c r="I2733" s="8">
        <v>0.55000000000000016</v>
      </c>
      <c r="J2733" s="9">
        <v>3000</v>
      </c>
      <c r="K2733" s="10">
        <f t="shared" si="20"/>
        <v>1650.0000000000005</v>
      </c>
      <c r="L2733" s="10">
        <f t="shared" si="21"/>
        <v>660.00000000000023</v>
      </c>
      <c r="M2733" s="11">
        <v>0.4</v>
      </c>
      <c r="O2733" s="16"/>
      <c r="P2733" s="14"/>
      <c r="Q2733" s="12"/>
      <c r="R2733" s="13"/>
    </row>
    <row r="2734" spans="1:18" ht="15.85" customHeight="1">
      <c r="A2734" s="1"/>
      <c r="B2734" s="6" t="s">
        <v>23</v>
      </c>
      <c r="C2734" s="6">
        <v>1197831</v>
      </c>
      <c r="D2734" s="7">
        <v>44520</v>
      </c>
      <c r="E2734" s="6" t="s">
        <v>24</v>
      </c>
      <c r="F2734" s="6" t="s">
        <v>98</v>
      </c>
      <c r="G2734" s="6" t="s">
        <v>99</v>
      </c>
      <c r="H2734" s="6" t="s">
        <v>21</v>
      </c>
      <c r="I2734" s="8">
        <v>0.75000000000000011</v>
      </c>
      <c r="J2734" s="9">
        <v>2750</v>
      </c>
      <c r="K2734" s="10">
        <f t="shared" si="20"/>
        <v>2062.5000000000005</v>
      </c>
      <c r="L2734" s="10">
        <f t="shared" si="21"/>
        <v>721.87500000000011</v>
      </c>
      <c r="M2734" s="11">
        <v>0.35</v>
      </c>
      <c r="O2734" s="16"/>
      <c r="P2734" s="14"/>
      <c r="Q2734" s="12"/>
      <c r="R2734" s="13"/>
    </row>
    <row r="2735" spans="1:18" ht="15.85" customHeight="1">
      <c r="A2735" s="1"/>
      <c r="B2735" s="6" t="s">
        <v>23</v>
      </c>
      <c r="C2735" s="6">
        <v>1197831</v>
      </c>
      <c r="D2735" s="7">
        <v>44520</v>
      </c>
      <c r="E2735" s="6" t="s">
        <v>24</v>
      </c>
      <c r="F2735" s="6" t="s">
        <v>98</v>
      </c>
      <c r="G2735" s="6" t="s">
        <v>99</v>
      </c>
      <c r="H2735" s="6" t="s">
        <v>22</v>
      </c>
      <c r="I2735" s="8">
        <v>0.75</v>
      </c>
      <c r="J2735" s="9">
        <v>3750</v>
      </c>
      <c r="K2735" s="10">
        <f t="shared" si="20"/>
        <v>2812.5</v>
      </c>
      <c r="L2735" s="10">
        <f t="shared" si="21"/>
        <v>1125</v>
      </c>
      <c r="M2735" s="11">
        <v>0.4</v>
      </c>
      <c r="O2735" s="16"/>
      <c r="P2735" s="14"/>
      <c r="Q2735" s="12"/>
      <c r="R2735" s="13"/>
    </row>
    <row r="2736" spans="1:18" ht="15.85" customHeight="1">
      <c r="A2736" s="1"/>
      <c r="B2736" s="6" t="s">
        <v>23</v>
      </c>
      <c r="C2736" s="6">
        <v>1197831</v>
      </c>
      <c r="D2736" s="7">
        <v>44549</v>
      </c>
      <c r="E2736" s="6" t="s">
        <v>24</v>
      </c>
      <c r="F2736" s="6" t="s">
        <v>98</v>
      </c>
      <c r="G2736" s="6" t="s">
        <v>99</v>
      </c>
      <c r="H2736" s="6" t="s">
        <v>17</v>
      </c>
      <c r="I2736" s="8">
        <v>0.70000000000000007</v>
      </c>
      <c r="J2736" s="9">
        <v>6250</v>
      </c>
      <c r="K2736" s="10">
        <f t="shared" si="20"/>
        <v>4375</v>
      </c>
      <c r="L2736" s="10">
        <f t="shared" si="21"/>
        <v>1750</v>
      </c>
      <c r="M2736" s="11">
        <v>0.4</v>
      </c>
      <c r="O2736" s="16"/>
      <c r="P2736" s="14"/>
      <c r="Q2736" s="12"/>
      <c r="R2736" s="13"/>
    </row>
    <row r="2737" spans="1:18" ht="15.85" customHeight="1">
      <c r="A2737" s="1"/>
      <c r="B2737" s="6" t="s">
        <v>23</v>
      </c>
      <c r="C2737" s="6">
        <v>1197831</v>
      </c>
      <c r="D2737" s="7">
        <v>44549</v>
      </c>
      <c r="E2737" s="6" t="s">
        <v>24</v>
      </c>
      <c r="F2737" s="6" t="s">
        <v>98</v>
      </c>
      <c r="G2737" s="6" t="s">
        <v>99</v>
      </c>
      <c r="H2737" s="6" t="s">
        <v>18</v>
      </c>
      <c r="I2737" s="8">
        <v>0.60000000000000009</v>
      </c>
      <c r="J2737" s="9">
        <v>4250</v>
      </c>
      <c r="K2737" s="10">
        <f t="shared" si="20"/>
        <v>2550.0000000000005</v>
      </c>
      <c r="L2737" s="10">
        <f t="shared" si="21"/>
        <v>892.50000000000011</v>
      </c>
      <c r="M2737" s="11">
        <v>0.35</v>
      </c>
      <c r="O2737" s="16"/>
      <c r="P2737" s="14"/>
      <c r="Q2737" s="12"/>
      <c r="R2737" s="13"/>
    </row>
    <row r="2738" spans="1:18" ht="15.85" customHeight="1">
      <c r="A2738" s="1"/>
      <c r="B2738" s="6" t="s">
        <v>23</v>
      </c>
      <c r="C2738" s="6">
        <v>1197831</v>
      </c>
      <c r="D2738" s="7">
        <v>44549</v>
      </c>
      <c r="E2738" s="6" t="s">
        <v>24</v>
      </c>
      <c r="F2738" s="6" t="s">
        <v>98</v>
      </c>
      <c r="G2738" s="6" t="s">
        <v>99</v>
      </c>
      <c r="H2738" s="6" t="s">
        <v>19</v>
      </c>
      <c r="I2738" s="8">
        <v>0.60000000000000009</v>
      </c>
      <c r="J2738" s="9">
        <v>3750</v>
      </c>
      <c r="K2738" s="10">
        <f t="shared" si="20"/>
        <v>2250.0000000000005</v>
      </c>
      <c r="L2738" s="10">
        <f t="shared" si="21"/>
        <v>900.00000000000023</v>
      </c>
      <c r="M2738" s="11">
        <v>0.4</v>
      </c>
      <c r="O2738" s="16"/>
      <c r="P2738" s="14"/>
      <c r="Q2738" s="12"/>
      <c r="R2738" s="13"/>
    </row>
    <row r="2739" spans="1:18" ht="15.85" customHeight="1">
      <c r="A2739" s="1"/>
      <c r="B2739" s="6" t="s">
        <v>23</v>
      </c>
      <c r="C2739" s="6">
        <v>1197831</v>
      </c>
      <c r="D2739" s="7">
        <v>44549</v>
      </c>
      <c r="E2739" s="6" t="s">
        <v>24</v>
      </c>
      <c r="F2739" s="6" t="s">
        <v>98</v>
      </c>
      <c r="G2739" s="6" t="s">
        <v>99</v>
      </c>
      <c r="H2739" s="6" t="s">
        <v>20</v>
      </c>
      <c r="I2739" s="8">
        <v>0.60000000000000009</v>
      </c>
      <c r="J2739" s="9">
        <v>3250</v>
      </c>
      <c r="K2739" s="10">
        <f t="shared" si="20"/>
        <v>1950.0000000000002</v>
      </c>
      <c r="L2739" s="10">
        <f t="shared" si="21"/>
        <v>780.00000000000011</v>
      </c>
      <c r="M2739" s="11">
        <v>0.4</v>
      </c>
      <c r="O2739" s="16"/>
      <c r="P2739" s="14"/>
      <c r="Q2739" s="12"/>
      <c r="R2739" s="13"/>
    </row>
    <row r="2740" spans="1:18" ht="15.85" customHeight="1">
      <c r="A2740" s="1"/>
      <c r="B2740" s="6" t="s">
        <v>23</v>
      </c>
      <c r="C2740" s="6">
        <v>1197831</v>
      </c>
      <c r="D2740" s="7">
        <v>44549</v>
      </c>
      <c r="E2740" s="6" t="s">
        <v>24</v>
      </c>
      <c r="F2740" s="6" t="s">
        <v>98</v>
      </c>
      <c r="G2740" s="6" t="s">
        <v>99</v>
      </c>
      <c r="H2740" s="6" t="s">
        <v>21</v>
      </c>
      <c r="I2740" s="8">
        <v>0.70000000000000007</v>
      </c>
      <c r="J2740" s="9">
        <v>3250</v>
      </c>
      <c r="K2740" s="10">
        <f t="shared" si="20"/>
        <v>2275</v>
      </c>
      <c r="L2740" s="10">
        <f t="shared" si="21"/>
        <v>796.25</v>
      </c>
      <c r="M2740" s="11">
        <v>0.35</v>
      </c>
      <c r="O2740" s="16"/>
      <c r="P2740" s="14"/>
      <c r="Q2740" s="12"/>
      <c r="R2740" s="13"/>
    </row>
    <row r="2741" spans="1:18" ht="15.85" customHeight="1">
      <c r="A2741" s="1"/>
      <c r="B2741" s="6" t="s">
        <v>23</v>
      </c>
      <c r="C2741" s="6">
        <v>1197831</v>
      </c>
      <c r="D2741" s="7">
        <v>44549</v>
      </c>
      <c r="E2741" s="6" t="s">
        <v>24</v>
      </c>
      <c r="F2741" s="6" t="s">
        <v>98</v>
      </c>
      <c r="G2741" s="6" t="s">
        <v>99</v>
      </c>
      <c r="H2741" s="6" t="s">
        <v>22</v>
      </c>
      <c r="I2741" s="8">
        <v>0.75</v>
      </c>
      <c r="J2741" s="9">
        <v>4250</v>
      </c>
      <c r="K2741" s="10">
        <f t="shared" si="20"/>
        <v>3187.5</v>
      </c>
      <c r="L2741" s="10">
        <f t="shared" si="21"/>
        <v>1275</v>
      </c>
      <c r="M2741" s="11">
        <v>0.4</v>
      </c>
      <c r="O2741" s="16"/>
      <c r="P2741" s="14"/>
      <c r="Q2741" s="12"/>
      <c r="R2741" s="13"/>
    </row>
    <row r="2742" spans="1:18" ht="15.85" customHeight="1">
      <c r="A2742" s="1" t="s">
        <v>39</v>
      </c>
      <c r="B2742" s="6" t="s">
        <v>23</v>
      </c>
      <c r="C2742" s="6">
        <v>1197831</v>
      </c>
      <c r="D2742" s="7">
        <v>44212</v>
      </c>
      <c r="E2742" s="6" t="s">
        <v>24</v>
      </c>
      <c r="F2742" s="6" t="s">
        <v>100</v>
      </c>
      <c r="G2742" s="6" t="s">
        <v>101</v>
      </c>
      <c r="H2742" s="6" t="s">
        <v>17</v>
      </c>
      <c r="I2742" s="8">
        <v>0.25000000000000006</v>
      </c>
      <c r="J2742" s="9">
        <v>5500</v>
      </c>
      <c r="K2742" s="10">
        <f t="shared" si="20"/>
        <v>1375.0000000000002</v>
      </c>
      <c r="L2742" s="10">
        <f t="shared" si="21"/>
        <v>481.25000000000006</v>
      </c>
      <c r="M2742" s="11">
        <v>0.35</v>
      </c>
      <c r="O2742" s="16"/>
      <c r="P2742" s="14"/>
      <c r="Q2742" s="12"/>
      <c r="R2742" s="13"/>
    </row>
    <row r="2743" spans="1:18" ht="15.85" customHeight="1">
      <c r="A2743" s="1"/>
      <c r="B2743" s="6" t="s">
        <v>23</v>
      </c>
      <c r="C2743" s="6">
        <v>1197831</v>
      </c>
      <c r="D2743" s="7">
        <v>44212</v>
      </c>
      <c r="E2743" s="6" t="s">
        <v>24</v>
      </c>
      <c r="F2743" s="6" t="s">
        <v>100</v>
      </c>
      <c r="G2743" s="6" t="s">
        <v>101</v>
      </c>
      <c r="H2743" s="6" t="s">
        <v>18</v>
      </c>
      <c r="I2743" s="8">
        <v>0.25000000000000006</v>
      </c>
      <c r="J2743" s="9">
        <v>3500</v>
      </c>
      <c r="K2743" s="10">
        <f t="shared" si="20"/>
        <v>875.00000000000023</v>
      </c>
      <c r="L2743" s="10">
        <f t="shared" si="21"/>
        <v>306.25000000000006</v>
      </c>
      <c r="M2743" s="11">
        <v>0.35</v>
      </c>
      <c r="O2743" s="16"/>
      <c r="P2743" s="14"/>
      <c r="Q2743" s="12"/>
      <c r="R2743" s="13"/>
    </row>
    <row r="2744" spans="1:18" ht="15.85" customHeight="1">
      <c r="A2744" s="1"/>
      <c r="B2744" s="6" t="s">
        <v>23</v>
      </c>
      <c r="C2744" s="6">
        <v>1197831</v>
      </c>
      <c r="D2744" s="7">
        <v>44212</v>
      </c>
      <c r="E2744" s="6" t="s">
        <v>24</v>
      </c>
      <c r="F2744" s="6" t="s">
        <v>100</v>
      </c>
      <c r="G2744" s="6" t="s">
        <v>101</v>
      </c>
      <c r="H2744" s="6" t="s">
        <v>19</v>
      </c>
      <c r="I2744" s="8">
        <v>0.15000000000000008</v>
      </c>
      <c r="J2744" s="9">
        <v>3500</v>
      </c>
      <c r="K2744" s="10">
        <f t="shared" si="20"/>
        <v>525.00000000000023</v>
      </c>
      <c r="L2744" s="10">
        <f t="shared" si="21"/>
        <v>183.75000000000006</v>
      </c>
      <c r="M2744" s="11">
        <v>0.35</v>
      </c>
      <c r="O2744" s="16"/>
      <c r="P2744" s="14"/>
      <c r="Q2744" s="12"/>
      <c r="R2744" s="13"/>
    </row>
    <row r="2745" spans="1:18" ht="15.85" customHeight="1">
      <c r="A2745" s="1"/>
      <c r="B2745" s="6" t="s">
        <v>23</v>
      </c>
      <c r="C2745" s="6">
        <v>1197831</v>
      </c>
      <c r="D2745" s="7">
        <v>44212</v>
      </c>
      <c r="E2745" s="6" t="s">
        <v>24</v>
      </c>
      <c r="F2745" s="6" t="s">
        <v>100</v>
      </c>
      <c r="G2745" s="6" t="s">
        <v>101</v>
      </c>
      <c r="H2745" s="6" t="s">
        <v>20</v>
      </c>
      <c r="I2745" s="8">
        <v>0.2</v>
      </c>
      <c r="J2745" s="9">
        <v>2000</v>
      </c>
      <c r="K2745" s="10">
        <f t="shared" si="20"/>
        <v>400</v>
      </c>
      <c r="L2745" s="10">
        <f t="shared" si="21"/>
        <v>140</v>
      </c>
      <c r="M2745" s="11">
        <v>0.35</v>
      </c>
      <c r="O2745" s="16"/>
      <c r="P2745" s="14"/>
      <c r="Q2745" s="12"/>
      <c r="R2745" s="13"/>
    </row>
    <row r="2746" spans="1:18" ht="15.85" customHeight="1">
      <c r="A2746" s="1"/>
      <c r="B2746" s="6" t="s">
        <v>23</v>
      </c>
      <c r="C2746" s="6">
        <v>1197831</v>
      </c>
      <c r="D2746" s="7">
        <v>44212</v>
      </c>
      <c r="E2746" s="6" t="s">
        <v>24</v>
      </c>
      <c r="F2746" s="6" t="s">
        <v>100</v>
      </c>
      <c r="G2746" s="6" t="s">
        <v>101</v>
      </c>
      <c r="H2746" s="6" t="s">
        <v>21</v>
      </c>
      <c r="I2746" s="8">
        <v>0.35000000000000003</v>
      </c>
      <c r="J2746" s="9">
        <v>2500</v>
      </c>
      <c r="K2746" s="10">
        <f t="shared" si="20"/>
        <v>875.00000000000011</v>
      </c>
      <c r="L2746" s="10">
        <f t="shared" si="21"/>
        <v>306.25</v>
      </c>
      <c r="M2746" s="11">
        <v>0.35</v>
      </c>
      <c r="O2746" s="16"/>
      <c r="P2746" s="14"/>
      <c r="Q2746" s="12"/>
      <c r="R2746" s="13"/>
    </row>
    <row r="2747" spans="1:18" ht="15.85" customHeight="1">
      <c r="A2747" s="1"/>
      <c r="B2747" s="6" t="s">
        <v>23</v>
      </c>
      <c r="C2747" s="6">
        <v>1197831</v>
      </c>
      <c r="D2747" s="7">
        <v>44212</v>
      </c>
      <c r="E2747" s="6" t="s">
        <v>24</v>
      </c>
      <c r="F2747" s="6" t="s">
        <v>100</v>
      </c>
      <c r="G2747" s="6" t="s">
        <v>101</v>
      </c>
      <c r="H2747" s="6" t="s">
        <v>22</v>
      </c>
      <c r="I2747" s="8">
        <v>0.25000000000000006</v>
      </c>
      <c r="J2747" s="9">
        <v>3500</v>
      </c>
      <c r="K2747" s="10">
        <f t="shared" si="20"/>
        <v>875.00000000000023</v>
      </c>
      <c r="L2747" s="10">
        <f t="shared" si="21"/>
        <v>306.25000000000006</v>
      </c>
      <c r="M2747" s="11">
        <v>0.35</v>
      </c>
      <c r="O2747" s="16"/>
      <c r="P2747" s="14"/>
      <c r="Q2747" s="12"/>
      <c r="R2747" s="13"/>
    </row>
    <row r="2748" spans="1:18" ht="15.85" customHeight="1">
      <c r="A2748" s="1"/>
      <c r="B2748" s="6" t="s">
        <v>23</v>
      </c>
      <c r="C2748" s="6">
        <v>1197831</v>
      </c>
      <c r="D2748" s="7">
        <v>44241</v>
      </c>
      <c r="E2748" s="6" t="s">
        <v>24</v>
      </c>
      <c r="F2748" s="6" t="s">
        <v>100</v>
      </c>
      <c r="G2748" s="6" t="s">
        <v>101</v>
      </c>
      <c r="H2748" s="6" t="s">
        <v>17</v>
      </c>
      <c r="I2748" s="8">
        <v>0.25000000000000006</v>
      </c>
      <c r="J2748" s="9">
        <v>6000</v>
      </c>
      <c r="K2748" s="10">
        <f t="shared" si="20"/>
        <v>1500.0000000000002</v>
      </c>
      <c r="L2748" s="10">
        <f t="shared" si="21"/>
        <v>525</v>
      </c>
      <c r="M2748" s="11">
        <v>0.35</v>
      </c>
      <c r="O2748" s="16"/>
      <c r="P2748" s="14"/>
      <c r="Q2748" s="12"/>
      <c r="R2748" s="13"/>
    </row>
    <row r="2749" spans="1:18" ht="15.85" customHeight="1">
      <c r="A2749" s="1"/>
      <c r="B2749" s="6" t="s">
        <v>23</v>
      </c>
      <c r="C2749" s="6">
        <v>1197831</v>
      </c>
      <c r="D2749" s="7">
        <v>44241</v>
      </c>
      <c r="E2749" s="6" t="s">
        <v>24</v>
      </c>
      <c r="F2749" s="6" t="s">
        <v>100</v>
      </c>
      <c r="G2749" s="6" t="s">
        <v>101</v>
      </c>
      <c r="H2749" s="6" t="s">
        <v>18</v>
      </c>
      <c r="I2749" s="8">
        <v>0.25000000000000006</v>
      </c>
      <c r="J2749" s="9">
        <v>2500</v>
      </c>
      <c r="K2749" s="10">
        <f t="shared" si="20"/>
        <v>625.00000000000011</v>
      </c>
      <c r="L2749" s="10">
        <f t="shared" si="21"/>
        <v>218.75000000000003</v>
      </c>
      <c r="M2749" s="11">
        <v>0.35</v>
      </c>
      <c r="O2749" s="16"/>
      <c r="P2749" s="14"/>
      <c r="Q2749" s="12"/>
      <c r="R2749" s="13"/>
    </row>
    <row r="2750" spans="1:18" ht="15.85" customHeight="1">
      <c r="A2750" s="1"/>
      <c r="B2750" s="6" t="s">
        <v>23</v>
      </c>
      <c r="C2750" s="6">
        <v>1197831</v>
      </c>
      <c r="D2750" s="7">
        <v>44241</v>
      </c>
      <c r="E2750" s="6" t="s">
        <v>24</v>
      </c>
      <c r="F2750" s="6" t="s">
        <v>100</v>
      </c>
      <c r="G2750" s="6" t="s">
        <v>101</v>
      </c>
      <c r="H2750" s="6" t="s">
        <v>19</v>
      </c>
      <c r="I2750" s="8">
        <v>0.15000000000000008</v>
      </c>
      <c r="J2750" s="9">
        <v>3000</v>
      </c>
      <c r="K2750" s="10">
        <f t="shared" si="20"/>
        <v>450.00000000000023</v>
      </c>
      <c r="L2750" s="10">
        <f t="shared" si="21"/>
        <v>157.50000000000006</v>
      </c>
      <c r="M2750" s="11">
        <v>0.35</v>
      </c>
      <c r="O2750" s="16"/>
      <c r="P2750" s="14"/>
      <c r="Q2750" s="12"/>
      <c r="R2750" s="13"/>
    </row>
    <row r="2751" spans="1:18" ht="15.85" customHeight="1">
      <c r="A2751" s="1"/>
      <c r="B2751" s="6" t="s">
        <v>23</v>
      </c>
      <c r="C2751" s="6">
        <v>1197831</v>
      </c>
      <c r="D2751" s="7">
        <v>44241</v>
      </c>
      <c r="E2751" s="6" t="s">
        <v>24</v>
      </c>
      <c r="F2751" s="6" t="s">
        <v>100</v>
      </c>
      <c r="G2751" s="6" t="s">
        <v>101</v>
      </c>
      <c r="H2751" s="6" t="s">
        <v>20</v>
      </c>
      <c r="I2751" s="8">
        <v>0.2</v>
      </c>
      <c r="J2751" s="9">
        <v>1500</v>
      </c>
      <c r="K2751" s="10">
        <f t="shared" si="20"/>
        <v>300</v>
      </c>
      <c r="L2751" s="10">
        <f t="shared" si="21"/>
        <v>105</v>
      </c>
      <c r="M2751" s="11">
        <v>0.35</v>
      </c>
      <c r="O2751" s="16"/>
      <c r="P2751" s="14"/>
      <c r="Q2751" s="12"/>
      <c r="R2751" s="13"/>
    </row>
    <row r="2752" spans="1:18" ht="15.85" customHeight="1">
      <c r="A2752" s="1"/>
      <c r="B2752" s="6" t="s">
        <v>23</v>
      </c>
      <c r="C2752" s="6">
        <v>1197831</v>
      </c>
      <c r="D2752" s="7">
        <v>44241</v>
      </c>
      <c r="E2752" s="6" t="s">
        <v>24</v>
      </c>
      <c r="F2752" s="6" t="s">
        <v>100</v>
      </c>
      <c r="G2752" s="6" t="s">
        <v>101</v>
      </c>
      <c r="H2752" s="6" t="s">
        <v>21</v>
      </c>
      <c r="I2752" s="8">
        <v>0.35000000000000003</v>
      </c>
      <c r="J2752" s="9">
        <v>2250</v>
      </c>
      <c r="K2752" s="10">
        <f t="shared" si="20"/>
        <v>787.50000000000011</v>
      </c>
      <c r="L2752" s="10">
        <f t="shared" si="21"/>
        <v>275.625</v>
      </c>
      <c r="M2752" s="11">
        <v>0.35</v>
      </c>
      <c r="O2752" s="16"/>
      <c r="P2752" s="14"/>
      <c r="Q2752" s="12"/>
      <c r="R2752" s="13"/>
    </row>
    <row r="2753" spans="1:18" ht="15.85" customHeight="1">
      <c r="A2753" s="1"/>
      <c r="B2753" s="6" t="s">
        <v>23</v>
      </c>
      <c r="C2753" s="6">
        <v>1197831</v>
      </c>
      <c r="D2753" s="7">
        <v>44241</v>
      </c>
      <c r="E2753" s="6" t="s">
        <v>24</v>
      </c>
      <c r="F2753" s="6" t="s">
        <v>100</v>
      </c>
      <c r="G2753" s="6" t="s">
        <v>101</v>
      </c>
      <c r="H2753" s="6" t="s">
        <v>22</v>
      </c>
      <c r="I2753" s="8">
        <v>0.2</v>
      </c>
      <c r="J2753" s="9">
        <v>3250</v>
      </c>
      <c r="K2753" s="10">
        <f t="shared" si="20"/>
        <v>650</v>
      </c>
      <c r="L2753" s="10">
        <f t="shared" si="21"/>
        <v>227.49999999999997</v>
      </c>
      <c r="M2753" s="11">
        <v>0.35</v>
      </c>
      <c r="O2753" s="16"/>
      <c r="P2753" s="14"/>
      <c r="Q2753" s="12"/>
      <c r="R2753" s="13"/>
    </row>
    <row r="2754" spans="1:18" ht="15.85" customHeight="1">
      <c r="A2754" s="1"/>
      <c r="B2754" s="6" t="s">
        <v>23</v>
      </c>
      <c r="C2754" s="6">
        <v>1197831</v>
      </c>
      <c r="D2754" s="7">
        <v>44267</v>
      </c>
      <c r="E2754" s="6" t="s">
        <v>24</v>
      </c>
      <c r="F2754" s="6" t="s">
        <v>100</v>
      </c>
      <c r="G2754" s="6" t="s">
        <v>101</v>
      </c>
      <c r="H2754" s="6" t="s">
        <v>17</v>
      </c>
      <c r="I2754" s="8">
        <v>0.2</v>
      </c>
      <c r="J2754" s="9">
        <v>5450</v>
      </c>
      <c r="K2754" s="10">
        <f t="shared" si="20"/>
        <v>1090</v>
      </c>
      <c r="L2754" s="10">
        <f t="shared" si="21"/>
        <v>381.5</v>
      </c>
      <c r="M2754" s="11">
        <v>0.35</v>
      </c>
      <c r="O2754" s="16"/>
      <c r="P2754" s="14"/>
      <c r="Q2754" s="12"/>
      <c r="R2754" s="13"/>
    </row>
    <row r="2755" spans="1:18" ht="15.85" customHeight="1">
      <c r="A2755" s="1"/>
      <c r="B2755" s="6" t="s">
        <v>23</v>
      </c>
      <c r="C2755" s="6">
        <v>1197831</v>
      </c>
      <c r="D2755" s="7">
        <v>44267</v>
      </c>
      <c r="E2755" s="6" t="s">
        <v>24</v>
      </c>
      <c r="F2755" s="6" t="s">
        <v>100</v>
      </c>
      <c r="G2755" s="6" t="s">
        <v>101</v>
      </c>
      <c r="H2755" s="6" t="s">
        <v>18</v>
      </c>
      <c r="I2755" s="8">
        <v>0.2</v>
      </c>
      <c r="J2755" s="9">
        <v>2250</v>
      </c>
      <c r="K2755" s="10">
        <f t="shared" si="20"/>
        <v>450</v>
      </c>
      <c r="L2755" s="10">
        <f t="shared" si="21"/>
        <v>157.5</v>
      </c>
      <c r="M2755" s="11">
        <v>0.35</v>
      </c>
      <c r="O2755" s="16"/>
      <c r="P2755" s="14"/>
      <c r="Q2755" s="12"/>
      <c r="R2755" s="13"/>
    </row>
    <row r="2756" spans="1:18" ht="15.85" customHeight="1">
      <c r="A2756" s="1"/>
      <c r="B2756" s="6" t="s">
        <v>23</v>
      </c>
      <c r="C2756" s="6">
        <v>1197831</v>
      </c>
      <c r="D2756" s="7">
        <v>44267</v>
      </c>
      <c r="E2756" s="6" t="s">
        <v>24</v>
      </c>
      <c r="F2756" s="6" t="s">
        <v>100</v>
      </c>
      <c r="G2756" s="6" t="s">
        <v>101</v>
      </c>
      <c r="H2756" s="6" t="s">
        <v>19</v>
      </c>
      <c r="I2756" s="8">
        <v>0.10000000000000002</v>
      </c>
      <c r="J2756" s="9">
        <v>2500</v>
      </c>
      <c r="K2756" s="10">
        <f t="shared" si="20"/>
        <v>250.00000000000006</v>
      </c>
      <c r="L2756" s="10">
        <f t="shared" si="21"/>
        <v>87.500000000000014</v>
      </c>
      <c r="M2756" s="11">
        <v>0.35</v>
      </c>
      <c r="O2756" s="16"/>
      <c r="P2756" s="14"/>
      <c r="Q2756" s="12"/>
      <c r="R2756" s="13"/>
    </row>
    <row r="2757" spans="1:18" ht="15.85" customHeight="1">
      <c r="A2757" s="1"/>
      <c r="B2757" s="6" t="s">
        <v>23</v>
      </c>
      <c r="C2757" s="6">
        <v>1197831</v>
      </c>
      <c r="D2757" s="7">
        <v>44267</v>
      </c>
      <c r="E2757" s="6" t="s">
        <v>24</v>
      </c>
      <c r="F2757" s="6" t="s">
        <v>100</v>
      </c>
      <c r="G2757" s="6" t="s">
        <v>101</v>
      </c>
      <c r="H2757" s="6" t="s">
        <v>20</v>
      </c>
      <c r="I2757" s="8">
        <v>0.19999999999999996</v>
      </c>
      <c r="J2757" s="9">
        <v>1000</v>
      </c>
      <c r="K2757" s="10">
        <f t="shared" si="20"/>
        <v>199.99999999999994</v>
      </c>
      <c r="L2757" s="10">
        <f t="shared" si="21"/>
        <v>69.999999999999972</v>
      </c>
      <c r="M2757" s="11">
        <v>0.35</v>
      </c>
      <c r="O2757" s="16"/>
      <c r="P2757" s="14"/>
      <c r="Q2757" s="12"/>
      <c r="R2757" s="13"/>
    </row>
    <row r="2758" spans="1:18" ht="15.85" customHeight="1">
      <c r="A2758" s="1"/>
      <c r="B2758" s="6" t="s">
        <v>23</v>
      </c>
      <c r="C2758" s="6">
        <v>1197831</v>
      </c>
      <c r="D2758" s="7">
        <v>44267</v>
      </c>
      <c r="E2758" s="6" t="s">
        <v>24</v>
      </c>
      <c r="F2758" s="6" t="s">
        <v>100</v>
      </c>
      <c r="G2758" s="6" t="s">
        <v>101</v>
      </c>
      <c r="H2758" s="6" t="s">
        <v>21</v>
      </c>
      <c r="I2758" s="8">
        <v>0.35000000000000009</v>
      </c>
      <c r="J2758" s="9">
        <v>1500</v>
      </c>
      <c r="K2758" s="10">
        <f t="shared" si="20"/>
        <v>525.00000000000011</v>
      </c>
      <c r="L2758" s="10">
        <f t="shared" si="21"/>
        <v>183.75000000000003</v>
      </c>
      <c r="M2758" s="11">
        <v>0.35</v>
      </c>
      <c r="O2758" s="16"/>
      <c r="P2758" s="14"/>
      <c r="Q2758" s="12"/>
      <c r="R2758" s="13"/>
    </row>
    <row r="2759" spans="1:18" ht="15.85" customHeight="1">
      <c r="A2759" s="1"/>
      <c r="B2759" s="6" t="s">
        <v>23</v>
      </c>
      <c r="C2759" s="6">
        <v>1197831</v>
      </c>
      <c r="D2759" s="7">
        <v>44267</v>
      </c>
      <c r="E2759" s="6" t="s">
        <v>24</v>
      </c>
      <c r="F2759" s="6" t="s">
        <v>100</v>
      </c>
      <c r="G2759" s="6" t="s">
        <v>101</v>
      </c>
      <c r="H2759" s="6" t="s">
        <v>22</v>
      </c>
      <c r="I2759" s="8">
        <v>0.25</v>
      </c>
      <c r="J2759" s="9">
        <v>2500</v>
      </c>
      <c r="K2759" s="10">
        <f t="shared" si="20"/>
        <v>625</v>
      </c>
      <c r="L2759" s="10">
        <f t="shared" si="21"/>
        <v>218.75</v>
      </c>
      <c r="M2759" s="11">
        <v>0.35</v>
      </c>
      <c r="O2759" s="16"/>
      <c r="P2759" s="14"/>
      <c r="Q2759" s="12"/>
      <c r="R2759" s="13"/>
    </row>
    <row r="2760" spans="1:18" ht="15.85" customHeight="1">
      <c r="A2760" s="1"/>
      <c r="B2760" s="6" t="s">
        <v>23</v>
      </c>
      <c r="C2760" s="6">
        <v>1197831</v>
      </c>
      <c r="D2760" s="7">
        <v>44299</v>
      </c>
      <c r="E2760" s="6" t="s">
        <v>24</v>
      </c>
      <c r="F2760" s="6" t="s">
        <v>100</v>
      </c>
      <c r="G2760" s="6" t="s">
        <v>101</v>
      </c>
      <c r="H2760" s="6" t="s">
        <v>17</v>
      </c>
      <c r="I2760" s="8">
        <v>0.25</v>
      </c>
      <c r="J2760" s="9">
        <v>5000</v>
      </c>
      <c r="K2760" s="10">
        <f t="shared" si="20"/>
        <v>1250</v>
      </c>
      <c r="L2760" s="10">
        <f t="shared" si="21"/>
        <v>437.5</v>
      </c>
      <c r="M2760" s="11">
        <v>0.35</v>
      </c>
      <c r="O2760" s="16"/>
      <c r="P2760" s="14"/>
      <c r="Q2760" s="12"/>
      <c r="R2760" s="13"/>
    </row>
    <row r="2761" spans="1:18" ht="15.85" customHeight="1">
      <c r="A2761" s="1"/>
      <c r="B2761" s="6" t="s">
        <v>23</v>
      </c>
      <c r="C2761" s="6">
        <v>1197831</v>
      </c>
      <c r="D2761" s="7">
        <v>44299</v>
      </c>
      <c r="E2761" s="6" t="s">
        <v>24</v>
      </c>
      <c r="F2761" s="6" t="s">
        <v>100</v>
      </c>
      <c r="G2761" s="6" t="s">
        <v>101</v>
      </c>
      <c r="H2761" s="6" t="s">
        <v>18</v>
      </c>
      <c r="I2761" s="8">
        <v>0.25</v>
      </c>
      <c r="J2761" s="9">
        <v>2000</v>
      </c>
      <c r="K2761" s="10">
        <f t="shared" si="20"/>
        <v>500</v>
      </c>
      <c r="L2761" s="10">
        <f t="shared" si="21"/>
        <v>175</v>
      </c>
      <c r="M2761" s="11">
        <v>0.35</v>
      </c>
      <c r="O2761" s="16"/>
      <c r="P2761" s="14"/>
      <c r="Q2761" s="12"/>
      <c r="R2761" s="13"/>
    </row>
    <row r="2762" spans="1:18" ht="15.85" customHeight="1">
      <c r="A2762" s="1"/>
      <c r="B2762" s="6" t="s">
        <v>23</v>
      </c>
      <c r="C2762" s="6">
        <v>1197831</v>
      </c>
      <c r="D2762" s="7">
        <v>44299</v>
      </c>
      <c r="E2762" s="6" t="s">
        <v>24</v>
      </c>
      <c r="F2762" s="6" t="s">
        <v>100</v>
      </c>
      <c r="G2762" s="6" t="s">
        <v>101</v>
      </c>
      <c r="H2762" s="6" t="s">
        <v>19</v>
      </c>
      <c r="I2762" s="8">
        <v>0.15000000000000002</v>
      </c>
      <c r="J2762" s="9">
        <v>2000</v>
      </c>
      <c r="K2762" s="10">
        <f t="shared" si="20"/>
        <v>300.00000000000006</v>
      </c>
      <c r="L2762" s="10">
        <f t="shared" si="21"/>
        <v>105.00000000000001</v>
      </c>
      <c r="M2762" s="11">
        <v>0.35</v>
      </c>
      <c r="O2762" s="16"/>
      <c r="P2762" s="14"/>
      <c r="Q2762" s="12"/>
      <c r="R2762" s="13"/>
    </row>
    <row r="2763" spans="1:18" ht="15.85" customHeight="1">
      <c r="A2763" s="1"/>
      <c r="B2763" s="6" t="s">
        <v>23</v>
      </c>
      <c r="C2763" s="6">
        <v>1197831</v>
      </c>
      <c r="D2763" s="7">
        <v>44299</v>
      </c>
      <c r="E2763" s="6" t="s">
        <v>24</v>
      </c>
      <c r="F2763" s="6" t="s">
        <v>100</v>
      </c>
      <c r="G2763" s="6" t="s">
        <v>101</v>
      </c>
      <c r="H2763" s="6" t="s">
        <v>20</v>
      </c>
      <c r="I2763" s="8">
        <v>0.19999999999999996</v>
      </c>
      <c r="J2763" s="9">
        <v>1250</v>
      </c>
      <c r="K2763" s="10">
        <f t="shared" si="20"/>
        <v>249.99999999999994</v>
      </c>
      <c r="L2763" s="10">
        <f t="shared" si="21"/>
        <v>87.499999999999972</v>
      </c>
      <c r="M2763" s="11">
        <v>0.35</v>
      </c>
      <c r="O2763" s="16"/>
      <c r="P2763" s="14"/>
      <c r="Q2763" s="12"/>
      <c r="R2763" s="13"/>
    </row>
    <row r="2764" spans="1:18" ht="15.85" customHeight="1">
      <c r="A2764" s="1"/>
      <c r="B2764" s="6" t="s">
        <v>23</v>
      </c>
      <c r="C2764" s="6">
        <v>1197831</v>
      </c>
      <c r="D2764" s="7">
        <v>44299</v>
      </c>
      <c r="E2764" s="6" t="s">
        <v>24</v>
      </c>
      <c r="F2764" s="6" t="s">
        <v>100</v>
      </c>
      <c r="G2764" s="6" t="s">
        <v>101</v>
      </c>
      <c r="H2764" s="6" t="s">
        <v>21</v>
      </c>
      <c r="I2764" s="8">
        <v>0.4</v>
      </c>
      <c r="J2764" s="9">
        <v>1500</v>
      </c>
      <c r="K2764" s="10">
        <f t="shared" si="20"/>
        <v>600</v>
      </c>
      <c r="L2764" s="10">
        <f t="shared" si="21"/>
        <v>210</v>
      </c>
      <c r="M2764" s="11">
        <v>0.35</v>
      </c>
      <c r="O2764" s="16"/>
      <c r="P2764" s="14"/>
      <c r="Q2764" s="12"/>
      <c r="R2764" s="13"/>
    </row>
    <row r="2765" spans="1:18" ht="15.85" customHeight="1">
      <c r="A2765" s="1"/>
      <c r="B2765" s="6" t="s">
        <v>23</v>
      </c>
      <c r="C2765" s="6">
        <v>1197831</v>
      </c>
      <c r="D2765" s="7">
        <v>44299</v>
      </c>
      <c r="E2765" s="6" t="s">
        <v>24</v>
      </c>
      <c r="F2765" s="6" t="s">
        <v>100</v>
      </c>
      <c r="G2765" s="6" t="s">
        <v>101</v>
      </c>
      <c r="H2765" s="6" t="s">
        <v>22</v>
      </c>
      <c r="I2765" s="8">
        <v>0.30000000000000004</v>
      </c>
      <c r="J2765" s="9">
        <v>3000</v>
      </c>
      <c r="K2765" s="10">
        <f t="shared" si="20"/>
        <v>900.00000000000011</v>
      </c>
      <c r="L2765" s="10">
        <f t="shared" si="21"/>
        <v>315</v>
      </c>
      <c r="M2765" s="11">
        <v>0.35</v>
      </c>
      <c r="O2765" s="16"/>
      <c r="P2765" s="14"/>
      <c r="Q2765" s="12"/>
      <c r="R2765" s="13"/>
    </row>
    <row r="2766" spans="1:18" ht="15.85" customHeight="1">
      <c r="A2766" s="1"/>
      <c r="B2766" s="6" t="s">
        <v>23</v>
      </c>
      <c r="C2766" s="6">
        <v>1197831</v>
      </c>
      <c r="D2766" s="7">
        <v>44328</v>
      </c>
      <c r="E2766" s="6" t="s">
        <v>24</v>
      </c>
      <c r="F2766" s="6" t="s">
        <v>100</v>
      </c>
      <c r="G2766" s="6" t="s">
        <v>101</v>
      </c>
      <c r="H2766" s="6" t="s">
        <v>17</v>
      </c>
      <c r="I2766" s="8">
        <v>0.4</v>
      </c>
      <c r="J2766" s="9">
        <v>5700</v>
      </c>
      <c r="K2766" s="10">
        <f t="shared" si="20"/>
        <v>2280</v>
      </c>
      <c r="L2766" s="10">
        <f t="shared" si="21"/>
        <v>798</v>
      </c>
      <c r="M2766" s="11">
        <v>0.35</v>
      </c>
      <c r="O2766" s="16"/>
      <c r="P2766" s="14"/>
      <c r="Q2766" s="12"/>
      <c r="R2766" s="13"/>
    </row>
    <row r="2767" spans="1:18" ht="15.85" customHeight="1">
      <c r="A2767" s="1"/>
      <c r="B2767" s="6" t="s">
        <v>23</v>
      </c>
      <c r="C2767" s="6">
        <v>1197831</v>
      </c>
      <c r="D2767" s="7">
        <v>44328</v>
      </c>
      <c r="E2767" s="6" t="s">
        <v>24</v>
      </c>
      <c r="F2767" s="6" t="s">
        <v>100</v>
      </c>
      <c r="G2767" s="6" t="s">
        <v>101</v>
      </c>
      <c r="H2767" s="6" t="s">
        <v>18</v>
      </c>
      <c r="I2767" s="8">
        <v>0.4</v>
      </c>
      <c r="J2767" s="9">
        <v>2750</v>
      </c>
      <c r="K2767" s="10">
        <f t="shared" si="20"/>
        <v>1100</v>
      </c>
      <c r="L2767" s="10">
        <f t="shared" si="21"/>
        <v>385</v>
      </c>
      <c r="M2767" s="11">
        <v>0.35</v>
      </c>
      <c r="O2767" s="16"/>
      <c r="P2767" s="14"/>
      <c r="Q2767" s="12"/>
      <c r="R2767" s="13"/>
    </row>
    <row r="2768" spans="1:18" ht="15.85" customHeight="1">
      <c r="A2768" s="1"/>
      <c r="B2768" s="6" t="s">
        <v>23</v>
      </c>
      <c r="C2768" s="6">
        <v>1197831</v>
      </c>
      <c r="D2768" s="7">
        <v>44328</v>
      </c>
      <c r="E2768" s="6" t="s">
        <v>24</v>
      </c>
      <c r="F2768" s="6" t="s">
        <v>100</v>
      </c>
      <c r="G2768" s="6" t="s">
        <v>101</v>
      </c>
      <c r="H2768" s="6" t="s">
        <v>19</v>
      </c>
      <c r="I2768" s="8">
        <v>0.35000000000000003</v>
      </c>
      <c r="J2768" s="9">
        <v>2500</v>
      </c>
      <c r="K2768" s="10">
        <f t="shared" si="20"/>
        <v>875.00000000000011</v>
      </c>
      <c r="L2768" s="10">
        <f t="shared" si="21"/>
        <v>306.25</v>
      </c>
      <c r="M2768" s="11">
        <v>0.35</v>
      </c>
      <c r="O2768" s="16"/>
      <c r="P2768" s="14"/>
      <c r="Q2768" s="12"/>
      <c r="R2768" s="13"/>
    </row>
    <row r="2769" spans="1:18" ht="15.85" customHeight="1">
      <c r="A2769" s="1"/>
      <c r="B2769" s="6" t="s">
        <v>23</v>
      </c>
      <c r="C2769" s="6">
        <v>1197831</v>
      </c>
      <c r="D2769" s="7">
        <v>44328</v>
      </c>
      <c r="E2769" s="6" t="s">
        <v>24</v>
      </c>
      <c r="F2769" s="6" t="s">
        <v>100</v>
      </c>
      <c r="G2769" s="6" t="s">
        <v>101</v>
      </c>
      <c r="H2769" s="6" t="s">
        <v>20</v>
      </c>
      <c r="I2769" s="8">
        <v>0.35000000000000003</v>
      </c>
      <c r="J2769" s="9">
        <v>2000</v>
      </c>
      <c r="K2769" s="10">
        <f t="shared" si="20"/>
        <v>700.00000000000011</v>
      </c>
      <c r="L2769" s="10">
        <f t="shared" si="21"/>
        <v>245.00000000000003</v>
      </c>
      <c r="M2769" s="11">
        <v>0.35</v>
      </c>
      <c r="O2769" s="16"/>
      <c r="P2769" s="14"/>
      <c r="Q2769" s="12"/>
      <c r="R2769" s="13"/>
    </row>
    <row r="2770" spans="1:18" ht="15.85" customHeight="1">
      <c r="A2770" s="1"/>
      <c r="B2770" s="6" t="s">
        <v>23</v>
      </c>
      <c r="C2770" s="6">
        <v>1197831</v>
      </c>
      <c r="D2770" s="7">
        <v>44328</v>
      </c>
      <c r="E2770" s="6" t="s">
        <v>24</v>
      </c>
      <c r="F2770" s="6" t="s">
        <v>100</v>
      </c>
      <c r="G2770" s="6" t="s">
        <v>101</v>
      </c>
      <c r="H2770" s="6" t="s">
        <v>21</v>
      </c>
      <c r="I2770" s="8">
        <v>0.44999999999999996</v>
      </c>
      <c r="J2770" s="9">
        <v>2250</v>
      </c>
      <c r="K2770" s="10">
        <f t="shared" si="20"/>
        <v>1012.4999999999999</v>
      </c>
      <c r="L2770" s="10">
        <f t="shared" si="21"/>
        <v>354.37499999999994</v>
      </c>
      <c r="M2770" s="11">
        <v>0.35</v>
      </c>
      <c r="O2770" s="16"/>
      <c r="P2770" s="14"/>
      <c r="Q2770" s="12"/>
      <c r="R2770" s="13"/>
    </row>
    <row r="2771" spans="1:18" ht="15.85" customHeight="1">
      <c r="A2771" s="1"/>
      <c r="B2771" s="6" t="s">
        <v>23</v>
      </c>
      <c r="C2771" s="6">
        <v>1197831</v>
      </c>
      <c r="D2771" s="7">
        <v>44328</v>
      </c>
      <c r="E2771" s="6" t="s">
        <v>24</v>
      </c>
      <c r="F2771" s="6" t="s">
        <v>100</v>
      </c>
      <c r="G2771" s="6" t="s">
        <v>101</v>
      </c>
      <c r="H2771" s="6" t="s">
        <v>22</v>
      </c>
      <c r="I2771" s="8">
        <v>0.44999999999999996</v>
      </c>
      <c r="J2771" s="9">
        <v>3250</v>
      </c>
      <c r="K2771" s="10">
        <f t="shared" si="20"/>
        <v>1462.4999999999998</v>
      </c>
      <c r="L2771" s="10">
        <f t="shared" si="21"/>
        <v>511.87499999999989</v>
      </c>
      <c r="M2771" s="11">
        <v>0.35</v>
      </c>
      <c r="O2771" s="16"/>
      <c r="P2771" s="14"/>
      <c r="Q2771" s="12"/>
      <c r="R2771" s="13"/>
    </row>
    <row r="2772" spans="1:18" ht="15.85" customHeight="1">
      <c r="A2772" s="1"/>
      <c r="B2772" s="6" t="s">
        <v>23</v>
      </c>
      <c r="C2772" s="6">
        <v>1197831</v>
      </c>
      <c r="D2772" s="7">
        <v>44361</v>
      </c>
      <c r="E2772" s="6" t="s">
        <v>24</v>
      </c>
      <c r="F2772" s="6" t="s">
        <v>100</v>
      </c>
      <c r="G2772" s="6" t="s">
        <v>101</v>
      </c>
      <c r="H2772" s="6" t="s">
        <v>17</v>
      </c>
      <c r="I2772" s="8">
        <v>0.39999999999999997</v>
      </c>
      <c r="J2772" s="9">
        <v>5750</v>
      </c>
      <c r="K2772" s="10">
        <f t="shared" si="20"/>
        <v>2300</v>
      </c>
      <c r="L2772" s="10">
        <f t="shared" si="21"/>
        <v>805</v>
      </c>
      <c r="M2772" s="11">
        <v>0.35</v>
      </c>
      <c r="O2772" s="16"/>
      <c r="P2772" s="14"/>
      <c r="Q2772" s="12"/>
      <c r="R2772" s="13"/>
    </row>
    <row r="2773" spans="1:18" ht="15.85" customHeight="1">
      <c r="A2773" s="1"/>
      <c r="B2773" s="6" t="s">
        <v>23</v>
      </c>
      <c r="C2773" s="6">
        <v>1197831</v>
      </c>
      <c r="D2773" s="7">
        <v>44361</v>
      </c>
      <c r="E2773" s="6" t="s">
        <v>24</v>
      </c>
      <c r="F2773" s="6" t="s">
        <v>100</v>
      </c>
      <c r="G2773" s="6" t="s">
        <v>101</v>
      </c>
      <c r="H2773" s="6" t="s">
        <v>18</v>
      </c>
      <c r="I2773" s="8">
        <v>0.35000000000000003</v>
      </c>
      <c r="J2773" s="9">
        <v>3250</v>
      </c>
      <c r="K2773" s="10">
        <f t="shared" si="20"/>
        <v>1137.5</v>
      </c>
      <c r="L2773" s="10">
        <f t="shared" si="21"/>
        <v>398.125</v>
      </c>
      <c r="M2773" s="11">
        <v>0.35</v>
      </c>
      <c r="O2773" s="16"/>
      <c r="P2773" s="14"/>
      <c r="Q2773" s="12"/>
      <c r="R2773" s="13"/>
    </row>
    <row r="2774" spans="1:18" ht="15.85" customHeight="1">
      <c r="A2774" s="1"/>
      <c r="B2774" s="6" t="s">
        <v>23</v>
      </c>
      <c r="C2774" s="6">
        <v>1197831</v>
      </c>
      <c r="D2774" s="7">
        <v>44361</v>
      </c>
      <c r="E2774" s="6" t="s">
        <v>24</v>
      </c>
      <c r="F2774" s="6" t="s">
        <v>100</v>
      </c>
      <c r="G2774" s="6" t="s">
        <v>101</v>
      </c>
      <c r="H2774" s="6" t="s">
        <v>19</v>
      </c>
      <c r="I2774" s="8">
        <v>0.4</v>
      </c>
      <c r="J2774" s="9">
        <v>3000</v>
      </c>
      <c r="K2774" s="10">
        <f t="shared" si="20"/>
        <v>1200</v>
      </c>
      <c r="L2774" s="10">
        <f t="shared" si="21"/>
        <v>420</v>
      </c>
      <c r="M2774" s="11">
        <v>0.35</v>
      </c>
      <c r="O2774" s="16"/>
      <c r="P2774" s="14"/>
      <c r="Q2774" s="12"/>
      <c r="R2774" s="13"/>
    </row>
    <row r="2775" spans="1:18" ht="15.85" customHeight="1">
      <c r="A2775" s="1"/>
      <c r="B2775" s="6" t="s">
        <v>23</v>
      </c>
      <c r="C2775" s="6">
        <v>1197831</v>
      </c>
      <c r="D2775" s="7">
        <v>44361</v>
      </c>
      <c r="E2775" s="6" t="s">
        <v>24</v>
      </c>
      <c r="F2775" s="6" t="s">
        <v>100</v>
      </c>
      <c r="G2775" s="6" t="s">
        <v>101</v>
      </c>
      <c r="H2775" s="6" t="s">
        <v>20</v>
      </c>
      <c r="I2775" s="8">
        <v>0.4</v>
      </c>
      <c r="J2775" s="9">
        <v>2750</v>
      </c>
      <c r="K2775" s="10">
        <f t="shared" si="20"/>
        <v>1100</v>
      </c>
      <c r="L2775" s="10">
        <f t="shared" si="21"/>
        <v>385</v>
      </c>
      <c r="M2775" s="11">
        <v>0.35</v>
      </c>
      <c r="O2775" s="16"/>
      <c r="P2775" s="14"/>
      <c r="Q2775" s="12"/>
      <c r="R2775" s="13"/>
    </row>
    <row r="2776" spans="1:18" ht="15.85" customHeight="1">
      <c r="A2776" s="1"/>
      <c r="B2776" s="6" t="s">
        <v>23</v>
      </c>
      <c r="C2776" s="6">
        <v>1197831</v>
      </c>
      <c r="D2776" s="7">
        <v>44361</v>
      </c>
      <c r="E2776" s="6" t="s">
        <v>24</v>
      </c>
      <c r="F2776" s="6" t="s">
        <v>100</v>
      </c>
      <c r="G2776" s="6" t="s">
        <v>101</v>
      </c>
      <c r="H2776" s="6" t="s">
        <v>21</v>
      </c>
      <c r="I2776" s="8">
        <v>0.54999999999999993</v>
      </c>
      <c r="J2776" s="9">
        <v>2750</v>
      </c>
      <c r="K2776" s="10">
        <f t="shared" si="20"/>
        <v>1512.4999999999998</v>
      </c>
      <c r="L2776" s="10">
        <f t="shared" si="21"/>
        <v>529.37499999999989</v>
      </c>
      <c r="M2776" s="11">
        <v>0.35</v>
      </c>
      <c r="O2776" s="16"/>
      <c r="P2776" s="14"/>
      <c r="Q2776" s="12"/>
      <c r="R2776" s="13"/>
    </row>
    <row r="2777" spans="1:18" ht="15.85" customHeight="1">
      <c r="A2777" s="1"/>
      <c r="B2777" s="6" t="s">
        <v>23</v>
      </c>
      <c r="C2777" s="6">
        <v>1197831</v>
      </c>
      <c r="D2777" s="7">
        <v>44361</v>
      </c>
      <c r="E2777" s="6" t="s">
        <v>24</v>
      </c>
      <c r="F2777" s="6" t="s">
        <v>100</v>
      </c>
      <c r="G2777" s="6" t="s">
        <v>101</v>
      </c>
      <c r="H2777" s="6" t="s">
        <v>22</v>
      </c>
      <c r="I2777" s="8">
        <v>0.6</v>
      </c>
      <c r="J2777" s="9">
        <v>4500</v>
      </c>
      <c r="K2777" s="10">
        <f t="shared" si="20"/>
        <v>2700</v>
      </c>
      <c r="L2777" s="10">
        <f t="shared" si="21"/>
        <v>944.99999999999989</v>
      </c>
      <c r="M2777" s="11">
        <v>0.35</v>
      </c>
      <c r="O2777" s="16"/>
      <c r="P2777" s="14"/>
      <c r="Q2777" s="12"/>
      <c r="R2777" s="13"/>
    </row>
    <row r="2778" spans="1:18" ht="15.85" customHeight="1">
      <c r="A2778" s="1"/>
      <c r="B2778" s="6" t="s">
        <v>23</v>
      </c>
      <c r="C2778" s="6">
        <v>1197831</v>
      </c>
      <c r="D2778" s="7">
        <v>44389</v>
      </c>
      <c r="E2778" s="6" t="s">
        <v>24</v>
      </c>
      <c r="F2778" s="6" t="s">
        <v>100</v>
      </c>
      <c r="G2778" s="6" t="s">
        <v>101</v>
      </c>
      <c r="H2778" s="6" t="s">
        <v>17</v>
      </c>
      <c r="I2778" s="8">
        <v>0.54999999999999993</v>
      </c>
      <c r="J2778" s="9">
        <v>6750</v>
      </c>
      <c r="K2778" s="10">
        <f t="shared" si="20"/>
        <v>3712.4999999999995</v>
      </c>
      <c r="L2778" s="10">
        <f t="shared" si="21"/>
        <v>1299.3749999999998</v>
      </c>
      <c r="M2778" s="11">
        <v>0.35</v>
      </c>
      <c r="O2778" s="16"/>
      <c r="P2778" s="14"/>
      <c r="Q2778" s="12"/>
      <c r="R2778" s="13"/>
    </row>
    <row r="2779" spans="1:18" ht="15.85" customHeight="1">
      <c r="A2779" s="1"/>
      <c r="B2779" s="6" t="s">
        <v>23</v>
      </c>
      <c r="C2779" s="6">
        <v>1197831</v>
      </c>
      <c r="D2779" s="7">
        <v>44389</v>
      </c>
      <c r="E2779" s="6" t="s">
        <v>24</v>
      </c>
      <c r="F2779" s="6" t="s">
        <v>100</v>
      </c>
      <c r="G2779" s="6" t="s">
        <v>101</v>
      </c>
      <c r="H2779" s="6" t="s">
        <v>18</v>
      </c>
      <c r="I2779" s="8">
        <v>0.5</v>
      </c>
      <c r="J2779" s="9">
        <v>4250</v>
      </c>
      <c r="K2779" s="10">
        <f t="shared" si="20"/>
        <v>2125</v>
      </c>
      <c r="L2779" s="10">
        <f t="shared" si="21"/>
        <v>743.75</v>
      </c>
      <c r="M2779" s="11">
        <v>0.35</v>
      </c>
      <c r="O2779" s="16"/>
      <c r="P2779" s="14"/>
      <c r="Q2779" s="12"/>
      <c r="R2779" s="13"/>
    </row>
    <row r="2780" spans="1:18" ht="15.85" customHeight="1">
      <c r="A2780" s="1"/>
      <c r="B2780" s="6" t="s">
        <v>23</v>
      </c>
      <c r="C2780" s="6">
        <v>1197831</v>
      </c>
      <c r="D2780" s="7">
        <v>44389</v>
      </c>
      <c r="E2780" s="6" t="s">
        <v>24</v>
      </c>
      <c r="F2780" s="6" t="s">
        <v>100</v>
      </c>
      <c r="G2780" s="6" t="s">
        <v>101</v>
      </c>
      <c r="H2780" s="6" t="s">
        <v>19</v>
      </c>
      <c r="I2780" s="8">
        <v>0.45</v>
      </c>
      <c r="J2780" s="9">
        <v>3500</v>
      </c>
      <c r="K2780" s="10">
        <f t="shared" si="20"/>
        <v>1575</v>
      </c>
      <c r="L2780" s="10">
        <f t="shared" si="21"/>
        <v>551.25</v>
      </c>
      <c r="M2780" s="11">
        <v>0.35</v>
      </c>
      <c r="O2780" s="16"/>
      <c r="P2780" s="14"/>
      <c r="Q2780" s="12"/>
      <c r="R2780" s="13"/>
    </row>
    <row r="2781" spans="1:18" ht="15.85" customHeight="1">
      <c r="A2781" s="1"/>
      <c r="B2781" s="6" t="s">
        <v>23</v>
      </c>
      <c r="C2781" s="6">
        <v>1197831</v>
      </c>
      <c r="D2781" s="7">
        <v>44389</v>
      </c>
      <c r="E2781" s="6" t="s">
        <v>24</v>
      </c>
      <c r="F2781" s="6" t="s">
        <v>100</v>
      </c>
      <c r="G2781" s="6" t="s">
        <v>101</v>
      </c>
      <c r="H2781" s="6" t="s">
        <v>20</v>
      </c>
      <c r="I2781" s="8">
        <v>0.45</v>
      </c>
      <c r="J2781" s="9">
        <v>3000</v>
      </c>
      <c r="K2781" s="10">
        <f t="shared" si="20"/>
        <v>1350</v>
      </c>
      <c r="L2781" s="10">
        <f t="shared" si="21"/>
        <v>472.49999999999994</v>
      </c>
      <c r="M2781" s="11">
        <v>0.35</v>
      </c>
      <c r="O2781" s="16"/>
      <c r="P2781" s="14"/>
      <c r="Q2781" s="12"/>
      <c r="R2781" s="13"/>
    </row>
    <row r="2782" spans="1:18" ht="15.85" customHeight="1">
      <c r="A2782" s="1"/>
      <c r="B2782" s="6" t="s">
        <v>23</v>
      </c>
      <c r="C2782" s="6">
        <v>1197831</v>
      </c>
      <c r="D2782" s="7">
        <v>44389</v>
      </c>
      <c r="E2782" s="6" t="s">
        <v>24</v>
      </c>
      <c r="F2782" s="6" t="s">
        <v>100</v>
      </c>
      <c r="G2782" s="6" t="s">
        <v>101</v>
      </c>
      <c r="H2782" s="6" t="s">
        <v>21</v>
      </c>
      <c r="I2782" s="8">
        <v>0.6</v>
      </c>
      <c r="J2782" s="9">
        <v>3250</v>
      </c>
      <c r="K2782" s="10">
        <f t="shared" si="20"/>
        <v>1950</v>
      </c>
      <c r="L2782" s="10">
        <f t="shared" si="21"/>
        <v>682.5</v>
      </c>
      <c r="M2782" s="11">
        <v>0.35</v>
      </c>
      <c r="O2782" s="16"/>
      <c r="P2782" s="14"/>
      <c r="Q2782" s="12"/>
      <c r="R2782" s="13"/>
    </row>
    <row r="2783" spans="1:18" ht="15.85" customHeight="1">
      <c r="A2783" s="1"/>
      <c r="B2783" s="6" t="s">
        <v>23</v>
      </c>
      <c r="C2783" s="6">
        <v>1197831</v>
      </c>
      <c r="D2783" s="7">
        <v>44389</v>
      </c>
      <c r="E2783" s="6" t="s">
        <v>24</v>
      </c>
      <c r="F2783" s="6" t="s">
        <v>100</v>
      </c>
      <c r="G2783" s="6" t="s">
        <v>101</v>
      </c>
      <c r="H2783" s="6" t="s">
        <v>22</v>
      </c>
      <c r="I2783" s="8">
        <v>0.65</v>
      </c>
      <c r="J2783" s="9">
        <v>5000</v>
      </c>
      <c r="K2783" s="10">
        <f t="shared" si="20"/>
        <v>3250</v>
      </c>
      <c r="L2783" s="10">
        <f t="shared" si="21"/>
        <v>1137.5</v>
      </c>
      <c r="M2783" s="11">
        <v>0.35</v>
      </c>
      <c r="O2783" s="16"/>
      <c r="P2783" s="14"/>
      <c r="Q2783" s="12"/>
      <c r="R2783" s="13"/>
    </row>
    <row r="2784" spans="1:18" ht="15.85" customHeight="1">
      <c r="A2784" s="1"/>
      <c r="B2784" s="6" t="s">
        <v>23</v>
      </c>
      <c r="C2784" s="6">
        <v>1197831</v>
      </c>
      <c r="D2784" s="7">
        <v>44421</v>
      </c>
      <c r="E2784" s="6" t="s">
        <v>24</v>
      </c>
      <c r="F2784" s="6" t="s">
        <v>100</v>
      </c>
      <c r="G2784" s="6" t="s">
        <v>101</v>
      </c>
      <c r="H2784" s="6" t="s">
        <v>17</v>
      </c>
      <c r="I2784" s="8">
        <v>0.6</v>
      </c>
      <c r="J2784" s="9">
        <v>6500</v>
      </c>
      <c r="K2784" s="10">
        <f t="shared" si="20"/>
        <v>3900</v>
      </c>
      <c r="L2784" s="10">
        <f t="shared" si="21"/>
        <v>1365</v>
      </c>
      <c r="M2784" s="11">
        <v>0.35</v>
      </c>
      <c r="O2784" s="16"/>
      <c r="P2784" s="14"/>
      <c r="Q2784" s="12"/>
      <c r="R2784" s="13"/>
    </row>
    <row r="2785" spans="1:18" ht="15.85" customHeight="1">
      <c r="A2785" s="1"/>
      <c r="B2785" s="6" t="s">
        <v>23</v>
      </c>
      <c r="C2785" s="6">
        <v>1197831</v>
      </c>
      <c r="D2785" s="7">
        <v>44421</v>
      </c>
      <c r="E2785" s="6" t="s">
        <v>24</v>
      </c>
      <c r="F2785" s="6" t="s">
        <v>100</v>
      </c>
      <c r="G2785" s="6" t="s">
        <v>101</v>
      </c>
      <c r="H2785" s="6" t="s">
        <v>18</v>
      </c>
      <c r="I2785" s="8">
        <v>0.55000000000000004</v>
      </c>
      <c r="J2785" s="9">
        <v>4250</v>
      </c>
      <c r="K2785" s="10">
        <f t="shared" si="20"/>
        <v>2337.5</v>
      </c>
      <c r="L2785" s="10">
        <f t="shared" si="21"/>
        <v>818.125</v>
      </c>
      <c r="M2785" s="11">
        <v>0.35</v>
      </c>
      <c r="O2785" s="16"/>
      <c r="P2785" s="14"/>
      <c r="Q2785" s="12"/>
      <c r="R2785" s="13"/>
    </row>
    <row r="2786" spans="1:18" ht="15.85" customHeight="1">
      <c r="A2786" s="1"/>
      <c r="B2786" s="6" t="s">
        <v>23</v>
      </c>
      <c r="C2786" s="6">
        <v>1197831</v>
      </c>
      <c r="D2786" s="7">
        <v>44421</v>
      </c>
      <c r="E2786" s="6" t="s">
        <v>24</v>
      </c>
      <c r="F2786" s="6" t="s">
        <v>100</v>
      </c>
      <c r="G2786" s="6" t="s">
        <v>101</v>
      </c>
      <c r="H2786" s="6" t="s">
        <v>19</v>
      </c>
      <c r="I2786" s="8">
        <v>0.5</v>
      </c>
      <c r="J2786" s="9">
        <v>3500</v>
      </c>
      <c r="K2786" s="10">
        <f t="shared" si="20"/>
        <v>1750</v>
      </c>
      <c r="L2786" s="10">
        <f t="shared" si="21"/>
        <v>612.5</v>
      </c>
      <c r="M2786" s="11">
        <v>0.35</v>
      </c>
      <c r="O2786" s="16"/>
      <c r="P2786" s="14"/>
      <c r="Q2786" s="12"/>
      <c r="R2786" s="13"/>
    </row>
    <row r="2787" spans="1:18" ht="15.85" customHeight="1">
      <c r="A2787" s="1"/>
      <c r="B2787" s="6" t="s">
        <v>23</v>
      </c>
      <c r="C2787" s="6">
        <v>1197831</v>
      </c>
      <c r="D2787" s="7">
        <v>44421</v>
      </c>
      <c r="E2787" s="6" t="s">
        <v>24</v>
      </c>
      <c r="F2787" s="6" t="s">
        <v>100</v>
      </c>
      <c r="G2787" s="6" t="s">
        <v>101</v>
      </c>
      <c r="H2787" s="6" t="s">
        <v>20</v>
      </c>
      <c r="I2787" s="8">
        <v>0.4</v>
      </c>
      <c r="J2787" s="9">
        <v>3000</v>
      </c>
      <c r="K2787" s="10">
        <f t="shared" si="20"/>
        <v>1200</v>
      </c>
      <c r="L2787" s="10">
        <f t="shared" si="21"/>
        <v>420</v>
      </c>
      <c r="M2787" s="11">
        <v>0.35</v>
      </c>
      <c r="O2787" s="16"/>
      <c r="P2787" s="14"/>
      <c r="Q2787" s="12"/>
      <c r="R2787" s="13"/>
    </row>
    <row r="2788" spans="1:18" ht="15.85" customHeight="1">
      <c r="A2788" s="1"/>
      <c r="B2788" s="6" t="s">
        <v>23</v>
      </c>
      <c r="C2788" s="6">
        <v>1197831</v>
      </c>
      <c r="D2788" s="7">
        <v>44421</v>
      </c>
      <c r="E2788" s="6" t="s">
        <v>24</v>
      </c>
      <c r="F2788" s="6" t="s">
        <v>100</v>
      </c>
      <c r="G2788" s="6" t="s">
        <v>101</v>
      </c>
      <c r="H2788" s="6" t="s">
        <v>21</v>
      </c>
      <c r="I2788" s="8">
        <v>0.5</v>
      </c>
      <c r="J2788" s="9">
        <v>2750</v>
      </c>
      <c r="K2788" s="10">
        <f t="shared" si="20"/>
        <v>1375</v>
      </c>
      <c r="L2788" s="10">
        <f t="shared" si="21"/>
        <v>481.24999999999994</v>
      </c>
      <c r="M2788" s="11">
        <v>0.35</v>
      </c>
      <c r="O2788" s="16"/>
      <c r="P2788" s="14"/>
      <c r="Q2788" s="12"/>
      <c r="R2788" s="13"/>
    </row>
    <row r="2789" spans="1:18" ht="15.85" customHeight="1">
      <c r="A2789" s="1"/>
      <c r="B2789" s="6" t="s">
        <v>23</v>
      </c>
      <c r="C2789" s="6">
        <v>1197831</v>
      </c>
      <c r="D2789" s="7">
        <v>44421</v>
      </c>
      <c r="E2789" s="6" t="s">
        <v>24</v>
      </c>
      <c r="F2789" s="6" t="s">
        <v>100</v>
      </c>
      <c r="G2789" s="6" t="s">
        <v>101</v>
      </c>
      <c r="H2789" s="6" t="s">
        <v>22</v>
      </c>
      <c r="I2789" s="8">
        <v>0.55000000000000004</v>
      </c>
      <c r="J2789" s="9">
        <v>4500</v>
      </c>
      <c r="K2789" s="10">
        <f t="shared" si="20"/>
        <v>2475</v>
      </c>
      <c r="L2789" s="10">
        <f t="shared" si="21"/>
        <v>866.25</v>
      </c>
      <c r="M2789" s="11">
        <v>0.35</v>
      </c>
      <c r="O2789" s="16"/>
      <c r="P2789" s="14"/>
      <c r="Q2789" s="12"/>
      <c r="R2789" s="13"/>
    </row>
    <row r="2790" spans="1:18" ht="15.85" customHeight="1">
      <c r="A2790" s="1"/>
      <c r="B2790" s="6" t="s">
        <v>23</v>
      </c>
      <c r="C2790" s="6">
        <v>1197831</v>
      </c>
      <c r="D2790" s="7">
        <v>44451</v>
      </c>
      <c r="E2790" s="6" t="s">
        <v>24</v>
      </c>
      <c r="F2790" s="6" t="s">
        <v>100</v>
      </c>
      <c r="G2790" s="6" t="s">
        <v>101</v>
      </c>
      <c r="H2790" s="6" t="s">
        <v>17</v>
      </c>
      <c r="I2790" s="8">
        <v>0.5</v>
      </c>
      <c r="J2790" s="9">
        <v>5500</v>
      </c>
      <c r="K2790" s="10">
        <f t="shared" si="20"/>
        <v>2750</v>
      </c>
      <c r="L2790" s="10">
        <f t="shared" si="21"/>
        <v>962.49999999999989</v>
      </c>
      <c r="M2790" s="11">
        <v>0.35</v>
      </c>
      <c r="O2790" s="16"/>
      <c r="P2790" s="14"/>
      <c r="Q2790" s="12"/>
      <c r="R2790" s="13"/>
    </row>
    <row r="2791" spans="1:18" ht="15.85" customHeight="1">
      <c r="A2791" s="1"/>
      <c r="B2791" s="6" t="s">
        <v>23</v>
      </c>
      <c r="C2791" s="6">
        <v>1197831</v>
      </c>
      <c r="D2791" s="7">
        <v>44451</v>
      </c>
      <c r="E2791" s="6" t="s">
        <v>24</v>
      </c>
      <c r="F2791" s="6" t="s">
        <v>100</v>
      </c>
      <c r="G2791" s="6" t="s">
        <v>101</v>
      </c>
      <c r="H2791" s="6" t="s">
        <v>18</v>
      </c>
      <c r="I2791" s="8">
        <v>0.40000000000000013</v>
      </c>
      <c r="J2791" s="9">
        <v>3500</v>
      </c>
      <c r="K2791" s="10">
        <f t="shared" si="20"/>
        <v>1400.0000000000005</v>
      </c>
      <c r="L2791" s="10">
        <f t="shared" si="21"/>
        <v>490.00000000000011</v>
      </c>
      <c r="M2791" s="11">
        <v>0.35</v>
      </c>
      <c r="O2791" s="16"/>
      <c r="P2791" s="14"/>
      <c r="Q2791" s="12"/>
      <c r="R2791" s="13"/>
    </row>
    <row r="2792" spans="1:18" ht="15.85" customHeight="1">
      <c r="A2792" s="1"/>
      <c r="B2792" s="6" t="s">
        <v>23</v>
      </c>
      <c r="C2792" s="6">
        <v>1197831</v>
      </c>
      <c r="D2792" s="7">
        <v>44451</v>
      </c>
      <c r="E2792" s="6" t="s">
        <v>24</v>
      </c>
      <c r="F2792" s="6" t="s">
        <v>100</v>
      </c>
      <c r="G2792" s="6" t="s">
        <v>101</v>
      </c>
      <c r="H2792" s="6" t="s">
        <v>19</v>
      </c>
      <c r="I2792" s="8">
        <v>0.15000000000000008</v>
      </c>
      <c r="J2792" s="9">
        <v>2500</v>
      </c>
      <c r="K2792" s="10">
        <f t="shared" si="20"/>
        <v>375.00000000000017</v>
      </c>
      <c r="L2792" s="10">
        <f t="shared" si="21"/>
        <v>131.25000000000006</v>
      </c>
      <c r="M2792" s="11">
        <v>0.35</v>
      </c>
      <c r="O2792" s="16"/>
      <c r="P2792" s="14"/>
      <c r="Q2792" s="12"/>
      <c r="R2792" s="13"/>
    </row>
    <row r="2793" spans="1:18" ht="15.85" customHeight="1">
      <c r="A2793" s="1"/>
      <c r="B2793" s="6" t="s">
        <v>23</v>
      </c>
      <c r="C2793" s="6">
        <v>1197831</v>
      </c>
      <c r="D2793" s="7">
        <v>44451</v>
      </c>
      <c r="E2793" s="6" t="s">
        <v>24</v>
      </c>
      <c r="F2793" s="6" t="s">
        <v>100</v>
      </c>
      <c r="G2793" s="6" t="s">
        <v>101</v>
      </c>
      <c r="H2793" s="6" t="s">
        <v>20</v>
      </c>
      <c r="I2793" s="8">
        <v>0.15000000000000008</v>
      </c>
      <c r="J2793" s="9">
        <v>2250</v>
      </c>
      <c r="K2793" s="10">
        <f t="shared" si="20"/>
        <v>337.50000000000017</v>
      </c>
      <c r="L2793" s="10">
        <f t="shared" si="21"/>
        <v>118.12500000000006</v>
      </c>
      <c r="M2793" s="11">
        <v>0.35</v>
      </c>
      <c r="O2793" s="16"/>
      <c r="P2793" s="14"/>
      <c r="Q2793" s="12"/>
      <c r="R2793" s="13"/>
    </row>
    <row r="2794" spans="1:18" ht="15.85" customHeight="1">
      <c r="A2794" s="1"/>
      <c r="B2794" s="6" t="s">
        <v>23</v>
      </c>
      <c r="C2794" s="6">
        <v>1197831</v>
      </c>
      <c r="D2794" s="7">
        <v>44451</v>
      </c>
      <c r="E2794" s="6" t="s">
        <v>24</v>
      </c>
      <c r="F2794" s="6" t="s">
        <v>100</v>
      </c>
      <c r="G2794" s="6" t="s">
        <v>101</v>
      </c>
      <c r="H2794" s="6" t="s">
        <v>21</v>
      </c>
      <c r="I2794" s="8">
        <v>0.25000000000000006</v>
      </c>
      <c r="J2794" s="9">
        <v>2250</v>
      </c>
      <c r="K2794" s="10">
        <f t="shared" si="20"/>
        <v>562.50000000000011</v>
      </c>
      <c r="L2794" s="10">
        <f t="shared" si="21"/>
        <v>196.87500000000003</v>
      </c>
      <c r="M2794" s="11">
        <v>0.35</v>
      </c>
      <c r="O2794" s="16"/>
      <c r="P2794" s="14"/>
      <c r="Q2794" s="12"/>
      <c r="R2794" s="13"/>
    </row>
    <row r="2795" spans="1:18" ht="15.85" customHeight="1">
      <c r="A2795" s="1"/>
      <c r="B2795" s="6" t="s">
        <v>23</v>
      </c>
      <c r="C2795" s="6">
        <v>1197831</v>
      </c>
      <c r="D2795" s="7">
        <v>44451</v>
      </c>
      <c r="E2795" s="6" t="s">
        <v>24</v>
      </c>
      <c r="F2795" s="6" t="s">
        <v>100</v>
      </c>
      <c r="G2795" s="6" t="s">
        <v>101</v>
      </c>
      <c r="H2795" s="6" t="s">
        <v>22</v>
      </c>
      <c r="I2795" s="8">
        <v>0.3000000000000001</v>
      </c>
      <c r="J2795" s="9">
        <v>3250</v>
      </c>
      <c r="K2795" s="10">
        <f t="shared" si="20"/>
        <v>975.00000000000034</v>
      </c>
      <c r="L2795" s="10">
        <f t="shared" si="21"/>
        <v>341.25000000000011</v>
      </c>
      <c r="M2795" s="11">
        <v>0.35</v>
      </c>
      <c r="O2795" s="16"/>
      <c r="P2795" s="14"/>
      <c r="Q2795" s="12"/>
      <c r="R2795" s="13"/>
    </row>
    <row r="2796" spans="1:18" ht="15.85" customHeight="1">
      <c r="A2796" s="1"/>
      <c r="B2796" s="6" t="s">
        <v>23</v>
      </c>
      <c r="C2796" s="6">
        <v>1197831</v>
      </c>
      <c r="D2796" s="7">
        <v>44483</v>
      </c>
      <c r="E2796" s="6" t="s">
        <v>24</v>
      </c>
      <c r="F2796" s="6" t="s">
        <v>100</v>
      </c>
      <c r="G2796" s="6" t="s">
        <v>101</v>
      </c>
      <c r="H2796" s="6" t="s">
        <v>17</v>
      </c>
      <c r="I2796" s="8">
        <v>0.3000000000000001</v>
      </c>
      <c r="J2796" s="9">
        <v>5000</v>
      </c>
      <c r="K2796" s="10">
        <f t="shared" si="20"/>
        <v>1500.0000000000005</v>
      </c>
      <c r="L2796" s="10">
        <f t="shared" si="21"/>
        <v>525.00000000000011</v>
      </c>
      <c r="M2796" s="11">
        <v>0.35</v>
      </c>
      <c r="O2796" s="16"/>
      <c r="P2796" s="14"/>
      <c r="Q2796" s="12"/>
      <c r="R2796" s="13"/>
    </row>
    <row r="2797" spans="1:18" ht="15.85" customHeight="1">
      <c r="A2797" s="1"/>
      <c r="B2797" s="6" t="s">
        <v>23</v>
      </c>
      <c r="C2797" s="6">
        <v>1197831</v>
      </c>
      <c r="D2797" s="7">
        <v>44483</v>
      </c>
      <c r="E2797" s="6" t="s">
        <v>24</v>
      </c>
      <c r="F2797" s="6" t="s">
        <v>100</v>
      </c>
      <c r="G2797" s="6" t="s">
        <v>101</v>
      </c>
      <c r="H2797" s="6" t="s">
        <v>18</v>
      </c>
      <c r="I2797" s="8">
        <v>0.20000000000000012</v>
      </c>
      <c r="J2797" s="9">
        <v>3250</v>
      </c>
      <c r="K2797" s="10">
        <f t="shared" si="20"/>
        <v>650.00000000000034</v>
      </c>
      <c r="L2797" s="10">
        <f t="shared" si="21"/>
        <v>227.50000000000011</v>
      </c>
      <c r="M2797" s="11">
        <v>0.35</v>
      </c>
      <c r="O2797" s="16"/>
      <c r="P2797" s="14"/>
      <c r="Q2797" s="12"/>
      <c r="R2797" s="13"/>
    </row>
    <row r="2798" spans="1:18" ht="15.85" customHeight="1">
      <c r="A2798" s="1"/>
      <c r="B2798" s="6" t="s">
        <v>23</v>
      </c>
      <c r="C2798" s="6">
        <v>1197831</v>
      </c>
      <c r="D2798" s="7">
        <v>44483</v>
      </c>
      <c r="E2798" s="6" t="s">
        <v>24</v>
      </c>
      <c r="F2798" s="6" t="s">
        <v>100</v>
      </c>
      <c r="G2798" s="6" t="s">
        <v>101</v>
      </c>
      <c r="H2798" s="6" t="s">
        <v>19</v>
      </c>
      <c r="I2798" s="8">
        <v>0.20000000000000012</v>
      </c>
      <c r="J2798" s="9">
        <v>2000</v>
      </c>
      <c r="K2798" s="10">
        <f t="shared" si="20"/>
        <v>400.00000000000023</v>
      </c>
      <c r="L2798" s="10">
        <f t="shared" si="21"/>
        <v>140.00000000000006</v>
      </c>
      <c r="M2798" s="11">
        <v>0.35</v>
      </c>
      <c r="O2798" s="16"/>
      <c r="P2798" s="14"/>
      <c r="Q2798" s="12"/>
      <c r="R2798" s="13"/>
    </row>
    <row r="2799" spans="1:18" ht="15.85" customHeight="1">
      <c r="A2799" s="1"/>
      <c r="B2799" s="6" t="s">
        <v>23</v>
      </c>
      <c r="C2799" s="6">
        <v>1197831</v>
      </c>
      <c r="D2799" s="7">
        <v>44483</v>
      </c>
      <c r="E2799" s="6" t="s">
        <v>24</v>
      </c>
      <c r="F2799" s="6" t="s">
        <v>100</v>
      </c>
      <c r="G2799" s="6" t="s">
        <v>101</v>
      </c>
      <c r="H2799" s="6" t="s">
        <v>20</v>
      </c>
      <c r="I2799" s="8">
        <v>0.20000000000000012</v>
      </c>
      <c r="J2799" s="9">
        <v>1750</v>
      </c>
      <c r="K2799" s="10">
        <f t="shared" si="20"/>
        <v>350.00000000000023</v>
      </c>
      <c r="L2799" s="10">
        <f t="shared" si="21"/>
        <v>122.50000000000007</v>
      </c>
      <c r="M2799" s="11">
        <v>0.35</v>
      </c>
      <c r="O2799" s="16"/>
      <c r="P2799" s="14"/>
      <c r="Q2799" s="12"/>
      <c r="R2799" s="13"/>
    </row>
    <row r="2800" spans="1:18" ht="15.85" customHeight="1">
      <c r="A2800" s="1"/>
      <c r="B2800" s="6" t="s">
        <v>23</v>
      </c>
      <c r="C2800" s="6">
        <v>1197831</v>
      </c>
      <c r="D2800" s="7">
        <v>44483</v>
      </c>
      <c r="E2800" s="6" t="s">
        <v>24</v>
      </c>
      <c r="F2800" s="6" t="s">
        <v>100</v>
      </c>
      <c r="G2800" s="6" t="s">
        <v>101</v>
      </c>
      <c r="H2800" s="6" t="s">
        <v>21</v>
      </c>
      <c r="I2800" s="8">
        <v>0.3000000000000001</v>
      </c>
      <c r="J2800" s="9">
        <v>1750</v>
      </c>
      <c r="K2800" s="10">
        <f t="shared" si="20"/>
        <v>525.00000000000023</v>
      </c>
      <c r="L2800" s="10">
        <f t="shared" si="21"/>
        <v>183.75000000000006</v>
      </c>
      <c r="M2800" s="11">
        <v>0.35</v>
      </c>
      <c r="O2800" s="16"/>
      <c r="P2800" s="14"/>
      <c r="Q2800" s="12"/>
      <c r="R2800" s="13"/>
    </row>
    <row r="2801" spans="1:18" ht="15.85" customHeight="1">
      <c r="A2801" s="1"/>
      <c r="B2801" s="6" t="s">
        <v>23</v>
      </c>
      <c r="C2801" s="6">
        <v>1197831</v>
      </c>
      <c r="D2801" s="7">
        <v>44483</v>
      </c>
      <c r="E2801" s="6" t="s">
        <v>24</v>
      </c>
      <c r="F2801" s="6" t="s">
        <v>100</v>
      </c>
      <c r="G2801" s="6" t="s">
        <v>101</v>
      </c>
      <c r="H2801" s="6" t="s">
        <v>22</v>
      </c>
      <c r="I2801" s="8">
        <v>0.30000000000000004</v>
      </c>
      <c r="J2801" s="9">
        <v>3000</v>
      </c>
      <c r="K2801" s="10">
        <f t="shared" si="20"/>
        <v>900.00000000000011</v>
      </c>
      <c r="L2801" s="10">
        <f t="shared" si="21"/>
        <v>315</v>
      </c>
      <c r="M2801" s="11">
        <v>0.35</v>
      </c>
      <c r="O2801" s="16"/>
      <c r="P2801" s="14"/>
      <c r="Q2801" s="12"/>
      <c r="R2801" s="13"/>
    </row>
    <row r="2802" spans="1:18" ht="15.85" customHeight="1">
      <c r="A2802" s="1"/>
      <c r="B2802" s="6" t="s">
        <v>23</v>
      </c>
      <c r="C2802" s="6">
        <v>1197831</v>
      </c>
      <c r="D2802" s="7">
        <v>44513</v>
      </c>
      <c r="E2802" s="6" t="s">
        <v>24</v>
      </c>
      <c r="F2802" s="6" t="s">
        <v>100</v>
      </c>
      <c r="G2802" s="6" t="s">
        <v>101</v>
      </c>
      <c r="H2802" s="6" t="s">
        <v>17</v>
      </c>
      <c r="I2802" s="8">
        <v>0.25000000000000011</v>
      </c>
      <c r="J2802" s="9">
        <v>4500</v>
      </c>
      <c r="K2802" s="10">
        <f t="shared" si="20"/>
        <v>1125.0000000000005</v>
      </c>
      <c r="L2802" s="10">
        <f t="shared" si="21"/>
        <v>393.75000000000011</v>
      </c>
      <c r="M2802" s="11">
        <v>0.35</v>
      </c>
      <c r="O2802" s="16"/>
      <c r="P2802" s="14"/>
      <c r="Q2802" s="12"/>
      <c r="R2802" s="13"/>
    </row>
    <row r="2803" spans="1:18" ht="15.85" customHeight="1">
      <c r="A2803" s="1"/>
      <c r="B2803" s="6" t="s">
        <v>23</v>
      </c>
      <c r="C2803" s="6">
        <v>1197831</v>
      </c>
      <c r="D2803" s="7">
        <v>44513</v>
      </c>
      <c r="E2803" s="6" t="s">
        <v>24</v>
      </c>
      <c r="F2803" s="6" t="s">
        <v>100</v>
      </c>
      <c r="G2803" s="6" t="s">
        <v>101</v>
      </c>
      <c r="H2803" s="6" t="s">
        <v>18</v>
      </c>
      <c r="I2803" s="8">
        <v>0.15000000000000013</v>
      </c>
      <c r="J2803" s="9">
        <v>2750</v>
      </c>
      <c r="K2803" s="10">
        <f t="shared" si="20"/>
        <v>412.50000000000034</v>
      </c>
      <c r="L2803" s="10">
        <f t="shared" si="21"/>
        <v>144.37500000000011</v>
      </c>
      <c r="M2803" s="11">
        <v>0.35</v>
      </c>
      <c r="O2803" s="16"/>
      <c r="P2803" s="14"/>
      <c r="Q2803" s="12"/>
      <c r="R2803" s="13"/>
    </row>
    <row r="2804" spans="1:18" ht="15.85" customHeight="1">
      <c r="A2804" s="1"/>
      <c r="B2804" s="6" t="s">
        <v>23</v>
      </c>
      <c r="C2804" s="6">
        <v>1197831</v>
      </c>
      <c r="D2804" s="7">
        <v>44513</v>
      </c>
      <c r="E2804" s="6" t="s">
        <v>24</v>
      </c>
      <c r="F2804" s="6" t="s">
        <v>100</v>
      </c>
      <c r="G2804" s="6" t="s">
        <v>101</v>
      </c>
      <c r="H2804" s="6" t="s">
        <v>19</v>
      </c>
      <c r="I2804" s="8">
        <v>0.25000000000000017</v>
      </c>
      <c r="J2804" s="9">
        <v>2200</v>
      </c>
      <c r="K2804" s="10">
        <f t="shared" si="20"/>
        <v>550.00000000000034</v>
      </c>
      <c r="L2804" s="10">
        <f t="shared" si="21"/>
        <v>192.50000000000011</v>
      </c>
      <c r="M2804" s="11">
        <v>0.35</v>
      </c>
      <c r="O2804" s="16"/>
      <c r="P2804" s="14"/>
      <c r="Q2804" s="12"/>
      <c r="R2804" s="13"/>
    </row>
    <row r="2805" spans="1:18" ht="15.85" customHeight="1">
      <c r="A2805" s="1"/>
      <c r="B2805" s="6" t="s">
        <v>23</v>
      </c>
      <c r="C2805" s="6">
        <v>1197831</v>
      </c>
      <c r="D2805" s="7">
        <v>44513</v>
      </c>
      <c r="E2805" s="6" t="s">
        <v>24</v>
      </c>
      <c r="F2805" s="6" t="s">
        <v>100</v>
      </c>
      <c r="G2805" s="6" t="s">
        <v>101</v>
      </c>
      <c r="H2805" s="6" t="s">
        <v>20</v>
      </c>
      <c r="I2805" s="8">
        <v>0.55000000000000016</v>
      </c>
      <c r="J2805" s="9">
        <v>2750</v>
      </c>
      <c r="K2805" s="10">
        <f t="shared" si="20"/>
        <v>1512.5000000000005</v>
      </c>
      <c r="L2805" s="10">
        <f t="shared" si="21"/>
        <v>529.37500000000011</v>
      </c>
      <c r="M2805" s="11">
        <v>0.35</v>
      </c>
      <c r="O2805" s="16"/>
      <c r="P2805" s="14"/>
      <c r="Q2805" s="12"/>
      <c r="R2805" s="13"/>
    </row>
    <row r="2806" spans="1:18" ht="15.85" customHeight="1">
      <c r="A2806" s="1"/>
      <c r="B2806" s="6" t="s">
        <v>23</v>
      </c>
      <c r="C2806" s="6">
        <v>1197831</v>
      </c>
      <c r="D2806" s="7">
        <v>44513</v>
      </c>
      <c r="E2806" s="6" t="s">
        <v>24</v>
      </c>
      <c r="F2806" s="6" t="s">
        <v>100</v>
      </c>
      <c r="G2806" s="6" t="s">
        <v>101</v>
      </c>
      <c r="H2806" s="6" t="s">
        <v>21</v>
      </c>
      <c r="I2806" s="8">
        <v>0.75000000000000011</v>
      </c>
      <c r="J2806" s="9">
        <v>2500</v>
      </c>
      <c r="K2806" s="10">
        <f t="shared" si="20"/>
        <v>1875.0000000000002</v>
      </c>
      <c r="L2806" s="10">
        <f t="shared" si="21"/>
        <v>656.25</v>
      </c>
      <c r="M2806" s="11">
        <v>0.35</v>
      </c>
      <c r="O2806" s="16"/>
      <c r="P2806" s="14"/>
      <c r="Q2806" s="12"/>
      <c r="R2806" s="13"/>
    </row>
    <row r="2807" spans="1:18" ht="15.85" customHeight="1">
      <c r="A2807" s="1"/>
      <c r="B2807" s="6" t="s">
        <v>23</v>
      </c>
      <c r="C2807" s="6">
        <v>1197831</v>
      </c>
      <c r="D2807" s="7">
        <v>44513</v>
      </c>
      <c r="E2807" s="6" t="s">
        <v>24</v>
      </c>
      <c r="F2807" s="6" t="s">
        <v>100</v>
      </c>
      <c r="G2807" s="6" t="s">
        <v>101</v>
      </c>
      <c r="H2807" s="6" t="s">
        <v>22</v>
      </c>
      <c r="I2807" s="8">
        <v>0.75</v>
      </c>
      <c r="J2807" s="9">
        <v>3500</v>
      </c>
      <c r="K2807" s="10">
        <f t="shared" si="20"/>
        <v>2625</v>
      </c>
      <c r="L2807" s="10">
        <f t="shared" si="21"/>
        <v>918.74999999999989</v>
      </c>
      <c r="M2807" s="11">
        <v>0.35</v>
      </c>
      <c r="O2807" s="16"/>
      <c r="P2807" s="14"/>
      <c r="Q2807" s="12"/>
      <c r="R2807" s="13"/>
    </row>
    <row r="2808" spans="1:18" ht="15.85" customHeight="1">
      <c r="A2808" s="1"/>
      <c r="B2808" s="6" t="s">
        <v>23</v>
      </c>
      <c r="C2808" s="6">
        <v>1197831</v>
      </c>
      <c r="D2808" s="7">
        <v>44542</v>
      </c>
      <c r="E2808" s="6" t="s">
        <v>24</v>
      </c>
      <c r="F2808" s="6" t="s">
        <v>100</v>
      </c>
      <c r="G2808" s="6" t="s">
        <v>101</v>
      </c>
      <c r="H2808" s="6" t="s">
        <v>17</v>
      </c>
      <c r="I2808" s="8">
        <v>0.70000000000000007</v>
      </c>
      <c r="J2808" s="9">
        <v>6000</v>
      </c>
      <c r="K2808" s="10">
        <f t="shared" si="20"/>
        <v>4200</v>
      </c>
      <c r="L2808" s="10">
        <f t="shared" si="21"/>
        <v>1470</v>
      </c>
      <c r="M2808" s="11">
        <v>0.35</v>
      </c>
      <c r="O2808" s="16"/>
      <c r="P2808" s="14"/>
      <c r="Q2808" s="12"/>
      <c r="R2808" s="13"/>
    </row>
    <row r="2809" spans="1:18" ht="15.85" customHeight="1">
      <c r="A2809" s="1"/>
      <c r="B2809" s="6" t="s">
        <v>23</v>
      </c>
      <c r="C2809" s="6">
        <v>1197831</v>
      </c>
      <c r="D2809" s="7">
        <v>44542</v>
      </c>
      <c r="E2809" s="6" t="s">
        <v>24</v>
      </c>
      <c r="F2809" s="6" t="s">
        <v>100</v>
      </c>
      <c r="G2809" s="6" t="s">
        <v>101</v>
      </c>
      <c r="H2809" s="6" t="s">
        <v>18</v>
      </c>
      <c r="I2809" s="8">
        <v>0.60000000000000009</v>
      </c>
      <c r="J2809" s="9">
        <v>4000</v>
      </c>
      <c r="K2809" s="10">
        <f t="shared" si="20"/>
        <v>2400.0000000000005</v>
      </c>
      <c r="L2809" s="10">
        <f t="shared" si="21"/>
        <v>840.00000000000011</v>
      </c>
      <c r="M2809" s="11">
        <v>0.35</v>
      </c>
      <c r="O2809" s="16"/>
      <c r="P2809" s="14"/>
      <c r="Q2809" s="12"/>
      <c r="R2809" s="13"/>
    </row>
    <row r="2810" spans="1:18" ht="15.85" customHeight="1">
      <c r="A2810" s="1"/>
      <c r="B2810" s="6" t="s">
        <v>23</v>
      </c>
      <c r="C2810" s="6">
        <v>1197831</v>
      </c>
      <c r="D2810" s="7">
        <v>44542</v>
      </c>
      <c r="E2810" s="6" t="s">
        <v>24</v>
      </c>
      <c r="F2810" s="6" t="s">
        <v>100</v>
      </c>
      <c r="G2810" s="6" t="s">
        <v>101</v>
      </c>
      <c r="H2810" s="6" t="s">
        <v>19</v>
      </c>
      <c r="I2810" s="8">
        <v>0.60000000000000009</v>
      </c>
      <c r="J2810" s="9">
        <v>3500</v>
      </c>
      <c r="K2810" s="10">
        <f t="shared" si="20"/>
        <v>2100.0000000000005</v>
      </c>
      <c r="L2810" s="10">
        <f t="shared" si="21"/>
        <v>735.00000000000011</v>
      </c>
      <c r="M2810" s="11">
        <v>0.35</v>
      </c>
      <c r="O2810" s="16"/>
      <c r="P2810" s="14"/>
      <c r="Q2810" s="12"/>
      <c r="R2810" s="13"/>
    </row>
    <row r="2811" spans="1:18" ht="15.85" customHeight="1">
      <c r="A2811" s="1"/>
      <c r="B2811" s="6" t="s">
        <v>23</v>
      </c>
      <c r="C2811" s="6">
        <v>1197831</v>
      </c>
      <c r="D2811" s="7">
        <v>44542</v>
      </c>
      <c r="E2811" s="6" t="s">
        <v>24</v>
      </c>
      <c r="F2811" s="6" t="s">
        <v>100</v>
      </c>
      <c r="G2811" s="6" t="s">
        <v>101</v>
      </c>
      <c r="H2811" s="6" t="s">
        <v>20</v>
      </c>
      <c r="I2811" s="8">
        <v>0.60000000000000009</v>
      </c>
      <c r="J2811" s="9">
        <v>3000</v>
      </c>
      <c r="K2811" s="10">
        <f t="shared" ref="K2811:K3065" si="22">I2811*J2811</f>
        <v>1800.0000000000002</v>
      </c>
      <c r="L2811" s="10">
        <f t="shared" ref="L2811:L3065" si="23">K2811*M2811</f>
        <v>630</v>
      </c>
      <c r="M2811" s="11">
        <v>0.35</v>
      </c>
      <c r="O2811" s="16"/>
      <c r="P2811" s="14"/>
      <c r="Q2811" s="12"/>
      <c r="R2811" s="13"/>
    </row>
    <row r="2812" spans="1:18" ht="15.85" customHeight="1">
      <c r="A2812" s="1"/>
      <c r="B2812" s="6" t="s">
        <v>23</v>
      </c>
      <c r="C2812" s="6">
        <v>1197831</v>
      </c>
      <c r="D2812" s="7">
        <v>44542</v>
      </c>
      <c r="E2812" s="6" t="s">
        <v>24</v>
      </c>
      <c r="F2812" s="6" t="s">
        <v>100</v>
      </c>
      <c r="G2812" s="6" t="s">
        <v>101</v>
      </c>
      <c r="H2812" s="6" t="s">
        <v>21</v>
      </c>
      <c r="I2812" s="8">
        <v>0.70000000000000007</v>
      </c>
      <c r="J2812" s="9">
        <v>3000</v>
      </c>
      <c r="K2812" s="10">
        <f t="shared" si="22"/>
        <v>2100</v>
      </c>
      <c r="L2812" s="10">
        <f t="shared" si="23"/>
        <v>735</v>
      </c>
      <c r="M2812" s="11">
        <v>0.35</v>
      </c>
      <c r="O2812" s="16"/>
      <c r="P2812" s="14"/>
      <c r="Q2812" s="12"/>
      <c r="R2812" s="13"/>
    </row>
    <row r="2813" spans="1:18" ht="15.85" customHeight="1">
      <c r="A2813" s="1"/>
      <c r="B2813" s="6" t="s">
        <v>23</v>
      </c>
      <c r="C2813" s="6">
        <v>1197831</v>
      </c>
      <c r="D2813" s="7">
        <v>44542</v>
      </c>
      <c r="E2813" s="6" t="s">
        <v>24</v>
      </c>
      <c r="F2813" s="6" t="s">
        <v>100</v>
      </c>
      <c r="G2813" s="6" t="s">
        <v>101</v>
      </c>
      <c r="H2813" s="6" t="s">
        <v>22</v>
      </c>
      <c r="I2813" s="8">
        <v>0.75</v>
      </c>
      <c r="J2813" s="9">
        <v>4000</v>
      </c>
      <c r="K2813" s="10">
        <f t="shared" si="22"/>
        <v>3000</v>
      </c>
      <c r="L2813" s="10">
        <f t="shared" si="23"/>
        <v>1050</v>
      </c>
      <c r="M2813" s="11">
        <v>0.35</v>
      </c>
      <c r="O2813" s="16"/>
      <c r="P2813" s="14"/>
      <c r="Q2813" s="12"/>
      <c r="R2813" s="13"/>
    </row>
    <row r="2814" spans="1:18" ht="15.85" customHeight="1">
      <c r="A2814" s="1" t="s">
        <v>39</v>
      </c>
      <c r="B2814" s="6" t="s">
        <v>14</v>
      </c>
      <c r="C2814" s="6">
        <v>1185732</v>
      </c>
      <c r="D2814" s="7">
        <v>44208</v>
      </c>
      <c r="E2814" s="6" t="s">
        <v>33</v>
      </c>
      <c r="F2814" s="6" t="s">
        <v>102</v>
      </c>
      <c r="G2814" s="6" t="s">
        <v>103</v>
      </c>
      <c r="H2814" s="6" t="s">
        <v>17</v>
      </c>
      <c r="I2814" s="8">
        <v>0.4</v>
      </c>
      <c r="J2814" s="9">
        <v>4750</v>
      </c>
      <c r="K2814" s="10">
        <f t="shared" si="22"/>
        <v>1900</v>
      </c>
      <c r="L2814" s="10">
        <f t="shared" si="23"/>
        <v>665</v>
      </c>
      <c r="M2814" s="11">
        <v>0.35</v>
      </c>
      <c r="O2814" s="16"/>
      <c r="P2814" s="14"/>
      <c r="Q2814" s="12"/>
      <c r="R2814" s="13"/>
    </row>
    <row r="2815" spans="1:18" ht="15.85" customHeight="1">
      <c r="A2815" s="1"/>
      <c r="B2815" s="6" t="s">
        <v>14</v>
      </c>
      <c r="C2815" s="6">
        <v>1185732</v>
      </c>
      <c r="D2815" s="7">
        <v>44208</v>
      </c>
      <c r="E2815" s="6" t="s">
        <v>33</v>
      </c>
      <c r="F2815" s="6" t="s">
        <v>102</v>
      </c>
      <c r="G2815" s="6" t="s">
        <v>103</v>
      </c>
      <c r="H2815" s="6" t="s">
        <v>18</v>
      </c>
      <c r="I2815" s="8">
        <v>0.4</v>
      </c>
      <c r="J2815" s="9">
        <v>2750</v>
      </c>
      <c r="K2815" s="10">
        <f t="shared" si="22"/>
        <v>1100</v>
      </c>
      <c r="L2815" s="10">
        <f t="shared" si="23"/>
        <v>330</v>
      </c>
      <c r="M2815" s="11">
        <v>0.3</v>
      </c>
      <c r="O2815" s="16"/>
      <c r="P2815" s="14"/>
      <c r="Q2815" s="12"/>
      <c r="R2815" s="13"/>
    </row>
    <row r="2816" spans="1:18" ht="15.85" customHeight="1">
      <c r="A2816" s="1"/>
      <c r="B2816" s="6" t="s">
        <v>14</v>
      </c>
      <c r="C2816" s="6">
        <v>1185732</v>
      </c>
      <c r="D2816" s="7">
        <v>44208</v>
      </c>
      <c r="E2816" s="6" t="s">
        <v>33</v>
      </c>
      <c r="F2816" s="6" t="s">
        <v>102</v>
      </c>
      <c r="G2816" s="6" t="s">
        <v>103</v>
      </c>
      <c r="H2816" s="6" t="s">
        <v>19</v>
      </c>
      <c r="I2816" s="8">
        <v>0.30000000000000004</v>
      </c>
      <c r="J2816" s="9">
        <v>2750</v>
      </c>
      <c r="K2816" s="10">
        <f t="shared" si="22"/>
        <v>825.00000000000011</v>
      </c>
      <c r="L2816" s="10">
        <f t="shared" si="23"/>
        <v>247.50000000000003</v>
      </c>
      <c r="M2816" s="11">
        <v>0.3</v>
      </c>
      <c r="O2816" s="16"/>
      <c r="P2816" s="14"/>
      <c r="Q2816" s="12"/>
      <c r="R2816" s="13"/>
    </row>
    <row r="2817" spans="1:18" ht="15.85" customHeight="1">
      <c r="A2817" s="1"/>
      <c r="B2817" s="6" t="s">
        <v>14</v>
      </c>
      <c r="C2817" s="6">
        <v>1185732</v>
      </c>
      <c r="D2817" s="7">
        <v>44208</v>
      </c>
      <c r="E2817" s="6" t="s">
        <v>33</v>
      </c>
      <c r="F2817" s="6" t="s">
        <v>102</v>
      </c>
      <c r="G2817" s="6" t="s">
        <v>103</v>
      </c>
      <c r="H2817" s="6" t="s">
        <v>20</v>
      </c>
      <c r="I2817" s="8">
        <v>0.35000000000000003</v>
      </c>
      <c r="J2817" s="9">
        <v>1250</v>
      </c>
      <c r="K2817" s="10">
        <f t="shared" si="22"/>
        <v>437.50000000000006</v>
      </c>
      <c r="L2817" s="10">
        <f t="shared" si="23"/>
        <v>131.25</v>
      </c>
      <c r="M2817" s="11">
        <v>0.3</v>
      </c>
      <c r="O2817" s="16"/>
      <c r="P2817" s="14"/>
      <c r="Q2817" s="12"/>
      <c r="R2817" s="13"/>
    </row>
    <row r="2818" spans="1:18" ht="15.85" customHeight="1">
      <c r="A2818" s="1"/>
      <c r="B2818" s="6" t="s">
        <v>14</v>
      </c>
      <c r="C2818" s="6">
        <v>1185732</v>
      </c>
      <c r="D2818" s="7">
        <v>44208</v>
      </c>
      <c r="E2818" s="6" t="s">
        <v>33</v>
      </c>
      <c r="F2818" s="6" t="s">
        <v>102</v>
      </c>
      <c r="G2818" s="6" t="s">
        <v>103</v>
      </c>
      <c r="H2818" s="6" t="s">
        <v>21</v>
      </c>
      <c r="I2818" s="8">
        <v>0.49999999999999994</v>
      </c>
      <c r="J2818" s="9">
        <v>1750</v>
      </c>
      <c r="K2818" s="10">
        <f t="shared" si="22"/>
        <v>874.99999999999989</v>
      </c>
      <c r="L2818" s="10">
        <f t="shared" si="23"/>
        <v>306.24999999999994</v>
      </c>
      <c r="M2818" s="11">
        <v>0.35</v>
      </c>
      <c r="O2818" s="16"/>
      <c r="P2818" s="14"/>
      <c r="Q2818" s="12"/>
      <c r="R2818" s="13"/>
    </row>
    <row r="2819" spans="1:18" ht="15.85" customHeight="1">
      <c r="A2819" s="1"/>
      <c r="B2819" s="6" t="s">
        <v>14</v>
      </c>
      <c r="C2819" s="6">
        <v>1185732</v>
      </c>
      <c r="D2819" s="7">
        <v>44208</v>
      </c>
      <c r="E2819" s="6" t="s">
        <v>33</v>
      </c>
      <c r="F2819" s="6" t="s">
        <v>102</v>
      </c>
      <c r="G2819" s="6" t="s">
        <v>103</v>
      </c>
      <c r="H2819" s="6" t="s">
        <v>22</v>
      </c>
      <c r="I2819" s="8">
        <v>0.4</v>
      </c>
      <c r="J2819" s="9">
        <v>2750</v>
      </c>
      <c r="K2819" s="10">
        <f t="shared" si="22"/>
        <v>1100</v>
      </c>
      <c r="L2819" s="10">
        <f t="shared" si="23"/>
        <v>440</v>
      </c>
      <c r="M2819" s="11">
        <v>0.4</v>
      </c>
      <c r="O2819" s="16"/>
      <c r="P2819" s="14"/>
      <c r="Q2819" s="12"/>
      <c r="R2819" s="13"/>
    </row>
    <row r="2820" spans="1:18" ht="15.85" customHeight="1">
      <c r="A2820" s="1"/>
      <c r="B2820" s="6" t="s">
        <v>14</v>
      </c>
      <c r="C2820" s="6">
        <v>1185732</v>
      </c>
      <c r="D2820" s="7">
        <v>44239</v>
      </c>
      <c r="E2820" s="6" t="s">
        <v>33</v>
      </c>
      <c r="F2820" s="6" t="s">
        <v>102</v>
      </c>
      <c r="G2820" s="6" t="s">
        <v>103</v>
      </c>
      <c r="H2820" s="6" t="s">
        <v>17</v>
      </c>
      <c r="I2820" s="8">
        <v>0.4</v>
      </c>
      <c r="J2820" s="9">
        <v>5250</v>
      </c>
      <c r="K2820" s="10">
        <f t="shared" si="22"/>
        <v>2100</v>
      </c>
      <c r="L2820" s="10">
        <f t="shared" si="23"/>
        <v>735</v>
      </c>
      <c r="M2820" s="11">
        <v>0.35</v>
      </c>
      <c r="O2820" s="16"/>
      <c r="P2820" s="14"/>
      <c r="Q2820" s="12"/>
      <c r="R2820" s="13"/>
    </row>
    <row r="2821" spans="1:18" ht="15.85" customHeight="1">
      <c r="A2821" s="1"/>
      <c r="B2821" s="6" t="s">
        <v>14</v>
      </c>
      <c r="C2821" s="6">
        <v>1185732</v>
      </c>
      <c r="D2821" s="7">
        <v>44239</v>
      </c>
      <c r="E2821" s="6" t="s">
        <v>33</v>
      </c>
      <c r="F2821" s="6" t="s">
        <v>102</v>
      </c>
      <c r="G2821" s="6" t="s">
        <v>103</v>
      </c>
      <c r="H2821" s="6" t="s">
        <v>18</v>
      </c>
      <c r="I2821" s="8">
        <v>0.4</v>
      </c>
      <c r="J2821" s="9">
        <v>1750</v>
      </c>
      <c r="K2821" s="10">
        <f t="shared" si="22"/>
        <v>700</v>
      </c>
      <c r="L2821" s="10">
        <f t="shared" si="23"/>
        <v>210</v>
      </c>
      <c r="M2821" s="11">
        <v>0.3</v>
      </c>
      <c r="O2821" s="16"/>
      <c r="P2821" s="14"/>
      <c r="Q2821" s="12"/>
      <c r="R2821" s="13"/>
    </row>
    <row r="2822" spans="1:18" ht="15.85" customHeight="1">
      <c r="A2822" s="1"/>
      <c r="B2822" s="6" t="s">
        <v>14</v>
      </c>
      <c r="C2822" s="6">
        <v>1185732</v>
      </c>
      <c r="D2822" s="7">
        <v>44239</v>
      </c>
      <c r="E2822" s="6" t="s">
        <v>33</v>
      </c>
      <c r="F2822" s="6" t="s">
        <v>102</v>
      </c>
      <c r="G2822" s="6" t="s">
        <v>103</v>
      </c>
      <c r="H2822" s="6" t="s">
        <v>19</v>
      </c>
      <c r="I2822" s="8">
        <v>0.30000000000000004</v>
      </c>
      <c r="J2822" s="9">
        <v>2250</v>
      </c>
      <c r="K2822" s="10">
        <f t="shared" si="22"/>
        <v>675.00000000000011</v>
      </c>
      <c r="L2822" s="10">
        <f t="shared" si="23"/>
        <v>202.50000000000003</v>
      </c>
      <c r="M2822" s="11">
        <v>0.3</v>
      </c>
      <c r="O2822" s="16"/>
      <c r="P2822" s="14"/>
      <c r="Q2822" s="12"/>
      <c r="R2822" s="13"/>
    </row>
    <row r="2823" spans="1:18" ht="15.85" customHeight="1">
      <c r="A2823" s="1"/>
      <c r="B2823" s="6" t="s">
        <v>14</v>
      </c>
      <c r="C2823" s="6">
        <v>1185732</v>
      </c>
      <c r="D2823" s="7">
        <v>44239</v>
      </c>
      <c r="E2823" s="6" t="s">
        <v>33</v>
      </c>
      <c r="F2823" s="6" t="s">
        <v>102</v>
      </c>
      <c r="G2823" s="6" t="s">
        <v>103</v>
      </c>
      <c r="H2823" s="6" t="s">
        <v>20</v>
      </c>
      <c r="I2823" s="8">
        <v>0.35000000000000003</v>
      </c>
      <c r="J2823" s="9">
        <v>1000</v>
      </c>
      <c r="K2823" s="10">
        <f t="shared" si="22"/>
        <v>350.00000000000006</v>
      </c>
      <c r="L2823" s="10">
        <f t="shared" si="23"/>
        <v>105.00000000000001</v>
      </c>
      <c r="M2823" s="11">
        <v>0.3</v>
      </c>
      <c r="O2823" s="16"/>
      <c r="P2823" s="14"/>
      <c r="Q2823" s="12"/>
      <c r="R2823" s="13"/>
    </row>
    <row r="2824" spans="1:18" ht="15.85" customHeight="1">
      <c r="A2824" s="1"/>
      <c r="B2824" s="6" t="s">
        <v>14</v>
      </c>
      <c r="C2824" s="6">
        <v>1185732</v>
      </c>
      <c r="D2824" s="7">
        <v>44239</v>
      </c>
      <c r="E2824" s="6" t="s">
        <v>33</v>
      </c>
      <c r="F2824" s="6" t="s">
        <v>102</v>
      </c>
      <c r="G2824" s="6" t="s">
        <v>103</v>
      </c>
      <c r="H2824" s="6" t="s">
        <v>21</v>
      </c>
      <c r="I2824" s="8">
        <v>0.49999999999999994</v>
      </c>
      <c r="J2824" s="9">
        <v>1750</v>
      </c>
      <c r="K2824" s="10">
        <f t="shared" si="22"/>
        <v>874.99999999999989</v>
      </c>
      <c r="L2824" s="10">
        <f t="shared" si="23"/>
        <v>306.24999999999994</v>
      </c>
      <c r="M2824" s="11">
        <v>0.35</v>
      </c>
      <c r="O2824" s="16"/>
      <c r="P2824" s="14"/>
      <c r="Q2824" s="12"/>
      <c r="R2824" s="13"/>
    </row>
    <row r="2825" spans="1:18" ht="15.85" customHeight="1">
      <c r="A2825" s="1"/>
      <c r="B2825" s="6" t="s">
        <v>14</v>
      </c>
      <c r="C2825" s="6">
        <v>1185732</v>
      </c>
      <c r="D2825" s="7">
        <v>44239</v>
      </c>
      <c r="E2825" s="6" t="s">
        <v>33</v>
      </c>
      <c r="F2825" s="6" t="s">
        <v>102</v>
      </c>
      <c r="G2825" s="6" t="s">
        <v>103</v>
      </c>
      <c r="H2825" s="6" t="s">
        <v>22</v>
      </c>
      <c r="I2825" s="8">
        <v>0.35</v>
      </c>
      <c r="J2825" s="9">
        <v>2750</v>
      </c>
      <c r="K2825" s="10">
        <f t="shared" si="22"/>
        <v>962.49999999999989</v>
      </c>
      <c r="L2825" s="10">
        <f t="shared" si="23"/>
        <v>385</v>
      </c>
      <c r="M2825" s="11">
        <v>0.4</v>
      </c>
      <c r="O2825" s="16"/>
      <c r="P2825" s="14"/>
      <c r="Q2825" s="12"/>
      <c r="R2825" s="13"/>
    </row>
    <row r="2826" spans="1:18" ht="15.85" customHeight="1">
      <c r="A2826" s="1"/>
      <c r="B2826" s="6" t="s">
        <v>14</v>
      </c>
      <c r="C2826" s="6">
        <v>1185732</v>
      </c>
      <c r="D2826" s="7">
        <v>44266</v>
      </c>
      <c r="E2826" s="6" t="s">
        <v>33</v>
      </c>
      <c r="F2826" s="6" t="s">
        <v>102</v>
      </c>
      <c r="G2826" s="6" t="s">
        <v>103</v>
      </c>
      <c r="H2826" s="6" t="s">
        <v>17</v>
      </c>
      <c r="I2826" s="8">
        <v>0.4</v>
      </c>
      <c r="J2826" s="9">
        <v>4950</v>
      </c>
      <c r="K2826" s="10">
        <f t="shared" si="22"/>
        <v>1980</v>
      </c>
      <c r="L2826" s="10">
        <f t="shared" si="23"/>
        <v>693</v>
      </c>
      <c r="M2826" s="11">
        <v>0.35</v>
      </c>
      <c r="O2826" s="16"/>
      <c r="P2826" s="14"/>
      <c r="Q2826" s="12"/>
      <c r="R2826" s="13"/>
    </row>
    <row r="2827" spans="1:18" ht="15.85" customHeight="1">
      <c r="A2827" s="1"/>
      <c r="B2827" s="6" t="s">
        <v>14</v>
      </c>
      <c r="C2827" s="6">
        <v>1185732</v>
      </c>
      <c r="D2827" s="7">
        <v>44266</v>
      </c>
      <c r="E2827" s="6" t="s">
        <v>33</v>
      </c>
      <c r="F2827" s="6" t="s">
        <v>102</v>
      </c>
      <c r="G2827" s="6" t="s">
        <v>103</v>
      </c>
      <c r="H2827" s="6" t="s">
        <v>18</v>
      </c>
      <c r="I2827" s="8">
        <v>0.4</v>
      </c>
      <c r="J2827" s="9">
        <v>2000</v>
      </c>
      <c r="K2827" s="10">
        <f t="shared" si="22"/>
        <v>800</v>
      </c>
      <c r="L2827" s="10">
        <f t="shared" si="23"/>
        <v>240</v>
      </c>
      <c r="M2827" s="11">
        <v>0.3</v>
      </c>
      <c r="O2827" s="16"/>
      <c r="P2827" s="14"/>
      <c r="Q2827" s="12"/>
      <c r="R2827" s="13"/>
    </row>
    <row r="2828" spans="1:18" ht="15.85" customHeight="1">
      <c r="A2828" s="1"/>
      <c r="B2828" s="6" t="s">
        <v>14</v>
      </c>
      <c r="C2828" s="6">
        <v>1185732</v>
      </c>
      <c r="D2828" s="7">
        <v>44266</v>
      </c>
      <c r="E2828" s="6" t="s">
        <v>33</v>
      </c>
      <c r="F2828" s="6" t="s">
        <v>102</v>
      </c>
      <c r="G2828" s="6" t="s">
        <v>103</v>
      </c>
      <c r="H2828" s="6" t="s">
        <v>19</v>
      </c>
      <c r="I2828" s="8">
        <v>0.30000000000000004</v>
      </c>
      <c r="J2828" s="9">
        <v>2250</v>
      </c>
      <c r="K2828" s="10">
        <f t="shared" si="22"/>
        <v>675.00000000000011</v>
      </c>
      <c r="L2828" s="10">
        <f t="shared" si="23"/>
        <v>202.50000000000003</v>
      </c>
      <c r="M2828" s="11">
        <v>0.3</v>
      </c>
      <c r="O2828" s="16"/>
      <c r="P2828" s="14"/>
      <c r="Q2828" s="12"/>
      <c r="R2828" s="13"/>
    </row>
    <row r="2829" spans="1:18" ht="15.85" customHeight="1">
      <c r="A2829" s="1"/>
      <c r="B2829" s="6" t="s">
        <v>14</v>
      </c>
      <c r="C2829" s="6">
        <v>1185732</v>
      </c>
      <c r="D2829" s="7">
        <v>44266</v>
      </c>
      <c r="E2829" s="6" t="s">
        <v>33</v>
      </c>
      <c r="F2829" s="6" t="s">
        <v>102</v>
      </c>
      <c r="G2829" s="6" t="s">
        <v>103</v>
      </c>
      <c r="H2829" s="6" t="s">
        <v>20</v>
      </c>
      <c r="I2829" s="8">
        <v>0.35</v>
      </c>
      <c r="J2829" s="9">
        <v>750</v>
      </c>
      <c r="K2829" s="10">
        <f t="shared" si="22"/>
        <v>262.5</v>
      </c>
      <c r="L2829" s="10">
        <f t="shared" si="23"/>
        <v>78.75</v>
      </c>
      <c r="M2829" s="11">
        <v>0.3</v>
      </c>
      <c r="O2829" s="16"/>
      <c r="P2829" s="14"/>
      <c r="Q2829" s="12"/>
      <c r="R2829" s="13"/>
    </row>
    <row r="2830" spans="1:18" ht="15.85" customHeight="1">
      <c r="A2830" s="1"/>
      <c r="B2830" s="6" t="s">
        <v>14</v>
      </c>
      <c r="C2830" s="6">
        <v>1185732</v>
      </c>
      <c r="D2830" s="7">
        <v>44266</v>
      </c>
      <c r="E2830" s="6" t="s">
        <v>33</v>
      </c>
      <c r="F2830" s="6" t="s">
        <v>102</v>
      </c>
      <c r="G2830" s="6" t="s">
        <v>103</v>
      </c>
      <c r="H2830" s="6" t="s">
        <v>21</v>
      </c>
      <c r="I2830" s="8">
        <v>0.5</v>
      </c>
      <c r="J2830" s="9">
        <v>1250</v>
      </c>
      <c r="K2830" s="10">
        <f t="shared" si="22"/>
        <v>625</v>
      </c>
      <c r="L2830" s="10">
        <f t="shared" si="23"/>
        <v>218.75</v>
      </c>
      <c r="M2830" s="11">
        <v>0.35</v>
      </c>
      <c r="O2830" s="16"/>
      <c r="P2830" s="14"/>
      <c r="Q2830" s="12"/>
      <c r="R2830" s="13"/>
    </row>
    <row r="2831" spans="1:18" ht="15.85" customHeight="1">
      <c r="A2831" s="1"/>
      <c r="B2831" s="6" t="s">
        <v>14</v>
      </c>
      <c r="C2831" s="6">
        <v>1185732</v>
      </c>
      <c r="D2831" s="7">
        <v>44266</v>
      </c>
      <c r="E2831" s="6" t="s">
        <v>33</v>
      </c>
      <c r="F2831" s="6" t="s">
        <v>102</v>
      </c>
      <c r="G2831" s="6" t="s">
        <v>103</v>
      </c>
      <c r="H2831" s="6" t="s">
        <v>22</v>
      </c>
      <c r="I2831" s="8">
        <v>0.4</v>
      </c>
      <c r="J2831" s="9">
        <v>2250</v>
      </c>
      <c r="K2831" s="10">
        <f t="shared" si="22"/>
        <v>900</v>
      </c>
      <c r="L2831" s="10">
        <f t="shared" si="23"/>
        <v>360</v>
      </c>
      <c r="M2831" s="11">
        <v>0.4</v>
      </c>
      <c r="O2831" s="16"/>
      <c r="P2831" s="14"/>
      <c r="Q2831" s="12"/>
      <c r="R2831" s="13"/>
    </row>
    <row r="2832" spans="1:18" ht="15.85" customHeight="1">
      <c r="A2832" s="1"/>
      <c r="B2832" s="6" t="s">
        <v>14</v>
      </c>
      <c r="C2832" s="6">
        <v>1185732</v>
      </c>
      <c r="D2832" s="7">
        <v>44298</v>
      </c>
      <c r="E2832" s="6" t="s">
        <v>33</v>
      </c>
      <c r="F2832" s="6" t="s">
        <v>102</v>
      </c>
      <c r="G2832" s="6" t="s">
        <v>103</v>
      </c>
      <c r="H2832" s="6" t="s">
        <v>17</v>
      </c>
      <c r="I2832" s="8">
        <v>0.4</v>
      </c>
      <c r="J2832" s="9">
        <v>4500</v>
      </c>
      <c r="K2832" s="10">
        <f t="shared" si="22"/>
        <v>1800</v>
      </c>
      <c r="L2832" s="10">
        <f t="shared" si="23"/>
        <v>630</v>
      </c>
      <c r="M2832" s="11">
        <v>0.35</v>
      </c>
      <c r="O2832" s="16"/>
      <c r="P2832" s="14"/>
      <c r="Q2832" s="12"/>
      <c r="R2832" s="13"/>
    </row>
    <row r="2833" spans="1:18" ht="15.85" customHeight="1">
      <c r="A2833" s="1"/>
      <c r="B2833" s="6" t="s">
        <v>14</v>
      </c>
      <c r="C2833" s="6">
        <v>1185732</v>
      </c>
      <c r="D2833" s="7">
        <v>44298</v>
      </c>
      <c r="E2833" s="6" t="s">
        <v>33</v>
      </c>
      <c r="F2833" s="6" t="s">
        <v>102</v>
      </c>
      <c r="G2833" s="6" t="s">
        <v>103</v>
      </c>
      <c r="H2833" s="6" t="s">
        <v>18</v>
      </c>
      <c r="I2833" s="8">
        <v>0.4</v>
      </c>
      <c r="J2833" s="9">
        <v>1500</v>
      </c>
      <c r="K2833" s="10">
        <f t="shared" si="22"/>
        <v>600</v>
      </c>
      <c r="L2833" s="10">
        <f t="shared" si="23"/>
        <v>180</v>
      </c>
      <c r="M2833" s="11">
        <v>0.3</v>
      </c>
      <c r="O2833" s="16"/>
      <c r="P2833" s="14"/>
      <c r="Q2833" s="12"/>
      <c r="R2833" s="13"/>
    </row>
    <row r="2834" spans="1:18" ht="15.85" customHeight="1">
      <c r="A2834" s="1"/>
      <c r="B2834" s="6" t="s">
        <v>14</v>
      </c>
      <c r="C2834" s="6">
        <v>1185732</v>
      </c>
      <c r="D2834" s="7">
        <v>44298</v>
      </c>
      <c r="E2834" s="6" t="s">
        <v>33</v>
      </c>
      <c r="F2834" s="6" t="s">
        <v>102</v>
      </c>
      <c r="G2834" s="6" t="s">
        <v>103</v>
      </c>
      <c r="H2834" s="6" t="s">
        <v>19</v>
      </c>
      <c r="I2834" s="8">
        <v>0.30000000000000004</v>
      </c>
      <c r="J2834" s="9">
        <v>1500</v>
      </c>
      <c r="K2834" s="10">
        <f t="shared" si="22"/>
        <v>450.00000000000006</v>
      </c>
      <c r="L2834" s="10">
        <f t="shared" si="23"/>
        <v>135</v>
      </c>
      <c r="M2834" s="11">
        <v>0.3</v>
      </c>
      <c r="O2834" s="16"/>
      <c r="P2834" s="14"/>
      <c r="Q2834" s="12"/>
      <c r="R2834" s="13"/>
    </row>
    <row r="2835" spans="1:18" ht="15.85" customHeight="1">
      <c r="A2835" s="1"/>
      <c r="B2835" s="6" t="s">
        <v>14</v>
      </c>
      <c r="C2835" s="6">
        <v>1185732</v>
      </c>
      <c r="D2835" s="7">
        <v>44298</v>
      </c>
      <c r="E2835" s="6" t="s">
        <v>33</v>
      </c>
      <c r="F2835" s="6" t="s">
        <v>102</v>
      </c>
      <c r="G2835" s="6" t="s">
        <v>103</v>
      </c>
      <c r="H2835" s="6" t="s">
        <v>20</v>
      </c>
      <c r="I2835" s="8">
        <v>0.35</v>
      </c>
      <c r="J2835" s="9">
        <v>750</v>
      </c>
      <c r="K2835" s="10">
        <f t="shared" si="22"/>
        <v>262.5</v>
      </c>
      <c r="L2835" s="10">
        <f t="shared" si="23"/>
        <v>78.75</v>
      </c>
      <c r="M2835" s="11">
        <v>0.3</v>
      </c>
      <c r="O2835" s="16"/>
      <c r="P2835" s="14"/>
      <c r="Q2835" s="12"/>
      <c r="R2835" s="13"/>
    </row>
    <row r="2836" spans="1:18" ht="15.85" customHeight="1">
      <c r="A2836" s="1"/>
      <c r="B2836" s="6" t="s">
        <v>14</v>
      </c>
      <c r="C2836" s="6">
        <v>1185732</v>
      </c>
      <c r="D2836" s="7">
        <v>44298</v>
      </c>
      <c r="E2836" s="6" t="s">
        <v>33</v>
      </c>
      <c r="F2836" s="6" t="s">
        <v>102</v>
      </c>
      <c r="G2836" s="6" t="s">
        <v>103</v>
      </c>
      <c r="H2836" s="6" t="s">
        <v>21</v>
      </c>
      <c r="I2836" s="8">
        <v>0.6</v>
      </c>
      <c r="J2836" s="9">
        <v>1000</v>
      </c>
      <c r="K2836" s="10">
        <f t="shared" si="22"/>
        <v>600</v>
      </c>
      <c r="L2836" s="10">
        <f t="shared" si="23"/>
        <v>210</v>
      </c>
      <c r="M2836" s="11">
        <v>0.35</v>
      </c>
      <c r="O2836" s="16"/>
      <c r="P2836" s="14"/>
      <c r="Q2836" s="12"/>
      <c r="R2836" s="13"/>
    </row>
    <row r="2837" spans="1:18" ht="15.85" customHeight="1">
      <c r="A2837" s="1"/>
      <c r="B2837" s="6" t="s">
        <v>14</v>
      </c>
      <c r="C2837" s="6">
        <v>1185732</v>
      </c>
      <c r="D2837" s="7">
        <v>44298</v>
      </c>
      <c r="E2837" s="6" t="s">
        <v>33</v>
      </c>
      <c r="F2837" s="6" t="s">
        <v>102</v>
      </c>
      <c r="G2837" s="6" t="s">
        <v>103</v>
      </c>
      <c r="H2837" s="6" t="s">
        <v>22</v>
      </c>
      <c r="I2837" s="8">
        <v>0.5</v>
      </c>
      <c r="J2837" s="9">
        <v>2250</v>
      </c>
      <c r="K2837" s="10">
        <f t="shared" si="22"/>
        <v>1125</v>
      </c>
      <c r="L2837" s="10">
        <f t="shared" si="23"/>
        <v>450</v>
      </c>
      <c r="M2837" s="11">
        <v>0.4</v>
      </c>
      <c r="O2837" s="16"/>
      <c r="P2837" s="14"/>
      <c r="Q2837" s="12"/>
      <c r="R2837" s="13"/>
    </row>
    <row r="2838" spans="1:18" ht="15.85" customHeight="1">
      <c r="A2838" s="1"/>
      <c r="B2838" s="6" t="s">
        <v>14</v>
      </c>
      <c r="C2838" s="6">
        <v>1185732</v>
      </c>
      <c r="D2838" s="7">
        <v>44329</v>
      </c>
      <c r="E2838" s="6" t="s">
        <v>33</v>
      </c>
      <c r="F2838" s="6" t="s">
        <v>102</v>
      </c>
      <c r="G2838" s="6" t="s">
        <v>103</v>
      </c>
      <c r="H2838" s="6" t="s">
        <v>17</v>
      </c>
      <c r="I2838" s="8">
        <v>0.6</v>
      </c>
      <c r="J2838" s="9">
        <v>4950</v>
      </c>
      <c r="K2838" s="10">
        <f t="shared" si="22"/>
        <v>2970</v>
      </c>
      <c r="L2838" s="10">
        <f t="shared" si="23"/>
        <v>1039.5</v>
      </c>
      <c r="M2838" s="11">
        <v>0.35</v>
      </c>
      <c r="O2838" s="16"/>
      <c r="P2838" s="14"/>
      <c r="Q2838" s="12"/>
      <c r="R2838" s="13"/>
    </row>
    <row r="2839" spans="1:18" ht="15.85" customHeight="1">
      <c r="A2839" s="1"/>
      <c r="B2839" s="6" t="s">
        <v>14</v>
      </c>
      <c r="C2839" s="6">
        <v>1185732</v>
      </c>
      <c r="D2839" s="7">
        <v>44329</v>
      </c>
      <c r="E2839" s="6" t="s">
        <v>33</v>
      </c>
      <c r="F2839" s="6" t="s">
        <v>102</v>
      </c>
      <c r="G2839" s="6" t="s">
        <v>103</v>
      </c>
      <c r="H2839" s="6" t="s">
        <v>18</v>
      </c>
      <c r="I2839" s="8">
        <v>0.5</v>
      </c>
      <c r="J2839" s="9">
        <v>2000</v>
      </c>
      <c r="K2839" s="10">
        <f t="shared" si="22"/>
        <v>1000</v>
      </c>
      <c r="L2839" s="10">
        <f t="shared" si="23"/>
        <v>300</v>
      </c>
      <c r="M2839" s="11">
        <v>0.3</v>
      </c>
      <c r="O2839" s="16"/>
      <c r="P2839" s="14"/>
      <c r="Q2839" s="12"/>
      <c r="R2839" s="13"/>
    </row>
    <row r="2840" spans="1:18" ht="15.85" customHeight="1">
      <c r="A2840" s="1"/>
      <c r="B2840" s="6" t="s">
        <v>14</v>
      </c>
      <c r="C2840" s="6">
        <v>1185732</v>
      </c>
      <c r="D2840" s="7">
        <v>44329</v>
      </c>
      <c r="E2840" s="6" t="s">
        <v>33</v>
      </c>
      <c r="F2840" s="6" t="s">
        <v>102</v>
      </c>
      <c r="G2840" s="6" t="s">
        <v>103</v>
      </c>
      <c r="H2840" s="6" t="s">
        <v>19</v>
      </c>
      <c r="I2840" s="8">
        <v>0.45</v>
      </c>
      <c r="J2840" s="9">
        <v>1750</v>
      </c>
      <c r="K2840" s="10">
        <f t="shared" si="22"/>
        <v>787.5</v>
      </c>
      <c r="L2840" s="10">
        <f t="shared" si="23"/>
        <v>236.25</v>
      </c>
      <c r="M2840" s="11">
        <v>0.3</v>
      </c>
      <c r="O2840" s="16"/>
      <c r="P2840" s="14"/>
      <c r="Q2840" s="12"/>
      <c r="R2840" s="13"/>
    </row>
    <row r="2841" spans="1:18" ht="15.85" customHeight="1">
      <c r="A2841" s="1"/>
      <c r="B2841" s="6" t="s">
        <v>14</v>
      </c>
      <c r="C2841" s="6">
        <v>1185732</v>
      </c>
      <c r="D2841" s="7">
        <v>44329</v>
      </c>
      <c r="E2841" s="6" t="s">
        <v>33</v>
      </c>
      <c r="F2841" s="6" t="s">
        <v>102</v>
      </c>
      <c r="G2841" s="6" t="s">
        <v>103</v>
      </c>
      <c r="H2841" s="6" t="s">
        <v>20</v>
      </c>
      <c r="I2841" s="8">
        <v>0.45</v>
      </c>
      <c r="J2841" s="9">
        <v>1000</v>
      </c>
      <c r="K2841" s="10">
        <f t="shared" si="22"/>
        <v>450</v>
      </c>
      <c r="L2841" s="10">
        <f t="shared" si="23"/>
        <v>135</v>
      </c>
      <c r="M2841" s="11">
        <v>0.3</v>
      </c>
      <c r="O2841" s="16"/>
      <c r="P2841" s="14"/>
      <c r="Q2841" s="12"/>
      <c r="R2841" s="13"/>
    </row>
    <row r="2842" spans="1:18" ht="15.85" customHeight="1">
      <c r="A2842" s="1"/>
      <c r="B2842" s="6" t="s">
        <v>14</v>
      </c>
      <c r="C2842" s="6">
        <v>1185732</v>
      </c>
      <c r="D2842" s="7">
        <v>44329</v>
      </c>
      <c r="E2842" s="6" t="s">
        <v>33</v>
      </c>
      <c r="F2842" s="6" t="s">
        <v>102</v>
      </c>
      <c r="G2842" s="6" t="s">
        <v>103</v>
      </c>
      <c r="H2842" s="6" t="s">
        <v>21</v>
      </c>
      <c r="I2842" s="8">
        <v>0.54999999999999993</v>
      </c>
      <c r="J2842" s="9">
        <v>1250</v>
      </c>
      <c r="K2842" s="10">
        <f t="shared" si="22"/>
        <v>687.49999999999989</v>
      </c>
      <c r="L2842" s="10">
        <f t="shared" si="23"/>
        <v>240.62499999999994</v>
      </c>
      <c r="M2842" s="11">
        <v>0.35</v>
      </c>
      <c r="O2842" s="16"/>
      <c r="P2842" s="14"/>
      <c r="Q2842" s="12"/>
      <c r="R2842" s="13"/>
    </row>
    <row r="2843" spans="1:18" ht="15.85" customHeight="1">
      <c r="A2843" s="1"/>
      <c r="B2843" s="6" t="s">
        <v>14</v>
      </c>
      <c r="C2843" s="6">
        <v>1185732</v>
      </c>
      <c r="D2843" s="7">
        <v>44329</v>
      </c>
      <c r="E2843" s="6" t="s">
        <v>33</v>
      </c>
      <c r="F2843" s="6" t="s">
        <v>102</v>
      </c>
      <c r="G2843" s="6" t="s">
        <v>103</v>
      </c>
      <c r="H2843" s="6" t="s">
        <v>22</v>
      </c>
      <c r="I2843" s="8">
        <v>0.6</v>
      </c>
      <c r="J2843" s="9">
        <v>2500</v>
      </c>
      <c r="K2843" s="10">
        <f t="shared" si="22"/>
        <v>1500</v>
      </c>
      <c r="L2843" s="10">
        <f t="shared" si="23"/>
        <v>600</v>
      </c>
      <c r="M2843" s="11">
        <v>0.4</v>
      </c>
      <c r="O2843" s="16"/>
      <c r="P2843" s="14"/>
      <c r="Q2843" s="12"/>
      <c r="R2843" s="13"/>
    </row>
    <row r="2844" spans="1:18" ht="15.85" customHeight="1">
      <c r="A2844" s="1"/>
      <c r="B2844" s="6" t="s">
        <v>14</v>
      </c>
      <c r="C2844" s="6">
        <v>1185732</v>
      </c>
      <c r="D2844" s="7">
        <v>44359</v>
      </c>
      <c r="E2844" s="6" t="s">
        <v>33</v>
      </c>
      <c r="F2844" s="6" t="s">
        <v>102</v>
      </c>
      <c r="G2844" s="6" t="s">
        <v>103</v>
      </c>
      <c r="H2844" s="6" t="s">
        <v>17</v>
      </c>
      <c r="I2844" s="8">
        <v>0.45</v>
      </c>
      <c r="J2844" s="9">
        <v>5000</v>
      </c>
      <c r="K2844" s="10">
        <f t="shared" si="22"/>
        <v>2250</v>
      </c>
      <c r="L2844" s="10">
        <f t="shared" si="23"/>
        <v>787.5</v>
      </c>
      <c r="M2844" s="11">
        <v>0.35</v>
      </c>
      <c r="O2844" s="16"/>
      <c r="P2844" s="14"/>
      <c r="Q2844" s="12"/>
      <c r="R2844" s="13"/>
    </row>
    <row r="2845" spans="1:18" ht="15.85" customHeight="1">
      <c r="A2845" s="1"/>
      <c r="B2845" s="6" t="s">
        <v>14</v>
      </c>
      <c r="C2845" s="6">
        <v>1185732</v>
      </c>
      <c r="D2845" s="7">
        <v>44359</v>
      </c>
      <c r="E2845" s="6" t="s">
        <v>33</v>
      </c>
      <c r="F2845" s="6" t="s">
        <v>102</v>
      </c>
      <c r="G2845" s="6" t="s">
        <v>103</v>
      </c>
      <c r="H2845" s="6" t="s">
        <v>18</v>
      </c>
      <c r="I2845" s="8">
        <v>0.40000000000000008</v>
      </c>
      <c r="J2845" s="9">
        <v>2500</v>
      </c>
      <c r="K2845" s="10">
        <f t="shared" si="22"/>
        <v>1000.0000000000002</v>
      </c>
      <c r="L2845" s="10">
        <f t="shared" si="23"/>
        <v>300.00000000000006</v>
      </c>
      <c r="M2845" s="11">
        <v>0.3</v>
      </c>
      <c r="O2845" s="16"/>
      <c r="P2845" s="14"/>
      <c r="Q2845" s="12"/>
      <c r="R2845" s="13"/>
    </row>
    <row r="2846" spans="1:18" ht="15.85" customHeight="1">
      <c r="A2846" s="1"/>
      <c r="B2846" s="6" t="s">
        <v>14</v>
      </c>
      <c r="C2846" s="6">
        <v>1185732</v>
      </c>
      <c r="D2846" s="7">
        <v>44359</v>
      </c>
      <c r="E2846" s="6" t="s">
        <v>33</v>
      </c>
      <c r="F2846" s="6" t="s">
        <v>102</v>
      </c>
      <c r="G2846" s="6" t="s">
        <v>103</v>
      </c>
      <c r="H2846" s="6" t="s">
        <v>19</v>
      </c>
      <c r="I2846" s="8">
        <v>0.35000000000000003</v>
      </c>
      <c r="J2846" s="9">
        <v>2000</v>
      </c>
      <c r="K2846" s="10">
        <f t="shared" si="22"/>
        <v>700.00000000000011</v>
      </c>
      <c r="L2846" s="10">
        <f t="shared" si="23"/>
        <v>210.00000000000003</v>
      </c>
      <c r="M2846" s="11">
        <v>0.3</v>
      </c>
      <c r="O2846" s="16"/>
      <c r="P2846" s="14"/>
      <c r="Q2846" s="12"/>
      <c r="R2846" s="13"/>
    </row>
    <row r="2847" spans="1:18" ht="15.85" customHeight="1">
      <c r="A2847" s="1"/>
      <c r="B2847" s="6" t="s">
        <v>14</v>
      </c>
      <c r="C2847" s="6">
        <v>1185732</v>
      </c>
      <c r="D2847" s="7">
        <v>44359</v>
      </c>
      <c r="E2847" s="6" t="s">
        <v>33</v>
      </c>
      <c r="F2847" s="6" t="s">
        <v>102</v>
      </c>
      <c r="G2847" s="6" t="s">
        <v>103</v>
      </c>
      <c r="H2847" s="6" t="s">
        <v>20</v>
      </c>
      <c r="I2847" s="8">
        <v>0.35000000000000003</v>
      </c>
      <c r="J2847" s="9">
        <v>1750</v>
      </c>
      <c r="K2847" s="10">
        <f t="shared" si="22"/>
        <v>612.50000000000011</v>
      </c>
      <c r="L2847" s="10">
        <f t="shared" si="23"/>
        <v>183.75000000000003</v>
      </c>
      <c r="M2847" s="11">
        <v>0.3</v>
      </c>
      <c r="O2847" s="16"/>
      <c r="P2847" s="14"/>
      <c r="Q2847" s="12"/>
      <c r="R2847" s="13"/>
    </row>
    <row r="2848" spans="1:18" ht="15.85" customHeight="1">
      <c r="A2848" s="1"/>
      <c r="B2848" s="6" t="s">
        <v>14</v>
      </c>
      <c r="C2848" s="6">
        <v>1185732</v>
      </c>
      <c r="D2848" s="7">
        <v>44359</v>
      </c>
      <c r="E2848" s="6" t="s">
        <v>33</v>
      </c>
      <c r="F2848" s="6" t="s">
        <v>102</v>
      </c>
      <c r="G2848" s="6" t="s">
        <v>103</v>
      </c>
      <c r="H2848" s="6" t="s">
        <v>21</v>
      </c>
      <c r="I2848" s="8">
        <v>0.45</v>
      </c>
      <c r="J2848" s="9">
        <v>1750</v>
      </c>
      <c r="K2848" s="10">
        <f t="shared" si="22"/>
        <v>787.5</v>
      </c>
      <c r="L2848" s="10">
        <f t="shared" si="23"/>
        <v>275.625</v>
      </c>
      <c r="M2848" s="11">
        <v>0.35</v>
      </c>
      <c r="O2848" s="16"/>
      <c r="P2848" s="14"/>
      <c r="Q2848" s="12"/>
      <c r="R2848" s="13"/>
    </row>
    <row r="2849" spans="1:18" ht="15.85" customHeight="1">
      <c r="A2849" s="1"/>
      <c r="B2849" s="6" t="s">
        <v>14</v>
      </c>
      <c r="C2849" s="6">
        <v>1185732</v>
      </c>
      <c r="D2849" s="7">
        <v>44359</v>
      </c>
      <c r="E2849" s="6" t="s">
        <v>33</v>
      </c>
      <c r="F2849" s="6" t="s">
        <v>102</v>
      </c>
      <c r="G2849" s="6" t="s">
        <v>103</v>
      </c>
      <c r="H2849" s="6" t="s">
        <v>22</v>
      </c>
      <c r="I2849" s="8">
        <v>0.55000000000000004</v>
      </c>
      <c r="J2849" s="9">
        <v>3250</v>
      </c>
      <c r="K2849" s="10">
        <f t="shared" si="22"/>
        <v>1787.5000000000002</v>
      </c>
      <c r="L2849" s="10">
        <f t="shared" si="23"/>
        <v>715.00000000000011</v>
      </c>
      <c r="M2849" s="11">
        <v>0.4</v>
      </c>
      <c r="O2849" s="16"/>
      <c r="P2849" s="14"/>
      <c r="Q2849" s="12"/>
      <c r="R2849" s="13"/>
    </row>
    <row r="2850" spans="1:18" ht="15.85" customHeight="1">
      <c r="A2850" s="1"/>
      <c r="B2850" s="6" t="s">
        <v>14</v>
      </c>
      <c r="C2850" s="6">
        <v>1185732</v>
      </c>
      <c r="D2850" s="7">
        <v>44388</v>
      </c>
      <c r="E2850" s="6" t="s">
        <v>33</v>
      </c>
      <c r="F2850" s="6" t="s">
        <v>102</v>
      </c>
      <c r="G2850" s="6" t="s">
        <v>103</v>
      </c>
      <c r="H2850" s="6" t="s">
        <v>17</v>
      </c>
      <c r="I2850" s="8">
        <v>0.5</v>
      </c>
      <c r="J2850" s="9">
        <v>5500</v>
      </c>
      <c r="K2850" s="10">
        <f t="shared" si="22"/>
        <v>2750</v>
      </c>
      <c r="L2850" s="10">
        <f t="shared" si="23"/>
        <v>962.49999999999989</v>
      </c>
      <c r="M2850" s="11">
        <v>0.35</v>
      </c>
      <c r="O2850" s="16"/>
      <c r="P2850" s="14"/>
      <c r="Q2850" s="12"/>
      <c r="R2850" s="13"/>
    </row>
    <row r="2851" spans="1:18" ht="15.85" customHeight="1">
      <c r="A2851" s="1"/>
      <c r="B2851" s="6" t="s">
        <v>14</v>
      </c>
      <c r="C2851" s="6">
        <v>1185732</v>
      </c>
      <c r="D2851" s="7">
        <v>44388</v>
      </c>
      <c r="E2851" s="6" t="s">
        <v>33</v>
      </c>
      <c r="F2851" s="6" t="s">
        <v>102</v>
      </c>
      <c r="G2851" s="6" t="s">
        <v>103</v>
      </c>
      <c r="H2851" s="6" t="s">
        <v>18</v>
      </c>
      <c r="I2851" s="8">
        <v>0.45000000000000007</v>
      </c>
      <c r="J2851" s="9">
        <v>3000</v>
      </c>
      <c r="K2851" s="10">
        <f t="shared" si="22"/>
        <v>1350.0000000000002</v>
      </c>
      <c r="L2851" s="10">
        <f t="shared" si="23"/>
        <v>405.00000000000006</v>
      </c>
      <c r="M2851" s="11">
        <v>0.3</v>
      </c>
      <c r="O2851" s="16"/>
      <c r="P2851" s="14"/>
      <c r="Q2851" s="12"/>
      <c r="R2851" s="13"/>
    </row>
    <row r="2852" spans="1:18" ht="15.85" customHeight="1">
      <c r="A2852" s="1"/>
      <c r="B2852" s="6" t="s">
        <v>14</v>
      </c>
      <c r="C2852" s="6">
        <v>1185732</v>
      </c>
      <c r="D2852" s="7">
        <v>44388</v>
      </c>
      <c r="E2852" s="6" t="s">
        <v>33</v>
      </c>
      <c r="F2852" s="6" t="s">
        <v>102</v>
      </c>
      <c r="G2852" s="6" t="s">
        <v>103</v>
      </c>
      <c r="H2852" s="6" t="s">
        <v>19</v>
      </c>
      <c r="I2852" s="8">
        <v>0.4</v>
      </c>
      <c r="J2852" s="9">
        <v>2250</v>
      </c>
      <c r="K2852" s="10">
        <f t="shared" si="22"/>
        <v>900</v>
      </c>
      <c r="L2852" s="10">
        <f t="shared" si="23"/>
        <v>270</v>
      </c>
      <c r="M2852" s="11">
        <v>0.3</v>
      </c>
      <c r="O2852" s="16"/>
      <c r="P2852" s="14"/>
      <c r="Q2852" s="12"/>
      <c r="R2852" s="13"/>
    </row>
    <row r="2853" spans="1:18" ht="15.85" customHeight="1">
      <c r="A2853" s="1"/>
      <c r="B2853" s="6" t="s">
        <v>14</v>
      </c>
      <c r="C2853" s="6">
        <v>1185732</v>
      </c>
      <c r="D2853" s="7">
        <v>44388</v>
      </c>
      <c r="E2853" s="6" t="s">
        <v>33</v>
      </c>
      <c r="F2853" s="6" t="s">
        <v>102</v>
      </c>
      <c r="G2853" s="6" t="s">
        <v>103</v>
      </c>
      <c r="H2853" s="6" t="s">
        <v>20</v>
      </c>
      <c r="I2853" s="8">
        <v>0.4</v>
      </c>
      <c r="J2853" s="9">
        <v>1750</v>
      </c>
      <c r="K2853" s="10">
        <f t="shared" si="22"/>
        <v>700</v>
      </c>
      <c r="L2853" s="10">
        <f t="shared" si="23"/>
        <v>210</v>
      </c>
      <c r="M2853" s="11">
        <v>0.3</v>
      </c>
      <c r="O2853" s="16"/>
      <c r="P2853" s="14"/>
      <c r="Q2853" s="12"/>
      <c r="R2853" s="13"/>
    </row>
    <row r="2854" spans="1:18" ht="15.85" customHeight="1">
      <c r="A2854" s="1"/>
      <c r="B2854" s="6" t="s">
        <v>14</v>
      </c>
      <c r="C2854" s="6">
        <v>1185732</v>
      </c>
      <c r="D2854" s="7">
        <v>44388</v>
      </c>
      <c r="E2854" s="6" t="s">
        <v>33</v>
      </c>
      <c r="F2854" s="6" t="s">
        <v>102</v>
      </c>
      <c r="G2854" s="6" t="s">
        <v>103</v>
      </c>
      <c r="H2854" s="6" t="s">
        <v>21</v>
      </c>
      <c r="I2854" s="8">
        <v>0.5</v>
      </c>
      <c r="J2854" s="9">
        <v>2000</v>
      </c>
      <c r="K2854" s="10">
        <f t="shared" si="22"/>
        <v>1000</v>
      </c>
      <c r="L2854" s="10">
        <f t="shared" si="23"/>
        <v>350</v>
      </c>
      <c r="M2854" s="11">
        <v>0.35</v>
      </c>
      <c r="O2854" s="16"/>
      <c r="P2854" s="14"/>
      <c r="Q2854" s="12"/>
      <c r="R2854" s="13"/>
    </row>
    <row r="2855" spans="1:18" ht="15.85" customHeight="1">
      <c r="A2855" s="1"/>
      <c r="B2855" s="6" t="s">
        <v>14</v>
      </c>
      <c r="C2855" s="6">
        <v>1185732</v>
      </c>
      <c r="D2855" s="7">
        <v>44388</v>
      </c>
      <c r="E2855" s="6" t="s">
        <v>33</v>
      </c>
      <c r="F2855" s="6" t="s">
        <v>102</v>
      </c>
      <c r="G2855" s="6" t="s">
        <v>103</v>
      </c>
      <c r="H2855" s="6" t="s">
        <v>22</v>
      </c>
      <c r="I2855" s="8">
        <v>0.55000000000000004</v>
      </c>
      <c r="J2855" s="9">
        <v>3750</v>
      </c>
      <c r="K2855" s="10">
        <f t="shared" si="22"/>
        <v>2062.5</v>
      </c>
      <c r="L2855" s="10">
        <f t="shared" si="23"/>
        <v>825</v>
      </c>
      <c r="M2855" s="11">
        <v>0.4</v>
      </c>
      <c r="O2855" s="16"/>
      <c r="P2855" s="14"/>
      <c r="Q2855" s="12"/>
      <c r="R2855" s="13"/>
    </row>
    <row r="2856" spans="1:18" ht="15.85" customHeight="1">
      <c r="A2856" s="1"/>
      <c r="B2856" s="6" t="s">
        <v>14</v>
      </c>
      <c r="C2856" s="6">
        <v>1185732</v>
      </c>
      <c r="D2856" s="7">
        <v>44420</v>
      </c>
      <c r="E2856" s="6" t="s">
        <v>33</v>
      </c>
      <c r="F2856" s="6" t="s">
        <v>102</v>
      </c>
      <c r="G2856" s="6" t="s">
        <v>103</v>
      </c>
      <c r="H2856" s="6" t="s">
        <v>17</v>
      </c>
      <c r="I2856" s="8">
        <v>0.5</v>
      </c>
      <c r="J2856" s="9">
        <v>5250</v>
      </c>
      <c r="K2856" s="10">
        <f t="shared" si="22"/>
        <v>2625</v>
      </c>
      <c r="L2856" s="10">
        <f t="shared" si="23"/>
        <v>918.74999999999989</v>
      </c>
      <c r="M2856" s="11">
        <v>0.35</v>
      </c>
      <c r="O2856" s="16"/>
      <c r="P2856" s="14"/>
      <c r="Q2856" s="12"/>
      <c r="R2856" s="13"/>
    </row>
    <row r="2857" spans="1:18" ht="15.85" customHeight="1">
      <c r="A2857" s="1"/>
      <c r="B2857" s="6" t="s">
        <v>14</v>
      </c>
      <c r="C2857" s="6">
        <v>1185732</v>
      </c>
      <c r="D2857" s="7">
        <v>44420</v>
      </c>
      <c r="E2857" s="6" t="s">
        <v>33</v>
      </c>
      <c r="F2857" s="6" t="s">
        <v>102</v>
      </c>
      <c r="G2857" s="6" t="s">
        <v>103</v>
      </c>
      <c r="H2857" s="6" t="s">
        <v>18</v>
      </c>
      <c r="I2857" s="8">
        <v>0.45000000000000007</v>
      </c>
      <c r="J2857" s="9">
        <v>3000</v>
      </c>
      <c r="K2857" s="10">
        <f t="shared" si="22"/>
        <v>1350.0000000000002</v>
      </c>
      <c r="L2857" s="10">
        <f t="shared" si="23"/>
        <v>405.00000000000006</v>
      </c>
      <c r="M2857" s="11">
        <v>0.3</v>
      </c>
      <c r="O2857" s="16"/>
      <c r="P2857" s="14"/>
      <c r="Q2857" s="12"/>
      <c r="R2857" s="13"/>
    </row>
    <row r="2858" spans="1:18" ht="15.85" customHeight="1">
      <c r="A2858" s="1"/>
      <c r="B2858" s="6" t="s">
        <v>14</v>
      </c>
      <c r="C2858" s="6">
        <v>1185732</v>
      </c>
      <c r="D2858" s="7">
        <v>44420</v>
      </c>
      <c r="E2858" s="6" t="s">
        <v>33</v>
      </c>
      <c r="F2858" s="6" t="s">
        <v>102</v>
      </c>
      <c r="G2858" s="6" t="s">
        <v>103</v>
      </c>
      <c r="H2858" s="6" t="s">
        <v>19</v>
      </c>
      <c r="I2858" s="8">
        <v>0.4</v>
      </c>
      <c r="J2858" s="9">
        <v>2250</v>
      </c>
      <c r="K2858" s="10">
        <f t="shared" si="22"/>
        <v>900</v>
      </c>
      <c r="L2858" s="10">
        <f t="shared" si="23"/>
        <v>270</v>
      </c>
      <c r="M2858" s="11">
        <v>0.3</v>
      </c>
      <c r="O2858" s="16"/>
      <c r="P2858" s="14"/>
      <c r="Q2858" s="12"/>
      <c r="R2858" s="13"/>
    </row>
    <row r="2859" spans="1:18" ht="15.85" customHeight="1">
      <c r="A2859" s="1"/>
      <c r="B2859" s="6" t="s">
        <v>14</v>
      </c>
      <c r="C2859" s="6">
        <v>1185732</v>
      </c>
      <c r="D2859" s="7">
        <v>44420</v>
      </c>
      <c r="E2859" s="6" t="s">
        <v>33</v>
      </c>
      <c r="F2859" s="6" t="s">
        <v>102</v>
      </c>
      <c r="G2859" s="6" t="s">
        <v>103</v>
      </c>
      <c r="H2859" s="6" t="s">
        <v>20</v>
      </c>
      <c r="I2859" s="8">
        <v>0.4</v>
      </c>
      <c r="J2859" s="9">
        <v>2000</v>
      </c>
      <c r="K2859" s="10">
        <f t="shared" si="22"/>
        <v>800</v>
      </c>
      <c r="L2859" s="10">
        <f t="shared" si="23"/>
        <v>240</v>
      </c>
      <c r="M2859" s="11">
        <v>0.3</v>
      </c>
      <c r="O2859" s="16"/>
      <c r="P2859" s="14"/>
      <c r="Q2859" s="12"/>
      <c r="R2859" s="13"/>
    </row>
    <row r="2860" spans="1:18" ht="15.85" customHeight="1">
      <c r="A2860" s="1"/>
      <c r="B2860" s="6" t="s">
        <v>14</v>
      </c>
      <c r="C2860" s="6">
        <v>1185732</v>
      </c>
      <c r="D2860" s="7">
        <v>44420</v>
      </c>
      <c r="E2860" s="6" t="s">
        <v>33</v>
      </c>
      <c r="F2860" s="6" t="s">
        <v>102</v>
      </c>
      <c r="G2860" s="6" t="s">
        <v>103</v>
      </c>
      <c r="H2860" s="6" t="s">
        <v>21</v>
      </c>
      <c r="I2860" s="8">
        <v>0.5</v>
      </c>
      <c r="J2860" s="9">
        <v>1750</v>
      </c>
      <c r="K2860" s="10">
        <f t="shared" si="22"/>
        <v>875</v>
      </c>
      <c r="L2860" s="10">
        <f t="shared" si="23"/>
        <v>306.25</v>
      </c>
      <c r="M2860" s="11">
        <v>0.35</v>
      </c>
      <c r="O2860" s="16"/>
      <c r="P2860" s="14"/>
      <c r="Q2860" s="12"/>
      <c r="R2860" s="13"/>
    </row>
    <row r="2861" spans="1:18" ht="15.85" customHeight="1">
      <c r="A2861" s="1"/>
      <c r="B2861" s="6" t="s">
        <v>14</v>
      </c>
      <c r="C2861" s="6">
        <v>1185732</v>
      </c>
      <c r="D2861" s="7">
        <v>44420</v>
      </c>
      <c r="E2861" s="6" t="s">
        <v>33</v>
      </c>
      <c r="F2861" s="6" t="s">
        <v>102</v>
      </c>
      <c r="G2861" s="6" t="s">
        <v>103</v>
      </c>
      <c r="H2861" s="6" t="s">
        <v>22</v>
      </c>
      <c r="I2861" s="8">
        <v>0.55000000000000004</v>
      </c>
      <c r="J2861" s="9">
        <v>3500</v>
      </c>
      <c r="K2861" s="10">
        <f t="shared" si="22"/>
        <v>1925.0000000000002</v>
      </c>
      <c r="L2861" s="10">
        <f t="shared" si="23"/>
        <v>770.00000000000011</v>
      </c>
      <c r="M2861" s="11">
        <v>0.4</v>
      </c>
      <c r="O2861" s="16"/>
      <c r="P2861" s="14"/>
      <c r="Q2861" s="12"/>
      <c r="R2861" s="13"/>
    </row>
    <row r="2862" spans="1:18" ht="15.85" customHeight="1">
      <c r="A2862" s="1"/>
      <c r="B2862" s="6" t="s">
        <v>14</v>
      </c>
      <c r="C2862" s="6">
        <v>1185732</v>
      </c>
      <c r="D2862" s="7">
        <v>44452</v>
      </c>
      <c r="E2862" s="6" t="s">
        <v>33</v>
      </c>
      <c r="F2862" s="6" t="s">
        <v>102</v>
      </c>
      <c r="G2862" s="6" t="s">
        <v>103</v>
      </c>
      <c r="H2862" s="6" t="s">
        <v>17</v>
      </c>
      <c r="I2862" s="8">
        <v>0.45</v>
      </c>
      <c r="J2862" s="9">
        <v>4750</v>
      </c>
      <c r="K2862" s="10">
        <f t="shared" si="22"/>
        <v>2137.5</v>
      </c>
      <c r="L2862" s="10">
        <f t="shared" si="23"/>
        <v>748.125</v>
      </c>
      <c r="M2862" s="11">
        <v>0.35</v>
      </c>
      <c r="O2862" s="16"/>
      <c r="P2862" s="14"/>
      <c r="Q2862" s="12"/>
      <c r="R2862" s="13"/>
    </row>
    <row r="2863" spans="1:18" ht="15.85" customHeight="1">
      <c r="A2863" s="1"/>
      <c r="B2863" s="6" t="s">
        <v>14</v>
      </c>
      <c r="C2863" s="6">
        <v>1185732</v>
      </c>
      <c r="D2863" s="7">
        <v>44452</v>
      </c>
      <c r="E2863" s="6" t="s">
        <v>33</v>
      </c>
      <c r="F2863" s="6" t="s">
        <v>102</v>
      </c>
      <c r="G2863" s="6" t="s">
        <v>103</v>
      </c>
      <c r="H2863" s="6" t="s">
        <v>18</v>
      </c>
      <c r="I2863" s="8">
        <v>0.40000000000000008</v>
      </c>
      <c r="J2863" s="9">
        <v>2750</v>
      </c>
      <c r="K2863" s="10">
        <f t="shared" si="22"/>
        <v>1100.0000000000002</v>
      </c>
      <c r="L2863" s="10">
        <f t="shared" si="23"/>
        <v>330.00000000000006</v>
      </c>
      <c r="M2863" s="11">
        <v>0.3</v>
      </c>
      <c r="O2863" s="16"/>
      <c r="P2863" s="14"/>
      <c r="Q2863" s="12"/>
      <c r="R2863" s="13"/>
    </row>
    <row r="2864" spans="1:18" ht="15.85" customHeight="1">
      <c r="A2864" s="1"/>
      <c r="B2864" s="6" t="s">
        <v>14</v>
      </c>
      <c r="C2864" s="6">
        <v>1185732</v>
      </c>
      <c r="D2864" s="7">
        <v>44452</v>
      </c>
      <c r="E2864" s="6" t="s">
        <v>33</v>
      </c>
      <c r="F2864" s="6" t="s">
        <v>102</v>
      </c>
      <c r="G2864" s="6" t="s">
        <v>103</v>
      </c>
      <c r="H2864" s="6" t="s">
        <v>19</v>
      </c>
      <c r="I2864" s="8">
        <v>0.35000000000000003</v>
      </c>
      <c r="J2864" s="9">
        <v>1750</v>
      </c>
      <c r="K2864" s="10">
        <f t="shared" si="22"/>
        <v>612.50000000000011</v>
      </c>
      <c r="L2864" s="10">
        <f t="shared" si="23"/>
        <v>183.75000000000003</v>
      </c>
      <c r="M2864" s="11">
        <v>0.3</v>
      </c>
      <c r="O2864" s="16"/>
      <c r="P2864" s="14"/>
      <c r="Q2864" s="12"/>
      <c r="R2864" s="13"/>
    </row>
    <row r="2865" spans="1:18" ht="15.85" customHeight="1">
      <c r="A2865" s="1"/>
      <c r="B2865" s="6" t="s">
        <v>14</v>
      </c>
      <c r="C2865" s="6">
        <v>1185732</v>
      </c>
      <c r="D2865" s="7">
        <v>44452</v>
      </c>
      <c r="E2865" s="6" t="s">
        <v>33</v>
      </c>
      <c r="F2865" s="6" t="s">
        <v>102</v>
      </c>
      <c r="G2865" s="6" t="s">
        <v>103</v>
      </c>
      <c r="H2865" s="6" t="s">
        <v>20</v>
      </c>
      <c r="I2865" s="8">
        <v>0.35000000000000003</v>
      </c>
      <c r="J2865" s="9">
        <v>1500</v>
      </c>
      <c r="K2865" s="10">
        <f t="shared" si="22"/>
        <v>525</v>
      </c>
      <c r="L2865" s="10">
        <f t="shared" si="23"/>
        <v>157.5</v>
      </c>
      <c r="M2865" s="11">
        <v>0.3</v>
      </c>
      <c r="O2865" s="16"/>
      <c r="P2865" s="14"/>
      <c r="Q2865" s="12"/>
      <c r="R2865" s="13"/>
    </row>
    <row r="2866" spans="1:18" ht="15.85" customHeight="1">
      <c r="A2866" s="1"/>
      <c r="B2866" s="6" t="s">
        <v>14</v>
      </c>
      <c r="C2866" s="6">
        <v>1185732</v>
      </c>
      <c r="D2866" s="7">
        <v>44452</v>
      </c>
      <c r="E2866" s="6" t="s">
        <v>33</v>
      </c>
      <c r="F2866" s="6" t="s">
        <v>102</v>
      </c>
      <c r="G2866" s="6" t="s">
        <v>103</v>
      </c>
      <c r="H2866" s="6" t="s">
        <v>21</v>
      </c>
      <c r="I2866" s="8">
        <v>0.45</v>
      </c>
      <c r="J2866" s="9">
        <v>1500</v>
      </c>
      <c r="K2866" s="10">
        <f t="shared" si="22"/>
        <v>675</v>
      </c>
      <c r="L2866" s="10">
        <f t="shared" si="23"/>
        <v>236.24999999999997</v>
      </c>
      <c r="M2866" s="11">
        <v>0.35</v>
      </c>
      <c r="O2866" s="16"/>
      <c r="P2866" s="14"/>
      <c r="Q2866" s="12"/>
      <c r="R2866" s="13"/>
    </row>
    <row r="2867" spans="1:18" ht="15.85" customHeight="1">
      <c r="A2867" s="1"/>
      <c r="B2867" s="6" t="s">
        <v>14</v>
      </c>
      <c r="C2867" s="6">
        <v>1185732</v>
      </c>
      <c r="D2867" s="7">
        <v>44452</v>
      </c>
      <c r="E2867" s="6" t="s">
        <v>33</v>
      </c>
      <c r="F2867" s="6" t="s">
        <v>102</v>
      </c>
      <c r="G2867" s="6" t="s">
        <v>103</v>
      </c>
      <c r="H2867" s="6" t="s">
        <v>22</v>
      </c>
      <c r="I2867" s="8">
        <v>0.5</v>
      </c>
      <c r="J2867" s="9">
        <v>2250</v>
      </c>
      <c r="K2867" s="10">
        <f t="shared" si="22"/>
        <v>1125</v>
      </c>
      <c r="L2867" s="10">
        <f t="shared" si="23"/>
        <v>450</v>
      </c>
      <c r="M2867" s="11">
        <v>0.4</v>
      </c>
      <c r="O2867" s="16"/>
      <c r="P2867" s="14"/>
      <c r="Q2867" s="12"/>
      <c r="R2867" s="13"/>
    </row>
    <row r="2868" spans="1:18" ht="15.85" customHeight="1">
      <c r="A2868" s="1"/>
      <c r="B2868" s="6" t="s">
        <v>14</v>
      </c>
      <c r="C2868" s="6">
        <v>1185732</v>
      </c>
      <c r="D2868" s="7">
        <v>44481</v>
      </c>
      <c r="E2868" s="6" t="s">
        <v>33</v>
      </c>
      <c r="F2868" s="6" t="s">
        <v>102</v>
      </c>
      <c r="G2868" s="6" t="s">
        <v>103</v>
      </c>
      <c r="H2868" s="6" t="s">
        <v>17</v>
      </c>
      <c r="I2868" s="8">
        <v>0.54999999999999993</v>
      </c>
      <c r="J2868" s="9">
        <v>4000</v>
      </c>
      <c r="K2868" s="10">
        <f t="shared" si="22"/>
        <v>2199.9999999999995</v>
      </c>
      <c r="L2868" s="10">
        <f t="shared" si="23"/>
        <v>769.99999999999977</v>
      </c>
      <c r="M2868" s="11">
        <v>0.35</v>
      </c>
      <c r="O2868" s="16"/>
      <c r="P2868" s="14"/>
      <c r="Q2868" s="12"/>
      <c r="R2868" s="13"/>
    </row>
    <row r="2869" spans="1:18" ht="15.85" customHeight="1">
      <c r="A2869" s="1"/>
      <c r="B2869" s="6" t="s">
        <v>14</v>
      </c>
      <c r="C2869" s="6">
        <v>1185732</v>
      </c>
      <c r="D2869" s="7">
        <v>44481</v>
      </c>
      <c r="E2869" s="6" t="s">
        <v>33</v>
      </c>
      <c r="F2869" s="6" t="s">
        <v>102</v>
      </c>
      <c r="G2869" s="6" t="s">
        <v>103</v>
      </c>
      <c r="H2869" s="6" t="s">
        <v>18</v>
      </c>
      <c r="I2869" s="8">
        <v>0.45</v>
      </c>
      <c r="J2869" s="9">
        <v>2500</v>
      </c>
      <c r="K2869" s="10">
        <f t="shared" si="22"/>
        <v>1125</v>
      </c>
      <c r="L2869" s="10">
        <f t="shared" si="23"/>
        <v>337.5</v>
      </c>
      <c r="M2869" s="11">
        <v>0.3</v>
      </c>
      <c r="O2869" s="16"/>
      <c r="P2869" s="14"/>
      <c r="Q2869" s="12"/>
      <c r="R2869" s="13"/>
    </row>
    <row r="2870" spans="1:18" ht="15.85" customHeight="1">
      <c r="A2870" s="1"/>
      <c r="B2870" s="6" t="s">
        <v>14</v>
      </c>
      <c r="C2870" s="6">
        <v>1185732</v>
      </c>
      <c r="D2870" s="7">
        <v>44481</v>
      </c>
      <c r="E2870" s="6" t="s">
        <v>33</v>
      </c>
      <c r="F2870" s="6" t="s">
        <v>102</v>
      </c>
      <c r="G2870" s="6" t="s">
        <v>103</v>
      </c>
      <c r="H2870" s="6" t="s">
        <v>19</v>
      </c>
      <c r="I2870" s="8">
        <v>0.45</v>
      </c>
      <c r="J2870" s="9">
        <v>1500</v>
      </c>
      <c r="K2870" s="10">
        <f t="shared" si="22"/>
        <v>675</v>
      </c>
      <c r="L2870" s="10">
        <f t="shared" si="23"/>
        <v>202.5</v>
      </c>
      <c r="M2870" s="11">
        <v>0.3</v>
      </c>
      <c r="O2870" s="16"/>
      <c r="P2870" s="14"/>
      <c r="Q2870" s="12"/>
      <c r="R2870" s="13"/>
    </row>
    <row r="2871" spans="1:18" ht="15.85" customHeight="1">
      <c r="A2871" s="1"/>
      <c r="B2871" s="6" t="s">
        <v>14</v>
      </c>
      <c r="C2871" s="6">
        <v>1185732</v>
      </c>
      <c r="D2871" s="7">
        <v>44481</v>
      </c>
      <c r="E2871" s="6" t="s">
        <v>33</v>
      </c>
      <c r="F2871" s="6" t="s">
        <v>102</v>
      </c>
      <c r="G2871" s="6" t="s">
        <v>103</v>
      </c>
      <c r="H2871" s="6" t="s">
        <v>20</v>
      </c>
      <c r="I2871" s="8">
        <v>0.45</v>
      </c>
      <c r="J2871" s="9">
        <v>1250</v>
      </c>
      <c r="K2871" s="10">
        <f t="shared" si="22"/>
        <v>562.5</v>
      </c>
      <c r="L2871" s="10">
        <f t="shared" si="23"/>
        <v>168.75</v>
      </c>
      <c r="M2871" s="11">
        <v>0.3</v>
      </c>
      <c r="O2871" s="16"/>
      <c r="P2871" s="14"/>
      <c r="Q2871" s="12"/>
      <c r="R2871" s="13"/>
    </row>
    <row r="2872" spans="1:18" ht="15.85" customHeight="1">
      <c r="A2872" s="1"/>
      <c r="B2872" s="6" t="s">
        <v>14</v>
      </c>
      <c r="C2872" s="6">
        <v>1185732</v>
      </c>
      <c r="D2872" s="7">
        <v>44481</v>
      </c>
      <c r="E2872" s="6" t="s">
        <v>33</v>
      </c>
      <c r="F2872" s="6" t="s">
        <v>102</v>
      </c>
      <c r="G2872" s="6" t="s">
        <v>103</v>
      </c>
      <c r="H2872" s="6" t="s">
        <v>21</v>
      </c>
      <c r="I2872" s="8">
        <v>0.54999999999999993</v>
      </c>
      <c r="J2872" s="9">
        <v>1250</v>
      </c>
      <c r="K2872" s="10">
        <f t="shared" si="22"/>
        <v>687.49999999999989</v>
      </c>
      <c r="L2872" s="10">
        <f t="shared" si="23"/>
        <v>240.62499999999994</v>
      </c>
      <c r="M2872" s="11">
        <v>0.35</v>
      </c>
      <c r="O2872" s="16"/>
      <c r="P2872" s="14"/>
      <c r="Q2872" s="12"/>
      <c r="R2872" s="13"/>
    </row>
    <row r="2873" spans="1:18" ht="15.85" customHeight="1">
      <c r="A2873" s="1"/>
      <c r="B2873" s="6" t="s">
        <v>14</v>
      </c>
      <c r="C2873" s="6">
        <v>1185732</v>
      </c>
      <c r="D2873" s="7">
        <v>44481</v>
      </c>
      <c r="E2873" s="6" t="s">
        <v>33</v>
      </c>
      <c r="F2873" s="6" t="s">
        <v>102</v>
      </c>
      <c r="G2873" s="6" t="s">
        <v>103</v>
      </c>
      <c r="H2873" s="6" t="s">
        <v>22</v>
      </c>
      <c r="I2873" s="8">
        <v>0.59999999999999987</v>
      </c>
      <c r="J2873" s="9">
        <v>2500</v>
      </c>
      <c r="K2873" s="10">
        <f t="shared" si="22"/>
        <v>1499.9999999999998</v>
      </c>
      <c r="L2873" s="10">
        <f t="shared" si="23"/>
        <v>599.99999999999989</v>
      </c>
      <c r="M2873" s="11">
        <v>0.4</v>
      </c>
      <c r="O2873" s="16"/>
      <c r="P2873" s="14"/>
      <c r="Q2873" s="12"/>
      <c r="R2873" s="13"/>
    </row>
    <row r="2874" spans="1:18" ht="15.85" customHeight="1">
      <c r="A2874" s="1"/>
      <c r="B2874" s="6" t="s">
        <v>14</v>
      </c>
      <c r="C2874" s="6">
        <v>1185732</v>
      </c>
      <c r="D2874" s="7">
        <v>44512</v>
      </c>
      <c r="E2874" s="6" t="s">
        <v>33</v>
      </c>
      <c r="F2874" s="6" t="s">
        <v>102</v>
      </c>
      <c r="G2874" s="6" t="s">
        <v>103</v>
      </c>
      <c r="H2874" s="6" t="s">
        <v>17</v>
      </c>
      <c r="I2874" s="8">
        <v>0.54999999999999993</v>
      </c>
      <c r="J2874" s="9">
        <v>4000</v>
      </c>
      <c r="K2874" s="10">
        <f t="shared" si="22"/>
        <v>2199.9999999999995</v>
      </c>
      <c r="L2874" s="10">
        <f t="shared" si="23"/>
        <v>769.99999999999977</v>
      </c>
      <c r="M2874" s="11">
        <v>0.35</v>
      </c>
      <c r="O2874" s="16"/>
      <c r="P2874" s="14"/>
      <c r="Q2874" s="12"/>
      <c r="R2874" s="13"/>
    </row>
    <row r="2875" spans="1:18" ht="15.85" customHeight="1">
      <c r="A2875" s="1"/>
      <c r="B2875" s="6" t="s">
        <v>14</v>
      </c>
      <c r="C2875" s="6">
        <v>1185732</v>
      </c>
      <c r="D2875" s="7">
        <v>44512</v>
      </c>
      <c r="E2875" s="6" t="s">
        <v>33</v>
      </c>
      <c r="F2875" s="6" t="s">
        <v>102</v>
      </c>
      <c r="G2875" s="6" t="s">
        <v>103</v>
      </c>
      <c r="H2875" s="6" t="s">
        <v>18</v>
      </c>
      <c r="I2875" s="8">
        <v>0.45</v>
      </c>
      <c r="J2875" s="9">
        <v>2500</v>
      </c>
      <c r="K2875" s="10">
        <f t="shared" si="22"/>
        <v>1125</v>
      </c>
      <c r="L2875" s="10">
        <f t="shared" si="23"/>
        <v>337.5</v>
      </c>
      <c r="M2875" s="11">
        <v>0.3</v>
      </c>
      <c r="O2875" s="16"/>
      <c r="P2875" s="14"/>
      <c r="Q2875" s="12"/>
      <c r="R2875" s="13"/>
    </row>
    <row r="2876" spans="1:18" ht="15.85" customHeight="1">
      <c r="A2876" s="1"/>
      <c r="B2876" s="6" t="s">
        <v>14</v>
      </c>
      <c r="C2876" s="6">
        <v>1185732</v>
      </c>
      <c r="D2876" s="7">
        <v>44512</v>
      </c>
      <c r="E2876" s="6" t="s">
        <v>33</v>
      </c>
      <c r="F2876" s="6" t="s">
        <v>102</v>
      </c>
      <c r="G2876" s="6" t="s">
        <v>103</v>
      </c>
      <c r="H2876" s="6" t="s">
        <v>19</v>
      </c>
      <c r="I2876" s="8">
        <v>0.45</v>
      </c>
      <c r="J2876" s="9">
        <v>1950</v>
      </c>
      <c r="K2876" s="10">
        <f t="shared" si="22"/>
        <v>877.5</v>
      </c>
      <c r="L2876" s="10">
        <f t="shared" si="23"/>
        <v>263.25</v>
      </c>
      <c r="M2876" s="11">
        <v>0.3</v>
      </c>
      <c r="O2876" s="16"/>
      <c r="P2876" s="14"/>
      <c r="Q2876" s="12"/>
      <c r="R2876" s="13"/>
    </row>
    <row r="2877" spans="1:18" ht="15.85" customHeight="1">
      <c r="A2877" s="1"/>
      <c r="B2877" s="6" t="s">
        <v>14</v>
      </c>
      <c r="C2877" s="6">
        <v>1185732</v>
      </c>
      <c r="D2877" s="7">
        <v>44512</v>
      </c>
      <c r="E2877" s="6" t="s">
        <v>33</v>
      </c>
      <c r="F2877" s="6" t="s">
        <v>102</v>
      </c>
      <c r="G2877" s="6" t="s">
        <v>103</v>
      </c>
      <c r="H2877" s="6" t="s">
        <v>20</v>
      </c>
      <c r="I2877" s="8">
        <v>0.45</v>
      </c>
      <c r="J2877" s="9">
        <v>1750</v>
      </c>
      <c r="K2877" s="10">
        <f t="shared" si="22"/>
        <v>787.5</v>
      </c>
      <c r="L2877" s="10">
        <f t="shared" si="23"/>
        <v>236.25</v>
      </c>
      <c r="M2877" s="11">
        <v>0.3</v>
      </c>
      <c r="O2877" s="16"/>
      <c r="P2877" s="14"/>
      <c r="Q2877" s="12"/>
      <c r="R2877" s="13"/>
    </row>
    <row r="2878" spans="1:18" ht="15.85" customHeight="1">
      <c r="A2878" s="1"/>
      <c r="B2878" s="6" t="s">
        <v>14</v>
      </c>
      <c r="C2878" s="6">
        <v>1185732</v>
      </c>
      <c r="D2878" s="7">
        <v>44512</v>
      </c>
      <c r="E2878" s="6" t="s">
        <v>33</v>
      </c>
      <c r="F2878" s="6" t="s">
        <v>102</v>
      </c>
      <c r="G2878" s="6" t="s">
        <v>103</v>
      </c>
      <c r="H2878" s="6" t="s">
        <v>21</v>
      </c>
      <c r="I2878" s="8">
        <v>0.6</v>
      </c>
      <c r="J2878" s="9">
        <v>1500</v>
      </c>
      <c r="K2878" s="10">
        <f t="shared" si="22"/>
        <v>900</v>
      </c>
      <c r="L2878" s="10">
        <f t="shared" si="23"/>
        <v>315</v>
      </c>
      <c r="M2878" s="11">
        <v>0.35</v>
      </c>
      <c r="O2878" s="16"/>
      <c r="P2878" s="14"/>
      <c r="Q2878" s="12"/>
      <c r="R2878" s="13"/>
    </row>
    <row r="2879" spans="1:18" ht="15.85" customHeight="1">
      <c r="A2879" s="1"/>
      <c r="B2879" s="6" t="s">
        <v>14</v>
      </c>
      <c r="C2879" s="6">
        <v>1185732</v>
      </c>
      <c r="D2879" s="7">
        <v>44512</v>
      </c>
      <c r="E2879" s="6" t="s">
        <v>33</v>
      </c>
      <c r="F2879" s="6" t="s">
        <v>102</v>
      </c>
      <c r="G2879" s="6" t="s">
        <v>103</v>
      </c>
      <c r="H2879" s="6" t="s">
        <v>22</v>
      </c>
      <c r="I2879" s="8">
        <v>0.64999999999999991</v>
      </c>
      <c r="J2879" s="9">
        <v>2500</v>
      </c>
      <c r="K2879" s="10">
        <f t="shared" si="22"/>
        <v>1624.9999999999998</v>
      </c>
      <c r="L2879" s="10">
        <f t="shared" si="23"/>
        <v>650</v>
      </c>
      <c r="M2879" s="11">
        <v>0.4</v>
      </c>
      <c r="O2879" s="16"/>
      <c r="P2879" s="14"/>
      <c r="Q2879" s="12"/>
      <c r="R2879" s="13"/>
    </row>
    <row r="2880" spans="1:18" ht="15.85" customHeight="1">
      <c r="A2880" s="1"/>
      <c r="B2880" s="6" t="s">
        <v>14</v>
      </c>
      <c r="C2880" s="6">
        <v>1185732</v>
      </c>
      <c r="D2880" s="7">
        <v>44541</v>
      </c>
      <c r="E2880" s="6" t="s">
        <v>33</v>
      </c>
      <c r="F2880" s="6" t="s">
        <v>102</v>
      </c>
      <c r="G2880" s="6" t="s">
        <v>103</v>
      </c>
      <c r="H2880" s="6" t="s">
        <v>17</v>
      </c>
      <c r="I2880" s="8">
        <v>0.6</v>
      </c>
      <c r="J2880" s="9">
        <v>5000</v>
      </c>
      <c r="K2880" s="10">
        <f t="shared" si="22"/>
        <v>3000</v>
      </c>
      <c r="L2880" s="10">
        <f t="shared" si="23"/>
        <v>1050</v>
      </c>
      <c r="M2880" s="11">
        <v>0.35</v>
      </c>
      <c r="O2880" s="16"/>
      <c r="P2880" s="14"/>
      <c r="Q2880" s="12"/>
      <c r="R2880" s="13"/>
    </row>
    <row r="2881" spans="1:18" ht="15.85" customHeight="1">
      <c r="A2881" s="1"/>
      <c r="B2881" s="6" t="s">
        <v>14</v>
      </c>
      <c r="C2881" s="6">
        <v>1185732</v>
      </c>
      <c r="D2881" s="7">
        <v>44541</v>
      </c>
      <c r="E2881" s="6" t="s">
        <v>33</v>
      </c>
      <c r="F2881" s="6" t="s">
        <v>102</v>
      </c>
      <c r="G2881" s="6" t="s">
        <v>103</v>
      </c>
      <c r="H2881" s="6" t="s">
        <v>18</v>
      </c>
      <c r="I2881" s="8">
        <v>0.5</v>
      </c>
      <c r="J2881" s="9">
        <v>3000</v>
      </c>
      <c r="K2881" s="10">
        <f t="shared" si="22"/>
        <v>1500</v>
      </c>
      <c r="L2881" s="10">
        <f t="shared" si="23"/>
        <v>450</v>
      </c>
      <c r="M2881" s="11">
        <v>0.3</v>
      </c>
      <c r="O2881" s="16"/>
      <c r="P2881" s="14"/>
      <c r="Q2881" s="12"/>
      <c r="R2881" s="13"/>
    </row>
    <row r="2882" spans="1:18" ht="15.85" customHeight="1">
      <c r="A2882" s="1"/>
      <c r="B2882" s="6" t="s">
        <v>14</v>
      </c>
      <c r="C2882" s="6">
        <v>1185732</v>
      </c>
      <c r="D2882" s="7">
        <v>44541</v>
      </c>
      <c r="E2882" s="6" t="s">
        <v>33</v>
      </c>
      <c r="F2882" s="6" t="s">
        <v>102</v>
      </c>
      <c r="G2882" s="6" t="s">
        <v>103</v>
      </c>
      <c r="H2882" s="6" t="s">
        <v>19</v>
      </c>
      <c r="I2882" s="8">
        <v>0.5</v>
      </c>
      <c r="J2882" s="9">
        <v>2500</v>
      </c>
      <c r="K2882" s="10">
        <f t="shared" si="22"/>
        <v>1250</v>
      </c>
      <c r="L2882" s="10">
        <f t="shared" si="23"/>
        <v>375</v>
      </c>
      <c r="M2882" s="11">
        <v>0.3</v>
      </c>
      <c r="O2882" s="16"/>
      <c r="P2882" s="14"/>
      <c r="Q2882" s="12"/>
      <c r="R2882" s="13"/>
    </row>
    <row r="2883" spans="1:18" ht="15.85" customHeight="1">
      <c r="A2883" s="1"/>
      <c r="B2883" s="6" t="s">
        <v>14</v>
      </c>
      <c r="C2883" s="6">
        <v>1185732</v>
      </c>
      <c r="D2883" s="7">
        <v>44541</v>
      </c>
      <c r="E2883" s="6" t="s">
        <v>33</v>
      </c>
      <c r="F2883" s="6" t="s">
        <v>102</v>
      </c>
      <c r="G2883" s="6" t="s">
        <v>103</v>
      </c>
      <c r="H2883" s="6" t="s">
        <v>20</v>
      </c>
      <c r="I2883" s="8">
        <v>0.5</v>
      </c>
      <c r="J2883" s="9">
        <v>2000</v>
      </c>
      <c r="K2883" s="10">
        <f t="shared" si="22"/>
        <v>1000</v>
      </c>
      <c r="L2883" s="10">
        <f t="shared" si="23"/>
        <v>300</v>
      </c>
      <c r="M2883" s="11">
        <v>0.3</v>
      </c>
      <c r="O2883" s="16"/>
      <c r="P2883" s="14"/>
      <c r="Q2883" s="12"/>
      <c r="R2883" s="13"/>
    </row>
    <row r="2884" spans="1:18" ht="15.85" customHeight="1">
      <c r="A2884" s="1"/>
      <c r="B2884" s="6" t="s">
        <v>14</v>
      </c>
      <c r="C2884" s="6">
        <v>1185732</v>
      </c>
      <c r="D2884" s="7">
        <v>44541</v>
      </c>
      <c r="E2884" s="6" t="s">
        <v>33</v>
      </c>
      <c r="F2884" s="6" t="s">
        <v>102</v>
      </c>
      <c r="G2884" s="6" t="s">
        <v>103</v>
      </c>
      <c r="H2884" s="6" t="s">
        <v>21</v>
      </c>
      <c r="I2884" s="8">
        <v>0.6</v>
      </c>
      <c r="J2884" s="9">
        <v>2000</v>
      </c>
      <c r="K2884" s="10">
        <f t="shared" si="22"/>
        <v>1200</v>
      </c>
      <c r="L2884" s="10">
        <f t="shared" si="23"/>
        <v>420</v>
      </c>
      <c r="M2884" s="11">
        <v>0.35</v>
      </c>
      <c r="O2884" s="16"/>
      <c r="P2884" s="14"/>
      <c r="Q2884" s="12"/>
      <c r="R2884" s="13"/>
    </row>
    <row r="2885" spans="1:18" ht="15.85" customHeight="1">
      <c r="A2885" s="1"/>
      <c r="B2885" s="6" t="s">
        <v>14</v>
      </c>
      <c r="C2885" s="6">
        <v>1185732</v>
      </c>
      <c r="D2885" s="7">
        <v>44541</v>
      </c>
      <c r="E2885" s="6" t="s">
        <v>33</v>
      </c>
      <c r="F2885" s="6" t="s">
        <v>102</v>
      </c>
      <c r="G2885" s="6" t="s">
        <v>103</v>
      </c>
      <c r="H2885" s="6" t="s">
        <v>22</v>
      </c>
      <c r="I2885" s="8">
        <v>0.64999999999999991</v>
      </c>
      <c r="J2885" s="9">
        <v>3000</v>
      </c>
      <c r="K2885" s="10">
        <f t="shared" si="22"/>
        <v>1949.9999999999998</v>
      </c>
      <c r="L2885" s="10">
        <f t="shared" si="23"/>
        <v>780</v>
      </c>
      <c r="M2885" s="11">
        <v>0.4</v>
      </c>
      <c r="O2885" s="16"/>
      <c r="P2885" s="14"/>
      <c r="Q2885" s="12"/>
      <c r="R2885" s="13"/>
    </row>
    <row r="2886" spans="1:18" ht="15.85" customHeight="1">
      <c r="A2886" s="1" t="s">
        <v>39</v>
      </c>
      <c r="B2886" s="6" t="s">
        <v>14</v>
      </c>
      <c r="C2886" s="6">
        <v>1185732</v>
      </c>
      <c r="D2886" s="7">
        <v>44205</v>
      </c>
      <c r="E2886" s="6" t="s">
        <v>33</v>
      </c>
      <c r="F2886" s="6" t="s">
        <v>104</v>
      </c>
      <c r="G2886" s="6" t="s">
        <v>105</v>
      </c>
      <c r="H2886" s="6" t="s">
        <v>17</v>
      </c>
      <c r="I2886" s="8">
        <v>0.35000000000000003</v>
      </c>
      <c r="J2886" s="9">
        <v>4750</v>
      </c>
      <c r="K2886" s="10">
        <f t="shared" si="22"/>
        <v>1662.5000000000002</v>
      </c>
      <c r="L2886" s="10">
        <f t="shared" si="23"/>
        <v>581.875</v>
      </c>
      <c r="M2886" s="11">
        <v>0.35</v>
      </c>
      <c r="O2886" s="16"/>
      <c r="P2886" s="14"/>
      <c r="Q2886" s="12"/>
      <c r="R2886" s="13"/>
    </row>
    <row r="2887" spans="1:18" ht="15.85" customHeight="1">
      <c r="A2887" s="1"/>
      <c r="B2887" s="6" t="s">
        <v>14</v>
      </c>
      <c r="C2887" s="6">
        <v>1185732</v>
      </c>
      <c r="D2887" s="7">
        <v>44205</v>
      </c>
      <c r="E2887" s="6" t="s">
        <v>33</v>
      </c>
      <c r="F2887" s="6" t="s">
        <v>104</v>
      </c>
      <c r="G2887" s="6" t="s">
        <v>105</v>
      </c>
      <c r="H2887" s="6" t="s">
        <v>18</v>
      </c>
      <c r="I2887" s="8">
        <v>0.35000000000000003</v>
      </c>
      <c r="J2887" s="9">
        <v>2750</v>
      </c>
      <c r="K2887" s="10">
        <f t="shared" si="22"/>
        <v>962.50000000000011</v>
      </c>
      <c r="L2887" s="10">
        <f t="shared" si="23"/>
        <v>288.75</v>
      </c>
      <c r="M2887" s="11">
        <v>0.3</v>
      </c>
      <c r="O2887" s="16"/>
      <c r="P2887" s="14"/>
      <c r="Q2887" s="12"/>
      <c r="R2887" s="13"/>
    </row>
    <row r="2888" spans="1:18" ht="15.85" customHeight="1">
      <c r="A2888" s="1"/>
      <c r="B2888" s="6" t="s">
        <v>14</v>
      </c>
      <c r="C2888" s="6">
        <v>1185732</v>
      </c>
      <c r="D2888" s="7">
        <v>44205</v>
      </c>
      <c r="E2888" s="6" t="s">
        <v>33</v>
      </c>
      <c r="F2888" s="6" t="s">
        <v>104</v>
      </c>
      <c r="G2888" s="6" t="s">
        <v>105</v>
      </c>
      <c r="H2888" s="6" t="s">
        <v>19</v>
      </c>
      <c r="I2888" s="8">
        <v>0.25000000000000006</v>
      </c>
      <c r="J2888" s="9">
        <v>2750</v>
      </c>
      <c r="K2888" s="10">
        <f t="shared" si="22"/>
        <v>687.50000000000011</v>
      </c>
      <c r="L2888" s="10">
        <f t="shared" si="23"/>
        <v>206.25000000000003</v>
      </c>
      <c r="M2888" s="11">
        <v>0.3</v>
      </c>
      <c r="O2888" s="16"/>
      <c r="P2888" s="14"/>
      <c r="Q2888" s="12"/>
      <c r="R2888" s="13"/>
    </row>
    <row r="2889" spans="1:18" ht="15.85" customHeight="1">
      <c r="A2889" s="1"/>
      <c r="B2889" s="6" t="s">
        <v>14</v>
      </c>
      <c r="C2889" s="6">
        <v>1185732</v>
      </c>
      <c r="D2889" s="7">
        <v>44205</v>
      </c>
      <c r="E2889" s="6" t="s">
        <v>33</v>
      </c>
      <c r="F2889" s="6" t="s">
        <v>104</v>
      </c>
      <c r="G2889" s="6" t="s">
        <v>105</v>
      </c>
      <c r="H2889" s="6" t="s">
        <v>20</v>
      </c>
      <c r="I2889" s="8">
        <v>0.30000000000000004</v>
      </c>
      <c r="J2889" s="9">
        <v>1250</v>
      </c>
      <c r="K2889" s="10">
        <f t="shared" si="22"/>
        <v>375.00000000000006</v>
      </c>
      <c r="L2889" s="10">
        <f t="shared" si="23"/>
        <v>112.50000000000001</v>
      </c>
      <c r="M2889" s="11">
        <v>0.3</v>
      </c>
      <c r="O2889" s="16"/>
      <c r="P2889" s="14"/>
      <c r="Q2889" s="12"/>
      <c r="R2889" s="13"/>
    </row>
    <row r="2890" spans="1:18" ht="15.85" customHeight="1">
      <c r="A2890" s="1"/>
      <c r="B2890" s="6" t="s">
        <v>14</v>
      </c>
      <c r="C2890" s="6">
        <v>1185732</v>
      </c>
      <c r="D2890" s="7">
        <v>44205</v>
      </c>
      <c r="E2890" s="6" t="s">
        <v>33</v>
      </c>
      <c r="F2890" s="6" t="s">
        <v>104</v>
      </c>
      <c r="G2890" s="6" t="s">
        <v>105</v>
      </c>
      <c r="H2890" s="6" t="s">
        <v>21</v>
      </c>
      <c r="I2890" s="8">
        <v>0.44999999999999996</v>
      </c>
      <c r="J2890" s="9">
        <v>1750</v>
      </c>
      <c r="K2890" s="10">
        <f t="shared" si="22"/>
        <v>787.49999999999989</v>
      </c>
      <c r="L2890" s="10">
        <f t="shared" si="23"/>
        <v>275.62499999999994</v>
      </c>
      <c r="M2890" s="11">
        <v>0.35</v>
      </c>
      <c r="O2890" s="16"/>
      <c r="P2890" s="14"/>
      <c r="Q2890" s="12"/>
      <c r="R2890" s="13"/>
    </row>
    <row r="2891" spans="1:18" ht="15.85" customHeight="1">
      <c r="A2891" s="1"/>
      <c r="B2891" s="6" t="s">
        <v>14</v>
      </c>
      <c r="C2891" s="6">
        <v>1185732</v>
      </c>
      <c r="D2891" s="7">
        <v>44205</v>
      </c>
      <c r="E2891" s="6" t="s">
        <v>33</v>
      </c>
      <c r="F2891" s="6" t="s">
        <v>104</v>
      </c>
      <c r="G2891" s="6" t="s">
        <v>105</v>
      </c>
      <c r="H2891" s="6" t="s">
        <v>22</v>
      </c>
      <c r="I2891" s="8">
        <v>0.35000000000000003</v>
      </c>
      <c r="J2891" s="9">
        <v>2750</v>
      </c>
      <c r="K2891" s="10">
        <f t="shared" si="22"/>
        <v>962.50000000000011</v>
      </c>
      <c r="L2891" s="10">
        <f t="shared" si="23"/>
        <v>385.00000000000006</v>
      </c>
      <c r="M2891" s="11">
        <v>0.4</v>
      </c>
      <c r="O2891" s="16"/>
      <c r="P2891" s="14"/>
      <c r="Q2891" s="12"/>
      <c r="R2891" s="13"/>
    </row>
    <row r="2892" spans="1:18" ht="15.85" customHeight="1">
      <c r="A2892" s="1"/>
      <c r="B2892" s="6" t="s">
        <v>14</v>
      </c>
      <c r="C2892" s="6">
        <v>1185732</v>
      </c>
      <c r="D2892" s="7">
        <v>44236</v>
      </c>
      <c r="E2892" s="6" t="s">
        <v>33</v>
      </c>
      <c r="F2892" s="6" t="s">
        <v>104</v>
      </c>
      <c r="G2892" s="6" t="s">
        <v>105</v>
      </c>
      <c r="H2892" s="6" t="s">
        <v>17</v>
      </c>
      <c r="I2892" s="8">
        <v>0.35000000000000003</v>
      </c>
      <c r="J2892" s="9">
        <v>5250</v>
      </c>
      <c r="K2892" s="10">
        <f t="shared" si="22"/>
        <v>1837.5000000000002</v>
      </c>
      <c r="L2892" s="10">
        <f t="shared" si="23"/>
        <v>643.125</v>
      </c>
      <c r="M2892" s="11">
        <v>0.35</v>
      </c>
      <c r="O2892" s="16"/>
      <c r="P2892" s="14"/>
      <c r="Q2892" s="12"/>
      <c r="R2892" s="13"/>
    </row>
    <row r="2893" spans="1:18" ht="15.85" customHeight="1">
      <c r="A2893" s="1"/>
      <c r="B2893" s="6" t="s">
        <v>14</v>
      </c>
      <c r="C2893" s="6">
        <v>1185732</v>
      </c>
      <c r="D2893" s="7">
        <v>44236</v>
      </c>
      <c r="E2893" s="6" t="s">
        <v>33</v>
      </c>
      <c r="F2893" s="6" t="s">
        <v>104</v>
      </c>
      <c r="G2893" s="6" t="s">
        <v>105</v>
      </c>
      <c r="H2893" s="6" t="s">
        <v>18</v>
      </c>
      <c r="I2893" s="8">
        <v>0.35000000000000003</v>
      </c>
      <c r="J2893" s="9">
        <v>1750</v>
      </c>
      <c r="K2893" s="10">
        <f t="shared" si="22"/>
        <v>612.50000000000011</v>
      </c>
      <c r="L2893" s="10">
        <f t="shared" si="23"/>
        <v>183.75000000000003</v>
      </c>
      <c r="M2893" s="11">
        <v>0.3</v>
      </c>
      <c r="O2893" s="16"/>
      <c r="P2893" s="14"/>
      <c r="Q2893" s="12"/>
      <c r="R2893" s="13"/>
    </row>
    <row r="2894" spans="1:18" ht="15.85" customHeight="1">
      <c r="A2894" s="1"/>
      <c r="B2894" s="6" t="s">
        <v>14</v>
      </c>
      <c r="C2894" s="6">
        <v>1185732</v>
      </c>
      <c r="D2894" s="7">
        <v>44236</v>
      </c>
      <c r="E2894" s="6" t="s">
        <v>33</v>
      </c>
      <c r="F2894" s="6" t="s">
        <v>104</v>
      </c>
      <c r="G2894" s="6" t="s">
        <v>105</v>
      </c>
      <c r="H2894" s="6" t="s">
        <v>19</v>
      </c>
      <c r="I2894" s="8">
        <v>0.25000000000000006</v>
      </c>
      <c r="J2894" s="9">
        <v>2250</v>
      </c>
      <c r="K2894" s="10">
        <f t="shared" si="22"/>
        <v>562.50000000000011</v>
      </c>
      <c r="L2894" s="10">
        <f t="shared" si="23"/>
        <v>168.75000000000003</v>
      </c>
      <c r="M2894" s="11">
        <v>0.3</v>
      </c>
      <c r="O2894" s="16"/>
      <c r="P2894" s="14"/>
      <c r="Q2894" s="12"/>
      <c r="R2894" s="13"/>
    </row>
    <row r="2895" spans="1:18" ht="15.85" customHeight="1">
      <c r="A2895" s="1"/>
      <c r="B2895" s="6" t="s">
        <v>14</v>
      </c>
      <c r="C2895" s="6">
        <v>1185732</v>
      </c>
      <c r="D2895" s="7">
        <v>44236</v>
      </c>
      <c r="E2895" s="6" t="s">
        <v>33</v>
      </c>
      <c r="F2895" s="6" t="s">
        <v>104</v>
      </c>
      <c r="G2895" s="6" t="s">
        <v>105</v>
      </c>
      <c r="H2895" s="6" t="s">
        <v>20</v>
      </c>
      <c r="I2895" s="8">
        <v>0.30000000000000004</v>
      </c>
      <c r="J2895" s="9">
        <v>1000</v>
      </c>
      <c r="K2895" s="10">
        <f t="shared" si="22"/>
        <v>300.00000000000006</v>
      </c>
      <c r="L2895" s="10">
        <f t="shared" si="23"/>
        <v>90.000000000000014</v>
      </c>
      <c r="M2895" s="11">
        <v>0.3</v>
      </c>
      <c r="O2895" s="16"/>
      <c r="P2895" s="14"/>
      <c r="Q2895" s="12"/>
      <c r="R2895" s="13"/>
    </row>
    <row r="2896" spans="1:18" ht="15.85" customHeight="1">
      <c r="A2896" s="1"/>
      <c r="B2896" s="6" t="s">
        <v>14</v>
      </c>
      <c r="C2896" s="6">
        <v>1185732</v>
      </c>
      <c r="D2896" s="7">
        <v>44236</v>
      </c>
      <c r="E2896" s="6" t="s">
        <v>33</v>
      </c>
      <c r="F2896" s="6" t="s">
        <v>104</v>
      </c>
      <c r="G2896" s="6" t="s">
        <v>105</v>
      </c>
      <c r="H2896" s="6" t="s">
        <v>21</v>
      </c>
      <c r="I2896" s="8">
        <v>0.44999999999999996</v>
      </c>
      <c r="J2896" s="9">
        <v>1750</v>
      </c>
      <c r="K2896" s="10">
        <f t="shared" si="22"/>
        <v>787.49999999999989</v>
      </c>
      <c r="L2896" s="10">
        <f t="shared" si="23"/>
        <v>275.62499999999994</v>
      </c>
      <c r="M2896" s="11">
        <v>0.35</v>
      </c>
      <c r="O2896" s="16"/>
      <c r="P2896" s="14"/>
      <c r="Q2896" s="12"/>
      <c r="R2896" s="13"/>
    </row>
    <row r="2897" spans="1:18" ht="15.85" customHeight="1">
      <c r="A2897" s="1"/>
      <c r="B2897" s="6" t="s">
        <v>14</v>
      </c>
      <c r="C2897" s="6">
        <v>1185732</v>
      </c>
      <c r="D2897" s="7">
        <v>44236</v>
      </c>
      <c r="E2897" s="6" t="s">
        <v>33</v>
      </c>
      <c r="F2897" s="6" t="s">
        <v>104</v>
      </c>
      <c r="G2897" s="6" t="s">
        <v>105</v>
      </c>
      <c r="H2897" s="6" t="s">
        <v>22</v>
      </c>
      <c r="I2897" s="8">
        <v>0.24999999999999997</v>
      </c>
      <c r="J2897" s="9">
        <v>2750</v>
      </c>
      <c r="K2897" s="10">
        <f t="shared" si="22"/>
        <v>687.49999999999989</v>
      </c>
      <c r="L2897" s="10">
        <f t="shared" si="23"/>
        <v>274.99999999999994</v>
      </c>
      <c r="M2897" s="11">
        <v>0.4</v>
      </c>
      <c r="O2897" s="16"/>
      <c r="P2897" s="14"/>
      <c r="Q2897" s="12"/>
      <c r="R2897" s="13"/>
    </row>
    <row r="2898" spans="1:18" ht="15.85" customHeight="1">
      <c r="A2898" s="1"/>
      <c r="B2898" s="6" t="s">
        <v>14</v>
      </c>
      <c r="C2898" s="6">
        <v>1185732</v>
      </c>
      <c r="D2898" s="7">
        <v>44263</v>
      </c>
      <c r="E2898" s="6" t="s">
        <v>33</v>
      </c>
      <c r="F2898" s="6" t="s">
        <v>104</v>
      </c>
      <c r="G2898" s="6" t="s">
        <v>105</v>
      </c>
      <c r="H2898" s="6" t="s">
        <v>17</v>
      </c>
      <c r="I2898" s="8">
        <v>0.30000000000000004</v>
      </c>
      <c r="J2898" s="9">
        <v>4950</v>
      </c>
      <c r="K2898" s="10">
        <f t="shared" si="22"/>
        <v>1485.0000000000002</v>
      </c>
      <c r="L2898" s="10">
        <f t="shared" si="23"/>
        <v>519.75</v>
      </c>
      <c r="M2898" s="11">
        <v>0.35</v>
      </c>
      <c r="O2898" s="16"/>
      <c r="P2898" s="14"/>
      <c r="Q2898" s="12"/>
      <c r="R2898" s="13"/>
    </row>
    <row r="2899" spans="1:18" ht="15.85" customHeight="1">
      <c r="A2899" s="1"/>
      <c r="B2899" s="6" t="s">
        <v>14</v>
      </c>
      <c r="C2899" s="6">
        <v>1185732</v>
      </c>
      <c r="D2899" s="7">
        <v>44263</v>
      </c>
      <c r="E2899" s="6" t="s">
        <v>33</v>
      </c>
      <c r="F2899" s="6" t="s">
        <v>104</v>
      </c>
      <c r="G2899" s="6" t="s">
        <v>105</v>
      </c>
      <c r="H2899" s="6" t="s">
        <v>18</v>
      </c>
      <c r="I2899" s="8">
        <v>0.30000000000000004</v>
      </c>
      <c r="J2899" s="9">
        <v>2000</v>
      </c>
      <c r="K2899" s="10">
        <f t="shared" si="22"/>
        <v>600.00000000000011</v>
      </c>
      <c r="L2899" s="10">
        <f t="shared" si="23"/>
        <v>180.00000000000003</v>
      </c>
      <c r="M2899" s="11">
        <v>0.3</v>
      </c>
      <c r="O2899" s="16"/>
      <c r="P2899" s="14"/>
      <c r="Q2899" s="12"/>
      <c r="R2899" s="13"/>
    </row>
    <row r="2900" spans="1:18" ht="15.85" customHeight="1">
      <c r="A2900" s="1"/>
      <c r="B2900" s="6" t="s">
        <v>14</v>
      </c>
      <c r="C2900" s="6">
        <v>1185732</v>
      </c>
      <c r="D2900" s="7">
        <v>44263</v>
      </c>
      <c r="E2900" s="6" t="s">
        <v>33</v>
      </c>
      <c r="F2900" s="6" t="s">
        <v>104</v>
      </c>
      <c r="G2900" s="6" t="s">
        <v>105</v>
      </c>
      <c r="H2900" s="6" t="s">
        <v>19</v>
      </c>
      <c r="I2900" s="8">
        <v>0.20000000000000004</v>
      </c>
      <c r="J2900" s="9">
        <v>2250</v>
      </c>
      <c r="K2900" s="10">
        <f t="shared" si="22"/>
        <v>450.00000000000011</v>
      </c>
      <c r="L2900" s="10">
        <f t="shared" si="23"/>
        <v>135.00000000000003</v>
      </c>
      <c r="M2900" s="11">
        <v>0.3</v>
      </c>
      <c r="O2900" s="16"/>
      <c r="P2900" s="14"/>
      <c r="Q2900" s="12"/>
      <c r="R2900" s="13"/>
    </row>
    <row r="2901" spans="1:18" ht="15.85" customHeight="1">
      <c r="A2901" s="1"/>
      <c r="B2901" s="6" t="s">
        <v>14</v>
      </c>
      <c r="C2901" s="6">
        <v>1185732</v>
      </c>
      <c r="D2901" s="7">
        <v>44263</v>
      </c>
      <c r="E2901" s="6" t="s">
        <v>33</v>
      </c>
      <c r="F2901" s="6" t="s">
        <v>104</v>
      </c>
      <c r="G2901" s="6" t="s">
        <v>105</v>
      </c>
      <c r="H2901" s="6" t="s">
        <v>20</v>
      </c>
      <c r="I2901" s="8">
        <v>0.24999999999999997</v>
      </c>
      <c r="J2901" s="9">
        <v>750</v>
      </c>
      <c r="K2901" s="10">
        <f t="shared" si="22"/>
        <v>187.49999999999997</v>
      </c>
      <c r="L2901" s="10">
        <f t="shared" si="23"/>
        <v>56.249999999999993</v>
      </c>
      <c r="M2901" s="11">
        <v>0.3</v>
      </c>
      <c r="O2901" s="16"/>
      <c r="P2901" s="14"/>
      <c r="Q2901" s="12"/>
      <c r="R2901" s="13"/>
    </row>
    <row r="2902" spans="1:18" ht="15.85" customHeight="1">
      <c r="A2902" s="1"/>
      <c r="B2902" s="6" t="s">
        <v>14</v>
      </c>
      <c r="C2902" s="6">
        <v>1185732</v>
      </c>
      <c r="D2902" s="7">
        <v>44263</v>
      </c>
      <c r="E2902" s="6" t="s">
        <v>33</v>
      </c>
      <c r="F2902" s="6" t="s">
        <v>104</v>
      </c>
      <c r="G2902" s="6" t="s">
        <v>105</v>
      </c>
      <c r="H2902" s="6" t="s">
        <v>21</v>
      </c>
      <c r="I2902" s="8">
        <v>0.4</v>
      </c>
      <c r="J2902" s="9">
        <v>1250</v>
      </c>
      <c r="K2902" s="10">
        <f t="shared" si="22"/>
        <v>500</v>
      </c>
      <c r="L2902" s="10">
        <f t="shared" si="23"/>
        <v>175</v>
      </c>
      <c r="M2902" s="11">
        <v>0.35</v>
      </c>
      <c r="O2902" s="16"/>
      <c r="P2902" s="14"/>
      <c r="Q2902" s="12"/>
      <c r="R2902" s="13"/>
    </row>
    <row r="2903" spans="1:18" ht="15.85" customHeight="1">
      <c r="A2903" s="1"/>
      <c r="B2903" s="6" t="s">
        <v>14</v>
      </c>
      <c r="C2903" s="6">
        <v>1185732</v>
      </c>
      <c r="D2903" s="7">
        <v>44263</v>
      </c>
      <c r="E2903" s="6" t="s">
        <v>33</v>
      </c>
      <c r="F2903" s="6" t="s">
        <v>104</v>
      </c>
      <c r="G2903" s="6" t="s">
        <v>105</v>
      </c>
      <c r="H2903" s="6" t="s">
        <v>22</v>
      </c>
      <c r="I2903" s="8">
        <v>0.30000000000000004</v>
      </c>
      <c r="J2903" s="9">
        <v>2250</v>
      </c>
      <c r="K2903" s="10">
        <f t="shared" si="22"/>
        <v>675.00000000000011</v>
      </c>
      <c r="L2903" s="10">
        <f t="shared" si="23"/>
        <v>270.00000000000006</v>
      </c>
      <c r="M2903" s="11">
        <v>0.4</v>
      </c>
      <c r="O2903" s="16"/>
      <c r="P2903" s="14"/>
      <c r="Q2903" s="12"/>
      <c r="R2903" s="13"/>
    </row>
    <row r="2904" spans="1:18" ht="15.85" customHeight="1">
      <c r="A2904" s="1"/>
      <c r="B2904" s="6" t="s">
        <v>14</v>
      </c>
      <c r="C2904" s="6">
        <v>1185732</v>
      </c>
      <c r="D2904" s="7">
        <v>44295</v>
      </c>
      <c r="E2904" s="6" t="s">
        <v>33</v>
      </c>
      <c r="F2904" s="6" t="s">
        <v>104</v>
      </c>
      <c r="G2904" s="6" t="s">
        <v>105</v>
      </c>
      <c r="H2904" s="6" t="s">
        <v>17</v>
      </c>
      <c r="I2904" s="8">
        <v>0.30000000000000004</v>
      </c>
      <c r="J2904" s="9">
        <v>4500</v>
      </c>
      <c r="K2904" s="10">
        <f t="shared" si="22"/>
        <v>1350.0000000000002</v>
      </c>
      <c r="L2904" s="10">
        <f t="shared" si="23"/>
        <v>472.50000000000006</v>
      </c>
      <c r="M2904" s="11">
        <v>0.35</v>
      </c>
      <c r="O2904" s="16"/>
      <c r="P2904" s="14"/>
      <c r="Q2904" s="12"/>
      <c r="R2904" s="13"/>
    </row>
    <row r="2905" spans="1:18" ht="15.85" customHeight="1">
      <c r="A2905" s="1"/>
      <c r="B2905" s="6" t="s">
        <v>14</v>
      </c>
      <c r="C2905" s="6">
        <v>1185732</v>
      </c>
      <c r="D2905" s="7">
        <v>44295</v>
      </c>
      <c r="E2905" s="6" t="s">
        <v>33</v>
      </c>
      <c r="F2905" s="6" t="s">
        <v>104</v>
      </c>
      <c r="G2905" s="6" t="s">
        <v>105</v>
      </c>
      <c r="H2905" s="6" t="s">
        <v>18</v>
      </c>
      <c r="I2905" s="8">
        <v>0.30000000000000004</v>
      </c>
      <c r="J2905" s="9">
        <v>1500</v>
      </c>
      <c r="K2905" s="10">
        <f t="shared" si="22"/>
        <v>450.00000000000006</v>
      </c>
      <c r="L2905" s="10">
        <f t="shared" si="23"/>
        <v>135</v>
      </c>
      <c r="M2905" s="11">
        <v>0.3</v>
      </c>
      <c r="O2905" s="16"/>
      <c r="P2905" s="14"/>
      <c r="Q2905" s="12"/>
      <c r="R2905" s="13"/>
    </row>
    <row r="2906" spans="1:18" ht="15.85" customHeight="1">
      <c r="A2906" s="1"/>
      <c r="B2906" s="6" t="s">
        <v>14</v>
      </c>
      <c r="C2906" s="6">
        <v>1185732</v>
      </c>
      <c r="D2906" s="7">
        <v>44295</v>
      </c>
      <c r="E2906" s="6" t="s">
        <v>33</v>
      </c>
      <c r="F2906" s="6" t="s">
        <v>104</v>
      </c>
      <c r="G2906" s="6" t="s">
        <v>105</v>
      </c>
      <c r="H2906" s="6" t="s">
        <v>19</v>
      </c>
      <c r="I2906" s="8">
        <v>0.20000000000000004</v>
      </c>
      <c r="J2906" s="9">
        <v>1500</v>
      </c>
      <c r="K2906" s="10">
        <f t="shared" si="22"/>
        <v>300.00000000000006</v>
      </c>
      <c r="L2906" s="10">
        <f t="shared" si="23"/>
        <v>90.000000000000014</v>
      </c>
      <c r="M2906" s="11">
        <v>0.3</v>
      </c>
      <c r="O2906" s="16"/>
      <c r="P2906" s="14"/>
      <c r="Q2906" s="12"/>
      <c r="R2906" s="13"/>
    </row>
    <row r="2907" spans="1:18" ht="15.85" customHeight="1">
      <c r="A2907" s="1"/>
      <c r="B2907" s="6" t="s">
        <v>14</v>
      </c>
      <c r="C2907" s="6">
        <v>1185732</v>
      </c>
      <c r="D2907" s="7">
        <v>44295</v>
      </c>
      <c r="E2907" s="6" t="s">
        <v>33</v>
      </c>
      <c r="F2907" s="6" t="s">
        <v>104</v>
      </c>
      <c r="G2907" s="6" t="s">
        <v>105</v>
      </c>
      <c r="H2907" s="6" t="s">
        <v>20</v>
      </c>
      <c r="I2907" s="8">
        <v>0.24999999999999997</v>
      </c>
      <c r="J2907" s="9">
        <v>750</v>
      </c>
      <c r="K2907" s="10">
        <f t="shared" si="22"/>
        <v>187.49999999999997</v>
      </c>
      <c r="L2907" s="10">
        <f t="shared" si="23"/>
        <v>56.249999999999993</v>
      </c>
      <c r="M2907" s="11">
        <v>0.3</v>
      </c>
      <c r="O2907" s="16"/>
      <c r="P2907" s="14"/>
      <c r="Q2907" s="12"/>
      <c r="R2907" s="13"/>
    </row>
    <row r="2908" spans="1:18" ht="15.85" customHeight="1">
      <c r="A2908" s="1"/>
      <c r="B2908" s="6" t="s">
        <v>14</v>
      </c>
      <c r="C2908" s="6">
        <v>1185732</v>
      </c>
      <c r="D2908" s="7">
        <v>44295</v>
      </c>
      <c r="E2908" s="6" t="s">
        <v>33</v>
      </c>
      <c r="F2908" s="6" t="s">
        <v>104</v>
      </c>
      <c r="G2908" s="6" t="s">
        <v>105</v>
      </c>
      <c r="H2908" s="6" t="s">
        <v>21</v>
      </c>
      <c r="I2908" s="8">
        <v>0.6</v>
      </c>
      <c r="J2908" s="9">
        <v>1000</v>
      </c>
      <c r="K2908" s="10">
        <f t="shared" si="22"/>
        <v>600</v>
      </c>
      <c r="L2908" s="10">
        <f t="shared" si="23"/>
        <v>210</v>
      </c>
      <c r="M2908" s="11">
        <v>0.35</v>
      </c>
      <c r="O2908" s="16"/>
      <c r="P2908" s="14"/>
      <c r="Q2908" s="12"/>
      <c r="R2908" s="13"/>
    </row>
    <row r="2909" spans="1:18" ht="15.85" customHeight="1">
      <c r="A2909" s="1"/>
      <c r="B2909" s="6" t="s">
        <v>14</v>
      </c>
      <c r="C2909" s="6">
        <v>1185732</v>
      </c>
      <c r="D2909" s="7">
        <v>44295</v>
      </c>
      <c r="E2909" s="6" t="s">
        <v>33</v>
      </c>
      <c r="F2909" s="6" t="s">
        <v>104</v>
      </c>
      <c r="G2909" s="6" t="s">
        <v>105</v>
      </c>
      <c r="H2909" s="6" t="s">
        <v>22</v>
      </c>
      <c r="I2909" s="8">
        <v>0.5</v>
      </c>
      <c r="J2909" s="9">
        <v>2250</v>
      </c>
      <c r="K2909" s="10">
        <f t="shared" si="22"/>
        <v>1125</v>
      </c>
      <c r="L2909" s="10">
        <f t="shared" si="23"/>
        <v>450</v>
      </c>
      <c r="M2909" s="11">
        <v>0.4</v>
      </c>
      <c r="O2909" s="16"/>
      <c r="P2909" s="14"/>
      <c r="Q2909" s="12"/>
      <c r="R2909" s="13"/>
    </row>
    <row r="2910" spans="1:18" ht="15.85" customHeight="1">
      <c r="A2910" s="1"/>
      <c r="B2910" s="6" t="s">
        <v>14</v>
      </c>
      <c r="C2910" s="6">
        <v>1185732</v>
      </c>
      <c r="D2910" s="7">
        <v>44326</v>
      </c>
      <c r="E2910" s="6" t="s">
        <v>33</v>
      </c>
      <c r="F2910" s="6" t="s">
        <v>104</v>
      </c>
      <c r="G2910" s="6" t="s">
        <v>105</v>
      </c>
      <c r="H2910" s="6" t="s">
        <v>17</v>
      </c>
      <c r="I2910" s="8">
        <v>0.6</v>
      </c>
      <c r="J2910" s="9">
        <v>4950</v>
      </c>
      <c r="K2910" s="10">
        <f t="shared" si="22"/>
        <v>2970</v>
      </c>
      <c r="L2910" s="10">
        <f t="shared" si="23"/>
        <v>1039.5</v>
      </c>
      <c r="M2910" s="11">
        <v>0.35</v>
      </c>
      <c r="O2910" s="16"/>
      <c r="P2910" s="14"/>
      <c r="Q2910" s="12"/>
      <c r="R2910" s="13"/>
    </row>
    <row r="2911" spans="1:18" ht="15.85" customHeight="1">
      <c r="A2911" s="1"/>
      <c r="B2911" s="6" t="s">
        <v>14</v>
      </c>
      <c r="C2911" s="6">
        <v>1185732</v>
      </c>
      <c r="D2911" s="7">
        <v>44326</v>
      </c>
      <c r="E2911" s="6" t="s">
        <v>33</v>
      </c>
      <c r="F2911" s="6" t="s">
        <v>104</v>
      </c>
      <c r="G2911" s="6" t="s">
        <v>105</v>
      </c>
      <c r="H2911" s="6" t="s">
        <v>18</v>
      </c>
      <c r="I2911" s="8">
        <v>0.45</v>
      </c>
      <c r="J2911" s="9">
        <v>2000</v>
      </c>
      <c r="K2911" s="10">
        <f t="shared" si="22"/>
        <v>900</v>
      </c>
      <c r="L2911" s="10">
        <f t="shared" si="23"/>
        <v>270</v>
      </c>
      <c r="M2911" s="11">
        <v>0.3</v>
      </c>
      <c r="O2911" s="16"/>
      <c r="P2911" s="14"/>
      <c r="Q2911" s="12"/>
      <c r="R2911" s="13"/>
    </row>
    <row r="2912" spans="1:18" ht="15.85" customHeight="1">
      <c r="A2912" s="1"/>
      <c r="B2912" s="6" t="s">
        <v>14</v>
      </c>
      <c r="C2912" s="6">
        <v>1185732</v>
      </c>
      <c r="D2912" s="7">
        <v>44326</v>
      </c>
      <c r="E2912" s="6" t="s">
        <v>33</v>
      </c>
      <c r="F2912" s="6" t="s">
        <v>104</v>
      </c>
      <c r="G2912" s="6" t="s">
        <v>105</v>
      </c>
      <c r="H2912" s="6" t="s">
        <v>19</v>
      </c>
      <c r="I2912" s="8">
        <v>0.4</v>
      </c>
      <c r="J2912" s="9">
        <v>1750</v>
      </c>
      <c r="K2912" s="10">
        <f t="shared" si="22"/>
        <v>700</v>
      </c>
      <c r="L2912" s="10">
        <f t="shared" si="23"/>
        <v>210</v>
      </c>
      <c r="M2912" s="11">
        <v>0.3</v>
      </c>
      <c r="O2912" s="16"/>
      <c r="P2912" s="14"/>
      <c r="Q2912" s="12"/>
      <c r="R2912" s="13"/>
    </row>
    <row r="2913" spans="1:18" ht="15.85" customHeight="1">
      <c r="A2913" s="1"/>
      <c r="B2913" s="6" t="s">
        <v>14</v>
      </c>
      <c r="C2913" s="6">
        <v>1185732</v>
      </c>
      <c r="D2913" s="7">
        <v>44326</v>
      </c>
      <c r="E2913" s="6" t="s">
        <v>33</v>
      </c>
      <c r="F2913" s="6" t="s">
        <v>104</v>
      </c>
      <c r="G2913" s="6" t="s">
        <v>105</v>
      </c>
      <c r="H2913" s="6" t="s">
        <v>20</v>
      </c>
      <c r="I2913" s="8">
        <v>0.4</v>
      </c>
      <c r="J2913" s="9">
        <v>1000</v>
      </c>
      <c r="K2913" s="10">
        <f t="shared" si="22"/>
        <v>400</v>
      </c>
      <c r="L2913" s="10">
        <f t="shared" si="23"/>
        <v>120</v>
      </c>
      <c r="M2913" s="11">
        <v>0.3</v>
      </c>
      <c r="O2913" s="16"/>
      <c r="P2913" s="14"/>
      <c r="Q2913" s="12"/>
      <c r="R2913" s="13"/>
    </row>
    <row r="2914" spans="1:18" ht="15.85" customHeight="1">
      <c r="A2914" s="1"/>
      <c r="B2914" s="6" t="s">
        <v>14</v>
      </c>
      <c r="C2914" s="6">
        <v>1185732</v>
      </c>
      <c r="D2914" s="7">
        <v>44326</v>
      </c>
      <c r="E2914" s="6" t="s">
        <v>33</v>
      </c>
      <c r="F2914" s="6" t="s">
        <v>104</v>
      </c>
      <c r="G2914" s="6" t="s">
        <v>105</v>
      </c>
      <c r="H2914" s="6" t="s">
        <v>21</v>
      </c>
      <c r="I2914" s="8">
        <v>0.49999999999999994</v>
      </c>
      <c r="J2914" s="9">
        <v>1250</v>
      </c>
      <c r="K2914" s="10">
        <f t="shared" si="22"/>
        <v>624.99999999999989</v>
      </c>
      <c r="L2914" s="10">
        <f t="shared" si="23"/>
        <v>218.74999999999994</v>
      </c>
      <c r="M2914" s="11">
        <v>0.35</v>
      </c>
      <c r="O2914" s="16"/>
      <c r="P2914" s="14"/>
      <c r="Q2914" s="12"/>
      <c r="R2914" s="13"/>
    </row>
    <row r="2915" spans="1:18" ht="15.85" customHeight="1">
      <c r="A2915" s="1"/>
      <c r="B2915" s="6" t="s">
        <v>14</v>
      </c>
      <c r="C2915" s="6">
        <v>1185732</v>
      </c>
      <c r="D2915" s="7">
        <v>44326</v>
      </c>
      <c r="E2915" s="6" t="s">
        <v>33</v>
      </c>
      <c r="F2915" s="6" t="s">
        <v>104</v>
      </c>
      <c r="G2915" s="6" t="s">
        <v>105</v>
      </c>
      <c r="H2915" s="6" t="s">
        <v>22</v>
      </c>
      <c r="I2915" s="8">
        <v>0.54999999999999993</v>
      </c>
      <c r="J2915" s="9">
        <v>2500</v>
      </c>
      <c r="K2915" s="10">
        <f t="shared" si="22"/>
        <v>1374.9999999999998</v>
      </c>
      <c r="L2915" s="10">
        <f t="shared" si="23"/>
        <v>549.99999999999989</v>
      </c>
      <c r="M2915" s="11">
        <v>0.4</v>
      </c>
      <c r="O2915" s="16"/>
      <c r="P2915" s="14"/>
      <c r="Q2915" s="12"/>
      <c r="R2915" s="13"/>
    </row>
    <row r="2916" spans="1:18" ht="15.85" customHeight="1">
      <c r="A2916" s="1"/>
      <c r="B2916" s="6" t="s">
        <v>14</v>
      </c>
      <c r="C2916" s="6">
        <v>1185732</v>
      </c>
      <c r="D2916" s="7">
        <v>44356</v>
      </c>
      <c r="E2916" s="6" t="s">
        <v>33</v>
      </c>
      <c r="F2916" s="6" t="s">
        <v>104</v>
      </c>
      <c r="G2916" s="6" t="s">
        <v>105</v>
      </c>
      <c r="H2916" s="6" t="s">
        <v>17</v>
      </c>
      <c r="I2916" s="8">
        <v>0.4</v>
      </c>
      <c r="J2916" s="9">
        <v>5000</v>
      </c>
      <c r="K2916" s="10">
        <f t="shared" si="22"/>
        <v>2000</v>
      </c>
      <c r="L2916" s="10">
        <f t="shared" si="23"/>
        <v>700</v>
      </c>
      <c r="M2916" s="11">
        <v>0.35</v>
      </c>
      <c r="O2916" s="16"/>
      <c r="P2916" s="14"/>
      <c r="Q2916" s="12"/>
      <c r="R2916" s="13"/>
    </row>
    <row r="2917" spans="1:18" ht="15.85" customHeight="1">
      <c r="A2917" s="1"/>
      <c r="B2917" s="6" t="s">
        <v>14</v>
      </c>
      <c r="C2917" s="6">
        <v>1185732</v>
      </c>
      <c r="D2917" s="7">
        <v>44356</v>
      </c>
      <c r="E2917" s="6" t="s">
        <v>33</v>
      </c>
      <c r="F2917" s="6" t="s">
        <v>104</v>
      </c>
      <c r="G2917" s="6" t="s">
        <v>105</v>
      </c>
      <c r="H2917" s="6" t="s">
        <v>18</v>
      </c>
      <c r="I2917" s="8">
        <v>0.35000000000000009</v>
      </c>
      <c r="J2917" s="9">
        <v>2500</v>
      </c>
      <c r="K2917" s="10">
        <f t="shared" si="22"/>
        <v>875.00000000000023</v>
      </c>
      <c r="L2917" s="10">
        <f t="shared" si="23"/>
        <v>262.50000000000006</v>
      </c>
      <c r="M2917" s="11">
        <v>0.3</v>
      </c>
      <c r="O2917" s="16"/>
      <c r="P2917" s="14"/>
      <c r="Q2917" s="12"/>
      <c r="R2917" s="13"/>
    </row>
    <row r="2918" spans="1:18" ht="15.85" customHeight="1">
      <c r="A2918" s="1"/>
      <c r="B2918" s="6" t="s">
        <v>14</v>
      </c>
      <c r="C2918" s="6">
        <v>1185732</v>
      </c>
      <c r="D2918" s="7">
        <v>44356</v>
      </c>
      <c r="E2918" s="6" t="s">
        <v>33</v>
      </c>
      <c r="F2918" s="6" t="s">
        <v>104</v>
      </c>
      <c r="G2918" s="6" t="s">
        <v>105</v>
      </c>
      <c r="H2918" s="6" t="s">
        <v>19</v>
      </c>
      <c r="I2918" s="8">
        <v>0.30000000000000004</v>
      </c>
      <c r="J2918" s="9">
        <v>2000</v>
      </c>
      <c r="K2918" s="10">
        <f t="shared" si="22"/>
        <v>600.00000000000011</v>
      </c>
      <c r="L2918" s="10">
        <f t="shared" si="23"/>
        <v>180.00000000000003</v>
      </c>
      <c r="M2918" s="11">
        <v>0.3</v>
      </c>
      <c r="O2918" s="16"/>
      <c r="P2918" s="14"/>
      <c r="Q2918" s="12"/>
      <c r="R2918" s="13"/>
    </row>
    <row r="2919" spans="1:18" ht="15.85" customHeight="1">
      <c r="A2919" s="1"/>
      <c r="B2919" s="6" t="s">
        <v>14</v>
      </c>
      <c r="C2919" s="6">
        <v>1185732</v>
      </c>
      <c r="D2919" s="7">
        <v>44356</v>
      </c>
      <c r="E2919" s="6" t="s">
        <v>33</v>
      </c>
      <c r="F2919" s="6" t="s">
        <v>104</v>
      </c>
      <c r="G2919" s="6" t="s">
        <v>105</v>
      </c>
      <c r="H2919" s="6" t="s">
        <v>20</v>
      </c>
      <c r="I2919" s="8">
        <v>0.30000000000000004</v>
      </c>
      <c r="J2919" s="9">
        <v>1750</v>
      </c>
      <c r="K2919" s="10">
        <f t="shared" si="22"/>
        <v>525.00000000000011</v>
      </c>
      <c r="L2919" s="10">
        <f t="shared" si="23"/>
        <v>157.50000000000003</v>
      </c>
      <c r="M2919" s="11">
        <v>0.3</v>
      </c>
      <c r="O2919" s="16"/>
      <c r="P2919" s="14"/>
      <c r="Q2919" s="12"/>
      <c r="R2919" s="13"/>
    </row>
    <row r="2920" spans="1:18" ht="15.85" customHeight="1">
      <c r="A2920" s="1"/>
      <c r="B2920" s="6" t="s">
        <v>14</v>
      </c>
      <c r="C2920" s="6">
        <v>1185732</v>
      </c>
      <c r="D2920" s="7">
        <v>44356</v>
      </c>
      <c r="E2920" s="6" t="s">
        <v>33</v>
      </c>
      <c r="F2920" s="6" t="s">
        <v>104</v>
      </c>
      <c r="G2920" s="6" t="s">
        <v>105</v>
      </c>
      <c r="H2920" s="6" t="s">
        <v>21</v>
      </c>
      <c r="I2920" s="8">
        <v>0.4</v>
      </c>
      <c r="J2920" s="9">
        <v>1750</v>
      </c>
      <c r="K2920" s="10">
        <f t="shared" si="22"/>
        <v>700</v>
      </c>
      <c r="L2920" s="10">
        <f t="shared" si="23"/>
        <v>244.99999999999997</v>
      </c>
      <c r="M2920" s="11">
        <v>0.35</v>
      </c>
      <c r="O2920" s="16"/>
      <c r="P2920" s="14"/>
      <c r="Q2920" s="12"/>
      <c r="R2920" s="13"/>
    </row>
    <row r="2921" spans="1:18" ht="15.85" customHeight="1">
      <c r="A2921" s="1"/>
      <c r="B2921" s="6" t="s">
        <v>14</v>
      </c>
      <c r="C2921" s="6">
        <v>1185732</v>
      </c>
      <c r="D2921" s="7">
        <v>44356</v>
      </c>
      <c r="E2921" s="6" t="s">
        <v>33</v>
      </c>
      <c r="F2921" s="6" t="s">
        <v>104</v>
      </c>
      <c r="G2921" s="6" t="s">
        <v>105</v>
      </c>
      <c r="H2921" s="6" t="s">
        <v>22</v>
      </c>
      <c r="I2921" s="8">
        <v>0.55000000000000004</v>
      </c>
      <c r="J2921" s="9">
        <v>3250</v>
      </c>
      <c r="K2921" s="10">
        <f t="shared" si="22"/>
        <v>1787.5000000000002</v>
      </c>
      <c r="L2921" s="10">
        <f t="shared" si="23"/>
        <v>715.00000000000011</v>
      </c>
      <c r="M2921" s="11">
        <v>0.4</v>
      </c>
      <c r="O2921" s="16"/>
      <c r="P2921" s="14"/>
      <c r="Q2921" s="12"/>
      <c r="R2921" s="13"/>
    </row>
    <row r="2922" spans="1:18" ht="15.85" customHeight="1">
      <c r="A2922" s="1"/>
      <c r="B2922" s="6" t="s">
        <v>14</v>
      </c>
      <c r="C2922" s="6">
        <v>1185732</v>
      </c>
      <c r="D2922" s="7">
        <v>44385</v>
      </c>
      <c r="E2922" s="6" t="s">
        <v>33</v>
      </c>
      <c r="F2922" s="6" t="s">
        <v>104</v>
      </c>
      <c r="G2922" s="6" t="s">
        <v>105</v>
      </c>
      <c r="H2922" s="6" t="s">
        <v>17</v>
      </c>
      <c r="I2922" s="8">
        <v>0.5</v>
      </c>
      <c r="J2922" s="9">
        <v>5500</v>
      </c>
      <c r="K2922" s="10">
        <f t="shared" si="22"/>
        <v>2750</v>
      </c>
      <c r="L2922" s="10">
        <f t="shared" si="23"/>
        <v>962.49999999999989</v>
      </c>
      <c r="M2922" s="11">
        <v>0.35</v>
      </c>
      <c r="O2922" s="16"/>
      <c r="P2922" s="14"/>
      <c r="Q2922" s="12"/>
      <c r="R2922" s="13"/>
    </row>
    <row r="2923" spans="1:18" ht="15.85" customHeight="1">
      <c r="A2923" s="1"/>
      <c r="B2923" s="6" t="s">
        <v>14</v>
      </c>
      <c r="C2923" s="6">
        <v>1185732</v>
      </c>
      <c r="D2923" s="7">
        <v>44385</v>
      </c>
      <c r="E2923" s="6" t="s">
        <v>33</v>
      </c>
      <c r="F2923" s="6" t="s">
        <v>104</v>
      </c>
      <c r="G2923" s="6" t="s">
        <v>105</v>
      </c>
      <c r="H2923" s="6" t="s">
        <v>18</v>
      </c>
      <c r="I2923" s="8">
        <v>0.45000000000000007</v>
      </c>
      <c r="J2923" s="9">
        <v>3000</v>
      </c>
      <c r="K2923" s="10">
        <f t="shared" si="22"/>
        <v>1350.0000000000002</v>
      </c>
      <c r="L2923" s="10">
        <f t="shared" si="23"/>
        <v>405.00000000000006</v>
      </c>
      <c r="M2923" s="11">
        <v>0.3</v>
      </c>
      <c r="O2923" s="16"/>
      <c r="P2923" s="14"/>
      <c r="Q2923" s="12"/>
      <c r="R2923" s="13"/>
    </row>
    <row r="2924" spans="1:18" ht="15.85" customHeight="1">
      <c r="A2924" s="1"/>
      <c r="B2924" s="6" t="s">
        <v>14</v>
      </c>
      <c r="C2924" s="6">
        <v>1185732</v>
      </c>
      <c r="D2924" s="7">
        <v>44385</v>
      </c>
      <c r="E2924" s="6" t="s">
        <v>33</v>
      </c>
      <c r="F2924" s="6" t="s">
        <v>104</v>
      </c>
      <c r="G2924" s="6" t="s">
        <v>105</v>
      </c>
      <c r="H2924" s="6" t="s">
        <v>19</v>
      </c>
      <c r="I2924" s="8">
        <v>0.4</v>
      </c>
      <c r="J2924" s="9">
        <v>2250</v>
      </c>
      <c r="K2924" s="10">
        <f t="shared" si="22"/>
        <v>900</v>
      </c>
      <c r="L2924" s="10">
        <f t="shared" si="23"/>
        <v>270</v>
      </c>
      <c r="M2924" s="11">
        <v>0.3</v>
      </c>
      <c r="O2924" s="16"/>
      <c r="P2924" s="14"/>
      <c r="Q2924" s="12"/>
      <c r="R2924" s="13"/>
    </row>
    <row r="2925" spans="1:18" ht="15.85" customHeight="1">
      <c r="A2925" s="1"/>
      <c r="B2925" s="6" t="s">
        <v>14</v>
      </c>
      <c r="C2925" s="6">
        <v>1185732</v>
      </c>
      <c r="D2925" s="7">
        <v>44385</v>
      </c>
      <c r="E2925" s="6" t="s">
        <v>33</v>
      </c>
      <c r="F2925" s="6" t="s">
        <v>104</v>
      </c>
      <c r="G2925" s="6" t="s">
        <v>105</v>
      </c>
      <c r="H2925" s="6" t="s">
        <v>20</v>
      </c>
      <c r="I2925" s="8">
        <v>0.4</v>
      </c>
      <c r="J2925" s="9">
        <v>1750</v>
      </c>
      <c r="K2925" s="10">
        <f t="shared" si="22"/>
        <v>700</v>
      </c>
      <c r="L2925" s="10">
        <f t="shared" si="23"/>
        <v>210</v>
      </c>
      <c r="M2925" s="11">
        <v>0.3</v>
      </c>
      <c r="O2925" s="16"/>
      <c r="P2925" s="14"/>
      <c r="Q2925" s="12"/>
      <c r="R2925" s="13"/>
    </row>
    <row r="2926" spans="1:18" ht="15.85" customHeight="1">
      <c r="A2926" s="1"/>
      <c r="B2926" s="6" t="s">
        <v>14</v>
      </c>
      <c r="C2926" s="6">
        <v>1185732</v>
      </c>
      <c r="D2926" s="7">
        <v>44385</v>
      </c>
      <c r="E2926" s="6" t="s">
        <v>33</v>
      </c>
      <c r="F2926" s="6" t="s">
        <v>104</v>
      </c>
      <c r="G2926" s="6" t="s">
        <v>105</v>
      </c>
      <c r="H2926" s="6" t="s">
        <v>21</v>
      </c>
      <c r="I2926" s="8">
        <v>0.5</v>
      </c>
      <c r="J2926" s="9">
        <v>2000</v>
      </c>
      <c r="K2926" s="10">
        <f t="shared" si="22"/>
        <v>1000</v>
      </c>
      <c r="L2926" s="10">
        <f t="shared" si="23"/>
        <v>350</v>
      </c>
      <c r="M2926" s="11">
        <v>0.35</v>
      </c>
      <c r="O2926" s="16"/>
      <c r="P2926" s="14"/>
      <c r="Q2926" s="12"/>
      <c r="R2926" s="13"/>
    </row>
    <row r="2927" spans="1:18" ht="15.85" customHeight="1">
      <c r="A2927" s="1"/>
      <c r="B2927" s="6" t="s">
        <v>14</v>
      </c>
      <c r="C2927" s="6">
        <v>1185732</v>
      </c>
      <c r="D2927" s="7">
        <v>44385</v>
      </c>
      <c r="E2927" s="6" t="s">
        <v>33</v>
      </c>
      <c r="F2927" s="6" t="s">
        <v>104</v>
      </c>
      <c r="G2927" s="6" t="s">
        <v>105</v>
      </c>
      <c r="H2927" s="6" t="s">
        <v>22</v>
      </c>
      <c r="I2927" s="8">
        <v>0.55000000000000004</v>
      </c>
      <c r="J2927" s="9">
        <v>3750</v>
      </c>
      <c r="K2927" s="10">
        <f t="shared" si="22"/>
        <v>2062.5</v>
      </c>
      <c r="L2927" s="10">
        <f t="shared" si="23"/>
        <v>825</v>
      </c>
      <c r="M2927" s="11">
        <v>0.4</v>
      </c>
      <c r="O2927" s="16"/>
      <c r="P2927" s="14"/>
      <c r="Q2927" s="12"/>
      <c r="R2927" s="13"/>
    </row>
    <row r="2928" spans="1:18" ht="15.85" customHeight="1">
      <c r="A2928" s="1"/>
      <c r="B2928" s="6" t="s">
        <v>14</v>
      </c>
      <c r="C2928" s="6">
        <v>1185732</v>
      </c>
      <c r="D2928" s="7">
        <v>44417</v>
      </c>
      <c r="E2928" s="6" t="s">
        <v>33</v>
      </c>
      <c r="F2928" s="6" t="s">
        <v>104</v>
      </c>
      <c r="G2928" s="6" t="s">
        <v>105</v>
      </c>
      <c r="H2928" s="6" t="s">
        <v>17</v>
      </c>
      <c r="I2928" s="8">
        <v>0.5</v>
      </c>
      <c r="J2928" s="9">
        <v>5250</v>
      </c>
      <c r="K2928" s="10">
        <f t="shared" si="22"/>
        <v>2625</v>
      </c>
      <c r="L2928" s="10">
        <f t="shared" si="23"/>
        <v>918.74999999999989</v>
      </c>
      <c r="M2928" s="11">
        <v>0.35</v>
      </c>
      <c r="O2928" s="16"/>
      <c r="P2928" s="14"/>
      <c r="Q2928" s="12"/>
      <c r="R2928" s="13"/>
    </row>
    <row r="2929" spans="1:18" ht="15.85" customHeight="1">
      <c r="A2929" s="1"/>
      <c r="B2929" s="6" t="s">
        <v>14</v>
      </c>
      <c r="C2929" s="6">
        <v>1185732</v>
      </c>
      <c r="D2929" s="7">
        <v>44417</v>
      </c>
      <c r="E2929" s="6" t="s">
        <v>33</v>
      </c>
      <c r="F2929" s="6" t="s">
        <v>104</v>
      </c>
      <c r="G2929" s="6" t="s">
        <v>105</v>
      </c>
      <c r="H2929" s="6" t="s">
        <v>18</v>
      </c>
      <c r="I2929" s="8">
        <v>0.45000000000000007</v>
      </c>
      <c r="J2929" s="9">
        <v>3000</v>
      </c>
      <c r="K2929" s="10">
        <f t="shared" si="22"/>
        <v>1350.0000000000002</v>
      </c>
      <c r="L2929" s="10">
        <f t="shared" si="23"/>
        <v>405.00000000000006</v>
      </c>
      <c r="M2929" s="11">
        <v>0.3</v>
      </c>
      <c r="O2929" s="16"/>
      <c r="P2929" s="14"/>
      <c r="Q2929" s="12"/>
      <c r="R2929" s="13"/>
    </row>
    <row r="2930" spans="1:18" ht="15.85" customHeight="1">
      <c r="A2930" s="1"/>
      <c r="B2930" s="6" t="s">
        <v>14</v>
      </c>
      <c r="C2930" s="6">
        <v>1185732</v>
      </c>
      <c r="D2930" s="7">
        <v>44417</v>
      </c>
      <c r="E2930" s="6" t="s">
        <v>33</v>
      </c>
      <c r="F2930" s="6" t="s">
        <v>104</v>
      </c>
      <c r="G2930" s="6" t="s">
        <v>105</v>
      </c>
      <c r="H2930" s="6" t="s">
        <v>19</v>
      </c>
      <c r="I2930" s="8">
        <v>0.4</v>
      </c>
      <c r="J2930" s="9">
        <v>2250</v>
      </c>
      <c r="K2930" s="10">
        <f t="shared" si="22"/>
        <v>900</v>
      </c>
      <c r="L2930" s="10">
        <f t="shared" si="23"/>
        <v>270</v>
      </c>
      <c r="M2930" s="11">
        <v>0.3</v>
      </c>
      <c r="O2930" s="16"/>
      <c r="P2930" s="14"/>
      <c r="Q2930" s="12"/>
      <c r="R2930" s="13"/>
    </row>
    <row r="2931" spans="1:18" ht="15.85" customHeight="1">
      <c r="A2931" s="1"/>
      <c r="B2931" s="6" t="s">
        <v>14</v>
      </c>
      <c r="C2931" s="6">
        <v>1185732</v>
      </c>
      <c r="D2931" s="7">
        <v>44417</v>
      </c>
      <c r="E2931" s="6" t="s">
        <v>33</v>
      </c>
      <c r="F2931" s="6" t="s">
        <v>104</v>
      </c>
      <c r="G2931" s="6" t="s">
        <v>105</v>
      </c>
      <c r="H2931" s="6" t="s">
        <v>20</v>
      </c>
      <c r="I2931" s="8">
        <v>0.4</v>
      </c>
      <c r="J2931" s="9">
        <v>2000</v>
      </c>
      <c r="K2931" s="10">
        <f t="shared" si="22"/>
        <v>800</v>
      </c>
      <c r="L2931" s="10">
        <f t="shared" si="23"/>
        <v>240</v>
      </c>
      <c r="M2931" s="11">
        <v>0.3</v>
      </c>
      <c r="O2931" s="16"/>
      <c r="P2931" s="14"/>
      <c r="Q2931" s="12"/>
      <c r="R2931" s="13"/>
    </row>
    <row r="2932" spans="1:18" ht="15.85" customHeight="1">
      <c r="A2932" s="1"/>
      <c r="B2932" s="6" t="s">
        <v>14</v>
      </c>
      <c r="C2932" s="6">
        <v>1185732</v>
      </c>
      <c r="D2932" s="7">
        <v>44417</v>
      </c>
      <c r="E2932" s="6" t="s">
        <v>33</v>
      </c>
      <c r="F2932" s="6" t="s">
        <v>104</v>
      </c>
      <c r="G2932" s="6" t="s">
        <v>105</v>
      </c>
      <c r="H2932" s="6" t="s">
        <v>21</v>
      </c>
      <c r="I2932" s="8">
        <v>0.5</v>
      </c>
      <c r="J2932" s="9">
        <v>1750</v>
      </c>
      <c r="K2932" s="10">
        <f t="shared" si="22"/>
        <v>875</v>
      </c>
      <c r="L2932" s="10">
        <f t="shared" si="23"/>
        <v>306.25</v>
      </c>
      <c r="M2932" s="11">
        <v>0.35</v>
      </c>
      <c r="O2932" s="16"/>
      <c r="P2932" s="14"/>
      <c r="Q2932" s="12"/>
      <c r="R2932" s="13"/>
    </row>
    <row r="2933" spans="1:18" ht="15.85" customHeight="1">
      <c r="A2933" s="1"/>
      <c r="B2933" s="6" t="s">
        <v>14</v>
      </c>
      <c r="C2933" s="6">
        <v>1185732</v>
      </c>
      <c r="D2933" s="7">
        <v>44417</v>
      </c>
      <c r="E2933" s="6" t="s">
        <v>33</v>
      </c>
      <c r="F2933" s="6" t="s">
        <v>104</v>
      </c>
      <c r="G2933" s="6" t="s">
        <v>105</v>
      </c>
      <c r="H2933" s="6" t="s">
        <v>22</v>
      </c>
      <c r="I2933" s="8">
        <v>0.55000000000000004</v>
      </c>
      <c r="J2933" s="9">
        <v>3500</v>
      </c>
      <c r="K2933" s="10">
        <f t="shared" si="22"/>
        <v>1925.0000000000002</v>
      </c>
      <c r="L2933" s="10">
        <f t="shared" si="23"/>
        <v>770.00000000000011</v>
      </c>
      <c r="M2933" s="11">
        <v>0.4</v>
      </c>
      <c r="O2933" s="16"/>
      <c r="P2933" s="14"/>
      <c r="Q2933" s="12"/>
      <c r="R2933" s="13"/>
    </row>
    <row r="2934" spans="1:18" ht="15.85" customHeight="1">
      <c r="A2934" s="1"/>
      <c r="B2934" s="6" t="s">
        <v>14</v>
      </c>
      <c r="C2934" s="6">
        <v>1185732</v>
      </c>
      <c r="D2934" s="7">
        <v>44449</v>
      </c>
      <c r="E2934" s="6" t="s">
        <v>33</v>
      </c>
      <c r="F2934" s="6" t="s">
        <v>104</v>
      </c>
      <c r="G2934" s="6" t="s">
        <v>105</v>
      </c>
      <c r="H2934" s="6" t="s">
        <v>17</v>
      </c>
      <c r="I2934" s="8">
        <v>0.4</v>
      </c>
      <c r="J2934" s="9">
        <v>4750</v>
      </c>
      <c r="K2934" s="10">
        <f t="shared" si="22"/>
        <v>1900</v>
      </c>
      <c r="L2934" s="10">
        <f t="shared" si="23"/>
        <v>665</v>
      </c>
      <c r="M2934" s="11">
        <v>0.35</v>
      </c>
      <c r="O2934" s="16"/>
      <c r="P2934" s="14"/>
      <c r="Q2934" s="12"/>
      <c r="R2934" s="13"/>
    </row>
    <row r="2935" spans="1:18" ht="15.85" customHeight="1">
      <c r="A2935" s="1"/>
      <c r="B2935" s="6" t="s">
        <v>14</v>
      </c>
      <c r="C2935" s="6">
        <v>1185732</v>
      </c>
      <c r="D2935" s="7">
        <v>44449</v>
      </c>
      <c r="E2935" s="6" t="s">
        <v>33</v>
      </c>
      <c r="F2935" s="6" t="s">
        <v>104</v>
      </c>
      <c r="G2935" s="6" t="s">
        <v>105</v>
      </c>
      <c r="H2935" s="6" t="s">
        <v>18</v>
      </c>
      <c r="I2935" s="8">
        <v>0.35000000000000009</v>
      </c>
      <c r="J2935" s="9">
        <v>2750</v>
      </c>
      <c r="K2935" s="10">
        <f t="shared" si="22"/>
        <v>962.50000000000023</v>
      </c>
      <c r="L2935" s="10">
        <f t="shared" si="23"/>
        <v>288.75000000000006</v>
      </c>
      <c r="M2935" s="11">
        <v>0.3</v>
      </c>
      <c r="O2935" s="16"/>
      <c r="P2935" s="14"/>
      <c r="Q2935" s="12"/>
      <c r="R2935" s="13"/>
    </row>
    <row r="2936" spans="1:18" ht="15.85" customHeight="1">
      <c r="A2936" s="1"/>
      <c r="B2936" s="6" t="s">
        <v>14</v>
      </c>
      <c r="C2936" s="6">
        <v>1185732</v>
      </c>
      <c r="D2936" s="7">
        <v>44449</v>
      </c>
      <c r="E2936" s="6" t="s">
        <v>33</v>
      </c>
      <c r="F2936" s="6" t="s">
        <v>104</v>
      </c>
      <c r="G2936" s="6" t="s">
        <v>105</v>
      </c>
      <c r="H2936" s="6" t="s">
        <v>19</v>
      </c>
      <c r="I2936" s="8">
        <v>0.30000000000000004</v>
      </c>
      <c r="J2936" s="9">
        <v>1750</v>
      </c>
      <c r="K2936" s="10">
        <f t="shared" si="22"/>
        <v>525.00000000000011</v>
      </c>
      <c r="L2936" s="10">
        <f t="shared" si="23"/>
        <v>157.50000000000003</v>
      </c>
      <c r="M2936" s="11">
        <v>0.3</v>
      </c>
      <c r="O2936" s="16"/>
      <c r="P2936" s="14"/>
      <c r="Q2936" s="12"/>
      <c r="R2936" s="13"/>
    </row>
    <row r="2937" spans="1:18" ht="15.85" customHeight="1">
      <c r="A2937" s="1"/>
      <c r="B2937" s="6" t="s">
        <v>14</v>
      </c>
      <c r="C2937" s="6">
        <v>1185732</v>
      </c>
      <c r="D2937" s="7">
        <v>44449</v>
      </c>
      <c r="E2937" s="6" t="s">
        <v>33</v>
      </c>
      <c r="F2937" s="6" t="s">
        <v>104</v>
      </c>
      <c r="G2937" s="6" t="s">
        <v>105</v>
      </c>
      <c r="H2937" s="6" t="s">
        <v>20</v>
      </c>
      <c r="I2937" s="8">
        <v>0.30000000000000004</v>
      </c>
      <c r="J2937" s="9">
        <v>1500</v>
      </c>
      <c r="K2937" s="10">
        <f t="shared" si="22"/>
        <v>450.00000000000006</v>
      </c>
      <c r="L2937" s="10">
        <f t="shared" si="23"/>
        <v>135</v>
      </c>
      <c r="M2937" s="11">
        <v>0.3</v>
      </c>
      <c r="O2937" s="16"/>
      <c r="P2937" s="14"/>
      <c r="Q2937" s="12"/>
      <c r="R2937" s="13"/>
    </row>
    <row r="2938" spans="1:18" ht="15.85" customHeight="1">
      <c r="A2938" s="1"/>
      <c r="B2938" s="6" t="s">
        <v>14</v>
      </c>
      <c r="C2938" s="6">
        <v>1185732</v>
      </c>
      <c r="D2938" s="7">
        <v>44449</v>
      </c>
      <c r="E2938" s="6" t="s">
        <v>33</v>
      </c>
      <c r="F2938" s="6" t="s">
        <v>104</v>
      </c>
      <c r="G2938" s="6" t="s">
        <v>105</v>
      </c>
      <c r="H2938" s="6" t="s">
        <v>21</v>
      </c>
      <c r="I2938" s="8">
        <v>0.4</v>
      </c>
      <c r="J2938" s="9">
        <v>1500</v>
      </c>
      <c r="K2938" s="10">
        <f t="shared" si="22"/>
        <v>600</v>
      </c>
      <c r="L2938" s="10">
        <f t="shared" si="23"/>
        <v>210</v>
      </c>
      <c r="M2938" s="11">
        <v>0.35</v>
      </c>
      <c r="O2938" s="16"/>
      <c r="P2938" s="14"/>
      <c r="Q2938" s="12"/>
      <c r="R2938" s="13"/>
    </row>
    <row r="2939" spans="1:18" ht="15.85" customHeight="1">
      <c r="A2939" s="1"/>
      <c r="B2939" s="6" t="s">
        <v>14</v>
      </c>
      <c r="C2939" s="6">
        <v>1185732</v>
      </c>
      <c r="D2939" s="7">
        <v>44449</v>
      </c>
      <c r="E2939" s="6" t="s">
        <v>33</v>
      </c>
      <c r="F2939" s="6" t="s">
        <v>104</v>
      </c>
      <c r="G2939" s="6" t="s">
        <v>105</v>
      </c>
      <c r="H2939" s="6" t="s">
        <v>22</v>
      </c>
      <c r="I2939" s="8">
        <v>0.45</v>
      </c>
      <c r="J2939" s="9">
        <v>2250</v>
      </c>
      <c r="K2939" s="10">
        <f t="shared" si="22"/>
        <v>1012.5</v>
      </c>
      <c r="L2939" s="10">
        <f t="shared" si="23"/>
        <v>405</v>
      </c>
      <c r="M2939" s="11">
        <v>0.4</v>
      </c>
      <c r="O2939" s="16"/>
      <c r="P2939" s="14"/>
      <c r="Q2939" s="12"/>
      <c r="R2939" s="13"/>
    </row>
    <row r="2940" spans="1:18" ht="15.85" customHeight="1">
      <c r="A2940" s="1"/>
      <c r="B2940" s="6" t="s">
        <v>14</v>
      </c>
      <c r="C2940" s="6">
        <v>1185732</v>
      </c>
      <c r="D2940" s="7">
        <v>44478</v>
      </c>
      <c r="E2940" s="6" t="s">
        <v>33</v>
      </c>
      <c r="F2940" s="6" t="s">
        <v>104</v>
      </c>
      <c r="G2940" s="6" t="s">
        <v>105</v>
      </c>
      <c r="H2940" s="6" t="s">
        <v>17</v>
      </c>
      <c r="I2940" s="8">
        <v>0.49999999999999994</v>
      </c>
      <c r="J2940" s="9">
        <v>4000</v>
      </c>
      <c r="K2940" s="10">
        <f t="shared" si="22"/>
        <v>1999.9999999999998</v>
      </c>
      <c r="L2940" s="10">
        <f t="shared" si="23"/>
        <v>699.99999999999989</v>
      </c>
      <c r="M2940" s="11">
        <v>0.35</v>
      </c>
      <c r="O2940" s="16"/>
      <c r="P2940" s="14"/>
      <c r="Q2940" s="12"/>
      <c r="R2940" s="13"/>
    </row>
    <row r="2941" spans="1:18" ht="15.85" customHeight="1">
      <c r="A2941" s="1"/>
      <c r="B2941" s="6" t="s">
        <v>14</v>
      </c>
      <c r="C2941" s="6">
        <v>1185732</v>
      </c>
      <c r="D2941" s="7">
        <v>44478</v>
      </c>
      <c r="E2941" s="6" t="s">
        <v>33</v>
      </c>
      <c r="F2941" s="6" t="s">
        <v>104</v>
      </c>
      <c r="G2941" s="6" t="s">
        <v>105</v>
      </c>
      <c r="H2941" s="6" t="s">
        <v>18</v>
      </c>
      <c r="I2941" s="8">
        <v>0.4</v>
      </c>
      <c r="J2941" s="9">
        <v>2500</v>
      </c>
      <c r="K2941" s="10">
        <f t="shared" si="22"/>
        <v>1000</v>
      </c>
      <c r="L2941" s="10">
        <f t="shared" si="23"/>
        <v>300</v>
      </c>
      <c r="M2941" s="11">
        <v>0.3</v>
      </c>
      <c r="O2941" s="16"/>
      <c r="P2941" s="14"/>
      <c r="Q2941" s="12"/>
      <c r="R2941" s="13"/>
    </row>
    <row r="2942" spans="1:18" ht="15.85" customHeight="1">
      <c r="A2942" s="1"/>
      <c r="B2942" s="6" t="s">
        <v>14</v>
      </c>
      <c r="C2942" s="6">
        <v>1185732</v>
      </c>
      <c r="D2942" s="7">
        <v>44478</v>
      </c>
      <c r="E2942" s="6" t="s">
        <v>33</v>
      </c>
      <c r="F2942" s="6" t="s">
        <v>104</v>
      </c>
      <c r="G2942" s="6" t="s">
        <v>105</v>
      </c>
      <c r="H2942" s="6" t="s">
        <v>19</v>
      </c>
      <c r="I2942" s="8">
        <v>0.4</v>
      </c>
      <c r="J2942" s="9">
        <v>1500</v>
      </c>
      <c r="K2942" s="10">
        <f t="shared" si="22"/>
        <v>600</v>
      </c>
      <c r="L2942" s="10">
        <f t="shared" si="23"/>
        <v>180</v>
      </c>
      <c r="M2942" s="11">
        <v>0.3</v>
      </c>
      <c r="O2942" s="16"/>
      <c r="P2942" s="14"/>
      <c r="Q2942" s="12"/>
      <c r="R2942" s="13"/>
    </row>
    <row r="2943" spans="1:18" ht="15.85" customHeight="1">
      <c r="A2943" s="1"/>
      <c r="B2943" s="6" t="s">
        <v>14</v>
      </c>
      <c r="C2943" s="6">
        <v>1185732</v>
      </c>
      <c r="D2943" s="7">
        <v>44478</v>
      </c>
      <c r="E2943" s="6" t="s">
        <v>33</v>
      </c>
      <c r="F2943" s="6" t="s">
        <v>104</v>
      </c>
      <c r="G2943" s="6" t="s">
        <v>105</v>
      </c>
      <c r="H2943" s="6" t="s">
        <v>20</v>
      </c>
      <c r="I2943" s="8">
        <v>0.4</v>
      </c>
      <c r="J2943" s="9">
        <v>1250</v>
      </c>
      <c r="K2943" s="10">
        <f t="shared" si="22"/>
        <v>500</v>
      </c>
      <c r="L2943" s="10">
        <f t="shared" si="23"/>
        <v>150</v>
      </c>
      <c r="M2943" s="11">
        <v>0.3</v>
      </c>
      <c r="O2943" s="16"/>
      <c r="P2943" s="14"/>
      <c r="Q2943" s="12"/>
      <c r="R2943" s="13"/>
    </row>
    <row r="2944" spans="1:18" ht="15.85" customHeight="1">
      <c r="A2944" s="1"/>
      <c r="B2944" s="6" t="s">
        <v>14</v>
      </c>
      <c r="C2944" s="6">
        <v>1185732</v>
      </c>
      <c r="D2944" s="7">
        <v>44478</v>
      </c>
      <c r="E2944" s="6" t="s">
        <v>33</v>
      </c>
      <c r="F2944" s="6" t="s">
        <v>104</v>
      </c>
      <c r="G2944" s="6" t="s">
        <v>105</v>
      </c>
      <c r="H2944" s="6" t="s">
        <v>21</v>
      </c>
      <c r="I2944" s="8">
        <v>0.49999999999999994</v>
      </c>
      <c r="J2944" s="9">
        <v>1250</v>
      </c>
      <c r="K2944" s="10">
        <f t="shared" si="22"/>
        <v>624.99999999999989</v>
      </c>
      <c r="L2944" s="10">
        <f t="shared" si="23"/>
        <v>218.74999999999994</v>
      </c>
      <c r="M2944" s="11">
        <v>0.35</v>
      </c>
      <c r="O2944" s="16"/>
      <c r="P2944" s="14"/>
      <c r="Q2944" s="12"/>
      <c r="R2944" s="13"/>
    </row>
    <row r="2945" spans="1:18" ht="15.85" customHeight="1">
      <c r="A2945" s="1"/>
      <c r="B2945" s="6" t="s">
        <v>14</v>
      </c>
      <c r="C2945" s="6">
        <v>1185732</v>
      </c>
      <c r="D2945" s="7">
        <v>44478</v>
      </c>
      <c r="E2945" s="6" t="s">
        <v>33</v>
      </c>
      <c r="F2945" s="6" t="s">
        <v>104</v>
      </c>
      <c r="G2945" s="6" t="s">
        <v>105</v>
      </c>
      <c r="H2945" s="6" t="s">
        <v>22</v>
      </c>
      <c r="I2945" s="8">
        <v>0.54999999999999982</v>
      </c>
      <c r="J2945" s="9">
        <v>2500</v>
      </c>
      <c r="K2945" s="10">
        <f t="shared" si="22"/>
        <v>1374.9999999999995</v>
      </c>
      <c r="L2945" s="10">
        <f t="shared" si="23"/>
        <v>549.99999999999989</v>
      </c>
      <c r="M2945" s="11">
        <v>0.4</v>
      </c>
      <c r="O2945" s="16"/>
      <c r="P2945" s="14"/>
      <c r="Q2945" s="12"/>
      <c r="R2945" s="13"/>
    </row>
    <row r="2946" spans="1:18" ht="15.85" customHeight="1">
      <c r="A2946" s="1"/>
      <c r="B2946" s="6" t="s">
        <v>14</v>
      </c>
      <c r="C2946" s="6">
        <v>1185732</v>
      </c>
      <c r="D2946" s="7">
        <v>44509</v>
      </c>
      <c r="E2946" s="6" t="s">
        <v>33</v>
      </c>
      <c r="F2946" s="6" t="s">
        <v>104</v>
      </c>
      <c r="G2946" s="6" t="s">
        <v>105</v>
      </c>
      <c r="H2946" s="6" t="s">
        <v>17</v>
      </c>
      <c r="I2946" s="8">
        <v>0.49999999999999994</v>
      </c>
      <c r="J2946" s="9">
        <v>4000</v>
      </c>
      <c r="K2946" s="10">
        <f t="shared" si="22"/>
        <v>1999.9999999999998</v>
      </c>
      <c r="L2946" s="10">
        <f t="shared" si="23"/>
        <v>699.99999999999989</v>
      </c>
      <c r="M2946" s="11">
        <v>0.35</v>
      </c>
      <c r="O2946" s="16"/>
      <c r="P2946" s="14"/>
      <c r="Q2946" s="12"/>
      <c r="R2946" s="13"/>
    </row>
    <row r="2947" spans="1:18" ht="15.85" customHeight="1">
      <c r="A2947" s="1"/>
      <c r="B2947" s="6" t="s">
        <v>14</v>
      </c>
      <c r="C2947" s="6">
        <v>1185732</v>
      </c>
      <c r="D2947" s="7">
        <v>44509</v>
      </c>
      <c r="E2947" s="6" t="s">
        <v>33</v>
      </c>
      <c r="F2947" s="6" t="s">
        <v>104</v>
      </c>
      <c r="G2947" s="6" t="s">
        <v>105</v>
      </c>
      <c r="H2947" s="6" t="s">
        <v>18</v>
      </c>
      <c r="I2947" s="8">
        <v>0.4</v>
      </c>
      <c r="J2947" s="9">
        <v>2500</v>
      </c>
      <c r="K2947" s="10">
        <f t="shared" si="22"/>
        <v>1000</v>
      </c>
      <c r="L2947" s="10">
        <f t="shared" si="23"/>
        <v>300</v>
      </c>
      <c r="M2947" s="11">
        <v>0.3</v>
      </c>
      <c r="O2947" s="16"/>
      <c r="P2947" s="14"/>
      <c r="Q2947" s="12"/>
      <c r="R2947" s="13"/>
    </row>
    <row r="2948" spans="1:18" ht="15.85" customHeight="1">
      <c r="A2948" s="1"/>
      <c r="B2948" s="6" t="s">
        <v>14</v>
      </c>
      <c r="C2948" s="6">
        <v>1185732</v>
      </c>
      <c r="D2948" s="7">
        <v>44509</v>
      </c>
      <c r="E2948" s="6" t="s">
        <v>33</v>
      </c>
      <c r="F2948" s="6" t="s">
        <v>104</v>
      </c>
      <c r="G2948" s="6" t="s">
        <v>105</v>
      </c>
      <c r="H2948" s="6" t="s">
        <v>19</v>
      </c>
      <c r="I2948" s="8">
        <v>0.4</v>
      </c>
      <c r="J2948" s="9">
        <v>1950</v>
      </c>
      <c r="K2948" s="10">
        <f t="shared" si="22"/>
        <v>780</v>
      </c>
      <c r="L2948" s="10">
        <f t="shared" si="23"/>
        <v>234</v>
      </c>
      <c r="M2948" s="11">
        <v>0.3</v>
      </c>
      <c r="O2948" s="16"/>
      <c r="P2948" s="14"/>
      <c r="Q2948" s="12"/>
      <c r="R2948" s="13"/>
    </row>
    <row r="2949" spans="1:18" ht="15.85" customHeight="1">
      <c r="A2949" s="1"/>
      <c r="B2949" s="6" t="s">
        <v>14</v>
      </c>
      <c r="C2949" s="6">
        <v>1185732</v>
      </c>
      <c r="D2949" s="7">
        <v>44509</v>
      </c>
      <c r="E2949" s="6" t="s">
        <v>33</v>
      </c>
      <c r="F2949" s="6" t="s">
        <v>104</v>
      </c>
      <c r="G2949" s="6" t="s">
        <v>105</v>
      </c>
      <c r="H2949" s="6" t="s">
        <v>20</v>
      </c>
      <c r="I2949" s="8">
        <v>0.4</v>
      </c>
      <c r="J2949" s="9">
        <v>1750</v>
      </c>
      <c r="K2949" s="10">
        <f t="shared" si="22"/>
        <v>700</v>
      </c>
      <c r="L2949" s="10">
        <f t="shared" si="23"/>
        <v>210</v>
      </c>
      <c r="M2949" s="11">
        <v>0.3</v>
      </c>
      <c r="O2949" s="16"/>
      <c r="P2949" s="14"/>
      <c r="Q2949" s="12"/>
      <c r="R2949" s="13"/>
    </row>
    <row r="2950" spans="1:18" ht="15.85" customHeight="1">
      <c r="A2950" s="1"/>
      <c r="B2950" s="6" t="s">
        <v>14</v>
      </c>
      <c r="C2950" s="6">
        <v>1185732</v>
      </c>
      <c r="D2950" s="7">
        <v>44509</v>
      </c>
      <c r="E2950" s="6" t="s">
        <v>33</v>
      </c>
      <c r="F2950" s="6" t="s">
        <v>104</v>
      </c>
      <c r="G2950" s="6" t="s">
        <v>105</v>
      </c>
      <c r="H2950" s="6" t="s">
        <v>21</v>
      </c>
      <c r="I2950" s="8">
        <v>0.6</v>
      </c>
      <c r="J2950" s="9">
        <v>1500</v>
      </c>
      <c r="K2950" s="10">
        <f t="shared" si="22"/>
        <v>900</v>
      </c>
      <c r="L2950" s="10">
        <f t="shared" si="23"/>
        <v>315</v>
      </c>
      <c r="M2950" s="11">
        <v>0.35</v>
      </c>
      <c r="O2950" s="16"/>
      <c r="P2950" s="14"/>
      <c r="Q2950" s="12"/>
      <c r="R2950" s="13"/>
    </row>
    <row r="2951" spans="1:18" ht="15.85" customHeight="1">
      <c r="A2951" s="1"/>
      <c r="B2951" s="6" t="s">
        <v>14</v>
      </c>
      <c r="C2951" s="6">
        <v>1185732</v>
      </c>
      <c r="D2951" s="7">
        <v>44509</v>
      </c>
      <c r="E2951" s="6" t="s">
        <v>33</v>
      </c>
      <c r="F2951" s="6" t="s">
        <v>104</v>
      </c>
      <c r="G2951" s="6" t="s">
        <v>105</v>
      </c>
      <c r="H2951" s="6" t="s">
        <v>22</v>
      </c>
      <c r="I2951" s="8">
        <v>0.64999999999999991</v>
      </c>
      <c r="J2951" s="9">
        <v>2500</v>
      </c>
      <c r="K2951" s="10">
        <f t="shared" si="22"/>
        <v>1624.9999999999998</v>
      </c>
      <c r="L2951" s="10">
        <f t="shared" si="23"/>
        <v>650</v>
      </c>
      <c r="M2951" s="11">
        <v>0.4</v>
      </c>
      <c r="O2951" s="16"/>
      <c r="P2951" s="14"/>
      <c r="Q2951" s="12"/>
      <c r="R2951" s="13"/>
    </row>
    <row r="2952" spans="1:18" ht="15.85" customHeight="1">
      <c r="A2952" s="1"/>
      <c r="B2952" s="6" t="s">
        <v>14</v>
      </c>
      <c r="C2952" s="6">
        <v>1185732</v>
      </c>
      <c r="D2952" s="7">
        <v>44538</v>
      </c>
      <c r="E2952" s="6" t="s">
        <v>33</v>
      </c>
      <c r="F2952" s="6" t="s">
        <v>104</v>
      </c>
      <c r="G2952" s="6" t="s">
        <v>105</v>
      </c>
      <c r="H2952" s="6" t="s">
        <v>17</v>
      </c>
      <c r="I2952" s="8">
        <v>0.6</v>
      </c>
      <c r="J2952" s="9">
        <v>5000</v>
      </c>
      <c r="K2952" s="10">
        <f t="shared" si="22"/>
        <v>3000</v>
      </c>
      <c r="L2952" s="10">
        <f t="shared" si="23"/>
        <v>1050</v>
      </c>
      <c r="M2952" s="11">
        <v>0.35</v>
      </c>
      <c r="O2952" s="16"/>
      <c r="P2952" s="14"/>
      <c r="Q2952" s="12"/>
      <c r="R2952" s="13"/>
    </row>
    <row r="2953" spans="1:18" ht="15.85" customHeight="1">
      <c r="A2953" s="1"/>
      <c r="B2953" s="6" t="s">
        <v>14</v>
      </c>
      <c r="C2953" s="6">
        <v>1185732</v>
      </c>
      <c r="D2953" s="7">
        <v>44538</v>
      </c>
      <c r="E2953" s="6" t="s">
        <v>33</v>
      </c>
      <c r="F2953" s="6" t="s">
        <v>104</v>
      </c>
      <c r="G2953" s="6" t="s">
        <v>105</v>
      </c>
      <c r="H2953" s="6" t="s">
        <v>18</v>
      </c>
      <c r="I2953" s="8">
        <v>0.5</v>
      </c>
      <c r="J2953" s="9">
        <v>3000</v>
      </c>
      <c r="K2953" s="10">
        <f t="shared" si="22"/>
        <v>1500</v>
      </c>
      <c r="L2953" s="10">
        <f t="shared" si="23"/>
        <v>450</v>
      </c>
      <c r="M2953" s="11">
        <v>0.3</v>
      </c>
      <c r="O2953" s="16"/>
      <c r="P2953" s="14"/>
      <c r="Q2953" s="12"/>
      <c r="R2953" s="13"/>
    </row>
    <row r="2954" spans="1:18" ht="15.85" customHeight="1">
      <c r="A2954" s="1"/>
      <c r="B2954" s="6" t="s">
        <v>14</v>
      </c>
      <c r="C2954" s="6">
        <v>1185732</v>
      </c>
      <c r="D2954" s="7">
        <v>44538</v>
      </c>
      <c r="E2954" s="6" t="s">
        <v>33</v>
      </c>
      <c r="F2954" s="6" t="s">
        <v>104</v>
      </c>
      <c r="G2954" s="6" t="s">
        <v>105</v>
      </c>
      <c r="H2954" s="6" t="s">
        <v>19</v>
      </c>
      <c r="I2954" s="8">
        <v>0.5</v>
      </c>
      <c r="J2954" s="9">
        <v>2500</v>
      </c>
      <c r="K2954" s="10">
        <f t="shared" si="22"/>
        <v>1250</v>
      </c>
      <c r="L2954" s="10">
        <f t="shared" si="23"/>
        <v>375</v>
      </c>
      <c r="M2954" s="11">
        <v>0.3</v>
      </c>
      <c r="O2954" s="16"/>
      <c r="P2954" s="14"/>
      <c r="Q2954" s="12"/>
      <c r="R2954" s="13"/>
    </row>
    <row r="2955" spans="1:18" ht="15.85" customHeight="1">
      <c r="A2955" s="1"/>
      <c r="B2955" s="6" t="s">
        <v>14</v>
      </c>
      <c r="C2955" s="6">
        <v>1185732</v>
      </c>
      <c r="D2955" s="7">
        <v>44538</v>
      </c>
      <c r="E2955" s="6" t="s">
        <v>33</v>
      </c>
      <c r="F2955" s="6" t="s">
        <v>104</v>
      </c>
      <c r="G2955" s="6" t="s">
        <v>105</v>
      </c>
      <c r="H2955" s="6" t="s">
        <v>20</v>
      </c>
      <c r="I2955" s="8">
        <v>0.5</v>
      </c>
      <c r="J2955" s="9">
        <v>2000</v>
      </c>
      <c r="K2955" s="10">
        <f t="shared" si="22"/>
        <v>1000</v>
      </c>
      <c r="L2955" s="10">
        <f t="shared" si="23"/>
        <v>300</v>
      </c>
      <c r="M2955" s="11">
        <v>0.3</v>
      </c>
      <c r="O2955" s="16"/>
      <c r="P2955" s="14"/>
      <c r="Q2955" s="12"/>
      <c r="R2955" s="13"/>
    </row>
    <row r="2956" spans="1:18" ht="15.85" customHeight="1">
      <c r="A2956" s="1"/>
      <c r="B2956" s="6" t="s">
        <v>14</v>
      </c>
      <c r="C2956" s="6">
        <v>1185732</v>
      </c>
      <c r="D2956" s="7">
        <v>44538</v>
      </c>
      <c r="E2956" s="6" t="s">
        <v>33</v>
      </c>
      <c r="F2956" s="6" t="s">
        <v>104</v>
      </c>
      <c r="G2956" s="6" t="s">
        <v>105</v>
      </c>
      <c r="H2956" s="6" t="s">
        <v>21</v>
      </c>
      <c r="I2956" s="8">
        <v>0.6</v>
      </c>
      <c r="J2956" s="9">
        <v>2000</v>
      </c>
      <c r="K2956" s="10">
        <f t="shared" si="22"/>
        <v>1200</v>
      </c>
      <c r="L2956" s="10">
        <f t="shared" si="23"/>
        <v>420</v>
      </c>
      <c r="M2956" s="11">
        <v>0.35</v>
      </c>
      <c r="O2956" s="16"/>
      <c r="P2956" s="14"/>
      <c r="Q2956" s="12"/>
      <c r="R2956" s="13"/>
    </row>
    <row r="2957" spans="1:18" ht="15.85" customHeight="1">
      <c r="A2957" s="1"/>
      <c r="B2957" s="6" t="s">
        <v>14</v>
      </c>
      <c r="C2957" s="6">
        <v>1185732</v>
      </c>
      <c r="D2957" s="7">
        <v>44538</v>
      </c>
      <c r="E2957" s="6" t="s">
        <v>33</v>
      </c>
      <c r="F2957" s="6" t="s">
        <v>104</v>
      </c>
      <c r="G2957" s="6" t="s">
        <v>105</v>
      </c>
      <c r="H2957" s="6" t="s">
        <v>22</v>
      </c>
      <c r="I2957" s="8">
        <v>0.64999999999999991</v>
      </c>
      <c r="J2957" s="9">
        <v>3000</v>
      </c>
      <c r="K2957" s="10">
        <f t="shared" si="22"/>
        <v>1949.9999999999998</v>
      </c>
      <c r="L2957" s="10">
        <f t="shared" si="23"/>
        <v>780</v>
      </c>
      <c r="M2957" s="11">
        <v>0.4</v>
      </c>
      <c r="O2957" s="16"/>
      <c r="P2957" s="14"/>
      <c r="Q2957" s="12"/>
      <c r="R2957" s="13"/>
    </row>
    <row r="2958" spans="1:18" ht="15.85" customHeight="1">
      <c r="A2958" s="1" t="s">
        <v>39</v>
      </c>
      <c r="B2958" s="6" t="s">
        <v>14</v>
      </c>
      <c r="C2958" s="6">
        <v>1185732</v>
      </c>
      <c r="D2958" s="7">
        <v>44202</v>
      </c>
      <c r="E2958" s="6" t="s">
        <v>33</v>
      </c>
      <c r="F2958" s="6" t="s">
        <v>106</v>
      </c>
      <c r="G2958" s="6" t="s">
        <v>107</v>
      </c>
      <c r="H2958" s="6" t="s">
        <v>17</v>
      </c>
      <c r="I2958" s="8">
        <v>0.30000000000000004</v>
      </c>
      <c r="J2958" s="9">
        <v>4500</v>
      </c>
      <c r="K2958" s="10">
        <f t="shared" si="22"/>
        <v>1350.0000000000002</v>
      </c>
      <c r="L2958" s="10">
        <f t="shared" si="23"/>
        <v>405.00000000000006</v>
      </c>
      <c r="M2958" s="11">
        <v>0.3</v>
      </c>
      <c r="O2958" s="16"/>
      <c r="P2958" s="14"/>
      <c r="Q2958" s="12"/>
      <c r="R2958" s="13"/>
    </row>
    <row r="2959" spans="1:18" ht="15.85" customHeight="1">
      <c r="A2959" s="1"/>
      <c r="B2959" s="6" t="s">
        <v>14</v>
      </c>
      <c r="C2959" s="6">
        <v>1185732</v>
      </c>
      <c r="D2959" s="7">
        <v>44202</v>
      </c>
      <c r="E2959" s="6" t="s">
        <v>33</v>
      </c>
      <c r="F2959" s="6" t="s">
        <v>106</v>
      </c>
      <c r="G2959" s="6" t="s">
        <v>107</v>
      </c>
      <c r="H2959" s="6" t="s">
        <v>18</v>
      </c>
      <c r="I2959" s="8">
        <v>0.30000000000000004</v>
      </c>
      <c r="J2959" s="9">
        <v>2500</v>
      </c>
      <c r="K2959" s="10">
        <f t="shared" si="22"/>
        <v>750.00000000000011</v>
      </c>
      <c r="L2959" s="10">
        <f t="shared" si="23"/>
        <v>262.5</v>
      </c>
      <c r="M2959" s="11">
        <v>0.35</v>
      </c>
      <c r="O2959" s="16"/>
      <c r="P2959" s="14"/>
      <c r="Q2959" s="12"/>
      <c r="R2959" s="13"/>
    </row>
    <row r="2960" spans="1:18" ht="15.85" customHeight="1">
      <c r="A2960" s="1"/>
      <c r="B2960" s="6" t="s">
        <v>14</v>
      </c>
      <c r="C2960" s="6">
        <v>1185732</v>
      </c>
      <c r="D2960" s="7">
        <v>44202</v>
      </c>
      <c r="E2960" s="6" t="s">
        <v>33</v>
      </c>
      <c r="F2960" s="6" t="s">
        <v>106</v>
      </c>
      <c r="G2960" s="6" t="s">
        <v>107</v>
      </c>
      <c r="H2960" s="6" t="s">
        <v>19</v>
      </c>
      <c r="I2960" s="8">
        <v>0.20000000000000007</v>
      </c>
      <c r="J2960" s="9">
        <v>2500</v>
      </c>
      <c r="K2960" s="10">
        <f t="shared" si="22"/>
        <v>500.00000000000017</v>
      </c>
      <c r="L2960" s="10">
        <f t="shared" si="23"/>
        <v>150.00000000000006</v>
      </c>
      <c r="M2960" s="11">
        <v>0.3</v>
      </c>
      <c r="O2960" s="16"/>
      <c r="P2960" s="14"/>
      <c r="Q2960" s="12"/>
      <c r="R2960" s="13"/>
    </row>
    <row r="2961" spans="1:18" ht="15.85" customHeight="1">
      <c r="A2961" s="1"/>
      <c r="B2961" s="6" t="s">
        <v>14</v>
      </c>
      <c r="C2961" s="6">
        <v>1185732</v>
      </c>
      <c r="D2961" s="7">
        <v>44202</v>
      </c>
      <c r="E2961" s="6" t="s">
        <v>33</v>
      </c>
      <c r="F2961" s="6" t="s">
        <v>106</v>
      </c>
      <c r="G2961" s="6" t="s">
        <v>107</v>
      </c>
      <c r="H2961" s="6" t="s">
        <v>20</v>
      </c>
      <c r="I2961" s="8">
        <v>0.25000000000000006</v>
      </c>
      <c r="J2961" s="9">
        <v>1000</v>
      </c>
      <c r="K2961" s="10">
        <f t="shared" si="22"/>
        <v>250.00000000000006</v>
      </c>
      <c r="L2961" s="10">
        <f t="shared" si="23"/>
        <v>75.000000000000014</v>
      </c>
      <c r="M2961" s="11">
        <v>0.3</v>
      </c>
      <c r="O2961" s="16"/>
      <c r="P2961" s="14"/>
      <c r="Q2961" s="12"/>
      <c r="R2961" s="13"/>
    </row>
    <row r="2962" spans="1:18" ht="15.85" customHeight="1">
      <c r="A2962" s="1"/>
      <c r="B2962" s="6" t="s">
        <v>14</v>
      </c>
      <c r="C2962" s="6">
        <v>1185732</v>
      </c>
      <c r="D2962" s="7">
        <v>44202</v>
      </c>
      <c r="E2962" s="6" t="s">
        <v>33</v>
      </c>
      <c r="F2962" s="6" t="s">
        <v>106</v>
      </c>
      <c r="G2962" s="6" t="s">
        <v>107</v>
      </c>
      <c r="H2962" s="6" t="s">
        <v>21</v>
      </c>
      <c r="I2962" s="8">
        <v>0.39999999999999997</v>
      </c>
      <c r="J2962" s="9">
        <v>1500</v>
      </c>
      <c r="K2962" s="10">
        <f t="shared" si="22"/>
        <v>600</v>
      </c>
      <c r="L2962" s="10">
        <f t="shared" si="23"/>
        <v>300</v>
      </c>
      <c r="M2962" s="11">
        <v>0.5</v>
      </c>
      <c r="O2962" s="16"/>
      <c r="P2962" s="14"/>
      <c r="Q2962" s="12"/>
      <c r="R2962" s="13"/>
    </row>
    <row r="2963" spans="1:18" ht="15.85" customHeight="1">
      <c r="A2963" s="1"/>
      <c r="B2963" s="6" t="s">
        <v>14</v>
      </c>
      <c r="C2963" s="6">
        <v>1185732</v>
      </c>
      <c r="D2963" s="7">
        <v>44202</v>
      </c>
      <c r="E2963" s="6" t="s">
        <v>33</v>
      </c>
      <c r="F2963" s="6" t="s">
        <v>106</v>
      </c>
      <c r="G2963" s="6" t="s">
        <v>107</v>
      </c>
      <c r="H2963" s="6" t="s">
        <v>22</v>
      </c>
      <c r="I2963" s="8">
        <v>0.30000000000000004</v>
      </c>
      <c r="J2963" s="9">
        <v>2500</v>
      </c>
      <c r="K2963" s="10">
        <f t="shared" si="22"/>
        <v>750.00000000000011</v>
      </c>
      <c r="L2963" s="10">
        <f t="shared" si="23"/>
        <v>300.00000000000006</v>
      </c>
      <c r="M2963" s="11">
        <v>0.4</v>
      </c>
      <c r="O2963" s="16"/>
      <c r="P2963" s="14"/>
      <c r="Q2963" s="12"/>
      <c r="R2963" s="13"/>
    </row>
    <row r="2964" spans="1:18" ht="15.85" customHeight="1">
      <c r="A2964" s="1"/>
      <c r="B2964" s="6" t="s">
        <v>14</v>
      </c>
      <c r="C2964" s="6">
        <v>1185732</v>
      </c>
      <c r="D2964" s="7">
        <v>44233</v>
      </c>
      <c r="E2964" s="6" t="s">
        <v>33</v>
      </c>
      <c r="F2964" s="6" t="s">
        <v>106</v>
      </c>
      <c r="G2964" s="6" t="s">
        <v>107</v>
      </c>
      <c r="H2964" s="6" t="s">
        <v>17</v>
      </c>
      <c r="I2964" s="8">
        <v>0.30000000000000004</v>
      </c>
      <c r="J2964" s="9">
        <v>5000</v>
      </c>
      <c r="K2964" s="10">
        <f t="shared" si="22"/>
        <v>1500.0000000000002</v>
      </c>
      <c r="L2964" s="10">
        <f t="shared" si="23"/>
        <v>450.00000000000006</v>
      </c>
      <c r="M2964" s="11">
        <v>0.3</v>
      </c>
      <c r="O2964" s="16"/>
      <c r="P2964" s="14"/>
      <c r="Q2964" s="12"/>
      <c r="R2964" s="13"/>
    </row>
    <row r="2965" spans="1:18" ht="15.85" customHeight="1">
      <c r="A2965" s="1"/>
      <c r="B2965" s="6" t="s">
        <v>14</v>
      </c>
      <c r="C2965" s="6">
        <v>1185732</v>
      </c>
      <c r="D2965" s="7">
        <v>44233</v>
      </c>
      <c r="E2965" s="6" t="s">
        <v>33</v>
      </c>
      <c r="F2965" s="6" t="s">
        <v>106</v>
      </c>
      <c r="G2965" s="6" t="s">
        <v>107</v>
      </c>
      <c r="H2965" s="6" t="s">
        <v>18</v>
      </c>
      <c r="I2965" s="8">
        <v>0.30000000000000004</v>
      </c>
      <c r="J2965" s="9">
        <v>1500</v>
      </c>
      <c r="K2965" s="10">
        <f t="shared" si="22"/>
        <v>450.00000000000006</v>
      </c>
      <c r="L2965" s="10">
        <f t="shared" si="23"/>
        <v>157.5</v>
      </c>
      <c r="M2965" s="11">
        <v>0.35</v>
      </c>
      <c r="O2965" s="16"/>
      <c r="P2965" s="14"/>
      <c r="Q2965" s="12"/>
      <c r="R2965" s="13"/>
    </row>
    <row r="2966" spans="1:18" ht="15.85" customHeight="1">
      <c r="A2966" s="1"/>
      <c r="B2966" s="6" t="s">
        <v>14</v>
      </c>
      <c r="C2966" s="6">
        <v>1185732</v>
      </c>
      <c r="D2966" s="7">
        <v>44233</v>
      </c>
      <c r="E2966" s="6" t="s">
        <v>33</v>
      </c>
      <c r="F2966" s="6" t="s">
        <v>106</v>
      </c>
      <c r="G2966" s="6" t="s">
        <v>107</v>
      </c>
      <c r="H2966" s="6" t="s">
        <v>19</v>
      </c>
      <c r="I2966" s="8">
        <v>0.20000000000000007</v>
      </c>
      <c r="J2966" s="9">
        <v>2000</v>
      </c>
      <c r="K2966" s="10">
        <f t="shared" si="22"/>
        <v>400.00000000000011</v>
      </c>
      <c r="L2966" s="10">
        <f t="shared" si="23"/>
        <v>120.00000000000003</v>
      </c>
      <c r="M2966" s="11">
        <v>0.3</v>
      </c>
      <c r="O2966" s="16"/>
      <c r="P2966" s="14"/>
      <c r="Q2966" s="12"/>
      <c r="R2966" s="13"/>
    </row>
    <row r="2967" spans="1:18" ht="15.85" customHeight="1">
      <c r="A2967" s="1"/>
      <c r="B2967" s="6" t="s">
        <v>14</v>
      </c>
      <c r="C2967" s="6">
        <v>1185732</v>
      </c>
      <c r="D2967" s="7">
        <v>44233</v>
      </c>
      <c r="E2967" s="6" t="s">
        <v>33</v>
      </c>
      <c r="F2967" s="6" t="s">
        <v>106</v>
      </c>
      <c r="G2967" s="6" t="s">
        <v>107</v>
      </c>
      <c r="H2967" s="6" t="s">
        <v>20</v>
      </c>
      <c r="I2967" s="8">
        <v>0.25000000000000006</v>
      </c>
      <c r="J2967" s="9">
        <v>750</v>
      </c>
      <c r="K2967" s="10">
        <f t="shared" si="22"/>
        <v>187.50000000000003</v>
      </c>
      <c r="L2967" s="10">
        <f t="shared" si="23"/>
        <v>56.250000000000007</v>
      </c>
      <c r="M2967" s="11">
        <v>0.3</v>
      </c>
      <c r="O2967" s="16"/>
      <c r="P2967" s="14"/>
      <c r="Q2967" s="12"/>
      <c r="R2967" s="13"/>
    </row>
    <row r="2968" spans="1:18" ht="15.85" customHeight="1">
      <c r="A2968" s="1"/>
      <c r="B2968" s="6" t="s">
        <v>14</v>
      </c>
      <c r="C2968" s="6">
        <v>1185732</v>
      </c>
      <c r="D2968" s="7">
        <v>44233</v>
      </c>
      <c r="E2968" s="6" t="s">
        <v>33</v>
      </c>
      <c r="F2968" s="6" t="s">
        <v>106</v>
      </c>
      <c r="G2968" s="6" t="s">
        <v>107</v>
      </c>
      <c r="H2968" s="6" t="s">
        <v>21</v>
      </c>
      <c r="I2968" s="8">
        <v>0.39999999999999997</v>
      </c>
      <c r="J2968" s="9">
        <v>1500</v>
      </c>
      <c r="K2968" s="10">
        <f t="shared" si="22"/>
        <v>600</v>
      </c>
      <c r="L2968" s="10">
        <f t="shared" si="23"/>
        <v>300</v>
      </c>
      <c r="M2968" s="11">
        <v>0.5</v>
      </c>
      <c r="O2968" s="16"/>
      <c r="P2968" s="14"/>
      <c r="Q2968" s="12"/>
      <c r="R2968" s="13"/>
    </row>
    <row r="2969" spans="1:18" ht="15.85" customHeight="1">
      <c r="A2969" s="1"/>
      <c r="B2969" s="6" t="s">
        <v>14</v>
      </c>
      <c r="C2969" s="6">
        <v>1185732</v>
      </c>
      <c r="D2969" s="7">
        <v>44233</v>
      </c>
      <c r="E2969" s="6" t="s">
        <v>33</v>
      </c>
      <c r="F2969" s="6" t="s">
        <v>106</v>
      </c>
      <c r="G2969" s="6" t="s">
        <v>107</v>
      </c>
      <c r="H2969" s="6" t="s">
        <v>22</v>
      </c>
      <c r="I2969" s="8">
        <v>0.14999999999999997</v>
      </c>
      <c r="J2969" s="9">
        <v>2500</v>
      </c>
      <c r="K2969" s="10">
        <f t="shared" si="22"/>
        <v>374.99999999999994</v>
      </c>
      <c r="L2969" s="10">
        <f t="shared" si="23"/>
        <v>149.99999999999997</v>
      </c>
      <c r="M2969" s="11">
        <v>0.4</v>
      </c>
      <c r="O2969" s="16"/>
      <c r="P2969" s="14"/>
      <c r="Q2969" s="12"/>
      <c r="R2969" s="13"/>
    </row>
    <row r="2970" spans="1:18" ht="15.85" customHeight="1">
      <c r="A2970" s="1"/>
      <c r="B2970" s="6" t="s">
        <v>14</v>
      </c>
      <c r="C2970" s="6">
        <v>1185732</v>
      </c>
      <c r="D2970" s="7">
        <v>44260</v>
      </c>
      <c r="E2970" s="6" t="s">
        <v>33</v>
      </c>
      <c r="F2970" s="6" t="s">
        <v>106</v>
      </c>
      <c r="G2970" s="6" t="s">
        <v>107</v>
      </c>
      <c r="H2970" s="6" t="s">
        <v>17</v>
      </c>
      <c r="I2970" s="8">
        <v>0.20000000000000004</v>
      </c>
      <c r="J2970" s="9">
        <v>4700</v>
      </c>
      <c r="K2970" s="10">
        <f t="shared" si="22"/>
        <v>940.00000000000023</v>
      </c>
      <c r="L2970" s="10">
        <f t="shared" si="23"/>
        <v>282.00000000000006</v>
      </c>
      <c r="M2970" s="11">
        <v>0.3</v>
      </c>
      <c r="O2970" s="16"/>
      <c r="P2970" s="14"/>
      <c r="Q2970" s="12"/>
      <c r="R2970" s="13"/>
    </row>
    <row r="2971" spans="1:18" ht="15.85" customHeight="1">
      <c r="A2971" s="1"/>
      <c r="B2971" s="6" t="s">
        <v>14</v>
      </c>
      <c r="C2971" s="6">
        <v>1185732</v>
      </c>
      <c r="D2971" s="7">
        <v>44260</v>
      </c>
      <c r="E2971" s="6" t="s">
        <v>33</v>
      </c>
      <c r="F2971" s="6" t="s">
        <v>106</v>
      </c>
      <c r="G2971" s="6" t="s">
        <v>107</v>
      </c>
      <c r="H2971" s="6" t="s">
        <v>18</v>
      </c>
      <c r="I2971" s="8">
        <v>0.20000000000000004</v>
      </c>
      <c r="J2971" s="9">
        <v>1750</v>
      </c>
      <c r="K2971" s="10">
        <f t="shared" si="22"/>
        <v>350.00000000000006</v>
      </c>
      <c r="L2971" s="10">
        <f t="shared" si="23"/>
        <v>122.50000000000001</v>
      </c>
      <c r="M2971" s="11">
        <v>0.35</v>
      </c>
      <c r="O2971" s="16"/>
      <c r="P2971" s="14"/>
      <c r="Q2971" s="12"/>
      <c r="R2971" s="13"/>
    </row>
    <row r="2972" spans="1:18" ht="15.85" customHeight="1">
      <c r="A2972" s="1"/>
      <c r="B2972" s="6" t="s">
        <v>14</v>
      </c>
      <c r="C2972" s="6">
        <v>1185732</v>
      </c>
      <c r="D2972" s="7">
        <v>44260</v>
      </c>
      <c r="E2972" s="6" t="s">
        <v>33</v>
      </c>
      <c r="F2972" s="6" t="s">
        <v>106</v>
      </c>
      <c r="G2972" s="6" t="s">
        <v>107</v>
      </c>
      <c r="H2972" s="6" t="s">
        <v>19</v>
      </c>
      <c r="I2972" s="8">
        <v>0.10000000000000003</v>
      </c>
      <c r="J2972" s="9">
        <v>2250</v>
      </c>
      <c r="K2972" s="10">
        <f t="shared" si="22"/>
        <v>225.00000000000009</v>
      </c>
      <c r="L2972" s="10">
        <f t="shared" si="23"/>
        <v>67.500000000000028</v>
      </c>
      <c r="M2972" s="11">
        <v>0.3</v>
      </c>
      <c r="O2972" s="16"/>
      <c r="P2972" s="14"/>
      <c r="Q2972" s="12"/>
      <c r="R2972" s="13"/>
    </row>
    <row r="2973" spans="1:18" ht="15.85" customHeight="1">
      <c r="A2973" s="1"/>
      <c r="B2973" s="6" t="s">
        <v>14</v>
      </c>
      <c r="C2973" s="6">
        <v>1185732</v>
      </c>
      <c r="D2973" s="7">
        <v>44260</v>
      </c>
      <c r="E2973" s="6" t="s">
        <v>33</v>
      </c>
      <c r="F2973" s="6" t="s">
        <v>106</v>
      </c>
      <c r="G2973" s="6" t="s">
        <v>107</v>
      </c>
      <c r="H2973" s="6" t="s">
        <v>20</v>
      </c>
      <c r="I2973" s="8">
        <v>0.14999999999999997</v>
      </c>
      <c r="J2973" s="9">
        <v>1000</v>
      </c>
      <c r="K2973" s="10">
        <f t="shared" si="22"/>
        <v>149.99999999999997</v>
      </c>
      <c r="L2973" s="10">
        <f t="shared" si="23"/>
        <v>44.999999999999993</v>
      </c>
      <c r="M2973" s="11">
        <v>0.3</v>
      </c>
      <c r="O2973" s="16"/>
      <c r="P2973" s="14"/>
      <c r="Q2973" s="12"/>
      <c r="R2973" s="13"/>
    </row>
    <row r="2974" spans="1:18" ht="15.85" customHeight="1">
      <c r="A2974" s="1"/>
      <c r="B2974" s="6" t="s">
        <v>14</v>
      </c>
      <c r="C2974" s="6">
        <v>1185732</v>
      </c>
      <c r="D2974" s="7">
        <v>44260</v>
      </c>
      <c r="E2974" s="6" t="s">
        <v>33</v>
      </c>
      <c r="F2974" s="6" t="s">
        <v>106</v>
      </c>
      <c r="G2974" s="6" t="s">
        <v>107</v>
      </c>
      <c r="H2974" s="6" t="s">
        <v>21</v>
      </c>
      <c r="I2974" s="8">
        <v>0.30000000000000004</v>
      </c>
      <c r="J2974" s="9">
        <v>1500</v>
      </c>
      <c r="K2974" s="10">
        <f t="shared" si="22"/>
        <v>450.00000000000006</v>
      </c>
      <c r="L2974" s="10">
        <f t="shared" si="23"/>
        <v>225.00000000000003</v>
      </c>
      <c r="M2974" s="11">
        <v>0.5</v>
      </c>
      <c r="O2974" s="16"/>
      <c r="P2974" s="14"/>
      <c r="Q2974" s="12"/>
      <c r="R2974" s="13"/>
    </row>
    <row r="2975" spans="1:18" ht="15.85" customHeight="1">
      <c r="A2975" s="1"/>
      <c r="B2975" s="6" t="s">
        <v>14</v>
      </c>
      <c r="C2975" s="6">
        <v>1185732</v>
      </c>
      <c r="D2975" s="7">
        <v>44260</v>
      </c>
      <c r="E2975" s="6" t="s">
        <v>33</v>
      </c>
      <c r="F2975" s="6" t="s">
        <v>106</v>
      </c>
      <c r="G2975" s="6" t="s">
        <v>107</v>
      </c>
      <c r="H2975" s="6" t="s">
        <v>22</v>
      </c>
      <c r="I2975" s="8">
        <v>0.20000000000000004</v>
      </c>
      <c r="J2975" s="9">
        <v>2500</v>
      </c>
      <c r="K2975" s="10">
        <f t="shared" si="22"/>
        <v>500.00000000000011</v>
      </c>
      <c r="L2975" s="10">
        <f t="shared" si="23"/>
        <v>200.00000000000006</v>
      </c>
      <c r="M2975" s="11">
        <v>0.4</v>
      </c>
      <c r="O2975" s="16"/>
      <c r="P2975" s="14"/>
      <c r="Q2975" s="12"/>
      <c r="R2975" s="13"/>
    </row>
    <row r="2976" spans="1:18" ht="15.85" customHeight="1">
      <c r="A2976" s="1"/>
      <c r="B2976" s="6" t="s">
        <v>14</v>
      </c>
      <c r="C2976" s="6">
        <v>1185732</v>
      </c>
      <c r="D2976" s="7">
        <v>44292</v>
      </c>
      <c r="E2976" s="6" t="s">
        <v>33</v>
      </c>
      <c r="F2976" s="6" t="s">
        <v>106</v>
      </c>
      <c r="G2976" s="6" t="s">
        <v>107</v>
      </c>
      <c r="H2976" s="6" t="s">
        <v>17</v>
      </c>
      <c r="I2976" s="8">
        <v>0.20000000000000004</v>
      </c>
      <c r="J2976" s="9">
        <v>4750</v>
      </c>
      <c r="K2976" s="10">
        <f t="shared" si="22"/>
        <v>950.00000000000023</v>
      </c>
      <c r="L2976" s="10">
        <f t="shared" si="23"/>
        <v>285.00000000000006</v>
      </c>
      <c r="M2976" s="11">
        <v>0.3</v>
      </c>
      <c r="O2976" s="16"/>
      <c r="P2976" s="14"/>
      <c r="Q2976" s="12"/>
      <c r="R2976" s="13"/>
    </row>
    <row r="2977" spans="1:18" ht="15.85" customHeight="1">
      <c r="A2977" s="1"/>
      <c r="B2977" s="6" t="s">
        <v>14</v>
      </c>
      <c r="C2977" s="6">
        <v>1185732</v>
      </c>
      <c r="D2977" s="7">
        <v>44292</v>
      </c>
      <c r="E2977" s="6" t="s">
        <v>33</v>
      </c>
      <c r="F2977" s="6" t="s">
        <v>106</v>
      </c>
      <c r="G2977" s="6" t="s">
        <v>107</v>
      </c>
      <c r="H2977" s="6" t="s">
        <v>18</v>
      </c>
      <c r="I2977" s="8">
        <v>0.20000000000000004</v>
      </c>
      <c r="J2977" s="9">
        <v>1750</v>
      </c>
      <c r="K2977" s="10">
        <f t="shared" si="22"/>
        <v>350.00000000000006</v>
      </c>
      <c r="L2977" s="10">
        <f t="shared" si="23"/>
        <v>122.50000000000001</v>
      </c>
      <c r="M2977" s="11">
        <v>0.35</v>
      </c>
      <c r="O2977" s="16"/>
      <c r="P2977" s="14"/>
      <c r="Q2977" s="12"/>
      <c r="R2977" s="13"/>
    </row>
    <row r="2978" spans="1:18" ht="15.85" customHeight="1">
      <c r="A2978" s="1"/>
      <c r="B2978" s="6" t="s">
        <v>14</v>
      </c>
      <c r="C2978" s="6">
        <v>1185732</v>
      </c>
      <c r="D2978" s="7">
        <v>44292</v>
      </c>
      <c r="E2978" s="6" t="s">
        <v>33</v>
      </c>
      <c r="F2978" s="6" t="s">
        <v>106</v>
      </c>
      <c r="G2978" s="6" t="s">
        <v>107</v>
      </c>
      <c r="H2978" s="6" t="s">
        <v>19</v>
      </c>
      <c r="I2978" s="8">
        <v>0.10000000000000003</v>
      </c>
      <c r="J2978" s="9">
        <v>1750</v>
      </c>
      <c r="K2978" s="10">
        <f t="shared" si="22"/>
        <v>175.00000000000006</v>
      </c>
      <c r="L2978" s="10">
        <f t="shared" si="23"/>
        <v>52.500000000000014</v>
      </c>
      <c r="M2978" s="11">
        <v>0.3</v>
      </c>
      <c r="O2978" s="16"/>
      <c r="P2978" s="14"/>
      <c r="Q2978" s="12"/>
      <c r="R2978" s="13"/>
    </row>
    <row r="2979" spans="1:18" ht="15.85" customHeight="1">
      <c r="A2979" s="1"/>
      <c r="B2979" s="6" t="s">
        <v>14</v>
      </c>
      <c r="C2979" s="6">
        <v>1185732</v>
      </c>
      <c r="D2979" s="7">
        <v>44292</v>
      </c>
      <c r="E2979" s="6" t="s">
        <v>33</v>
      </c>
      <c r="F2979" s="6" t="s">
        <v>106</v>
      </c>
      <c r="G2979" s="6" t="s">
        <v>107</v>
      </c>
      <c r="H2979" s="6" t="s">
        <v>20</v>
      </c>
      <c r="I2979" s="8">
        <v>0.14999999999999997</v>
      </c>
      <c r="J2979" s="9">
        <v>1000</v>
      </c>
      <c r="K2979" s="10">
        <f t="shared" si="22"/>
        <v>149.99999999999997</v>
      </c>
      <c r="L2979" s="10">
        <f t="shared" si="23"/>
        <v>44.999999999999993</v>
      </c>
      <c r="M2979" s="11">
        <v>0.3</v>
      </c>
      <c r="O2979" s="16"/>
      <c r="P2979" s="14"/>
      <c r="Q2979" s="12"/>
      <c r="R2979" s="13"/>
    </row>
    <row r="2980" spans="1:18" ht="15.85" customHeight="1">
      <c r="A2980" s="1"/>
      <c r="B2980" s="6" t="s">
        <v>14</v>
      </c>
      <c r="C2980" s="6">
        <v>1185732</v>
      </c>
      <c r="D2980" s="7">
        <v>44292</v>
      </c>
      <c r="E2980" s="6" t="s">
        <v>33</v>
      </c>
      <c r="F2980" s="6" t="s">
        <v>106</v>
      </c>
      <c r="G2980" s="6" t="s">
        <v>107</v>
      </c>
      <c r="H2980" s="6" t="s">
        <v>21</v>
      </c>
      <c r="I2980" s="8">
        <v>0.6</v>
      </c>
      <c r="J2980" s="9">
        <v>1250</v>
      </c>
      <c r="K2980" s="10">
        <f t="shared" si="22"/>
        <v>750</v>
      </c>
      <c r="L2980" s="10">
        <f t="shared" si="23"/>
        <v>375</v>
      </c>
      <c r="M2980" s="11">
        <v>0.5</v>
      </c>
      <c r="O2980" s="16"/>
      <c r="P2980" s="14"/>
      <c r="Q2980" s="12"/>
      <c r="R2980" s="13"/>
    </row>
    <row r="2981" spans="1:18" ht="15.85" customHeight="1">
      <c r="A2981" s="1"/>
      <c r="B2981" s="6" t="s">
        <v>14</v>
      </c>
      <c r="C2981" s="6">
        <v>1185732</v>
      </c>
      <c r="D2981" s="7">
        <v>44292</v>
      </c>
      <c r="E2981" s="6" t="s">
        <v>33</v>
      </c>
      <c r="F2981" s="6" t="s">
        <v>106</v>
      </c>
      <c r="G2981" s="6" t="s">
        <v>107</v>
      </c>
      <c r="H2981" s="6" t="s">
        <v>22</v>
      </c>
      <c r="I2981" s="8">
        <v>0.5</v>
      </c>
      <c r="J2981" s="9">
        <v>2500</v>
      </c>
      <c r="K2981" s="10">
        <f t="shared" si="22"/>
        <v>1250</v>
      </c>
      <c r="L2981" s="10">
        <f t="shared" si="23"/>
        <v>500</v>
      </c>
      <c r="M2981" s="11">
        <v>0.4</v>
      </c>
      <c r="O2981" s="16"/>
      <c r="P2981" s="14"/>
      <c r="Q2981" s="12"/>
      <c r="R2981" s="13"/>
    </row>
    <row r="2982" spans="1:18" ht="15.85" customHeight="1">
      <c r="A2982" s="1"/>
      <c r="B2982" s="6" t="s">
        <v>14</v>
      </c>
      <c r="C2982" s="6">
        <v>1185732</v>
      </c>
      <c r="D2982" s="7">
        <v>44323</v>
      </c>
      <c r="E2982" s="6" t="s">
        <v>33</v>
      </c>
      <c r="F2982" s="6" t="s">
        <v>106</v>
      </c>
      <c r="G2982" s="6" t="s">
        <v>107</v>
      </c>
      <c r="H2982" s="6" t="s">
        <v>17</v>
      </c>
      <c r="I2982" s="8">
        <v>0.6</v>
      </c>
      <c r="J2982" s="9">
        <v>5200</v>
      </c>
      <c r="K2982" s="10">
        <f t="shared" si="22"/>
        <v>3120</v>
      </c>
      <c r="L2982" s="10">
        <f t="shared" si="23"/>
        <v>936</v>
      </c>
      <c r="M2982" s="11">
        <v>0.3</v>
      </c>
      <c r="O2982" s="16"/>
      <c r="P2982" s="14"/>
      <c r="Q2982" s="12"/>
      <c r="R2982" s="13"/>
    </row>
    <row r="2983" spans="1:18" ht="15.85" customHeight="1">
      <c r="A2983" s="1"/>
      <c r="B2983" s="6" t="s">
        <v>14</v>
      </c>
      <c r="C2983" s="6">
        <v>1185732</v>
      </c>
      <c r="D2983" s="7">
        <v>44323</v>
      </c>
      <c r="E2983" s="6" t="s">
        <v>33</v>
      </c>
      <c r="F2983" s="6" t="s">
        <v>106</v>
      </c>
      <c r="G2983" s="6" t="s">
        <v>107</v>
      </c>
      <c r="H2983" s="6" t="s">
        <v>18</v>
      </c>
      <c r="I2983" s="8">
        <v>0.4</v>
      </c>
      <c r="J2983" s="9">
        <v>2250</v>
      </c>
      <c r="K2983" s="10">
        <f t="shared" si="22"/>
        <v>900</v>
      </c>
      <c r="L2983" s="10">
        <f t="shared" si="23"/>
        <v>315</v>
      </c>
      <c r="M2983" s="11">
        <v>0.35</v>
      </c>
      <c r="O2983" s="16"/>
      <c r="P2983" s="14"/>
      <c r="Q2983" s="12"/>
      <c r="R2983" s="13"/>
    </row>
    <row r="2984" spans="1:18" ht="15.85" customHeight="1">
      <c r="A2984" s="1"/>
      <c r="B2984" s="6" t="s">
        <v>14</v>
      </c>
      <c r="C2984" s="6">
        <v>1185732</v>
      </c>
      <c r="D2984" s="7">
        <v>44323</v>
      </c>
      <c r="E2984" s="6" t="s">
        <v>33</v>
      </c>
      <c r="F2984" s="6" t="s">
        <v>106</v>
      </c>
      <c r="G2984" s="6" t="s">
        <v>107</v>
      </c>
      <c r="H2984" s="6" t="s">
        <v>19</v>
      </c>
      <c r="I2984" s="8">
        <v>0.35000000000000003</v>
      </c>
      <c r="J2984" s="9">
        <v>2000</v>
      </c>
      <c r="K2984" s="10">
        <f t="shared" si="22"/>
        <v>700.00000000000011</v>
      </c>
      <c r="L2984" s="10">
        <f t="shared" si="23"/>
        <v>210.00000000000003</v>
      </c>
      <c r="M2984" s="11">
        <v>0.3</v>
      </c>
      <c r="O2984" s="16"/>
      <c r="P2984" s="14"/>
      <c r="Q2984" s="12"/>
      <c r="R2984" s="13"/>
    </row>
    <row r="2985" spans="1:18" ht="15.85" customHeight="1">
      <c r="A2985" s="1"/>
      <c r="B2985" s="6" t="s">
        <v>14</v>
      </c>
      <c r="C2985" s="6">
        <v>1185732</v>
      </c>
      <c r="D2985" s="7">
        <v>44323</v>
      </c>
      <c r="E2985" s="6" t="s">
        <v>33</v>
      </c>
      <c r="F2985" s="6" t="s">
        <v>106</v>
      </c>
      <c r="G2985" s="6" t="s">
        <v>107</v>
      </c>
      <c r="H2985" s="6" t="s">
        <v>20</v>
      </c>
      <c r="I2985" s="8">
        <v>0.35000000000000003</v>
      </c>
      <c r="J2985" s="9">
        <v>1250</v>
      </c>
      <c r="K2985" s="10">
        <f t="shared" si="22"/>
        <v>437.50000000000006</v>
      </c>
      <c r="L2985" s="10">
        <f t="shared" si="23"/>
        <v>131.25</v>
      </c>
      <c r="M2985" s="11">
        <v>0.3</v>
      </c>
      <c r="O2985" s="16"/>
      <c r="P2985" s="14"/>
      <c r="Q2985" s="12"/>
      <c r="R2985" s="13"/>
    </row>
    <row r="2986" spans="1:18" ht="15.85" customHeight="1">
      <c r="A2986" s="1"/>
      <c r="B2986" s="6" t="s">
        <v>14</v>
      </c>
      <c r="C2986" s="6">
        <v>1185732</v>
      </c>
      <c r="D2986" s="7">
        <v>44323</v>
      </c>
      <c r="E2986" s="6" t="s">
        <v>33</v>
      </c>
      <c r="F2986" s="6" t="s">
        <v>106</v>
      </c>
      <c r="G2986" s="6" t="s">
        <v>107</v>
      </c>
      <c r="H2986" s="6" t="s">
        <v>21</v>
      </c>
      <c r="I2986" s="8">
        <v>0.44999999999999996</v>
      </c>
      <c r="J2986" s="9">
        <v>1500</v>
      </c>
      <c r="K2986" s="10">
        <f t="shared" si="22"/>
        <v>674.99999999999989</v>
      </c>
      <c r="L2986" s="10">
        <f t="shared" si="23"/>
        <v>337.49999999999994</v>
      </c>
      <c r="M2986" s="11">
        <v>0.5</v>
      </c>
      <c r="O2986" s="16"/>
      <c r="P2986" s="14"/>
      <c r="Q2986" s="12"/>
      <c r="R2986" s="13"/>
    </row>
    <row r="2987" spans="1:18" ht="15.85" customHeight="1">
      <c r="A2987" s="1"/>
      <c r="B2987" s="6" t="s">
        <v>14</v>
      </c>
      <c r="C2987" s="6">
        <v>1185732</v>
      </c>
      <c r="D2987" s="7">
        <v>44323</v>
      </c>
      <c r="E2987" s="6" t="s">
        <v>33</v>
      </c>
      <c r="F2987" s="6" t="s">
        <v>106</v>
      </c>
      <c r="G2987" s="6" t="s">
        <v>107</v>
      </c>
      <c r="H2987" s="6" t="s">
        <v>22</v>
      </c>
      <c r="I2987" s="8">
        <v>0.49999999999999994</v>
      </c>
      <c r="J2987" s="9">
        <v>2750</v>
      </c>
      <c r="K2987" s="10">
        <f t="shared" si="22"/>
        <v>1374.9999999999998</v>
      </c>
      <c r="L2987" s="10">
        <f t="shared" si="23"/>
        <v>549.99999999999989</v>
      </c>
      <c r="M2987" s="11">
        <v>0.4</v>
      </c>
      <c r="O2987" s="16"/>
      <c r="P2987" s="14"/>
      <c r="Q2987" s="12"/>
      <c r="R2987" s="13"/>
    </row>
    <row r="2988" spans="1:18" ht="15.85" customHeight="1">
      <c r="A2988" s="1"/>
      <c r="B2988" s="6" t="s">
        <v>14</v>
      </c>
      <c r="C2988" s="6">
        <v>1185732</v>
      </c>
      <c r="D2988" s="7">
        <v>44353</v>
      </c>
      <c r="E2988" s="6" t="s">
        <v>33</v>
      </c>
      <c r="F2988" s="6" t="s">
        <v>106</v>
      </c>
      <c r="G2988" s="6" t="s">
        <v>107</v>
      </c>
      <c r="H2988" s="6" t="s">
        <v>17</v>
      </c>
      <c r="I2988" s="8">
        <v>0.35000000000000003</v>
      </c>
      <c r="J2988" s="9">
        <v>5250</v>
      </c>
      <c r="K2988" s="10">
        <f t="shared" si="22"/>
        <v>1837.5000000000002</v>
      </c>
      <c r="L2988" s="10">
        <f t="shared" si="23"/>
        <v>551.25</v>
      </c>
      <c r="M2988" s="11">
        <v>0.3</v>
      </c>
      <c r="O2988" s="16"/>
      <c r="P2988" s="14"/>
      <c r="Q2988" s="12"/>
      <c r="R2988" s="13"/>
    </row>
    <row r="2989" spans="1:18" ht="15.85" customHeight="1">
      <c r="A2989" s="1"/>
      <c r="B2989" s="6" t="s">
        <v>14</v>
      </c>
      <c r="C2989" s="6">
        <v>1185732</v>
      </c>
      <c r="D2989" s="7">
        <v>44353</v>
      </c>
      <c r="E2989" s="6" t="s">
        <v>33</v>
      </c>
      <c r="F2989" s="6" t="s">
        <v>106</v>
      </c>
      <c r="G2989" s="6" t="s">
        <v>107</v>
      </c>
      <c r="H2989" s="6" t="s">
        <v>18</v>
      </c>
      <c r="I2989" s="8">
        <v>0.3000000000000001</v>
      </c>
      <c r="J2989" s="9">
        <v>2750</v>
      </c>
      <c r="K2989" s="10">
        <f t="shared" si="22"/>
        <v>825.00000000000023</v>
      </c>
      <c r="L2989" s="10">
        <f t="shared" si="23"/>
        <v>288.75000000000006</v>
      </c>
      <c r="M2989" s="11">
        <v>0.35</v>
      </c>
      <c r="O2989" s="16"/>
      <c r="P2989" s="14"/>
      <c r="Q2989" s="12"/>
      <c r="R2989" s="13"/>
    </row>
    <row r="2990" spans="1:18" ht="15.85" customHeight="1">
      <c r="A2990" s="1"/>
      <c r="B2990" s="6" t="s">
        <v>14</v>
      </c>
      <c r="C2990" s="6">
        <v>1185732</v>
      </c>
      <c r="D2990" s="7">
        <v>44353</v>
      </c>
      <c r="E2990" s="6" t="s">
        <v>33</v>
      </c>
      <c r="F2990" s="6" t="s">
        <v>106</v>
      </c>
      <c r="G2990" s="6" t="s">
        <v>107</v>
      </c>
      <c r="H2990" s="6" t="s">
        <v>19</v>
      </c>
      <c r="I2990" s="8">
        <v>0.25000000000000006</v>
      </c>
      <c r="J2990" s="9">
        <v>2000</v>
      </c>
      <c r="K2990" s="10">
        <f t="shared" si="22"/>
        <v>500.00000000000011</v>
      </c>
      <c r="L2990" s="10">
        <f t="shared" si="23"/>
        <v>150.00000000000003</v>
      </c>
      <c r="M2990" s="11">
        <v>0.3</v>
      </c>
      <c r="O2990" s="16"/>
      <c r="P2990" s="14"/>
      <c r="Q2990" s="12"/>
      <c r="R2990" s="13"/>
    </row>
    <row r="2991" spans="1:18" ht="15.85" customHeight="1">
      <c r="A2991" s="1"/>
      <c r="B2991" s="6" t="s">
        <v>14</v>
      </c>
      <c r="C2991" s="6">
        <v>1185732</v>
      </c>
      <c r="D2991" s="7">
        <v>44353</v>
      </c>
      <c r="E2991" s="6" t="s">
        <v>33</v>
      </c>
      <c r="F2991" s="6" t="s">
        <v>106</v>
      </c>
      <c r="G2991" s="6" t="s">
        <v>107</v>
      </c>
      <c r="H2991" s="6" t="s">
        <v>20</v>
      </c>
      <c r="I2991" s="8">
        <v>0.25000000000000006</v>
      </c>
      <c r="J2991" s="9">
        <v>1750</v>
      </c>
      <c r="K2991" s="10">
        <f t="shared" si="22"/>
        <v>437.50000000000011</v>
      </c>
      <c r="L2991" s="10">
        <f t="shared" si="23"/>
        <v>131.25000000000003</v>
      </c>
      <c r="M2991" s="11">
        <v>0.3</v>
      </c>
      <c r="O2991" s="16"/>
      <c r="P2991" s="14"/>
      <c r="Q2991" s="12"/>
      <c r="R2991" s="13"/>
    </row>
    <row r="2992" spans="1:18" ht="15.85" customHeight="1">
      <c r="A2992" s="1"/>
      <c r="B2992" s="6" t="s">
        <v>14</v>
      </c>
      <c r="C2992" s="6">
        <v>1185732</v>
      </c>
      <c r="D2992" s="7">
        <v>44353</v>
      </c>
      <c r="E2992" s="6" t="s">
        <v>33</v>
      </c>
      <c r="F2992" s="6" t="s">
        <v>106</v>
      </c>
      <c r="G2992" s="6" t="s">
        <v>107</v>
      </c>
      <c r="H2992" s="6" t="s">
        <v>21</v>
      </c>
      <c r="I2992" s="8">
        <v>0.35000000000000003</v>
      </c>
      <c r="J2992" s="9">
        <v>1750</v>
      </c>
      <c r="K2992" s="10">
        <f t="shared" si="22"/>
        <v>612.50000000000011</v>
      </c>
      <c r="L2992" s="10">
        <f t="shared" si="23"/>
        <v>306.25000000000006</v>
      </c>
      <c r="M2992" s="11">
        <v>0.5</v>
      </c>
      <c r="O2992" s="16"/>
      <c r="P2992" s="14"/>
      <c r="Q2992" s="12"/>
      <c r="R2992" s="13"/>
    </row>
    <row r="2993" spans="1:18" ht="15.85" customHeight="1">
      <c r="A2993" s="1"/>
      <c r="B2993" s="6" t="s">
        <v>14</v>
      </c>
      <c r="C2993" s="6">
        <v>1185732</v>
      </c>
      <c r="D2993" s="7">
        <v>44353</v>
      </c>
      <c r="E2993" s="6" t="s">
        <v>33</v>
      </c>
      <c r="F2993" s="6" t="s">
        <v>106</v>
      </c>
      <c r="G2993" s="6" t="s">
        <v>107</v>
      </c>
      <c r="H2993" s="6" t="s">
        <v>22</v>
      </c>
      <c r="I2993" s="8">
        <v>0.55000000000000004</v>
      </c>
      <c r="J2993" s="9">
        <v>3250</v>
      </c>
      <c r="K2993" s="10">
        <f t="shared" si="22"/>
        <v>1787.5000000000002</v>
      </c>
      <c r="L2993" s="10">
        <f t="shared" si="23"/>
        <v>715.00000000000011</v>
      </c>
      <c r="M2993" s="11">
        <v>0.4</v>
      </c>
      <c r="O2993" s="16"/>
      <c r="P2993" s="14"/>
      <c r="Q2993" s="12"/>
      <c r="R2993" s="13"/>
    </row>
    <row r="2994" spans="1:18" ht="15.85" customHeight="1">
      <c r="A2994" s="1"/>
      <c r="B2994" s="6" t="s">
        <v>14</v>
      </c>
      <c r="C2994" s="6">
        <v>1185732</v>
      </c>
      <c r="D2994" s="7">
        <v>44382</v>
      </c>
      <c r="E2994" s="6" t="s">
        <v>33</v>
      </c>
      <c r="F2994" s="6" t="s">
        <v>106</v>
      </c>
      <c r="G2994" s="6" t="s">
        <v>107</v>
      </c>
      <c r="H2994" s="6" t="s">
        <v>17</v>
      </c>
      <c r="I2994" s="8">
        <v>0.5</v>
      </c>
      <c r="J2994" s="9">
        <v>5500</v>
      </c>
      <c r="K2994" s="10">
        <f t="shared" si="22"/>
        <v>2750</v>
      </c>
      <c r="L2994" s="10">
        <f t="shared" si="23"/>
        <v>825</v>
      </c>
      <c r="M2994" s="11">
        <v>0.3</v>
      </c>
      <c r="O2994" s="16"/>
      <c r="P2994" s="14"/>
      <c r="Q2994" s="12"/>
      <c r="R2994" s="13"/>
    </row>
    <row r="2995" spans="1:18" ht="15.85" customHeight="1">
      <c r="A2995" s="1"/>
      <c r="B2995" s="6" t="s">
        <v>14</v>
      </c>
      <c r="C2995" s="6">
        <v>1185732</v>
      </c>
      <c r="D2995" s="7">
        <v>44382</v>
      </c>
      <c r="E2995" s="6" t="s">
        <v>33</v>
      </c>
      <c r="F2995" s="6" t="s">
        <v>106</v>
      </c>
      <c r="G2995" s="6" t="s">
        <v>107</v>
      </c>
      <c r="H2995" s="6" t="s">
        <v>18</v>
      </c>
      <c r="I2995" s="8">
        <v>0.45000000000000007</v>
      </c>
      <c r="J2995" s="9">
        <v>3000</v>
      </c>
      <c r="K2995" s="10">
        <f t="shared" si="22"/>
        <v>1350.0000000000002</v>
      </c>
      <c r="L2995" s="10">
        <f t="shared" si="23"/>
        <v>472.50000000000006</v>
      </c>
      <c r="M2995" s="11">
        <v>0.35</v>
      </c>
      <c r="O2995" s="16"/>
      <c r="P2995" s="14"/>
      <c r="Q2995" s="12"/>
      <c r="R2995" s="13"/>
    </row>
    <row r="2996" spans="1:18" ht="15.85" customHeight="1">
      <c r="A2996" s="1"/>
      <c r="B2996" s="6" t="s">
        <v>14</v>
      </c>
      <c r="C2996" s="6">
        <v>1185732</v>
      </c>
      <c r="D2996" s="7">
        <v>44382</v>
      </c>
      <c r="E2996" s="6" t="s">
        <v>33</v>
      </c>
      <c r="F2996" s="6" t="s">
        <v>106</v>
      </c>
      <c r="G2996" s="6" t="s">
        <v>107</v>
      </c>
      <c r="H2996" s="6" t="s">
        <v>19</v>
      </c>
      <c r="I2996" s="8">
        <v>0.4</v>
      </c>
      <c r="J2996" s="9">
        <v>2250</v>
      </c>
      <c r="K2996" s="10">
        <f t="shared" si="22"/>
        <v>900</v>
      </c>
      <c r="L2996" s="10">
        <f t="shared" si="23"/>
        <v>270</v>
      </c>
      <c r="M2996" s="11">
        <v>0.3</v>
      </c>
      <c r="O2996" s="16"/>
      <c r="P2996" s="14"/>
      <c r="Q2996" s="12"/>
      <c r="R2996" s="13"/>
    </row>
    <row r="2997" spans="1:18" ht="15.85" customHeight="1">
      <c r="A2997" s="1"/>
      <c r="B2997" s="6" t="s">
        <v>14</v>
      </c>
      <c r="C2997" s="6">
        <v>1185732</v>
      </c>
      <c r="D2997" s="7">
        <v>44382</v>
      </c>
      <c r="E2997" s="6" t="s">
        <v>33</v>
      </c>
      <c r="F2997" s="6" t="s">
        <v>106</v>
      </c>
      <c r="G2997" s="6" t="s">
        <v>107</v>
      </c>
      <c r="H2997" s="6" t="s">
        <v>20</v>
      </c>
      <c r="I2997" s="8">
        <v>0.4</v>
      </c>
      <c r="J2997" s="9">
        <v>1750</v>
      </c>
      <c r="K2997" s="10">
        <f t="shared" si="22"/>
        <v>700</v>
      </c>
      <c r="L2997" s="10">
        <f t="shared" si="23"/>
        <v>210</v>
      </c>
      <c r="M2997" s="11">
        <v>0.3</v>
      </c>
      <c r="O2997" s="16"/>
      <c r="P2997" s="14"/>
      <c r="Q2997" s="12"/>
      <c r="R2997" s="13"/>
    </row>
    <row r="2998" spans="1:18" ht="15.85" customHeight="1">
      <c r="A2998" s="1"/>
      <c r="B2998" s="6" t="s">
        <v>14</v>
      </c>
      <c r="C2998" s="6">
        <v>1185732</v>
      </c>
      <c r="D2998" s="7">
        <v>44382</v>
      </c>
      <c r="E2998" s="6" t="s">
        <v>33</v>
      </c>
      <c r="F2998" s="6" t="s">
        <v>106</v>
      </c>
      <c r="G2998" s="6" t="s">
        <v>107</v>
      </c>
      <c r="H2998" s="6" t="s">
        <v>21</v>
      </c>
      <c r="I2998" s="8">
        <v>0.5</v>
      </c>
      <c r="J2998" s="9">
        <v>2000</v>
      </c>
      <c r="K2998" s="10">
        <f t="shared" si="22"/>
        <v>1000</v>
      </c>
      <c r="L2998" s="10">
        <f t="shared" si="23"/>
        <v>500</v>
      </c>
      <c r="M2998" s="11">
        <v>0.5</v>
      </c>
      <c r="O2998" s="16"/>
      <c r="P2998" s="14"/>
      <c r="Q2998" s="12"/>
      <c r="R2998" s="13"/>
    </row>
    <row r="2999" spans="1:18" ht="15.85" customHeight="1">
      <c r="A2999" s="1"/>
      <c r="B2999" s="6" t="s">
        <v>14</v>
      </c>
      <c r="C2999" s="6">
        <v>1185732</v>
      </c>
      <c r="D2999" s="7">
        <v>44382</v>
      </c>
      <c r="E2999" s="6" t="s">
        <v>33</v>
      </c>
      <c r="F2999" s="6" t="s">
        <v>106</v>
      </c>
      <c r="G2999" s="6" t="s">
        <v>107</v>
      </c>
      <c r="H2999" s="6" t="s">
        <v>22</v>
      </c>
      <c r="I2999" s="8">
        <v>0.55000000000000004</v>
      </c>
      <c r="J2999" s="9">
        <v>3750</v>
      </c>
      <c r="K2999" s="10">
        <f t="shared" si="22"/>
        <v>2062.5</v>
      </c>
      <c r="L2999" s="10">
        <f t="shared" si="23"/>
        <v>825</v>
      </c>
      <c r="M2999" s="11">
        <v>0.4</v>
      </c>
      <c r="O2999" s="16"/>
      <c r="P2999" s="14"/>
      <c r="Q2999" s="12"/>
      <c r="R2999" s="13"/>
    </row>
    <row r="3000" spans="1:18" ht="15.85" customHeight="1">
      <c r="A3000" s="1"/>
      <c r="B3000" s="6" t="s">
        <v>14</v>
      </c>
      <c r="C3000" s="6">
        <v>1185732</v>
      </c>
      <c r="D3000" s="7">
        <v>44414</v>
      </c>
      <c r="E3000" s="6" t="s">
        <v>33</v>
      </c>
      <c r="F3000" s="6" t="s">
        <v>106</v>
      </c>
      <c r="G3000" s="6" t="s">
        <v>107</v>
      </c>
      <c r="H3000" s="6" t="s">
        <v>17</v>
      </c>
      <c r="I3000" s="8">
        <v>0.5</v>
      </c>
      <c r="J3000" s="9">
        <v>5250</v>
      </c>
      <c r="K3000" s="10">
        <f t="shared" si="22"/>
        <v>2625</v>
      </c>
      <c r="L3000" s="10">
        <f t="shared" si="23"/>
        <v>787.5</v>
      </c>
      <c r="M3000" s="11">
        <v>0.3</v>
      </c>
      <c r="O3000" s="16"/>
      <c r="P3000" s="14"/>
      <c r="Q3000" s="12"/>
      <c r="R3000" s="13"/>
    </row>
    <row r="3001" spans="1:18" ht="15.85" customHeight="1">
      <c r="A3001" s="1"/>
      <c r="B3001" s="6" t="s">
        <v>14</v>
      </c>
      <c r="C3001" s="6">
        <v>1185732</v>
      </c>
      <c r="D3001" s="7">
        <v>44414</v>
      </c>
      <c r="E3001" s="6" t="s">
        <v>33</v>
      </c>
      <c r="F3001" s="6" t="s">
        <v>106</v>
      </c>
      <c r="G3001" s="6" t="s">
        <v>107</v>
      </c>
      <c r="H3001" s="6" t="s">
        <v>18</v>
      </c>
      <c r="I3001" s="8">
        <v>0.45000000000000007</v>
      </c>
      <c r="J3001" s="9">
        <v>3000</v>
      </c>
      <c r="K3001" s="10">
        <f t="shared" si="22"/>
        <v>1350.0000000000002</v>
      </c>
      <c r="L3001" s="10">
        <f t="shared" si="23"/>
        <v>472.50000000000006</v>
      </c>
      <c r="M3001" s="11">
        <v>0.35</v>
      </c>
      <c r="O3001" s="16"/>
      <c r="P3001" s="14"/>
      <c r="Q3001" s="12"/>
      <c r="R3001" s="13"/>
    </row>
    <row r="3002" spans="1:18" ht="15.85" customHeight="1">
      <c r="A3002" s="1"/>
      <c r="B3002" s="6" t="s">
        <v>14</v>
      </c>
      <c r="C3002" s="6">
        <v>1185732</v>
      </c>
      <c r="D3002" s="7">
        <v>44414</v>
      </c>
      <c r="E3002" s="6" t="s">
        <v>33</v>
      </c>
      <c r="F3002" s="6" t="s">
        <v>106</v>
      </c>
      <c r="G3002" s="6" t="s">
        <v>107</v>
      </c>
      <c r="H3002" s="6" t="s">
        <v>19</v>
      </c>
      <c r="I3002" s="8">
        <v>0.4</v>
      </c>
      <c r="J3002" s="9">
        <v>2250</v>
      </c>
      <c r="K3002" s="10">
        <f t="shared" si="22"/>
        <v>900</v>
      </c>
      <c r="L3002" s="10">
        <f t="shared" si="23"/>
        <v>270</v>
      </c>
      <c r="M3002" s="11">
        <v>0.3</v>
      </c>
      <c r="O3002" s="16"/>
      <c r="P3002" s="14"/>
      <c r="Q3002" s="12"/>
      <c r="R3002" s="13"/>
    </row>
    <row r="3003" spans="1:18" ht="15.85" customHeight="1">
      <c r="A3003" s="1"/>
      <c r="B3003" s="6" t="s">
        <v>14</v>
      </c>
      <c r="C3003" s="6">
        <v>1185732</v>
      </c>
      <c r="D3003" s="7">
        <v>44414</v>
      </c>
      <c r="E3003" s="6" t="s">
        <v>33</v>
      </c>
      <c r="F3003" s="6" t="s">
        <v>106</v>
      </c>
      <c r="G3003" s="6" t="s">
        <v>107</v>
      </c>
      <c r="H3003" s="6" t="s">
        <v>20</v>
      </c>
      <c r="I3003" s="8">
        <v>0.4</v>
      </c>
      <c r="J3003" s="9">
        <v>2000</v>
      </c>
      <c r="K3003" s="10">
        <f t="shared" si="22"/>
        <v>800</v>
      </c>
      <c r="L3003" s="10">
        <f t="shared" si="23"/>
        <v>240</v>
      </c>
      <c r="M3003" s="11">
        <v>0.3</v>
      </c>
      <c r="O3003" s="16"/>
      <c r="P3003" s="14"/>
      <c r="Q3003" s="12"/>
      <c r="R3003" s="13"/>
    </row>
    <row r="3004" spans="1:18" ht="15.85" customHeight="1">
      <c r="A3004" s="1"/>
      <c r="B3004" s="6" t="s">
        <v>14</v>
      </c>
      <c r="C3004" s="6">
        <v>1185732</v>
      </c>
      <c r="D3004" s="7">
        <v>44414</v>
      </c>
      <c r="E3004" s="6" t="s">
        <v>33</v>
      </c>
      <c r="F3004" s="6" t="s">
        <v>106</v>
      </c>
      <c r="G3004" s="6" t="s">
        <v>107</v>
      </c>
      <c r="H3004" s="6" t="s">
        <v>21</v>
      </c>
      <c r="I3004" s="8">
        <v>0.5</v>
      </c>
      <c r="J3004" s="9">
        <v>1750</v>
      </c>
      <c r="K3004" s="10">
        <f t="shared" si="22"/>
        <v>875</v>
      </c>
      <c r="L3004" s="10">
        <f t="shared" si="23"/>
        <v>437.5</v>
      </c>
      <c r="M3004" s="11">
        <v>0.5</v>
      </c>
      <c r="O3004" s="16"/>
      <c r="P3004" s="14"/>
      <c r="Q3004" s="12"/>
      <c r="R3004" s="13"/>
    </row>
    <row r="3005" spans="1:18" ht="15.85" customHeight="1">
      <c r="A3005" s="1"/>
      <c r="B3005" s="6" t="s">
        <v>14</v>
      </c>
      <c r="C3005" s="6">
        <v>1185732</v>
      </c>
      <c r="D3005" s="7">
        <v>44414</v>
      </c>
      <c r="E3005" s="6" t="s">
        <v>33</v>
      </c>
      <c r="F3005" s="6" t="s">
        <v>106</v>
      </c>
      <c r="G3005" s="6" t="s">
        <v>107</v>
      </c>
      <c r="H3005" s="6" t="s">
        <v>22</v>
      </c>
      <c r="I3005" s="8">
        <v>0.55000000000000004</v>
      </c>
      <c r="J3005" s="9">
        <v>3500</v>
      </c>
      <c r="K3005" s="10">
        <f t="shared" si="22"/>
        <v>1925.0000000000002</v>
      </c>
      <c r="L3005" s="10">
        <f t="shared" si="23"/>
        <v>770.00000000000011</v>
      </c>
      <c r="M3005" s="11">
        <v>0.4</v>
      </c>
      <c r="O3005" s="16"/>
      <c r="P3005" s="14"/>
      <c r="Q3005" s="12"/>
      <c r="R3005" s="13"/>
    </row>
    <row r="3006" spans="1:18" ht="15.85" customHeight="1">
      <c r="A3006" s="1"/>
      <c r="B3006" s="6" t="s">
        <v>14</v>
      </c>
      <c r="C3006" s="6">
        <v>1185732</v>
      </c>
      <c r="D3006" s="7">
        <v>44446</v>
      </c>
      <c r="E3006" s="6" t="s">
        <v>33</v>
      </c>
      <c r="F3006" s="6" t="s">
        <v>106</v>
      </c>
      <c r="G3006" s="6" t="s">
        <v>107</v>
      </c>
      <c r="H3006" s="6" t="s">
        <v>17</v>
      </c>
      <c r="I3006" s="8">
        <v>0.35000000000000003</v>
      </c>
      <c r="J3006" s="9">
        <v>4750</v>
      </c>
      <c r="K3006" s="10">
        <f t="shared" si="22"/>
        <v>1662.5000000000002</v>
      </c>
      <c r="L3006" s="10">
        <f t="shared" si="23"/>
        <v>498.75000000000006</v>
      </c>
      <c r="M3006" s="11">
        <v>0.3</v>
      </c>
      <c r="O3006" s="16"/>
      <c r="P3006" s="14"/>
      <c r="Q3006" s="12"/>
      <c r="R3006" s="13"/>
    </row>
    <row r="3007" spans="1:18" ht="15.85" customHeight="1">
      <c r="A3007" s="1"/>
      <c r="B3007" s="6" t="s">
        <v>14</v>
      </c>
      <c r="C3007" s="6">
        <v>1185732</v>
      </c>
      <c r="D3007" s="7">
        <v>44446</v>
      </c>
      <c r="E3007" s="6" t="s">
        <v>33</v>
      </c>
      <c r="F3007" s="6" t="s">
        <v>106</v>
      </c>
      <c r="G3007" s="6" t="s">
        <v>107</v>
      </c>
      <c r="H3007" s="6" t="s">
        <v>18</v>
      </c>
      <c r="I3007" s="8">
        <v>0.3000000000000001</v>
      </c>
      <c r="J3007" s="9">
        <v>2750</v>
      </c>
      <c r="K3007" s="10">
        <f t="shared" si="22"/>
        <v>825.00000000000023</v>
      </c>
      <c r="L3007" s="10">
        <f t="shared" si="23"/>
        <v>288.75000000000006</v>
      </c>
      <c r="M3007" s="11">
        <v>0.35</v>
      </c>
      <c r="O3007" s="16"/>
      <c r="P3007" s="14"/>
      <c r="Q3007" s="12"/>
      <c r="R3007" s="13"/>
    </row>
    <row r="3008" spans="1:18" ht="15.85" customHeight="1">
      <c r="A3008" s="1"/>
      <c r="B3008" s="6" t="s">
        <v>14</v>
      </c>
      <c r="C3008" s="6">
        <v>1185732</v>
      </c>
      <c r="D3008" s="7">
        <v>44446</v>
      </c>
      <c r="E3008" s="6" t="s">
        <v>33</v>
      </c>
      <c r="F3008" s="6" t="s">
        <v>106</v>
      </c>
      <c r="G3008" s="6" t="s">
        <v>107</v>
      </c>
      <c r="H3008" s="6" t="s">
        <v>19</v>
      </c>
      <c r="I3008" s="8">
        <v>0.25000000000000006</v>
      </c>
      <c r="J3008" s="9">
        <v>1750</v>
      </c>
      <c r="K3008" s="10">
        <f t="shared" si="22"/>
        <v>437.50000000000011</v>
      </c>
      <c r="L3008" s="10">
        <f t="shared" si="23"/>
        <v>131.25000000000003</v>
      </c>
      <c r="M3008" s="11">
        <v>0.3</v>
      </c>
      <c r="O3008" s="16"/>
      <c r="P3008" s="14"/>
      <c r="Q3008" s="12"/>
      <c r="R3008" s="13"/>
    </row>
    <row r="3009" spans="1:18" ht="15.85" customHeight="1">
      <c r="A3009" s="1"/>
      <c r="B3009" s="6" t="s">
        <v>14</v>
      </c>
      <c r="C3009" s="6">
        <v>1185732</v>
      </c>
      <c r="D3009" s="7">
        <v>44446</v>
      </c>
      <c r="E3009" s="6" t="s">
        <v>33</v>
      </c>
      <c r="F3009" s="6" t="s">
        <v>106</v>
      </c>
      <c r="G3009" s="6" t="s">
        <v>107</v>
      </c>
      <c r="H3009" s="6" t="s">
        <v>20</v>
      </c>
      <c r="I3009" s="8">
        <v>0.25000000000000006</v>
      </c>
      <c r="J3009" s="9">
        <v>1500</v>
      </c>
      <c r="K3009" s="10">
        <f t="shared" si="22"/>
        <v>375.00000000000006</v>
      </c>
      <c r="L3009" s="10">
        <f t="shared" si="23"/>
        <v>112.50000000000001</v>
      </c>
      <c r="M3009" s="11">
        <v>0.3</v>
      </c>
      <c r="O3009" s="16"/>
      <c r="P3009" s="14"/>
      <c r="Q3009" s="12"/>
      <c r="R3009" s="13"/>
    </row>
    <row r="3010" spans="1:18" ht="15.85" customHeight="1">
      <c r="A3010" s="1"/>
      <c r="B3010" s="6" t="s">
        <v>14</v>
      </c>
      <c r="C3010" s="6">
        <v>1185732</v>
      </c>
      <c r="D3010" s="7">
        <v>44446</v>
      </c>
      <c r="E3010" s="6" t="s">
        <v>33</v>
      </c>
      <c r="F3010" s="6" t="s">
        <v>106</v>
      </c>
      <c r="G3010" s="6" t="s">
        <v>107</v>
      </c>
      <c r="H3010" s="6" t="s">
        <v>21</v>
      </c>
      <c r="I3010" s="8">
        <v>0.35000000000000003</v>
      </c>
      <c r="J3010" s="9">
        <v>1500</v>
      </c>
      <c r="K3010" s="10">
        <f t="shared" si="22"/>
        <v>525</v>
      </c>
      <c r="L3010" s="10">
        <f t="shared" si="23"/>
        <v>262.5</v>
      </c>
      <c r="M3010" s="11">
        <v>0.5</v>
      </c>
      <c r="O3010" s="16"/>
      <c r="P3010" s="14"/>
      <c r="Q3010" s="12"/>
      <c r="R3010" s="13"/>
    </row>
    <row r="3011" spans="1:18" ht="15.85" customHeight="1">
      <c r="A3011" s="1"/>
      <c r="B3011" s="6" t="s">
        <v>14</v>
      </c>
      <c r="C3011" s="6">
        <v>1185732</v>
      </c>
      <c r="D3011" s="7">
        <v>44446</v>
      </c>
      <c r="E3011" s="6" t="s">
        <v>33</v>
      </c>
      <c r="F3011" s="6" t="s">
        <v>106</v>
      </c>
      <c r="G3011" s="6" t="s">
        <v>107</v>
      </c>
      <c r="H3011" s="6" t="s">
        <v>22</v>
      </c>
      <c r="I3011" s="8">
        <v>0.4</v>
      </c>
      <c r="J3011" s="9">
        <v>2250</v>
      </c>
      <c r="K3011" s="10">
        <f t="shared" si="22"/>
        <v>900</v>
      </c>
      <c r="L3011" s="10">
        <f t="shared" si="23"/>
        <v>360</v>
      </c>
      <c r="M3011" s="11">
        <v>0.4</v>
      </c>
      <c r="O3011" s="16"/>
      <c r="P3011" s="14"/>
      <c r="Q3011" s="12"/>
      <c r="R3011" s="13"/>
    </row>
    <row r="3012" spans="1:18" ht="15.85" customHeight="1">
      <c r="A3012" s="1"/>
      <c r="B3012" s="6" t="s">
        <v>14</v>
      </c>
      <c r="C3012" s="6">
        <v>1185732</v>
      </c>
      <c r="D3012" s="7">
        <v>44475</v>
      </c>
      <c r="E3012" s="6" t="s">
        <v>33</v>
      </c>
      <c r="F3012" s="6" t="s">
        <v>106</v>
      </c>
      <c r="G3012" s="6" t="s">
        <v>107</v>
      </c>
      <c r="H3012" s="6" t="s">
        <v>17</v>
      </c>
      <c r="I3012" s="8">
        <v>0.44999999999999996</v>
      </c>
      <c r="J3012" s="9">
        <v>4000</v>
      </c>
      <c r="K3012" s="10">
        <f t="shared" si="22"/>
        <v>1799.9999999999998</v>
      </c>
      <c r="L3012" s="10">
        <f t="shared" si="23"/>
        <v>539.99999999999989</v>
      </c>
      <c r="M3012" s="11">
        <v>0.3</v>
      </c>
      <c r="O3012" s="16"/>
      <c r="P3012" s="14"/>
      <c r="Q3012" s="12"/>
      <c r="R3012" s="13"/>
    </row>
    <row r="3013" spans="1:18" ht="15.85" customHeight="1">
      <c r="A3013" s="1"/>
      <c r="B3013" s="6" t="s">
        <v>14</v>
      </c>
      <c r="C3013" s="6">
        <v>1185732</v>
      </c>
      <c r="D3013" s="7">
        <v>44475</v>
      </c>
      <c r="E3013" s="6" t="s">
        <v>33</v>
      </c>
      <c r="F3013" s="6" t="s">
        <v>106</v>
      </c>
      <c r="G3013" s="6" t="s">
        <v>107</v>
      </c>
      <c r="H3013" s="6" t="s">
        <v>18</v>
      </c>
      <c r="I3013" s="8">
        <v>0.35000000000000003</v>
      </c>
      <c r="J3013" s="9">
        <v>2500</v>
      </c>
      <c r="K3013" s="10">
        <f t="shared" si="22"/>
        <v>875.00000000000011</v>
      </c>
      <c r="L3013" s="10">
        <f t="shared" si="23"/>
        <v>306.25</v>
      </c>
      <c r="M3013" s="11">
        <v>0.35</v>
      </c>
      <c r="O3013" s="16"/>
      <c r="P3013" s="14"/>
      <c r="Q3013" s="12"/>
      <c r="R3013" s="13"/>
    </row>
    <row r="3014" spans="1:18" ht="15.85" customHeight="1">
      <c r="A3014" s="1"/>
      <c r="B3014" s="6" t="s">
        <v>14</v>
      </c>
      <c r="C3014" s="6">
        <v>1185732</v>
      </c>
      <c r="D3014" s="7">
        <v>44475</v>
      </c>
      <c r="E3014" s="6" t="s">
        <v>33</v>
      </c>
      <c r="F3014" s="6" t="s">
        <v>106</v>
      </c>
      <c r="G3014" s="6" t="s">
        <v>107</v>
      </c>
      <c r="H3014" s="6" t="s">
        <v>19</v>
      </c>
      <c r="I3014" s="8">
        <v>0.35000000000000003</v>
      </c>
      <c r="J3014" s="9">
        <v>1500</v>
      </c>
      <c r="K3014" s="10">
        <f t="shared" si="22"/>
        <v>525</v>
      </c>
      <c r="L3014" s="10">
        <f t="shared" si="23"/>
        <v>157.5</v>
      </c>
      <c r="M3014" s="11">
        <v>0.3</v>
      </c>
      <c r="O3014" s="16"/>
      <c r="P3014" s="14"/>
      <c r="Q3014" s="12"/>
      <c r="R3014" s="13"/>
    </row>
    <row r="3015" spans="1:18" ht="15.85" customHeight="1">
      <c r="A3015" s="1"/>
      <c r="B3015" s="6" t="s">
        <v>14</v>
      </c>
      <c r="C3015" s="6">
        <v>1185732</v>
      </c>
      <c r="D3015" s="7">
        <v>44475</v>
      </c>
      <c r="E3015" s="6" t="s">
        <v>33</v>
      </c>
      <c r="F3015" s="6" t="s">
        <v>106</v>
      </c>
      <c r="G3015" s="6" t="s">
        <v>107</v>
      </c>
      <c r="H3015" s="6" t="s">
        <v>20</v>
      </c>
      <c r="I3015" s="8">
        <v>0.35000000000000003</v>
      </c>
      <c r="J3015" s="9">
        <v>1250</v>
      </c>
      <c r="K3015" s="10">
        <f t="shared" si="22"/>
        <v>437.50000000000006</v>
      </c>
      <c r="L3015" s="10">
        <f t="shared" si="23"/>
        <v>131.25</v>
      </c>
      <c r="M3015" s="11">
        <v>0.3</v>
      </c>
      <c r="O3015" s="16"/>
      <c r="P3015" s="14"/>
      <c r="Q3015" s="12"/>
      <c r="R3015" s="13"/>
    </row>
    <row r="3016" spans="1:18" ht="15.85" customHeight="1">
      <c r="A3016" s="1"/>
      <c r="B3016" s="6" t="s">
        <v>14</v>
      </c>
      <c r="C3016" s="6">
        <v>1185732</v>
      </c>
      <c r="D3016" s="7">
        <v>44475</v>
      </c>
      <c r="E3016" s="6" t="s">
        <v>33</v>
      </c>
      <c r="F3016" s="6" t="s">
        <v>106</v>
      </c>
      <c r="G3016" s="6" t="s">
        <v>107</v>
      </c>
      <c r="H3016" s="6" t="s">
        <v>21</v>
      </c>
      <c r="I3016" s="8">
        <v>0.44999999999999996</v>
      </c>
      <c r="J3016" s="9">
        <v>1250</v>
      </c>
      <c r="K3016" s="10">
        <f t="shared" si="22"/>
        <v>562.5</v>
      </c>
      <c r="L3016" s="10">
        <f t="shared" si="23"/>
        <v>281.25</v>
      </c>
      <c r="M3016" s="11">
        <v>0.5</v>
      </c>
      <c r="O3016" s="16"/>
      <c r="P3016" s="14"/>
      <c r="Q3016" s="12"/>
      <c r="R3016" s="13"/>
    </row>
    <row r="3017" spans="1:18" ht="15.85" customHeight="1">
      <c r="A3017" s="1"/>
      <c r="B3017" s="6" t="s">
        <v>14</v>
      </c>
      <c r="C3017" s="6">
        <v>1185732</v>
      </c>
      <c r="D3017" s="7">
        <v>44475</v>
      </c>
      <c r="E3017" s="6" t="s">
        <v>33</v>
      </c>
      <c r="F3017" s="6" t="s">
        <v>106</v>
      </c>
      <c r="G3017" s="6" t="s">
        <v>107</v>
      </c>
      <c r="H3017" s="6" t="s">
        <v>22</v>
      </c>
      <c r="I3017" s="8">
        <v>0.49999999999999983</v>
      </c>
      <c r="J3017" s="9">
        <v>2500</v>
      </c>
      <c r="K3017" s="10">
        <f t="shared" si="22"/>
        <v>1249.9999999999995</v>
      </c>
      <c r="L3017" s="10">
        <f t="shared" si="23"/>
        <v>499.99999999999983</v>
      </c>
      <c r="M3017" s="11">
        <v>0.4</v>
      </c>
      <c r="O3017" s="16"/>
      <c r="P3017" s="14"/>
      <c r="Q3017" s="12"/>
      <c r="R3017" s="13"/>
    </row>
    <row r="3018" spans="1:18" ht="15.85" customHeight="1">
      <c r="A3018" s="1"/>
      <c r="B3018" s="6" t="s">
        <v>14</v>
      </c>
      <c r="C3018" s="6">
        <v>1185732</v>
      </c>
      <c r="D3018" s="7">
        <v>44506</v>
      </c>
      <c r="E3018" s="6" t="s">
        <v>33</v>
      </c>
      <c r="F3018" s="6" t="s">
        <v>106</v>
      </c>
      <c r="G3018" s="6" t="s">
        <v>107</v>
      </c>
      <c r="H3018" s="6" t="s">
        <v>17</v>
      </c>
      <c r="I3018" s="8">
        <v>0.44999999999999996</v>
      </c>
      <c r="J3018" s="9">
        <v>4000</v>
      </c>
      <c r="K3018" s="10">
        <f t="shared" si="22"/>
        <v>1799.9999999999998</v>
      </c>
      <c r="L3018" s="10">
        <f t="shared" si="23"/>
        <v>539.99999999999989</v>
      </c>
      <c r="M3018" s="11">
        <v>0.3</v>
      </c>
      <c r="O3018" s="16"/>
      <c r="P3018" s="14"/>
      <c r="Q3018" s="12"/>
      <c r="R3018" s="13"/>
    </row>
    <row r="3019" spans="1:18" ht="15.85" customHeight="1">
      <c r="A3019" s="1"/>
      <c r="B3019" s="6" t="s">
        <v>14</v>
      </c>
      <c r="C3019" s="6">
        <v>1185732</v>
      </c>
      <c r="D3019" s="7">
        <v>44506</v>
      </c>
      <c r="E3019" s="6" t="s">
        <v>33</v>
      </c>
      <c r="F3019" s="6" t="s">
        <v>106</v>
      </c>
      <c r="G3019" s="6" t="s">
        <v>107</v>
      </c>
      <c r="H3019" s="6" t="s">
        <v>18</v>
      </c>
      <c r="I3019" s="8">
        <v>0.35000000000000003</v>
      </c>
      <c r="J3019" s="9">
        <v>2750</v>
      </c>
      <c r="K3019" s="10">
        <f t="shared" si="22"/>
        <v>962.50000000000011</v>
      </c>
      <c r="L3019" s="10">
        <f t="shared" si="23"/>
        <v>336.875</v>
      </c>
      <c r="M3019" s="11">
        <v>0.35</v>
      </c>
      <c r="O3019" s="16"/>
      <c r="P3019" s="14"/>
      <c r="Q3019" s="12"/>
      <c r="R3019" s="13"/>
    </row>
    <row r="3020" spans="1:18" ht="15.85" customHeight="1">
      <c r="A3020" s="1"/>
      <c r="B3020" s="6" t="s">
        <v>14</v>
      </c>
      <c r="C3020" s="6">
        <v>1185732</v>
      </c>
      <c r="D3020" s="7">
        <v>44506</v>
      </c>
      <c r="E3020" s="6" t="s">
        <v>33</v>
      </c>
      <c r="F3020" s="6" t="s">
        <v>106</v>
      </c>
      <c r="G3020" s="6" t="s">
        <v>107</v>
      </c>
      <c r="H3020" s="6" t="s">
        <v>19</v>
      </c>
      <c r="I3020" s="8">
        <v>0.35000000000000003</v>
      </c>
      <c r="J3020" s="9">
        <v>2200</v>
      </c>
      <c r="K3020" s="10">
        <f t="shared" si="22"/>
        <v>770.00000000000011</v>
      </c>
      <c r="L3020" s="10">
        <f t="shared" si="23"/>
        <v>231.00000000000003</v>
      </c>
      <c r="M3020" s="11">
        <v>0.3</v>
      </c>
      <c r="O3020" s="16"/>
      <c r="P3020" s="14"/>
      <c r="Q3020" s="12"/>
      <c r="R3020" s="13"/>
    </row>
    <row r="3021" spans="1:18" ht="15.85" customHeight="1">
      <c r="A3021" s="1"/>
      <c r="B3021" s="6" t="s">
        <v>14</v>
      </c>
      <c r="C3021" s="6">
        <v>1185732</v>
      </c>
      <c r="D3021" s="7">
        <v>44506</v>
      </c>
      <c r="E3021" s="6" t="s">
        <v>33</v>
      </c>
      <c r="F3021" s="6" t="s">
        <v>106</v>
      </c>
      <c r="G3021" s="6" t="s">
        <v>107</v>
      </c>
      <c r="H3021" s="6" t="s">
        <v>20</v>
      </c>
      <c r="I3021" s="8">
        <v>0.35000000000000003</v>
      </c>
      <c r="J3021" s="9">
        <v>2000</v>
      </c>
      <c r="K3021" s="10">
        <f t="shared" si="22"/>
        <v>700.00000000000011</v>
      </c>
      <c r="L3021" s="10">
        <f t="shared" si="23"/>
        <v>210.00000000000003</v>
      </c>
      <c r="M3021" s="11">
        <v>0.3</v>
      </c>
      <c r="O3021" s="16"/>
      <c r="P3021" s="14"/>
      <c r="Q3021" s="12"/>
      <c r="R3021" s="13"/>
    </row>
    <row r="3022" spans="1:18" ht="15.85" customHeight="1">
      <c r="A3022" s="1"/>
      <c r="B3022" s="6" t="s">
        <v>14</v>
      </c>
      <c r="C3022" s="6">
        <v>1185732</v>
      </c>
      <c r="D3022" s="7">
        <v>44506</v>
      </c>
      <c r="E3022" s="6" t="s">
        <v>33</v>
      </c>
      <c r="F3022" s="6" t="s">
        <v>106</v>
      </c>
      <c r="G3022" s="6" t="s">
        <v>107</v>
      </c>
      <c r="H3022" s="6" t="s">
        <v>21</v>
      </c>
      <c r="I3022" s="8">
        <v>0.6</v>
      </c>
      <c r="J3022" s="9">
        <v>1750</v>
      </c>
      <c r="K3022" s="10">
        <f t="shared" si="22"/>
        <v>1050</v>
      </c>
      <c r="L3022" s="10">
        <f t="shared" si="23"/>
        <v>525</v>
      </c>
      <c r="M3022" s="11">
        <v>0.5</v>
      </c>
      <c r="O3022" s="16"/>
      <c r="P3022" s="14"/>
      <c r="Q3022" s="12"/>
      <c r="R3022" s="13"/>
    </row>
    <row r="3023" spans="1:18" ht="15.85" customHeight="1">
      <c r="A3023" s="1"/>
      <c r="B3023" s="6" t="s">
        <v>14</v>
      </c>
      <c r="C3023" s="6">
        <v>1185732</v>
      </c>
      <c r="D3023" s="7">
        <v>44506</v>
      </c>
      <c r="E3023" s="6" t="s">
        <v>33</v>
      </c>
      <c r="F3023" s="6" t="s">
        <v>106</v>
      </c>
      <c r="G3023" s="6" t="s">
        <v>107</v>
      </c>
      <c r="H3023" s="6" t="s">
        <v>22</v>
      </c>
      <c r="I3023" s="8">
        <v>0.64999999999999991</v>
      </c>
      <c r="J3023" s="9">
        <v>2750</v>
      </c>
      <c r="K3023" s="10">
        <f t="shared" si="22"/>
        <v>1787.4999999999998</v>
      </c>
      <c r="L3023" s="10">
        <f t="shared" si="23"/>
        <v>715</v>
      </c>
      <c r="M3023" s="11">
        <v>0.4</v>
      </c>
      <c r="O3023" s="16"/>
      <c r="P3023" s="14"/>
      <c r="Q3023" s="12"/>
      <c r="R3023" s="13"/>
    </row>
    <row r="3024" spans="1:18" ht="15.85" customHeight="1">
      <c r="A3024" s="1"/>
      <c r="B3024" s="6" t="s">
        <v>14</v>
      </c>
      <c r="C3024" s="6">
        <v>1185732</v>
      </c>
      <c r="D3024" s="7">
        <v>44535</v>
      </c>
      <c r="E3024" s="6" t="s">
        <v>33</v>
      </c>
      <c r="F3024" s="6" t="s">
        <v>106</v>
      </c>
      <c r="G3024" s="6" t="s">
        <v>107</v>
      </c>
      <c r="H3024" s="6" t="s">
        <v>17</v>
      </c>
      <c r="I3024" s="8">
        <v>0.6</v>
      </c>
      <c r="J3024" s="9">
        <v>5250</v>
      </c>
      <c r="K3024" s="10">
        <f t="shared" si="22"/>
        <v>3150</v>
      </c>
      <c r="L3024" s="10">
        <f t="shared" si="23"/>
        <v>945</v>
      </c>
      <c r="M3024" s="11">
        <v>0.3</v>
      </c>
      <c r="O3024" s="16"/>
      <c r="P3024" s="14"/>
      <c r="Q3024" s="12"/>
      <c r="R3024" s="13"/>
    </row>
    <row r="3025" spans="1:18" ht="15.85" customHeight="1">
      <c r="A3025" s="1"/>
      <c r="B3025" s="6" t="s">
        <v>14</v>
      </c>
      <c r="C3025" s="6">
        <v>1185732</v>
      </c>
      <c r="D3025" s="7">
        <v>44535</v>
      </c>
      <c r="E3025" s="6" t="s">
        <v>33</v>
      </c>
      <c r="F3025" s="6" t="s">
        <v>106</v>
      </c>
      <c r="G3025" s="6" t="s">
        <v>107</v>
      </c>
      <c r="H3025" s="6" t="s">
        <v>18</v>
      </c>
      <c r="I3025" s="8">
        <v>0.5</v>
      </c>
      <c r="J3025" s="9">
        <v>3250</v>
      </c>
      <c r="K3025" s="10">
        <f t="shared" si="22"/>
        <v>1625</v>
      </c>
      <c r="L3025" s="10">
        <f t="shared" si="23"/>
        <v>568.75</v>
      </c>
      <c r="M3025" s="11">
        <v>0.35</v>
      </c>
      <c r="O3025" s="16"/>
      <c r="P3025" s="14"/>
      <c r="Q3025" s="12"/>
      <c r="R3025" s="13"/>
    </row>
    <row r="3026" spans="1:18" ht="15.85" customHeight="1">
      <c r="A3026" s="1"/>
      <c r="B3026" s="6" t="s">
        <v>14</v>
      </c>
      <c r="C3026" s="6">
        <v>1185732</v>
      </c>
      <c r="D3026" s="7">
        <v>44535</v>
      </c>
      <c r="E3026" s="6" t="s">
        <v>33</v>
      </c>
      <c r="F3026" s="6" t="s">
        <v>106</v>
      </c>
      <c r="G3026" s="6" t="s">
        <v>107</v>
      </c>
      <c r="H3026" s="6" t="s">
        <v>19</v>
      </c>
      <c r="I3026" s="8">
        <v>0.5</v>
      </c>
      <c r="J3026" s="9">
        <v>2750</v>
      </c>
      <c r="K3026" s="10">
        <f t="shared" si="22"/>
        <v>1375</v>
      </c>
      <c r="L3026" s="10">
        <f t="shared" si="23"/>
        <v>412.5</v>
      </c>
      <c r="M3026" s="11">
        <v>0.3</v>
      </c>
      <c r="O3026" s="16"/>
      <c r="P3026" s="14"/>
      <c r="Q3026" s="12"/>
      <c r="R3026" s="13"/>
    </row>
    <row r="3027" spans="1:18" ht="15.85" customHeight="1">
      <c r="A3027" s="1"/>
      <c r="B3027" s="6" t="s">
        <v>14</v>
      </c>
      <c r="C3027" s="6">
        <v>1185732</v>
      </c>
      <c r="D3027" s="7">
        <v>44535</v>
      </c>
      <c r="E3027" s="6" t="s">
        <v>33</v>
      </c>
      <c r="F3027" s="6" t="s">
        <v>106</v>
      </c>
      <c r="G3027" s="6" t="s">
        <v>107</v>
      </c>
      <c r="H3027" s="6" t="s">
        <v>20</v>
      </c>
      <c r="I3027" s="8">
        <v>0.5</v>
      </c>
      <c r="J3027" s="9">
        <v>2250</v>
      </c>
      <c r="K3027" s="10">
        <f t="shared" si="22"/>
        <v>1125</v>
      </c>
      <c r="L3027" s="10">
        <f t="shared" si="23"/>
        <v>337.5</v>
      </c>
      <c r="M3027" s="11">
        <v>0.3</v>
      </c>
      <c r="O3027" s="16"/>
      <c r="P3027" s="14"/>
      <c r="Q3027" s="12"/>
      <c r="R3027" s="13"/>
    </row>
    <row r="3028" spans="1:18" ht="15.85" customHeight="1">
      <c r="A3028" s="1"/>
      <c r="B3028" s="6" t="s">
        <v>14</v>
      </c>
      <c r="C3028" s="6">
        <v>1185732</v>
      </c>
      <c r="D3028" s="7">
        <v>44535</v>
      </c>
      <c r="E3028" s="6" t="s">
        <v>33</v>
      </c>
      <c r="F3028" s="6" t="s">
        <v>106</v>
      </c>
      <c r="G3028" s="6" t="s">
        <v>107</v>
      </c>
      <c r="H3028" s="6" t="s">
        <v>21</v>
      </c>
      <c r="I3028" s="8">
        <v>0.6</v>
      </c>
      <c r="J3028" s="9">
        <v>2250</v>
      </c>
      <c r="K3028" s="10">
        <f t="shared" si="22"/>
        <v>1350</v>
      </c>
      <c r="L3028" s="10">
        <f t="shared" si="23"/>
        <v>675</v>
      </c>
      <c r="M3028" s="11">
        <v>0.5</v>
      </c>
      <c r="O3028" s="16"/>
      <c r="P3028" s="14"/>
      <c r="Q3028" s="12"/>
      <c r="R3028" s="13"/>
    </row>
    <row r="3029" spans="1:18" ht="15.85" customHeight="1">
      <c r="A3029" s="1"/>
      <c r="B3029" s="6" t="s">
        <v>14</v>
      </c>
      <c r="C3029" s="6">
        <v>1185732</v>
      </c>
      <c r="D3029" s="7">
        <v>44535</v>
      </c>
      <c r="E3029" s="6" t="s">
        <v>33</v>
      </c>
      <c r="F3029" s="6" t="s">
        <v>106</v>
      </c>
      <c r="G3029" s="6" t="s">
        <v>107</v>
      </c>
      <c r="H3029" s="6" t="s">
        <v>22</v>
      </c>
      <c r="I3029" s="8">
        <v>0.64999999999999991</v>
      </c>
      <c r="J3029" s="9">
        <v>3250</v>
      </c>
      <c r="K3029" s="10">
        <f t="shared" si="22"/>
        <v>2112.4999999999995</v>
      </c>
      <c r="L3029" s="10">
        <f t="shared" si="23"/>
        <v>844.99999999999989</v>
      </c>
      <c r="M3029" s="11">
        <v>0.4</v>
      </c>
      <c r="O3029" s="16"/>
      <c r="P3029" s="14"/>
      <c r="Q3029" s="12"/>
      <c r="R3029" s="13"/>
    </row>
    <row r="3030" spans="1:18" ht="15.85" customHeight="1">
      <c r="A3030" s="1" t="s">
        <v>39</v>
      </c>
      <c r="B3030" s="6" t="s">
        <v>14</v>
      </c>
      <c r="C3030" s="6">
        <v>1185732</v>
      </c>
      <c r="D3030" s="7">
        <v>44199</v>
      </c>
      <c r="E3030" s="6" t="s">
        <v>33</v>
      </c>
      <c r="F3030" s="6" t="s">
        <v>108</v>
      </c>
      <c r="G3030" s="6" t="s">
        <v>109</v>
      </c>
      <c r="H3030" s="6" t="s">
        <v>17</v>
      </c>
      <c r="I3030" s="8">
        <v>0.30000000000000004</v>
      </c>
      <c r="J3030" s="9">
        <v>4500</v>
      </c>
      <c r="K3030" s="10">
        <f t="shared" si="22"/>
        <v>1350.0000000000002</v>
      </c>
      <c r="L3030" s="10">
        <f t="shared" si="23"/>
        <v>405.00000000000006</v>
      </c>
      <c r="M3030" s="11">
        <v>0.3</v>
      </c>
      <c r="O3030" s="16"/>
      <c r="P3030" s="14"/>
      <c r="Q3030" s="12"/>
      <c r="R3030" s="13"/>
    </row>
    <row r="3031" spans="1:18" ht="15.85" customHeight="1">
      <c r="A3031" s="1"/>
      <c r="B3031" s="6" t="s">
        <v>14</v>
      </c>
      <c r="C3031" s="6">
        <v>1185732</v>
      </c>
      <c r="D3031" s="7">
        <v>44199</v>
      </c>
      <c r="E3031" s="6" t="s">
        <v>33</v>
      </c>
      <c r="F3031" s="6" t="s">
        <v>108</v>
      </c>
      <c r="G3031" s="6" t="s">
        <v>109</v>
      </c>
      <c r="H3031" s="6" t="s">
        <v>18</v>
      </c>
      <c r="I3031" s="8">
        <v>0.30000000000000004</v>
      </c>
      <c r="J3031" s="9">
        <v>2500</v>
      </c>
      <c r="K3031" s="10">
        <f t="shared" si="22"/>
        <v>750.00000000000011</v>
      </c>
      <c r="L3031" s="10">
        <f t="shared" si="23"/>
        <v>262.5</v>
      </c>
      <c r="M3031" s="11">
        <v>0.35</v>
      </c>
      <c r="O3031" s="16"/>
      <c r="P3031" s="14"/>
      <c r="Q3031" s="12"/>
      <c r="R3031" s="13"/>
    </row>
    <row r="3032" spans="1:18" ht="15.85" customHeight="1">
      <c r="A3032" s="1"/>
      <c r="B3032" s="6" t="s">
        <v>14</v>
      </c>
      <c r="C3032" s="6">
        <v>1185732</v>
      </c>
      <c r="D3032" s="7">
        <v>44199</v>
      </c>
      <c r="E3032" s="6" t="s">
        <v>33</v>
      </c>
      <c r="F3032" s="6" t="s">
        <v>108</v>
      </c>
      <c r="G3032" s="6" t="s">
        <v>109</v>
      </c>
      <c r="H3032" s="6" t="s">
        <v>19</v>
      </c>
      <c r="I3032" s="8">
        <v>0.20000000000000007</v>
      </c>
      <c r="J3032" s="9">
        <v>2500</v>
      </c>
      <c r="K3032" s="10">
        <f t="shared" si="22"/>
        <v>500.00000000000017</v>
      </c>
      <c r="L3032" s="10">
        <f t="shared" si="23"/>
        <v>150.00000000000006</v>
      </c>
      <c r="M3032" s="11">
        <v>0.3</v>
      </c>
      <c r="O3032" s="16"/>
      <c r="P3032" s="14"/>
      <c r="Q3032" s="12"/>
      <c r="R3032" s="13"/>
    </row>
    <row r="3033" spans="1:18" ht="15.85" customHeight="1">
      <c r="A3033" s="1"/>
      <c r="B3033" s="6" t="s">
        <v>14</v>
      </c>
      <c r="C3033" s="6">
        <v>1185732</v>
      </c>
      <c r="D3033" s="7">
        <v>44199</v>
      </c>
      <c r="E3033" s="6" t="s">
        <v>33</v>
      </c>
      <c r="F3033" s="6" t="s">
        <v>108</v>
      </c>
      <c r="G3033" s="6" t="s">
        <v>109</v>
      </c>
      <c r="H3033" s="6" t="s">
        <v>20</v>
      </c>
      <c r="I3033" s="8">
        <v>0.25000000000000006</v>
      </c>
      <c r="J3033" s="9">
        <v>1000</v>
      </c>
      <c r="K3033" s="10">
        <f t="shared" si="22"/>
        <v>250.00000000000006</v>
      </c>
      <c r="L3033" s="10">
        <f t="shared" si="23"/>
        <v>75.000000000000014</v>
      </c>
      <c r="M3033" s="11">
        <v>0.3</v>
      </c>
      <c r="O3033" s="16"/>
      <c r="P3033" s="14"/>
      <c r="Q3033" s="12"/>
      <c r="R3033" s="13"/>
    </row>
    <row r="3034" spans="1:18" ht="15.85" customHeight="1">
      <c r="A3034" s="1"/>
      <c r="B3034" s="6" t="s">
        <v>14</v>
      </c>
      <c r="C3034" s="6">
        <v>1185732</v>
      </c>
      <c r="D3034" s="7">
        <v>44199</v>
      </c>
      <c r="E3034" s="6" t="s">
        <v>33</v>
      </c>
      <c r="F3034" s="6" t="s">
        <v>108</v>
      </c>
      <c r="G3034" s="6" t="s">
        <v>109</v>
      </c>
      <c r="H3034" s="6" t="s">
        <v>21</v>
      </c>
      <c r="I3034" s="8">
        <v>0.39999999999999997</v>
      </c>
      <c r="J3034" s="9">
        <v>1500</v>
      </c>
      <c r="K3034" s="10">
        <f t="shared" si="22"/>
        <v>600</v>
      </c>
      <c r="L3034" s="10">
        <f t="shared" si="23"/>
        <v>300</v>
      </c>
      <c r="M3034" s="11">
        <v>0.5</v>
      </c>
      <c r="O3034" s="16"/>
      <c r="P3034" s="14"/>
      <c r="Q3034" s="12"/>
      <c r="R3034" s="13"/>
    </row>
    <row r="3035" spans="1:18" ht="15.85" customHeight="1">
      <c r="A3035" s="1"/>
      <c r="B3035" s="6" t="s">
        <v>14</v>
      </c>
      <c r="C3035" s="6">
        <v>1185732</v>
      </c>
      <c r="D3035" s="7">
        <v>44199</v>
      </c>
      <c r="E3035" s="6" t="s">
        <v>33</v>
      </c>
      <c r="F3035" s="6" t="s">
        <v>108</v>
      </c>
      <c r="G3035" s="6" t="s">
        <v>109</v>
      </c>
      <c r="H3035" s="6" t="s">
        <v>22</v>
      </c>
      <c r="I3035" s="8">
        <v>0.30000000000000004</v>
      </c>
      <c r="J3035" s="9">
        <v>2500</v>
      </c>
      <c r="K3035" s="10">
        <f t="shared" si="22"/>
        <v>750.00000000000011</v>
      </c>
      <c r="L3035" s="10">
        <f t="shared" si="23"/>
        <v>300.00000000000006</v>
      </c>
      <c r="M3035" s="11">
        <v>0.4</v>
      </c>
      <c r="O3035" s="16"/>
      <c r="P3035" s="14"/>
      <c r="Q3035" s="12"/>
      <c r="R3035" s="13"/>
    </row>
    <row r="3036" spans="1:18" ht="15.85" customHeight="1">
      <c r="A3036" s="1"/>
      <c r="B3036" s="6" t="s">
        <v>14</v>
      </c>
      <c r="C3036" s="6">
        <v>1185732</v>
      </c>
      <c r="D3036" s="7">
        <v>44230</v>
      </c>
      <c r="E3036" s="6" t="s">
        <v>33</v>
      </c>
      <c r="F3036" s="6" t="s">
        <v>108</v>
      </c>
      <c r="G3036" s="6" t="s">
        <v>109</v>
      </c>
      <c r="H3036" s="6" t="s">
        <v>17</v>
      </c>
      <c r="I3036" s="8">
        <v>0.30000000000000004</v>
      </c>
      <c r="J3036" s="9">
        <v>5000</v>
      </c>
      <c r="K3036" s="10">
        <f t="shared" si="22"/>
        <v>1500.0000000000002</v>
      </c>
      <c r="L3036" s="10">
        <f t="shared" si="23"/>
        <v>450.00000000000006</v>
      </c>
      <c r="M3036" s="11">
        <v>0.3</v>
      </c>
      <c r="O3036" s="16"/>
      <c r="P3036" s="14"/>
      <c r="Q3036" s="12"/>
      <c r="R3036" s="13"/>
    </row>
    <row r="3037" spans="1:18" ht="15.85" customHeight="1">
      <c r="A3037" s="1"/>
      <c r="B3037" s="6" t="s">
        <v>14</v>
      </c>
      <c r="C3037" s="6">
        <v>1185732</v>
      </c>
      <c r="D3037" s="7">
        <v>44230</v>
      </c>
      <c r="E3037" s="6" t="s">
        <v>33</v>
      </c>
      <c r="F3037" s="6" t="s">
        <v>108</v>
      </c>
      <c r="G3037" s="6" t="s">
        <v>109</v>
      </c>
      <c r="H3037" s="6" t="s">
        <v>18</v>
      </c>
      <c r="I3037" s="8">
        <v>0.30000000000000004</v>
      </c>
      <c r="J3037" s="9">
        <v>1500</v>
      </c>
      <c r="K3037" s="10">
        <f t="shared" si="22"/>
        <v>450.00000000000006</v>
      </c>
      <c r="L3037" s="10">
        <f t="shared" si="23"/>
        <v>157.5</v>
      </c>
      <c r="M3037" s="11">
        <v>0.35</v>
      </c>
      <c r="O3037" s="16"/>
      <c r="P3037" s="14"/>
      <c r="Q3037" s="12"/>
      <c r="R3037" s="13"/>
    </row>
    <row r="3038" spans="1:18" ht="15.85" customHeight="1">
      <c r="A3038" s="1"/>
      <c r="B3038" s="6" t="s">
        <v>14</v>
      </c>
      <c r="C3038" s="6">
        <v>1185732</v>
      </c>
      <c r="D3038" s="7">
        <v>44230</v>
      </c>
      <c r="E3038" s="6" t="s">
        <v>33</v>
      </c>
      <c r="F3038" s="6" t="s">
        <v>108</v>
      </c>
      <c r="G3038" s="6" t="s">
        <v>109</v>
      </c>
      <c r="H3038" s="6" t="s">
        <v>19</v>
      </c>
      <c r="I3038" s="8">
        <v>0.20000000000000007</v>
      </c>
      <c r="J3038" s="9">
        <v>2000</v>
      </c>
      <c r="K3038" s="10">
        <f t="shared" si="22"/>
        <v>400.00000000000011</v>
      </c>
      <c r="L3038" s="10">
        <f t="shared" si="23"/>
        <v>120.00000000000003</v>
      </c>
      <c r="M3038" s="11">
        <v>0.3</v>
      </c>
      <c r="O3038" s="16"/>
      <c r="P3038" s="14"/>
      <c r="Q3038" s="12"/>
      <c r="R3038" s="13"/>
    </row>
    <row r="3039" spans="1:18" ht="15.85" customHeight="1">
      <c r="A3039" s="1"/>
      <c r="B3039" s="6" t="s">
        <v>14</v>
      </c>
      <c r="C3039" s="6">
        <v>1185732</v>
      </c>
      <c r="D3039" s="7">
        <v>44230</v>
      </c>
      <c r="E3039" s="6" t="s">
        <v>33</v>
      </c>
      <c r="F3039" s="6" t="s">
        <v>108</v>
      </c>
      <c r="G3039" s="6" t="s">
        <v>109</v>
      </c>
      <c r="H3039" s="6" t="s">
        <v>20</v>
      </c>
      <c r="I3039" s="8">
        <v>0.25000000000000006</v>
      </c>
      <c r="J3039" s="9">
        <v>750</v>
      </c>
      <c r="K3039" s="10">
        <f t="shared" si="22"/>
        <v>187.50000000000003</v>
      </c>
      <c r="L3039" s="10">
        <f t="shared" si="23"/>
        <v>56.250000000000007</v>
      </c>
      <c r="M3039" s="11">
        <v>0.3</v>
      </c>
      <c r="O3039" s="16"/>
      <c r="P3039" s="14"/>
      <c r="Q3039" s="12"/>
      <c r="R3039" s="13"/>
    </row>
    <row r="3040" spans="1:18" ht="15.85" customHeight="1">
      <c r="A3040" s="1"/>
      <c r="B3040" s="6" t="s">
        <v>14</v>
      </c>
      <c r="C3040" s="6">
        <v>1185732</v>
      </c>
      <c r="D3040" s="7">
        <v>44230</v>
      </c>
      <c r="E3040" s="6" t="s">
        <v>33</v>
      </c>
      <c r="F3040" s="6" t="s">
        <v>108</v>
      </c>
      <c r="G3040" s="6" t="s">
        <v>109</v>
      </c>
      <c r="H3040" s="6" t="s">
        <v>21</v>
      </c>
      <c r="I3040" s="8">
        <v>0.39999999999999997</v>
      </c>
      <c r="J3040" s="9">
        <v>1500</v>
      </c>
      <c r="K3040" s="10">
        <f t="shared" si="22"/>
        <v>600</v>
      </c>
      <c r="L3040" s="10">
        <f t="shared" si="23"/>
        <v>300</v>
      </c>
      <c r="M3040" s="11">
        <v>0.5</v>
      </c>
      <c r="O3040" s="16"/>
      <c r="P3040" s="14"/>
      <c r="Q3040" s="12"/>
      <c r="R3040" s="13"/>
    </row>
    <row r="3041" spans="1:18" ht="15.85" customHeight="1">
      <c r="A3041" s="1"/>
      <c r="B3041" s="6" t="s">
        <v>14</v>
      </c>
      <c r="C3041" s="6">
        <v>1185732</v>
      </c>
      <c r="D3041" s="7">
        <v>44230</v>
      </c>
      <c r="E3041" s="6" t="s">
        <v>33</v>
      </c>
      <c r="F3041" s="6" t="s">
        <v>108</v>
      </c>
      <c r="G3041" s="6" t="s">
        <v>109</v>
      </c>
      <c r="H3041" s="6" t="s">
        <v>22</v>
      </c>
      <c r="I3041" s="8">
        <v>0.14999999999999997</v>
      </c>
      <c r="J3041" s="9">
        <v>2500</v>
      </c>
      <c r="K3041" s="10">
        <f t="shared" si="22"/>
        <v>374.99999999999994</v>
      </c>
      <c r="L3041" s="10">
        <f t="shared" si="23"/>
        <v>149.99999999999997</v>
      </c>
      <c r="M3041" s="11">
        <v>0.4</v>
      </c>
      <c r="O3041" s="16"/>
      <c r="P3041" s="14"/>
      <c r="Q3041" s="12"/>
      <c r="R3041" s="13"/>
    </row>
    <row r="3042" spans="1:18" ht="15.85" customHeight="1">
      <c r="A3042" s="1"/>
      <c r="B3042" s="6" t="s">
        <v>14</v>
      </c>
      <c r="C3042" s="6">
        <v>1185732</v>
      </c>
      <c r="D3042" s="7">
        <v>44257</v>
      </c>
      <c r="E3042" s="6" t="s">
        <v>33</v>
      </c>
      <c r="F3042" s="6" t="s">
        <v>108</v>
      </c>
      <c r="G3042" s="6" t="s">
        <v>109</v>
      </c>
      <c r="H3042" s="6" t="s">
        <v>17</v>
      </c>
      <c r="I3042" s="8">
        <v>0.20000000000000004</v>
      </c>
      <c r="J3042" s="9">
        <v>4700</v>
      </c>
      <c r="K3042" s="10">
        <f t="shared" si="22"/>
        <v>940.00000000000023</v>
      </c>
      <c r="L3042" s="10">
        <f t="shared" si="23"/>
        <v>282.00000000000006</v>
      </c>
      <c r="M3042" s="11">
        <v>0.3</v>
      </c>
      <c r="O3042" s="16"/>
      <c r="P3042" s="14"/>
      <c r="Q3042" s="12"/>
      <c r="R3042" s="13"/>
    </row>
    <row r="3043" spans="1:18" ht="15.85" customHeight="1">
      <c r="A3043" s="1"/>
      <c r="B3043" s="6" t="s">
        <v>14</v>
      </c>
      <c r="C3043" s="6">
        <v>1185732</v>
      </c>
      <c r="D3043" s="7">
        <v>44257</v>
      </c>
      <c r="E3043" s="6" t="s">
        <v>33</v>
      </c>
      <c r="F3043" s="6" t="s">
        <v>108</v>
      </c>
      <c r="G3043" s="6" t="s">
        <v>109</v>
      </c>
      <c r="H3043" s="6" t="s">
        <v>18</v>
      </c>
      <c r="I3043" s="8">
        <v>0.20000000000000004</v>
      </c>
      <c r="J3043" s="9">
        <v>1750</v>
      </c>
      <c r="K3043" s="10">
        <f t="shared" si="22"/>
        <v>350.00000000000006</v>
      </c>
      <c r="L3043" s="10">
        <f t="shared" si="23"/>
        <v>122.50000000000001</v>
      </c>
      <c r="M3043" s="11">
        <v>0.35</v>
      </c>
      <c r="O3043" s="16"/>
      <c r="P3043" s="14"/>
      <c r="Q3043" s="12"/>
      <c r="R3043" s="13"/>
    </row>
    <row r="3044" spans="1:18" ht="15.85" customHeight="1">
      <c r="A3044" s="1"/>
      <c r="B3044" s="6" t="s">
        <v>14</v>
      </c>
      <c r="C3044" s="6">
        <v>1185732</v>
      </c>
      <c r="D3044" s="7">
        <v>44257</v>
      </c>
      <c r="E3044" s="6" t="s">
        <v>33</v>
      </c>
      <c r="F3044" s="6" t="s">
        <v>108</v>
      </c>
      <c r="G3044" s="6" t="s">
        <v>109</v>
      </c>
      <c r="H3044" s="6" t="s">
        <v>19</v>
      </c>
      <c r="I3044" s="8">
        <v>0.10000000000000003</v>
      </c>
      <c r="J3044" s="9">
        <v>2250</v>
      </c>
      <c r="K3044" s="10">
        <f t="shared" si="22"/>
        <v>225.00000000000009</v>
      </c>
      <c r="L3044" s="10">
        <f t="shared" si="23"/>
        <v>67.500000000000028</v>
      </c>
      <c r="M3044" s="11">
        <v>0.3</v>
      </c>
      <c r="O3044" s="16"/>
      <c r="P3044" s="14"/>
      <c r="Q3044" s="12"/>
      <c r="R3044" s="13"/>
    </row>
    <row r="3045" spans="1:18" ht="15.85" customHeight="1">
      <c r="A3045" s="1"/>
      <c r="B3045" s="6" t="s">
        <v>14</v>
      </c>
      <c r="C3045" s="6">
        <v>1185732</v>
      </c>
      <c r="D3045" s="7">
        <v>44257</v>
      </c>
      <c r="E3045" s="6" t="s">
        <v>33</v>
      </c>
      <c r="F3045" s="6" t="s">
        <v>108</v>
      </c>
      <c r="G3045" s="6" t="s">
        <v>109</v>
      </c>
      <c r="H3045" s="6" t="s">
        <v>20</v>
      </c>
      <c r="I3045" s="8">
        <v>0.14999999999999997</v>
      </c>
      <c r="J3045" s="9">
        <v>750</v>
      </c>
      <c r="K3045" s="10">
        <f t="shared" si="22"/>
        <v>112.49999999999997</v>
      </c>
      <c r="L3045" s="10">
        <f t="shared" si="23"/>
        <v>33.749999999999993</v>
      </c>
      <c r="M3045" s="11">
        <v>0.3</v>
      </c>
      <c r="O3045" s="16"/>
      <c r="P3045" s="14"/>
      <c r="Q3045" s="12"/>
      <c r="R3045" s="13"/>
    </row>
    <row r="3046" spans="1:18" ht="15.85" customHeight="1">
      <c r="A3046" s="1"/>
      <c r="B3046" s="6" t="s">
        <v>14</v>
      </c>
      <c r="C3046" s="6">
        <v>1185732</v>
      </c>
      <c r="D3046" s="7">
        <v>44257</v>
      </c>
      <c r="E3046" s="6" t="s">
        <v>33</v>
      </c>
      <c r="F3046" s="6" t="s">
        <v>108</v>
      </c>
      <c r="G3046" s="6" t="s">
        <v>109</v>
      </c>
      <c r="H3046" s="6" t="s">
        <v>21</v>
      </c>
      <c r="I3046" s="8">
        <v>0.30000000000000004</v>
      </c>
      <c r="J3046" s="9">
        <v>1250</v>
      </c>
      <c r="K3046" s="10">
        <f t="shared" si="22"/>
        <v>375.00000000000006</v>
      </c>
      <c r="L3046" s="10">
        <f t="shared" si="23"/>
        <v>187.50000000000003</v>
      </c>
      <c r="M3046" s="11">
        <v>0.5</v>
      </c>
      <c r="O3046" s="16"/>
      <c r="P3046" s="14"/>
      <c r="Q3046" s="12"/>
      <c r="R3046" s="13"/>
    </row>
    <row r="3047" spans="1:18" ht="15.85" customHeight="1">
      <c r="A3047" s="1"/>
      <c r="B3047" s="6" t="s">
        <v>14</v>
      </c>
      <c r="C3047" s="6">
        <v>1185732</v>
      </c>
      <c r="D3047" s="7">
        <v>44257</v>
      </c>
      <c r="E3047" s="6" t="s">
        <v>33</v>
      </c>
      <c r="F3047" s="6" t="s">
        <v>108</v>
      </c>
      <c r="G3047" s="6" t="s">
        <v>109</v>
      </c>
      <c r="H3047" s="6" t="s">
        <v>22</v>
      </c>
      <c r="I3047" s="8">
        <v>0.20000000000000004</v>
      </c>
      <c r="J3047" s="9">
        <v>2250</v>
      </c>
      <c r="K3047" s="10">
        <f t="shared" si="22"/>
        <v>450.00000000000011</v>
      </c>
      <c r="L3047" s="10">
        <f t="shared" si="23"/>
        <v>180.00000000000006</v>
      </c>
      <c r="M3047" s="11">
        <v>0.4</v>
      </c>
      <c r="O3047" s="16"/>
      <c r="P3047" s="14"/>
      <c r="Q3047" s="12"/>
      <c r="R3047" s="13"/>
    </row>
    <row r="3048" spans="1:18" ht="15.85" customHeight="1">
      <c r="A3048" s="1"/>
      <c r="B3048" s="6" t="s">
        <v>14</v>
      </c>
      <c r="C3048" s="6">
        <v>1185732</v>
      </c>
      <c r="D3048" s="7">
        <v>44289</v>
      </c>
      <c r="E3048" s="6" t="s">
        <v>33</v>
      </c>
      <c r="F3048" s="6" t="s">
        <v>108</v>
      </c>
      <c r="G3048" s="6" t="s">
        <v>109</v>
      </c>
      <c r="H3048" s="6" t="s">
        <v>17</v>
      </c>
      <c r="I3048" s="8">
        <v>0.20000000000000004</v>
      </c>
      <c r="J3048" s="9">
        <v>4500</v>
      </c>
      <c r="K3048" s="10">
        <f t="shared" si="22"/>
        <v>900.00000000000023</v>
      </c>
      <c r="L3048" s="10">
        <f t="shared" si="23"/>
        <v>270.00000000000006</v>
      </c>
      <c r="M3048" s="11">
        <v>0.3</v>
      </c>
      <c r="O3048" s="16"/>
      <c r="P3048" s="14"/>
      <c r="Q3048" s="12"/>
      <c r="R3048" s="13"/>
    </row>
    <row r="3049" spans="1:18" ht="15.85" customHeight="1">
      <c r="A3049" s="1"/>
      <c r="B3049" s="6" t="s">
        <v>14</v>
      </c>
      <c r="C3049" s="6">
        <v>1185732</v>
      </c>
      <c r="D3049" s="7">
        <v>44289</v>
      </c>
      <c r="E3049" s="6" t="s">
        <v>33</v>
      </c>
      <c r="F3049" s="6" t="s">
        <v>108</v>
      </c>
      <c r="G3049" s="6" t="s">
        <v>109</v>
      </c>
      <c r="H3049" s="6" t="s">
        <v>18</v>
      </c>
      <c r="I3049" s="8">
        <v>0.20000000000000004</v>
      </c>
      <c r="J3049" s="9">
        <v>1500</v>
      </c>
      <c r="K3049" s="10">
        <f t="shared" si="22"/>
        <v>300.00000000000006</v>
      </c>
      <c r="L3049" s="10">
        <f t="shared" si="23"/>
        <v>105.00000000000001</v>
      </c>
      <c r="M3049" s="11">
        <v>0.35</v>
      </c>
      <c r="O3049" s="16"/>
      <c r="P3049" s="14"/>
      <c r="Q3049" s="12"/>
      <c r="R3049" s="13"/>
    </row>
    <row r="3050" spans="1:18" ht="15.85" customHeight="1">
      <c r="A3050" s="1"/>
      <c r="B3050" s="6" t="s">
        <v>14</v>
      </c>
      <c r="C3050" s="6">
        <v>1185732</v>
      </c>
      <c r="D3050" s="7">
        <v>44289</v>
      </c>
      <c r="E3050" s="6" t="s">
        <v>33</v>
      </c>
      <c r="F3050" s="6" t="s">
        <v>108</v>
      </c>
      <c r="G3050" s="6" t="s">
        <v>109</v>
      </c>
      <c r="H3050" s="6" t="s">
        <v>19</v>
      </c>
      <c r="I3050" s="8">
        <v>0.10000000000000003</v>
      </c>
      <c r="J3050" s="9">
        <v>1500</v>
      </c>
      <c r="K3050" s="10">
        <f t="shared" si="22"/>
        <v>150.00000000000006</v>
      </c>
      <c r="L3050" s="10">
        <f t="shared" si="23"/>
        <v>45.000000000000014</v>
      </c>
      <c r="M3050" s="11">
        <v>0.3</v>
      </c>
      <c r="O3050" s="16"/>
      <c r="P3050" s="14"/>
      <c r="Q3050" s="12"/>
      <c r="R3050" s="13"/>
    </row>
    <row r="3051" spans="1:18" ht="15.85" customHeight="1">
      <c r="A3051" s="1"/>
      <c r="B3051" s="6" t="s">
        <v>14</v>
      </c>
      <c r="C3051" s="6">
        <v>1185732</v>
      </c>
      <c r="D3051" s="7">
        <v>44289</v>
      </c>
      <c r="E3051" s="6" t="s">
        <v>33</v>
      </c>
      <c r="F3051" s="6" t="s">
        <v>108</v>
      </c>
      <c r="G3051" s="6" t="s">
        <v>109</v>
      </c>
      <c r="H3051" s="6" t="s">
        <v>20</v>
      </c>
      <c r="I3051" s="8">
        <v>0.14999999999999997</v>
      </c>
      <c r="J3051" s="9">
        <v>750</v>
      </c>
      <c r="K3051" s="10">
        <f t="shared" si="22"/>
        <v>112.49999999999997</v>
      </c>
      <c r="L3051" s="10">
        <f t="shared" si="23"/>
        <v>33.749999999999993</v>
      </c>
      <c r="M3051" s="11">
        <v>0.3</v>
      </c>
      <c r="O3051" s="16"/>
      <c r="P3051" s="14"/>
      <c r="Q3051" s="12"/>
      <c r="R3051" s="13"/>
    </row>
    <row r="3052" spans="1:18" ht="15.85" customHeight="1">
      <c r="A3052" s="1"/>
      <c r="B3052" s="6" t="s">
        <v>14</v>
      </c>
      <c r="C3052" s="6">
        <v>1185732</v>
      </c>
      <c r="D3052" s="7">
        <v>44289</v>
      </c>
      <c r="E3052" s="6" t="s">
        <v>33</v>
      </c>
      <c r="F3052" s="6" t="s">
        <v>108</v>
      </c>
      <c r="G3052" s="6" t="s">
        <v>109</v>
      </c>
      <c r="H3052" s="6" t="s">
        <v>21</v>
      </c>
      <c r="I3052" s="8">
        <v>0.6</v>
      </c>
      <c r="J3052" s="9">
        <v>1000</v>
      </c>
      <c r="K3052" s="10">
        <f t="shared" si="22"/>
        <v>600</v>
      </c>
      <c r="L3052" s="10">
        <f t="shared" si="23"/>
        <v>300</v>
      </c>
      <c r="M3052" s="11">
        <v>0.5</v>
      </c>
      <c r="O3052" s="16"/>
      <c r="P3052" s="14"/>
      <c r="Q3052" s="12"/>
      <c r="R3052" s="13"/>
    </row>
    <row r="3053" spans="1:18" ht="15.85" customHeight="1">
      <c r="A3053" s="1"/>
      <c r="B3053" s="6" t="s">
        <v>14</v>
      </c>
      <c r="C3053" s="6">
        <v>1185732</v>
      </c>
      <c r="D3053" s="7">
        <v>44289</v>
      </c>
      <c r="E3053" s="6" t="s">
        <v>33</v>
      </c>
      <c r="F3053" s="6" t="s">
        <v>108</v>
      </c>
      <c r="G3053" s="6" t="s">
        <v>109</v>
      </c>
      <c r="H3053" s="6" t="s">
        <v>22</v>
      </c>
      <c r="I3053" s="8">
        <v>0.5</v>
      </c>
      <c r="J3053" s="9">
        <v>2250</v>
      </c>
      <c r="K3053" s="10">
        <f t="shared" si="22"/>
        <v>1125</v>
      </c>
      <c r="L3053" s="10">
        <f t="shared" si="23"/>
        <v>450</v>
      </c>
      <c r="M3053" s="11">
        <v>0.4</v>
      </c>
      <c r="O3053" s="16"/>
      <c r="P3053" s="14"/>
      <c r="Q3053" s="12"/>
      <c r="R3053" s="13"/>
    </row>
    <row r="3054" spans="1:18" ht="15.85" customHeight="1">
      <c r="A3054" s="1"/>
      <c r="B3054" s="6" t="s">
        <v>14</v>
      </c>
      <c r="C3054" s="6">
        <v>1185732</v>
      </c>
      <c r="D3054" s="7">
        <v>44320</v>
      </c>
      <c r="E3054" s="6" t="s">
        <v>33</v>
      </c>
      <c r="F3054" s="6" t="s">
        <v>108</v>
      </c>
      <c r="G3054" s="6" t="s">
        <v>109</v>
      </c>
      <c r="H3054" s="6" t="s">
        <v>17</v>
      </c>
      <c r="I3054" s="8">
        <v>0.6</v>
      </c>
      <c r="J3054" s="9">
        <v>4950</v>
      </c>
      <c r="K3054" s="10">
        <f t="shared" si="22"/>
        <v>2970</v>
      </c>
      <c r="L3054" s="10">
        <f t="shared" si="23"/>
        <v>891</v>
      </c>
      <c r="M3054" s="11">
        <v>0.3</v>
      </c>
      <c r="O3054" s="16"/>
      <c r="P3054" s="14"/>
      <c r="Q3054" s="12"/>
      <c r="R3054" s="13"/>
    </row>
    <row r="3055" spans="1:18" ht="15.85" customHeight="1">
      <c r="A3055" s="1"/>
      <c r="B3055" s="6" t="s">
        <v>14</v>
      </c>
      <c r="C3055" s="6">
        <v>1185732</v>
      </c>
      <c r="D3055" s="7">
        <v>44320</v>
      </c>
      <c r="E3055" s="6" t="s">
        <v>33</v>
      </c>
      <c r="F3055" s="6" t="s">
        <v>108</v>
      </c>
      <c r="G3055" s="6" t="s">
        <v>109</v>
      </c>
      <c r="H3055" s="6" t="s">
        <v>18</v>
      </c>
      <c r="I3055" s="8">
        <v>0.4</v>
      </c>
      <c r="J3055" s="9">
        <v>2000</v>
      </c>
      <c r="K3055" s="10">
        <f t="shared" si="22"/>
        <v>800</v>
      </c>
      <c r="L3055" s="10">
        <f t="shared" si="23"/>
        <v>280</v>
      </c>
      <c r="M3055" s="11">
        <v>0.35</v>
      </c>
      <c r="O3055" s="16"/>
      <c r="P3055" s="14"/>
      <c r="Q3055" s="12"/>
      <c r="R3055" s="13"/>
    </row>
    <row r="3056" spans="1:18" ht="15.85" customHeight="1">
      <c r="A3056" s="1"/>
      <c r="B3056" s="6" t="s">
        <v>14</v>
      </c>
      <c r="C3056" s="6">
        <v>1185732</v>
      </c>
      <c r="D3056" s="7">
        <v>44320</v>
      </c>
      <c r="E3056" s="6" t="s">
        <v>33</v>
      </c>
      <c r="F3056" s="6" t="s">
        <v>108</v>
      </c>
      <c r="G3056" s="6" t="s">
        <v>109</v>
      </c>
      <c r="H3056" s="6" t="s">
        <v>19</v>
      </c>
      <c r="I3056" s="8">
        <v>0.35000000000000003</v>
      </c>
      <c r="J3056" s="9">
        <v>1750</v>
      </c>
      <c r="K3056" s="10">
        <f t="shared" si="22"/>
        <v>612.50000000000011</v>
      </c>
      <c r="L3056" s="10">
        <f t="shared" si="23"/>
        <v>183.75000000000003</v>
      </c>
      <c r="M3056" s="11">
        <v>0.3</v>
      </c>
      <c r="O3056" s="16"/>
      <c r="P3056" s="14"/>
      <c r="Q3056" s="12"/>
      <c r="R3056" s="13"/>
    </row>
    <row r="3057" spans="1:18" ht="15.85" customHeight="1">
      <c r="A3057" s="1"/>
      <c r="B3057" s="6" t="s">
        <v>14</v>
      </c>
      <c r="C3057" s="6">
        <v>1185732</v>
      </c>
      <c r="D3057" s="7">
        <v>44320</v>
      </c>
      <c r="E3057" s="6" t="s">
        <v>33</v>
      </c>
      <c r="F3057" s="6" t="s">
        <v>108</v>
      </c>
      <c r="G3057" s="6" t="s">
        <v>109</v>
      </c>
      <c r="H3057" s="6" t="s">
        <v>20</v>
      </c>
      <c r="I3057" s="8">
        <v>0.35000000000000003</v>
      </c>
      <c r="J3057" s="9">
        <v>1500</v>
      </c>
      <c r="K3057" s="10">
        <f t="shared" si="22"/>
        <v>525</v>
      </c>
      <c r="L3057" s="10">
        <f t="shared" si="23"/>
        <v>157.5</v>
      </c>
      <c r="M3057" s="11">
        <v>0.3</v>
      </c>
      <c r="O3057" s="16"/>
      <c r="P3057" s="14"/>
      <c r="Q3057" s="12"/>
      <c r="R3057" s="13"/>
    </row>
    <row r="3058" spans="1:18" ht="15.85" customHeight="1">
      <c r="A3058" s="1"/>
      <c r="B3058" s="6" t="s">
        <v>14</v>
      </c>
      <c r="C3058" s="6">
        <v>1185732</v>
      </c>
      <c r="D3058" s="7">
        <v>44320</v>
      </c>
      <c r="E3058" s="6" t="s">
        <v>33</v>
      </c>
      <c r="F3058" s="6" t="s">
        <v>108</v>
      </c>
      <c r="G3058" s="6" t="s">
        <v>109</v>
      </c>
      <c r="H3058" s="6" t="s">
        <v>21</v>
      </c>
      <c r="I3058" s="8">
        <v>0.44999999999999996</v>
      </c>
      <c r="J3058" s="9">
        <v>1750</v>
      </c>
      <c r="K3058" s="10">
        <f t="shared" si="22"/>
        <v>787.49999999999989</v>
      </c>
      <c r="L3058" s="10">
        <f t="shared" si="23"/>
        <v>393.74999999999994</v>
      </c>
      <c r="M3058" s="11">
        <v>0.5</v>
      </c>
      <c r="O3058" s="16"/>
      <c r="P3058" s="14"/>
      <c r="Q3058" s="12"/>
      <c r="R3058" s="13"/>
    </row>
    <row r="3059" spans="1:18" ht="15.85" customHeight="1">
      <c r="A3059" s="1"/>
      <c r="B3059" s="6" t="s">
        <v>14</v>
      </c>
      <c r="C3059" s="6">
        <v>1185732</v>
      </c>
      <c r="D3059" s="7">
        <v>44320</v>
      </c>
      <c r="E3059" s="6" t="s">
        <v>33</v>
      </c>
      <c r="F3059" s="6" t="s">
        <v>108</v>
      </c>
      <c r="G3059" s="6" t="s">
        <v>109</v>
      </c>
      <c r="H3059" s="6" t="s">
        <v>22</v>
      </c>
      <c r="I3059" s="8">
        <v>0.49999999999999994</v>
      </c>
      <c r="J3059" s="9">
        <v>3000</v>
      </c>
      <c r="K3059" s="10">
        <f t="shared" si="22"/>
        <v>1499.9999999999998</v>
      </c>
      <c r="L3059" s="10">
        <f t="shared" si="23"/>
        <v>599.99999999999989</v>
      </c>
      <c r="M3059" s="11">
        <v>0.4</v>
      </c>
      <c r="O3059" s="16"/>
      <c r="P3059" s="14"/>
      <c r="Q3059" s="12"/>
      <c r="R3059" s="13"/>
    </row>
    <row r="3060" spans="1:18" ht="15.85" customHeight="1">
      <c r="A3060" s="1"/>
      <c r="B3060" s="6" t="s">
        <v>14</v>
      </c>
      <c r="C3060" s="6">
        <v>1185732</v>
      </c>
      <c r="D3060" s="7">
        <v>44350</v>
      </c>
      <c r="E3060" s="6" t="s">
        <v>33</v>
      </c>
      <c r="F3060" s="6" t="s">
        <v>108</v>
      </c>
      <c r="G3060" s="6" t="s">
        <v>109</v>
      </c>
      <c r="H3060" s="6" t="s">
        <v>17</v>
      </c>
      <c r="I3060" s="8">
        <v>0.35000000000000003</v>
      </c>
      <c r="J3060" s="9">
        <v>5500</v>
      </c>
      <c r="K3060" s="10">
        <f t="shared" si="22"/>
        <v>1925.0000000000002</v>
      </c>
      <c r="L3060" s="10">
        <f t="shared" si="23"/>
        <v>577.5</v>
      </c>
      <c r="M3060" s="11">
        <v>0.3</v>
      </c>
      <c r="O3060" s="16"/>
      <c r="P3060" s="14"/>
      <c r="Q3060" s="12"/>
      <c r="R3060" s="13"/>
    </row>
    <row r="3061" spans="1:18" ht="15.85" customHeight="1">
      <c r="A3061" s="1"/>
      <c r="B3061" s="6" t="s">
        <v>14</v>
      </c>
      <c r="C3061" s="6">
        <v>1185732</v>
      </c>
      <c r="D3061" s="7">
        <v>44350</v>
      </c>
      <c r="E3061" s="6" t="s">
        <v>33</v>
      </c>
      <c r="F3061" s="6" t="s">
        <v>108</v>
      </c>
      <c r="G3061" s="6" t="s">
        <v>109</v>
      </c>
      <c r="H3061" s="6" t="s">
        <v>18</v>
      </c>
      <c r="I3061" s="8">
        <v>0.3000000000000001</v>
      </c>
      <c r="J3061" s="9">
        <v>3000</v>
      </c>
      <c r="K3061" s="10">
        <f t="shared" si="22"/>
        <v>900.00000000000034</v>
      </c>
      <c r="L3061" s="10">
        <f t="shared" si="23"/>
        <v>315.00000000000011</v>
      </c>
      <c r="M3061" s="11">
        <v>0.35</v>
      </c>
      <c r="O3061" s="16"/>
      <c r="P3061" s="14"/>
      <c r="Q3061" s="12"/>
      <c r="R3061" s="13"/>
    </row>
    <row r="3062" spans="1:18" ht="15.85" customHeight="1">
      <c r="A3062" s="1"/>
      <c r="B3062" s="6" t="s">
        <v>14</v>
      </c>
      <c r="C3062" s="6">
        <v>1185732</v>
      </c>
      <c r="D3062" s="7">
        <v>44350</v>
      </c>
      <c r="E3062" s="6" t="s">
        <v>33</v>
      </c>
      <c r="F3062" s="6" t="s">
        <v>108</v>
      </c>
      <c r="G3062" s="6" t="s">
        <v>109</v>
      </c>
      <c r="H3062" s="6" t="s">
        <v>19</v>
      </c>
      <c r="I3062" s="8">
        <v>0.25000000000000006</v>
      </c>
      <c r="J3062" s="9">
        <v>2000</v>
      </c>
      <c r="K3062" s="10">
        <f t="shared" si="22"/>
        <v>500.00000000000011</v>
      </c>
      <c r="L3062" s="10">
        <f t="shared" si="23"/>
        <v>150.00000000000003</v>
      </c>
      <c r="M3062" s="11">
        <v>0.3</v>
      </c>
      <c r="O3062" s="16"/>
      <c r="P3062" s="14"/>
      <c r="Q3062" s="12"/>
      <c r="R3062" s="13"/>
    </row>
    <row r="3063" spans="1:18" ht="15.85" customHeight="1">
      <c r="A3063" s="1"/>
      <c r="B3063" s="6" t="s">
        <v>14</v>
      </c>
      <c r="C3063" s="6">
        <v>1185732</v>
      </c>
      <c r="D3063" s="7">
        <v>44350</v>
      </c>
      <c r="E3063" s="6" t="s">
        <v>33</v>
      </c>
      <c r="F3063" s="6" t="s">
        <v>108</v>
      </c>
      <c r="G3063" s="6" t="s">
        <v>109</v>
      </c>
      <c r="H3063" s="6" t="s">
        <v>20</v>
      </c>
      <c r="I3063" s="8">
        <v>0.25000000000000006</v>
      </c>
      <c r="J3063" s="9">
        <v>1750</v>
      </c>
      <c r="K3063" s="10">
        <f t="shared" si="22"/>
        <v>437.50000000000011</v>
      </c>
      <c r="L3063" s="10">
        <f t="shared" si="23"/>
        <v>131.25000000000003</v>
      </c>
      <c r="M3063" s="11">
        <v>0.3</v>
      </c>
      <c r="O3063" s="16"/>
      <c r="P3063" s="14"/>
      <c r="Q3063" s="12"/>
      <c r="R3063" s="13"/>
    </row>
    <row r="3064" spans="1:18" ht="15.85" customHeight="1">
      <c r="A3064" s="1"/>
      <c r="B3064" s="6" t="s">
        <v>14</v>
      </c>
      <c r="C3064" s="6">
        <v>1185732</v>
      </c>
      <c r="D3064" s="7">
        <v>44350</v>
      </c>
      <c r="E3064" s="6" t="s">
        <v>33</v>
      </c>
      <c r="F3064" s="6" t="s">
        <v>108</v>
      </c>
      <c r="G3064" s="6" t="s">
        <v>109</v>
      </c>
      <c r="H3064" s="6" t="s">
        <v>21</v>
      </c>
      <c r="I3064" s="8">
        <v>0.35000000000000003</v>
      </c>
      <c r="J3064" s="9">
        <v>1750</v>
      </c>
      <c r="K3064" s="10">
        <f t="shared" si="22"/>
        <v>612.50000000000011</v>
      </c>
      <c r="L3064" s="10">
        <f t="shared" si="23"/>
        <v>306.25000000000006</v>
      </c>
      <c r="M3064" s="11">
        <v>0.5</v>
      </c>
      <c r="O3064" s="16"/>
      <c r="P3064" s="14"/>
      <c r="Q3064" s="12"/>
      <c r="R3064" s="13"/>
    </row>
    <row r="3065" spans="1:18" ht="15.85" customHeight="1">
      <c r="A3065" s="1"/>
      <c r="B3065" s="6" t="s">
        <v>14</v>
      </c>
      <c r="C3065" s="6">
        <v>1185732</v>
      </c>
      <c r="D3065" s="7">
        <v>44350</v>
      </c>
      <c r="E3065" s="6" t="s">
        <v>33</v>
      </c>
      <c r="F3065" s="6" t="s">
        <v>108</v>
      </c>
      <c r="G3065" s="6" t="s">
        <v>109</v>
      </c>
      <c r="H3065" s="6" t="s">
        <v>22</v>
      </c>
      <c r="I3065" s="8">
        <v>0.55000000000000004</v>
      </c>
      <c r="J3065" s="9">
        <v>3250</v>
      </c>
      <c r="K3065" s="10">
        <f t="shared" si="22"/>
        <v>1787.5000000000002</v>
      </c>
      <c r="L3065" s="10">
        <f t="shared" si="23"/>
        <v>715.00000000000011</v>
      </c>
      <c r="M3065" s="11">
        <v>0.4</v>
      </c>
      <c r="O3065" s="16"/>
      <c r="P3065" s="14"/>
      <c r="Q3065" s="12"/>
      <c r="R3065" s="13"/>
    </row>
    <row r="3066" spans="1:18" ht="15.85" customHeight="1">
      <c r="A3066" s="1"/>
      <c r="B3066" s="6" t="s">
        <v>14</v>
      </c>
      <c r="C3066" s="6">
        <v>1185732</v>
      </c>
      <c r="D3066" s="7">
        <v>44379</v>
      </c>
      <c r="E3066" s="6" t="s">
        <v>33</v>
      </c>
      <c r="F3066" s="6" t="s">
        <v>108</v>
      </c>
      <c r="G3066" s="6" t="s">
        <v>109</v>
      </c>
      <c r="H3066" s="6" t="s">
        <v>17</v>
      </c>
      <c r="I3066" s="8">
        <v>0.5</v>
      </c>
      <c r="J3066" s="9">
        <v>5500</v>
      </c>
      <c r="K3066" s="10">
        <f t="shared" ref="K3066:K3320" si="24">I3066*J3066</f>
        <v>2750</v>
      </c>
      <c r="L3066" s="10">
        <f t="shared" ref="L3066:L3320" si="25">K3066*M3066</f>
        <v>825</v>
      </c>
      <c r="M3066" s="11">
        <v>0.3</v>
      </c>
      <c r="O3066" s="16"/>
      <c r="P3066" s="14"/>
      <c r="Q3066" s="12"/>
      <c r="R3066" s="13"/>
    </row>
    <row r="3067" spans="1:18" ht="15.85" customHeight="1">
      <c r="A3067" s="1"/>
      <c r="B3067" s="6" t="s">
        <v>14</v>
      </c>
      <c r="C3067" s="6">
        <v>1185732</v>
      </c>
      <c r="D3067" s="7">
        <v>44379</v>
      </c>
      <c r="E3067" s="6" t="s">
        <v>33</v>
      </c>
      <c r="F3067" s="6" t="s">
        <v>108</v>
      </c>
      <c r="G3067" s="6" t="s">
        <v>109</v>
      </c>
      <c r="H3067" s="6" t="s">
        <v>18</v>
      </c>
      <c r="I3067" s="8">
        <v>0.45000000000000007</v>
      </c>
      <c r="J3067" s="9">
        <v>3000</v>
      </c>
      <c r="K3067" s="10">
        <f t="shared" si="24"/>
        <v>1350.0000000000002</v>
      </c>
      <c r="L3067" s="10">
        <f t="shared" si="25"/>
        <v>472.50000000000006</v>
      </c>
      <c r="M3067" s="11">
        <v>0.35</v>
      </c>
      <c r="O3067" s="16"/>
      <c r="P3067" s="14"/>
      <c r="Q3067" s="12"/>
      <c r="R3067" s="13"/>
    </row>
    <row r="3068" spans="1:18" ht="15.85" customHeight="1">
      <c r="A3068" s="1"/>
      <c r="B3068" s="6" t="s">
        <v>14</v>
      </c>
      <c r="C3068" s="6">
        <v>1185732</v>
      </c>
      <c r="D3068" s="7">
        <v>44379</v>
      </c>
      <c r="E3068" s="6" t="s">
        <v>33</v>
      </c>
      <c r="F3068" s="6" t="s">
        <v>108</v>
      </c>
      <c r="G3068" s="6" t="s">
        <v>109</v>
      </c>
      <c r="H3068" s="6" t="s">
        <v>19</v>
      </c>
      <c r="I3068" s="8">
        <v>0.4</v>
      </c>
      <c r="J3068" s="9">
        <v>2250</v>
      </c>
      <c r="K3068" s="10">
        <f t="shared" si="24"/>
        <v>900</v>
      </c>
      <c r="L3068" s="10">
        <f t="shared" si="25"/>
        <v>270</v>
      </c>
      <c r="M3068" s="11">
        <v>0.3</v>
      </c>
      <c r="O3068" s="16"/>
      <c r="P3068" s="14"/>
      <c r="Q3068" s="12"/>
      <c r="R3068" s="13"/>
    </row>
    <row r="3069" spans="1:18" ht="15.85" customHeight="1">
      <c r="A3069" s="1"/>
      <c r="B3069" s="6" t="s">
        <v>14</v>
      </c>
      <c r="C3069" s="6">
        <v>1185732</v>
      </c>
      <c r="D3069" s="7">
        <v>44379</v>
      </c>
      <c r="E3069" s="6" t="s">
        <v>33</v>
      </c>
      <c r="F3069" s="6" t="s">
        <v>108</v>
      </c>
      <c r="G3069" s="6" t="s">
        <v>109</v>
      </c>
      <c r="H3069" s="6" t="s">
        <v>20</v>
      </c>
      <c r="I3069" s="8">
        <v>0.4</v>
      </c>
      <c r="J3069" s="9">
        <v>1750</v>
      </c>
      <c r="K3069" s="10">
        <f t="shared" si="24"/>
        <v>700</v>
      </c>
      <c r="L3069" s="10">
        <f t="shared" si="25"/>
        <v>210</v>
      </c>
      <c r="M3069" s="11">
        <v>0.3</v>
      </c>
      <c r="O3069" s="16"/>
      <c r="P3069" s="14"/>
      <c r="Q3069" s="12"/>
      <c r="R3069" s="13"/>
    </row>
    <row r="3070" spans="1:18" ht="15.85" customHeight="1">
      <c r="A3070" s="1"/>
      <c r="B3070" s="6" t="s">
        <v>14</v>
      </c>
      <c r="C3070" s="6">
        <v>1185732</v>
      </c>
      <c r="D3070" s="7">
        <v>44379</v>
      </c>
      <c r="E3070" s="6" t="s">
        <v>33</v>
      </c>
      <c r="F3070" s="6" t="s">
        <v>108</v>
      </c>
      <c r="G3070" s="6" t="s">
        <v>109</v>
      </c>
      <c r="H3070" s="6" t="s">
        <v>21</v>
      </c>
      <c r="I3070" s="8">
        <v>0.5</v>
      </c>
      <c r="J3070" s="9">
        <v>2000</v>
      </c>
      <c r="K3070" s="10">
        <f t="shared" si="24"/>
        <v>1000</v>
      </c>
      <c r="L3070" s="10">
        <f t="shared" si="25"/>
        <v>500</v>
      </c>
      <c r="M3070" s="11">
        <v>0.5</v>
      </c>
      <c r="O3070" s="16"/>
      <c r="P3070" s="14"/>
      <c r="Q3070" s="12"/>
      <c r="R3070" s="13"/>
    </row>
    <row r="3071" spans="1:18" ht="15.85" customHeight="1">
      <c r="A3071" s="1"/>
      <c r="B3071" s="6" t="s">
        <v>14</v>
      </c>
      <c r="C3071" s="6">
        <v>1185732</v>
      </c>
      <c r="D3071" s="7">
        <v>44379</v>
      </c>
      <c r="E3071" s="6" t="s">
        <v>33</v>
      </c>
      <c r="F3071" s="6" t="s">
        <v>108</v>
      </c>
      <c r="G3071" s="6" t="s">
        <v>109</v>
      </c>
      <c r="H3071" s="6" t="s">
        <v>22</v>
      </c>
      <c r="I3071" s="8">
        <v>0.55000000000000004</v>
      </c>
      <c r="J3071" s="9">
        <v>3750</v>
      </c>
      <c r="K3071" s="10">
        <f t="shared" si="24"/>
        <v>2062.5</v>
      </c>
      <c r="L3071" s="10">
        <f t="shared" si="25"/>
        <v>825</v>
      </c>
      <c r="M3071" s="11">
        <v>0.4</v>
      </c>
      <c r="O3071" s="16"/>
      <c r="P3071" s="14"/>
      <c r="Q3071" s="12"/>
      <c r="R3071" s="13"/>
    </row>
    <row r="3072" spans="1:18" ht="15.85" customHeight="1">
      <c r="A3072" s="1"/>
      <c r="B3072" s="6" t="s">
        <v>14</v>
      </c>
      <c r="C3072" s="6">
        <v>1185732</v>
      </c>
      <c r="D3072" s="7">
        <v>44411</v>
      </c>
      <c r="E3072" s="6" t="s">
        <v>33</v>
      </c>
      <c r="F3072" s="6" t="s">
        <v>108</v>
      </c>
      <c r="G3072" s="6" t="s">
        <v>109</v>
      </c>
      <c r="H3072" s="6" t="s">
        <v>17</v>
      </c>
      <c r="I3072" s="8">
        <v>0.5</v>
      </c>
      <c r="J3072" s="9">
        <v>5250</v>
      </c>
      <c r="K3072" s="10">
        <f t="shared" si="24"/>
        <v>2625</v>
      </c>
      <c r="L3072" s="10">
        <f t="shared" si="25"/>
        <v>787.5</v>
      </c>
      <c r="M3072" s="11">
        <v>0.3</v>
      </c>
      <c r="O3072" s="16"/>
      <c r="P3072" s="14"/>
      <c r="Q3072" s="12"/>
      <c r="R3072" s="13"/>
    </row>
    <row r="3073" spans="1:18" ht="15.85" customHeight="1">
      <c r="A3073" s="1"/>
      <c r="B3073" s="6" t="s">
        <v>14</v>
      </c>
      <c r="C3073" s="6">
        <v>1185732</v>
      </c>
      <c r="D3073" s="7">
        <v>44411</v>
      </c>
      <c r="E3073" s="6" t="s">
        <v>33</v>
      </c>
      <c r="F3073" s="6" t="s">
        <v>108</v>
      </c>
      <c r="G3073" s="6" t="s">
        <v>109</v>
      </c>
      <c r="H3073" s="6" t="s">
        <v>18</v>
      </c>
      <c r="I3073" s="8">
        <v>0.45000000000000007</v>
      </c>
      <c r="J3073" s="9">
        <v>3000</v>
      </c>
      <c r="K3073" s="10">
        <f t="shared" si="24"/>
        <v>1350.0000000000002</v>
      </c>
      <c r="L3073" s="10">
        <f t="shared" si="25"/>
        <v>472.50000000000006</v>
      </c>
      <c r="M3073" s="11">
        <v>0.35</v>
      </c>
      <c r="O3073" s="16"/>
      <c r="P3073" s="14"/>
      <c r="Q3073" s="12"/>
      <c r="R3073" s="13"/>
    </row>
    <row r="3074" spans="1:18" ht="15.85" customHeight="1">
      <c r="A3074" s="1"/>
      <c r="B3074" s="6" t="s">
        <v>14</v>
      </c>
      <c r="C3074" s="6">
        <v>1185732</v>
      </c>
      <c r="D3074" s="7">
        <v>44411</v>
      </c>
      <c r="E3074" s="6" t="s">
        <v>33</v>
      </c>
      <c r="F3074" s="6" t="s">
        <v>108</v>
      </c>
      <c r="G3074" s="6" t="s">
        <v>109</v>
      </c>
      <c r="H3074" s="6" t="s">
        <v>19</v>
      </c>
      <c r="I3074" s="8">
        <v>0.4</v>
      </c>
      <c r="J3074" s="9">
        <v>2250</v>
      </c>
      <c r="K3074" s="10">
        <f t="shared" si="24"/>
        <v>900</v>
      </c>
      <c r="L3074" s="10">
        <f t="shared" si="25"/>
        <v>270</v>
      </c>
      <c r="M3074" s="11">
        <v>0.3</v>
      </c>
      <c r="O3074" s="16"/>
      <c r="P3074" s="14"/>
      <c r="Q3074" s="12"/>
      <c r="R3074" s="13"/>
    </row>
    <row r="3075" spans="1:18" ht="15.85" customHeight="1">
      <c r="A3075" s="1"/>
      <c r="B3075" s="6" t="s">
        <v>14</v>
      </c>
      <c r="C3075" s="6">
        <v>1185732</v>
      </c>
      <c r="D3075" s="7">
        <v>44411</v>
      </c>
      <c r="E3075" s="6" t="s">
        <v>33</v>
      </c>
      <c r="F3075" s="6" t="s">
        <v>108</v>
      </c>
      <c r="G3075" s="6" t="s">
        <v>109</v>
      </c>
      <c r="H3075" s="6" t="s">
        <v>20</v>
      </c>
      <c r="I3075" s="8">
        <v>0.4</v>
      </c>
      <c r="J3075" s="9">
        <v>2000</v>
      </c>
      <c r="K3075" s="10">
        <f t="shared" si="24"/>
        <v>800</v>
      </c>
      <c r="L3075" s="10">
        <f t="shared" si="25"/>
        <v>240</v>
      </c>
      <c r="M3075" s="11">
        <v>0.3</v>
      </c>
      <c r="O3075" s="16"/>
      <c r="P3075" s="14"/>
      <c r="Q3075" s="12"/>
      <c r="R3075" s="13"/>
    </row>
    <row r="3076" spans="1:18" ht="15.85" customHeight="1">
      <c r="A3076" s="1"/>
      <c r="B3076" s="6" t="s">
        <v>14</v>
      </c>
      <c r="C3076" s="6">
        <v>1185732</v>
      </c>
      <c r="D3076" s="7">
        <v>44411</v>
      </c>
      <c r="E3076" s="6" t="s">
        <v>33</v>
      </c>
      <c r="F3076" s="6" t="s">
        <v>108</v>
      </c>
      <c r="G3076" s="6" t="s">
        <v>109</v>
      </c>
      <c r="H3076" s="6" t="s">
        <v>21</v>
      </c>
      <c r="I3076" s="8">
        <v>0.5</v>
      </c>
      <c r="J3076" s="9">
        <v>1750</v>
      </c>
      <c r="K3076" s="10">
        <f t="shared" si="24"/>
        <v>875</v>
      </c>
      <c r="L3076" s="10">
        <f t="shared" si="25"/>
        <v>437.5</v>
      </c>
      <c r="M3076" s="11">
        <v>0.5</v>
      </c>
      <c r="O3076" s="16"/>
      <c r="P3076" s="14"/>
      <c r="Q3076" s="12"/>
      <c r="R3076" s="13"/>
    </row>
    <row r="3077" spans="1:18" ht="15.85" customHeight="1">
      <c r="A3077" s="1"/>
      <c r="B3077" s="6" t="s">
        <v>14</v>
      </c>
      <c r="C3077" s="6">
        <v>1185732</v>
      </c>
      <c r="D3077" s="7">
        <v>44411</v>
      </c>
      <c r="E3077" s="6" t="s">
        <v>33</v>
      </c>
      <c r="F3077" s="6" t="s">
        <v>108</v>
      </c>
      <c r="G3077" s="6" t="s">
        <v>109</v>
      </c>
      <c r="H3077" s="6" t="s">
        <v>22</v>
      </c>
      <c r="I3077" s="8">
        <v>0.55000000000000004</v>
      </c>
      <c r="J3077" s="9">
        <v>3500</v>
      </c>
      <c r="K3077" s="10">
        <f t="shared" si="24"/>
        <v>1925.0000000000002</v>
      </c>
      <c r="L3077" s="10">
        <f t="shared" si="25"/>
        <v>770.00000000000011</v>
      </c>
      <c r="M3077" s="11">
        <v>0.4</v>
      </c>
      <c r="O3077" s="16"/>
      <c r="P3077" s="14"/>
      <c r="Q3077" s="12"/>
      <c r="R3077" s="13"/>
    </row>
    <row r="3078" spans="1:18" ht="15.85" customHeight="1">
      <c r="A3078" s="1"/>
      <c r="B3078" s="6" t="s">
        <v>14</v>
      </c>
      <c r="C3078" s="6">
        <v>1185732</v>
      </c>
      <c r="D3078" s="7">
        <v>44443</v>
      </c>
      <c r="E3078" s="6" t="s">
        <v>33</v>
      </c>
      <c r="F3078" s="6" t="s">
        <v>108</v>
      </c>
      <c r="G3078" s="6" t="s">
        <v>109</v>
      </c>
      <c r="H3078" s="6" t="s">
        <v>17</v>
      </c>
      <c r="I3078" s="8">
        <v>0.35000000000000003</v>
      </c>
      <c r="J3078" s="9">
        <v>4750</v>
      </c>
      <c r="K3078" s="10">
        <f t="shared" si="24"/>
        <v>1662.5000000000002</v>
      </c>
      <c r="L3078" s="10">
        <f t="shared" si="25"/>
        <v>498.75000000000006</v>
      </c>
      <c r="M3078" s="11">
        <v>0.3</v>
      </c>
      <c r="O3078" s="16"/>
      <c r="P3078" s="14"/>
      <c r="Q3078" s="12"/>
      <c r="R3078" s="13"/>
    </row>
    <row r="3079" spans="1:18" ht="15.85" customHeight="1">
      <c r="A3079" s="1"/>
      <c r="B3079" s="6" t="s">
        <v>14</v>
      </c>
      <c r="C3079" s="6">
        <v>1185732</v>
      </c>
      <c r="D3079" s="7">
        <v>44443</v>
      </c>
      <c r="E3079" s="6" t="s">
        <v>33</v>
      </c>
      <c r="F3079" s="6" t="s">
        <v>108</v>
      </c>
      <c r="G3079" s="6" t="s">
        <v>109</v>
      </c>
      <c r="H3079" s="6" t="s">
        <v>18</v>
      </c>
      <c r="I3079" s="8">
        <v>0.3000000000000001</v>
      </c>
      <c r="J3079" s="9">
        <v>2500</v>
      </c>
      <c r="K3079" s="10">
        <f t="shared" si="24"/>
        <v>750.00000000000023</v>
      </c>
      <c r="L3079" s="10">
        <f t="shared" si="25"/>
        <v>262.50000000000006</v>
      </c>
      <c r="M3079" s="11">
        <v>0.35</v>
      </c>
      <c r="O3079" s="16"/>
      <c r="P3079" s="14"/>
      <c r="Q3079" s="12"/>
      <c r="R3079" s="13"/>
    </row>
    <row r="3080" spans="1:18" ht="15.85" customHeight="1">
      <c r="A3080" s="1"/>
      <c r="B3080" s="6" t="s">
        <v>14</v>
      </c>
      <c r="C3080" s="6">
        <v>1185732</v>
      </c>
      <c r="D3080" s="7">
        <v>44443</v>
      </c>
      <c r="E3080" s="6" t="s">
        <v>33</v>
      </c>
      <c r="F3080" s="6" t="s">
        <v>108</v>
      </c>
      <c r="G3080" s="6" t="s">
        <v>109</v>
      </c>
      <c r="H3080" s="6" t="s">
        <v>19</v>
      </c>
      <c r="I3080" s="8">
        <v>0.25000000000000006</v>
      </c>
      <c r="J3080" s="9">
        <v>1500</v>
      </c>
      <c r="K3080" s="10">
        <f t="shared" si="24"/>
        <v>375.00000000000006</v>
      </c>
      <c r="L3080" s="10">
        <f t="shared" si="25"/>
        <v>112.50000000000001</v>
      </c>
      <c r="M3080" s="11">
        <v>0.3</v>
      </c>
      <c r="O3080" s="16"/>
      <c r="P3080" s="14"/>
      <c r="Q3080" s="12"/>
      <c r="R3080" s="13"/>
    </row>
    <row r="3081" spans="1:18" ht="15.85" customHeight="1">
      <c r="A3081" s="1"/>
      <c r="B3081" s="6" t="s">
        <v>14</v>
      </c>
      <c r="C3081" s="6">
        <v>1185732</v>
      </c>
      <c r="D3081" s="7">
        <v>44443</v>
      </c>
      <c r="E3081" s="6" t="s">
        <v>33</v>
      </c>
      <c r="F3081" s="6" t="s">
        <v>108</v>
      </c>
      <c r="G3081" s="6" t="s">
        <v>109</v>
      </c>
      <c r="H3081" s="6" t="s">
        <v>20</v>
      </c>
      <c r="I3081" s="8">
        <v>0.25000000000000006</v>
      </c>
      <c r="J3081" s="9">
        <v>1250</v>
      </c>
      <c r="K3081" s="10">
        <f t="shared" si="24"/>
        <v>312.50000000000006</v>
      </c>
      <c r="L3081" s="10">
        <f t="shared" si="25"/>
        <v>93.750000000000014</v>
      </c>
      <c r="M3081" s="11">
        <v>0.3</v>
      </c>
      <c r="O3081" s="16"/>
      <c r="P3081" s="14"/>
      <c r="Q3081" s="12"/>
      <c r="R3081" s="13"/>
    </row>
    <row r="3082" spans="1:18" ht="15.85" customHeight="1">
      <c r="A3082" s="1"/>
      <c r="B3082" s="6" t="s">
        <v>14</v>
      </c>
      <c r="C3082" s="6">
        <v>1185732</v>
      </c>
      <c r="D3082" s="7">
        <v>44443</v>
      </c>
      <c r="E3082" s="6" t="s">
        <v>33</v>
      </c>
      <c r="F3082" s="6" t="s">
        <v>108</v>
      </c>
      <c r="G3082" s="6" t="s">
        <v>109</v>
      </c>
      <c r="H3082" s="6" t="s">
        <v>21</v>
      </c>
      <c r="I3082" s="8">
        <v>0.35000000000000003</v>
      </c>
      <c r="J3082" s="9">
        <v>1250</v>
      </c>
      <c r="K3082" s="10">
        <f t="shared" si="24"/>
        <v>437.50000000000006</v>
      </c>
      <c r="L3082" s="10">
        <f t="shared" si="25"/>
        <v>218.75000000000003</v>
      </c>
      <c r="M3082" s="11">
        <v>0.5</v>
      </c>
      <c r="O3082" s="16"/>
      <c r="P3082" s="14"/>
      <c r="Q3082" s="12"/>
      <c r="R3082" s="13"/>
    </row>
    <row r="3083" spans="1:18" ht="15.85" customHeight="1">
      <c r="A3083" s="1"/>
      <c r="B3083" s="6" t="s">
        <v>14</v>
      </c>
      <c r="C3083" s="6">
        <v>1185732</v>
      </c>
      <c r="D3083" s="7">
        <v>44443</v>
      </c>
      <c r="E3083" s="6" t="s">
        <v>33</v>
      </c>
      <c r="F3083" s="6" t="s">
        <v>108</v>
      </c>
      <c r="G3083" s="6" t="s">
        <v>109</v>
      </c>
      <c r="H3083" s="6" t="s">
        <v>22</v>
      </c>
      <c r="I3083" s="8">
        <v>0.4</v>
      </c>
      <c r="J3083" s="9">
        <v>2000</v>
      </c>
      <c r="K3083" s="10">
        <f t="shared" si="24"/>
        <v>800</v>
      </c>
      <c r="L3083" s="10">
        <f t="shared" si="25"/>
        <v>320</v>
      </c>
      <c r="M3083" s="11">
        <v>0.4</v>
      </c>
      <c r="O3083" s="16"/>
      <c r="P3083" s="14"/>
      <c r="Q3083" s="12"/>
      <c r="R3083" s="13"/>
    </row>
    <row r="3084" spans="1:18" ht="15.85" customHeight="1">
      <c r="A3084" s="1"/>
      <c r="B3084" s="6" t="s">
        <v>14</v>
      </c>
      <c r="C3084" s="6">
        <v>1185732</v>
      </c>
      <c r="D3084" s="7">
        <v>44472</v>
      </c>
      <c r="E3084" s="6" t="s">
        <v>33</v>
      </c>
      <c r="F3084" s="6" t="s">
        <v>108</v>
      </c>
      <c r="G3084" s="6" t="s">
        <v>109</v>
      </c>
      <c r="H3084" s="6" t="s">
        <v>17</v>
      </c>
      <c r="I3084" s="8">
        <v>0.44999999999999996</v>
      </c>
      <c r="J3084" s="9">
        <v>3750</v>
      </c>
      <c r="K3084" s="10">
        <f t="shared" si="24"/>
        <v>1687.4999999999998</v>
      </c>
      <c r="L3084" s="10">
        <f t="shared" si="25"/>
        <v>506.24999999999989</v>
      </c>
      <c r="M3084" s="11">
        <v>0.3</v>
      </c>
      <c r="O3084" s="16"/>
      <c r="P3084" s="14"/>
      <c r="Q3084" s="12"/>
      <c r="R3084" s="13"/>
    </row>
    <row r="3085" spans="1:18" ht="15.85" customHeight="1">
      <c r="A3085" s="1"/>
      <c r="B3085" s="6" t="s">
        <v>14</v>
      </c>
      <c r="C3085" s="6">
        <v>1185732</v>
      </c>
      <c r="D3085" s="7">
        <v>44472</v>
      </c>
      <c r="E3085" s="6" t="s">
        <v>33</v>
      </c>
      <c r="F3085" s="6" t="s">
        <v>108</v>
      </c>
      <c r="G3085" s="6" t="s">
        <v>109</v>
      </c>
      <c r="H3085" s="6" t="s">
        <v>18</v>
      </c>
      <c r="I3085" s="8">
        <v>0.35000000000000003</v>
      </c>
      <c r="J3085" s="9">
        <v>2250</v>
      </c>
      <c r="K3085" s="10">
        <f t="shared" si="24"/>
        <v>787.50000000000011</v>
      </c>
      <c r="L3085" s="10">
        <f t="shared" si="25"/>
        <v>275.625</v>
      </c>
      <c r="M3085" s="11">
        <v>0.35</v>
      </c>
      <c r="O3085" s="16"/>
      <c r="P3085" s="14"/>
      <c r="Q3085" s="12"/>
      <c r="R3085" s="13"/>
    </row>
    <row r="3086" spans="1:18" ht="15.85" customHeight="1">
      <c r="A3086" s="1"/>
      <c r="B3086" s="6" t="s">
        <v>14</v>
      </c>
      <c r="C3086" s="6">
        <v>1185732</v>
      </c>
      <c r="D3086" s="7">
        <v>44472</v>
      </c>
      <c r="E3086" s="6" t="s">
        <v>33</v>
      </c>
      <c r="F3086" s="6" t="s">
        <v>108</v>
      </c>
      <c r="G3086" s="6" t="s">
        <v>109</v>
      </c>
      <c r="H3086" s="6" t="s">
        <v>19</v>
      </c>
      <c r="I3086" s="8">
        <v>0.35000000000000003</v>
      </c>
      <c r="J3086" s="9">
        <v>1250</v>
      </c>
      <c r="K3086" s="10">
        <f t="shared" si="24"/>
        <v>437.50000000000006</v>
      </c>
      <c r="L3086" s="10">
        <f t="shared" si="25"/>
        <v>131.25</v>
      </c>
      <c r="M3086" s="11">
        <v>0.3</v>
      </c>
      <c r="O3086" s="16"/>
      <c r="P3086" s="14"/>
      <c r="Q3086" s="12"/>
      <c r="R3086" s="13"/>
    </row>
    <row r="3087" spans="1:18" ht="15.85" customHeight="1">
      <c r="A3087" s="1"/>
      <c r="B3087" s="6" t="s">
        <v>14</v>
      </c>
      <c r="C3087" s="6">
        <v>1185732</v>
      </c>
      <c r="D3087" s="7">
        <v>44472</v>
      </c>
      <c r="E3087" s="6" t="s">
        <v>33</v>
      </c>
      <c r="F3087" s="6" t="s">
        <v>108</v>
      </c>
      <c r="G3087" s="6" t="s">
        <v>109</v>
      </c>
      <c r="H3087" s="6" t="s">
        <v>20</v>
      </c>
      <c r="I3087" s="8">
        <v>0.35000000000000003</v>
      </c>
      <c r="J3087" s="9">
        <v>1250</v>
      </c>
      <c r="K3087" s="10">
        <f t="shared" si="24"/>
        <v>437.50000000000006</v>
      </c>
      <c r="L3087" s="10">
        <f t="shared" si="25"/>
        <v>131.25</v>
      </c>
      <c r="M3087" s="11">
        <v>0.3</v>
      </c>
      <c r="O3087" s="16"/>
      <c r="P3087" s="14"/>
      <c r="Q3087" s="12"/>
      <c r="R3087" s="13"/>
    </row>
    <row r="3088" spans="1:18" ht="15.85" customHeight="1">
      <c r="A3088" s="1"/>
      <c r="B3088" s="6" t="s">
        <v>14</v>
      </c>
      <c r="C3088" s="6">
        <v>1185732</v>
      </c>
      <c r="D3088" s="7">
        <v>44472</v>
      </c>
      <c r="E3088" s="6" t="s">
        <v>33</v>
      </c>
      <c r="F3088" s="6" t="s">
        <v>108</v>
      </c>
      <c r="G3088" s="6" t="s">
        <v>109</v>
      </c>
      <c r="H3088" s="6" t="s">
        <v>21</v>
      </c>
      <c r="I3088" s="8">
        <v>0.44999999999999996</v>
      </c>
      <c r="J3088" s="9">
        <v>1250</v>
      </c>
      <c r="K3088" s="10">
        <f t="shared" si="24"/>
        <v>562.5</v>
      </c>
      <c r="L3088" s="10">
        <f t="shared" si="25"/>
        <v>281.25</v>
      </c>
      <c r="M3088" s="11">
        <v>0.5</v>
      </c>
      <c r="O3088" s="16"/>
      <c r="P3088" s="14"/>
      <c r="Q3088" s="12"/>
      <c r="R3088" s="13"/>
    </row>
    <row r="3089" spans="1:18" ht="15.85" customHeight="1">
      <c r="A3089" s="1"/>
      <c r="B3089" s="6" t="s">
        <v>14</v>
      </c>
      <c r="C3089" s="6">
        <v>1185732</v>
      </c>
      <c r="D3089" s="7">
        <v>44472</v>
      </c>
      <c r="E3089" s="6" t="s">
        <v>33</v>
      </c>
      <c r="F3089" s="6" t="s">
        <v>108</v>
      </c>
      <c r="G3089" s="6" t="s">
        <v>109</v>
      </c>
      <c r="H3089" s="6" t="s">
        <v>22</v>
      </c>
      <c r="I3089" s="8">
        <v>0.49999999999999983</v>
      </c>
      <c r="J3089" s="9">
        <v>2500</v>
      </c>
      <c r="K3089" s="10">
        <f t="shared" si="24"/>
        <v>1249.9999999999995</v>
      </c>
      <c r="L3089" s="10">
        <f t="shared" si="25"/>
        <v>499.99999999999983</v>
      </c>
      <c r="M3089" s="11">
        <v>0.4</v>
      </c>
      <c r="O3089" s="16"/>
      <c r="P3089" s="14"/>
      <c r="Q3089" s="12"/>
      <c r="R3089" s="13"/>
    </row>
    <row r="3090" spans="1:18" ht="15.85" customHeight="1">
      <c r="A3090" s="1"/>
      <c r="B3090" s="6" t="s">
        <v>14</v>
      </c>
      <c r="C3090" s="6">
        <v>1185732</v>
      </c>
      <c r="D3090" s="7">
        <v>44503</v>
      </c>
      <c r="E3090" s="6" t="s">
        <v>33</v>
      </c>
      <c r="F3090" s="6" t="s">
        <v>108</v>
      </c>
      <c r="G3090" s="6" t="s">
        <v>109</v>
      </c>
      <c r="H3090" s="6" t="s">
        <v>17</v>
      </c>
      <c r="I3090" s="8">
        <v>0.44999999999999996</v>
      </c>
      <c r="J3090" s="9">
        <v>4000</v>
      </c>
      <c r="K3090" s="10">
        <f t="shared" si="24"/>
        <v>1799.9999999999998</v>
      </c>
      <c r="L3090" s="10">
        <f t="shared" si="25"/>
        <v>539.99999999999989</v>
      </c>
      <c r="M3090" s="11">
        <v>0.3</v>
      </c>
      <c r="O3090" s="16"/>
      <c r="P3090" s="14"/>
      <c r="Q3090" s="12"/>
      <c r="R3090" s="13"/>
    </row>
    <row r="3091" spans="1:18" ht="15.85" customHeight="1">
      <c r="A3091" s="1"/>
      <c r="B3091" s="6" t="s">
        <v>14</v>
      </c>
      <c r="C3091" s="6">
        <v>1185732</v>
      </c>
      <c r="D3091" s="7">
        <v>44503</v>
      </c>
      <c r="E3091" s="6" t="s">
        <v>33</v>
      </c>
      <c r="F3091" s="6" t="s">
        <v>108</v>
      </c>
      <c r="G3091" s="6" t="s">
        <v>109</v>
      </c>
      <c r="H3091" s="6" t="s">
        <v>18</v>
      </c>
      <c r="I3091" s="8">
        <v>0.35000000000000003</v>
      </c>
      <c r="J3091" s="9">
        <v>3000</v>
      </c>
      <c r="K3091" s="10">
        <f t="shared" si="24"/>
        <v>1050</v>
      </c>
      <c r="L3091" s="10">
        <f t="shared" si="25"/>
        <v>367.5</v>
      </c>
      <c r="M3091" s="11">
        <v>0.35</v>
      </c>
      <c r="O3091" s="16"/>
      <c r="P3091" s="14"/>
      <c r="Q3091" s="12"/>
      <c r="R3091" s="13"/>
    </row>
    <row r="3092" spans="1:18" ht="15.85" customHeight="1">
      <c r="A3092" s="1"/>
      <c r="B3092" s="6" t="s">
        <v>14</v>
      </c>
      <c r="C3092" s="6">
        <v>1185732</v>
      </c>
      <c r="D3092" s="7">
        <v>44503</v>
      </c>
      <c r="E3092" s="6" t="s">
        <v>33</v>
      </c>
      <c r="F3092" s="6" t="s">
        <v>108</v>
      </c>
      <c r="G3092" s="6" t="s">
        <v>109</v>
      </c>
      <c r="H3092" s="6" t="s">
        <v>19</v>
      </c>
      <c r="I3092" s="8">
        <v>0.35000000000000003</v>
      </c>
      <c r="J3092" s="9">
        <v>2450</v>
      </c>
      <c r="K3092" s="10">
        <f t="shared" si="24"/>
        <v>857.50000000000011</v>
      </c>
      <c r="L3092" s="10">
        <f t="shared" si="25"/>
        <v>257.25</v>
      </c>
      <c r="M3092" s="11">
        <v>0.3</v>
      </c>
      <c r="O3092" s="16"/>
      <c r="P3092" s="14"/>
      <c r="Q3092" s="12"/>
      <c r="R3092" s="13"/>
    </row>
    <row r="3093" spans="1:18" ht="15.85" customHeight="1">
      <c r="A3093" s="1"/>
      <c r="B3093" s="6" t="s">
        <v>14</v>
      </c>
      <c r="C3093" s="6">
        <v>1185732</v>
      </c>
      <c r="D3093" s="7">
        <v>44503</v>
      </c>
      <c r="E3093" s="6" t="s">
        <v>33</v>
      </c>
      <c r="F3093" s="6" t="s">
        <v>108</v>
      </c>
      <c r="G3093" s="6" t="s">
        <v>109</v>
      </c>
      <c r="H3093" s="6" t="s">
        <v>20</v>
      </c>
      <c r="I3093" s="8">
        <v>0.35000000000000003</v>
      </c>
      <c r="J3093" s="9">
        <v>2250</v>
      </c>
      <c r="K3093" s="10">
        <f t="shared" si="24"/>
        <v>787.50000000000011</v>
      </c>
      <c r="L3093" s="10">
        <f t="shared" si="25"/>
        <v>236.25000000000003</v>
      </c>
      <c r="M3093" s="11">
        <v>0.3</v>
      </c>
      <c r="O3093" s="16"/>
      <c r="P3093" s="14"/>
      <c r="Q3093" s="12"/>
      <c r="R3093" s="13"/>
    </row>
    <row r="3094" spans="1:18" ht="15.85" customHeight="1">
      <c r="A3094" s="1"/>
      <c r="B3094" s="6" t="s">
        <v>14</v>
      </c>
      <c r="C3094" s="6">
        <v>1185732</v>
      </c>
      <c r="D3094" s="7">
        <v>44503</v>
      </c>
      <c r="E3094" s="6" t="s">
        <v>33</v>
      </c>
      <c r="F3094" s="6" t="s">
        <v>108</v>
      </c>
      <c r="G3094" s="6" t="s">
        <v>109</v>
      </c>
      <c r="H3094" s="6" t="s">
        <v>21</v>
      </c>
      <c r="I3094" s="8">
        <v>0.6</v>
      </c>
      <c r="J3094" s="9">
        <v>2000</v>
      </c>
      <c r="K3094" s="10">
        <f t="shared" si="24"/>
        <v>1200</v>
      </c>
      <c r="L3094" s="10">
        <f t="shared" si="25"/>
        <v>600</v>
      </c>
      <c r="M3094" s="11">
        <v>0.5</v>
      </c>
      <c r="O3094" s="16"/>
      <c r="P3094" s="14"/>
      <c r="Q3094" s="12"/>
      <c r="R3094" s="13"/>
    </row>
    <row r="3095" spans="1:18" ht="15.85" customHeight="1">
      <c r="A3095" s="1"/>
      <c r="B3095" s="6" t="s">
        <v>14</v>
      </c>
      <c r="C3095" s="6">
        <v>1185732</v>
      </c>
      <c r="D3095" s="7">
        <v>44503</v>
      </c>
      <c r="E3095" s="6" t="s">
        <v>33</v>
      </c>
      <c r="F3095" s="6" t="s">
        <v>108</v>
      </c>
      <c r="G3095" s="6" t="s">
        <v>109</v>
      </c>
      <c r="H3095" s="6" t="s">
        <v>22</v>
      </c>
      <c r="I3095" s="8">
        <v>0.64999999999999991</v>
      </c>
      <c r="J3095" s="9">
        <v>3000</v>
      </c>
      <c r="K3095" s="10">
        <f t="shared" si="24"/>
        <v>1949.9999999999998</v>
      </c>
      <c r="L3095" s="10">
        <f t="shared" si="25"/>
        <v>780</v>
      </c>
      <c r="M3095" s="11">
        <v>0.4</v>
      </c>
      <c r="O3095" s="16"/>
      <c r="P3095" s="14"/>
      <c r="Q3095" s="12"/>
      <c r="R3095" s="13"/>
    </row>
    <row r="3096" spans="1:18" ht="15.85" customHeight="1">
      <c r="A3096" s="1"/>
      <c r="B3096" s="6" t="s">
        <v>14</v>
      </c>
      <c r="C3096" s="6">
        <v>1185732</v>
      </c>
      <c r="D3096" s="7">
        <v>44532</v>
      </c>
      <c r="E3096" s="6" t="s">
        <v>33</v>
      </c>
      <c r="F3096" s="6" t="s">
        <v>108</v>
      </c>
      <c r="G3096" s="6" t="s">
        <v>109</v>
      </c>
      <c r="H3096" s="6" t="s">
        <v>17</v>
      </c>
      <c r="I3096" s="8">
        <v>0.6</v>
      </c>
      <c r="J3096" s="9">
        <v>5500</v>
      </c>
      <c r="K3096" s="10">
        <f t="shared" si="24"/>
        <v>3300</v>
      </c>
      <c r="L3096" s="10">
        <f t="shared" si="25"/>
        <v>990</v>
      </c>
      <c r="M3096" s="11">
        <v>0.3</v>
      </c>
      <c r="O3096" s="16"/>
      <c r="P3096" s="14"/>
      <c r="Q3096" s="12"/>
      <c r="R3096" s="13"/>
    </row>
    <row r="3097" spans="1:18" ht="15.85" customHeight="1">
      <c r="A3097" s="1"/>
      <c r="B3097" s="6" t="s">
        <v>14</v>
      </c>
      <c r="C3097" s="6">
        <v>1185732</v>
      </c>
      <c r="D3097" s="7">
        <v>44532</v>
      </c>
      <c r="E3097" s="6" t="s">
        <v>33</v>
      </c>
      <c r="F3097" s="6" t="s">
        <v>108</v>
      </c>
      <c r="G3097" s="6" t="s">
        <v>109</v>
      </c>
      <c r="H3097" s="6" t="s">
        <v>18</v>
      </c>
      <c r="I3097" s="8">
        <v>0.5</v>
      </c>
      <c r="J3097" s="9">
        <v>3500</v>
      </c>
      <c r="K3097" s="10">
        <f t="shared" si="24"/>
        <v>1750</v>
      </c>
      <c r="L3097" s="10">
        <f t="shared" si="25"/>
        <v>612.5</v>
      </c>
      <c r="M3097" s="11">
        <v>0.35</v>
      </c>
      <c r="O3097" s="16"/>
      <c r="P3097" s="14"/>
      <c r="Q3097" s="12"/>
      <c r="R3097" s="13"/>
    </row>
    <row r="3098" spans="1:18" ht="15.85" customHeight="1">
      <c r="A3098" s="1"/>
      <c r="B3098" s="6" t="s">
        <v>14</v>
      </c>
      <c r="C3098" s="6">
        <v>1185732</v>
      </c>
      <c r="D3098" s="7">
        <v>44532</v>
      </c>
      <c r="E3098" s="6" t="s">
        <v>33</v>
      </c>
      <c r="F3098" s="6" t="s">
        <v>108</v>
      </c>
      <c r="G3098" s="6" t="s">
        <v>109</v>
      </c>
      <c r="H3098" s="6" t="s">
        <v>19</v>
      </c>
      <c r="I3098" s="8">
        <v>0.5</v>
      </c>
      <c r="J3098" s="9">
        <v>3000</v>
      </c>
      <c r="K3098" s="10">
        <f t="shared" si="24"/>
        <v>1500</v>
      </c>
      <c r="L3098" s="10">
        <f t="shared" si="25"/>
        <v>450</v>
      </c>
      <c r="M3098" s="11">
        <v>0.3</v>
      </c>
      <c r="O3098" s="16"/>
      <c r="P3098" s="14"/>
      <c r="Q3098" s="12"/>
      <c r="R3098" s="13"/>
    </row>
    <row r="3099" spans="1:18" ht="15.85" customHeight="1">
      <c r="A3099" s="1"/>
      <c r="B3099" s="6" t="s">
        <v>14</v>
      </c>
      <c r="C3099" s="6">
        <v>1185732</v>
      </c>
      <c r="D3099" s="7">
        <v>44532</v>
      </c>
      <c r="E3099" s="6" t="s">
        <v>33</v>
      </c>
      <c r="F3099" s="6" t="s">
        <v>108</v>
      </c>
      <c r="G3099" s="6" t="s">
        <v>109</v>
      </c>
      <c r="H3099" s="6" t="s">
        <v>20</v>
      </c>
      <c r="I3099" s="8">
        <v>0.5</v>
      </c>
      <c r="J3099" s="9">
        <v>2500</v>
      </c>
      <c r="K3099" s="10">
        <f t="shared" si="24"/>
        <v>1250</v>
      </c>
      <c r="L3099" s="10">
        <f t="shared" si="25"/>
        <v>375</v>
      </c>
      <c r="M3099" s="11">
        <v>0.3</v>
      </c>
      <c r="O3099" s="16"/>
      <c r="P3099" s="14"/>
      <c r="Q3099" s="12"/>
      <c r="R3099" s="13"/>
    </row>
    <row r="3100" spans="1:18" ht="15.85" customHeight="1">
      <c r="A3100" s="1"/>
      <c r="B3100" s="6" t="s">
        <v>14</v>
      </c>
      <c r="C3100" s="6">
        <v>1185732</v>
      </c>
      <c r="D3100" s="7">
        <v>44532</v>
      </c>
      <c r="E3100" s="6" t="s">
        <v>33</v>
      </c>
      <c r="F3100" s="6" t="s">
        <v>108</v>
      </c>
      <c r="G3100" s="6" t="s">
        <v>109</v>
      </c>
      <c r="H3100" s="6" t="s">
        <v>21</v>
      </c>
      <c r="I3100" s="8">
        <v>0.6</v>
      </c>
      <c r="J3100" s="9">
        <v>2500</v>
      </c>
      <c r="K3100" s="10">
        <f t="shared" si="24"/>
        <v>1500</v>
      </c>
      <c r="L3100" s="10">
        <f t="shared" si="25"/>
        <v>750</v>
      </c>
      <c r="M3100" s="11">
        <v>0.5</v>
      </c>
      <c r="O3100" s="16"/>
      <c r="P3100" s="14"/>
      <c r="Q3100" s="12"/>
      <c r="R3100" s="13"/>
    </row>
    <row r="3101" spans="1:18" ht="15.85" customHeight="1">
      <c r="A3101" s="1"/>
      <c r="B3101" s="6" t="s">
        <v>14</v>
      </c>
      <c r="C3101" s="6">
        <v>1185732</v>
      </c>
      <c r="D3101" s="7">
        <v>44532</v>
      </c>
      <c r="E3101" s="6" t="s">
        <v>33</v>
      </c>
      <c r="F3101" s="6" t="s">
        <v>108</v>
      </c>
      <c r="G3101" s="6" t="s">
        <v>109</v>
      </c>
      <c r="H3101" s="6" t="s">
        <v>22</v>
      </c>
      <c r="I3101" s="8">
        <v>0.64999999999999991</v>
      </c>
      <c r="J3101" s="9">
        <v>3500</v>
      </c>
      <c r="K3101" s="10">
        <f t="shared" si="24"/>
        <v>2274.9999999999995</v>
      </c>
      <c r="L3101" s="10">
        <f t="shared" si="25"/>
        <v>909.99999999999989</v>
      </c>
      <c r="M3101" s="11">
        <v>0.4</v>
      </c>
      <c r="O3101" s="16"/>
      <c r="P3101" s="14"/>
      <c r="Q3101" s="12"/>
      <c r="R3101" s="13"/>
    </row>
    <row r="3102" spans="1:18" ht="15.85" customHeight="1">
      <c r="A3102" s="1" t="s">
        <v>39</v>
      </c>
      <c r="B3102" s="6" t="s">
        <v>14</v>
      </c>
      <c r="C3102" s="6">
        <v>1185732</v>
      </c>
      <c r="D3102" s="7">
        <v>44206</v>
      </c>
      <c r="E3102" s="6" t="s">
        <v>33</v>
      </c>
      <c r="F3102" s="6" t="s">
        <v>110</v>
      </c>
      <c r="G3102" s="6" t="s">
        <v>111</v>
      </c>
      <c r="H3102" s="6" t="s">
        <v>17</v>
      </c>
      <c r="I3102" s="8">
        <v>0.35000000000000003</v>
      </c>
      <c r="J3102" s="9">
        <v>5000</v>
      </c>
      <c r="K3102" s="10">
        <f t="shared" si="24"/>
        <v>1750.0000000000002</v>
      </c>
      <c r="L3102" s="10">
        <f t="shared" si="25"/>
        <v>700.00000000000011</v>
      </c>
      <c r="M3102" s="11">
        <v>0.4</v>
      </c>
      <c r="O3102" s="16"/>
      <c r="P3102" s="14"/>
      <c r="Q3102" s="12"/>
      <c r="R3102" s="13"/>
    </row>
    <row r="3103" spans="1:18" ht="15.85" customHeight="1">
      <c r="A3103" s="1"/>
      <c r="B3103" s="6" t="s">
        <v>14</v>
      </c>
      <c r="C3103" s="6">
        <v>1185732</v>
      </c>
      <c r="D3103" s="7">
        <v>44206</v>
      </c>
      <c r="E3103" s="6" t="s">
        <v>33</v>
      </c>
      <c r="F3103" s="6" t="s">
        <v>110</v>
      </c>
      <c r="G3103" s="6" t="s">
        <v>111</v>
      </c>
      <c r="H3103" s="6" t="s">
        <v>18</v>
      </c>
      <c r="I3103" s="8">
        <v>0.35000000000000003</v>
      </c>
      <c r="J3103" s="9">
        <v>3000</v>
      </c>
      <c r="K3103" s="10">
        <f t="shared" si="24"/>
        <v>1050</v>
      </c>
      <c r="L3103" s="10">
        <f t="shared" si="25"/>
        <v>420</v>
      </c>
      <c r="M3103" s="11">
        <v>0.4</v>
      </c>
      <c r="O3103" s="16"/>
      <c r="P3103" s="14"/>
      <c r="Q3103" s="12"/>
      <c r="R3103" s="13"/>
    </row>
    <row r="3104" spans="1:18" ht="15.85" customHeight="1">
      <c r="A3104" s="1"/>
      <c r="B3104" s="6" t="s">
        <v>14</v>
      </c>
      <c r="C3104" s="6">
        <v>1185732</v>
      </c>
      <c r="D3104" s="7">
        <v>44206</v>
      </c>
      <c r="E3104" s="6" t="s">
        <v>33</v>
      </c>
      <c r="F3104" s="6" t="s">
        <v>110</v>
      </c>
      <c r="G3104" s="6" t="s">
        <v>111</v>
      </c>
      <c r="H3104" s="6" t="s">
        <v>19</v>
      </c>
      <c r="I3104" s="8">
        <v>0.25000000000000006</v>
      </c>
      <c r="J3104" s="9">
        <v>3000</v>
      </c>
      <c r="K3104" s="10">
        <f t="shared" si="24"/>
        <v>750.00000000000011</v>
      </c>
      <c r="L3104" s="10">
        <f t="shared" si="25"/>
        <v>262.5</v>
      </c>
      <c r="M3104" s="11">
        <v>0.35</v>
      </c>
      <c r="O3104" s="16"/>
      <c r="P3104" s="14"/>
      <c r="Q3104" s="12"/>
      <c r="R3104" s="13"/>
    </row>
    <row r="3105" spans="1:18" ht="15.85" customHeight="1">
      <c r="A3105" s="1"/>
      <c r="B3105" s="6" t="s">
        <v>14</v>
      </c>
      <c r="C3105" s="6">
        <v>1185732</v>
      </c>
      <c r="D3105" s="7">
        <v>44206</v>
      </c>
      <c r="E3105" s="6" t="s">
        <v>33</v>
      </c>
      <c r="F3105" s="6" t="s">
        <v>110</v>
      </c>
      <c r="G3105" s="6" t="s">
        <v>111</v>
      </c>
      <c r="H3105" s="6" t="s">
        <v>20</v>
      </c>
      <c r="I3105" s="8">
        <v>0.30000000000000004</v>
      </c>
      <c r="J3105" s="9">
        <v>1500</v>
      </c>
      <c r="K3105" s="10">
        <f t="shared" si="24"/>
        <v>450.00000000000006</v>
      </c>
      <c r="L3105" s="10">
        <f t="shared" si="25"/>
        <v>157.5</v>
      </c>
      <c r="M3105" s="11">
        <v>0.35</v>
      </c>
      <c r="O3105" s="16"/>
      <c r="P3105" s="14"/>
      <c r="Q3105" s="12"/>
      <c r="R3105" s="13"/>
    </row>
    <row r="3106" spans="1:18" ht="15.85" customHeight="1">
      <c r="A3106" s="1"/>
      <c r="B3106" s="6" t="s">
        <v>14</v>
      </c>
      <c r="C3106" s="6">
        <v>1185732</v>
      </c>
      <c r="D3106" s="7">
        <v>44206</v>
      </c>
      <c r="E3106" s="6" t="s">
        <v>33</v>
      </c>
      <c r="F3106" s="6" t="s">
        <v>110</v>
      </c>
      <c r="G3106" s="6" t="s">
        <v>111</v>
      </c>
      <c r="H3106" s="6" t="s">
        <v>21</v>
      </c>
      <c r="I3106" s="8">
        <v>0.44999999999999996</v>
      </c>
      <c r="J3106" s="9">
        <v>2000</v>
      </c>
      <c r="K3106" s="10">
        <f t="shared" si="24"/>
        <v>899.99999999999989</v>
      </c>
      <c r="L3106" s="10">
        <f t="shared" si="25"/>
        <v>269.99999999999994</v>
      </c>
      <c r="M3106" s="11">
        <v>0.3</v>
      </c>
      <c r="O3106" s="16"/>
      <c r="P3106" s="14"/>
      <c r="Q3106" s="12"/>
      <c r="R3106" s="13"/>
    </row>
    <row r="3107" spans="1:18" ht="15.85" customHeight="1">
      <c r="A3107" s="1"/>
      <c r="B3107" s="6" t="s">
        <v>14</v>
      </c>
      <c r="C3107" s="6">
        <v>1185732</v>
      </c>
      <c r="D3107" s="7">
        <v>44206</v>
      </c>
      <c r="E3107" s="6" t="s">
        <v>33</v>
      </c>
      <c r="F3107" s="6" t="s">
        <v>110</v>
      </c>
      <c r="G3107" s="6" t="s">
        <v>111</v>
      </c>
      <c r="H3107" s="6" t="s">
        <v>22</v>
      </c>
      <c r="I3107" s="8">
        <v>0.35000000000000003</v>
      </c>
      <c r="J3107" s="9">
        <v>3000</v>
      </c>
      <c r="K3107" s="10">
        <f t="shared" si="24"/>
        <v>1050</v>
      </c>
      <c r="L3107" s="10">
        <f t="shared" si="25"/>
        <v>420</v>
      </c>
      <c r="M3107" s="11">
        <v>0.4</v>
      </c>
      <c r="O3107" s="16"/>
      <c r="P3107" s="14"/>
      <c r="Q3107" s="12"/>
      <c r="R3107" s="13"/>
    </row>
    <row r="3108" spans="1:18" ht="15.85" customHeight="1">
      <c r="A3108" s="1"/>
      <c r="B3108" s="6" t="s">
        <v>14</v>
      </c>
      <c r="C3108" s="6">
        <v>1185732</v>
      </c>
      <c r="D3108" s="7">
        <v>44237</v>
      </c>
      <c r="E3108" s="6" t="s">
        <v>33</v>
      </c>
      <c r="F3108" s="6" t="s">
        <v>110</v>
      </c>
      <c r="G3108" s="6" t="s">
        <v>111</v>
      </c>
      <c r="H3108" s="6" t="s">
        <v>17</v>
      </c>
      <c r="I3108" s="8">
        <v>0.35000000000000003</v>
      </c>
      <c r="J3108" s="9">
        <v>5500</v>
      </c>
      <c r="K3108" s="10">
        <f t="shared" si="24"/>
        <v>1925.0000000000002</v>
      </c>
      <c r="L3108" s="10">
        <f t="shared" si="25"/>
        <v>770.00000000000011</v>
      </c>
      <c r="M3108" s="11">
        <v>0.4</v>
      </c>
      <c r="O3108" s="16"/>
      <c r="P3108" s="14"/>
      <c r="Q3108" s="12"/>
      <c r="R3108" s="13"/>
    </row>
    <row r="3109" spans="1:18" ht="15.85" customHeight="1">
      <c r="A3109" s="1"/>
      <c r="B3109" s="6" t="s">
        <v>14</v>
      </c>
      <c r="C3109" s="6">
        <v>1185732</v>
      </c>
      <c r="D3109" s="7">
        <v>44237</v>
      </c>
      <c r="E3109" s="6" t="s">
        <v>33</v>
      </c>
      <c r="F3109" s="6" t="s">
        <v>110</v>
      </c>
      <c r="G3109" s="6" t="s">
        <v>111</v>
      </c>
      <c r="H3109" s="6" t="s">
        <v>18</v>
      </c>
      <c r="I3109" s="8">
        <v>0.35000000000000003</v>
      </c>
      <c r="J3109" s="9">
        <v>2000</v>
      </c>
      <c r="K3109" s="10">
        <f t="shared" si="24"/>
        <v>700.00000000000011</v>
      </c>
      <c r="L3109" s="10">
        <f t="shared" si="25"/>
        <v>280.00000000000006</v>
      </c>
      <c r="M3109" s="11">
        <v>0.4</v>
      </c>
      <c r="O3109" s="16"/>
      <c r="P3109" s="14"/>
      <c r="Q3109" s="12"/>
      <c r="R3109" s="13"/>
    </row>
    <row r="3110" spans="1:18" ht="15.85" customHeight="1">
      <c r="A3110" s="1"/>
      <c r="B3110" s="6" t="s">
        <v>14</v>
      </c>
      <c r="C3110" s="6">
        <v>1185732</v>
      </c>
      <c r="D3110" s="7">
        <v>44237</v>
      </c>
      <c r="E3110" s="6" t="s">
        <v>33</v>
      </c>
      <c r="F3110" s="6" t="s">
        <v>110</v>
      </c>
      <c r="G3110" s="6" t="s">
        <v>111</v>
      </c>
      <c r="H3110" s="6" t="s">
        <v>19</v>
      </c>
      <c r="I3110" s="8">
        <v>0.25000000000000006</v>
      </c>
      <c r="J3110" s="9">
        <v>2500</v>
      </c>
      <c r="K3110" s="10">
        <f t="shared" si="24"/>
        <v>625.00000000000011</v>
      </c>
      <c r="L3110" s="10">
        <f t="shared" si="25"/>
        <v>218.75000000000003</v>
      </c>
      <c r="M3110" s="11">
        <v>0.35</v>
      </c>
      <c r="O3110" s="16"/>
      <c r="P3110" s="14"/>
      <c r="Q3110" s="12"/>
      <c r="R3110" s="13"/>
    </row>
    <row r="3111" spans="1:18" ht="15.85" customHeight="1">
      <c r="A3111" s="1"/>
      <c r="B3111" s="6" t="s">
        <v>14</v>
      </c>
      <c r="C3111" s="6">
        <v>1185732</v>
      </c>
      <c r="D3111" s="7">
        <v>44237</v>
      </c>
      <c r="E3111" s="6" t="s">
        <v>33</v>
      </c>
      <c r="F3111" s="6" t="s">
        <v>110</v>
      </c>
      <c r="G3111" s="6" t="s">
        <v>111</v>
      </c>
      <c r="H3111" s="6" t="s">
        <v>20</v>
      </c>
      <c r="I3111" s="8">
        <v>0.30000000000000004</v>
      </c>
      <c r="J3111" s="9">
        <v>1250</v>
      </c>
      <c r="K3111" s="10">
        <f t="shared" si="24"/>
        <v>375.00000000000006</v>
      </c>
      <c r="L3111" s="10">
        <f t="shared" si="25"/>
        <v>131.25</v>
      </c>
      <c r="M3111" s="11">
        <v>0.35</v>
      </c>
      <c r="O3111" s="16"/>
      <c r="P3111" s="14"/>
      <c r="Q3111" s="12"/>
      <c r="R3111" s="13"/>
    </row>
    <row r="3112" spans="1:18" ht="15.85" customHeight="1">
      <c r="A3112" s="1"/>
      <c r="B3112" s="6" t="s">
        <v>14</v>
      </c>
      <c r="C3112" s="6">
        <v>1185732</v>
      </c>
      <c r="D3112" s="7">
        <v>44237</v>
      </c>
      <c r="E3112" s="6" t="s">
        <v>33</v>
      </c>
      <c r="F3112" s="6" t="s">
        <v>110</v>
      </c>
      <c r="G3112" s="6" t="s">
        <v>111</v>
      </c>
      <c r="H3112" s="6" t="s">
        <v>21</v>
      </c>
      <c r="I3112" s="8">
        <v>0.44999999999999996</v>
      </c>
      <c r="J3112" s="9">
        <v>2000</v>
      </c>
      <c r="K3112" s="10">
        <f t="shared" si="24"/>
        <v>899.99999999999989</v>
      </c>
      <c r="L3112" s="10">
        <f t="shared" si="25"/>
        <v>269.99999999999994</v>
      </c>
      <c r="M3112" s="11">
        <v>0.3</v>
      </c>
      <c r="O3112" s="16"/>
      <c r="P3112" s="14"/>
      <c r="Q3112" s="12"/>
      <c r="R3112" s="13"/>
    </row>
    <row r="3113" spans="1:18" ht="15.85" customHeight="1">
      <c r="A3113" s="1"/>
      <c r="B3113" s="6" t="s">
        <v>14</v>
      </c>
      <c r="C3113" s="6">
        <v>1185732</v>
      </c>
      <c r="D3113" s="7">
        <v>44237</v>
      </c>
      <c r="E3113" s="6" t="s">
        <v>33</v>
      </c>
      <c r="F3113" s="6" t="s">
        <v>110</v>
      </c>
      <c r="G3113" s="6" t="s">
        <v>111</v>
      </c>
      <c r="H3113" s="6" t="s">
        <v>22</v>
      </c>
      <c r="I3113" s="8">
        <v>0.19999999999999996</v>
      </c>
      <c r="J3113" s="9">
        <v>3000</v>
      </c>
      <c r="K3113" s="10">
        <f t="shared" si="24"/>
        <v>599.99999999999989</v>
      </c>
      <c r="L3113" s="10">
        <f t="shared" si="25"/>
        <v>239.99999999999997</v>
      </c>
      <c r="M3113" s="11">
        <v>0.4</v>
      </c>
      <c r="O3113" s="16"/>
      <c r="P3113" s="14"/>
      <c r="Q3113" s="12"/>
      <c r="R3113" s="13"/>
    </row>
    <row r="3114" spans="1:18" ht="15.85" customHeight="1">
      <c r="A3114" s="1"/>
      <c r="B3114" s="6" t="s">
        <v>14</v>
      </c>
      <c r="C3114" s="6">
        <v>1185732</v>
      </c>
      <c r="D3114" s="7">
        <v>44264</v>
      </c>
      <c r="E3114" s="6" t="s">
        <v>33</v>
      </c>
      <c r="F3114" s="6" t="s">
        <v>110</v>
      </c>
      <c r="G3114" s="6" t="s">
        <v>111</v>
      </c>
      <c r="H3114" s="6" t="s">
        <v>17</v>
      </c>
      <c r="I3114" s="8">
        <v>0.25000000000000006</v>
      </c>
      <c r="J3114" s="9">
        <v>5200</v>
      </c>
      <c r="K3114" s="10">
        <f t="shared" si="24"/>
        <v>1300.0000000000002</v>
      </c>
      <c r="L3114" s="10">
        <f t="shared" si="25"/>
        <v>520.00000000000011</v>
      </c>
      <c r="M3114" s="11">
        <v>0.4</v>
      </c>
      <c r="O3114" s="16"/>
      <c r="P3114" s="14"/>
      <c r="Q3114" s="12"/>
      <c r="R3114" s="13"/>
    </row>
    <row r="3115" spans="1:18" ht="15.85" customHeight="1">
      <c r="A3115" s="1"/>
      <c r="B3115" s="6" t="s">
        <v>14</v>
      </c>
      <c r="C3115" s="6">
        <v>1185732</v>
      </c>
      <c r="D3115" s="7">
        <v>44264</v>
      </c>
      <c r="E3115" s="6" t="s">
        <v>33</v>
      </c>
      <c r="F3115" s="6" t="s">
        <v>110</v>
      </c>
      <c r="G3115" s="6" t="s">
        <v>111</v>
      </c>
      <c r="H3115" s="6" t="s">
        <v>18</v>
      </c>
      <c r="I3115" s="8">
        <v>0.25000000000000006</v>
      </c>
      <c r="J3115" s="9">
        <v>2250</v>
      </c>
      <c r="K3115" s="10">
        <f t="shared" si="24"/>
        <v>562.50000000000011</v>
      </c>
      <c r="L3115" s="10">
        <f t="shared" si="25"/>
        <v>225.00000000000006</v>
      </c>
      <c r="M3115" s="11">
        <v>0.4</v>
      </c>
      <c r="O3115" s="16"/>
      <c r="P3115" s="14"/>
      <c r="Q3115" s="12"/>
      <c r="R3115" s="13"/>
    </row>
    <row r="3116" spans="1:18" ht="15.85" customHeight="1">
      <c r="A3116" s="1"/>
      <c r="B3116" s="6" t="s">
        <v>14</v>
      </c>
      <c r="C3116" s="6">
        <v>1185732</v>
      </c>
      <c r="D3116" s="7">
        <v>44264</v>
      </c>
      <c r="E3116" s="6" t="s">
        <v>33</v>
      </c>
      <c r="F3116" s="6" t="s">
        <v>110</v>
      </c>
      <c r="G3116" s="6" t="s">
        <v>111</v>
      </c>
      <c r="H3116" s="6" t="s">
        <v>19</v>
      </c>
      <c r="I3116" s="8">
        <v>0.15000000000000002</v>
      </c>
      <c r="J3116" s="9">
        <v>2750</v>
      </c>
      <c r="K3116" s="10">
        <f t="shared" si="24"/>
        <v>412.50000000000006</v>
      </c>
      <c r="L3116" s="10">
        <f t="shared" si="25"/>
        <v>144.375</v>
      </c>
      <c r="M3116" s="11">
        <v>0.35</v>
      </c>
      <c r="O3116" s="16"/>
      <c r="P3116" s="14"/>
      <c r="Q3116" s="12"/>
      <c r="R3116" s="13"/>
    </row>
    <row r="3117" spans="1:18" ht="15.85" customHeight="1">
      <c r="A3117" s="1"/>
      <c r="B3117" s="6" t="s">
        <v>14</v>
      </c>
      <c r="C3117" s="6">
        <v>1185732</v>
      </c>
      <c r="D3117" s="7">
        <v>44264</v>
      </c>
      <c r="E3117" s="6" t="s">
        <v>33</v>
      </c>
      <c r="F3117" s="6" t="s">
        <v>110</v>
      </c>
      <c r="G3117" s="6" t="s">
        <v>111</v>
      </c>
      <c r="H3117" s="6" t="s">
        <v>20</v>
      </c>
      <c r="I3117" s="8">
        <v>0.19999999999999996</v>
      </c>
      <c r="J3117" s="9">
        <v>1250</v>
      </c>
      <c r="K3117" s="10">
        <f t="shared" si="24"/>
        <v>249.99999999999994</v>
      </c>
      <c r="L3117" s="10">
        <f t="shared" si="25"/>
        <v>87.499999999999972</v>
      </c>
      <c r="M3117" s="11">
        <v>0.35</v>
      </c>
      <c r="O3117" s="16"/>
      <c r="P3117" s="14"/>
      <c r="Q3117" s="12"/>
      <c r="R3117" s="13"/>
    </row>
    <row r="3118" spans="1:18" ht="15.85" customHeight="1">
      <c r="A3118" s="1"/>
      <c r="B3118" s="6" t="s">
        <v>14</v>
      </c>
      <c r="C3118" s="6">
        <v>1185732</v>
      </c>
      <c r="D3118" s="7">
        <v>44264</v>
      </c>
      <c r="E3118" s="6" t="s">
        <v>33</v>
      </c>
      <c r="F3118" s="6" t="s">
        <v>110</v>
      </c>
      <c r="G3118" s="6" t="s">
        <v>111</v>
      </c>
      <c r="H3118" s="6" t="s">
        <v>21</v>
      </c>
      <c r="I3118" s="8">
        <v>0.35000000000000003</v>
      </c>
      <c r="J3118" s="9">
        <v>1750</v>
      </c>
      <c r="K3118" s="10">
        <f t="shared" si="24"/>
        <v>612.50000000000011</v>
      </c>
      <c r="L3118" s="10">
        <f t="shared" si="25"/>
        <v>183.75000000000003</v>
      </c>
      <c r="M3118" s="11">
        <v>0.3</v>
      </c>
      <c r="O3118" s="16"/>
      <c r="P3118" s="14"/>
      <c r="Q3118" s="12"/>
      <c r="R3118" s="13"/>
    </row>
    <row r="3119" spans="1:18" ht="15.85" customHeight="1">
      <c r="A3119" s="1"/>
      <c r="B3119" s="6" t="s">
        <v>14</v>
      </c>
      <c r="C3119" s="6">
        <v>1185732</v>
      </c>
      <c r="D3119" s="7">
        <v>44264</v>
      </c>
      <c r="E3119" s="6" t="s">
        <v>33</v>
      </c>
      <c r="F3119" s="6" t="s">
        <v>110</v>
      </c>
      <c r="G3119" s="6" t="s">
        <v>111</v>
      </c>
      <c r="H3119" s="6" t="s">
        <v>22</v>
      </c>
      <c r="I3119" s="8">
        <v>0.25000000000000006</v>
      </c>
      <c r="J3119" s="9">
        <v>2750</v>
      </c>
      <c r="K3119" s="10">
        <f t="shared" si="24"/>
        <v>687.50000000000011</v>
      </c>
      <c r="L3119" s="10">
        <f t="shared" si="25"/>
        <v>275.00000000000006</v>
      </c>
      <c r="M3119" s="11">
        <v>0.4</v>
      </c>
      <c r="O3119" s="16"/>
      <c r="P3119" s="14"/>
      <c r="Q3119" s="12"/>
      <c r="R3119" s="13"/>
    </row>
    <row r="3120" spans="1:18" ht="15.85" customHeight="1">
      <c r="A3120" s="1"/>
      <c r="B3120" s="6" t="s">
        <v>14</v>
      </c>
      <c r="C3120" s="6">
        <v>1185732</v>
      </c>
      <c r="D3120" s="7">
        <v>44296</v>
      </c>
      <c r="E3120" s="6" t="s">
        <v>33</v>
      </c>
      <c r="F3120" s="6" t="s">
        <v>110</v>
      </c>
      <c r="G3120" s="6" t="s">
        <v>111</v>
      </c>
      <c r="H3120" s="6" t="s">
        <v>17</v>
      </c>
      <c r="I3120" s="8">
        <v>0.25000000000000006</v>
      </c>
      <c r="J3120" s="9">
        <v>5000</v>
      </c>
      <c r="K3120" s="10">
        <f t="shared" si="24"/>
        <v>1250.0000000000002</v>
      </c>
      <c r="L3120" s="10">
        <f t="shared" si="25"/>
        <v>500.00000000000011</v>
      </c>
      <c r="M3120" s="11">
        <v>0.4</v>
      </c>
      <c r="O3120" s="16"/>
      <c r="P3120" s="14"/>
      <c r="Q3120" s="12"/>
      <c r="R3120" s="13"/>
    </row>
    <row r="3121" spans="1:18" ht="15.85" customHeight="1">
      <c r="A3121" s="1"/>
      <c r="B3121" s="6" t="s">
        <v>14</v>
      </c>
      <c r="C3121" s="6">
        <v>1185732</v>
      </c>
      <c r="D3121" s="7">
        <v>44296</v>
      </c>
      <c r="E3121" s="6" t="s">
        <v>33</v>
      </c>
      <c r="F3121" s="6" t="s">
        <v>110</v>
      </c>
      <c r="G3121" s="6" t="s">
        <v>111</v>
      </c>
      <c r="H3121" s="6" t="s">
        <v>18</v>
      </c>
      <c r="I3121" s="8">
        <v>0.25000000000000006</v>
      </c>
      <c r="J3121" s="9">
        <v>2000</v>
      </c>
      <c r="K3121" s="10">
        <f t="shared" si="24"/>
        <v>500.00000000000011</v>
      </c>
      <c r="L3121" s="10">
        <f t="shared" si="25"/>
        <v>200.00000000000006</v>
      </c>
      <c r="M3121" s="11">
        <v>0.4</v>
      </c>
      <c r="O3121" s="16"/>
      <c r="P3121" s="14"/>
      <c r="Q3121" s="12"/>
      <c r="R3121" s="13"/>
    </row>
    <row r="3122" spans="1:18" ht="15.85" customHeight="1">
      <c r="A3122" s="1"/>
      <c r="B3122" s="6" t="s">
        <v>14</v>
      </c>
      <c r="C3122" s="6">
        <v>1185732</v>
      </c>
      <c r="D3122" s="7">
        <v>44296</v>
      </c>
      <c r="E3122" s="6" t="s">
        <v>33</v>
      </c>
      <c r="F3122" s="6" t="s">
        <v>110</v>
      </c>
      <c r="G3122" s="6" t="s">
        <v>111</v>
      </c>
      <c r="H3122" s="6" t="s">
        <v>19</v>
      </c>
      <c r="I3122" s="8">
        <v>0.15000000000000002</v>
      </c>
      <c r="J3122" s="9">
        <v>2000</v>
      </c>
      <c r="K3122" s="10">
        <f t="shared" si="24"/>
        <v>300.00000000000006</v>
      </c>
      <c r="L3122" s="10">
        <f t="shared" si="25"/>
        <v>105.00000000000001</v>
      </c>
      <c r="M3122" s="11">
        <v>0.35</v>
      </c>
      <c r="O3122" s="16"/>
      <c r="P3122" s="14"/>
      <c r="Q3122" s="12"/>
      <c r="R3122" s="13"/>
    </row>
    <row r="3123" spans="1:18" ht="15.85" customHeight="1">
      <c r="A3123" s="1"/>
      <c r="B3123" s="6" t="s">
        <v>14</v>
      </c>
      <c r="C3123" s="6">
        <v>1185732</v>
      </c>
      <c r="D3123" s="7">
        <v>44296</v>
      </c>
      <c r="E3123" s="6" t="s">
        <v>33</v>
      </c>
      <c r="F3123" s="6" t="s">
        <v>110</v>
      </c>
      <c r="G3123" s="6" t="s">
        <v>111</v>
      </c>
      <c r="H3123" s="6" t="s">
        <v>20</v>
      </c>
      <c r="I3123" s="8">
        <v>0.19999999999999996</v>
      </c>
      <c r="J3123" s="9">
        <v>1250</v>
      </c>
      <c r="K3123" s="10">
        <f t="shared" si="24"/>
        <v>249.99999999999994</v>
      </c>
      <c r="L3123" s="10">
        <f t="shared" si="25"/>
        <v>87.499999999999972</v>
      </c>
      <c r="M3123" s="11">
        <v>0.35</v>
      </c>
      <c r="O3123" s="16"/>
      <c r="P3123" s="14"/>
      <c r="Q3123" s="12"/>
      <c r="R3123" s="13"/>
    </row>
    <row r="3124" spans="1:18" ht="15.85" customHeight="1">
      <c r="A3124" s="1"/>
      <c r="B3124" s="6" t="s">
        <v>14</v>
      </c>
      <c r="C3124" s="6">
        <v>1185732</v>
      </c>
      <c r="D3124" s="7">
        <v>44296</v>
      </c>
      <c r="E3124" s="6" t="s">
        <v>33</v>
      </c>
      <c r="F3124" s="6" t="s">
        <v>110</v>
      </c>
      <c r="G3124" s="6" t="s">
        <v>111</v>
      </c>
      <c r="H3124" s="6" t="s">
        <v>21</v>
      </c>
      <c r="I3124" s="8">
        <v>0.65</v>
      </c>
      <c r="J3124" s="9">
        <v>1500</v>
      </c>
      <c r="K3124" s="10">
        <f t="shared" si="24"/>
        <v>975</v>
      </c>
      <c r="L3124" s="10">
        <f t="shared" si="25"/>
        <v>292.5</v>
      </c>
      <c r="M3124" s="11">
        <v>0.3</v>
      </c>
      <c r="O3124" s="16"/>
      <c r="P3124" s="14"/>
      <c r="Q3124" s="12"/>
      <c r="R3124" s="13"/>
    </row>
    <row r="3125" spans="1:18" ht="15.85" customHeight="1">
      <c r="A3125" s="1"/>
      <c r="B3125" s="6" t="s">
        <v>14</v>
      </c>
      <c r="C3125" s="6">
        <v>1185732</v>
      </c>
      <c r="D3125" s="7">
        <v>44296</v>
      </c>
      <c r="E3125" s="6" t="s">
        <v>33</v>
      </c>
      <c r="F3125" s="6" t="s">
        <v>110</v>
      </c>
      <c r="G3125" s="6" t="s">
        <v>111</v>
      </c>
      <c r="H3125" s="6" t="s">
        <v>22</v>
      </c>
      <c r="I3125" s="8">
        <v>0.5</v>
      </c>
      <c r="J3125" s="9">
        <v>2750</v>
      </c>
      <c r="K3125" s="10">
        <f t="shared" si="24"/>
        <v>1375</v>
      </c>
      <c r="L3125" s="10">
        <f t="shared" si="25"/>
        <v>550</v>
      </c>
      <c r="M3125" s="11">
        <v>0.4</v>
      </c>
      <c r="O3125" s="16"/>
      <c r="P3125" s="14"/>
      <c r="Q3125" s="12"/>
      <c r="R3125" s="13"/>
    </row>
    <row r="3126" spans="1:18" ht="15.85" customHeight="1">
      <c r="A3126" s="1"/>
      <c r="B3126" s="6" t="s">
        <v>14</v>
      </c>
      <c r="C3126" s="6">
        <v>1185732</v>
      </c>
      <c r="D3126" s="7">
        <v>44327</v>
      </c>
      <c r="E3126" s="6" t="s">
        <v>33</v>
      </c>
      <c r="F3126" s="6" t="s">
        <v>110</v>
      </c>
      <c r="G3126" s="6" t="s">
        <v>111</v>
      </c>
      <c r="H3126" s="6" t="s">
        <v>17</v>
      </c>
      <c r="I3126" s="8">
        <v>0.6</v>
      </c>
      <c r="J3126" s="9">
        <v>5450</v>
      </c>
      <c r="K3126" s="10">
        <f t="shared" si="24"/>
        <v>3270</v>
      </c>
      <c r="L3126" s="10">
        <f t="shared" si="25"/>
        <v>1308</v>
      </c>
      <c r="M3126" s="11">
        <v>0.4</v>
      </c>
      <c r="O3126" s="16"/>
      <c r="P3126" s="14"/>
      <c r="Q3126" s="12"/>
      <c r="R3126" s="13"/>
    </row>
    <row r="3127" spans="1:18" ht="15.85" customHeight="1">
      <c r="A3127" s="1"/>
      <c r="B3127" s="6" t="s">
        <v>14</v>
      </c>
      <c r="C3127" s="6">
        <v>1185732</v>
      </c>
      <c r="D3127" s="7">
        <v>44327</v>
      </c>
      <c r="E3127" s="6" t="s">
        <v>33</v>
      </c>
      <c r="F3127" s="6" t="s">
        <v>110</v>
      </c>
      <c r="G3127" s="6" t="s">
        <v>111</v>
      </c>
      <c r="H3127" s="6" t="s">
        <v>18</v>
      </c>
      <c r="I3127" s="8">
        <v>0.4</v>
      </c>
      <c r="J3127" s="9">
        <v>2500</v>
      </c>
      <c r="K3127" s="10">
        <f t="shared" si="24"/>
        <v>1000</v>
      </c>
      <c r="L3127" s="10">
        <f t="shared" si="25"/>
        <v>400</v>
      </c>
      <c r="M3127" s="11">
        <v>0.4</v>
      </c>
      <c r="O3127" s="16"/>
      <c r="P3127" s="14"/>
      <c r="Q3127" s="12"/>
      <c r="R3127" s="13"/>
    </row>
    <row r="3128" spans="1:18" ht="15.85" customHeight="1">
      <c r="A3128" s="1"/>
      <c r="B3128" s="6" t="s">
        <v>14</v>
      </c>
      <c r="C3128" s="6">
        <v>1185732</v>
      </c>
      <c r="D3128" s="7">
        <v>44327</v>
      </c>
      <c r="E3128" s="6" t="s">
        <v>33</v>
      </c>
      <c r="F3128" s="6" t="s">
        <v>110</v>
      </c>
      <c r="G3128" s="6" t="s">
        <v>111</v>
      </c>
      <c r="H3128" s="6" t="s">
        <v>19</v>
      </c>
      <c r="I3128" s="8">
        <v>0.35000000000000003</v>
      </c>
      <c r="J3128" s="9">
        <v>2250</v>
      </c>
      <c r="K3128" s="10">
        <f t="shared" si="24"/>
        <v>787.50000000000011</v>
      </c>
      <c r="L3128" s="10">
        <f t="shared" si="25"/>
        <v>275.625</v>
      </c>
      <c r="M3128" s="11">
        <v>0.35</v>
      </c>
      <c r="O3128" s="16"/>
      <c r="P3128" s="14"/>
      <c r="Q3128" s="12"/>
      <c r="R3128" s="13"/>
    </row>
    <row r="3129" spans="1:18" ht="15.85" customHeight="1">
      <c r="A3129" s="1"/>
      <c r="B3129" s="6" t="s">
        <v>14</v>
      </c>
      <c r="C3129" s="6">
        <v>1185732</v>
      </c>
      <c r="D3129" s="7">
        <v>44327</v>
      </c>
      <c r="E3129" s="6" t="s">
        <v>33</v>
      </c>
      <c r="F3129" s="6" t="s">
        <v>110</v>
      </c>
      <c r="G3129" s="6" t="s">
        <v>111</v>
      </c>
      <c r="H3129" s="6" t="s">
        <v>20</v>
      </c>
      <c r="I3129" s="8">
        <v>0.35000000000000003</v>
      </c>
      <c r="J3129" s="9">
        <v>1750</v>
      </c>
      <c r="K3129" s="10">
        <f t="shared" si="24"/>
        <v>612.50000000000011</v>
      </c>
      <c r="L3129" s="10">
        <f t="shared" si="25"/>
        <v>214.37500000000003</v>
      </c>
      <c r="M3129" s="11">
        <v>0.35</v>
      </c>
      <c r="O3129" s="16"/>
      <c r="P3129" s="14"/>
      <c r="Q3129" s="12"/>
      <c r="R3129" s="13"/>
    </row>
    <row r="3130" spans="1:18" ht="15.85" customHeight="1">
      <c r="A3130" s="1"/>
      <c r="B3130" s="6" t="s">
        <v>14</v>
      </c>
      <c r="C3130" s="6">
        <v>1185732</v>
      </c>
      <c r="D3130" s="7">
        <v>44327</v>
      </c>
      <c r="E3130" s="6" t="s">
        <v>33</v>
      </c>
      <c r="F3130" s="6" t="s">
        <v>110</v>
      </c>
      <c r="G3130" s="6" t="s">
        <v>111</v>
      </c>
      <c r="H3130" s="6" t="s">
        <v>21</v>
      </c>
      <c r="I3130" s="8">
        <v>0.44999999999999996</v>
      </c>
      <c r="J3130" s="9">
        <v>2000</v>
      </c>
      <c r="K3130" s="10">
        <f t="shared" si="24"/>
        <v>899.99999999999989</v>
      </c>
      <c r="L3130" s="10">
        <f t="shared" si="25"/>
        <v>269.99999999999994</v>
      </c>
      <c r="M3130" s="11">
        <v>0.3</v>
      </c>
      <c r="O3130" s="16"/>
      <c r="P3130" s="14"/>
      <c r="Q3130" s="12"/>
      <c r="R3130" s="13"/>
    </row>
    <row r="3131" spans="1:18" ht="15.85" customHeight="1">
      <c r="A3131" s="1"/>
      <c r="B3131" s="6" t="s">
        <v>14</v>
      </c>
      <c r="C3131" s="6">
        <v>1185732</v>
      </c>
      <c r="D3131" s="7">
        <v>44327</v>
      </c>
      <c r="E3131" s="6" t="s">
        <v>33</v>
      </c>
      <c r="F3131" s="6" t="s">
        <v>110</v>
      </c>
      <c r="G3131" s="6" t="s">
        <v>111</v>
      </c>
      <c r="H3131" s="6" t="s">
        <v>22</v>
      </c>
      <c r="I3131" s="8">
        <v>0.54999999999999993</v>
      </c>
      <c r="J3131" s="9">
        <v>3250</v>
      </c>
      <c r="K3131" s="10">
        <f t="shared" si="24"/>
        <v>1787.4999999999998</v>
      </c>
      <c r="L3131" s="10">
        <f t="shared" si="25"/>
        <v>715</v>
      </c>
      <c r="M3131" s="11">
        <v>0.4</v>
      </c>
      <c r="O3131" s="16"/>
      <c r="P3131" s="14"/>
      <c r="Q3131" s="12"/>
      <c r="R3131" s="13"/>
    </row>
    <row r="3132" spans="1:18" ht="15.85" customHeight="1">
      <c r="A3132" s="1"/>
      <c r="B3132" s="6" t="s">
        <v>14</v>
      </c>
      <c r="C3132" s="6">
        <v>1185732</v>
      </c>
      <c r="D3132" s="7">
        <v>44357</v>
      </c>
      <c r="E3132" s="6" t="s">
        <v>33</v>
      </c>
      <c r="F3132" s="6" t="s">
        <v>110</v>
      </c>
      <c r="G3132" s="6" t="s">
        <v>111</v>
      </c>
      <c r="H3132" s="6" t="s">
        <v>17</v>
      </c>
      <c r="I3132" s="8">
        <v>0.4</v>
      </c>
      <c r="J3132" s="9">
        <v>5750</v>
      </c>
      <c r="K3132" s="10">
        <f t="shared" si="24"/>
        <v>2300</v>
      </c>
      <c r="L3132" s="10">
        <f t="shared" si="25"/>
        <v>920</v>
      </c>
      <c r="M3132" s="11">
        <v>0.4</v>
      </c>
      <c r="O3132" s="16"/>
      <c r="P3132" s="14"/>
      <c r="Q3132" s="12"/>
      <c r="R3132" s="13"/>
    </row>
    <row r="3133" spans="1:18" ht="15.85" customHeight="1">
      <c r="A3133" s="1"/>
      <c r="B3133" s="6" t="s">
        <v>14</v>
      </c>
      <c r="C3133" s="6">
        <v>1185732</v>
      </c>
      <c r="D3133" s="7">
        <v>44357</v>
      </c>
      <c r="E3133" s="6" t="s">
        <v>33</v>
      </c>
      <c r="F3133" s="6" t="s">
        <v>110</v>
      </c>
      <c r="G3133" s="6" t="s">
        <v>111</v>
      </c>
      <c r="H3133" s="6" t="s">
        <v>18</v>
      </c>
      <c r="I3133" s="8">
        <v>0.35000000000000009</v>
      </c>
      <c r="J3133" s="9">
        <v>3250</v>
      </c>
      <c r="K3133" s="10">
        <f t="shared" si="24"/>
        <v>1137.5000000000002</v>
      </c>
      <c r="L3133" s="10">
        <f t="shared" si="25"/>
        <v>455.00000000000011</v>
      </c>
      <c r="M3133" s="11">
        <v>0.4</v>
      </c>
      <c r="O3133" s="16"/>
      <c r="P3133" s="14"/>
      <c r="Q3133" s="12"/>
      <c r="R3133" s="13"/>
    </row>
    <row r="3134" spans="1:18" ht="15.85" customHeight="1">
      <c r="A3134" s="1"/>
      <c r="B3134" s="6" t="s">
        <v>14</v>
      </c>
      <c r="C3134" s="6">
        <v>1185732</v>
      </c>
      <c r="D3134" s="7">
        <v>44357</v>
      </c>
      <c r="E3134" s="6" t="s">
        <v>33</v>
      </c>
      <c r="F3134" s="6" t="s">
        <v>110</v>
      </c>
      <c r="G3134" s="6" t="s">
        <v>111</v>
      </c>
      <c r="H3134" s="6" t="s">
        <v>19</v>
      </c>
      <c r="I3134" s="8">
        <v>0.30000000000000004</v>
      </c>
      <c r="J3134" s="9">
        <v>2000</v>
      </c>
      <c r="K3134" s="10">
        <f t="shared" si="24"/>
        <v>600.00000000000011</v>
      </c>
      <c r="L3134" s="10">
        <f t="shared" si="25"/>
        <v>210.00000000000003</v>
      </c>
      <c r="M3134" s="11">
        <v>0.35</v>
      </c>
      <c r="O3134" s="16"/>
      <c r="P3134" s="14"/>
      <c r="Q3134" s="12"/>
      <c r="R3134" s="13"/>
    </row>
    <row r="3135" spans="1:18" ht="15.85" customHeight="1">
      <c r="A3135" s="1"/>
      <c r="B3135" s="6" t="s">
        <v>14</v>
      </c>
      <c r="C3135" s="6">
        <v>1185732</v>
      </c>
      <c r="D3135" s="7">
        <v>44357</v>
      </c>
      <c r="E3135" s="6" t="s">
        <v>33</v>
      </c>
      <c r="F3135" s="6" t="s">
        <v>110</v>
      </c>
      <c r="G3135" s="6" t="s">
        <v>111</v>
      </c>
      <c r="H3135" s="6" t="s">
        <v>20</v>
      </c>
      <c r="I3135" s="8">
        <v>0.30000000000000004</v>
      </c>
      <c r="J3135" s="9">
        <v>1750</v>
      </c>
      <c r="K3135" s="10">
        <f t="shared" si="24"/>
        <v>525.00000000000011</v>
      </c>
      <c r="L3135" s="10">
        <f t="shared" si="25"/>
        <v>183.75000000000003</v>
      </c>
      <c r="M3135" s="11">
        <v>0.35</v>
      </c>
      <c r="O3135" s="16"/>
      <c r="P3135" s="14"/>
      <c r="Q3135" s="12"/>
      <c r="R3135" s="13"/>
    </row>
    <row r="3136" spans="1:18" ht="15.85" customHeight="1">
      <c r="A3136" s="1"/>
      <c r="B3136" s="6" t="s">
        <v>14</v>
      </c>
      <c r="C3136" s="6">
        <v>1185732</v>
      </c>
      <c r="D3136" s="7">
        <v>44357</v>
      </c>
      <c r="E3136" s="6" t="s">
        <v>33</v>
      </c>
      <c r="F3136" s="6" t="s">
        <v>110</v>
      </c>
      <c r="G3136" s="6" t="s">
        <v>111</v>
      </c>
      <c r="H3136" s="6" t="s">
        <v>21</v>
      </c>
      <c r="I3136" s="8">
        <v>0.4</v>
      </c>
      <c r="J3136" s="9">
        <v>1750</v>
      </c>
      <c r="K3136" s="10">
        <f t="shared" si="24"/>
        <v>700</v>
      </c>
      <c r="L3136" s="10">
        <f t="shared" si="25"/>
        <v>210</v>
      </c>
      <c r="M3136" s="11">
        <v>0.3</v>
      </c>
      <c r="O3136" s="16"/>
      <c r="P3136" s="14"/>
      <c r="Q3136" s="12"/>
      <c r="R3136" s="13"/>
    </row>
    <row r="3137" spans="1:18" ht="15.85" customHeight="1">
      <c r="A3137" s="1"/>
      <c r="B3137" s="6" t="s">
        <v>14</v>
      </c>
      <c r="C3137" s="6">
        <v>1185732</v>
      </c>
      <c r="D3137" s="7">
        <v>44357</v>
      </c>
      <c r="E3137" s="6" t="s">
        <v>33</v>
      </c>
      <c r="F3137" s="6" t="s">
        <v>110</v>
      </c>
      <c r="G3137" s="6" t="s">
        <v>111</v>
      </c>
      <c r="H3137" s="6" t="s">
        <v>22</v>
      </c>
      <c r="I3137" s="8">
        <v>0.60000000000000009</v>
      </c>
      <c r="J3137" s="9">
        <v>3250</v>
      </c>
      <c r="K3137" s="10">
        <f t="shared" si="24"/>
        <v>1950.0000000000002</v>
      </c>
      <c r="L3137" s="10">
        <f t="shared" si="25"/>
        <v>780.00000000000011</v>
      </c>
      <c r="M3137" s="11">
        <v>0.4</v>
      </c>
      <c r="O3137" s="16"/>
      <c r="P3137" s="14"/>
      <c r="Q3137" s="12"/>
      <c r="R3137" s="13"/>
    </row>
    <row r="3138" spans="1:18" ht="15.85" customHeight="1">
      <c r="A3138" s="1"/>
      <c r="B3138" s="6" t="s">
        <v>14</v>
      </c>
      <c r="C3138" s="6">
        <v>1185732</v>
      </c>
      <c r="D3138" s="7">
        <v>44386</v>
      </c>
      <c r="E3138" s="6" t="s">
        <v>33</v>
      </c>
      <c r="F3138" s="6" t="s">
        <v>110</v>
      </c>
      <c r="G3138" s="6" t="s">
        <v>111</v>
      </c>
      <c r="H3138" s="6" t="s">
        <v>17</v>
      </c>
      <c r="I3138" s="8">
        <v>0.55000000000000004</v>
      </c>
      <c r="J3138" s="9">
        <v>5500</v>
      </c>
      <c r="K3138" s="10">
        <f t="shared" si="24"/>
        <v>3025.0000000000005</v>
      </c>
      <c r="L3138" s="10">
        <f t="shared" si="25"/>
        <v>1210.0000000000002</v>
      </c>
      <c r="M3138" s="11">
        <v>0.4</v>
      </c>
      <c r="O3138" s="16"/>
      <c r="P3138" s="14"/>
      <c r="Q3138" s="12"/>
      <c r="R3138" s="13"/>
    </row>
    <row r="3139" spans="1:18" ht="15.85" customHeight="1">
      <c r="A3139" s="1"/>
      <c r="B3139" s="6" t="s">
        <v>14</v>
      </c>
      <c r="C3139" s="6">
        <v>1185732</v>
      </c>
      <c r="D3139" s="7">
        <v>44386</v>
      </c>
      <c r="E3139" s="6" t="s">
        <v>33</v>
      </c>
      <c r="F3139" s="6" t="s">
        <v>110</v>
      </c>
      <c r="G3139" s="6" t="s">
        <v>111</v>
      </c>
      <c r="H3139" s="6" t="s">
        <v>18</v>
      </c>
      <c r="I3139" s="8">
        <v>0.50000000000000011</v>
      </c>
      <c r="J3139" s="9">
        <v>3000</v>
      </c>
      <c r="K3139" s="10">
        <f t="shared" si="24"/>
        <v>1500.0000000000002</v>
      </c>
      <c r="L3139" s="10">
        <f t="shared" si="25"/>
        <v>600.00000000000011</v>
      </c>
      <c r="M3139" s="11">
        <v>0.4</v>
      </c>
      <c r="O3139" s="16"/>
      <c r="P3139" s="14"/>
      <c r="Q3139" s="12"/>
      <c r="R3139" s="13"/>
    </row>
    <row r="3140" spans="1:18" ht="15.85" customHeight="1">
      <c r="A3140" s="1"/>
      <c r="B3140" s="6" t="s">
        <v>14</v>
      </c>
      <c r="C3140" s="6">
        <v>1185732</v>
      </c>
      <c r="D3140" s="7">
        <v>44386</v>
      </c>
      <c r="E3140" s="6" t="s">
        <v>33</v>
      </c>
      <c r="F3140" s="6" t="s">
        <v>110</v>
      </c>
      <c r="G3140" s="6" t="s">
        <v>111</v>
      </c>
      <c r="H3140" s="6" t="s">
        <v>19</v>
      </c>
      <c r="I3140" s="8">
        <v>0.45</v>
      </c>
      <c r="J3140" s="9">
        <v>2250</v>
      </c>
      <c r="K3140" s="10">
        <f t="shared" si="24"/>
        <v>1012.5</v>
      </c>
      <c r="L3140" s="10">
        <f t="shared" si="25"/>
        <v>354.375</v>
      </c>
      <c r="M3140" s="11">
        <v>0.35</v>
      </c>
      <c r="O3140" s="16"/>
      <c r="P3140" s="14"/>
      <c r="Q3140" s="12"/>
      <c r="R3140" s="13"/>
    </row>
    <row r="3141" spans="1:18" ht="15.85" customHeight="1">
      <c r="A3141" s="1"/>
      <c r="B3141" s="6" t="s">
        <v>14</v>
      </c>
      <c r="C3141" s="6">
        <v>1185732</v>
      </c>
      <c r="D3141" s="7">
        <v>44386</v>
      </c>
      <c r="E3141" s="6" t="s">
        <v>33</v>
      </c>
      <c r="F3141" s="6" t="s">
        <v>110</v>
      </c>
      <c r="G3141" s="6" t="s">
        <v>111</v>
      </c>
      <c r="H3141" s="6" t="s">
        <v>20</v>
      </c>
      <c r="I3141" s="8">
        <v>0.45</v>
      </c>
      <c r="J3141" s="9">
        <v>1750</v>
      </c>
      <c r="K3141" s="10">
        <f t="shared" si="24"/>
        <v>787.5</v>
      </c>
      <c r="L3141" s="10">
        <f t="shared" si="25"/>
        <v>275.625</v>
      </c>
      <c r="M3141" s="11">
        <v>0.35</v>
      </c>
      <c r="O3141" s="16"/>
      <c r="P3141" s="14"/>
      <c r="Q3141" s="12"/>
      <c r="R3141" s="13"/>
    </row>
    <row r="3142" spans="1:18" ht="15.85" customHeight="1">
      <c r="A3142" s="1"/>
      <c r="B3142" s="6" t="s">
        <v>14</v>
      </c>
      <c r="C3142" s="6">
        <v>1185732</v>
      </c>
      <c r="D3142" s="7">
        <v>44386</v>
      </c>
      <c r="E3142" s="6" t="s">
        <v>33</v>
      </c>
      <c r="F3142" s="6" t="s">
        <v>110</v>
      </c>
      <c r="G3142" s="6" t="s">
        <v>111</v>
      </c>
      <c r="H3142" s="6" t="s">
        <v>21</v>
      </c>
      <c r="I3142" s="8">
        <v>0.55000000000000004</v>
      </c>
      <c r="J3142" s="9">
        <v>2000</v>
      </c>
      <c r="K3142" s="10">
        <f t="shared" si="24"/>
        <v>1100</v>
      </c>
      <c r="L3142" s="10">
        <f t="shared" si="25"/>
        <v>330</v>
      </c>
      <c r="M3142" s="11">
        <v>0.3</v>
      </c>
      <c r="O3142" s="16"/>
      <c r="P3142" s="14"/>
      <c r="Q3142" s="12"/>
      <c r="R3142" s="13"/>
    </row>
    <row r="3143" spans="1:18" ht="15.85" customHeight="1">
      <c r="A3143" s="1"/>
      <c r="B3143" s="6" t="s">
        <v>14</v>
      </c>
      <c r="C3143" s="6">
        <v>1185732</v>
      </c>
      <c r="D3143" s="7">
        <v>44386</v>
      </c>
      <c r="E3143" s="6" t="s">
        <v>33</v>
      </c>
      <c r="F3143" s="6" t="s">
        <v>110</v>
      </c>
      <c r="G3143" s="6" t="s">
        <v>111</v>
      </c>
      <c r="H3143" s="6" t="s">
        <v>22</v>
      </c>
      <c r="I3143" s="8">
        <v>0.60000000000000009</v>
      </c>
      <c r="J3143" s="9">
        <v>3750</v>
      </c>
      <c r="K3143" s="10">
        <f t="shared" si="24"/>
        <v>2250.0000000000005</v>
      </c>
      <c r="L3143" s="10">
        <f t="shared" si="25"/>
        <v>900.00000000000023</v>
      </c>
      <c r="M3143" s="11">
        <v>0.4</v>
      </c>
      <c r="O3143" s="16"/>
      <c r="P3143" s="14"/>
      <c r="Q3143" s="12"/>
      <c r="R3143" s="13"/>
    </row>
    <row r="3144" spans="1:18" ht="15.85" customHeight="1">
      <c r="A3144" s="1"/>
      <c r="B3144" s="6" t="s">
        <v>14</v>
      </c>
      <c r="C3144" s="6">
        <v>1185732</v>
      </c>
      <c r="D3144" s="7">
        <v>44418</v>
      </c>
      <c r="E3144" s="6" t="s">
        <v>33</v>
      </c>
      <c r="F3144" s="6" t="s">
        <v>110</v>
      </c>
      <c r="G3144" s="6" t="s">
        <v>111</v>
      </c>
      <c r="H3144" s="6" t="s">
        <v>17</v>
      </c>
      <c r="I3144" s="8">
        <v>0.5</v>
      </c>
      <c r="J3144" s="9">
        <v>5250</v>
      </c>
      <c r="K3144" s="10">
        <f t="shared" si="24"/>
        <v>2625</v>
      </c>
      <c r="L3144" s="10">
        <f t="shared" si="25"/>
        <v>1050</v>
      </c>
      <c r="M3144" s="11">
        <v>0.4</v>
      </c>
      <c r="O3144" s="16"/>
      <c r="P3144" s="14"/>
      <c r="Q3144" s="12"/>
      <c r="R3144" s="13"/>
    </row>
    <row r="3145" spans="1:18" ht="15.85" customHeight="1">
      <c r="A3145" s="1"/>
      <c r="B3145" s="6" t="s">
        <v>14</v>
      </c>
      <c r="C3145" s="6">
        <v>1185732</v>
      </c>
      <c r="D3145" s="7">
        <v>44418</v>
      </c>
      <c r="E3145" s="6" t="s">
        <v>33</v>
      </c>
      <c r="F3145" s="6" t="s">
        <v>110</v>
      </c>
      <c r="G3145" s="6" t="s">
        <v>111</v>
      </c>
      <c r="H3145" s="6" t="s">
        <v>18</v>
      </c>
      <c r="I3145" s="8">
        <v>0.45000000000000007</v>
      </c>
      <c r="J3145" s="9">
        <v>3000</v>
      </c>
      <c r="K3145" s="10">
        <f t="shared" si="24"/>
        <v>1350.0000000000002</v>
      </c>
      <c r="L3145" s="10">
        <f t="shared" si="25"/>
        <v>540.00000000000011</v>
      </c>
      <c r="M3145" s="11">
        <v>0.4</v>
      </c>
      <c r="O3145" s="16"/>
      <c r="P3145" s="14"/>
      <c r="Q3145" s="12"/>
      <c r="R3145" s="13"/>
    </row>
    <row r="3146" spans="1:18" ht="15.85" customHeight="1">
      <c r="A3146" s="1"/>
      <c r="B3146" s="6" t="s">
        <v>14</v>
      </c>
      <c r="C3146" s="6">
        <v>1185732</v>
      </c>
      <c r="D3146" s="7">
        <v>44418</v>
      </c>
      <c r="E3146" s="6" t="s">
        <v>33</v>
      </c>
      <c r="F3146" s="6" t="s">
        <v>110</v>
      </c>
      <c r="G3146" s="6" t="s">
        <v>111</v>
      </c>
      <c r="H3146" s="6" t="s">
        <v>19</v>
      </c>
      <c r="I3146" s="8">
        <v>0.4</v>
      </c>
      <c r="J3146" s="9">
        <v>2250</v>
      </c>
      <c r="K3146" s="10">
        <f t="shared" si="24"/>
        <v>900</v>
      </c>
      <c r="L3146" s="10">
        <f t="shared" si="25"/>
        <v>315</v>
      </c>
      <c r="M3146" s="11">
        <v>0.35</v>
      </c>
      <c r="O3146" s="16"/>
      <c r="P3146" s="14"/>
      <c r="Q3146" s="12"/>
      <c r="R3146" s="13"/>
    </row>
    <row r="3147" spans="1:18" ht="15.85" customHeight="1">
      <c r="A3147" s="1"/>
      <c r="B3147" s="6" t="s">
        <v>14</v>
      </c>
      <c r="C3147" s="6">
        <v>1185732</v>
      </c>
      <c r="D3147" s="7">
        <v>44418</v>
      </c>
      <c r="E3147" s="6" t="s">
        <v>33</v>
      </c>
      <c r="F3147" s="6" t="s">
        <v>110</v>
      </c>
      <c r="G3147" s="6" t="s">
        <v>111</v>
      </c>
      <c r="H3147" s="6" t="s">
        <v>20</v>
      </c>
      <c r="I3147" s="8">
        <v>0.4</v>
      </c>
      <c r="J3147" s="9">
        <v>2000</v>
      </c>
      <c r="K3147" s="10">
        <f t="shared" si="24"/>
        <v>800</v>
      </c>
      <c r="L3147" s="10">
        <f t="shared" si="25"/>
        <v>280</v>
      </c>
      <c r="M3147" s="11">
        <v>0.35</v>
      </c>
      <c r="O3147" s="16"/>
      <c r="P3147" s="14"/>
      <c r="Q3147" s="12"/>
      <c r="R3147" s="13"/>
    </row>
    <row r="3148" spans="1:18" ht="15.85" customHeight="1">
      <c r="A3148" s="1"/>
      <c r="B3148" s="6" t="s">
        <v>14</v>
      </c>
      <c r="C3148" s="6">
        <v>1185732</v>
      </c>
      <c r="D3148" s="7">
        <v>44418</v>
      </c>
      <c r="E3148" s="6" t="s">
        <v>33</v>
      </c>
      <c r="F3148" s="6" t="s">
        <v>110</v>
      </c>
      <c r="G3148" s="6" t="s">
        <v>111</v>
      </c>
      <c r="H3148" s="6" t="s">
        <v>21</v>
      </c>
      <c r="I3148" s="8">
        <v>0.5</v>
      </c>
      <c r="J3148" s="9">
        <v>1750</v>
      </c>
      <c r="K3148" s="10">
        <f t="shared" si="24"/>
        <v>875</v>
      </c>
      <c r="L3148" s="10">
        <f t="shared" si="25"/>
        <v>262.5</v>
      </c>
      <c r="M3148" s="11">
        <v>0.3</v>
      </c>
      <c r="O3148" s="16"/>
      <c r="P3148" s="14"/>
      <c r="Q3148" s="12"/>
      <c r="R3148" s="13"/>
    </row>
    <row r="3149" spans="1:18" ht="15.85" customHeight="1">
      <c r="A3149" s="1"/>
      <c r="B3149" s="6" t="s">
        <v>14</v>
      </c>
      <c r="C3149" s="6">
        <v>1185732</v>
      </c>
      <c r="D3149" s="7">
        <v>44418</v>
      </c>
      <c r="E3149" s="6" t="s">
        <v>33</v>
      </c>
      <c r="F3149" s="6" t="s">
        <v>110</v>
      </c>
      <c r="G3149" s="6" t="s">
        <v>111</v>
      </c>
      <c r="H3149" s="6" t="s">
        <v>22</v>
      </c>
      <c r="I3149" s="8">
        <v>0.55000000000000004</v>
      </c>
      <c r="J3149" s="9">
        <v>3500</v>
      </c>
      <c r="K3149" s="10">
        <f t="shared" si="24"/>
        <v>1925.0000000000002</v>
      </c>
      <c r="L3149" s="10">
        <f t="shared" si="25"/>
        <v>770.00000000000011</v>
      </c>
      <c r="M3149" s="11">
        <v>0.4</v>
      </c>
      <c r="O3149" s="16"/>
      <c r="P3149" s="14"/>
      <c r="Q3149" s="12"/>
      <c r="R3149" s="13"/>
    </row>
    <row r="3150" spans="1:18" ht="15.85" customHeight="1">
      <c r="A3150" s="1"/>
      <c r="B3150" s="6" t="s">
        <v>14</v>
      </c>
      <c r="C3150" s="6">
        <v>1185732</v>
      </c>
      <c r="D3150" s="7">
        <v>44450</v>
      </c>
      <c r="E3150" s="6" t="s">
        <v>33</v>
      </c>
      <c r="F3150" s="6" t="s">
        <v>110</v>
      </c>
      <c r="G3150" s="6" t="s">
        <v>111</v>
      </c>
      <c r="H3150" s="6" t="s">
        <v>17</v>
      </c>
      <c r="I3150" s="8">
        <v>0.35000000000000003</v>
      </c>
      <c r="J3150" s="9">
        <v>4750</v>
      </c>
      <c r="K3150" s="10">
        <f t="shared" si="24"/>
        <v>1662.5000000000002</v>
      </c>
      <c r="L3150" s="10">
        <f t="shared" si="25"/>
        <v>665.00000000000011</v>
      </c>
      <c r="M3150" s="11">
        <v>0.4</v>
      </c>
      <c r="O3150" s="16"/>
      <c r="P3150" s="14"/>
      <c r="Q3150" s="12"/>
      <c r="R3150" s="13"/>
    </row>
    <row r="3151" spans="1:18" ht="15.85" customHeight="1">
      <c r="A3151" s="1"/>
      <c r="B3151" s="6" t="s">
        <v>14</v>
      </c>
      <c r="C3151" s="6">
        <v>1185732</v>
      </c>
      <c r="D3151" s="7">
        <v>44450</v>
      </c>
      <c r="E3151" s="6" t="s">
        <v>33</v>
      </c>
      <c r="F3151" s="6" t="s">
        <v>110</v>
      </c>
      <c r="G3151" s="6" t="s">
        <v>111</v>
      </c>
      <c r="H3151" s="6" t="s">
        <v>18</v>
      </c>
      <c r="I3151" s="8">
        <v>0.3000000000000001</v>
      </c>
      <c r="J3151" s="9">
        <v>2750</v>
      </c>
      <c r="K3151" s="10">
        <f t="shared" si="24"/>
        <v>825.00000000000023</v>
      </c>
      <c r="L3151" s="10">
        <f t="shared" si="25"/>
        <v>330.00000000000011</v>
      </c>
      <c r="M3151" s="11">
        <v>0.4</v>
      </c>
      <c r="O3151" s="16"/>
      <c r="P3151" s="14"/>
      <c r="Q3151" s="12"/>
      <c r="R3151" s="13"/>
    </row>
    <row r="3152" spans="1:18" ht="15.85" customHeight="1">
      <c r="A3152" s="1"/>
      <c r="B3152" s="6" t="s">
        <v>14</v>
      </c>
      <c r="C3152" s="6">
        <v>1185732</v>
      </c>
      <c r="D3152" s="7">
        <v>44450</v>
      </c>
      <c r="E3152" s="6" t="s">
        <v>33</v>
      </c>
      <c r="F3152" s="6" t="s">
        <v>110</v>
      </c>
      <c r="G3152" s="6" t="s">
        <v>111</v>
      </c>
      <c r="H3152" s="6" t="s">
        <v>19</v>
      </c>
      <c r="I3152" s="8">
        <v>0.25000000000000006</v>
      </c>
      <c r="J3152" s="9">
        <v>1750</v>
      </c>
      <c r="K3152" s="10">
        <f t="shared" si="24"/>
        <v>437.50000000000011</v>
      </c>
      <c r="L3152" s="10">
        <f t="shared" si="25"/>
        <v>153.12500000000003</v>
      </c>
      <c r="M3152" s="11">
        <v>0.35</v>
      </c>
      <c r="O3152" s="16"/>
      <c r="P3152" s="14"/>
      <c r="Q3152" s="12"/>
      <c r="R3152" s="13"/>
    </row>
    <row r="3153" spans="1:18" ht="15.85" customHeight="1">
      <c r="A3153" s="1"/>
      <c r="B3153" s="6" t="s">
        <v>14</v>
      </c>
      <c r="C3153" s="6">
        <v>1185732</v>
      </c>
      <c r="D3153" s="7">
        <v>44450</v>
      </c>
      <c r="E3153" s="6" t="s">
        <v>33</v>
      </c>
      <c r="F3153" s="6" t="s">
        <v>110</v>
      </c>
      <c r="G3153" s="6" t="s">
        <v>111</v>
      </c>
      <c r="H3153" s="6" t="s">
        <v>20</v>
      </c>
      <c r="I3153" s="8">
        <v>0.25000000000000006</v>
      </c>
      <c r="J3153" s="9">
        <v>1500</v>
      </c>
      <c r="K3153" s="10">
        <f t="shared" si="24"/>
        <v>375.00000000000006</v>
      </c>
      <c r="L3153" s="10">
        <f t="shared" si="25"/>
        <v>131.25</v>
      </c>
      <c r="M3153" s="11">
        <v>0.35</v>
      </c>
      <c r="O3153" s="16"/>
      <c r="P3153" s="14"/>
      <c r="Q3153" s="12"/>
      <c r="R3153" s="13"/>
    </row>
    <row r="3154" spans="1:18" ht="15.85" customHeight="1">
      <c r="A3154" s="1"/>
      <c r="B3154" s="6" t="s">
        <v>14</v>
      </c>
      <c r="C3154" s="6">
        <v>1185732</v>
      </c>
      <c r="D3154" s="7">
        <v>44450</v>
      </c>
      <c r="E3154" s="6" t="s">
        <v>33</v>
      </c>
      <c r="F3154" s="6" t="s">
        <v>110</v>
      </c>
      <c r="G3154" s="6" t="s">
        <v>111</v>
      </c>
      <c r="H3154" s="6" t="s">
        <v>21</v>
      </c>
      <c r="I3154" s="8">
        <v>0.35000000000000003</v>
      </c>
      <c r="J3154" s="9">
        <v>1500</v>
      </c>
      <c r="K3154" s="10">
        <f t="shared" si="24"/>
        <v>525</v>
      </c>
      <c r="L3154" s="10">
        <f t="shared" si="25"/>
        <v>157.5</v>
      </c>
      <c r="M3154" s="11">
        <v>0.3</v>
      </c>
      <c r="O3154" s="16"/>
      <c r="P3154" s="14"/>
      <c r="Q3154" s="12"/>
      <c r="R3154" s="13"/>
    </row>
    <row r="3155" spans="1:18" ht="15.85" customHeight="1">
      <c r="A3155" s="1"/>
      <c r="B3155" s="6" t="s">
        <v>14</v>
      </c>
      <c r="C3155" s="6">
        <v>1185732</v>
      </c>
      <c r="D3155" s="7">
        <v>44450</v>
      </c>
      <c r="E3155" s="6" t="s">
        <v>33</v>
      </c>
      <c r="F3155" s="6" t="s">
        <v>110</v>
      </c>
      <c r="G3155" s="6" t="s">
        <v>111</v>
      </c>
      <c r="H3155" s="6" t="s">
        <v>22</v>
      </c>
      <c r="I3155" s="8">
        <v>0.4</v>
      </c>
      <c r="J3155" s="9">
        <v>2250</v>
      </c>
      <c r="K3155" s="10">
        <f t="shared" si="24"/>
        <v>900</v>
      </c>
      <c r="L3155" s="10">
        <f t="shared" si="25"/>
        <v>360</v>
      </c>
      <c r="M3155" s="11">
        <v>0.4</v>
      </c>
      <c r="O3155" s="16"/>
      <c r="P3155" s="14"/>
      <c r="Q3155" s="12"/>
      <c r="R3155" s="13"/>
    </row>
    <row r="3156" spans="1:18" ht="15.85" customHeight="1">
      <c r="A3156" s="1"/>
      <c r="B3156" s="6" t="s">
        <v>14</v>
      </c>
      <c r="C3156" s="6">
        <v>1185732</v>
      </c>
      <c r="D3156" s="7">
        <v>44479</v>
      </c>
      <c r="E3156" s="6" t="s">
        <v>33</v>
      </c>
      <c r="F3156" s="6" t="s">
        <v>110</v>
      </c>
      <c r="G3156" s="6" t="s">
        <v>111</v>
      </c>
      <c r="H3156" s="6" t="s">
        <v>17</v>
      </c>
      <c r="I3156" s="8">
        <v>0.44999999999999996</v>
      </c>
      <c r="J3156" s="9">
        <v>4000</v>
      </c>
      <c r="K3156" s="10">
        <f t="shared" si="24"/>
        <v>1799.9999999999998</v>
      </c>
      <c r="L3156" s="10">
        <f t="shared" si="25"/>
        <v>720</v>
      </c>
      <c r="M3156" s="11">
        <v>0.4</v>
      </c>
      <c r="O3156" s="16"/>
      <c r="P3156" s="14"/>
      <c r="Q3156" s="12"/>
      <c r="R3156" s="13"/>
    </row>
    <row r="3157" spans="1:18" ht="15.85" customHeight="1">
      <c r="A3157" s="1"/>
      <c r="B3157" s="6" t="s">
        <v>14</v>
      </c>
      <c r="C3157" s="6">
        <v>1185732</v>
      </c>
      <c r="D3157" s="7">
        <v>44479</v>
      </c>
      <c r="E3157" s="6" t="s">
        <v>33</v>
      </c>
      <c r="F3157" s="6" t="s">
        <v>110</v>
      </c>
      <c r="G3157" s="6" t="s">
        <v>111</v>
      </c>
      <c r="H3157" s="6" t="s">
        <v>18</v>
      </c>
      <c r="I3157" s="8">
        <v>0.35000000000000003</v>
      </c>
      <c r="J3157" s="9">
        <v>2500</v>
      </c>
      <c r="K3157" s="10">
        <f t="shared" si="24"/>
        <v>875.00000000000011</v>
      </c>
      <c r="L3157" s="10">
        <f t="shared" si="25"/>
        <v>350.00000000000006</v>
      </c>
      <c r="M3157" s="11">
        <v>0.4</v>
      </c>
      <c r="O3157" s="16"/>
      <c r="P3157" s="14"/>
      <c r="Q3157" s="12"/>
      <c r="R3157" s="13"/>
    </row>
    <row r="3158" spans="1:18" ht="15.85" customHeight="1">
      <c r="A3158" s="1"/>
      <c r="B3158" s="6" t="s">
        <v>14</v>
      </c>
      <c r="C3158" s="6">
        <v>1185732</v>
      </c>
      <c r="D3158" s="7">
        <v>44479</v>
      </c>
      <c r="E3158" s="6" t="s">
        <v>33</v>
      </c>
      <c r="F3158" s="6" t="s">
        <v>110</v>
      </c>
      <c r="G3158" s="6" t="s">
        <v>111</v>
      </c>
      <c r="H3158" s="6" t="s">
        <v>19</v>
      </c>
      <c r="I3158" s="8">
        <v>0.35000000000000003</v>
      </c>
      <c r="J3158" s="9">
        <v>1500</v>
      </c>
      <c r="K3158" s="10">
        <f t="shared" si="24"/>
        <v>525</v>
      </c>
      <c r="L3158" s="10">
        <f t="shared" si="25"/>
        <v>183.75</v>
      </c>
      <c r="M3158" s="11">
        <v>0.35</v>
      </c>
      <c r="O3158" s="16"/>
      <c r="P3158" s="14"/>
      <c r="Q3158" s="12"/>
      <c r="R3158" s="13"/>
    </row>
    <row r="3159" spans="1:18" ht="15.85" customHeight="1">
      <c r="A3159" s="1"/>
      <c r="B3159" s="6" t="s">
        <v>14</v>
      </c>
      <c r="C3159" s="6">
        <v>1185732</v>
      </c>
      <c r="D3159" s="7">
        <v>44479</v>
      </c>
      <c r="E3159" s="6" t="s">
        <v>33</v>
      </c>
      <c r="F3159" s="6" t="s">
        <v>110</v>
      </c>
      <c r="G3159" s="6" t="s">
        <v>111</v>
      </c>
      <c r="H3159" s="6" t="s">
        <v>20</v>
      </c>
      <c r="I3159" s="8">
        <v>0.35000000000000003</v>
      </c>
      <c r="J3159" s="9">
        <v>1500</v>
      </c>
      <c r="K3159" s="10">
        <f t="shared" si="24"/>
        <v>525</v>
      </c>
      <c r="L3159" s="10">
        <f t="shared" si="25"/>
        <v>183.75</v>
      </c>
      <c r="M3159" s="11">
        <v>0.35</v>
      </c>
      <c r="O3159" s="16"/>
      <c r="P3159" s="14"/>
      <c r="Q3159" s="12"/>
      <c r="R3159" s="13"/>
    </row>
    <row r="3160" spans="1:18" ht="15.85" customHeight="1">
      <c r="A3160" s="1"/>
      <c r="B3160" s="6" t="s">
        <v>14</v>
      </c>
      <c r="C3160" s="6">
        <v>1185732</v>
      </c>
      <c r="D3160" s="7">
        <v>44479</v>
      </c>
      <c r="E3160" s="6" t="s">
        <v>33</v>
      </c>
      <c r="F3160" s="6" t="s">
        <v>110</v>
      </c>
      <c r="G3160" s="6" t="s">
        <v>111</v>
      </c>
      <c r="H3160" s="6" t="s">
        <v>21</v>
      </c>
      <c r="I3160" s="8">
        <v>0.44999999999999996</v>
      </c>
      <c r="J3160" s="9">
        <v>1500</v>
      </c>
      <c r="K3160" s="10">
        <f t="shared" si="24"/>
        <v>674.99999999999989</v>
      </c>
      <c r="L3160" s="10">
        <f t="shared" si="25"/>
        <v>202.49999999999997</v>
      </c>
      <c r="M3160" s="11">
        <v>0.3</v>
      </c>
      <c r="O3160" s="16"/>
      <c r="P3160" s="14"/>
      <c r="Q3160" s="12"/>
      <c r="R3160" s="13"/>
    </row>
    <row r="3161" spans="1:18" ht="15.85" customHeight="1">
      <c r="A3161" s="1"/>
      <c r="B3161" s="6" t="s">
        <v>14</v>
      </c>
      <c r="C3161" s="6">
        <v>1185732</v>
      </c>
      <c r="D3161" s="7">
        <v>44479</v>
      </c>
      <c r="E3161" s="6" t="s">
        <v>33</v>
      </c>
      <c r="F3161" s="6" t="s">
        <v>110</v>
      </c>
      <c r="G3161" s="6" t="s">
        <v>111</v>
      </c>
      <c r="H3161" s="6" t="s">
        <v>22</v>
      </c>
      <c r="I3161" s="8">
        <v>0.49999999999999983</v>
      </c>
      <c r="J3161" s="9">
        <v>2750</v>
      </c>
      <c r="K3161" s="10">
        <f t="shared" si="24"/>
        <v>1374.9999999999995</v>
      </c>
      <c r="L3161" s="10">
        <f t="shared" si="25"/>
        <v>549.99999999999989</v>
      </c>
      <c r="M3161" s="11">
        <v>0.4</v>
      </c>
      <c r="O3161" s="16"/>
      <c r="P3161" s="14"/>
      <c r="Q3161" s="12"/>
      <c r="R3161" s="13"/>
    </row>
    <row r="3162" spans="1:18" ht="15.85" customHeight="1">
      <c r="A3162" s="1"/>
      <c r="B3162" s="6" t="s">
        <v>14</v>
      </c>
      <c r="C3162" s="6">
        <v>1185732</v>
      </c>
      <c r="D3162" s="7">
        <v>44510</v>
      </c>
      <c r="E3162" s="6" t="s">
        <v>33</v>
      </c>
      <c r="F3162" s="6" t="s">
        <v>110</v>
      </c>
      <c r="G3162" s="6" t="s">
        <v>111</v>
      </c>
      <c r="H3162" s="6" t="s">
        <v>17</v>
      </c>
      <c r="I3162" s="8">
        <v>0.44999999999999996</v>
      </c>
      <c r="J3162" s="9">
        <v>4250</v>
      </c>
      <c r="K3162" s="10">
        <f t="shared" si="24"/>
        <v>1912.4999999999998</v>
      </c>
      <c r="L3162" s="10">
        <f t="shared" si="25"/>
        <v>765</v>
      </c>
      <c r="M3162" s="11">
        <v>0.4</v>
      </c>
      <c r="O3162" s="16"/>
      <c r="P3162" s="14"/>
      <c r="Q3162" s="12"/>
      <c r="R3162" s="13"/>
    </row>
    <row r="3163" spans="1:18" ht="15.85" customHeight="1">
      <c r="A3163" s="1"/>
      <c r="B3163" s="6" t="s">
        <v>14</v>
      </c>
      <c r="C3163" s="6">
        <v>1185732</v>
      </c>
      <c r="D3163" s="7">
        <v>44510</v>
      </c>
      <c r="E3163" s="6" t="s">
        <v>33</v>
      </c>
      <c r="F3163" s="6" t="s">
        <v>110</v>
      </c>
      <c r="G3163" s="6" t="s">
        <v>111</v>
      </c>
      <c r="H3163" s="6" t="s">
        <v>18</v>
      </c>
      <c r="I3163" s="8">
        <v>0.35000000000000003</v>
      </c>
      <c r="J3163" s="9">
        <v>3250</v>
      </c>
      <c r="K3163" s="10">
        <f t="shared" si="24"/>
        <v>1137.5</v>
      </c>
      <c r="L3163" s="10">
        <f t="shared" si="25"/>
        <v>455</v>
      </c>
      <c r="M3163" s="11">
        <v>0.4</v>
      </c>
      <c r="O3163" s="16"/>
      <c r="P3163" s="14"/>
      <c r="Q3163" s="12"/>
      <c r="R3163" s="13"/>
    </row>
    <row r="3164" spans="1:18" ht="15.85" customHeight="1">
      <c r="A3164" s="1"/>
      <c r="B3164" s="6" t="s">
        <v>14</v>
      </c>
      <c r="C3164" s="6">
        <v>1185732</v>
      </c>
      <c r="D3164" s="7">
        <v>44510</v>
      </c>
      <c r="E3164" s="6" t="s">
        <v>33</v>
      </c>
      <c r="F3164" s="6" t="s">
        <v>110</v>
      </c>
      <c r="G3164" s="6" t="s">
        <v>111</v>
      </c>
      <c r="H3164" s="6" t="s">
        <v>19</v>
      </c>
      <c r="I3164" s="8">
        <v>0.35000000000000003</v>
      </c>
      <c r="J3164" s="9">
        <v>2700</v>
      </c>
      <c r="K3164" s="10">
        <f t="shared" si="24"/>
        <v>945.00000000000011</v>
      </c>
      <c r="L3164" s="10">
        <f t="shared" si="25"/>
        <v>330.75</v>
      </c>
      <c r="M3164" s="11">
        <v>0.35</v>
      </c>
      <c r="O3164" s="16"/>
      <c r="P3164" s="14"/>
      <c r="Q3164" s="12"/>
      <c r="R3164" s="13"/>
    </row>
    <row r="3165" spans="1:18" ht="15.85" customHeight="1">
      <c r="A3165" s="1"/>
      <c r="B3165" s="6" t="s">
        <v>14</v>
      </c>
      <c r="C3165" s="6">
        <v>1185732</v>
      </c>
      <c r="D3165" s="7">
        <v>44510</v>
      </c>
      <c r="E3165" s="6" t="s">
        <v>33</v>
      </c>
      <c r="F3165" s="6" t="s">
        <v>110</v>
      </c>
      <c r="G3165" s="6" t="s">
        <v>111</v>
      </c>
      <c r="H3165" s="6" t="s">
        <v>20</v>
      </c>
      <c r="I3165" s="8">
        <v>0.35000000000000003</v>
      </c>
      <c r="J3165" s="9">
        <v>2750</v>
      </c>
      <c r="K3165" s="10">
        <f t="shared" si="24"/>
        <v>962.50000000000011</v>
      </c>
      <c r="L3165" s="10">
        <f t="shared" si="25"/>
        <v>336.875</v>
      </c>
      <c r="M3165" s="11">
        <v>0.35</v>
      </c>
      <c r="O3165" s="16"/>
      <c r="P3165" s="14"/>
      <c r="Q3165" s="12"/>
      <c r="R3165" s="13"/>
    </row>
    <row r="3166" spans="1:18" ht="15.85" customHeight="1">
      <c r="A3166" s="1"/>
      <c r="B3166" s="6" t="s">
        <v>14</v>
      </c>
      <c r="C3166" s="6">
        <v>1185732</v>
      </c>
      <c r="D3166" s="7">
        <v>44510</v>
      </c>
      <c r="E3166" s="6" t="s">
        <v>33</v>
      </c>
      <c r="F3166" s="6" t="s">
        <v>110</v>
      </c>
      <c r="G3166" s="6" t="s">
        <v>111</v>
      </c>
      <c r="H3166" s="6" t="s">
        <v>21</v>
      </c>
      <c r="I3166" s="8">
        <v>0.6</v>
      </c>
      <c r="J3166" s="9">
        <v>2500</v>
      </c>
      <c r="K3166" s="10">
        <f t="shared" si="24"/>
        <v>1500</v>
      </c>
      <c r="L3166" s="10">
        <f t="shared" si="25"/>
        <v>450</v>
      </c>
      <c r="M3166" s="11">
        <v>0.3</v>
      </c>
      <c r="O3166" s="16"/>
      <c r="P3166" s="14"/>
      <c r="Q3166" s="12"/>
      <c r="R3166" s="13"/>
    </row>
    <row r="3167" spans="1:18" ht="15.85" customHeight="1">
      <c r="A3167" s="1"/>
      <c r="B3167" s="6" t="s">
        <v>14</v>
      </c>
      <c r="C3167" s="6">
        <v>1185732</v>
      </c>
      <c r="D3167" s="7">
        <v>44510</v>
      </c>
      <c r="E3167" s="6" t="s">
        <v>33</v>
      </c>
      <c r="F3167" s="6" t="s">
        <v>110</v>
      </c>
      <c r="G3167" s="6" t="s">
        <v>111</v>
      </c>
      <c r="H3167" s="6" t="s">
        <v>22</v>
      </c>
      <c r="I3167" s="8">
        <v>0.64999999999999991</v>
      </c>
      <c r="J3167" s="9">
        <v>3500</v>
      </c>
      <c r="K3167" s="10">
        <f t="shared" si="24"/>
        <v>2274.9999999999995</v>
      </c>
      <c r="L3167" s="10">
        <f t="shared" si="25"/>
        <v>909.99999999999989</v>
      </c>
      <c r="M3167" s="11">
        <v>0.4</v>
      </c>
      <c r="O3167" s="16"/>
      <c r="P3167" s="14"/>
      <c r="Q3167" s="12"/>
      <c r="R3167" s="13"/>
    </row>
    <row r="3168" spans="1:18" ht="15.85" customHeight="1">
      <c r="A3168" s="1"/>
      <c r="B3168" s="6" t="s">
        <v>14</v>
      </c>
      <c r="C3168" s="6">
        <v>1185732</v>
      </c>
      <c r="D3168" s="7">
        <v>44539</v>
      </c>
      <c r="E3168" s="6" t="s">
        <v>33</v>
      </c>
      <c r="F3168" s="6" t="s">
        <v>110</v>
      </c>
      <c r="G3168" s="6" t="s">
        <v>111</v>
      </c>
      <c r="H3168" s="6" t="s">
        <v>17</v>
      </c>
      <c r="I3168" s="8">
        <v>0.6</v>
      </c>
      <c r="J3168" s="9">
        <v>6000</v>
      </c>
      <c r="K3168" s="10">
        <f t="shared" si="24"/>
        <v>3600</v>
      </c>
      <c r="L3168" s="10">
        <f t="shared" si="25"/>
        <v>1440</v>
      </c>
      <c r="M3168" s="11">
        <v>0.4</v>
      </c>
      <c r="O3168" s="16"/>
      <c r="P3168" s="14"/>
      <c r="Q3168" s="12"/>
      <c r="R3168" s="13"/>
    </row>
    <row r="3169" spans="1:18" ht="15.85" customHeight="1">
      <c r="A3169" s="1"/>
      <c r="B3169" s="6" t="s">
        <v>14</v>
      </c>
      <c r="C3169" s="6">
        <v>1185732</v>
      </c>
      <c r="D3169" s="7">
        <v>44539</v>
      </c>
      <c r="E3169" s="6" t="s">
        <v>33</v>
      </c>
      <c r="F3169" s="6" t="s">
        <v>110</v>
      </c>
      <c r="G3169" s="6" t="s">
        <v>111</v>
      </c>
      <c r="H3169" s="6" t="s">
        <v>18</v>
      </c>
      <c r="I3169" s="8">
        <v>0.5</v>
      </c>
      <c r="J3169" s="9">
        <v>4000</v>
      </c>
      <c r="K3169" s="10">
        <f t="shared" si="24"/>
        <v>2000</v>
      </c>
      <c r="L3169" s="10">
        <f t="shared" si="25"/>
        <v>800</v>
      </c>
      <c r="M3169" s="11">
        <v>0.4</v>
      </c>
      <c r="O3169" s="16"/>
      <c r="P3169" s="14"/>
      <c r="Q3169" s="12"/>
      <c r="R3169" s="13"/>
    </row>
    <row r="3170" spans="1:18" ht="15.85" customHeight="1">
      <c r="A3170" s="1"/>
      <c r="B3170" s="6" t="s">
        <v>14</v>
      </c>
      <c r="C3170" s="6">
        <v>1185732</v>
      </c>
      <c r="D3170" s="7">
        <v>44539</v>
      </c>
      <c r="E3170" s="6" t="s">
        <v>33</v>
      </c>
      <c r="F3170" s="6" t="s">
        <v>110</v>
      </c>
      <c r="G3170" s="6" t="s">
        <v>111</v>
      </c>
      <c r="H3170" s="6" t="s">
        <v>19</v>
      </c>
      <c r="I3170" s="8">
        <v>0.5</v>
      </c>
      <c r="J3170" s="9">
        <v>3500</v>
      </c>
      <c r="K3170" s="10">
        <f t="shared" si="24"/>
        <v>1750</v>
      </c>
      <c r="L3170" s="10">
        <f t="shared" si="25"/>
        <v>612.5</v>
      </c>
      <c r="M3170" s="11">
        <v>0.35</v>
      </c>
      <c r="O3170" s="16"/>
      <c r="P3170" s="14"/>
      <c r="Q3170" s="12"/>
      <c r="R3170" s="13"/>
    </row>
    <row r="3171" spans="1:18" ht="15.85" customHeight="1">
      <c r="A3171" s="1"/>
      <c r="B3171" s="6" t="s">
        <v>14</v>
      </c>
      <c r="C3171" s="6">
        <v>1185732</v>
      </c>
      <c r="D3171" s="7">
        <v>44539</v>
      </c>
      <c r="E3171" s="6" t="s">
        <v>33</v>
      </c>
      <c r="F3171" s="6" t="s">
        <v>110</v>
      </c>
      <c r="G3171" s="6" t="s">
        <v>111</v>
      </c>
      <c r="H3171" s="6" t="s">
        <v>20</v>
      </c>
      <c r="I3171" s="8">
        <v>0.5</v>
      </c>
      <c r="J3171" s="9">
        <v>3000</v>
      </c>
      <c r="K3171" s="10">
        <f t="shared" si="24"/>
        <v>1500</v>
      </c>
      <c r="L3171" s="10">
        <f t="shared" si="25"/>
        <v>525</v>
      </c>
      <c r="M3171" s="11">
        <v>0.35</v>
      </c>
      <c r="O3171" s="16"/>
      <c r="P3171" s="14"/>
      <c r="Q3171" s="12"/>
      <c r="R3171" s="13"/>
    </row>
    <row r="3172" spans="1:18" ht="15.85" customHeight="1">
      <c r="A3172" s="1"/>
      <c r="B3172" s="6" t="s">
        <v>14</v>
      </c>
      <c r="C3172" s="6">
        <v>1185732</v>
      </c>
      <c r="D3172" s="7">
        <v>44539</v>
      </c>
      <c r="E3172" s="6" t="s">
        <v>33</v>
      </c>
      <c r="F3172" s="6" t="s">
        <v>110</v>
      </c>
      <c r="G3172" s="6" t="s">
        <v>111</v>
      </c>
      <c r="H3172" s="6" t="s">
        <v>21</v>
      </c>
      <c r="I3172" s="8">
        <v>0.6</v>
      </c>
      <c r="J3172" s="9">
        <v>3000</v>
      </c>
      <c r="K3172" s="10">
        <f t="shared" si="24"/>
        <v>1800</v>
      </c>
      <c r="L3172" s="10">
        <f t="shared" si="25"/>
        <v>540</v>
      </c>
      <c r="M3172" s="11">
        <v>0.3</v>
      </c>
      <c r="O3172" s="16"/>
      <c r="P3172" s="14"/>
      <c r="Q3172" s="12"/>
      <c r="R3172" s="13"/>
    </row>
    <row r="3173" spans="1:18" ht="15.85" customHeight="1">
      <c r="A3173" s="1"/>
      <c r="B3173" s="6" t="s">
        <v>14</v>
      </c>
      <c r="C3173" s="6">
        <v>1185732</v>
      </c>
      <c r="D3173" s="7">
        <v>44539</v>
      </c>
      <c r="E3173" s="6" t="s">
        <v>33</v>
      </c>
      <c r="F3173" s="6" t="s">
        <v>110</v>
      </c>
      <c r="G3173" s="6" t="s">
        <v>111</v>
      </c>
      <c r="H3173" s="6" t="s">
        <v>22</v>
      </c>
      <c r="I3173" s="8">
        <v>0.64999999999999991</v>
      </c>
      <c r="J3173" s="9">
        <v>4000</v>
      </c>
      <c r="K3173" s="10">
        <f t="shared" si="24"/>
        <v>2599.9999999999995</v>
      </c>
      <c r="L3173" s="10">
        <f t="shared" si="25"/>
        <v>1039.9999999999998</v>
      </c>
      <c r="M3173" s="11">
        <v>0.4</v>
      </c>
      <c r="O3173" s="16"/>
      <c r="P3173" s="14"/>
      <c r="Q3173" s="12"/>
      <c r="R3173" s="13"/>
    </row>
    <row r="3174" spans="1:18" ht="15.85" customHeight="1">
      <c r="A3174" s="1" t="s">
        <v>39</v>
      </c>
      <c r="B3174" s="6" t="s">
        <v>14</v>
      </c>
      <c r="C3174" s="6">
        <v>1185732</v>
      </c>
      <c r="D3174" s="7">
        <v>44213</v>
      </c>
      <c r="E3174" s="6" t="s">
        <v>33</v>
      </c>
      <c r="F3174" s="6" t="s">
        <v>112</v>
      </c>
      <c r="G3174" s="6" t="s">
        <v>113</v>
      </c>
      <c r="H3174" s="6" t="s">
        <v>17</v>
      </c>
      <c r="I3174" s="8">
        <v>0.35000000000000003</v>
      </c>
      <c r="J3174" s="9">
        <v>5000</v>
      </c>
      <c r="K3174" s="10">
        <f t="shared" si="24"/>
        <v>1750.0000000000002</v>
      </c>
      <c r="L3174" s="10">
        <f t="shared" si="25"/>
        <v>700.00000000000011</v>
      </c>
      <c r="M3174" s="11">
        <v>0.4</v>
      </c>
      <c r="O3174" s="16"/>
      <c r="P3174" s="14"/>
      <c r="Q3174" s="12"/>
      <c r="R3174" s="13"/>
    </row>
    <row r="3175" spans="1:18" ht="15.85" customHeight="1">
      <c r="A3175" s="1"/>
      <c r="B3175" s="6" t="s">
        <v>14</v>
      </c>
      <c r="C3175" s="6">
        <v>1185732</v>
      </c>
      <c r="D3175" s="7">
        <v>44213</v>
      </c>
      <c r="E3175" s="6" t="s">
        <v>33</v>
      </c>
      <c r="F3175" s="6" t="s">
        <v>112</v>
      </c>
      <c r="G3175" s="6" t="s">
        <v>113</v>
      </c>
      <c r="H3175" s="6" t="s">
        <v>18</v>
      </c>
      <c r="I3175" s="8">
        <v>0.35000000000000003</v>
      </c>
      <c r="J3175" s="9">
        <v>3000</v>
      </c>
      <c r="K3175" s="10">
        <f t="shared" si="24"/>
        <v>1050</v>
      </c>
      <c r="L3175" s="10">
        <f t="shared" si="25"/>
        <v>420</v>
      </c>
      <c r="M3175" s="11">
        <v>0.4</v>
      </c>
      <c r="O3175" s="16"/>
      <c r="P3175" s="14"/>
      <c r="Q3175" s="12"/>
      <c r="R3175" s="13"/>
    </row>
    <row r="3176" spans="1:18" ht="15.85" customHeight="1">
      <c r="A3176" s="1"/>
      <c r="B3176" s="6" t="s">
        <v>14</v>
      </c>
      <c r="C3176" s="6">
        <v>1185732</v>
      </c>
      <c r="D3176" s="7">
        <v>44213</v>
      </c>
      <c r="E3176" s="6" t="s">
        <v>33</v>
      </c>
      <c r="F3176" s="6" t="s">
        <v>112</v>
      </c>
      <c r="G3176" s="6" t="s">
        <v>113</v>
      </c>
      <c r="H3176" s="6" t="s">
        <v>19</v>
      </c>
      <c r="I3176" s="8">
        <v>0.25000000000000006</v>
      </c>
      <c r="J3176" s="9">
        <v>3000</v>
      </c>
      <c r="K3176" s="10">
        <f t="shared" si="24"/>
        <v>750.00000000000011</v>
      </c>
      <c r="L3176" s="10">
        <f t="shared" si="25"/>
        <v>300.00000000000006</v>
      </c>
      <c r="M3176" s="11">
        <v>0.4</v>
      </c>
      <c r="O3176" s="16"/>
      <c r="P3176" s="14"/>
      <c r="Q3176" s="12"/>
      <c r="R3176" s="13"/>
    </row>
    <row r="3177" spans="1:18" ht="15.85" customHeight="1">
      <c r="A3177" s="1"/>
      <c r="B3177" s="6" t="s">
        <v>14</v>
      </c>
      <c r="C3177" s="6">
        <v>1185732</v>
      </c>
      <c r="D3177" s="7">
        <v>44213</v>
      </c>
      <c r="E3177" s="6" t="s">
        <v>33</v>
      </c>
      <c r="F3177" s="6" t="s">
        <v>112</v>
      </c>
      <c r="G3177" s="6" t="s">
        <v>113</v>
      </c>
      <c r="H3177" s="6" t="s">
        <v>20</v>
      </c>
      <c r="I3177" s="8">
        <v>0.30000000000000004</v>
      </c>
      <c r="J3177" s="9">
        <v>1500</v>
      </c>
      <c r="K3177" s="10">
        <f t="shared" si="24"/>
        <v>450.00000000000006</v>
      </c>
      <c r="L3177" s="10">
        <f t="shared" si="25"/>
        <v>180.00000000000003</v>
      </c>
      <c r="M3177" s="11">
        <v>0.4</v>
      </c>
      <c r="O3177" s="16"/>
      <c r="P3177" s="14"/>
      <c r="Q3177" s="12"/>
      <c r="R3177" s="13"/>
    </row>
    <row r="3178" spans="1:18" ht="15.85" customHeight="1">
      <c r="A3178" s="1"/>
      <c r="B3178" s="6" t="s">
        <v>14</v>
      </c>
      <c r="C3178" s="6">
        <v>1185732</v>
      </c>
      <c r="D3178" s="7">
        <v>44213</v>
      </c>
      <c r="E3178" s="6" t="s">
        <v>33</v>
      </c>
      <c r="F3178" s="6" t="s">
        <v>112</v>
      </c>
      <c r="G3178" s="6" t="s">
        <v>113</v>
      </c>
      <c r="H3178" s="6" t="s">
        <v>21</v>
      </c>
      <c r="I3178" s="8">
        <v>0.44999999999999996</v>
      </c>
      <c r="J3178" s="9">
        <v>2000</v>
      </c>
      <c r="K3178" s="10">
        <f t="shared" si="24"/>
        <v>899.99999999999989</v>
      </c>
      <c r="L3178" s="10">
        <f t="shared" si="25"/>
        <v>360</v>
      </c>
      <c r="M3178" s="11">
        <v>0.4</v>
      </c>
      <c r="O3178" s="16"/>
      <c r="P3178" s="14"/>
      <c r="Q3178" s="12"/>
      <c r="R3178" s="13"/>
    </row>
    <row r="3179" spans="1:18" ht="15.85" customHeight="1">
      <c r="A3179" s="1"/>
      <c r="B3179" s="6" t="s">
        <v>14</v>
      </c>
      <c r="C3179" s="6">
        <v>1185732</v>
      </c>
      <c r="D3179" s="7">
        <v>44213</v>
      </c>
      <c r="E3179" s="6" t="s">
        <v>33</v>
      </c>
      <c r="F3179" s="6" t="s">
        <v>112</v>
      </c>
      <c r="G3179" s="6" t="s">
        <v>113</v>
      </c>
      <c r="H3179" s="6" t="s">
        <v>22</v>
      </c>
      <c r="I3179" s="8">
        <v>0.35000000000000003</v>
      </c>
      <c r="J3179" s="9">
        <v>3000</v>
      </c>
      <c r="K3179" s="10">
        <f t="shared" si="24"/>
        <v>1050</v>
      </c>
      <c r="L3179" s="10">
        <f t="shared" si="25"/>
        <v>420</v>
      </c>
      <c r="M3179" s="11">
        <v>0.4</v>
      </c>
      <c r="O3179" s="16"/>
      <c r="P3179" s="14"/>
      <c r="Q3179" s="12"/>
      <c r="R3179" s="13"/>
    </row>
    <row r="3180" spans="1:18" ht="15.85" customHeight="1">
      <c r="A3180" s="1"/>
      <c r="B3180" s="6" t="s">
        <v>14</v>
      </c>
      <c r="C3180" s="6">
        <v>1185732</v>
      </c>
      <c r="D3180" s="7">
        <v>44244</v>
      </c>
      <c r="E3180" s="6" t="s">
        <v>33</v>
      </c>
      <c r="F3180" s="6" t="s">
        <v>112</v>
      </c>
      <c r="G3180" s="6" t="s">
        <v>113</v>
      </c>
      <c r="H3180" s="6" t="s">
        <v>17</v>
      </c>
      <c r="I3180" s="8">
        <v>0.35000000000000003</v>
      </c>
      <c r="J3180" s="9">
        <v>5500</v>
      </c>
      <c r="K3180" s="10">
        <f t="shared" si="24"/>
        <v>1925.0000000000002</v>
      </c>
      <c r="L3180" s="10">
        <f t="shared" si="25"/>
        <v>770.00000000000011</v>
      </c>
      <c r="M3180" s="11">
        <v>0.4</v>
      </c>
      <c r="O3180" s="16"/>
      <c r="P3180" s="14"/>
      <c r="Q3180" s="12"/>
      <c r="R3180" s="13"/>
    </row>
    <row r="3181" spans="1:18" ht="15.85" customHeight="1">
      <c r="A3181" s="1"/>
      <c r="B3181" s="6" t="s">
        <v>14</v>
      </c>
      <c r="C3181" s="6">
        <v>1185732</v>
      </c>
      <c r="D3181" s="7">
        <v>44244</v>
      </c>
      <c r="E3181" s="6" t="s">
        <v>33</v>
      </c>
      <c r="F3181" s="6" t="s">
        <v>112</v>
      </c>
      <c r="G3181" s="6" t="s">
        <v>113</v>
      </c>
      <c r="H3181" s="6" t="s">
        <v>18</v>
      </c>
      <c r="I3181" s="8">
        <v>0.4</v>
      </c>
      <c r="J3181" s="9">
        <v>2000</v>
      </c>
      <c r="K3181" s="10">
        <f t="shared" si="24"/>
        <v>800</v>
      </c>
      <c r="L3181" s="10">
        <f t="shared" si="25"/>
        <v>320</v>
      </c>
      <c r="M3181" s="11">
        <v>0.4</v>
      </c>
      <c r="O3181" s="16"/>
      <c r="P3181" s="14"/>
      <c r="Q3181" s="12"/>
      <c r="R3181" s="13"/>
    </row>
    <row r="3182" spans="1:18" ht="15.85" customHeight="1">
      <c r="A3182" s="1"/>
      <c r="B3182" s="6" t="s">
        <v>14</v>
      </c>
      <c r="C3182" s="6">
        <v>1185732</v>
      </c>
      <c r="D3182" s="7">
        <v>44244</v>
      </c>
      <c r="E3182" s="6" t="s">
        <v>33</v>
      </c>
      <c r="F3182" s="6" t="s">
        <v>112</v>
      </c>
      <c r="G3182" s="6" t="s">
        <v>113</v>
      </c>
      <c r="H3182" s="6" t="s">
        <v>19</v>
      </c>
      <c r="I3182" s="8">
        <v>0.30000000000000004</v>
      </c>
      <c r="J3182" s="9">
        <v>3000</v>
      </c>
      <c r="K3182" s="10">
        <f t="shared" si="24"/>
        <v>900.00000000000011</v>
      </c>
      <c r="L3182" s="10">
        <f t="shared" si="25"/>
        <v>360.00000000000006</v>
      </c>
      <c r="M3182" s="11">
        <v>0.4</v>
      </c>
      <c r="O3182" s="16"/>
      <c r="P3182" s="14"/>
      <c r="Q3182" s="12"/>
      <c r="R3182" s="13"/>
    </row>
    <row r="3183" spans="1:18" ht="15.85" customHeight="1">
      <c r="A3183" s="1"/>
      <c r="B3183" s="6" t="s">
        <v>14</v>
      </c>
      <c r="C3183" s="6">
        <v>1185732</v>
      </c>
      <c r="D3183" s="7">
        <v>44244</v>
      </c>
      <c r="E3183" s="6" t="s">
        <v>33</v>
      </c>
      <c r="F3183" s="6" t="s">
        <v>112</v>
      </c>
      <c r="G3183" s="6" t="s">
        <v>113</v>
      </c>
      <c r="H3183" s="6" t="s">
        <v>20</v>
      </c>
      <c r="I3183" s="8">
        <v>0.35000000000000003</v>
      </c>
      <c r="J3183" s="9">
        <v>1750</v>
      </c>
      <c r="K3183" s="10">
        <f t="shared" si="24"/>
        <v>612.50000000000011</v>
      </c>
      <c r="L3183" s="10">
        <f t="shared" si="25"/>
        <v>245.00000000000006</v>
      </c>
      <c r="M3183" s="11">
        <v>0.4</v>
      </c>
      <c r="O3183" s="16"/>
      <c r="P3183" s="14"/>
      <c r="Q3183" s="12"/>
      <c r="R3183" s="13"/>
    </row>
    <row r="3184" spans="1:18" ht="15.85" customHeight="1">
      <c r="A3184" s="1"/>
      <c r="B3184" s="6" t="s">
        <v>14</v>
      </c>
      <c r="C3184" s="6">
        <v>1185732</v>
      </c>
      <c r="D3184" s="7">
        <v>44244</v>
      </c>
      <c r="E3184" s="6" t="s">
        <v>33</v>
      </c>
      <c r="F3184" s="6" t="s">
        <v>112</v>
      </c>
      <c r="G3184" s="6" t="s">
        <v>113</v>
      </c>
      <c r="H3184" s="6" t="s">
        <v>21</v>
      </c>
      <c r="I3184" s="8">
        <v>0.49999999999999994</v>
      </c>
      <c r="J3184" s="9">
        <v>2500</v>
      </c>
      <c r="K3184" s="10">
        <f t="shared" si="24"/>
        <v>1249.9999999999998</v>
      </c>
      <c r="L3184" s="10">
        <f t="shared" si="25"/>
        <v>499.99999999999994</v>
      </c>
      <c r="M3184" s="11">
        <v>0.4</v>
      </c>
      <c r="O3184" s="16"/>
      <c r="P3184" s="14"/>
      <c r="Q3184" s="12"/>
      <c r="R3184" s="13"/>
    </row>
    <row r="3185" spans="1:18" ht="15.85" customHeight="1">
      <c r="A3185" s="1"/>
      <c r="B3185" s="6" t="s">
        <v>14</v>
      </c>
      <c r="C3185" s="6">
        <v>1185732</v>
      </c>
      <c r="D3185" s="7">
        <v>44244</v>
      </c>
      <c r="E3185" s="6" t="s">
        <v>33</v>
      </c>
      <c r="F3185" s="6" t="s">
        <v>112</v>
      </c>
      <c r="G3185" s="6" t="s">
        <v>113</v>
      </c>
      <c r="H3185" s="6" t="s">
        <v>22</v>
      </c>
      <c r="I3185" s="8">
        <v>0.24999999999999994</v>
      </c>
      <c r="J3185" s="9">
        <v>3500</v>
      </c>
      <c r="K3185" s="10">
        <f t="shared" si="24"/>
        <v>874.99999999999977</v>
      </c>
      <c r="L3185" s="10">
        <f t="shared" si="25"/>
        <v>349.99999999999994</v>
      </c>
      <c r="M3185" s="11">
        <v>0.4</v>
      </c>
      <c r="O3185" s="16"/>
      <c r="P3185" s="14"/>
      <c r="Q3185" s="12"/>
      <c r="R3185" s="13"/>
    </row>
    <row r="3186" spans="1:18" ht="15.85" customHeight="1">
      <c r="A3186" s="1"/>
      <c r="B3186" s="6" t="s">
        <v>14</v>
      </c>
      <c r="C3186" s="6">
        <v>1185732</v>
      </c>
      <c r="D3186" s="7">
        <v>44271</v>
      </c>
      <c r="E3186" s="6" t="s">
        <v>33</v>
      </c>
      <c r="F3186" s="6" t="s">
        <v>112</v>
      </c>
      <c r="G3186" s="6" t="s">
        <v>113</v>
      </c>
      <c r="H3186" s="6" t="s">
        <v>17</v>
      </c>
      <c r="I3186" s="8">
        <v>0.30000000000000004</v>
      </c>
      <c r="J3186" s="9">
        <v>5700</v>
      </c>
      <c r="K3186" s="10">
        <f t="shared" si="24"/>
        <v>1710.0000000000002</v>
      </c>
      <c r="L3186" s="10">
        <f t="shared" si="25"/>
        <v>684.00000000000011</v>
      </c>
      <c r="M3186" s="11">
        <v>0.4</v>
      </c>
      <c r="O3186" s="16"/>
      <c r="P3186" s="14"/>
      <c r="Q3186" s="12"/>
      <c r="R3186" s="13"/>
    </row>
    <row r="3187" spans="1:18" ht="15.85" customHeight="1">
      <c r="A3187" s="1"/>
      <c r="B3187" s="6" t="s">
        <v>14</v>
      </c>
      <c r="C3187" s="6">
        <v>1185732</v>
      </c>
      <c r="D3187" s="7">
        <v>44271</v>
      </c>
      <c r="E3187" s="6" t="s">
        <v>33</v>
      </c>
      <c r="F3187" s="6" t="s">
        <v>112</v>
      </c>
      <c r="G3187" s="6" t="s">
        <v>113</v>
      </c>
      <c r="H3187" s="6" t="s">
        <v>18</v>
      </c>
      <c r="I3187" s="8">
        <v>0.30000000000000004</v>
      </c>
      <c r="J3187" s="9">
        <v>2750</v>
      </c>
      <c r="K3187" s="10">
        <f t="shared" si="24"/>
        <v>825.00000000000011</v>
      </c>
      <c r="L3187" s="10">
        <f t="shared" si="25"/>
        <v>330.00000000000006</v>
      </c>
      <c r="M3187" s="11">
        <v>0.4</v>
      </c>
      <c r="O3187" s="16"/>
      <c r="P3187" s="14"/>
      <c r="Q3187" s="12"/>
      <c r="R3187" s="13"/>
    </row>
    <row r="3188" spans="1:18" ht="15.85" customHeight="1">
      <c r="A3188" s="1"/>
      <c r="B3188" s="6" t="s">
        <v>14</v>
      </c>
      <c r="C3188" s="6">
        <v>1185732</v>
      </c>
      <c r="D3188" s="7">
        <v>44271</v>
      </c>
      <c r="E3188" s="6" t="s">
        <v>33</v>
      </c>
      <c r="F3188" s="6" t="s">
        <v>112</v>
      </c>
      <c r="G3188" s="6" t="s">
        <v>113</v>
      </c>
      <c r="H3188" s="6" t="s">
        <v>19</v>
      </c>
      <c r="I3188" s="8">
        <v>0.2</v>
      </c>
      <c r="J3188" s="9">
        <v>3250</v>
      </c>
      <c r="K3188" s="10">
        <f t="shared" si="24"/>
        <v>650</v>
      </c>
      <c r="L3188" s="10">
        <f t="shared" si="25"/>
        <v>260</v>
      </c>
      <c r="M3188" s="11">
        <v>0.4</v>
      </c>
      <c r="O3188" s="16"/>
      <c r="P3188" s="14"/>
      <c r="Q3188" s="12"/>
      <c r="R3188" s="13"/>
    </row>
    <row r="3189" spans="1:18" ht="15.85" customHeight="1">
      <c r="A3189" s="1"/>
      <c r="B3189" s="6" t="s">
        <v>14</v>
      </c>
      <c r="C3189" s="6">
        <v>1185732</v>
      </c>
      <c r="D3189" s="7">
        <v>44271</v>
      </c>
      <c r="E3189" s="6" t="s">
        <v>33</v>
      </c>
      <c r="F3189" s="6" t="s">
        <v>112</v>
      </c>
      <c r="G3189" s="6" t="s">
        <v>113</v>
      </c>
      <c r="H3189" s="6" t="s">
        <v>20</v>
      </c>
      <c r="I3189" s="8">
        <v>0.24999999999999994</v>
      </c>
      <c r="J3189" s="9">
        <v>1750</v>
      </c>
      <c r="K3189" s="10">
        <f t="shared" si="24"/>
        <v>437.49999999999989</v>
      </c>
      <c r="L3189" s="10">
        <f t="shared" si="25"/>
        <v>174.99999999999997</v>
      </c>
      <c r="M3189" s="11">
        <v>0.4</v>
      </c>
      <c r="O3189" s="16"/>
      <c r="P3189" s="14"/>
      <c r="Q3189" s="12"/>
      <c r="R3189" s="13"/>
    </row>
    <row r="3190" spans="1:18" ht="15.85" customHeight="1">
      <c r="A3190" s="1"/>
      <c r="B3190" s="6" t="s">
        <v>14</v>
      </c>
      <c r="C3190" s="6">
        <v>1185732</v>
      </c>
      <c r="D3190" s="7">
        <v>44271</v>
      </c>
      <c r="E3190" s="6" t="s">
        <v>33</v>
      </c>
      <c r="F3190" s="6" t="s">
        <v>112</v>
      </c>
      <c r="G3190" s="6" t="s">
        <v>113</v>
      </c>
      <c r="H3190" s="6" t="s">
        <v>21</v>
      </c>
      <c r="I3190" s="8">
        <v>0.4</v>
      </c>
      <c r="J3190" s="9">
        <v>2250</v>
      </c>
      <c r="K3190" s="10">
        <f t="shared" si="24"/>
        <v>900</v>
      </c>
      <c r="L3190" s="10">
        <f t="shared" si="25"/>
        <v>360</v>
      </c>
      <c r="M3190" s="11">
        <v>0.4</v>
      </c>
      <c r="O3190" s="16"/>
      <c r="P3190" s="14"/>
      <c r="Q3190" s="12"/>
      <c r="R3190" s="13"/>
    </row>
    <row r="3191" spans="1:18" ht="15.85" customHeight="1">
      <c r="A3191" s="1"/>
      <c r="B3191" s="6" t="s">
        <v>14</v>
      </c>
      <c r="C3191" s="6">
        <v>1185732</v>
      </c>
      <c r="D3191" s="7">
        <v>44271</v>
      </c>
      <c r="E3191" s="6" t="s">
        <v>33</v>
      </c>
      <c r="F3191" s="6" t="s">
        <v>112</v>
      </c>
      <c r="G3191" s="6" t="s">
        <v>113</v>
      </c>
      <c r="H3191" s="6" t="s">
        <v>22</v>
      </c>
      <c r="I3191" s="8">
        <v>0.30000000000000004</v>
      </c>
      <c r="J3191" s="9">
        <v>3250</v>
      </c>
      <c r="K3191" s="10">
        <f t="shared" si="24"/>
        <v>975.00000000000011</v>
      </c>
      <c r="L3191" s="10">
        <f t="shared" si="25"/>
        <v>390.00000000000006</v>
      </c>
      <c r="M3191" s="11">
        <v>0.4</v>
      </c>
      <c r="O3191" s="16"/>
      <c r="P3191" s="14"/>
      <c r="Q3191" s="12"/>
      <c r="R3191" s="13"/>
    </row>
    <row r="3192" spans="1:18" ht="15.85" customHeight="1">
      <c r="A3192" s="1"/>
      <c r="B3192" s="6" t="s">
        <v>14</v>
      </c>
      <c r="C3192" s="6">
        <v>1185732</v>
      </c>
      <c r="D3192" s="7">
        <v>44303</v>
      </c>
      <c r="E3192" s="6" t="s">
        <v>33</v>
      </c>
      <c r="F3192" s="6" t="s">
        <v>112</v>
      </c>
      <c r="G3192" s="6" t="s">
        <v>113</v>
      </c>
      <c r="H3192" s="6" t="s">
        <v>17</v>
      </c>
      <c r="I3192" s="8">
        <v>0.30000000000000004</v>
      </c>
      <c r="J3192" s="9">
        <v>5500</v>
      </c>
      <c r="K3192" s="10">
        <f t="shared" si="24"/>
        <v>1650.0000000000002</v>
      </c>
      <c r="L3192" s="10">
        <f t="shared" si="25"/>
        <v>660.00000000000011</v>
      </c>
      <c r="M3192" s="11">
        <v>0.4</v>
      </c>
      <c r="O3192" s="16"/>
      <c r="P3192" s="14"/>
      <c r="Q3192" s="12"/>
      <c r="R3192" s="13"/>
    </row>
    <row r="3193" spans="1:18" ht="15.85" customHeight="1">
      <c r="A3193" s="1"/>
      <c r="B3193" s="6" t="s">
        <v>14</v>
      </c>
      <c r="C3193" s="6">
        <v>1185732</v>
      </c>
      <c r="D3193" s="7">
        <v>44303</v>
      </c>
      <c r="E3193" s="6" t="s">
        <v>33</v>
      </c>
      <c r="F3193" s="6" t="s">
        <v>112</v>
      </c>
      <c r="G3193" s="6" t="s">
        <v>113</v>
      </c>
      <c r="H3193" s="6" t="s">
        <v>18</v>
      </c>
      <c r="I3193" s="8">
        <v>0.30000000000000004</v>
      </c>
      <c r="J3193" s="9">
        <v>2500</v>
      </c>
      <c r="K3193" s="10">
        <f t="shared" si="24"/>
        <v>750.00000000000011</v>
      </c>
      <c r="L3193" s="10">
        <f t="shared" si="25"/>
        <v>300.00000000000006</v>
      </c>
      <c r="M3193" s="11">
        <v>0.4</v>
      </c>
      <c r="O3193" s="16"/>
      <c r="P3193" s="14"/>
      <c r="Q3193" s="12"/>
      <c r="R3193" s="13"/>
    </row>
    <row r="3194" spans="1:18" ht="15.85" customHeight="1">
      <c r="A3194" s="1"/>
      <c r="B3194" s="6" t="s">
        <v>14</v>
      </c>
      <c r="C3194" s="6">
        <v>1185732</v>
      </c>
      <c r="D3194" s="7">
        <v>44303</v>
      </c>
      <c r="E3194" s="6" t="s">
        <v>33</v>
      </c>
      <c r="F3194" s="6" t="s">
        <v>112</v>
      </c>
      <c r="G3194" s="6" t="s">
        <v>113</v>
      </c>
      <c r="H3194" s="6" t="s">
        <v>19</v>
      </c>
      <c r="I3194" s="8">
        <v>0.2</v>
      </c>
      <c r="J3194" s="9">
        <v>2500</v>
      </c>
      <c r="K3194" s="10">
        <f t="shared" si="24"/>
        <v>500</v>
      </c>
      <c r="L3194" s="10">
        <f t="shared" si="25"/>
        <v>200</v>
      </c>
      <c r="M3194" s="11">
        <v>0.4</v>
      </c>
      <c r="O3194" s="16"/>
      <c r="P3194" s="14"/>
      <c r="Q3194" s="12"/>
      <c r="R3194" s="13"/>
    </row>
    <row r="3195" spans="1:18" ht="15.85" customHeight="1">
      <c r="A3195" s="1"/>
      <c r="B3195" s="6" t="s">
        <v>14</v>
      </c>
      <c r="C3195" s="6">
        <v>1185732</v>
      </c>
      <c r="D3195" s="7">
        <v>44303</v>
      </c>
      <c r="E3195" s="6" t="s">
        <v>33</v>
      </c>
      <c r="F3195" s="6" t="s">
        <v>112</v>
      </c>
      <c r="G3195" s="6" t="s">
        <v>113</v>
      </c>
      <c r="H3195" s="6" t="s">
        <v>20</v>
      </c>
      <c r="I3195" s="8">
        <v>0.24999999999999994</v>
      </c>
      <c r="J3195" s="9">
        <v>1750</v>
      </c>
      <c r="K3195" s="10">
        <f t="shared" si="24"/>
        <v>437.49999999999989</v>
      </c>
      <c r="L3195" s="10">
        <f t="shared" si="25"/>
        <v>174.99999999999997</v>
      </c>
      <c r="M3195" s="11">
        <v>0.4</v>
      </c>
      <c r="O3195" s="16"/>
      <c r="P3195" s="14"/>
      <c r="Q3195" s="12"/>
      <c r="R3195" s="13"/>
    </row>
    <row r="3196" spans="1:18" ht="15.85" customHeight="1">
      <c r="A3196" s="1"/>
      <c r="B3196" s="6" t="s">
        <v>14</v>
      </c>
      <c r="C3196" s="6">
        <v>1185732</v>
      </c>
      <c r="D3196" s="7">
        <v>44303</v>
      </c>
      <c r="E3196" s="6" t="s">
        <v>33</v>
      </c>
      <c r="F3196" s="6" t="s">
        <v>112</v>
      </c>
      <c r="G3196" s="6" t="s">
        <v>113</v>
      </c>
      <c r="H3196" s="6" t="s">
        <v>21</v>
      </c>
      <c r="I3196" s="8">
        <v>0.65</v>
      </c>
      <c r="J3196" s="9">
        <v>2000</v>
      </c>
      <c r="K3196" s="10">
        <f t="shared" si="24"/>
        <v>1300</v>
      </c>
      <c r="L3196" s="10">
        <f t="shared" si="25"/>
        <v>520</v>
      </c>
      <c r="M3196" s="11">
        <v>0.4</v>
      </c>
      <c r="O3196" s="16"/>
      <c r="P3196" s="14"/>
      <c r="Q3196" s="12"/>
      <c r="R3196" s="13"/>
    </row>
    <row r="3197" spans="1:18" ht="15.85" customHeight="1">
      <c r="A3197" s="1"/>
      <c r="B3197" s="6" t="s">
        <v>14</v>
      </c>
      <c r="C3197" s="6">
        <v>1185732</v>
      </c>
      <c r="D3197" s="7">
        <v>44303</v>
      </c>
      <c r="E3197" s="6" t="s">
        <v>33</v>
      </c>
      <c r="F3197" s="6" t="s">
        <v>112</v>
      </c>
      <c r="G3197" s="6" t="s">
        <v>113</v>
      </c>
      <c r="H3197" s="6" t="s">
        <v>22</v>
      </c>
      <c r="I3197" s="8">
        <v>0.5</v>
      </c>
      <c r="J3197" s="9">
        <v>3250</v>
      </c>
      <c r="K3197" s="10">
        <f t="shared" si="24"/>
        <v>1625</v>
      </c>
      <c r="L3197" s="10">
        <f t="shared" si="25"/>
        <v>650</v>
      </c>
      <c r="M3197" s="11">
        <v>0.4</v>
      </c>
      <c r="O3197" s="16"/>
      <c r="P3197" s="14"/>
      <c r="Q3197" s="12"/>
      <c r="R3197" s="13"/>
    </row>
    <row r="3198" spans="1:18" ht="15.85" customHeight="1">
      <c r="A3198" s="1"/>
      <c r="B3198" s="6" t="s">
        <v>14</v>
      </c>
      <c r="C3198" s="6">
        <v>1185732</v>
      </c>
      <c r="D3198" s="7">
        <v>44334</v>
      </c>
      <c r="E3198" s="6" t="s">
        <v>33</v>
      </c>
      <c r="F3198" s="6" t="s">
        <v>112</v>
      </c>
      <c r="G3198" s="6" t="s">
        <v>113</v>
      </c>
      <c r="H3198" s="6" t="s">
        <v>17</v>
      </c>
      <c r="I3198" s="8">
        <v>0.6</v>
      </c>
      <c r="J3198" s="9">
        <v>5950</v>
      </c>
      <c r="K3198" s="10">
        <f t="shared" si="24"/>
        <v>3570</v>
      </c>
      <c r="L3198" s="10">
        <f t="shared" si="25"/>
        <v>1428</v>
      </c>
      <c r="M3198" s="11">
        <v>0.4</v>
      </c>
      <c r="O3198" s="16"/>
      <c r="P3198" s="14"/>
      <c r="Q3198" s="12"/>
      <c r="R3198" s="13"/>
    </row>
    <row r="3199" spans="1:18" ht="15.85" customHeight="1">
      <c r="A3199" s="1"/>
      <c r="B3199" s="6" t="s">
        <v>14</v>
      </c>
      <c r="C3199" s="6">
        <v>1185732</v>
      </c>
      <c r="D3199" s="7">
        <v>44334</v>
      </c>
      <c r="E3199" s="6" t="s">
        <v>33</v>
      </c>
      <c r="F3199" s="6" t="s">
        <v>112</v>
      </c>
      <c r="G3199" s="6" t="s">
        <v>113</v>
      </c>
      <c r="H3199" s="6" t="s">
        <v>18</v>
      </c>
      <c r="I3199" s="8">
        <v>0.4</v>
      </c>
      <c r="J3199" s="9">
        <v>3000</v>
      </c>
      <c r="K3199" s="10">
        <f t="shared" si="24"/>
        <v>1200</v>
      </c>
      <c r="L3199" s="10">
        <f t="shared" si="25"/>
        <v>480</v>
      </c>
      <c r="M3199" s="11">
        <v>0.4</v>
      </c>
      <c r="O3199" s="16"/>
      <c r="P3199" s="14"/>
      <c r="Q3199" s="12"/>
      <c r="R3199" s="13"/>
    </row>
    <row r="3200" spans="1:18" ht="15.85" customHeight="1">
      <c r="A3200" s="1"/>
      <c r="B3200" s="6" t="s">
        <v>14</v>
      </c>
      <c r="C3200" s="6">
        <v>1185732</v>
      </c>
      <c r="D3200" s="7">
        <v>44334</v>
      </c>
      <c r="E3200" s="6" t="s">
        <v>33</v>
      </c>
      <c r="F3200" s="6" t="s">
        <v>112</v>
      </c>
      <c r="G3200" s="6" t="s">
        <v>113</v>
      </c>
      <c r="H3200" s="6" t="s">
        <v>19</v>
      </c>
      <c r="I3200" s="8">
        <v>0.35000000000000003</v>
      </c>
      <c r="J3200" s="9">
        <v>2750</v>
      </c>
      <c r="K3200" s="10">
        <f t="shared" si="24"/>
        <v>962.50000000000011</v>
      </c>
      <c r="L3200" s="10">
        <f t="shared" si="25"/>
        <v>385.00000000000006</v>
      </c>
      <c r="M3200" s="11">
        <v>0.4</v>
      </c>
      <c r="O3200" s="16"/>
      <c r="P3200" s="14"/>
      <c r="Q3200" s="12"/>
      <c r="R3200" s="13"/>
    </row>
    <row r="3201" spans="1:18" ht="15.85" customHeight="1">
      <c r="A3201" s="1"/>
      <c r="B3201" s="6" t="s">
        <v>14</v>
      </c>
      <c r="C3201" s="6">
        <v>1185732</v>
      </c>
      <c r="D3201" s="7">
        <v>44334</v>
      </c>
      <c r="E3201" s="6" t="s">
        <v>33</v>
      </c>
      <c r="F3201" s="6" t="s">
        <v>112</v>
      </c>
      <c r="G3201" s="6" t="s">
        <v>113</v>
      </c>
      <c r="H3201" s="6" t="s">
        <v>20</v>
      </c>
      <c r="I3201" s="8">
        <v>0.35000000000000003</v>
      </c>
      <c r="J3201" s="9">
        <v>2000</v>
      </c>
      <c r="K3201" s="10">
        <f t="shared" si="24"/>
        <v>700.00000000000011</v>
      </c>
      <c r="L3201" s="10">
        <f t="shared" si="25"/>
        <v>280.00000000000006</v>
      </c>
      <c r="M3201" s="11">
        <v>0.4</v>
      </c>
      <c r="O3201" s="16"/>
      <c r="P3201" s="14"/>
      <c r="Q3201" s="12"/>
      <c r="R3201" s="13"/>
    </row>
    <row r="3202" spans="1:18" ht="15.85" customHeight="1">
      <c r="A3202" s="1"/>
      <c r="B3202" s="6" t="s">
        <v>14</v>
      </c>
      <c r="C3202" s="6">
        <v>1185732</v>
      </c>
      <c r="D3202" s="7">
        <v>44334</v>
      </c>
      <c r="E3202" s="6" t="s">
        <v>33</v>
      </c>
      <c r="F3202" s="6" t="s">
        <v>112</v>
      </c>
      <c r="G3202" s="6" t="s">
        <v>113</v>
      </c>
      <c r="H3202" s="6" t="s">
        <v>21</v>
      </c>
      <c r="I3202" s="8">
        <v>0.44999999999999996</v>
      </c>
      <c r="J3202" s="9">
        <v>2250</v>
      </c>
      <c r="K3202" s="10">
        <f t="shared" si="24"/>
        <v>1012.4999999999999</v>
      </c>
      <c r="L3202" s="10">
        <f t="shared" si="25"/>
        <v>405</v>
      </c>
      <c r="M3202" s="11">
        <v>0.4</v>
      </c>
      <c r="O3202" s="16"/>
      <c r="P3202" s="14"/>
      <c r="Q3202" s="12"/>
      <c r="R3202" s="13"/>
    </row>
    <row r="3203" spans="1:18" ht="15.85" customHeight="1">
      <c r="A3203" s="1"/>
      <c r="B3203" s="6" t="s">
        <v>14</v>
      </c>
      <c r="C3203" s="6">
        <v>1185732</v>
      </c>
      <c r="D3203" s="7">
        <v>44334</v>
      </c>
      <c r="E3203" s="6" t="s">
        <v>33</v>
      </c>
      <c r="F3203" s="6" t="s">
        <v>112</v>
      </c>
      <c r="G3203" s="6" t="s">
        <v>113</v>
      </c>
      <c r="H3203" s="6" t="s">
        <v>22</v>
      </c>
      <c r="I3203" s="8">
        <v>0.54999999999999993</v>
      </c>
      <c r="J3203" s="9">
        <v>3500</v>
      </c>
      <c r="K3203" s="10">
        <f t="shared" si="24"/>
        <v>1924.9999999999998</v>
      </c>
      <c r="L3203" s="10">
        <f t="shared" si="25"/>
        <v>770</v>
      </c>
      <c r="M3203" s="11">
        <v>0.4</v>
      </c>
      <c r="O3203" s="16"/>
      <c r="P3203" s="14"/>
      <c r="Q3203" s="12"/>
      <c r="R3203" s="13"/>
    </row>
    <row r="3204" spans="1:18" ht="15.85" customHeight="1">
      <c r="A3204" s="1"/>
      <c r="B3204" s="6" t="s">
        <v>14</v>
      </c>
      <c r="C3204" s="6">
        <v>1185732</v>
      </c>
      <c r="D3204" s="7">
        <v>44364</v>
      </c>
      <c r="E3204" s="6" t="s">
        <v>33</v>
      </c>
      <c r="F3204" s="6" t="s">
        <v>112</v>
      </c>
      <c r="G3204" s="6" t="s">
        <v>113</v>
      </c>
      <c r="H3204" s="6" t="s">
        <v>17</v>
      </c>
      <c r="I3204" s="8">
        <v>0.45</v>
      </c>
      <c r="J3204" s="9">
        <v>6000</v>
      </c>
      <c r="K3204" s="10">
        <f t="shared" si="24"/>
        <v>2700</v>
      </c>
      <c r="L3204" s="10">
        <f t="shared" si="25"/>
        <v>1080</v>
      </c>
      <c r="M3204" s="11">
        <v>0.4</v>
      </c>
      <c r="O3204" s="16"/>
      <c r="P3204" s="14"/>
      <c r="Q3204" s="12"/>
      <c r="R3204" s="13"/>
    </row>
    <row r="3205" spans="1:18" ht="15.85" customHeight="1">
      <c r="A3205" s="1"/>
      <c r="B3205" s="6" t="s">
        <v>14</v>
      </c>
      <c r="C3205" s="6">
        <v>1185732</v>
      </c>
      <c r="D3205" s="7">
        <v>44364</v>
      </c>
      <c r="E3205" s="6" t="s">
        <v>33</v>
      </c>
      <c r="F3205" s="6" t="s">
        <v>112</v>
      </c>
      <c r="G3205" s="6" t="s">
        <v>113</v>
      </c>
      <c r="H3205" s="6" t="s">
        <v>18</v>
      </c>
      <c r="I3205" s="8">
        <v>0.40000000000000008</v>
      </c>
      <c r="J3205" s="9">
        <v>4250</v>
      </c>
      <c r="K3205" s="10">
        <f t="shared" si="24"/>
        <v>1700.0000000000002</v>
      </c>
      <c r="L3205" s="10">
        <f t="shared" si="25"/>
        <v>680.00000000000011</v>
      </c>
      <c r="M3205" s="11">
        <v>0.4</v>
      </c>
      <c r="O3205" s="16"/>
      <c r="P3205" s="14"/>
      <c r="Q3205" s="12"/>
      <c r="R3205" s="13"/>
    </row>
    <row r="3206" spans="1:18" ht="15.85" customHeight="1">
      <c r="A3206" s="1"/>
      <c r="B3206" s="6" t="s">
        <v>14</v>
      </c>
      <c r="C3206" s="6">
        <v>1185732</v>
      </c>
      <c r="D3206" s="7">
        <v>44364</v>
      </c>
      <c r="E3206" s="6" t="s">
        <v>33</v>
      </c>
      <c r="F3206" s="6" t="s">
        <v>112</v>
      </c>
      <c r="G3206" s="6" t="s">
        <v>113</v>
      </c>
      <c r="H3206" s="6" t="s">
        <v>19</v>
      </c>
      <c r="I3206" s="8">
        <v>0.35000000000000003</v>
      </c>
      <c r="J3206" s="9">
        <v>3000</v>
      </c>
      <c r="K3206" s="10">
        <f t="shared" si="24"/>
        <v>1050</v>
      </c>
      <c r="L3206" s="10">
        <f t="shared" si="25"/>
        <v>420</v>
      </c>
      <c r="M3206" s="11">
        <v>0.4</v>
      </c>
      <c r="O3206" s="16"/>
      <c r="P3206" s="14"/>
      <c r="Q3206" s="12"/>
      <c r="R3206" s="13"/>
    </row>
    <row r="3207" spans="1:18" ht="15.85" customHeight="1">
      <c r="A3207" s="1"/>
      <c r="B3207" s="6" t="s">
        <v>14</v>
      </c>
      <c r="C3207" s="6">
        <v>1185732</v>
      </c>
      <c r="D3207" s="7">
        <v>44364</v>
      </c>
      <c r="E3207" s="6" t="s">
        <v>33</v>
      </c>
      <c r="F3207" s="6" t="s">
        <v>112</v>
      </c>
      <c r="G3207" s="6" t="s">
        <v>113</v>
      </c>
      <c r="H3207" s="6" t="s">
        <v>20</v>
      </c>
      <c r="I3207" s="8">
        <v>0.35000000000000003</v>
      </c>
      <c r="J3207" s="9">
        <v>2750</v>
      </c>
      <c r="K3207" s="10">
        <f t="shared" si="24"/>
        <v>962.50000000000011</v>
      </c>
      <c r="L3207" s="10">
        <f t="shared" si="25"/>
        <v>385.00000000000006</v>
      </c>
      <c r="M3207" s="11">
        <v>0.4</v>
      </c>
      <c r="O3207" s="16"/>
      <c r="P3207" s="14"/>
      <c r="Q3207" s="12"/>
      <c r="R3207" s="13"/>
    </row>
    <row r="3208" spans="1:18" ht="15.85" customHeight="1">
      <c r="A3208" s="1"/>
      <c r="B3208" s="6" t="s">
        <v>14</v>
      </c>
      <c r="C3208" s="6">
        <v>1185732</v>
      </c>
      <c r="D3208" s="7">
        <v>44364</v>
      </c>
      <c r="E3208" s="6" t="s">
        <v>33</v>
      </c>
      <c r="F3208" s="6" t="s">
        <v>112</v>
      </c>
      <c r="G3208" s="6" t="s">
        <v>113</v>
      </c>
      <c r="H3208" s="6" t="s">
        <v>21</v>
      </c>
      <c r="I3208" s="8">
        <v>0.45</v>
      </c>
      <c r="J3208" s="9">
        <v>2750</v>
      </c>
      <c r="K3208" s="10">
        <f t="shared" si="24"/>
        <v>1237.5</v>
      </c>
      <c r="L3208" s="10">
        <f t="shared" si="25"/>
        <v>495</v>
      </c>
      <c r="M3208" s="11">
        <v>0.4</v>
      </c>
      <c r="O3208" s="16"/>
      <c r="P3208" s="14"/>
      <c r="Q3208" s="12"/>
      <c r="R3208" s="13"/>
    </row>
    <row r="3209" spans="1:18" ht="15.85" customHeight="1">
      <c r="A3209" s="1"/>
      <c r="B3209" s="6" t="s">
        <v>14</v>
      </c>
      <c r="C3209" s="6">
        <v>1185732</v>
      </c>
      <c r="D3209" s="7">
        <v>44364</v>
      </c>
      <c r="E3209" s="6" t="s">
        <v>33</v>
      </c>
      <c r="F3209" s="6" t="s">
        <v>112</v>
      </c>
      <c r="G3209" s="6" t="s">
        <v>113</v>
      </c>
      <c r="H3209" s="6" t="s">
        <v>22</v>
      </c>
      <c r="I3209" s="8">
        <v>0.65000000000000013</v>
      </c>
      <c r="J3209" s="9">
        <v>4250</v>
      </c>
      <c r="K3209" s="10">
        <f t="shared" si="24"/>
        <v>2762.5000000000005</v>
      </c>
      <c r="L3209" s="10">
        <f t="shared" si="25"/>
        <v>1105.0000000000002</v>
      </c>
      <c r="M3209" s="11">
        <v>0.4</v>
      </c>
      <c r="O3209" s="16"/>
      <c r="P3209" s="14"/>
      <c r="Q3209" s="12"/>
      <c r="R3209" s="13"/>
    </row>
    <row r="3210" spans="1:18" ht="15.85" customHeight="1">
      <c r="A3210" s="1"/>
      <c r="B3210" s="6" t="s">
        <v>14</v>
      </c>
      <c r="C3210" s="6">
        <v>1185732</v>
      </c>
      <c r="D3210" s="7">
        <v>44393</v>
      </c>
      <c r="E3210" s="6" t="s">
        <v>33</v>
      </c>
      <c r="F3210" s="6" t="s">
        <v>112</v>
      </c>
      <c r="G3210" s="6" t="s">
        <v>113</v>
      </c>
      <c r="H3210" s="6" t="s">
        <v>17</v>
      </c>
      <c r="I3210" s="8">
        <v>0.60000000000000009</v>
      </c>
      <c r="J3210" s="9">
        <v>6500</v>
      </c>
      <c r="K3210" s="10">
        <f t="shared" si="24"/>
        <v>3900.0000000000005</v>
      </c>
      <c r="L3210" s="10">
        <f t="shared" si="25"/>
        <v>1560.0000000000002</v>
      </c>
      <c r="M3210" s="11">
        <v>0.4</v>
      </c>
      <c r="O3210" s="16"/>
      <c r="P3210" s="14"/>
      <c r="Q3210" s="12"/>
      <c r="R3210" s="13"/>
    </row>
    <row r="3211" spans="1:18" ht="15.85" customHeight="1">
      <c r="A3211" s="1"/>
      <c r="B3211" s="6" t="s">
        <v>14</v>
      </c>
      <c r="C3211" s="6">
        <v>1185732</v>
      </c>
      <c r="D3211" s="7">
        <v>44393</v>
      </c>
      <c r="E3211" s="6" t="s">
        <v>33</v>
      </c>
      <c r="F3211" s="6" t="s">
        <v>112</v>
      </c>
      <c r="G3211" s="6" t="s">
        <v>113</v>
      </c>
      <c r="H3211" s="6" t="s">
        <v>18</v>
      </c>
      <c r="I3211" s="8">
        <v>0.55000000000000016</v>
      </c>
      <c r="J3211" s="9">
        <v>4000</v>
      </c>
      <c r="K3211" s="10">
        <f t="shared" si="24"/>
        <v>2200.0000000000005</v>
      </c>
      <c r="L3211" s="10">
        <f t="shared" si="25"/>
        <v>880.00000000000023</v>
      </c>
      <c r="M3211" s="11">
        <v>0.4</v>
      </c>
      <c r="O3211" s="16"/>
      <c r="P3211" s="14"/>
      <c r="Q3211" s="12"/>
      <c r="R3211" s="13"/>
    </row>
    <row r="3212" spans="1:18" ht="15.85" customHeight="1">
      <c r="A3212" s="1"/>
      <c r="B3212" s="6" t="s">
        <v>14</v>
      </c>
      <c r="C3212" s="6">
        <v>1185732</v>
      </c>
      <c r="D3212" s="7">
        <v>44393</v>
      </c>
      <c r="E3212" s="6" t="s">
        <v>33</v>
      </c>
      <c r="F3212" s="6" t="s">
        <v>112</v>
      </c>
      <c r="G3212" s="6" t="s">
        <v>113</v>
      </c>
      <c r="H3212" s="6" t="s">
        <v>19</v>
      </c>
      <c r="I3212" s="8">
        <v>0.5</v>
      </c>
      <c r="J3212" s="9">
        <v>3250</v>
      </c>
      <c r="K3212" s="10">
        <f t="shared" si="24"/>
        <v>1625</v>
      </c>
      <c r="L3212" s="10">
        <f t="shared" si="25"/>
        <v>650</v>
      </c>
      <c r="M3212" s="11">
        <v>0.4</v>
      </c>
      <c r="O3212" s="16"/>
      <c r="P3212" s="14"/>
      <c r="Q3212" s="12"/>
      <c r="R3212" s="13"/>
    </row>
    <row r="3213" spans="1:18" ht="15.85" customHeight="1">
      <c r="A3213" s="1"/>
      <c r="B3213" s="6" t="s">
        <v>14</v>
      </c>
      <c r="C3213" s="6">
        <v>1185732</v>
      </c>
      <c r="D3213" s="7">
        <v>44393</v>
      </c>
      <c r="E3213" s="6" t="s">
        <v>33</v>
      </c>
      <c r="F3213" s="6" t="s">
        <v>112</v>
      </c>
      <c r="G3213" s="6" t="s">
        <v>113</v>
      </c>
      <c r="H3213" s="6" t="s">
        <v>20</v>
      </c>
      <c r="I3213" s="8">
        <v>0.5</v>
      </c>
      <c r="J3213" s="9">
        <v>2750</v>
      </c>
      <c r="K3213" s="10">
        <f t="shared" si="24"/>
        <v>1375</v>
      </c>
      <c r="L3213" s="10">
        <f t="shared" si="25"/>
        <v>550</v>
      </c>
      <c r="M3213" s="11">
        <v>0.4</v>
      </c>
      <c r="O3213" s="16"/>
      <c r="P3213" s="14"/>
      <c r="Q3213" s="12"/>
      <c r="R3213" s="13"/>
    </row>
    <row r="3214" spans="1:18" ht="15.85" customHeight="1">
      <c r="A3214" s="1"/>
      <c r="B3214" s="6" t="s">
        <v>14</v>
      </c>
      <c r="C3214" s="6">
        <v>1185732</v>
      </c>
      <c r="D3214" s="7">
        <v>44393</v>
      </c>
      <c r="E3214" s="6" t="s">
        <v>33</v>
      </c>
      <c r="F3214" s="6" t="s">
        <v>112</v>
      </c>
      <c r="G3214" s="6" t="s">
        <v>113</v>
      </c>
      <c r="H3214" s="6" t="s">
        <v>21</v>
      </c>
      <c r="I3214" s="8">
        <v>0.60000000000000009</v>
      </c>
      <c r="J3214" s="9">
        <v>3000</v>
      </c>
      <c r="K3214" s="10">
        <f t="shared" si="24"/>
        <v>1800.0000000000002</v>
      </c>
      <c r="L3214" s="10">
        <f t="shared" si="25"/>
        <v>720.00000000000011</v>
      </c>
      <c r="M3214" s="11">
        <v>0.4</v>
      </c>
      <c r="O3214" s="16"/>
      <c r="P3214" s="14"/>
      <c r="Q3214" s="12"/>
      <c r="R3214" s="13"/>
    </row>
    <row r="3215" spans="1:18" ht="15.85" customHeight="1">
      <c r="A3215" s="1"/>
      <c r="B3215" s="6" t="s">
        <v>14</v>
      </c>
      <c r="C3215" s="6">
        <v>1185732</v>
      </c>
      <c r="D3215" s="7">
        <v>44393</v>
      </c>
      <c r="E3215" s="6" t="s">
        <v>33</v>
      </c>
      <c r="F3215" s="6" t="s">
        <v>112</v>
      </c>
      <c r="G3215" s="6" t="s">
        <v>113</v>
      </c>
      <c r="H3215" s="6" t="s">
        <v>22</v>
      </c>
      <c r="I3215" s="8">
        <v>0.65000000000000013</v>
      </c>
      <c r="J3215" s="9">
        <v>4750</v>
      </c>
      <c r="K3215" s="10">
        <f t="shared" si="24"/>
        <v>3087.5000000000005</v>
      </c>
      <c r="L3215" s="10">
        <f t="shared" si="25"/>
        <v>1235.0000000000002</v>
      </c>
      <c r="M3215" s="11">
        <v>0.4</v>
      </c>
      <c r="O3215" s="16"/>
      <c r="P3215" s="14"/>
      <c r="Q3215" s="12"/>
      <c r="R3215" s="13"/>
    </row>
    <row r="3216" spans="1:18" ht="15.85" customHeight="1">
      <c r="A3216" s="1"/>
      <c r="B3216" s="6" t="s">
        <v>14</v>
      </c>
      <c r="C3216" s="6">
        <v>1185732</v>
      </c>
      <c r="D3216" s="7">
        <v>44425</v>
      </c>
      <c r="E3216" s="6" t="s">
        <v>33</v>
      </c>
      <c r="F3216" s="6" t="s">
        <v>112</v>
      </c>
      <c r="G3216" s="6" t="s">
        <v>113</v>
      </c>
      <c r="H3216" s="6" t="s">
        <v>17</v>
      </c>
      <c r="I3216" s="8">
        <v>0.5</v>
      </c>
      <c r="J3216" s="9">
        <v>5250</v>
      </c>
      <c r="K3216" s="10">
        <f t="shared" si="24"/>
        <v>2625</v>
      </c>
      <c r="L3216" s="10">
        <f t="shared" si="25"/>
        <v>1050</v>
      </c>
      <c r="M3216" s="11">
        <v>0.4</v>
      </c>
      <c r="O3216" s="16"/>
      <c r="P3216" s="14"/>
      <c r="Q3216" s="12"/>
      <c r="R3216" s="13"/>
    </row>
    <row r="3217" spans="1:18" ht="15.85" customHeight="1">
      <c r="A3217" s="1"/>
      <c r="B3217" s="6" t="s">
        <v>14</v>
      </c>
      <c r="C3217" s="6">
        <v>1185732</v>
      </c>
      <c r="D3217" s="7">
        <v>44425</v>
      </c>
      <c r="E3217" s="6" t="s">
        <v>33</v>
      </c>
      <c r="F3217" s="6" t="s">
        <v>112</v>
      </c>
      <c r="G3217" s="6" t="s">
        <v>113</v>
      </c>
      <c r="H3217" s="6" t="s">
        <v>18</v>
      </c>
      <c r="I3217" s="8">
        <v>0.45000000000000007</v>
      </c>
      <c r="J3217" s="9">
        <v>3000</v>
      </c>
      <c r="K3217" s="10">
        <f t="shared" si="24"/>
        <v>1350.0000000000002</v>
      </c>
      <c r="L3217" s="10">
        <f t="shared" si="25"/>
        <v>540.00000000000011</v>
      </c>
      <c r="M3217" s="11">
        <v>0.4</v>
      </c>
      <c r="O3217" s="16"/>
      <c r="P3217" s="14"/>
      <c r="Q3217" s="12"/>
      <c r="R3217" s="13"/>
    </row>
    <row r="3218" spans="1:18" ht="15.85" customHeight="1">
      <c r="A3218" s="1"/>
      <c r="B3218" s="6" t="s">
        <v>14</v>
      </c>
      <c r="C3218" s="6">
        <v>1185732</v>
      </c>
      <c r="D3218" s="7">
        <v>44425</v>
      </c>
      <c r="E3218" s="6" t="s">
        <v>33</v>
      </c>
      <c r="F3218" s="6" t="s">
        <v>112</v>
      </c>
      <c r="G3218" s="6" t="s">
        <v>113</v>
      </c>
      <c r="H3218" s="6" t="s">
        <v>19</v>
      </c>
      <c r="I3218" s="8">
        <v>0.4</v>
      </c>
      <c r="J3218" s="9">
        <v>3000</v>
      </c>
      <c r="K3218" s="10">
        <f t="shared" si="24"/>
        <v>1200</v>
      </c>
      <c r="L3218" s="10">
        <f t="shared" si="25"/>
        <v>480</v>
      </c>
      <c r="M3218" s="11">
        <v>0.4</v>
      </c>
      <c r="O3218" s="16"/>
      <c r="P3218" s="14"/>
      <c r="Q3218" s="12"/>
      <c r="R3218" s="13"/>
    </row>
    <row r="3219" spans="1:18" ht="15.85" customHeight="1">
      <c r="A3219" s="1"/>
      <c r="B3219" s="6" t="s">
        <v>14</v>
      </c>
      <c r="C3219" s="6">
        <v>1185732</v>
      </c>
      <c r="D3219" s="7">
        <v>44425</v>
      </c>
      <c r="E3219" s="6" t="s">
        <v>33</v>
      </c>
      <c r="F3219" s="6" t="s">
        <v>112</v>
      </c>
      <c r="G3219" s="6" t="s">
        <v>113</v>
      </c>
      <c r="H3219" s="6" t="s">
        <v>20</v>
      </c>
      <c r="I3219" s="8">
        <v>0.4</v>
      </c>
      <c r="J3219" s="9">
        <v>2750</v>
      </c>
      <c r="K3219" s="10">
        <f t="shared" si="24"/>
        <v>1100</v>
      </c>
      <c r="L3219" s="10">
        <f t="shared" si="25"/>
        <v>440</v>
      </c>
      <c r="M3219" s="11">
        <v>0.4</v>
      </c>
      <c r="O3219" s="16"/>
      <c r="P3219" s="14"/>
      <c r="Q3219" s="12"/>
      <c r="R3219" s="13"/>
    </row>
    <row r="3220" spans="1:18" ht="15.85" customHeight="1">
      <c r="A3220" s="1"/>
      <c r="B3220" s="6" t="s">
        <v>14</v>
      </c>
      <c r="C3220" s="6">
        <v>1185732</v>
      </c>
      <c r="D3220" s="7">
        <v>44425</v>
      </c>
      <c r="E3220" s="6" t="s">
        <v>33</v>
      </c>
      <c r="F3220" s="6" t="s">
        <v>112</v>
      </c>
      <c r="G3220" s="6" t="s">
        <v>113</v>
      </c>
      <c r="H3220" s="6" t="s">
        <v>21</v>
      </c>
      <c r="I3220" s="8">
        <v>0.5</v>
      </c>
      <c r="J3220" s="9">
        <v>2500</v>
      </c>
      <c r="K3220" s="10">
        <f t="shared" si="24"/>
        <v>1250</v>
      </c>
      <c r="L3220" s="10">
        <f t="shared" si="25"/>
        <v>500</v>
      </c>
      <c r="M3220" s="11">
        <v>0.4</v>
      </c>
      <c r="O3220" s="16"/>
      <c r="P3220" s="14"/>
      <c r="Q3220" s="12"/>
      <c r="R3220" s="13"/>
    </row>
    <row r="3221" spans="1:18" ht="15.85" customHeight="1">
      <c r="A3221" s="1"/>
      <c r="B3221" s="6" t="s">
        <v>14</v>
      </c>
      <c r="C3221" s="6">
        <v>1185732</v>
      </c>
      <c r="D3221" s="7">
        <v>44425</v>
      </c>
      <c r="E3221" s="6" t="s">
        <v>33</v>
      </c>
      <c r="F3221" s="6" t="s">
        <v>112</v>
      </c>
      <c r="G3221" s="6" t="s">
        <v>113</v>
      </c>
      <c r="H3221" s="6" t="s">
        <v>22</v>
      </c>
      <c r="I3221" s="8">
        <v>0.55000000000000004</v>
      </c>
      <c r="J3221" s="9">
        <v>4250</v>
      </c>
      <c r="K3221" s="10">
        <f t="shared" si="24"/>
        <v>2337.5</v>
      </c>
      <c r="L3221" s="10">
        <f t="shared" si="25"/>
        <v>935</v>
      </c>
      <c r="M3221" s="11">
        <v>0.4</v>
      </c>
      <c r="O3221" s="16"/>
      <c r="P3221" s="14"/>
      <c r="Q3221" s="12"/>
      <c r="R3221" s="13"/>
    </row>
    <row r="3222" spans="1:18" ht="15.85" customHeight="1">
      <c r="A3222" s="1"/>
      <c r="B3222" s="6" t="s">
        <v>14</v>
      </c>
      <c r="C3222" s="6">
        <v>1185732</v>
      </c>
      <c r="D3222" s="7">
        <v>44457</v>
      </c>
      <c r="E3222" s="6" t="s">
        <v>33</v>
      </c>
      <c r="F3222" s="6" t="s">
        <v>112</v>
      </c>
      <c r="G3222" s="6" t="s">
        <v>113</v>
      </c>
      <c r="H3222" s="6" t="s">
        <v>17</v>
      </c>
      <c r="I3222" s="8">
        <v>0.35000000000000003</v>
      </c>
      <c r="J3222" s="9">
        <v>5500</v>
      </c>
      <c r="K3222" s="10">
        <f t="shared" si="24"/>
        <v>1925.0000000000002</v>
      </c>
      <c r="L3222" s="10">
        <f t="shared" si="25"/>
        <v>770.00000000000011</v>
      </c>
      <c r="M3222" s="11">
        <v>0.4</v>
      </c>
      <c r="O3222" s="16"/>
      <c r="P3222" s="14"/>
      <c r="Q3222" s="12"/>
      <c r="R3222" s="13"/>
    </row>
    <row r="3223" spans="1:18" ht="15.85" customHeight="1">
      <c r="A3223" s="1"/>
      <c r="B3223" s="6" t="s">
        <v>14</v>
      </c>
      <c r="C3223" s="6">
        <v>1185732</v>
      </c>
      <c r="D3223" s="7">
        <v>44457</v>
      </c>
      <c r="E3223" s="6" t="s">
        <v>33</v>
      </c>
      <c r="F3223" s="6" t="s">
        <v>112</v>
      </c>
      <c r="G3223" s="6" t="s">
        <v>113</v>
      </c>
      <c r="H3223" s="6" t="s">
        <v>18</v>
      </c>
      <c r="I3223" s="8">
        <v>0.3000000000000001</v>
      </c>
      <c r="J3223" s="9">
        <v>3500</v>
      </c>
      <c r="K3223" s="10">
        <f t="shared" si="24"/>
        <v>1050.0000000000005</v>
      </c>
      <c r="L3223" s="10">
        <f t="shared" si="25"/>
        <v>420.00000000000023</v>
      </c>
      <c r="M3223" s="11">
        <v>0.4</v>
      </c>
      <c r="O3223" s="16"/>
      <c r="P3223" s="14"/>
      <c r="Q3223" s="12"/>
      <c r="R3223" s="13"/>
    </row>
    <row r="3224" spans="1:18" ht="15.85" customHeight="1">
      <c r="A3224" s="1"/>
      <c r="B3224" s="6" t="s">
        <v>14</v>
      </c>
      <c r="C3224" s="6">
        <v>1185732</v>
      </c>
      <c r="D3224" s="7">
        <v>44457</v>
      </c>
      <c r="E3224" s="6" t="s">
        <v>33</v>
      </c>
      <c r="F3224" s="6" t="s">
        <v>112</v>
      </c>
      <c r="G3224" s="6" t="s">
        <v>113</v>
      </c>
      <c r="H3224" s="6" t="s">
        <v>19</v>
      </c>
      <c r="I3224" s="8">
        <v>0.25000000000000006</v>
      </c>
      <c r="J3224" s="9">
        <v>2500</v>
      </c>
      <c r="K3224" s="10">
        <f t="shared" si="24"/>
        <v>625.00000000000011</v>
      </c>
      <c r="L3224" s="10">
        <f t="shared" si="25"/>
        <v>250.00000000000006</v>
      </c>
      <c r="M3224" s="11">
        <v>0.4</v>
      </c>
      <c r="O3224" s="16"/>
      <c r="P3224" s="14"/>
      <c r="Q3224" s="12"/>
      <c r="R3224" s="13"/>
    </row>
    <row r="3225" spans="1:18" ht="15.85" customHeight="1">
      <c r="A3225" s="1"/>
      <c r="B3225" s="6" t="s">
        <v>14</v>
      </c>
      <c r="C3225" s="6">
        <v>1185732</v>
      </c>
      <c r="D3225" s="7">
        <v>44457</v>
      </c>
      <c r="E3225" s="6" t="s">
        <v>33</v>
      </c>
      <c r="F3225" s="6" t="s">
        <v>112</v>
      </c>
      <c r="G3225" s="6" t="s">
        <v>113</v>
      </c>
      <c r="H3225" s="6" t="s">
        <v>20</v>
      </c>
      <c r="I3225" s="8">
        <v>0.25000000000000006</v>
      </c>
      <c r="J3225" s="9">
        <v>2250</v>
      </c>
      <c r="K3225" s="10">
        <f t="shared" si="24"/>
        <v>562.50000000000011</v>
      </c>
      <c r="L3225" s="10">
        <f t="shared" si="25"/>
        <v>225.00000000000006</v>
      </c>
      <c r="M3225" s="11">
        <v>0.4</v>
      </c>
      <c r="O3225" s="16"/>
      <c r="P3225" s="14"/>
      <c r="Q3225" s="12"/>
      <c r="R3225" s="13"/>
    </row>
    <row r="3226" spans="1:18" ht="15.85" customHeight="1">
      <c r="A3226" s="1"/>
      <c r="B3226" s="6" t="s">
        <v>14</v>
      </c>
      <c r="C3226" s="6">
        <v>1185732</v>
      </c>
      <c r="D3226" s="7">
        <v>44457</v>
      </c>
      <c r="E3226" s="6" t="s">
        <v>33</v>
      </c>
      <c r="F3226" s="6" t="s">
        <v>112</v>
      </c>
      <c r="G3226" s="6" t="s">
        <v>113</v>
      </c>
      <c r="H3226" s="6" t="s">
        <v>21</v>
      </c>
      <c r="I3226" s="8">
        <v>0.35000000000000003</v>
      </c>
      <c r="J3226" s="9">
        <v>2250</v>
      </c>
      <c r="K3226" s="10">
        <f t="shared" si="24"/>
        <v>787.50000000000011</v>
      </c>
      <c r="L3226" s="10">
        <f t="shared" si="25"/>
        <v>315.00000000000006</v>
      </c>
      <c r="M3226" s="11">
        <v>0.4</v>
      </c>
      <c r="O3226" s="16"/>
      <c r="P3226" s="14"/>
      <c r="Q3226" s="12"/>
      <c r="R3226" s="13"/>
    </row>
    <row r="3227" spans="1:18" ht="15.85" customHeight="1">
      <c r="A3227" s="1"/>
      <c r="B3227" s="6" t="s">
        <v>14</v>
      </c>
      <c r="C3227" s="6">
        <v>1185732</v>
      </c>
      <c r="D3227" s="7">
        <v>44457</v>
      </c>
      <c r="E3227" s="6" t="s">
        <v>33</v>
      </c>
      <c r="F3227" s="6" t="s">
        <v>112</v>
      </c>
      <c r="G3227" s="6" t="s">
        <v>113</v>
      </c>
      <c r="H3227" s="6" t="s">
        <v>22</v>
      </c>
      <c r="I3227" s="8">
        <v>0.4</v>
      </c>
      <c r="J3227" s="9">
        <v>3000</v>
      </c>
      <c r="K3227" s="10">
        <f t="shared" si="24"/>
        <v>1200</v>
      </c>
      <c r="L3227" s="10">
        <f t="shared" si="25"/>
        <v>480</v>
      </c>
      <c r="M3227" s="11">
        <v>0.4</v>
      </c>
      <c r="O3227" s="16"/>
      <c r="P3227" s="14"/>
      <c r="Q3227" s="12"/>
      <c r="R3227" s="13"/>
    </row>
    <row r="3228" spans="1:18" ht="15.85" customHeight="1">
      <c r="A3228" s="1"/>
      <c r="B3228" s="6" t="s">
        <v>14</v>
      </c>
      <c r="C3228" s="6">
        <v>1185732</v>
      </c>
      <c r="D3228" s="7">
        <v>44486</v>
      </c>
      <c r="E3228" s="6" t="s">
        <v>33</v>
      </c>
      <c r="F3228" s="6" t="s">
        <v>112</v>
      </c>
      <c r="G3228" s="6" t="s">
        <v>113</v>
      </c>
      <c r="H3228" s="6" t="s">
        <v>17</v>
      </c>
      <c r="I3228" s="8">
        <v>0.44999999999999996</v>
      </c>
      <c r="J3228" s="9">
        <v>4250</v>
      </c>
      <c r="K3228" s="10">
        <f t="shared" si="24"/>
        <v>1912.4999999999998</v>
      </c>
      <c r="L3228" s="10">
        <f t="shared" si="25"/>
        <v>765</v>
      </c>
      <c r="M3228" s="11">
        <v>0.4</v>
      </c>
      <c r="O3228" s="16"/>
      <c r="P3228" s="14"/>
      <c r="Q3228" s="12"/>
      <c r="R3228" s="13"/>
    </row>
    <row r="3229" spans="1:18" ht="15.85" customHeight="1">
      <c r="A3229" s="1"/>
      <c r="B3229" s="6" t="s">
        <v>14</v>
      </c>
      <c r="C3229" s="6">
        <v>1185732</v>
      </c>
      <c r="D3229" s="7">
        <v>44486</v>
      </c>
      <c r="E3229" s="6" t="s">
        <v>33</v>
      </c>
      <c r="F3229" s="6" t="s">
        <v>112</v>
      </c>
      <c r="G3229" s="6" t="s">
        <v>113</v>
      </c>
      <c r="H3229" s="6" t="s">
        <v>18</v>
      </c>
      <c r="I3229" s="8">
        <v>0.35000000000000003</v>
      </c>
      <c r="J3229" s="9">
        <v>2750</v>
      </c>
      <c r="K3229" s="10">
        <f t="shared" si="24"/>
        <v>962.50000000000011</v>
      </c>
      <c r="L3229" s="10">
        <f t="shared" si="25"/>
        <v>385.00000000000006</v>
      </c>
      <c r="M3229" s="11">
        <v>0.4</v>
      </c>
      <c r="O3229" s="16"/>
      <c r="P3229" s="14"/>
      <c r="Q3229" s="12"/>
      <c r="R3229" s="13"/>
    </row>
    <row r="3230" spans="1:18" ht="15.85" customHeight="1">
      <c r="A3230" s="1"/>
      <c r="B3230" s="6" t="s">
        <v>14</v>
      </c>
      <c r="C3230" s="6">
        <v>1185732</v>
      </c>
      <c r="D3230" s="7">
        <v>44486</v>
      </c>
      <c r="E3230" s="6" t="s">
        <v>33</v>
      </c>
      <c r="F3230" s="6" t="s">
        <v>112</v>
      </c>
      <c r="G3230" s="6" t="s">
        <v>113</v>
      </c>
      <c r="H3230" s="6" t="s">
        <v>19</v>
      </c>
      <c r="I3230" s="8">
        <v>0.35000000000000003</v>
      </c>
      <c r="J3230" s="9">
        <v>1750</v>
      </c>
      <c r="K3230" s="10">
        <f t="shared" si="24"/>
        <v>612.50000000000011</v>
      </c>
      <c r="L3230" s="10">
        <f t="shared" si="25"/>
        <v>245.00000000000006</v>
      </c>
      <c r="M3230" s="11">
        <v>0.4</v>
      </c>
      <c r="O3230" s="16"/>
      <c r="P3230" s="14"/>
      <c r="Q3230" s="12"/>
      <c r="R3230" s="13"/>
    </row>
    <row r="3231" spans="1:18" ht="15.85" customHeight="1">
      <c r="A3231" s="1"/>
      <c r="B3231" s="6" t="s">
        <v>14</v>
      </c>
      <c r="C3231" s="6">
        <v>1185732</v>
      </c>
      <c r="D3231" s="7">
        <v>44486</v>
      </c>
      <c r="E3231" s="6" t="s">
        <v>33</v>
      </c>
      <c r="F3231" s="6" t="s">
        <v>112</v>
      </c>
      <c r="G3231" s="6" t="s">
        <v>113</v>
      </c>
      <c r="H3231" s="6" t="s">
        <v>20</v>
      </c>
      <c r="I3231" s="8">
        <v>0.35000000000000003</v>
      </c>
      <c r="J3231" s="9">
        <v>1750</v>
      </c>
      <c r="K3231" s="10">
        <f t="shared" si="24"/>
        <v>612.50000000000011</v>
      </c>
      <c r="L3231" s="10">
        <f t="shared" si="25"/>
        <v>245.00000000000006</v>
      </c>
      <c r="M3231" s="11">
        <v>0.4</v>
      </c>
      <c r="O3231" s="16"/>
      <c r="P3231" s="14"/>
      <c r="Q3231" s="12"/>
      <c r="R3231" s="13"/>
    </row>
    <row r="3232" spans="1:18" ht="15.85" customHeight="1">
      <c r="A3232" s="1"/>
      <c r="B3232" s="6" t="s">
        <v>14</v>
      </c>
      <c r="C3232" s="6">
        <v>1185732</v>
      </c>
      <c r="D3232" s="7">
        <v>44486</v>
      </c>
      <c r="E3232" s="6" t="s">
        <v>33</v>
      </c>
      <c r="F3232" s="6" t="s">
        <v>112</v>
      </c>
      <c r="G3232" s="6" t="s">
        <v>113</v>
      </c>
      <c r="H3232" s="6" t="s">
        <v>21</v>
      </c>
      <c r="I3232" s="8">
        <v>0.44999999999999996</v>
      </c>
      <c r="J3232" s="9">
        <v>1750</v>
      </c>
      <c r="K3232" s="10">
        <f t="shared" si="24"/>
        <v>787.49999999999989</v>
      </c>
      <c r="L3232" s="10">
        <f t="shared" si="25"/>
        <v>315</v>
      </c>
      <c r="M3232" s="11">
        <v>0.4</v>
      </c>
      <c r="O3232" s="16"/>
      <c r="P3232" s="14"/>
      <c r="Q3232" s="12"/>
      <c r="R3232" s="13"/>
    </row>
    <row r="3233" spans="1:18" ht="15.85" customHeight="1">
      <c r="A3233" s="1"/>
      <c r="B3233" s="6" t="s">
        <v>14</v>
      </c>
      <c r="C3233" s="6">
        <v>1185732</v>
      </c>
      <c r="D3233" s="7">
        <v>44486</v>
      </c>
      <c r="E3233" s="6" t="s">
        <v>33</v>
      </c>
      <c r="F3233" s="6" t="s">
        <v>112</v>
      </c>
      <c r="G3233" s="6" t="s">
        <v>113</v>
      </c>
      <c r="H3233" s="6" t="s">
        <v>22</v>
      </c>
      <c r="I3233" s="8">
        <v>0.49999999999999983</v>
      </c>
      <c r="J3233" s="9">
        <v>3000</v>
      </c>
      <c r="K3233" s="10">
        <f t="shared" si="24"/>
        <v>1499.9999999999995</v>
      </c>
      <c r="L3233" s="10">
        <f t="shared" si="25"/>
        <v>599.99999999999989</v>
      </c>
      <c r="M3233" s="11">
        <v>0.4</v>
      </c>
      <c r="O3233" s="16"/>
      <c r="P3233" s="14"/>
      <c r="Q3233" s="12"/>
      <c r="R3233" s="13"/>
    </row>
    <row r="3234" spans="1:18" ht="15.85" customHeight="1">
      <c r="A3234" s="1"/>
      <c r="B3234" s="6" t="s">
        <v>14</v>
      </c>
      <c r="C3234" s="6">
        <v>1185732</v>
      </c>
      <c r="D3234" s="7">
        <v>44517</v>
      </c>
      <c r="E3234" s="6" t="s">
        <v>33</v>
      </c>
      <c r="F3234" s="6" t="s">
        <v>112</v>
      </c>
      <c r="G3234" s="6" t="s">
        <v>113</v>
      </c>
      <c r="H3234" s="6" t="s">
        <v>17</v>
      </c>
      <c r="I3234" s="8">
        <v>0.44999999999999996</v>
      </c>
      <c r="J3234" s="9">
        <v>4500</v>
      </c>
      <c r="K3234" s="10">
        <f t="shared" si="24"/>
        <v>2024.9999999999998</v>
      </c>
      <c r="L3234" s="10">
        <f t="shared" si="25"/>
        <v>810</v>
      </c>
      <c r="M3234" s="11">
        <v>0.4</v>
      </c>
      <c r="O3234" s="16"/>
      <c r="P3234" s="14"/>
      <c r="Q3234" s="12"/>
      <c r="R3234" s="13"/>
    </row>
    <row r="3235" spans="1:18" ht="15.85" customHeight="1">
      <c r="A3235" s="1"/>
      <c r="B3235" s="6" t="s">
        <v>14</v>
      </c>
      <c r="C3235" s="6">
        <v>1185732</v>
      </c>
      <c r="D3235" s="7">
        <v>44517</v>
      </c>
      <c r="E3235" s="6" t="s">
        <v>33</v>
      </c>
      <c r="F3235" s="6" t="s">
        <v>112</v>
      </c>
      <c r="G3235" s="6" t="s">
        <v>113</v>
      </c>
      <c r="H3235" s="6" t="s">
        <v>18</v>
      </c>
      <c r="I3235" s="8">
        <v>0.35000000000000003</v>
      </c>
      <c r="J3235" s="9">
        <v>3500</v>
      </c>
      <c r="K3235" s="10">
        <f t="shared" si="24"/>
        <v>1225.0000000000002</v>
      </c>
      <c r="L3235" s="10">
        <f t="shared" si="25"/>
        <v>490.00000000000011</v>
      </c>
      <c r="M3235" s="11">
        <v>0.4</v>
      </c>
      <c r="O3235" s="16"/>
      <c r="P3235" s="14"/>
      <c r="Q3235" s="12"/>
      <c r="R3235" s="13"/>
    </row>
    <row r="3236" spans="1:18" ht="15.85" customHeight="1">
      <c r="A3236" s="1"/>
      <c r="B3236" s="6" t="s">
        <v>14</v>
      </c>
      <c r="C3236" s="6">
        <v>1185732</v>
      </c>
      <c r="D3236" s="7">
        <v>44517</v>
      </c>
      <c r="E3236" s="6" t="s">
        <v>33</v>
      </c>
      <c r="F3236" s="6" t="s">
        <v>112</v>
      </c>
      <c r="G3236" s="6" t="s">
        <v>113</v>
      </c>
      <c r="H3236" s="6" t="s">
        <v>19</v>
      </c>
      <c r="I3236" s="8">
        <v>0.35000000000000003</v>
      </c>
      <c r="J3236" s="9">
        <v>2950</v>
      </c>
      <c r="K3236" s="10">
        <f t="shared" si="24"/>
        <v>1032.5</v>
      </c>
      <c r="L3236" s="10">
        <f t="shared" si="25"/>
        <v>413</v>
      </c>
      <c r="M3236" s="11">
        <v>0.4</v>
      </c>
      <c r="O3236" s="16"/>
      <c r="P3236" s="14"/>
      <c r="Q3236" s="12"/>
      <c r="R3236" s="13"/>
    </row>
    <row r="3237" spans="1:18" ht="15.85" customHeight="1">
      <c r="A3237" s="1"/>
      <c r="B3237" s="6" t="s">
        <v>14</v>
      </c>
      <c r="C3237" s="6">
        <v>1185732</v>
      </c>
      <c r="D3237" s="7">
        <v>44517</v>
      </c>
      <c r="E3237" s="6" t="s">
        <v>33</v>
      </c>
      <c r="F3237" s="6" t="s">
        <v>112</v>
      </c>
      <c r="G3237" s="6" t="s">
        <v>113</v>
      </c>
      <c r="H3237" s="6" t="s">
        <v>20</v>
      </c>
      <c r="I3237" s="8">
        <v>0.4</v>
      </c>
      <c r="J3237" s="9">
        <v>3250</v>
      </c>
      <c r="K3237" s="10">
        <f t="shared" si="24"/>
        <v>1300</v>
      </c>
      <c r="L3237" s="10">
        <f t="shared" si="25"/>
        <v>520</v>
      </c>
      <c r="M3237" s="11">
        <v>0.4</v>
      </c>
      <c r="O3237" s="16"/>
      <c r="P3237" s="14"/>
      <c r="Q3237" s="12"/>
      <c r="R3237" s="13"/>
    </row>
    <row r="3238" spans="1:18" ht="15.85" customHeight="1">
      <c r="A3238" s="1"/>
      <c r="B3238" s="6" t="s">
        <v>14</v>
      </c>
      <c r="C3238" s="6">
        <v>1185732</v>
      </c>
      <c r="D3238" s="7">
        <v>44517</v>
      </c>
      <c r="E3238" s="6" t="s">
        <v>33</v>
      </c>
      <c r="F3238" s="6" t="s">
        <v>112</v>
      </c>
      <c r="G3238" s="6" t="s">
        <v>113</v>
      </c>
      <c r="H3238" s="6" t="s">
        <v>21</v>
      </c>
      <c r="I3238" s="8">
        <v>0.65</v>
      </c>
      <c r="J3238" s="9">
        <v>3000</v>
      </c>
      <c r="K3238" s="10">
        <f t="shared" si="24"/>
        <v>1950</v>
      </c>
      <c r="L3238" s="10">
        <f t="shared" si="25"/>
        <v>780</v>
      </c>
      <c r="M3238" s="11">
        <v>0.4</v>
      </c>
      <c r="O3238" s="16"/>
      <c r="P3238" s="14"/>
      <c r="Q3238" s="12"/>
      <c r="R3238" s="13"/>
    </row>
    <row r="3239" spans="1:18" ht="15.85" customHeight="1">
      <c r="A3239" s="1"/>
      <c r="B3239" s="6" t="s">
        <v>14</v>
      </c>
      <c r="C3239" s="6">
        <v>1185732</v>
      </c>
      <c r="D3239" s="7">
        <v>44517</v>
      </c>
      <c r="E3239" s="6" t="s">
        <v>33</v>
      </c>
      <c r="F3239" s="6" t="s">
        <v>112</v>
      </c>
      <c r="G3239" s="6" t="s">
        <v>113</v>
      </c>
      <c r="H3239" s="6" t="s">
        <v>22</v>
      </c>
      <c r="I3239" s="8">
        <v>0.7</v>
      </c>
      <c r="J3239" s="9">
        <v>4000</v>
      </c>
      <c r="K3239" s="10">
        <f t="shared" si="24"/>
        <v>2800</v>
      </c>
      <c r="L3239" s="10">
        <f t="shared" si="25"/>
        <v>1120</v>
      </c>
      <c r="M3239" s="11">
        <v>0.4</v>
      </c>
      <c r="O3239" s="16"/>
      <c r="P3239" s="14"/>
      <c r="Q3239" s="12"/>
      <c r="R3239" s="13"/>
    </row>
    <row r="3240" spans="1:18" ht="15.85" customHeight="1">
      <c r="A3240" s="1"/>
      <c r="B3240" s="6" t="s">
        <v>14</v>
      </c>
      <c r="C3240" s="6">
        <v>1185732</v>
      </c>
      <c r="D3240" s="7">
        <v>44546</v>
      </c>
      <c r="E3240" s="6" t="s">
        <v>33</v>
      </c>
      <c r="F3240" s="6" t="s">
        <v>112</v>
      </c>
      <c r="G3240" s="6" t="s">
        <v>113</v>
      </c>
      <c r="H3240" s="6" t="s">
        <v>17</v>
      </c>
      <c r="I3240" s="8">
        <v>0.65</v>
      </c>
      <c r="J3240" s="9">
        <v>6500</v>
      </c>
      <c r="K3240" s="10">
        <f t="shared" si="24"/>
        <v>4225</v>
      </c>
      <c r="L3240" s="10">
        <f t="shared" si="25"/>
        <v>1690</v>
      </c>
      <c r="M3240" s="11">
        <v>0.4</v>
      </c>
      <c r="O3240" s="16"/>
      <c r="P3240" s="14"/>
      <c r="Q3240" s="12"/>
      <c r="R3240" s="13"/>
    </row>
    <row r="3241" spans="1:18" ht="15.85" customHeight="1">
      <c r="A3241" s="1"/>
      <c r="B3241" s="6" t="s">
        <v>14</v>
      </c>
      <c r="C3241" s="6">
        <v>1185732</v>
      </c>
      <c r="D3241" s="7">
        <v>44546</v>
      </c>
      <c r="E3241" s="6" t="s">
        <v>33</v>
      </c>
      <c r="F3241" s="6" t="s">
        <v>112</v>
      </c>
      <c r="G3241" s="6" t="s">
        <v>113</v>
      </c>
      <c r="H3241" s="6" t="s">
        <v>18</v>
      </c>
      <c r="I3241" s="8">
        <v>0.55000000000000004</v>
      </c>
      <c r="J3241" s="9">
        <v>4500</v>
      </c>
      <c r="K3241" s="10">
        <f t="shared" si="24"/>
        <v>2475</v>
      </c>
      <c r="L3241" s="10">
        <f t="shared" si="25"/>
        <v>990</v>
      </c>
      <c r="M3241" s="11">
        <v>0.4</v>
      </c>
      <c r="O3241" s="16"/>
      <c r="P3241" s="14"/>
      <c r="Q3241" s="12"/>
      <c r="R3241" s="13"/>
    </row>
    <row r="3242" spans="1:18" ht="15.85" customHeight="1">
      <c r="A3242" s="1"/>
      <c r="B3242" s="6" t="s">
        <v>14</v>
      </c>
      <c r="C3242" s="6">
        <v>1185732</v>
      </c>
      <c r="D3242" s="7">
        <v>44546</v>
      </c>
      <c r="E3242" s="6" t="s">
        <v>33</v>
      </c>
      <c r="F3242" s="6" t="s">
        <v>112</v>
      </c>
      <c r="G3242" s="6" t="s">
        <v>113</v>
      </c>
      <c r="H3242" s="6" t="s">
        <v>19</v>
      </c>
      <c r="I3242" s="8">
        <v>0.55000000000000004</v>
      </c>
      <c r="J3242" s="9">
        <v>4000</v>
      </c>
      <c r="K3242" s="10">
        <f t="shared" si="24"/>
        <v>2200</v>
      </c>
      <c r="L3242" s="10">
        <f t="shared" si="25"/>
        <v>880</v>
      </c>
      <c r="M3242" s="11">
        <v>0.4</v>
      </c>
      <c r="O3242" s="16"/>
      <c r="P3242" s="14"/>
      <c r="Q3242" s="12"/>
      <c r="R3242" s="13"/>
    </row>
    <row r="3243" spans="1:18" ht="15.85" customHeight="1">
      <c r="A3243" s="1"/>
      <c r="B3243" s="6" t="s">
        <v>14</v>
      </c>
      <c r="C3243" s="6">
        <v>1185732</v>
      </c>
      <c r="D3243" s="7">
        <v>44546</v>
      </c>
      <c r="E3243" s="6" t="s">
        <v>33</v>
      </c>
      <c r="F3243" s="6" t="s">
        <v>112</v>
      </c>
      <c r="G3243" s="6" t="s">
        <v>113</v>
      </c>
      <c r="H3243" s="6" t="s">
        <v>20</v>
      </c>
      <c r="I3243" s="8">
        <v>0.55000000000000004</v>
      </c>
      <c r="J3243" s="9">
        <v>3500</v>
      </c>
      <c r="K3243" s="10">
        <f t="shared" si="24"/>
        <v>1925.0000000000002</v>
      </c>
      <c r="L3243" s="10">
        <f t="shared" si="25"/>
        <v>770.00000000000011</v>
      </c>
      <c r="M3243" s="11">
        <v>0.4</v>
      </c>
      <c r="O3243" s="16"/>
      <c r="P3243" s="14"/>
      <c r="Q3243" s="12"/>
      <c r="R3243" s="13"/>
    </row>
    <row r="3244" spans="1:18" ht="15.85" customHeight="1">
      <c r="A3244" s="1"/>
      <c r="B3244" s="6" t="s">
        <v>14</v>
      </c>
      <c r="C3244" s="6">
        <v>1185732</v>
      </c>
      <c r="D3244" s="7">
        <v>44546</v>
      </c>
      <c r="E3244" s="6" t="s">
        <v>33</v>
      </c>
      <c r="F3244" s="6" t="s">
        <v>112</v>
      </c>
      <c r="G3244" s="6" t="s">
        <v>113</v>
      </c>
      <c r="H3244" s="6" t="s">
        <v>21</v>
      </c>
      <c r="I3244" s="8">
        <v>0.65</v>
      </c>
      <c r="J3244" s="9">
        <v>3500</v>
      </c>
      <c r="K3244" s="10">
        <f t="shared" si="24"/>
        <v>2275</v>
      </c>
      <c r="L3244" s="10">
        <f t="shared" si="25"/>
        <v>910</v>
      </c>
      <c r="M3244" s="11">
        <v>0.4</v>
      </c>
      <c r="O3244" s="16"/>
      <c r="P3244" s="14"/>
      <c r="Q3244" s="12"/>
      <c r="R3244" s="13"/>
    </row>
    <row r="3245" spans="1:18" ht="15.85" customHeight="1">
      <c r="A3245" s="1"/>
      <c r="B3245" s="6" t="s">
        <v>14</v>
      </c>
      <c r="C3245" s="6">
        <v>1185732</v>
      </c>
      <c r="D3245" s="7">
        <v>44546</v>
      </c>
      <c r="E3245" s="6" t="s">
        <v>33</v>
      </c>
      <c r="F3245" s="6" t="s">
        <v>112</v>
      </c>
      <c r="G3245" s="6" t="s">
        <v>113</v>
      </c>
      <c r="H3245" s="6" t="s">
        <v>22</v>
      </c>
      <c r="I3245" s="8">
        <v>0.7</v>
      </c>
      <c r="J3245" s="9">
        <v>4500</v>
      </c>
      <c r="K3245" s="10">
        <f t="shared" si="24"/>
        <v>3150</v>
      </c>
      <c r="L3245" s="10">
        <f t="shared" si="25"/>
        <v>1260</v>
      </c>
      <c r="M3245" s="11">
        <v>0.4</v>
      </c>
      <c r="O3245" s="16"/>
      <c r="P3245" s="14"/>
      <c r="Q3245" s="12"/>
      <c r="R3245" s="13"/>
    </row>
    <row r="3246" spans="1:18" ht="15.85" customHeight="1">
      <c r="A3246" s="1" t="s">
        <v>39</v>
      </c>
      <c r="B3246" s="6" t="s">
        <v>14</v>
      </c>
      <c r="C3246" s="6">
        <v>1185732</v>
      </c>
      <c r="D3246" s="7">
        <v>44220</v>
      </c>
      <c r="E3246" s="6" t="s">
        <v>15</v>
      </c>
      <c r="F3246" s="6" t="s">
        <v>114</v>
      </c>
      <c r="G3246" s="6" t="s">
        <v>89</v>
      </c>
      <c r="H3246" s="6" t="s">
        <v>17</v>
      </c>
      <c r="I3246" s="8">
        <v>0.35000000000000003</v>
      </c>
      <c r="J3246" s="9">
        <v>4250</v>
      </c>
      <c r="K3246" s="10">
        <f t="shared" si="24"/>
        <v>1487.5000000000002</v>
      </c>
      <c r="L3246" s="10">
        <f t="shared" si="25"/>
        <v>595.00000000000011</v>
      </c>
      <c r="M3246" s="11">
        <v>0.4</v>
      </c>
      <c r="O3246" s="16"/>
      <c r="P3246" s="14"/>
      <c r="Q3246" s="12"/>
      <c r="R3246" s="13"/>
    </row>
    <row r="3247" spans="1:18" ht="15.85" customHeight="1">
      <c r="A3247" s="1"/>
      <c r="B3247" s="6" t="s">
        <v>14</v>
      </c>
      <c r="C3247" s="6">
        <v>1185732</v>
      </c>
      <c r="D3247" s="7">
        <v>44220</v>
      </c>
      <c r="E3247" s="6" t="s">
        <v>15</v>
      </c>
      <c r="F3247" s="6" t="s">
        <v>114</v>
      </c>
      <c r="G3247" s="6" t="s">
        <v>89</v>
      </c>
      <c r="H3247" s="6" t="s">
        <v>18</v>
      </c>
      <c r="I3247" s="8">
        <v>0.35000000000000003</v>
      </c>
      <c r="J3247" s="9">
        <v>2250</v>
      </c>
      <c r="K3247" s="10">
        <f t="shared" si="24"/>
        <v>787.50000000000011</v>
      </c>
      <c r="L3247" s="10">
        <f t="shared" si="25"/>
        <v>275.625</v>
      </c>
      <c r="M3247" s="11">
        <v>0.35</v>
      </c>
      <c r="O3247" s="16"/>
      <c r="P3247" s="14"/>
      <c r="Q3247" s="12"/>
      <c r="R3247" s="13"/>
    </row>
    <row r="3248" spans="1:18" ht="15.85" customHeight="1">
      <c r="A3248" s="1"/>
      <c r="B3248" s="6" t="s">
        <v>14</v>
      </c>
      <c r="C3248" s="6">
        <v>1185732</v>
      </c>
      <c r="D3248" s="7">
        <v>44220</v>
      </c>
      <c r="E3248" s="6" t="s">
        <v>15</v>
      </c>
      <c r="F3248" s="6" t="s">
        <v>114</v>
      </c>
      <c r="G3248" s="6" t="s">
        <v>89</v>
      </c>
      <c r="H3248" s="6" t="s">
        <v>19</v>
      </c>
      <c r="I3248" s="8">
        <v>0.25000000000000006</v>
      </c>
      <c r="J3248" s="9">
        <v>2250</v>
      </c>
      <c r="K3248" s="10">
        <f t="shared" si="24"/>
        <v>562.50000000000011</v>
      </c>
      <c r="L3248" s="10">
        <f t="shared" si="25"/>
        <v>196.87500000000003</v>
      </c>
      <c r="M3248" s="11">
        <v>0.35</v>
      </c>
      <c r="O3248" s="16"/>
      <c r="P3248" s="14"/>
      <c r="Q3248" s="12"/>
      <c r="R3248" s="13"/>
    </row>
    <row r="3249" spans="1:18" ht="15.85" customHeight="1">
      <c r="A3249" s="1"/>
      <c r="B3249" s="6" t="s">
        <v>14</v>
      </c>
      <c r="C3249" s="6">
        <v>1185732</v>
      </c>
      <c r="D3249" s="7">
        <v>44220</v>
      </c>
      <c r="E3249" s="6" t="s">
        <v>15</v>
      </c>
      <c r="F3249" s="6" t="s">
        <v>114</v>
      </c>
      <c r="G3249" s="6" t="s">
        <v>89</v>
      </c>
      <c r="H3249" s="6" t="s">
        <v>20</v>
      </c>
      <c r="I3249" s="8">
        <v>0.3</v>
      </c>
      <c r="J3249" s="9">
        <v>750</v>
      </c>
      <c r="K3249" s="10">
        <f t="shared" si="24"/>
        <v>225</v>
      </c>
      <c r="L3249" s="10">
        <f t="shared" si="25"/>
        <v>78.75</v>
      </c>
      <c r="M3249" s="11">
        <v>0.35</v>
      </c>
      <c r="O3249" s="16"/>
      <c r="P3249" s="14"/>
      <c r="Q3249" s="12"/>
      <c r="R3249" s="13"/>
    </row>
    <row r="3250" spans="1:18" ht="15.85" customHeight="1">
      <c r="A3250" s="1"/>
      <c r="B3250" s="6" t="s">
        <v>14</v>
      </c>
      <c r="C3250" s="6">
        <v>1185732</v>
      </c>
      <c r="D3250" s="7">
        <v>44220</v>
      </c>
      <c r="E3250" s="6" t="s">
        <v>15</v>
      </c>
      <c r="F3250" s="6" t="s">
        <v>114</v>
      </c>
      <c r="G3250" s="6" t="s">
        <v>89</v>
      </c>
      <c r="H3250" s="6" t="s">
        <v>21</v>
      </c>
      <c r="I3250" s="8">
        <v>0.45</v>
      </c>
      <c r="J3250" s="9">
        <v>1250</v>
      </c>
      <c r="K3250" s="10">
        <f t="shared" si="24"/>
        <v>562.5</v>
      </c>
      <c r="L3250" s="10">
        <f t="shared" si="25"/>
        <v>168.75</v>
      </c>
      <c r="M3250" s="11">
        <v>0.3</v>
      </c>
      <c r="O3250" s="16"/>
      <c r="P3250" s="14"/>
      <c r="Q3250" s="12"/>
      <c r="R3250" s="13"/>
    </row>
    <row r="3251" spans="1:18" ht="15.85" customHeight="1">
      <c r="A3251" s="1"/>
      <c r="B3251" s="6" t="s">
        <v>14</v>
      </c>
      <c r="C3251" s="6">
        <v>1185732</v>
      </c>
      <c r="D3251" s="7">
        <v>44220</v>
      </c>
      <c r="E3251" s="6" t="s">
        <v>15</v>
      </c>
      <c r="F3251" s="6" t="s">
        <v>114</v>
      </c>
      <c r="G3251" s="6" t="s">
        <v>89</v>
      </c>
      <c r="H3251" s="6" t="s">
        <v>22</v>
      </c>
      <c r="I3251" s="8">
        <v>0.35000000000000003</v>
      </c>
      <c r="J3251" s="9">
        <v>2250</v>
      </c>
      <c r="K3251" s="10">
        <f t="shared" si="24"/>
        <v>787.50000000000011</v>
      </c>
      <c r="L3251" s="10">
        <f t="shared" si="25"/>
        <v>236.25000000000003</v>
      </c>
      <c r="M3251" s="11">
        <v>0.3</v>
      </c>
      <c r="O3251" s="16"/>
      <c r="P3251" s="14"/>
      <c r="Q3251" s="12"/>
      <c r="R3251" s="13"/>
    </row>
    <row r="3252" spans="1:18" ht="15.85" customHeight="1">
      <c r="A3252" s="1"/>
      <c r="B3252" s="6" t="s">
        <v>14</v>
      </c>
      <c r="C3252" s="6">
        <v>1185732</v>
      </c>
      <c r="D3252" s="7">
        <v>44249</v>
      </c>
      <c r="E3252" s="6" t="s">
        <v>15</v>
      </c>
      <c r="F3252" s="6" t="s">
        <v>114</v>
      </c>
      <c r="G3252" s="6" t="s">
        <v>89</v>
      </c>
      <c r="H3252" s="6" t="s">
        <v>17</v>
      </c>
      <c r="I3252" s="8">
        <v>0.35000000000000003</v>
      </c>
      <c r="J3252" s="9">
        <v>4750</v>
      </c>
      <c r="K3252" s="10">
        <f t="shared" si="24"/>
        <v>1662.5000000000002</v>
      </c>
      <c r="L3252" s="10">
        <f t="shared" si="25"/>
        <v>665.00000000000011</v>
      </c>
      <c r="M3252" s="11">
        <v>0.4</v>
      </c>
      <c r="O3252" s="16"/>
      <c r="P3252" s="14"/>
      <c r="Q3252" s="12"/>
      <c r="R3252" s="13"/>
    </row>
    <row r="3253" spans="1:18" ht="15.85" customHeight="1">
      <c r="A3253" s="1"/>
      <c r="B3253" s="6" t="s">
        <v>14</v>
      </c>
      <c r="C3253" s="6">
        <v>1185732</v>
      </c>
      <c r="D3253" s="7">
        <v>44249</v>
      </c>
      <c r="E3253" s="6" t="s">
        <v>15</v>
      </c>
      <c r="F3253" s="6" t="s">
        <v>114</v>
      </c>
      <c r="G3253" s="6" t="s">
        <v>89</v>
      </c>
      <c r="H3253" s="6" t="s">
        <v>18</v>
      </c>
      <c r="I3253" s="8">
        <v>0.35000000000000003</v>
      </c>
      <c r="J3253" s="9">
        <v>1250</v>
      </c>
      <c r="K3253" s="10">
        <f t="shared" si="24"/>
        <v>437.50000000000006</v>
      </c>
      <c r="L3253" s="10">
        <f t="shared" si="25"/>
        <v>153.125</v>
      </c>
      <c r="M3253" s="11">
        <v>0.35</v>
      </c>
      <c r="O3253" s="16"/>
      <c r="P3253" s="14"/>
      <c r="Q3253" s="12"/>
      <c r="R3253" s="13"/>
    </row>
    <row r="3254" spans="1:18" ht="15.85" customHeight="1">
      <c r="A3254" s="1"/>
      <c r="B3254" s="6" t="s">
        <v>14</v>
      </c>
      <c r="C3254" s="6">
        <v>1185732</v>
      </c>
      <c r="D3254" s="7">
        <v>44249</v>
      </c>
      <c r="E3254" s="6" t="s">
        <v>15</v>
      </c>
      <c r="F3254" s="6" t="s">
        <v>114</v>
      </c>
      <c r="G3254" s="6" t="s">
        <v>89</v>
      </c>
      <c r="H3254" s="6" t="s">
        <v>19</v>
      </c>
      <c r="I3254" s="8">
        <v>0.25000000000000006</v>
      </c>
      <c r="J3254" s="9">
        <v>1750</v>
      </c>
      <c r="K3254" s="10">
        <f t="shared" si="24"/>
        <v>437.50000000000011</v>
      </c>
      <c r="L3254" s="10">
        <f t="shared" si="25"/>
        <v>153.12500000000003</v>
      </c>
      <c r="M3254" s="11">
        <v>0.35</v>
      </c>
      <c r="O3254" s="16"/>
      <c r="P3254" s="14"/>
      <c r="Q3254" s="12"/>
      <c r="R3254" s="13"/>
    </row>
    <row r="3255" spans="1:18" ht="15.85" customHeight="1">
      <c r="A3255" s="1"/>
      <c r="B3255" s="6" t="s">
        <v>14</v>
      </c>
      <c r="C3255" s="6">
        <v>1185732</v>
      </c>
      <c r="D3255" s="7">
        <v>44249</v>
      </c>
      <c r="E3255" s="6" t="s">
        <v>15</v>
      </c>
      <c r="F3255" s="6" t="s">
        <v>114</v>
      </c>
      <c r="G3255" s="6" t="s">
        <v>89</v>
      </c>
      <c r="H3255" s="6" t="s">
        <v>20</v>
      </c>
      <c r="I3255" s="8">
        <v>0.3</v>
      </c>
      <c r="J3255" s="9">
        <v>500</v>
      </c>
      <c r="K3255" s="10">
        <f t="shared" si="24"/>
        <v>150</v>
      </c>
      <c r="L3255" s="10">
        <f t="shared" si="25"/>
        <v>52.5</v>
      </c>
      <c r="M3255" s="11">
        <v>0.35</v>
      </c>
      <c r="O3255" s="16"/>
      <c r="P3255" s="14"/>
      <c r="Q3255" s="12"/>
      <c r="R3255" s="13"/>
    </row>
    <row r="3256" spans="1:18" ht="15.85" customHeight="1">
      <c r="A3256" s="1"/>
      <c r="B3256" s="6" t="s">
        <v>14</v>
      </c>
      <c r="C3256" s="6">
        <v>1185732</v>
      </c>
      <c r="D3256" s="7">
        <v>44249</v>
      </c>
      <c r="E3256" s="6" t="s">
        <v>15</v>
      </c>
      <c r="F3256" s="6" t="s">
        <v>114</v>
      </c>
      <c r="G3256" s="6" t="s">
        <v>89</v>
      </c>
      <c r="H3256" s="6" t="s">
        <v>21</v>
      </c>
      <c r="I3256" s="8">
        <v>0.45</v>
      </c>
      <c r="J3256" s="9">
        <v>1250</v>
      </c>
      <c r="K3256" s="10">
        <f t="shared" si="24"/>
        <v>562.5</v>
      </c>
      <c r="L3256" s="10">
        <f t="shared" si="25"/>
        <v>168.75</v>
      </c>
      <c r="M3256" s="11">
        <v>0.3</v>
      </c>
      <c r="O3256" s="16"/>
      <c r="P3256" s="14"/>
      <c r="Q3256" s="12"/>
      <c r="R3256" s="13"/>
    </row>
    <row r="3257" spans="1:18" ht="15.85" customHeight="1">
      <c r="A3257" s="1"/>
      <c r="B3257" s="6" t="s">
        <v>14</v>
      </c>
      <c r="C3257" s="6">
        <v>1185732</v>
      </c>
      <c r="D3257" s="7">
        <v>44249</v>
      </c>
      <c r="E3257" s="6" t="s">
        <v>15</v>
      </c>
      <c r="F3257" s="6" t="s">
        <v>114</v>
      </c>
      <c r="G3257" s="6" t="s">
        <v>89</v>
      </c>
      <c r="H3257" s="6" t="s">
        <v>22</v>
      </c>
      <c r="I3257" s="8">
        <v>0.35000000000000003</v>
      </c>
      <c r="J3257" s="9">
        <v>2250</v>
      </c>
      <c r="K3257" s="10">
        <f t="shared" si="24"/>
        <v>787.50000000000011</v>
      </c>
      <c r="L3257" s="10">
        <f t="shared" si="25"/>
        <v>236.25000000000003</v>
      </c>
      <c r="M3257" s="11">
        <v>0.3</v>
      </c>
      <c r="O3257" s="16"/>
      <c r="P3257" s="14"/>
      <c r="Q3257" s="12"/>
      <c r="R3257" s="13"/>
    </row>
    <row r="3258" spans="1:18" ht="15.85" customHeight="1">
      <c r="A3258" s="1"/>
      <c r="B3258" s="6" t="s">
        <v>14</v>
      </c>
      <c r="C3258" s="6">
        <v>1185732</v>
      </c>
      <c r="D3258" s="7">
        <v>44275</v>
      </c>
      <c r="E3258" s="6" t="s">
        <v>15</v>
      </c>
      <c r="F3258" s="6" t="s">
        <v>114</v>
      </c>
      <c r="G3258" s="6" t="s">
        <v>89</v>
      </c>
      <c r="H3258" s="6" t="s">
        <v>17</v>
      </c>
      <c r="I3258" s="8">
        <v>0.35000000000000003</v>
      </c>
      <c r="J3258" s="9">
        <v>4450</v>
      </c>
      <c r="K3258" s="10">
        <f t="shared" si="24"/>
        <v>1557.5000000000002</v>
      </c>
      <c r="L3258" s="10">
        <f t="shared" si="25"/>
        <v>623.00000000000011</v>
      </c>
      <c r="M3258" s="11">
        <v>0.4</v>
      </c>
      <c r="O3258" s="16"/>
      <c r="P3258" s="14"/>
      <c r="Q3258" s="12"/>
      <c r="R3258" s="13"/>
    </row>
    <row r="3259" spans="1:18" ht="15.85" customHeight="1">
      <c r="A3259" s="1"/>
      <c r="B3259" s="6" t="s">
        <v>14</v>
      </c>
      <c r="C3259" s="6">
        <v>1185732</v>
      </c>
      <c r="D3259" s="7">
        <v>44275</v>
      </c>
      <c r="E3259" s="6" t="s">
        <v>15</v>
      </c>
      <c r="F3259" s="6" t="s">
        <v>114</v>
      </c>
      <c r="G3259" s="6" t="s">
        <v>89</v>
      </c>
      <c r="H3259" s="6" t="s">
        <v>18</v>
      </c>
      <c r="I3259" s="8">
        <v>0.35000000000000003</v>
      </c>
      <c r="J3259" s="9">
        <v>1500</v>
      </c>
      <c r="K3259" s="10">
        <f t="shared" si="24"/>
        <v>525</v>
      </c>
      <c r="L3259" s="10">
        <f t="shared" si="25"/>
        <v>183.75</v>
      </c>
      <c r="M3259" s="11">
        <v>0.35</v>
      </c>
      <c r="O3259" s="16"/>
      <c r="P3259" s="14"/>
      <c r="Q3259" s="12"/>
      <c r="R3259" s="13"/>
    </row>
    <row r="3260" spans="1:18" ht="15.85" customHeight="1">
      <c r="A3260" s="1"/>
      <c r="B3260" s="6" t="s">
        <v>14</v>
      </c>
      <c r="C3260" s="6">
        <v>1185732</v>
      </c>
      <c r="D3260" s="7">
        <v>44275</v>
      </c>
      <c r="E3260" s="6" t="s">
        <v>15</v>
      </c>
      <c r="F3260" s="6" t="s">
        <v>114</v>
      </c>
      <c r="G3260" s="6" t="s">
        <v>89</v>
      </c>
      <c r="H3260" s="6" t="s">
        <v>19</v>
      </c>
      <c r="I3260" s="8">
        <v>0.25000000000000006</v>
      </c>
      <c r="J3260" s="9">
        <v>1750</v>
      </c>
      <c r="K3260" s="10">
        <f t="shared" si="24"/>
        <v>437.50000000000011</v>
      </c>
      <c r="L3260" s="10">
        <f t="shared" si="25"/>
        <v>153.12500000000003</v>
      </c>
      <c r="M3260" s="11">
        <v>0.35</v>
      </c>
      <c r="O3260" s="16"/>
      <c r="P3260" s="14"/>
      <c r="Q3260" s="12"/>
      <c r="R3260" s="13"/>
    </row>
    <row r="3261" spans="1:18" ht="15.85" customHeight="1">
      <c r="A3261" s="1"/>
      <c r="B3261" s="6" t="s">
        <v>14</v>
      </c>
      <c r="C3261" s="6">
        <v>1185732</v>
      </c>
      <c r="D3261" s="7">
        <v>44275</v>
      </c>
      <c r="E3261" s="6" t="s">
        <v>15</v>
      </c>
      <c r="F3261" s="6" t="s">
        <v>114</v>
      </c>
      <c r="G3261" s="6" t="s">
        <v>89</v>
      </c>
      <c r="H3261" s="6" t="s">
        <v>20</v>
      </c>
      <c r="I3261" s="8">
        <v>0.3</v>
      </c>
      <c r="J3261" s="9">
        <v>250</v>
      </c>
      <c r="K3261" s="10">
        <f t="shared" si="24"/>
        <v>75</v>
      </c>
      <c r="L3261" s="10">
        <f t="shared" si="25"/>
        <v>26.25</v>
      </c>
      <c r="M3261" s="11">
        <v>0.35</v>
      </c>
      <c r="O3261" s="16"/>
      <c r="P3261" s="14"/>
      <c r="Q3261" s="12"/>
      <c r="R3261" s="13"/>
    </row>
    <row r="3262" spans="1:18" ht="15.85" customHeight="1">
      <c r="A3262" s="1"/>
      <c r="B3262" s="6" t="s">
        <v>14</v>
      </c>
      <c r="C3262" s="6">
        <v>1185732</v>
      </c>
      <c r="D3262" s="7">
        <v>44275</v>
      </c>
      <c r="E3262" s="6" t="s">
        <v>15</v>
      </c>
      <c r="F3262" s="6" t="s">
        <v>114</v>
      </c>
      <c r="G3262" s="6" t="s">
        <v>89</v>
      </c>
      <c r="H3262" s="6" t="s">
        <v>21</v>
      </c>
      <c r="I3262" s="8">
        <v>0.45</v>
      </c>
      <c r="J3262" s="9">
        <v>750</v>
      </c>
      <c r="K3262" s="10">
        <f t="shared" si="24"/>
        <v>337.5</v>
      </c>
      <c r="L3262" s="10">
        <f t="shared" si="25"/>
        <v>101.25</v>
      </c>
      <c r="M3262" s="11">
        <v>0.3</v>
      </c>
      <c r="O3262" s="16"/>
      <c r="P3262" s="14"/>
      <c r="Q3262" s="12"/>
      <c r="R3262" s="13"/>
    </row>
    <row r="3263" spans="1:18" ht="15.85" customHeight="1">
      <c r="A3263" s="1"/>
      <c r="B3263" s="6" t="s">
        <v>14</v>
      </c>
      <c r="C3263" s="6">
        <v>1185732</v>
      </c>
      <c r="D3263" s="7">
        <v>44275</v>
      </c>
      <c r="E3263" s="6" t="s">
        <v>15</v>
      </c>
      <c r="F3263" s="6" t="s">
        <v>114</v>
      </c>
      <c r="G3263" s="6" t="s">
        <v>89</v>
      </c>
      <c r="H3263" s="6" t="s">
        <v>22</v>
      </c>
      <c r="I3263" s="8">
        <v>0.35000000000000003</v>
      </c>
      <c r="J3263" s="9">
        <v>1750</v>
      </c>
      <c r="K3263" s="10">
        <f t="shared" si="24"/>
        <v>612.50000000000011</v>
      </c>
      <c r="L3263" s="10">
        <f t="shared" si="25"/>
        <v>183.75000000000003</v>
      </c>
      <c r="M3263" s="11">
        <v>0.3</v>
      </c>
      <c r="O3263" s="16"/>
      <c r="P3263" s="14"/>
      <c r="Q3263" s="12"/>
      <c r="R3263" s="13"/>
    </row>
    <row r="3264" spans="1:18" ht="15.85" customHeight="1">
      <c r="A3264" s="1"/>
      <c r="B3264" s="6" t="s">
        <v>14</v>
      </c>
      <c r="C3264" s="6">
        <v>1185732</v>
      </c>
      <c r="D3264" s="7">
        <v>44307</v>
      </c>
      <c r="E3264" s="6" t="s">
        <v>15</v>
      </c>
      <c r="F3264" s="6" t="s">
        <v>114</v>
      </c>
      <c r="G3264" s="6" t="s">
        <v>89</v>
      </c>
      <c r="H3264" s="6" t="s">
        <v>17</v>
      </c>
      <c r="I3264" s="8">
        <v>0.35000000000000003</v>
      </c>
      <c r="J3264" s="9">
        <v>4250</v>
      </c>
      <c r="K3264" s="10">
        <f t="shared" si="24"/>
        <v>1487.5000000000002</v>
      </c>
      <c r="L3264" s="10">
        <f t="shared" si="25"/>
        <v>595.00000000000011</v>
      </c>
      <c r="M3264" s="11">
        <v>0.4</v>
      </c>
      <c r="O3264" s="16"/>
      <c r="P3264" s="14"/>
      <c r="Q3264" s="12"/>
      <c r="R3264" s="13"/>
    </row>
    <row r="3265" spans="1:18" ht="15.85" customHeight="1">
      <c r="A3265" s="1"/>
      <c r="B3265" s="6" t="s">
        <v>14</v>
      </c>
      <c r="C3265" s="6">
        <v>1185732</v>
      </c>
      <c r="D3265" s="7">
        <v>44307</v>
      </c>
      <c r="E3265" s="6" t="s">
        <v>15</v>
      </c>
      <c r="F3265" s="6" t="s">
        <v>114</v>
      </c>
      <c r="G3265" s="6" t="s">
        <v>89</v>
      </c>
      <c r="H3265" s="6" t="s">
        <v>18</v>
      </c>
      <c r="I3265" s="8">
        <v>0.35000000000000003</v>
      </c>
      <c r="J3265" s="9">
        <v>1250</v>
      </c>
      <c r="K3265" s="10">
        <f t="shared" si="24"/>
        <v>437.50000000000006</v>
      </c>
      <c r="L3265" s="10">
        <f t="shared" si="25"/>
        <v>153.125</v>
      </c>
      <c r="M3265" s="11">
        <v>0.35</v>
      </c>
      <c r="O3265" s="16"/>
      <c r="P3265" s="14"/>
      <c r="Q3265" s="12"/>
      <c r="R3265" s="13"/>
    </row>
    <row r="3266" spans="1:18" ht="15.85" customHeight="1">
      <c r="A3266" s="1"/>
      <c r="B3266" s="6" t="s">
        <v>14</v>
      </c>
      <c r="C3266" s="6">
        <v>1185732</v>
      </c>
      <c r="D3266" s="7">
        <v>44307</v>
      </c>
      <c r="E3266" s="6" t="s">
        <v>15</v>
      </c>
      <c r="F3266" s="6" t="s">
        <v>114</v>
      </c>
      <c r="G3266" s="6" t="s">
        <v>89</v>
      </c>
      <c r="H3266" s="6" t="s">
        <v>19</v>
      </c>
      <c r="I3266" s="8">
        <v>0.25000000000000006</v>
      </c>
      <c r="J3266" s="9">
        <v>1250</v>
      </c>
      <c r="K3266" s="10">
        <f t="shared" si="24"/>
        <v>312.50000000000006</v>
      </c>
      <c r="L3266" s="10">
        <f t="shared" si="25"/>
        <v>109.37500000000001</v>
      </c>
      <c r="M3266" s="11">
        <v>0.35</v>
      </c>
      <c r="O3266" s="16"/>
      <c r="P3266" s="14"/>
      <c r="Q3266" s="12"/>
      <c r="R3266" s="13"/>
    </row>
    <row r="3267" spans="1:18" ht="15.85" customHeight="1">
      <c r="A3267" s="1"/>
      <c r="B3267" s="6" t="s">
        <v>14</v>
      </c>
      <c r="C3267" s="6">
        <v>1185732</v>
      </c>
      <c r="D3267" s="7">
        <v>44307</v>
      </c>
      <c r="E3267" s="6" t="s">
        <v>15</v>
      </c>
      <c r="F3267" s="6" t="s">
        <v>114</v>
      </c>
      <c r="G3267" s="6" t="s">
        <v>89</v>
      </c>
      <c r="H3267" s="6" t="s">
        <v>20</v>
      </c>
      <c r="I3267" s="8">
        <v>0.3</v>
      </c>
      <c r="J3267" s="9">
        <v>500</v>
      </c>
      <c r="K3267" s="10">
        <f t="shared" si="24"/>
        <v>150</v>
      </c>
      <c r="L3267" s="10">
        <f t="shared" si="25"/>
        <v>52.5</v>
      </c>
      <c r="M3267" s="11">
        <v>0.35</v>
      </c>
      <c r="O3267" s="16"/>
      <c r="P3267" s="14"/>
      <c r="Q3267" s="12"/>
      <c r="R3267" s="13"/>
    </row>
    <row r="3268" spans="1:18" ht="15.85" customHeight="1">
      <c r="A3268" s="1"/>
      <c r="B3268" s="6" t="s">
        <v>14</v>
      </c>
      <c r="C3268" s="6">
        <v>1185732</v>
      </c>
      <c r="D3268" s="7">
        <v>44307</v>
      </c>
      <c r="E3268" s="6" t="s">
        <v>15</v>
      </c>
      <c r="F3268" s="6" t="s">
        <v>114</v>
      </c>
      <c r="G3268" s="6" t="s">
        <v>89</v>
      </c>
      <c r="H3268" s="6" t="s">
        <v>21</v>
      </c>
      <c r="I3268" s="8">
        <v>0.45</v>
      </c>
      <c r="J3268" s="9">
        <v>500</v>
      </c>
      <c r="K3268" s="10">
        <f t="shared" si="24"/>
        <v>225</v>
      </c>
      <c r="L3268" s="10">
        <f t="shared" si="25"/>
        <v>67.5</v>
      </c>
      <c r="M3268" s="11">
        <v>0.3</v>
      </c>
      <c r="O3268" s="16"/>
      <c r="P3268" s="14"/>
      <c r="Q3268" s="12"/>
      <c r="R3268" s="13"/>
    </row>
    <row r="3269" spans="1:18" ht="15.85" customHeight="1">
      <c r="A3269" s="1"/>
      <c r="B3269" s="6" t="s">
        <v>14</v>
      </c>
      <c r="C3269" s="6">
        <v>1185732</v>
      </c>
      <c r="D3269" s="7">
        <v>44307</v>
      </c>
      <c r="E3269" s="6" t="s">
        <v>15</v>
      </c>
      <c r="F3269" s="6" t="s">
        <v>114</v>
      </c>
      <c r="G3269" s="6" t="s">
        <v>89</v>
      </c>
      <c r="H3269" s="6" t="s">
        <v>22</v>
      </c>
      <c r="I3269" s="8">
        <v>0.35000000000000003</v>
      </c>
      <c r="J3269" s="9">
        <v>2000</v>
      </c>
      <c r="K3269" s="10">
        <f t="shared" si="24"/>
        <v>700.00000000000011</v>
      </c>
      <c r="L3269" s="10">
        <f t="shared" si="25"/>
        <v>210.00000000000003</v>
      </c>
      <c r="M3269" s="11">
        <v>0.3</v>
      </c>
      <c r="O3269" s="16"/>
      <c r="P3269" s="14"/>
      <c r="Q3269" s="12"/>
      <c r="R3269" s="13"/>
    </row>
    <row r="3270" spans="1:18" ht="15.85" customHeight="1">
      <c r="A3270" s="1"/>
      <c r="B3270" s="6" t="s">
        <v>14</v>
      </c>
      <c r="C3270" s="6">
        <v>1185732</v>
      </c>
      <c r="D3270" s="7">
        <v>44336</v>
      </c>
      <c r="E3270" s="6" t="s">
        <v>15</v>
      </c>
      <c r="F3270" s="6" t="s">
        <v>114</v>
      </c>
      <c r="G3270" s="6" t="s">
        <v>89</v>
      </c>
      <c r="H3270" s="6" t="s">
        <v>17</v>
      </c>
      <c r="I3270" s="8">
        <v>0.49999999999999994</v>
      </c>
      <c r="J3270" s="9">
        <v>4700</v>
      </c>
      <c r="K3270" s="10">
        <f t="shared" si="24"/>
        <v>2349.9999999999995</v>
      </c>
      <c r="L3270" s="10">
        <f t="shared" si="25"/>
        <v>939.99999999999989</v>
      </c>
      <c r="M3270" s="11">
        <v>0.4</v>
      </c>
      <c r="O3270" s="16"/>
      <c r="P3270" s="14"/>
      <c r="Q3270" s="12"/>
      <c r="R3270" s="13"/>
    </row>
    <row r="3271" spans="1:18" ht="15.85" customHeight="1">
      <c r="A3271" s="1"/>
      <c r="B3271" s="6" t="s">
        <v>14</v>
      </c>
      <c r="C3271" s="6">
        <v>1185732</v>
      </c>
      <c r="D3271" s="7">
        <v>44336</v>
      </c>
      <c r="E3271" s="6" t="s">
        <v>15</v>
      </c>
      <c r="F3271" s="6" t="s">
        <v>114</v>
      </c>
      <c r="G3271" s="6" t="s">
        <v>89</v>
      </c>
      <c r="H3271" s="6" t="s">
        <v>18</v>
      </c>
      <c r="I3271" s="8">
        <v>0.45</v>
      </c>
      <c r="J3271" s="9">
        <v>1750</v>
      </c>
      <c r="K3271" s="10">
        <f t="shared" si="24"/>
        <v>787.5</v>
      </c>
      <c r="L3271" s="10">
        <f t="shared" si="25"/>
        <v>275.625</v>
      </c>
      <c r="M3271" s="11">
        <v>0.35</v>
      </c>
      <c r="O3271" s="16"/>
      <c r="P3271" s="14"/>
      <c r="Q3271" s="12"/>
      <c r="R3271" s="13"/>
    </row>
    <row r="3272" spans="1:18" ht="15.85" customHeight="1">
      <c r="A3272" s="1"/>
      <c r="B3272" s="6" t="s">
        <v>14</v>
      </c>
      <c r="C3272" s="6">
        <v>1185732</v>
      </c>
      <c r="D3272" s="7">
        <v>44336</v>
      </c>
      <c r="E3272" s="6" t="s">
        <v>15</v>
      </c>
      <c r="F3272" s="6" t="s">
        <v>114</v>
      </c>
      <c r="G3272" s="6" t="s">
        <v>89</v>
      </c>
      <c r="H3272" s="6" t="s">
        <v>19</v>
      </c>
      <c r="I3272" s="8">
        <v>0.4</v>
      </c>
      <c r="J3272" s="9">
        <v>1500</v>
      </c>
      <c r="K3272" s="10">
        <f t="shared" si="24"/>
        <v>600</v>
      </c>
      <c r="L3272" s="10">
        <f t="shared" si="25"/>
        <v>210</v>
      </c>
      <c r="M3272" s="11">
        <v>0.35</v>
      </c>
      <c r="O3272" s="16"/>
      <c r="P3272" s="14"/>
      <c r="Q3272" s="12"/>
      <c r="R3272" s="13"/>
    </row>
    <row r="3273" spans="1:18" ht="15.85" customHeight="1">
      <c r="A3273" s="1"/>
      <c r="B3273" s="6" t="s">
        <v>14</v>
      </c>
      <c r="C3273" s="6">
        <v>1185732</v>
      </c>
      <c r="D3273" s="7">
        <v>44336</v>
      </c>
      <c r="E3273" s="6" t="s">
        <v>15</v>
      </c>
      <c r="F3273" s="6" t="s">
        <v>114</v>
      </c>
      <c r="G3273" s="6" t="s">
        <v>89</v>
      </c>
      <c r="H3273" s="6" t="s">
        <v>20</v>
      </c>
      <c r="I3273" s="8">
        <v>0.4</v>
      </c>
      <c r="J3273" s="9">
        <v>1000</v>
      </c>
      <c r="K3273" s="10">
        <f t="shared" si="24"/>
        <v>400</v>
      </c>
      <c r="L3273" s="10">
        <f t="shared" si="25"/>
        <v>140</v>
      </c>
      <c r="M3273" s="11">
        <v>0.35</v>
      </c>
      <c r="O3273" s="16"/>
      <c r="P3273" s="14"/>
      <c r="Q3273" s="12"/>
      <c r="R3273" s="13"/>
    </row>
    <row r="3274" spans="1:18" ht="15.85" customHeight="1">
      <c r="A3274" s="1"/>
      <c r="B3274" s="6" t="s">
        <v>14</v>
      </c>
      <c r="C3274" s="6">
        <v>1185732</v>
      </c>
      <c r="D3274" s="7">
        <v>44336</v>
      </c>
      <c r="E3274" s="6" t="s">
        <v>15</v>
      </c>
      <c r="F3274" s="6" t="s">
        <v>114</v>
      </c>
      <c r="G3274" s="6" t="s">
        <v>89</v>
      </c>
      <c r="H3274" s="6" t="s">
        <v>21</v>
      </c>
      <c r="I3274" s="8">
        <v>0.49999999999999994</v>
      </c>
      <c r="J3274" s="9">
        <v>1250</v>
      </c>
      <c r="K3274" s="10">
        <f t="shared" si="24"/>
        <v>624.99999999999989</v>
      </c>
      <c r="L3274" s="10">
        <f t="shared" si="25"/>
        <v>187.49999999999997</v>
      </c>
      <c r="M3274" s="11">
        <v>0.3</v>
      </c>
      <c r="O3274" s="16"/>
      <c r="P3274" s="14"/>
      <c r="Q3274" s="12"/>
      <c r="R3274" s="13"/>
    </row>
    <row r="3275" spans="1:18" ht="15.85" customHeight="1">
      <c r="A3275" s="1"/>
      <c r="B3275" s="6" t="s">
        <v>14</v>
      </c>
      <c r="C3275" s="6">
        <v>1185732</v>
      </c>
      <c r="D3275" s="7">
        <v>44336</v>
      </c>
      <c r="E3275" s="6" t="s">
        <v>15</v>
      </c>
      <c r="F3275" s="6" t="s">
        <v>114</v>
      </c>
      <c r="G3275" s="6" t="s">
        <v>89</v>
      </c>
      <c r="H3275" s="6" t="s">
        <v>22</v>
      </c>
      <c r="I3275" s="8">
        <v>0.54999999999999993</v>
      </c>
      <c r="J3275" s="9">
        <v>2500</v>
      </c>
      <c r="K3275" s="10">
        <f t="shared" si="24"/>
        <v>1374.9999999999998</v>
      </c>
      <c r="L3275" s="10">
        <f t="shared" si="25"/>
        <v>412.49999999999994</v>
      </c>
      <c r="M3275" s="11">
        <v>0.3</v>
      </c>
      <c r="O3275" s="16"/>
      <c r="P3275" s="14"/>
      <c r="Q3275" s="12"/>
      <c r="R3275" s="13"/>
    </row>
    <row r="3276" spans="1:18" ht="15.85" customHeight="1">
      <c r="A3276" s="1"/>
      <c r="B3276" s="6" t="s">
        <v>14</v>
      </c>
      <c r="C3276" s="6">
        <v>1185732</v>
      </c>
      <c r="D3276" s="7">
        <v>44369</v>
      </c>
      <c r="E3276" s="6" t="s">
        <v>15</v>
      </c>
      <c r="F3276" s="6" t="s">
        <v>114</v>
      </c>
      <c r="G3276" s="6" t="s">
        <v>89</v>
      </c>
      <c r="H3276" s="6" t="s">
        <v>17</v>
      </c>
      <c r="I3276" s="8">
        <v>0.49999999999999994</v>
      </c>
      <c r="J3276" s="9">
        <v>5000</v>
      </c>
      <c r="K3276" s="10">
        <f t="shared" si="24"/>
        <v>2499.9999999999995</v>
      </c>
      <c r="L3276" s="10">
        <f t="shared" si="25"/>
        <v>999.99999999999989</v>
      </c>
      <c r="M3276" s="11">
        <v>0.4</v>
      </c>
      <c r="O3276" s="16"/>
      <c r="P3276" s="14"/>
      <c r="Q3276" s="12"/>
      <c r="R3276" s="13"/>
    </row>
    <row r="3277" spans="1:18" ht="15.85" customHeight="1">
      <c r="A3277" s="1"/>
      <c r="B3277" s="6" t="s">
        <v>14</v>
      </c>
      <c r="C3277" s="6">
        <v>1185732</v>
      </c>
      <c r="D3277" s="7">
        <v>44369</v>
      </c>
      <c r="E3277" s="6" t="s">
        <v>15</v>
      </c>
      <c r="F3277" s="6" t="s">
        <v>114</v>
      </c>
      <c r="G3277" s="6" t="s">
        <v>89</v>
      </c>
      <c r="H3277" s="6" t="s">
        <v>18</v>
      </c>
      <c r="I3277" s="8">
        <v>0.45</v>
      </c>
      <c r="J3277" s="9">
        <v>2500</v>
      </c>
      <c r="K3277" s="10">
        <f t="shared" si="24"/>
        <v>1125</v>
      </c>
      <c r="L3277" s="10">
        <f t="shared" si="25"/>
        <v>393.75</v>
      </c>
      <c r="M3277" s="11">
        <v>0.35</v>
      </c>
      <c r="O3277" s="16"/>
      <c r="P3277" s="14"/>
      <c r="Q3277" s="12"/>
      <c r="R3277" s="13"/>
    </row>
    <row r="3278" spans="1:18" ht="15.85" customHeight="1">
      <c r="A3278" s="1"/>
      <c r="B3278" s="6" t="s">
        <v>14</v>
      </c>
      <c r="C3278" s="6">
        <v>1185732</v>
      </c>
      <c r="D3278" s="7">
        <v>44369</v>
      </c>
      <c r="E3278" s="6" t="s">
        <v>15</v>
      </c>
      <c r="F3278" s="6" t="s">
        <v>114</v>
      </c>
      <c r="G3278" s="6" t="s">
        <v>89</v>
      </c>
      <c r="H3278" s="6" t="s">
        <v>19</v>
      </c>
      <c r="I3278" s="8">
        <v>0.4</v>
      </c>
      <c r="J3278" s="9">
        <v>1750</v>
      </c>
      <c r="K3278" s="10">
        <f t="shared" si="24"/>
        <v>700</v>
      </c>
      <c r="L3278" s="10">
        <f t="shared" si="25"/>
        <v>244.99999999999997</v>
      </c>
      <c r="M3278" s="11">
        <v>0.35</v>
      </c>
      <c r="O3278" s="16"/>
      <c r="P3278" s="14"/>
      <c r="Q3278" s="12"/>
      <c r="R3278" s="13"/>
    </row>
    <row r="3279" spans="1:18" ht="15.85" customHeight="1">
      <c r="A3279" s="1"/>
      <c r="B3279" s="6" t="s">
        <v>14</v>
      </c>
      <c r="C3279" s="6">
        <v>1185732</v>
      </c>
      <c r="D3279" s="7">
        <v>44369</v>
      </c>
      <c r="E3279" s="6" t="s">
        <v>15</v>
      </c>
      <c r="F3279" s="6" t="s">
        <v>114</v>
      </c>
      <c r="G3279" s="6" t="s">
        <v>89</v>
      </c>
      <c r="H3279" s="6" t="s">
        <v>20</v>
      </c>
      <c r="I3279" s="8">
        <v>0.4</v>
      </c>
      <c r="J3279" s="9">
        <v>1500</v>
      </c>
      <c r="K3279" s="10">
        <f t="shared" si="24"/>
        <v>600</v>
      </c>
      <c r="L3279" s="10">
        <f t="shared" si="25"/>
        <v>210</v>
      </c>
      <c r="M3279" s="11">
        <v>0.35</v>
      </c>
      <c r="O3279" s="16"/>
      <c r="P3279" s="14"/>
      <c r="Q3279" s="12"/>
      <c r="R3279" s="13"/>
    </row>
    <row r="3280" spans="1:18" ht="15.85" customHeight="1">
      <c r="A3280" s="1"/>
      <c r="B3280" s="6" t="s">
        <v>14</v>
      </c>
      <c r="C3280" s="6">
        <v>1185732</v>
      </c>
      <c r="D3280" s="7">
        <v>44369</v>
      </c>
      <c r="E3280" s="6" t="s">
        <v>15</v>
      </c>
      <c r="F3280" s="6" t="s">
        <v>114</v>
      </c>
      <c r="G3280" s="6" t="s">
        <v>89</v>
      </c>
      <c r="H3280" s="6" t="s">
        <v>21</v>
      </c>
      <c r="I3280" s="8">
        <v>0.49999999999999994</v>
      </c>
      <c r="J3280" s="9">
        <v>1500</v>
      </c>
      <c r="K3280" s="10">
        <f t="shared" si="24"/>
        <v>749.99999999999989</v>
      </c>
      <c r="L3280" s="10">
        <f t="shared" si="25"/>
        <v>224.99999999999997</v>
      </c>
      <c r="M3280" s="11">
        <v>0.3</v>
      </c>
      <c r="O3280" s="16"/>
      <c r="P3280" s="14"/>
      <c r="Q3280" s="12"/>
      <c r="R3280" s="13"/>
    </row>
    <row r="3281" spans="1:18" ht="15.85" customHeight="1">
      <c r="A3281" s="1"/>
      <c r="B3281" s="6" t="s">
        <v>14</v>
      </c>
      <c r="C3281" s="6">
        <v>1185732</v>
      </c>
      <c r="D3281" s="7">
        <v>44369</v>
      </c>
      <c r="E3281" s="6" t="s">
        <v>15</v>
      </c>
      <c r="F3281" s="6" t="s">
        <v>114</v>
      </c>
      <c r="G3281" s="6" t="s">
        <v>89</v>
      </c>
      <c r="H3281" s="6" t="s">
        <v>22</v>
      </c>
      <c r="I3281" s="8">
        <v>0.54999999999999993</v>
      </c>
      <c r="J3281" s="9">
        <v>3000</v>
      </c>
      <c r="K3281" s="10">
        <f t="shared" si="24"/>
        <v>1649.9999999999998</v>
      </c>
      <c r="L3281" s="10">
        <f t="shared" si="25"/>
        <v>494.99999999999989</v>
      </c>
      <c r="M3281" s="11">
        <v>0.3</v>
      </c>
      <c r="O3281" s="16"/>
      <c r="P3281" s="14"/>
      <c r="Q3281" s="12"/>
      <c r="R3281" s="13"/>
    </row>
    <row r="3282" spans="1:18" ht="15.85" customHeight="1">
      <c r="A3282" s="1"/>
      <c r="B3282" s="6" t="s">
        <v>14</v>
      </c>
      <c r="C3282" s="6">
        <v>1185732</v>
      </c>
      <c r="D3282" s="7">
        <v>44397</v>
      </c>
      <c r="E3282" s="6" t="s">
        <v>15</v>
      </c>
      <c r="F3282" s="6" t="s">
        <v>114</v>
      </c>
      <c r="G3282" s="6" t="s">
        <v>89</v>
      </c>
      <c r="H3282" s="6" t="s">
        <v>17</v>
      </c>
      <c r="I3282" s="8">
        <v>0.49999999999999994</v>
      </c>
      <c r="J3282" s="9">
        <v>5250</v>
      </c>
      <c r="K3282" s="10">
        <f t="shared" si="24"/>
        <v>2624.9999999999995</v>
      </c>
      <c r="L3282" s="10">
        <f t="shared" si="25"/>
        <v>1049.9999999999998</v>
      </c>
      <c r="M3282" s="11">
        <v>0.4</v>
      </c>
      <c r="O3282" s="16"/>
      <c r="P3282" s="14"/>
      <c r="Q3282" s="12"/>
      <c r="R3282" s="13"/>
    </row>
    <row r="3283" spans="1:18" ht="15.85" customHeight="1">
      <c r="A3283" s="1"/>
      <c r="B3283" s="6" t="s">
        <v>14</v>
      </c>
      <c r="C3283" s="6">
        <v>1185732</v>
      </c>
      <c r="D3283" s="7">
        <v>44397</v>
      </c>
      <c r="E3283" s="6" t="s">
        <v>15</v>
      </c>
      <c r="F3283" s="6" t="s">
        <v>114</v>
      </c>
      <c r="G3283" s="6" t="s">
        <v>89</v>
      </c>
      <c r="H3283" s="6" t="s">
        <v>18</v>
      </c>
      <c r="I3283" s="8">
        <v>0.45</v>
      </c>
      <c r="J3283" s="9">
        <v>2750</v>
      </c>
      <c r="K3283" s="10">
        <f t="shared" si="24"/>
        <v>1237.5</v>
      </c>
      <c r="L3283" s="10">
        <f t="shared" si="25"/>
        <v>433.125</v>
      </c>
      <c r="M3283" s="11">
        <v>0.35</v>
      </c>
      <c r="O3283" s="16"/>
      <c r="P3283" s="14"/>
      <c r="Q3283" s="12"/>
      <c r="R3283" s="13"/>
    </row>
    <row r="3284" spans="1:18" ht="15.85" customHeight="1">
      <c r="A3284" s="1"/>
      <c r="B3284" s="6" t="s">
        <v>14</v>
      </c>
      <c r="C3284" s="6">
        <v>1185732</v>
      </c>
      <c r="D3284" s="7">
        <v>44397</v>
      </c>
      <c r="E3284" s="6" t="s">
        <v>15</v>
      </c>
      <c r="F3284" s="6" t="s">
        <v>114</v>
      </c>
      <c r="G3284" s="6" t="s">
        <v>89</v>
      </c>
      <c r="H3284" s="6" t="s">
        <v>19</v>
      </c>
      <c r="I3284" s="8">
        <v>0.4</v>
      </c>
      <c r="J3284" s="9">
        <v>2000</v>
      </c>
      <c r="K3284" s="10">
        <f t="shared" si="24"/>
        <v>800</v>
      </c>
      <c r="L3284" s="10">
        <f t="shared" si="25"/>
        <v>280</v>
      </c>
      <c r="M3284" s="11">
        <v>0.35</v>
      </c>
      <c r="O3284" s="16"/>
      <c r="P3284" s="14"/>
      <c r="Q3284" s="12"/>
      <c r="R3284" s="13"/>
    </row>
    <row r="3285" spans="1:18" ht="15.85" customHeight="1">
      <c r="A3285" s="1"/>
      <c r="B3285" s="6" t="s">
        <v>14</v>
      </c>
      <c r="C3285" s="6">
        <v>1185732</v>
      </c>
      <c r="D3285" s="7">
        <v>44397</v>
      </c>
      <c r="E3285" s="6" t="s">
        <v>15</v>
      </c>
      <c r="F3285" s="6" t="s">
        <v>114</v>
      </c>
      <c r="G3285" s="6" t="s">
        <v>89</v>
      </c>
      <c r="H3285" s="6" t="s">
        <v>20</v>
      </c>
      <c r="I3285" s="8">
        <v>0.4</v>
      </c>
      <c r="J3285" s="9">
        <v>1500</v>
      </c>
      <c r="K3285" s="10">
        <f t="shared" si="24"/>
        <v>600</v>
      </c>
      <c r="L3285" s="10">
        <f t="shared" si="25"/>
        <v>210</v>
      </c>
      <c r="M3285" s="11">
        <v>0.35</v>
      </c>
      <c r="O3285" s="16"/>
      <c r="P3285" s="14"/>
      <c r="Q3285" s="12"/>
      <c r="R3285" s="13"/>
    </row>
    <row r="3286" spans="1:18" ht="15.85" customHeight="1">
      <c r="A3286" s="1"/>
      <c r="B3286" s="6" t="s">
        <v>14</v>
      </c>
      <c r="C3286" s="6">
        <v>1185732</v>
      </c>
      <c r="D3286" s="7">
        <v>44397</v>
      </c>
      <c r="E3286" s="6" t="s">
        <v>15</v>
      </c>
      <c r="F3286" s="6" t="s">
        <v>114</v>
      </c>
      <c r="G3286" s="6" t="s">
        <v>89</v>
      </c>
      <c r="H3286" s="6" t="s">
        <v>21</v>
      </c>
      <c r="I3286" s="8">
        <v>0.49999999999999994</v>
      </c>
      <c r="J3286" s="9">
        <v>1750</v>
      </c>
      <c r="K3286" s="10">
        <f t="shared" si="24"/>
        <v>874.99999999999989</v>
      </c>
      <c r="L3286" s="10">
        <f t="shared" si="25"/>
        <v>262.49999999999994</v>
      </c>
      <c r="M3286" s="11">
        <v>0.3</v>
      </c>
      <c r="O3286" s="16"/>
      <c r="P3286" s="14"/>
      <c r="Q3286" s="12"/>
      <c r="R3286" s="13"/>
    </row>
    <row r="3287" spans="1:18" ht="15.85" customHeight="1">
      <c r="A3287" s="1"/>
      <c r="B3287" s="6" t="s">
        <v>14</v>
      </c>
      <c r="C3287" s="6">
        <v>1185732</v>
      </c>
      <c r="D3287" s="7">
        <v>44397</v>
      </c>
      <c r="E3287" s="6" t="s">
        <v>15</v>
      </c>
      <c r="F3287" s="6" t="s">
        <v>114</v>
      </c>
      <c r="G3287" s="6" t="s">
        <v>89</v>
      </c>
      <c r="H3287" s="6" t="s">
        <v>22</v>
      </c>
      <c r="I3287" s="8">
        <v>0.54999999999999993</v>
      </c>
      <c r="J3287" s="9">
        <v>3500</v>
      </c>
      <c r="K3287" s="10">
        <f t="shared" si="24"/>
        <v>1924.9999999999998</v>
      </c>
      <c r="L3287" s="10">
        <f t="shared" si="25"/>
        <v>577.49999999999989</v>
      </c>
      <c r="M3287" s="11">
        <v>0.3</v>
      </c>
      <c r="O3287" s="16"/>
      <c r="P3287" s="14"/>
      <c r="Q3287" s="12"/>
      <c r="R3287" s="13"/>
    </row>
    <row r="3288" spans="1:18" ht="15.85" customHeight="1">
      <c r="A3288" s="1"/>
      <c r="B3288" s="6" t="s">
        <v>14</v>
      </c>
      <c r="C3288" s="6">
        <v>1185732</v>
      </c>
      <c r="D3288" s="7">
        <v>44429</v>
      </c>
      <c r="E3288" s="6" t="s">
        <v>15</v>
      </c>
      <c r="F3288" s="6" t="s">
        <v>114</v>
      </c>
      <c r="G3288" s="6" t="s">
        <v>89</v>
      </c>
      <c r="H3288" s="6" t="s">
        <v>17</v>
      </c>
      <c r="I3288" s="8">
        <v>0.49999999999999994</v>
      </c>
      <c r="J3288" s="9">
        <v>5000</v>
      </c>
      <c r="K3288" s="10">
        <f t="shared" si="24"/>
        <v>2499.9999999999995</v>
      </c>
      <c r="L3288" s="10">
        <f t="shared" si="25"/>
        <v>999.99999999999989</v>
      </c>
      <c r="M3288" s="11">
        <v>0.4</v>
      </c>
      <c r="O3288" s="16"/>
      <c r="P3288" s="14"/>
      <c r="Q3288" s="12"/>
      <c r="R3288" s="13"/>
    </row>
    <row r="3289" spans="1:18" ht="15.85" customHeight="1">
      <c r="A3289" s="1"/>
      <c r="B3289" s="6" t="s">
        <v>14</v>
      </c>
      <c r="C3289" s="6">
        <v>1185732</v>
      </c>
      <c r="D3289" s="7">
        <v>44429</v>
      </c>
      <c r="E3289" s="6" t="s">
        <v>15</v>
      </c>
      <c r="F3289" s="6" t="s">
        <v>114</v>
      </c>
      <c r="G3289" s="6" t="s">
        <v>89</v>
      </c>
      <c r="H3289" s="6" t="s">
        <v>18</v>
      </c>
      <c r="I3289" s="8">
        <v>0.45</v>
      </c>
      <c r="J3289" s="9">
        <v>2750</v>
      </c>
      <c r="K3289" s="10">
        <f t="shared" si="24"/>
        <v>1237.5</v>
      </c>
      <c r="L3289" s="10">
        <f t="shared" si="25"/>
        <v>433.125</v>
      </c>
      <c r="M3289" s="11">
        <v>0.35</v>
      </c>
      <c r="O3289" s="16"/>
      <c r="P3289" s="14"/>
      <c r="Q3289" s="12"/>
      <c r="R3289" s="13"/>
    </row>
    <row r="3290" spans="1:18" ht="15.85" customHeight="1">
      <c r="A3290" s="1"/>
      <c r="B3290" s="6" t="s">
        <v>14</v>
      </c>
      <c r="C3290" s="6">
        <v>1185732</v>
      </c>
      <c r="D3290" s="7">
        <v>44429</v>
      </c>
      <c r="E3290" s="6" t="s">
        <v>15</v>
      </c>
      <c r="F3290" s="6" t="s">
        <v>114</v>
      </c>
      <c r="G3290" s="6" t="s">
        <v>89</v>
      </c>
      <c r="H3290" s="6" t="s">
        <v>19</v>
      </c>
      <c r="I3290" s="8">
        <v>0.4</v>
      </c>
      <c r="J3290" s="9">
        <v>2000</v>
      </c>
      <c r="K3290" s="10">
        <f t="shared" si="24"/>
        <v>800</v>
      </c>
      <c r="L3290" s="10">
        <f t="shared" si="25"/>
        <v>280</v>
      </c>
      <c r="M3290" s="11">
        <v>0.35</v>
      </c>
      <c r="O3290" s="16"/>
      <c r="P3290" s="14"/>
      <c r="Q3290" s="12"/>
      <c r="R3290" s="13"/>
    </row>
    <row r="3291" spans="1:18" ht="15.85" customHeight="1">
      <c r="A3291" s="1"/>
      <c r="B3291" s="6" t="s">
        <v>14</v>
      </c>
      <c r="C3291" s="6">
        <v>1185732</v>
      </c>
      <c r="D3291" s="7">
        <v>44429</v>
      </c>
      <c r="E3291" s="6" t="s">
        <v>15</v>
      </c>
      <c r="F3291" s="6" t="s">
        <v>114</v>
      </c>
      <c r="G3291" s="6" t="s">
        <v>89</v>
      </c>
      <c r="H3291" s="6" t="s">
        <v>20</v>
      </c>
      <c r="I3291" s="8">
        <v>0.4</v>
      </c>
      <c r="J3291" s="9">
        <v>1500</v>
      </c>
      <c r="K3291" s="10">
        <f t="shared" si="24"/>
        <v>600</v>
      </c>
      <c r="L3291" s="10">
        <f t="shared" si="25"/>
        <v>210</v>
      </c>
      <c r="M3291" s="11">
        <v>0.35</v>
      </c>
      <c r="O3291" s="16"/>
      <c r="P3291" s="14"/>
      <c r="Q3291" s="12"/>
      <c r="R3291" s="13"/>
    </row>
    <row r="3292" spans="1:18" ht="15.85" customHeight="1">
      <c r="A3292" s="1"/>
      <c r="B3292" s="6" t="s">
        <v>14</v>
      </c>
      <c r="C3292" s="6">
        <v>1185732</v>
      </c>
      <c r="D3292" s="7">
        <v>44429</v>
      </c>
      <c r="E3292" s="6" t="s">
        <v>15</v>
      </c>
      <c r="F3292" s="6" t="s">
        <v>114</v>
      </c>
      <c r="G3292" s="6" t="s">
        <v>89</v>
      </c>
      <c r="H3292" s="6" t="s">
        <v>21</v>
      </c>
      <c r="I3292" s="8">
        <v>0.49999999999999994</v>
      </c>
      <c r="J3292" s="9">
        <v>1250</v>
      </c>
      <c r="K3292" s="10">
        <f t="shared" si="24"/>
        <v>624.99999999999989</v>
      </c>
      <c r="L3292" s="10">
        <f t="shared" si="25"/>
        <v>187.49999999999997</v>
      </c>
      <c r="M3292" s="11">
        <v>0.3</v>
      </c>
      <c r="O3292" s="16"/>
      <c r="P3292" s="14"/>
      <c r="Q3292" s="12"/>
      <c r="R3292" s="13"/>
    </row>
    <row r="3293" spans="1:18" ht="15.85" customHeight="1">
      <c r="A3293" s="1"/>
      <c r="B3293" s="6" t="s">
        <v>14</v>
      </c>
      <c r="C3293" s="6">
        <v>1185732</v>
      </c>
      <c r="D3293" s="7">
        <v>44429</v>
      </c>
      <c r="E3293" s="6" t="s">
        <v>15</v>
      </c>
      <c r="F3293" s="6" t="s">
        <v>114</v>
      </c>
      <c r="G3293" s="6" t="s">
        <v>89</v>
      </c>
      <c r="H3293" s="6" t="s">
        <v>22</v>
      </c>
      <c r="I3293" s="8">
        <v>0.54999999999999993</v>
      </c>
      <c r="J3293" s="9">
        <v>3000</v>
      </c>
      <c r="K3293" s="10">
        <f t="shared" si="24"/>
        <v>1649.9999999999998</v>
      </c>
      <c r="L3293" s="10">
        <f t="shared" si="25"/>
        <v>494.99999999999989</v>
      </c>
      <c r="M3293" s="11">
        <v>0.3</v>
      </c>
      <c r="O3293" s="16"/>
      <c r="P3293" s="14"/>
      <c r="Q3293" s="12"/>
      <c r="R3293" s="13"/>
    </row>
    <row r="3294" spans="1:18" ht="15.85" customHeight="1">
      <c r="A3294" s="1"/>
      <c r="B3294" s="6" t="s">
        <v>14</v>
      </c>
      <c r="C3294" s="6">
        <v>1185732</v>
      </c>
      <c r="D3294" s="7">
        <v>44459</v>
      </c>
      <c r="E3294" s="6" t="s">
        <v>15</v>
      </c>
      <c r="F3294" s="6" t="s">
        <v>114</v>
      </c>
      <c r="G3294" s="6" t="s">
        <v>89</v>
      </c>
      <c r="H3294" s="6" t="s">
        <v>17</v>
      </c>
      <c r="I3294" s="8">
        <v>0.49999999999999994</v>
      </c>
      <c r="J3294" s="9">
        <v>4250</v>
      </c>
      <c r="K3294" s="10">
        <f t="shared" si="24"/>
        <v>2124.9999999999995</v>
      </c>
      <c r="L3294" s="10">
        <f t="shared" si="25"/>
        <v>849.99999999999989</v>
      </c>
      <c r="M3294" s="11">
        <v>0.4</v>
      </c>
      <c r="O3294" s="16"/>
      <c r="P3294" s="14"/>
      <c r="Q3294" s="12"/>
      <c r="R3294" s="13"/>
    </row>
    <row r="3295" spans="1:18" ht="15.85" customHeight="1">
      <c r="A3295" s="1"/>
      <c r="B3295" s="6" t="s">
        <v>14</v>
      </c>
      <c r="C3295" s="6">
        <v>1185732</v>
      </c>
      <c r="D3295" s="7">
        <v>44459</v>
      </c>
      <c r="E3295" s="6" t="s">
        <v>15</v>
      </c>
      <c r="F3295" s="6" t="s">
        <v>114</v>
      </c>
      <c r="G3295" s="6" t="s">
        <v>89</v>
      </c>
      <c r="H3295" s="6" t="s">
        <v>18</v>
      </c>
      <c r="I3295" s="8">
        <v>0.45</v>
      </c>
      <c r="J3295" s="9">
        <v>2250</v>
      </c>
      <c r="K3295" s="10">
        <f t="shared" si="24"/>
        <v>1012.5</v>
      </c>
      <c r="L3295" s="10">
        <f t="shared" si="25"/>
        <v>354.375</v>
      </c>
      <c r="M3295" s="11">
        <v>0.35</v>
      </c>
      <c r="O3295" s="16"/>
      <c r="P3295" s="14"/>
      <c r="Q3295" s="12"/>
      <c r="R3295" s="13"/>
    </row>
    <row r="3296" spans="1:18" ht="15.85" customHeight="1">
      <c r="A3296" s="1"/>
      <c r="B3296" s="6" t="s">
        <v>14</v>
      </c>
      <c r="C3296" s="6">
        <v>1185732</v>
      </c>
      <c r="D3296" s="7">
        <v>44459</v>
      </c>
      <c r="E3296" s="6" t="s">
        <v>15</v>
      </c>
      <c r="F3296" s="6" t="s">
        <v>114</v>
      </c>
      <c r="G3296" s="6" t="s">
        <v>89</v>
      </c>
      <c r="H3296" s="6" t="s">
        <v>19</v>
      </c>
      <c r="I3296" s="8">
        <v>0.4</v>
      </c>
      <c r="J3296" s="9">
        <v>1250</v>
      </c>
      <c r="K3296" s="10">
        <f t="shared" si="24"/>
        <v>500</v>
      </c>
      <c r="L3296" s="10">
        <f t="shared" si="25"/>
        <v>175</v>
      </c>
      <c r="M3296" s="11">
        <v>0.35</v>
      </c>
      <c r="O3296" s="16"/>
      <c r="P3296" s="14"/>
      <c r="Q3296" s="12"/>
      <c r="R3296" s="13"/>
    </row>
    <row r="3297" spans="1:18" ht="15.85" customHeight="1">
      <c r="A3297" s="1"/>
      <c r="B3297" s="6" t="s">
        <v>14</v>
      </c>
      <c r="C3297" s="6">
        <v>1185732</v>
      </c>
      <c r="D3297" s="7">
        <v>44459</v>
      </c>
      <c r="E3297" s="6" t="s">
        <v>15</v>
      </c>
      <c r="F3297" s="6" t="s">
        <v>114</v>
      </c>
      <c r="G3297" s="6" t="s">
        <v>89</v>
      </c>
      <c r="H3297" s="6" t="s">
        <v>20</v>
      </c>
      <c r="I3297" s="8">
        <v>0.4</v>
      </c>
      <c r="J3297" s="9">
        <v>1000</v>
      </c>
      <c r="K3297" s="10">
        <f t="shared" si="24"/>
        <v>400</v>
      </c>
      <c r="L3297" s="10">
        <f t="shared" si="25"/>
        <v>140</v>
      </c>
      <c r="M3297" s="11">
        <v>0.35</v>
      </c>
      <c r="O3297" s="16"/>
      <c r="P3297" s="14"/>
      <c r="Q3297" s="12"/>
      <c r="R3297" s="13"/>
    </row>
    <row r="3298" spans="1:18" ht="15.85" customHeight="1">
      <c r="A3298" s="1"/>
      <c r="B3298" s="6" t="s">
        <v>14</v>
      </c>
      <c r="C3298" s="6">
        <v>1185732</v>
      </c>
      <c r="D3298" s="7">
        <v>44459</v>
      </c>
      <c r="E3298" s="6" t="s">
        <v>15</v>
      </c>
      <c r="F3298" s="6" t="s">
        <v>114</v>
      </c>
      <c r="G3298" s="6" t="s">
        <v>89</v>
      </c>
      <c r="H3298" s="6" t="s">
        <v>21</v>
      </c>
      <c r="I3298" s="8">
        <v>0.49999999999999994</v>
      </c>
      <c r="J3298" s="9">
        <v>1000</v>
      </c>
      <c r="K3298" s="10">
        <f t="shared" si="24"/>
        <v>499.99999999999994</v>
      </c>
      <c r="L3298" s="10">
        <f t="shared" si="25"/>
        <v>149.99999999999997</v>
      </c>
      <c r="M3298" s="11">
        <v>0.3</v>
      </c>
      <c r="O3298" s="16"/>
      <c r="P3298" s="14"/>
      <c r="Q3298" s="12"/>
      <c r="R3298" s="13"/>
    </row>
    <row r="3299" spans="1:18" ht="15.85" customHeight="1">
      <c r="A3299" s="1"/>
      <c r="B3299" s="6" t="s">
        <v>14</v>
      </c>
      <c r="C3299" s="6">
        <v>1185732</v>
      </c>
      <c r="D3299" s="7">
        <v>44459</v>
      </c>
      <c r="E3299" s="6" t="s">
        <v>15</v>
      </c>
      <c r="F3299" s="6" t="s">
        <v>114</v>
      </c>
      <c r="G3299" s="6" t="s">
        <v>89</v>
      </c>
      <c r="H3299" s="6" t="s">
        <v>22</v>
      </c>
      <c r="I3299" s="8">
        <v>0.54999999999999993</v>
      </c>
      <c r="J3299" s="9">
        <v>2000</v>
      </c>
      <c r="K3299" s="10">
        <f t="shared" si="24"/>
        <v>1099.9999999999998</v>
      </c>
      <c r="L3299" s="10">
        <f t="shared" si="25"/>
        <v>329.99999999999994</v>
      </c>
      <c r="M3299" s="11">
        <v>0.3</v>
      </c>
      <c r="O3299" s="16"/>
      <c r="P3299" s="14"/>
      <c r="Q3299" s="12"/>
      <c r="R3299" s="13"/>
    </row>
    <row r="3300" spans="1:18" ht="15.85" customHeight="1">
      <c r="A3300" s="1"/>
      <c r="B3300" s="6" t="s">
        <v>14</v>
      </c>
      <c r="C3300" s="6">
        <v>1185732</v>
      </c>
      <c r="D3300" s="7">
        <v>44491</v>
      </c>
      <c r="E3300" s="6" t="s">
        <v>15</v>
      </c>
      <c r="F3300" s="6" t="s">
        <v>114</v>
      </c>
      <c r="G3300" s="6" t="s">
        <v>89</v>
      </c>
      <c r="H3300" s="6" t="s">
        <v>17</v>
      </c>
      <c r="I3300" s="8">
        <v>0.54999999999999993</v>
      </c>
      <c r="J3300" s="9">
        <v>3750</v>
      </c>
      <c r="K3300" s="10">
        <f t="shared" si="24"/>
        <v>2062.4999999999995</v>
      </c>
      <c r="L3300" s="10">
        <f t="shared" si="25"/>
        <v>824.99999999999989</v>
      </c>
      <c r="M3300" s="11">
        <v>0.4</v>
      </c>
      <c r="O3300" s="16"/>
      <c r="P3300" s="14"/>
      <c r="Q3300" s="12"/>
      <c r="R3300" s="13"/>
    </row>
    <row r="3301" spans="1:18" ht="15.85" customHeight="1">
      <c r="A3301" s="1"/>
      <c r="B3301" s="6" t="s">
        <v>14</v>
      </c>
      <c r="C3301" s="6">
        <v>1185732</v>
      </c>
      <c r="D3301" s="7">
        <v>44491</v>
      </c>
      <c r="E3301" s="6" t="s">
        <v>15</v>
      </c>
      <c r="F3301" s="6" t="s">
        <v>114</v>
      </c>
      <c r="G3301" s="6" t="s">
        <v>89</v>
      </c>
      <c r="H3301" s="6" t="s">
        <v>18</v>
      </c>
      <c r="I3301" s="8">
        <v>0.5</v>
      </c>
      <c r="J3301" s="9">
        <v>2000</v>
      </c>
      <c r="K3301" s="10">
        <f t="shared" si="24"/>
        <v>1000</v>
      </c>
      <c r="L3301" s="10">
        <f t="shared" si="25"/>
        <v>350</v>
      </c>
      <c r="M3301" s="11">
        <v>0.35</v>
      </c>
      <c r="O3301" s="16"/>
      <c r="P3301" s="14"/>
      <c r="Q3301" s="12"/>
      <c r="R3301" s="13"/>
    </row>
    <row r="3302" spans="1:18" ht="15.85" customHeight="1">
      <c r="A3302" s="1"/>
      <c r="B3302" s="6" t="s">
        <v>14</v>
      </c>
      <c r="C3302" s="6">
        <v>1185732</v>
      </c>
      <c r="D3302" s="7">
        <v>44491</v>
      </c>
      <c r="E3302" s="6" t="s">
        <v>15</v>
      </c>
      <c r="F3302" s="6" t="s">
        <v>114</v>
      </c>
      <c r="G3302" s="6" t="s">
        <v>89</v>
      </c>
      <c r="H3302" s="6" t="s">
        <v>19</v>
      </c>
      <c r="I3302" s="8">
        <v>0.5</v>
      </c>
      <c r="J3302" s="9">
        <v>1000</v>
      </c>
      <c r="K3302" s="10">
        <f t="shared" si="24"/>
        <v>500</v>
      </c>
      <c r="L3302" s="10">
        <f t="shared" si="25"/>
        <v>175</v>
      </c>
      <c r="M3302" s="11">
        <v>0.35</v>
      </c>
      <c r="O3302" s="16"/>
      <c r="P3302" s="14"/>
      <c r="Q3302" s="12"/>
      <c r="R3302" s="13"/>
    </row>
    <row r="3303" spans="1:18" ht="15.85" customHeight="1">
      <c r="A3303" s="1"/>
      <c r="B3303" s="6" t="s">
        <v>14</v>
      </c>
      <c r="C3303" s="6">
        <v>1185732</v>
      </c>
      <c r="D3303" s="7">
        <v>44491</v>
      </c>
      <c r="E3303" s="6" t="s">
        <v>15</v>
      </c>
      <c r="F3303" s="6" t="s">
        <v>114</v>
      </c>
      <c r="G3303" s="6" t="s">
        <v>89</v>
      </c>
      <c r="H3303" s="6" t="s">
        <v>20</v>
      </c>
      <c r="I3303" s="8">
        <v>0.5</v>
      </c>
      <c r="J3303" s="9">
        <v>750</v>
      </c>
      <c r="K3303" s="10">
        <f t="shared" si="24"/>
        <v>375</v>
      </c>
      <c r="L3303" s="10">
        <f t="shared" si="25"/>
        <v>131.25</v>
      </c>
      <c r="M3303" s="11">
        <v>0.35</v>
      </c>
      <c r="O3303" s="16"/>
      <c r="P3303" s="14"/>
      <c r="Q3303" s="12"/>
      <c r="R3303" s="13"/>
    </row>
    <row r="3304" spans="1:18" ht="15.85" customHeight="1">
      <c r="A3304" s="1"/>
      <c r="B3304" s="6" t="s">
        <v>14</v>
      </c>
      <c r="C3304" s="6">
        <v>1185732</v>
      </c>
      <c r="D3304" s="7">
        <v>44491</v>
      </c>
      <c r="E3304" s="6" t="s">
        <v>15</v>
      </c>
      <c r="F3304" s="6" t="s">
        <v>114</v>
      </c>
      <c r="G3304" s="6" t="s">
        <v>89</v>
      </c>
      <c r="H3304" s="6" t="s">
        <v>21</v>
      </c>
      <c r="I3304" s="8">
        <v>0.6</v>
      </c>
      <c r="J3304" s="9">
        <v>750</v>
      </c>
      <c r="K3304" s="10">
        <f t="shared" si="24"/>
        <v>450</v>
      </c>
      <c r="L3304" s="10">
        <f t="shared" si="25"/>
        <v>135</v>
      </c>
      <c r="M3304" s="11">
        <v>0.3</v>
      </c>
      <c r="O3304" s="16"/>
      <c r="P3304" s="14"/>
      <c r="Q3304" s="12"/>
      <c r="R3304" s="13"/>
    </row>
    <row r="3305" spans="1:18" ht="15.85" customHeight="1">
      <c r="A3305" s="1"/>
      <c r="B3305" s="6" t="s">
        <v>14</v>
      </c>
      <c r="C3305" s="6">
        <v>1185732</v>
      </c>
      <c r="D3305" s="7">
        <v>44491</v>
      </c>
      <c r="E3305" s="6" t="s">
        <v>15</v>
      </c>
      <c r="F3305" s="6" t="s">
        <v>114</v>
      </c>
      <c r="G3305" s="6" t="s">
        <v>89</v>
      </c>
      <c r="H3305" s="6" t="s">
        <v>22</v>
      </c>
      <c r="I3305" s="8">
        <v>0.64999999999999991</v>
      </c>
      <c r="J3305" s="9">
        <v>2000</v>
      </c>
      <c r="K3305" s="10">
        <f t="shared" si="24"/>
        <v>1299.9999999999998</v>
      </c>
      <c r="L3305" s="10">
        <f t="shared" si="25"/>
        <v>389.99999999999994</v>
      </c>
      <c r="M3305" s="11">
        <v>0.3</v>
      </c>
      <c r="O3305" s="16"/>
      <c r="P3305" s="14"/>
      <c r="Q3305" s="12"/>
      <c r="R3305" s="13"/>
    </row>
    <row r="3306" spans="1:18" ht="15.85" customHeight="1">
      <c r="A3306" s="1"/>
      <c r="B3306" s="6" t="s">
        <v>14</v>
      </c>
      <c r="C3306" s="6">
        <v>1185732</v>
      </c>
      <c r="D3306" s="7">
        <v>44521</v>
      </c>
      <c r="E3306" s="6" t="s">
        <v>15</v>
      </c>
      <c r="F3306" s="6" t="s">
        <v>114</v>
      </c>
      <c r="G3306" s="6" t="s">
        <v>89</v>
      </c>
      <c r="H3306" s="6" t="s">
        <v>17</v>
      </c>
      <c r="I3306" s="8">
        <v>0.6</v>
      </c>
      <c r="J3306" s="9">
        <v>3500</v>
      </c>
      <c r="K3306" s="10">
        <f t="shared" si="24"/>
        <v>2100</v>
      </c>
      <c r="L3306" s="10">
        <f t="shared" si="25"/>
        <v>840</v>
      </c>
      <c r="M3306" s="11">
        <v>0.4</v>
      </c>
      <c r="O3306" s="16"/>
      <c r="P3306" s="14"/>
      <c r="Q3306" s="12"/>
      <c r="R3306" s="13"/>
    </row>
    <row r="3307" spans="1:18" ht="15.85" customHeight="1">
      <c r="A3307" s="1"/>
      <c r="B3307" s="6" t="s">
        <v>14</v>
      </c>
      <c r="C3307" s="6">
        <v>1185732</v>
      </c>
      <c r="D3307" s="7">
        <v>44521</v>
      </c>
      <c r="E3307" s="6" t="s">
        <v>15</v>
      </c>
      <c r="F3307" s="6" t="s">
        <v>114</v>
      </c>
      <c r="G3307" s="6" t="s">
        <v>89</v>
      </c>
      <c r="H3307" s="6" t="s">
        <v>18</v>
      </c>
      <c r="I3307" s="8">
        <v>0.5</v>
      </c>
      <c r="J3307" s="9">
        <v>1750</v>
      </c>
      <c r="K3307" s="10">
        <f t="shared" si="24"/>
        <v>875</v>
      </c>
      <c r="L3307" s="10">
        <f t="shared" si="25"/>
        <v>306.25</v>
      </c>
      <c r="M3307" s="11">
        <v>0.35</v>
      </c>
      <c r="O3307" s="16"/>
      <c r="P3307" s="14"/>
      <c r="Q3307" s="12"/>
      <c r="R3307" s="13"/>
    </row>
    <row r="3308" spans="1:18" ht="15.85" customHeight="1">
      <c r="A3308" s="1"/>
      <c r="B3308" s="6" t="s">
        <v>14</v>
      </c>
      <c r="C3308" s="6">
        <v>1185732</v>
      </c>
      <c r="D3308" s="7">
        <v>44521</v>
      </c>
      <c r="E3308" s="6" t="s">
        <v>15</v>
      </c>
      <c r="F3308" s="6" t="s">
        <v>114</v>
      </c>
      <c r="G3308" s="6" t="s">
        <v>89</v>
      </c>
      <c r="H3308" s="6" t="s">
        <v>19</v>
      </c>
      <c r="I3308" s="8">
        <v>0.5</v>
      </c>
      <c r="J3308" s="9">
        <v>1700</v>
      </c>
      <c r="K3308" s="10">
        <f t="shared" si="24"/>
        <v>850</v>
      </c>
      <c r="L3308" s="10">
        <f t="shared" si="25"/>
        <v>297.5</v>
      </c>
      <c r="M3308" s="11">
        <v>0.35</v>
      </c>
      <c r="O3308" s="16"/>
      <c r="P3308" s="14"/>
      <c r="Q3308" s="12"/>
      <c r="R3308" s="13"/>
    </row>
    <row r="3309" spans="1:18" ht="15.85" customHeight="1">
      <c r="A3309" s="1"/>
      <c r="B3309" s="6" t="s">
        <v>14</v>
      </c>
      <c r="C3309" s="6">
        <v>1185732</v>
      </c>
      <c r="D3309" s="7">
        <v>44521</v>
      </c>
      <c r="E3309" s="6" t="s">
        <v>15</v>
      </c>
      <c r="F3309" s="6" t="s">
        <v>114</v>
      </c>
      <c r="G3309" s="6" t="s">
        <v>89</v>
      </c>
      <c r="H3309" s="6" t="s">
        <v>20</v>
      </c>
      <c r="I3309" s="8">
        <v>0.5</v>
      </c>
      <c r="J3309" s="9">
        <v>1500</v>
      </c>
      <c r="K3309" s="10">
        <f t="shared" si="24"/>
        <v>750</v>
      </c>
      <c r="L3309" s="10">
        <f t="shared" si="25"/>
        <v>262.5</v>
      </c>
      <c r="M3309" s="11">
        <v>0.35</v>
      </c>
      <c r="O3309" s="16"/>
      <c r="P3309" s="14"/>
      <c r="Q3309" s="12"/>
      <c r="R3309" s="13"/>
    </row>
    <row r="3310" spans="1:18" ht="15.85" customHeight="1">
      <c r="A3310" s="1"/>
      <c r="B3310" s="6" t="s">
        <v>14</v>
      </c>
      <c r="C3310" s="6">
        <v>1185732</v>
      </c>
      <c r="D3310" s="7">
        <v>44521</v>
      </c>
      <c r="E3310" s="6" t="s">
        <v>15</v>
      </c>
      <c r="F3310" s="6" t="s">
        <v>114</v>
      </c>
      <c r="G3310" s="6" t="s">
        <v>89</v>
      </c>
      <c r="H3310" s="6" t="s">
        <v>21</v>
      </c>
      <c r="I3310" s="8">
        <v>0.6</v>
      </c>
      <c r="J3310" s="9">
        <v>1250</v>
      </c>
      <c r="K3310" s="10">
        <f t="shared" si="24"/>
        <v>750</v>
      </c>
      <c r="L3310" s="10">
        <f t="shared" si="25"/>
        <v>225</v>
      </c>
      <c r="M3310" s="11">
        <v>0.3</v>
      </c>
      <c r="O3310" s="16"/>
      <c r="P3310" s="14"/>
      <c r="Q3310" s="12"/>
      <c r="R3310" s="13"/>
    </row>
    <row r="3311" spans="1:18" ht="15.85" customHeight="1">
      <c r="A3311" s="1"/>
      <c r="B3311" s="6" t="s">
        <v>14</v>
      </c>
      <c r="C3311" s="6">
        <v>1185732</v>
      </c>
      <c r="D3311" s="7">
        <v>44521</v>
      </c>
      <c r="E3311" s="6" t="s">
        <v>15</v>
      </c>
      <c r="F3311" s="6" t="s">
        <v>114</v>
      </c>
      <c r="G3311" s="6" t="s">
        <v>89</v>
      </c>
      <c r="H3311" s="6" t="s">
        <v>22</v>
      </c>
      <c r="I3311" s="8">
        <v>0.64999999999999991</v>
      </c>
      <c r="J3311" s="9">
        <v>2250</v>
      </c>
      <c r="K3311" s="10">
        <f t="shared" si="24"/>
        <v>1462.4999999999998</v>
      </c>
      <c r="L3311" s="10">
        <f t="shared" si="25"/>
        <v>438.74999999999994</v>
      </c>
      <c r="M3311" s="11">
        <v>0.3</v>
      </c>
      <c r="O3311" s="16"/>
      <c r="P3311" s="14"/>
      <c r="Q3311" s="12"/>
      <c r="R3311" s="13"/>
    </row>
    <row r="3312" spans="1:18" ht="15.85" customHeight="1">
      <c r="A3312" s="1"/>
      <c r="B3312" s="6" t="s">
        <v>14</v>
      </c>
      <c r="C3312" s="6">
        <v>1185732</v>
      </c>
      <c r="D3312" s="7">
        <v>44550</v>
      </c>
      <c r="E3312" s="6" t="s">
        <v>15</v>
      </c>
      <c r="F3312" s="6" t="s">
        <v>114</v>
      </c>
      <c r="G3312" s="6" t="s">
        <v>89</v>
      </c>
      <c r="H3312" s="6" t="s">
        <v>17</v>
      </c>
      <c r="I3312" s="8">
        <v>0.6</v>
      </c>
      <c r="J3312" s="9">
        <v>4500</v>
      </c>
      <c r="K3312" s="10">
        <f t="shared" si="24"/>
        <v>2700</v>
      </c>
      <c r="L3312" s="10">
        <f t="shared" si="25"/>
        <v>1080</v>
      </c>
      <c r="M3312" s="11">
        <v>0.4</v>
      </c>
      <c r="O3312" s="16"/>
      <c r="P3312" s="14"/>
      <c r="Q3312" s="12"/>
      <c r="R3312" s="13"/>
    </row>
    <row r="3313" spans="1:18" ht="15.85" customHeight="1">
      <c r="A3313" s="1"/>
      <c r="B3313" s="6" t="s">
        <v>14</v>
      </c>
      <c r="C3313" s="6">
        <v>1185732</v>
      </c>
      <c r="D3313" s="7">
        <v>44550</v>
      </c>
      <c r="E3313" s="6" t="s">
        <v>15</v>
      </c>
      <c r="F3313" s="6" t="s">
        <v>114</v>
      </c>
      <c r="G3313" s="6" t="s">
        <v>89</v>
      </c>
      <c r="H3313" s="6" t="s">
        <v>18</v>
      </c>
      <c r="I3313" s="8">
        <v>0.5</v>
      </c>
      <c r="J3313" s="9">
        <v>2500</v>
      </c>
      <c r="K3313" s="10">
        <f t="shared" si="24"/>
        <v>1250</v>
      </c>
      <c r="L3313" s="10">
        <f t="shared" si="25"/>
        <v>437.5</v>
      </c>
      <c r="M3313" s="11">
        <v>0.35</v>
      </c>
      <c r="O3313" s="16"/>
      <c r="P3313" s="14"/>
      <c r="Q3313" s="12"/>
      <c r="R3313" s="13"/>
    </row>
    <row r="3314" spans="1:18" ht="15.85" customHeight="1">
      <c r="A3314" s="1"/>
      <c r="B3314" s="6" t="s">
        <v>14</v>
      </c>
      <c r="C3314" s="6">
        <v>1185732</v>
      </c>
      <c r="D3314" s="7">
        <v>44550</v>
      </c>
      <c r="E3314" s="6" t="s">
        <v>15</v>
      </c>
      <c r="F3314" s="6" t="s">
        <v>114</v>
      </c>
      <c r="G3314" s="6" t="s">
        <v>89</v>
      </c>
      <c r="H3314" s="6" t="s">
        <v>19</v>
      </c>
      <c r="I3314" s="8">
        <v>0.5</v>
      </c>
      <c r="J3314" s="9">
        <v>2250</v>
      </c>
      <c r="K3314" s="10">
        <f t="shared" si="24"/>
        <v>1125</v>
      </c>
      <c r="L3314" s="10">
        <f t="shared" si="25"/>
        <v>393.75</v>
      </c>
      <c r="M3314" s="11">
        <v>0.35</v>
      </c>
      <c r="O3314" s="16"/>
      <c r="P3314" s="14"/>
      <c r="Q3314" s="12"/>
      <c r="R3314" s="13"/>
    </row>
    <row r="3315" spans="1:18" ht="15.85" customHeight="1">
      <c r="A3315" s="1"/>
      <c r="B3315" s="6" t="s">
        <v>14</v>
      </c>
      <c r="C3315" s="6">
        <v>1185732</v>
      </c>
      <c r="D3315" s="7">
        <v>44550</v>
      </c>
      <c r="E3315" s="6" t="s">
        <v>15</v>
      </c>
      <c r="F3315" s="6" t="s">
        <v>114</v>
      </c>
      <c r="G3315" s="6" t="s">
        <v>89</v>
      </c>
      <c r="H3315" s="6" t="s">
        <v>20</v>
      </c>
      <c r="I3315" s="8">
        <v>0.5</v>
      </c>
      <c r="J3315" s="9">
        <v>1750</v>
      </c>
      <c r="K3315" s="10">
        <f t="shared" si="24"/>
        <v>875</v>
      </c>
      <c r="L3315" s="10">
        <f t="shared" si="25"/>
        <v>306.25</v>
      </c>
      <c r="M3315" s="11">
        <v>0.35</v>
      </c>
      <c r="O3315" s="16"/>
      <c r="P3315" s="14"/>
      <c r="Q3315" s="12"/>
      <c r="R3315" s="13"/>
    </row>
    <row r="3316" spans="1:18" ht="15.85" customHeight="1">
      <c r="A3316" s="1"/>
      <c r="B3316" s="6" t="s">
        <v>14</v>
      </c>
      <c r="C3316" s="6">
        <v>1185732</v>
      </c>
      <c r="D3316" s="7">
        <v>44550</v>
      </c>
      <c r="E3316" s="6" t="s">
        <v>15</v>
      </c>
      <c r="F3316" s="6" t="s">
        <v>114</v>
      </c>
      <c r="G3316" s="6" t="s">
        <v>89</v>
      </c>
      <c r="H3316" s="6" t="s">
        <v>21</v>
      </c>
      <c r="I3316" s="8">
        <v>0.6</v>
      </c>
      <c r="J3316" s="9">
        <v>1750</v>
      </c>
      <c r="K3316" s="10">
        <f t="shared" si="24"/>
        <v>1050</v>
      </c>
      <c r="L3316" s="10">
        <f t="shared" si="25"/>
        <v>315</v>
      </c>
      <c r="M3316" s="11">
        <v>0.3</v>
      </c>
      <c r="O3316" s="16"/>
      <c r="P3316" s="14"/>
      <c r="Q3316" s="12"/>
      <c r="R3316" s="13"/>
    </row>
    <row r="3317" spans="1:18" ht="15.85" customHeight="1">
      <c r="A3317" s="1"/>
      <c r="B3317" s="6" t="s">
        <v>14</v>
      </c>
      <c r="C3317" s="6">
        <v>1185732</v>
      </c>
      <c r="D3317" s="7">
        <v>44550</v>
      </c>
      <c r="E3317" s="6" t="s">
        <v>15</v>
      </c>
      <c r="F3317" s="6" t="s">
        <v>114</v>
      </c>
      <c r="G3317" s="6" t="s">
        <v>89</v>
      </c>
      <c r="H3317" s="6" t="s">
        <v>22</v>
      </c>
      <c r="I3317" s="8">
        <v>0.64999999999999991</v>
      </c>
      <c r="J3317" s="9">
        <v>2750</v>
      </c>
      <c r="K3317" s="10">
        <f t="shared" si="24"/>
        <v>1787.4999999999998</v>
      </c>
      <c r="L3317" s="10">
        <f t="shared" si="25"/>
        <v>536.24999999999989</v>
      </c>
      <c r="M3317" s="11">
        <v>0.3</v>
      </c>
      <c r="O3317" s="16"/>
      <c r="P3317" s="14"/>
      <c r="Q3317" s="12"/>
      <c r="R3317" s="13"/>
    </row>
    <row r="3318" spans="1:18" ht="15.85" customHeight="1">
      <c r="A3318" s="1" t="s">
        <v>39</v>
      </c>
      <c r="B3318" s="6" t="s">
        <v>14</v>
      </c>
      <c r="C3318" s="6">
        <v>1185732</v>
      </c>
      <c r="D3318" s="7">
        <v>44213</v>
      </c>
      <c r="E3318" s="6" t="s">
        <v>15</v>
      </c>
      <c r="F3318" s="6" t="s">
        <v>115</v>
      </c>
      <c r="G3318" s="6" t="s">
        <v>116</v>
      </c>
      <c r="H3318" s="6" t="s">
        <v>17</v>
      </c>
      <c r="I3318" s="8">
        <v>0.4</v>
      </c>
      <c r="J3318" s="9">
        <v>5250</v>
      </c>
      <c r="K3318" s="10">
        <f t="shared" si="24"/>
        <v>2100</v>
      </c>
      <c r="L3318" s="10">
        <f t="shared" si="25"/>
        <v>735</v>
      </c>
      <c r="M3318" s="11">
        <v>0.35</v>
      </c>
      <c r="O3318" s="16"/>
      <c r="P3318" s="14"/>
      <c r="Q3318" s="12"/>
      <c r="R3318" s="13"/>
    </row>
    <row r="3319" spans="1:18" ht="15.85" customHeight="1">
      <c r="A3319" s="1"/>
      <c r="B3319" s="6" t="s">
        <v>14</v>
      </c>
      <c r="C3319" s="6">
        <v>1185732</v>
      </c>
      <c r="D3319" s="7">
        <v>44213</v>
      </c>
      <c r="E3319" s="6" t="s">
        <v>15</v>
      </c>
      <c r="F3319" s="6" t="s">
        <v>115</v>
      </c>
      <c r="G3319" s="6" t="s">
        <v>116</v>
      </c>
      <c r="H3319" s="6" t="s">
        <v>18</v>
      </c>
      <c r="I3319" s="8">
        <v>0.4</v>
      </c>
      <c r="J3319" s="9">
        <v>3250</v>
      </c>
      <c r="K3319" s="10">
        <f t="shared" si="24"/>
        <v>1300</v>
      </c>
      <c r="L3319" s="10">
        <f t="shared" si="25"/>
        <v>454.99999999999994</v>
      </c>
      <c r="M3319" s="11">
        <v>0.35</v>
      </c>
      <c r="O3319" s="16"/>
      <c r="P3319" s="14"/>
      <c r="Q3319" s="12"/>
      <c r="R3319" s="13"/>
    </row>
    <row r="3320" spans="1:18" ht="15.85" customHeight="1">
      <c r="A3320" s="1"/>
      <c r="B3320" s="6" t="s">
        <v>14</v>
      </c>
      <c r="C3320" s="6">
        <v>1185732</v>
      </c>
      <c r="D3320" s="7">
        <v>44213</v>
      </c>
      <c r="E3320" s="6" t="s">
        <v>15</v>
      </c>
      <c r="F3320" s="6" t="s">
        <v>115</v>
      </c>
      <c r="G3320" s="6" t="s">
        <v>116</v>
      </c>
      <c r="H3320" s="6" t="s">
        <v>19</v>
      </c>
      <c r="I3320" s="8">
        <v>0.30000000000000004</v>
      </c>
      <c r="J3320" s="9">
        <v>3250</v>
      </c>
      <c r="K3320" s="10">
        <f t="shared" si="24"/>
        <v>975.00000000000011</v>
      </c>
      <c r="L3320" s="10">
        <f t="shared" si="25"/>
        <v>390.00000000000006</v>
      </c>
      <c r="M3320" s="11">
        <v>0.4</v>
      </c>
      <c r="O3320" s="16"/>
      <c r="P3320" s="14"/>
      <c r="Q3320" s="12"/>
      <c r="R3320" s="13"/>
    </row>
    <row r="3321" spans="1:18" ht="15.85" customHeight="1">
      <c r="A3321" s="1"/>
      <c r="B3321" s="6" t="s">
        <v>14</v>
      </c>
      <c r="C3321" s="6">
        <v>1185732</v>
      </c>
      <c r="D3321" s="7">
        <v>44213</v>
      </c>
      <c r="E3321" s="6" t="s">
        <v>15</v>
      </c>
      <c r="F3321" s="6" t="s">
        <v>115</v>
      </c>
      <c r="G3321" s="6" t="s">
        <v>116</v>
      </c>
      <c r="H3321" s="6" t="s">
        <v>20</v>
      </c>
      <c r="I3321" s="8">
        <v>0.35</v>
      </c>
      <c r="J3321" s="9">
        <v>1750</v>
      </c>
      <c r="K3321" s="10">
        <f t="shared" ref="K3321:K3575" si="26">I3321*J3321</f>
        <v>612.5</v>
      </c>
      <c r="L3321" s="10">
        <f t="shared" ref="L3321:L3575" si="27">K3321*M3321</f>
        <v>245</v>
      </c>
      <c r="M3321" s="11">
        <v>0.4</v>
      </c>
      <c r="O3321" s="16"/>
      <c r="P3321" s="14"/>
      <c r="Q3321" s="12"/>
      <c r="R3321" s="13"/>
    </row>
    <row r="3322" spans="1:18" ht="15.85" customHeight="1">
      <c r="A3322" s="1"/>
      <c r="B3322" s="6" t="s">
        <v>14</v>
      </c>
      <c r="C3322" s="6">
        <v>1185732</v>
      </c>
      <c r="D3322" s="7">
        <v>44213</v>
      </c>
      <c r="E3322" s="6" t="s">
        <v>15</v>
      </c>
      <c r="F3322" s="6" t="s">
        <v>115</v>
      </c>
      <c r="G3322" s="6" t="s">
        <v>116</v>
      </c>
      <c r="H3322" s="6" t="s">
        <v>21</v>
      </c>
      <c r="I3322" s="8">
        <v>0.5</v>
      </c>
      <c r="J3322" s="9">
        <v>2250</v>
      </c>
      <c r="K3322" s="10">
        <f t="shared" si="26"/>
        <v>1125</v>
      </c>
      <c r="L3322" s="10">
        <f t="shared" si="27"/>
        <v>337.5</v>
      </c>
      <c r="M3322" s="11">
        <v>0.3</v>
      </c>
      <c r="O3322" s="16"/>
      <c r="P3322" s="14"/>
      <c r="Q3322" s="12"/>
      <c r="R3322" s="13"/>
    </row>
    <row r="3323" spans="1:18" ht="15.85" customHeight="1">
      <c r="A3323" s="1"/>
      <c r="B3323" s="6" t="s">
        <v>14</v>
      </c>
      <c r="C3323" s="6">
        <v>1185732</v>
      </c>
      <c r="D3323" s="7">
        <v>44213</v>
      </c>
      <c r="E3323" s="6" t="s">
        <v>15</v>
      </c>
      <c r="F3323" s="6" t="s">
        <v>115</v>
      </c>
      <c r="G3323" s="6" t="s">
        <v>116</v>
      </c>
      <c r="H3323" s="6" t="s">
        <v>22</v>
      </c>
      <c r="I3323" s="8">
        <v>0.4</v>
      </c>
      <c r="J3323" s="9">
        <v>3250</v>
      </c>
      <c r="K3323" s="10">
        <f t="shared" si="26"/>
        <v>1300</v>
      </c>
      <c r="L3323" s="10">
        <f t="shared" si="27"/>
        <v>520</v>
      </c>
      <c r="M3323" s="11">
        <v>0.4</v>
      </c>
      <c r="O3323" s="16"/>
      <c r="P3323" s="14"/>
      <c r="Q3323" s="12"/>
      <c r="R3323" s="13"/>
    </row>
    <row r="3324" spans="1:18" ht="15.85" customHeight="1">
      <c r="A3324" s="1"/>
      <c r="B3324" s="6" t="s">
        <v>14</v>
      </c>
      <c r="C3324" s="6">
        <v>1185732</v>
      </c>
      <c r="D3324" s="7">
        <v>44242</v>
      </c>
      <c r="E3324" s="6" t="s">
        <v>15</v>
      </c>
      <c r="F3324" s="6" t="s">
        <v>115</v>
      </c>
      <c r="G3324" s="6" t="s">
        <v>116</v>
      </c>
      <c r="H3324" s="6" t="s">
        <v>17</v>
      </c>
      <c r="I3324" s="8">
        <v>0.4</v>
      </c>
      <c r="J3324" s="9">
        <v>5750</v>
      </c>
      <c r="K3324" s="10">
        <f t="shared" si="26"/>
        <v>2300</v>
      </c>
      <c r="L3324" s="10">
        <f t="shared" si="27"/>
        <v>805</v>
      </c>
      <c r="M3324" s="11">
        <v>0.35</v>
      </c>
      <c r="O3324" s="16"/>
      <c r="P3324" s="14"/>
      <c r="Q3324" s="12"/>
      <c r="R3324" s="13"/>
    </row>
    <row r="3325" spans="1:18" ht="15.85" customHeight="1">
      <c r="A3325" s="1"/>
      <c r="B3325" s="6" t="s">
        <v>14</v>
      </c>
      <c r="C3325" s="6">
        <v>1185732</v>
      </c>
      <c r="D3325" s="7">
        <v>44242</v>
      </c>
      <c r="E3325" s="6" t="s">
        <v>15</v>
      </c>
      <c r="F3325" s="6" t="s">
        <v>115</v>
      </c>
      <c r="G3325" s="6" t="s">
        <v>116</v>
      </c>
      <c r="H3325" s="6" t="s">
        <v>18</v>
      </c>
      <c r="I3325" s="8">
        <v>0.4</v>
      </c>
      <c r="J3325" s="9">
        <v>2250</v>
      </c>
      <c r="K3325" s="10">
        <f t="shared" si="26"/>
        <v>900</v>
      </c>
      <c r="L3325" s="10">
        <f t="shared" si="27"/>
        <v>315</v>
      </c>
      <c r="M3325" s="11">
        <v>0.35</v>
      </c>
      <c r="O3325" s="16"/>
      <c r="P3325" s="14"/>
      <c r="Q3325" s="12"/>
      <c r="R3325" s="13"/>
    </row>
    <row r="3326" spans="1:18" ht="15.85" customHeight="1">
      <c r="A3326" s="1"/>
      <c r="B3326" s="6" t="s">
        <v>14</v>
      </c>
      <c r="C3326" s="6">
        <v>1185732</v>
      </c>
      <c r="D3326" s="7">
        <v>44242</v>
      </c>
      <c r="E3326" s="6" t="s">
        <v>15</v>
      </c>
      <c r="F3326" s="6" t="s">
        <v>115</v>
      </c>
      <c r="G3326" s="6" t="s">
        <v>116</v>
      </c>
      <c r="H3326" s="6" t="s">
        <v>19</v>
      </c>
      <c r="I3326" s="8">
        <v>0.30000000000000004</v>
      </c>
      <c r="J3326" s="9">
        <v>2750</v>
      </c>
      <c r="K3326" s="10">
        <f t="shared" si="26"/>
        <v>825.00000000000011</v>
      </c>
      <c r="L3326" s="10">
        <f t="shared" si="27"/>
        <v>330.00000000000006</v>
      </c>
      <c r="M3326" s="11">
        <v>0.4</v>
      </c>
      <c r="O3326" s="16"/>
      <c r="P3326" s="14"/>
      <c r="Q3326" s="12"/>
      <c r="R3326" s="13"/>
    </row>
    <row r="3327" spans="1:18" ht="15.85" customHeight="1">
      <c r="A3327" s="1"/>
      <c r="B3327" s="6" t="s">
        <v>14</v>
      </c>
      <c r="C3327" s="6">
        <v>1185732</v>
      </c>
      <c r="D3327" s="7">
        <v>44242</v>
      </c>
      <c r="E3327" s="6" t="s">
        <v>15</v>
      </c>
      <c r="F3327" s="6" t="s">
        <v>115</v>
      </c>
      <c r="G3327" s="6" t="s">
        <v>116</v>
      </c>
      <c r="H3327" s="6" t="s">
        <v>20</v>
      </c>
      <c r="I3327" s="8">
        <v>0.35</v>
      </c>
      <c r="J3327" s="9">
        <v>1500</v>
      </c>
      <c r="K3327" s="10">
        <f t="shared" si="26"/>
        <v>525</v>
      </c>
      <c r="L3327" s="10">
        <f t="shared" si="27"/>
        <v>210</v>
      </c>
      <c r="M3327" s="11">
        <v>0.4</v>
      </c>
      <c r="O3327" s="16"/>
      <c r="P3327" s="14"/>
      <c r="Q3327" s="12"/>
      <c r="R3327" s="13"/>
    </row>
    <row r="3328" spans="1:18" ht="15.85" customHeight="1">
      <c r="A3328" s="1"/>
      <c r="B3328" s="6" t="s">
        <v>14</v>
      </c>
      <c r="C3328" s="6">
        <v>1185732</v>
      </c>
      <c r="D3328" s="7">
        <v>44242</v>
      </c>
      <c r="E3328" s="6" t="s">
        <v>15</v>
      </c>
      <c r="F3328" s="6" t="s">
        <v>115</v>
      </c>
      <c r="G3328" s="6" t="s">
        <v>116</v>
      </c>
      <c r="H3328" s="6" t="s">
        <v>21</v>
      </c>
      <c r="I3328" s="8">
        <v>0.5</v>
      </c>
      <c r="J3328" s="9">
        <v>2250</v>
      </c>
      <c r="K3328" s="10">
        <f t="shared" si="26"/>
        <v>1125</v>
      </c>
      <c r="L3328" s="10">
        <f t="shared" si="27"/>
        <v>337.5</v>
      </c>
      <c r="M3328" s="11">
        <v>0.3</v>
      </c>
      <c r="O3328" s="16"/>
      <c r="P3328" s="14"/>
      <c r="Q3328" s="12"/>
      <c r="R3328" s="13"/>
    </row>
    <row r="3329" spans="1:18" ht="15.85" customHeight="1">
      <c r="A3329" s="1"/>
      <c r="B3329" s="6" t="s">
        <v>14</v>
      </c>
      <c r="C3329" s="6">
        <v>1185732</v>
      </c>
      <c r="D3329" s="7">
        <v>44242</v>
      </c>
      <c r="E3329" s="6" t="s">
        <v>15</v>
      </c>
      <c r="F3329" s="6" t="s">
        <v>115</v>
      </c>
      <c r="G3329" s="6" t="s">
        <v>116</v>
      </c>
      <c r="H3329" s="6" t="s">
        <v>22</v>
      </c>
      <c r="I3329" s="8">
        <v>0.4</v>
      </c>
      <c r="J3329" s="9">
        <v>3250</v>
      </c>
      <c r="K3329" s="10">
        <f t="shared" si="26"/>
        <v>1300</v>
      </c>
      <c r="L3329" s="10">
        <f t="shared" si="27"/>
        <v>520</v>
      </c>
      <c r="M3329" s="11">
        <v>0.4</v>
      </c>
      <c r="O3329" s="16"/>
      <c r="P3329" s="14"/>
      <c r="Q3329" s="12"/>
      <c r="R3329" s="13"/>
    </row>
    <row r="3330" spans="1:18" ht="15.85" customHeight="1">
      <c r="A3330" s="1"/>
      <c r="B3330" s="6" t="s">
        <v>14</v>
      </c>
      <c r="C3330" s="6">
        <v>1185732</v>
      </c>
      <c r="D3330" s="7">
        <v>44268</v>
      </c>
      <c r="E3330" s="6" t="s">
        <v>15</v>
      </c>
      <c r="F3330" s="6" t="s">
        <v>115</v>
      </c>
      <c r="G3330" s="6" t="s">
        <v>116</v>
      </c>
      <c r="H3330" s="6" t="s">
        <v>17</v>
      </c>
      <c r="I3330" s="8">
        <v>0.4</v>
      </c>
      <c r="J3330" s="9">
        <v>5450</v>
      </c>
      <c r="K3330" s="10">
        <f t="shared" si="26"/>
        <v>2180</v>
      </c>
      <c r="L3330" s="10">
        <f t="shared" si="27"/>
        <v>763</v>
      </c>
      <c r="M3330" s="11">
        <v>0.35</v>
      </c>
      <c r="O3330" s="16"/>
      <c r="P3330" s="14"/>
      <c r="Q3330" s="12"/>
      <c r="R3330" s="13"/>
    </row>
    <row r="3331" spans="1:18" ht="15.85" customHeight="1">
      <c r="A3331" s="1"/>
      <c r="B3331" s="6" t="s">
        <v>14</v>
      </c>
      <c r="C3331" s="6">
        <v>1185732</v>
      </c>
      <c r="D3331" s="7">
        <v>44268</v>
      </c>
      <c r="E3331" s="6" t="s">
        <v>15</v>
      </c>
      <c r="F3331" s="6" t="s">
        <v>115</v>
      </c>
      <c r="G3331" s="6" t="s">
        <v>116</v>
      </c>
      <c r="H3331" s="6" t="s">
        <v>18</v>
      </c>
      <c r="I3331" s="8">
        <v>0.4</v>
      </c>
      <c r="J3331" s="9">
        <v>2500</v>
      </c>
      <c r="K3331" s="10">
        <f t="shared" si="26"/>
        <v>1000</v>
      </c>
      <c r="L3331" s="10">
        <f t="shared" si="27"/>
        <v>350</v>
      </c>
      <c r="M3331" s="11">
        <v>0.35</v>
      </c>
      <c r="O3331" s="16"/>
      <c r="P3331" s="14"/>
      <c r="Q3331" s="12"/>
      <c r="R3331" s="13"/>
    </row>
    <row r="3332" spans="1:18" ht="15.85" customHeight="1">
      <c r="A3332" s="1"/>
      <c r="B3332" s="6" t="s">
        <v>14</v>
      </c>
      <c r="C3332" s="6">
        <v>1185732</v>
      </c>
      <c r="D3332" s="7">
        <v>44268</v>
      </c>
      <c r="E3332" s="6" t="s">
        <v>15</v>
      </c>
      <c r="F3332" s="6" t="s">
        <v>115</v>
      </c>
      <c r="G3332" s="6" t="s">
        <v>116</v>
      </c>
      <c r="H3332" s="6" t="s">
        <v>19</v>
      </c>
      <c r="I3332" s="8">
        <v>0.30000000000000004</v>
      </c>
      <c r="J3332" s="9">
        <v>2750</v>
      </c>
      <c r="K3332" s="10">
        <f t="shared" si="26"/>
        <v>825.00000000000011</v>
      </c>
      <c r="L3332" s="10">
        <f t="shared" si="27"/>
        <v>330.00000000000006</v>
      </c>
      <c r="M3332" s="11">
        <v>0.4</v>
      </c>
      <c r="O3332" s="16"/>
      <c r="P3332" s="14"/>
      <c r="Q3332" s="12"/>
      <c r="R3332" s="13"/>
    </row>
    <row r="3333" spans="1:18" ht="15.85" customHeight="1">
      <c r="A3333" s="1"/>
      <c r="B3333" s="6" t="s">
        <v>14</v>
      </c>
      <c r="C3333" s="6">
        <v>1185732</v>
      </c>
      <c r="D3333" s="7">
        <v>44268</v>
      </c>
      <c r="E3333" s="6" t="s">
        <v>15</v>
      </c>
      <c r="F3333" s="6" t="s">
        <v>115</v>
      </c>
      <c r="G3333" s="6" t="s">
        <v>116</v>
      </c>
      <c r="H3333" s="6" t="s">
        <v>20</v>
      </c>
      <c r="I3333" s="8">
        <v>0.35</v>
      </c>
      <c r="J3333" s="9">
        <v>1250</v>
      </c>
      <c r="K3333" s="10">
        <f t="shared" si="26"/>
        <v>437.5</v>
      </c>
      <c r="L3333" s="10">
        <f t="shared" si="27"/>
        <v>175</v>
      </c>
      <c r="M3333" s="11">
        <v>0.4</v>
      </c>
      <c r="O3333" s="16"/>
      <c r="P3333" s="14"/>
      <c r="Q3333" s="12"/>
      <c r="R3333" s="13"/>
    </row>
    <row r="3334" spans="1:18" ht="15.85" customHeight="1">
      <c r="A3334" s="1"/>
      <c r="B3334" s="6" t="s">
        <v>14</v>
      </c>
      <c r="C3334" s="6">
        <v>1185732</v>
      </c>
      <c r="D3334" s="7">
        <v>44268</v>
      </c>
      <c r="E3334" s="6" t="s">
        <v>15</v>
      </c>
      <c r="F3334" s="6" t="s">
        <v>115</v>
      </c>
      <c r="G3334" s="6" t="s">
        <v>116</v>
      </c>
      <c r="H3334" s="6" t="s">
        <v>21</v>
      </c>
      <c r="I3334" s="8">
        <v>0.5</v>
      </c>
      <c r="J3334" s="9">
        <v>1750</v>
      </c>
      <c r="K3334" s="10">
        <f t="shared" si="26"/>
        <v>875</v>
      </c>
      <c r="L3334" s="10">
        <f t="shared" si="27"/>
        <v>262.5</v>
      </c>
      <c r="M3334" s="11">
        <v>0.3</v>
      </c>
      <c r="O3334" s="16"/>
      <c r="P3334" s="14"/>
      <c r="Q3334" s="12"/>
      <c r="R3334" s="13"/>
    </row>
    <row r="3335" spans="1:18" ht="15.85" customHeight="1">
      <c r="A3335" s="1"/>
      <c r="B3335" s="6" t="s">
        <v>14</v>
      </c>
      <c r="C3335" s="6">
        <v>1185732</v>
      </c>
      <c r="D3335" s="7">
        <v>44268</v>
      </c>
      <c r="E3335" s="6" t="s">
        <v>15</v>
      </c>
      <c r="F3335" s="6" t="s">
        <v>115</v>
      </c>
      <c r="G3335" s="6" t="s">
        <v>116</v>
      </c>
      <c r="H3335" s="6" t="s">
        <v>22</v>
      </c>
      <c r="I3335" s="8">
        <v>0.4</v>
      </c>
      <c r="J3335" s="9">
        <v>2750</v>
      </c>
      <c r="K3335" s="10">
        <f t="shared" si="26"/>
        <v>1100</v>
      </c>
      <c r="L3335" s="10">
        <f t="shared" si="27"/>
        <v>440</v>
      </c>
      <c r="M3335" s="11">
        <v>0.4</v>
      </c>
      <c r="O3335" s="16"/>
      <c r="P3335" s="14"/>
      <c r="Q3335" s="12"/>
      <c r="R3335" s="13"/>
    </row>
    <row r="3336" spans="1:18" ht="15.85" customHeight="1">
      <c r="A3336" s="1"/>
      <c r="B3336" s="6" t="s">
        <v>14</v>
      </c>
      <c r="C3336" s="6">
        <v>1185732</v>
      </c>
      <c r="D3336" s="7">
        <v>44300</v>
      </c>
      <c r="E3336" s="6" t="s">
        <v>15</v>
      </c>
      <c r="F3336" s="6" t="s">
        <v>115</v>
      </c>
      <c r="G3336" s="6" t="s">
        <v>116</v>
      </c>
      <c r="H3336" s="6" t="s">
        <v>17</v>
      </c>
      <c r="I3336" s="8">
        <v>0.4</v>
      </c>
      <c r="J3336" s="9">
        <v>5250</v>
      </c>
      <c r="K3336" s="10">
        <f t="shared" si="26"/>
        <v>2100</v>
      </c>
      <c r="L3336" s="10">
        <f t="shared" si="27"/>
        <v>735</v>
      </c>
      <c r="M3336" s="11">
        <v>0.35</v>
      </c>
      <c r="O3336" s="16"/>
      <c r="P3336" s="14"/>
      <c r="Q3336" s="12"/>
      <c r="R3336" s="13"/>
    </row>
    <row r="3337" spans="1:18" ht="15.85" customHeight="1">
      <c r="A3337" s="1"/>
      <c r="B3337" s="6" t="s">
        <v>14</v>
      </c>
      <c r="C3337" s="6">
        <v>1185732</v>
      </c>
      <c r="D3337" s="7">
        <v>44300</v>
      </c>
      <c r="E3337" s="6" t="s">
        <v>15</v>
      </c>
      <c r="F3337" s="6" t="s">
        <v>115</v>
      </c>
      <c r="G3337" s="6" t="s">
        <v>116</v>
      </c>
      <c r="H3337" s="6" t="s">
        <v>18</v>
      </c>
      <c r="I3337" s="8">
        <v>0.4</v>
      </c>
      <c r="J3337" s="9">
        <v>2250</v>
      </c>
      <c r="K3337" s="10">
        <f t="shared" si="26"/>
        <v>900</v>
      </c>
      <c r="L3337" s="10">
        <f t="shared" si="27"/>
        <v>315</v>
      </c>
      <c r="M3337" s="11">
        <v>0.35</v>
      </c>
      <c r="O3337" s="16"/>
      <c r="P3337" s="14"/>
      <c r="Q3337" s="12"/>
      <c r="R3337" s="13"/>
    </row>
    <row r="3338" spans="1:18" ht="15.85" customHeight="1">
      <c r="A3338" s="1"/>
      <c r="B3338" s="6" t="s">
        <v>14</v>
      </c>
      <c r="C3338" s="6">
        <v>1185732</v>
      </c>
      <c r="D3338" s="7">
        <v>44300</v>
      </c>
      <c r="E3338" s="6" t="s">
        <v>15</v>
      </c>
      <c r="F3338" s="6" t="s">
        <v>115</v>
      </c>
      <c r="G3338" s="6" t="s">
        <v>116</v>
      </c>
      <c r="H3338" s="6" t="s">
        <v>19</v>
      </c>
      <c r="I3338" s="8">
        <v>0.30000000000000004</v>
      </c>
      <c r="J3338" s="9">
        <v>2250</v>
      </c>
      <c r="K3338" s="10">
        <f t="shared" si="26"/>
        <v>675.00000000000011</v>
      </c>
      <c r="L3338" s="10">
        <f t="shared" si="27"/>
        <v>270.00000000000006</v>
      </c>
      <c r="M3338" s="11">
        <v>0.4</v>
      </c>
      <c r="O3338" s="16"/>
      <c r="P3338" s="14"/>
      <c r="Q3338" s="12"/>
      <c r="R3338" s="13"/>
    </row>
    <row r="3339" spans="1:18" ht="15.85" customHeight="1">
      <c r="A3339" s="1"/>
      <c r="B3339" s="6" t="s">
        <v>14</v>
      </c>
      <c r="C3339" s="6">
        <v>1185732</v>
      </c>
      <c r="D3339" s="7">
        <v>44300</v>
      </c>
      <c r="E3339" s="6" t="s">
        <v>15</v>
      </c>
      <c r="F3339" s="6" t="s">
        <v>115</v>
      </c>
      <c r="G3339" s="6" t="s">
        <v>116</v>
      </c>
      <c r="H3339" s="6" t="s">
        <v>20</v>
      </c>
      <c r="I3339" s="8">
        <v>0.35</v>
      </c>
      <c r="J3339" s="9">
        <v>1500</v>
      </c>
      <c r="K3339" s="10">
        <f t="shared" si="26"/>
        <v>525</v>
      </c>
      <c r="L3339" s="10">
        <f t="shared" si="27"/>
        <v>210</v>
      </c>
      <c r="M3339" s="11">
        <v>0.4</v>
      </c>
      <c r="O3339" s="16"/>
      <c r="P3339" s="14"/>
      <c r="Q3339" s="12"/>
      <c r="R3339" s="13"/>
    </row>
    <row r="3340" spans="1:18" ht="15.85" customHeight="1">
      <c r="A3340" s="1"/>
      <c r="B3340" s="6" t="s">
        <v>14</v>
      </c>
      <c r="C3340" s="6">
        <v>1185732</v>
      </c>
      <c r="D3340" s="7">
        <v>44300</v>
      </c>
      <c r="E3340" s="6" t="s">
        <v>15</v>
      </c>
      <c r="F3340" s="6" t="s">
        <v>115</v>
      </c>
      <c r="G3340" s="6" t="s">
        <v>116</v>
      </c>
      <c r="H3340" s="6" t="s">
        <v>21</v>
      </c>
      <c r="I3340" s="8">
        <v>0.5</v>
      </c>
      <c r="J3340" s="9">
        <v>1500</v>
      </c>
      <c r="K3340" s="10">
        <f t="shared" si="26"/>
        <v>750</v>
      </c>
      <c r="L3340" s="10">
        <f t="shared" si="27"/>
        <v>225</v>
      </c>
      <c r="M3340" s="11">
        <v>0.3</v>
      </c>
      <c r="O3340" s="16"/>
      <c r="P3340" s="14"/>
      <c r="Q3340" s="12"/>
      <c r="R3340" s="13"/>
    </row>
    <row r="3341" spans="1:18" ht="15.85" customHeight="1">
      <c r="A3341" s="1"/>
      <c r="B3341" s="6" t="s">
        <v>14</v>
      </c>
      <c r="C3341" s="6">
        <v>1185732</v>
      </c>
      <c r="D3341" s="7">
        <v>44300</v>
      </c>
      <c r="E3341" s="6" t="s">
        <v>15</v>
      </c>
      <c r="F3341" s="6" t="s">
        <v>115</v>
      </c>
      <c r="G3341" s="6" t="s">
        <v>116</v>
      </c>
      <c r="H3341" s="6" t="s">
        <v>22</v>
      </c>
      <c r="I3341" s="8">
        <v>0.4</v>
      </c>
      <c r="J3341" s="9">
        <v>3000</v>
      </c>
      <c r="K3341" s="10">
        <f t="shared" si="26"/>
        <v>1200</v>
      </c>
      <c r="L3341" s="10">
        <f t="shared" si="27"/>
        <v>480</v>
      </c>
      <c r="M3341" s="11">
        <v>0.4</v>
      </c>
      <c r="O3341" s="16"/>
      <c r="P3341" s="14"/>
      <c r="Q3341" s="12"/>
      <c r="R3341" s="13"/>
    </row>
    <row r="3342" spans="1:18" ht="15.85" customHeight="1">
      <c r="A3342" s="1"/>
      <c r="B3342" s="6" t="s">
        <v>14</v>
      </c>
      <c r="C3342" s="6">
        <v>1185732</v>
      </c>
      <c r="D3342" s="7">
        <v>44329</v>
      </c>
      <c r="E3342" s="6" t="s">
        <v>15</v>
      </c>
      <c r="F3342" s="6" t="s">
        <v>115</v>
      </c>
      <c r="G3342" s="6" t="s">
        <v>116</v>
      </c>
      <c r="H3342" s="6" t="s">
        <v>17</v>
      </c>
      <c r="I3342" s="8">
        <v>0.54999999999999993</v>
      </c>
      <c r="J3342" s="9">
        <v>5700</v>
      </c>
      <c r="K3342" s="10">
        <f t="shared" si="26"/>
        <v>3134.9999999999995</v>
      </c>
      <c r="L3342" s="10">
        <f t="shared" si="27"/>
        <v>1097.2499999999998</v>
      </c>
      <c r="M3342" s="11">
        <v>0.35</v>
      </c>
      <c r="O3342" s="16"/>
      <c r="P3342" s="14"/>
      <c r="Q3342" s="12"/>
      <c r="R3342" s="13"/>
    </row>
    <row r="3343" spans="1:18" ht="15.85" customHeight="1">
      <c r="A3343" s="1"/>
      <c r="B3343" s="6" t="s">
        <v>14</v>
      </c>
      <c r="C3343" s="6">
        <v>1185732</v>
      </c>
      <c r="D3343" s="7">
        <v>44329</v>
      </c>
      <c r="E3343" s="6" t="s">
        <v>15</v>
      </c>
      <c r="F3343" s="6" t="s">
        <v>115</v>
      </c>
      <c r="G3343" s="6" t="s">
        <v>116</v>
      </c>
      <c r="H3343" s="6" t="s">
        <v>18</v>
      </c>
      <c r="I3343" s="8">
        <v>0.5</v>
      </c>
      <c r="J3343" s="9">
        <v>2750</v>
      </c>
      <c r="K3343" s="10">
        <f t="shared" si="26"/>
        <v>1375</v>
      </c>
      <c r="L3343" s="10">
        <f t="shared" si="27"/>
        <v>481.24999999999994</v>
      </c>
      <c r="M3343" s="11">
        <v>0.35</v>
      </c>
      <c r="O3343" s="16"/>
      <c r="P3343" s="14"/>
      <c r="Q3343" s="12"/>
      <c r="R3343" s="13"/>
    </row>
    <row r="3344" spans="1:18" ht="15.85" customHeight="1">
      <c r="A3344" s="1"/>
      <c r="B3344" s="6" t="s">
        <v>14</v>
      </c>
      <c r="C3344" s="6">
        <v>1185732</v>
      </c>
      <c r="D3344" s="7">
        <v>44329</v>
      </c>
      <c r="E3344" s="6" t="s">
        <v>15</v>
      </c>
      <c r="F3344" s="6" t="s">
        <v>115</v>
      </c>
      <c r="G3344" s="6" t="s">
        <v>116</v>
      </c>
      <c r="H3344" s="6" t="s">
        <v>19</v>
      </c>
      <c r="I3344" s="8">
        <v>0.45</v>
      </c>
      <c r="J3344" s="9">
        <v>3000</v>
      </c>
      <c r="K3344" s="10">
        <f t="shared" si="26"/>
        <v>1350</v>
      </c>
      <c r="L3344" s="10">
        <f t="shared" si="27"/>
        <v>540</v>
      </c>
      <c r="M3344" s="11">
        <v>0.4</v>
      </c>
      <c r="O3344" s="16"/>
      <c r="P3344" s="14"/>
      <c r="Q3344" s="12"/>
      <c r="R3344" s="13"/>
    </row>
    <row r="3345" spans="1:18" ht="15.85" customHeight="1">
      <c r="A3345" s="1"/>
      <c r="B3345" s="6" t="s">
        <v>14</v>
      </c>
      <c r="C3345" s="6">
        <v>1185732</v>
      </c>
      <c r="D3345" s="7">
        <v>44329</v>
      </c>
      <c r="E3345" s="6" t="s">
        <v>15</v>
      </c>
      <c r="F3345" s="6" t="s">
        <v>115</v>
      </c>
      <c r="G3345" s="6" t="s">
        <v>116</v>
      </c>
      <c r="H3345" s="6" t="s">
        <v>20</v>
      </c>
      <c r="I3345" s="8">
        <v>0.45</v>
      </c>
      <c r="J3345" s="9">
        <v>2500</v>
      </c>
      <c r="K3345" s="10">
        <f t="shared" si="26"/>
        <v>1125</v>
      </c>
      <c r="L3345" s="10">
        <f t="shared" si="27"/>
        <v>450</v>
      </c>
      <c r="M3345" s="11">
        <v>0.4</v>
      </c>
      <c r="O3345" s="16"/>
      <c r="P3345" s="14"/>
      <c r="Q3345" s="12"/>
      <c r="R3345" s="13"/>
    </row>
    <row r="3346" spans="1:18" ht="15.85" customHeight="1">
      <c r="A3346" s="1"/>
      <c r="B3346" s="6" t="s">
        <v>14</v>
      </c>
      <c r="C3346" s="6">
        <v>1185732</v>
      </c>
      <c r="D3346" s="7">
        <v>44329</v>
      </c>
      <c r="E3346" s="6" t="s">
        <v>15</v>
      </c>
      <c r="F3346" s="6" t="s">
        <v>115</v>
      </c>
      <c r="G3346" s="6" t="s">
        <v>116</v>
      </c>
      <c r="H3346" s="6" t="s">
        <v>21</v>
      </c>
      <c r="I3346" s="8">
        <v>0.54999999999999993</v>
      </c>
      <c r="J3346" s="9">
        <v>2750</v>
      </c>
      <c r="K3346" s="10">
        <f t="shared" si="26"/>
        <v>1512.4999999999998</v>
      </c>
      <c r="L3346" s="10">
        <f t="shared" si="27"/>
        <v>453.74999999999994</v>
      </c>
      <c r="M3346" s="11">
        <v>0.3</v>
      </c>
      <c r="O3346" s="16"/>
      <c r="P3346" s="14"/>
      <c r="Q3346" s="12"/>
      <c r="R3346" s="13"/>
    </row>
    <row r="3347" spans="1:18" ht="15.85" customHeight="1">
      <c r="A3347" s="1"/>
      <c r="B3347" s="6" t="s">
        <v>14</v>
      </c>
      <c r="C3347" s="6">
        <v>1185732</v>
      </c>
      <c r="D3347" s="7">
        <v>44329</v>
      </c>
      <c r="E3347" s="6" t="s">
        <v>15</v>
      </c>
      <c r="F3347" s="6" t="s">
        <v>115</v>
      </c>
      <c r="G3347" s="6" t="s">
        <v>116</v>
      </c>
      <c r="H3347" s="6" t="s">
        <v>22</v>
      </c>
      <c r="I3347" s="8">
        <v>0.6</v>
      </c>
      <c r="J3347" s="9">
        <v>4000</v>
      </c>
      <c r="K3347" s="10">
        <f t="shared" si="26"/>
        <v>2400</v>
      </c>
      <c r="L3347" s="10">
        <f t="shared" si="27"/>
        <v>960</v>
      </c>
      <c r="M3347" s="11">
        <v>0.4</v>
      </c>
      <c r="O3347" s="16"/>
      <c r="P3347" s="14"/>
      <c r="Q3347" s="12"/>
      <c r="R3347" s="13"/>
    </row>
    <row r="3348" spans="1:18" ht="15.85" customHeight="1">
      <c r="A3348" s="1"/>
      <c r="B3348" s="6" t="s">
        <v>14</v>
      </c>
      <c r="C3348" s="6">
        <v>1185732</v>
      </c>
      <c r="D3348" s="7">
        <v>44362</v>
      </c>
      <c r="E3348" s="6" t="s">
        <v>15</v>
      </c>
      <c r="F3348" s="6" t="s">
        <v>115</v>
      </c>
      <c r="G3348" s="6" t="s">
        <v>116</v>
      </c>
      <c r="H3348" s="6" t="s">
        <v>17</v>
      </c>
      <c r="I3348" s="8">
        <v>0.54999999999999993</v>
      </c>
      <c r="J3348" s="9">
        <v>6500</v>
      </c>
      <c r="K3348" s="10">
        <f t="shared" si="26"/>
        <v>3574.9999999999995</v>
      </c>
      <c r="L3348" s="10">
        <f t="shared" si="27"/>
        <v>1251.2499999999998</v>
      </c>
      <c r="M3348" s="11">
        <v>0.35</v>
      </c>
      <c r="O3348" s="16"/>
      <c r="P3348" s="14"/>
      <c r="Q3348" s="12"/>
      <c r="R3348" s="13"/>
    </row>
    <row r="3349" spans="1:18" ht="15.85" customHeight="1">
      <c r="A3349" s="1"/>
      <c r="B3349" s="6" t="s">
        <v>14</v>
      </c>
      <c r="C3349" s="6">
        <v>1185732</v>
      </c>
      <c r="D3349" s="7">
        <v>44362</v>
      </c>
      <c r="E3349" s="6" t="s">
        <v>15</v>
      </c>
      <c r="F3349" s="6" t="s">
        <v>115</v>
      </c>
      <c r="G3349" s="6" t="s">
        <v>116</v>
      </c>
      <c r="H3349" s="6" t="s">
        <v>18</v>
      </c>
      <c r="I3349" s="8">
        <v>0.5</v>
      </c>
      <c r="J3349" s="9">
        <v>4000</v>
      </c>
      <c r="K3349" s="10">
        <f t="shared" si="26"/>
        <v>2000</v>
      </c>
      <c r="L3349" s="10">
        <f t="shared" si="27"/>
        <v>700</v>
      </c>
      <c r="M3349" s="11">
        <v>0.35</v>
      </c>
      <c r="O3349" s="16"/>
      <c r="P3349" s="14"/>
      <c r="Q3349" s="12"/>
      <c r="R3349" s="13"/>
    </row>
    <row r="3350" spans="1:18" ht="15.85" customHeight="1">
      <c r="A3350" s="1"/>
      <c r="B3350" s="6" t="s">
        <v>14</v>
      </c>
      <c r="C3350" s="6">
        <v>1185732</v>
      </c>
      <c r="D3350" s="7">
        <v>44362</v>
      </c>
      <c r="E3350" s="6" t="s">
        <v>15</v>
      </c>
      <c r="F3350" s="6" t="s">
        <v>115</v>
      </c>
      <c r="G3350" s="6" t="s">
        <v>116</v>
      </c>
      <c r="H3350" s="6" t="s">
        <v>19</v>
      </c>
      <c r="I3350" s="8">
        <v>0.45</v>
      </c>
      <c r="J3350" s="9">
        <v>3250</v>
      </c>
      <c r="K3350" s="10">
        <f t="shared" si="26"/>
        <v>1462.5</v>
      </c>
      <c r="L3350" s="10">
        <f t="shared" si="27"/>
        <v>585</v>
      </c>
      <c r="M3350" s="11">
        <v>0.4</v>
      </c>
      <c r="O3350" s="16"/>
      <c r="P3350" s="14"/>
      <c r="Q3350" s="12"/>
      <c r="R3350" s="13"/>
    </row>
    <row r="3351" spans="1:18" ht="15.85" customHeight="1">
      <c r="A3351" s="1"/>
      <c r="B3351" s="6" t="s">
        <v>14</v>
      </c>
      <c r="C3351" s="6">
        <v>1185732</v>
      </c>
      <c r="D3351" s="7">
        <v>44362</v>
      </c>
      <c r="E3351" s="6" t="s">
        <v>15</v>
      </c>
      <c r="F3351" s="6" t="s">
        <v>115</v>
      </c>
      <c r="G3351" s="6" t="s">
        <v>116</v>
      </c>
      <c r="H3351" s="6" t="s">
        <v>20</v>
      </c>
      <c r="I3351" s="8">
        <v>0.45</v>
      </c>
      <c r="J3351" s="9">
        <v>3000</v>
      </c>
      <c r="K3351" s="10">
        <f t="shared" si="26"/>
        <v>1350</v>
      </c>
      <c r="L3351" s="10">
        <f t="shared" si="27"/>
        <v>540</v>
      </c>
      <c r="M3351" s="11">
        <v>0.4</v>
      </c>
      <c r="O3351" s="16"/>
      <c r="P3351" s="14"/>
      <c r="Q3351" s="12"/>
      <c r="R3351" s="13"/>
    </row>
    <row r="3352" spans="1:18" ht="15.85" customHeight="1">
      <c r="A3352" s="1"/>
      <c r="B3352" s="6" t="s">
        <v>14</v>
      </c>
      <c r="C3352" s="6">
        <v>1185732</v>
      </c>
      <c r="D3352" s="7">
        <v>44362</v>
      </c>
      <c r="E3352" s="6" t="s">
        <v>15</v>
      </c>
      <c r="F3352" s="6" t="s">
        <v>115</v>
      </c>
      <c r="G3352" s="6" t="s">
        <v>116</v>
      </c>
      <c r="H3352" s="6" t="s">
        <v>21</v>
      </c>
      <c r="I3352" s="8">
        <v>0.54999999999999993</v>
      </c>
      <c r="J3352" s="9">
        <v>3000</v>
      </c>
      <c r="K3352" s="10">
        <f t="shared" si="26"/>
        <v>1649.9999999999998</v>
      </c>
      <c r="L3352" s="10">
        <f t="shared" si="27"/>
        <v>494.99999999999989</v>
      </c>
      <c r="M3352" s="11">
        <v>0.3</v>
      </c>
      <c r="O3352" s="16"/>
      <c r="P3352" s="14"/>
      <c r="Q3352" s="12"/>
      <c r="R3352" s="13"/>
    </row>
    <row r="3353" spans="1:18" ht="15.85" customHeight="1">
      <c r="A3353" s="1"/>
      <c r="B3353" s="6" t="s">
        <v>14</v>
      </c>
      <c r="C3353" s="6">
        <v>1185732</v>
      </c>
      <c r="D3353" s="7">
        <v>44362</v>
      </c>
      <c r="E3353" s="6" t="s">
        <v>15</v>
      </c>
      <c r="F3353" s="6" t="s">
        <v>115</v>
      </c>
      <c r="G3353" s="6" t="s">
        <v>116</v>
      </c>
      <c r="H3353" s="6" t="s">
        <v>22</v>
      </c>
      <c r="I3353" s="8">
        <v>0.6</v>
      </c>
      <c r="J3353" s="9">
        <v>4500</v>
      </c>
      <c r="K3353" s="10">
        <f t="shared" si="26"/>
        <v>2700</v>
      </c>
      <c r="L3353" s="10">
        <f t="shared" si="27"/>
        <v>1080</v>
      </c>
      <c r="M3353" s="11">
        <v>0.4</v>
      </c>
      <c r="O3353" s="16"/>
      <c r="P3353" s="14"/>
      <c r="Q3353" s="12"/>
      <c r="R3353" s="13"/>
    </row>
    <row r="3354" spans="1:18" ht="15.85" customHeight="1">
      <c r="A3354" s="1"/>
      <c r="B3354" s="6" t="s">
        <v>14</v>
      </c>
      <c r="C3354" s="6">
        <v>1185732</v>
      </c>
      <c r="D3354" s="7">
        <v>44390</v>
      </c>
      <c r="E3354" s="6" t="s">
        <v>15</v>
      </c>
      <c r="F3354" s="6" t="s">
        <v>115</v>
      </c>
      <c r="G3354" s="6" t="s">
        <v>116</v>
      </c>
      <c r="H3354" s="6" t="s">
        <v>17</v>
      </c>
      <c r="I3354" s="8">
        <v>0.54999999999999993</v>
      </c>
      <c r="J3354" s="9">
        <v>6750</v>
      </c>
      <c r="K3354" s="10">
        <f t="shared" si="26"/>
        <v>3712.4999999999995</v>
      </c>
      <c r="L3354" s="10">
        <f t="shared" si="27"/>
        <v>1299.3749999999998</v>
      </c>
      <c r="M3354" s="11">
        <v>0.35</v>
      </c>
      <c r="O3354" s="16"/>
      <c r="P3354" s="14"/>
      <c r="Q3354" s="12"/>
      <c r="R3354" s="13"/>
    </row>
    <row r="3355" spans="1:18" ht="15.85" customHeight="1">
      <c r="A3355" s="1"/>
      <c r="B3355" s="6" t="s">
        <v>14</v>
      </c>
      <c r="C3355" s="6">
        <v>1185732</v>
      </c>
      <c r="D3355" s="7">
        <v>44390</v>
      </c>
      <c r="E3355" s="6" t="s">
        <v>15</v>
      </c>
      <c r="F3355" s="6" t="s">
        <v>115</v>
      </c>
      <c r="G3355" s="6" t="s">
        <v>116</v>
      </c>
      <c r="H3355" s="6" t="s">
        <v>18</v>
      </c>
      <c r="I3355" s="8">
        <v>0.5</v>
      </c>
      <c r="J3355" s="9">
        <v>4250</v>
      </c>
      <c r="K3355" s="10">
        <f t="shared" si="26"/>
        <v>2125</v>
      </c>
      <c r="L3355" s="10">
        <f t="shared" si="27"/>
        <v>743.75</v>
      </c>
      <c r="M3355" s="11">
        <v>0.35</v>
      </c>
      <c r="O3355" s="16"/>
      <c r="P3355" s="14"/>
      <c r="Q3355" s="12"/>
      <c r="R3355" s="13"/>
    </row>
    <row r="3356" spans="1:18" ht="15.85" customHeight="1">
      <c r="A3356" s="1"/>
      <c r="B3356" s="6" t="s">
        <v>14</v>
      </c>
      <c r="C3356" s="6">
        <v>1185732</v>
      </c>
      <c r="D3356" s="7">
        <v>44390</v>
      </c>
      <c r="E3356" s="6" t="s">
        <v>15</v>
      </c>
      <c r="F3356" s="6" t="s">
        <v>115</v>
      </c>
      <c r="G3356" s="6" t="s">
        <v>116</v>
      </c>
      <c r="H3356" s="6" t="s">
        <v>19</v>
      </c>
      <c r="I3356" s="8">
        <v>0.45</v>
      </c>
      <c r="J3356" s="9">
        <v>3500</v>
      </c>
      <c r="K3356" s="10">
        <f t="shared" si="26"/>
        <v>1575</v>
      </c>
      <c r="L3356" s="10">
        <f t="shared" si="27"/>
        <v>630</v>
      </c>
      <c r="M3356" s="11">
        <v>0.4</v>
      </c>
      <c r="O3356" s="16"/>
      <c r="P3356" s="14"/>
      <c r="Q3356" s="12"/>
      <c r="R3356" s="13"/>
    </row>
    <row r="3357" spans="1:18" ht="15.85" customHeight="1">
      <c r="A3357" s="1"/>
      <c r="B3357" s="6" t="s">
        <v>14</v>
      </c>
      <c r="C3357" s="6">
        <v>1185732</v>
      </c>
      <c r="D3357" s="7">
        <v>44390</v>
      </c>
      <c r="E3357" s="6" t="s">
        <v>15</v>
      </c>
      <c r="F3357" s="6" t="s">
        <v>115</v>
      </c>
      <c r="G3357" s="6" t="s">
        <v>116</v>
      </c>
      <c r="H3357" s="6" t="s">
        <v>20</v>
      </c>
      <c r="I3357" s="8">
        <v>0.45</v>
      </c>
      <c r="J3357" s="9">
        <v>3000</v>
      </c>
      <c r="K3357" s="10">
        <f t="shared" si="26"/>
        <v>1350</v>
      </c>
      <c r="L3357" s="10">
        <f t="shared" si="27"/>
        <v>540</v>
      </c>
      <c r="M3357" s="11">
        <v>0.4</v>
      </c>
      <c r="O3357" s="16"/>
      <c r="P3357" s="14"/>
      <c r="Q3357" s="12"/>
      <c r="R3357" s="13"/>
    </row>
    <row r="3358" spans="1:18" ht="15.85" customHeight="1">
      <c r="A3358" s="1"/>
      <c r="B3358" s="6" t="s">
        <v>14</v>
      </c>
      <c r="C3358" s="6">
        <v>1185732</v>
      </c>
      <c r="D3358" s="7">
        <v>44390</v>
      </c>
      <c r="E3358" s="6" t="s">
        <v>15</v>
      </c>
      <c r="F3358" s="6" t="s">
        <v>115</v>
      </c>
      <c r="G3358" s="6" t="s">
        <v>116</v>
      </c>
      <c r="H3358" s="6" t="s">
        <v>21</v>
      </c>
      <c r="I3358" s="8">
        <v>0.54999999999999993</v>
      </c>
      <c r="J3358" s="9">
        <v>3250</v>
      </c>
      <c r="K3358" s="10">
        <f t="shared" si="26"/>
        <v>1787.4999999999998</v>
      </c>
      <c r="L3358" s="10">
        <f t="shared" si="27"/>
        <v>536.24999999999989</v>
      </c>
      <c r="M3358" s="11">
        <v>0.3</v>
      </c>
      <c r="O3358" s="16"/>
      <c r="P3358" s="14"/>
      <c r="Q3358" s="12"/>
      <c r="R3358" s="13"/>
    </row>
    <row r="3359" spans="1:18" ht="15.85" customHeight="1">
      <c r="A3359" s="1"/>
      <c r="B3359" s="6" t="s">
        <v>14</v>
      </c>
      <c r="C3359" s="6">
        <v>1185732</v>
      </c>
      <c r="D3359" s="7">
        <v>44390</v>
      </c>
      <c r="E3359" s="6" t="s">
        <v>15</v>
      </c>
      <c r="F3359" s="6" t="s">
        <v>115</v>
      </c>
      <c r="G3359" s="6" t="s">
        <v>116</v>
      </c>
      <c r="H3359" s="6" t="s">
        <v>22</v>
      </c>
      <c r="I3359" s="8">
        <v>0.6</v>
      </c>
      <c r="J3359" s="9">
        <v>5000</v>
      </c>
      <c r="K3359" s="10">
        <f t="shared" si="26"/>
        <v>3000</v>
      </c>
      <c r="L3359" s="10">
        <f t="shared" si="27"/>
        <v>1200</v>
      </c>
      <c r="M3359" s="11">
        <v>0.4</v>
      </c>
      <c r="O3359" s="16"/>
      <c r="P3359" s="14"/>
      <c r="Q3359" s="12"/>
      <c r="R3359" s="13"/>
    </row>
    <row r="3360" spans="1:18" ht="15.85" customHeight="1">
      <c r="A3360" s="1"/>
      <c r="B3360" s="6" t="s">
        <v>14</v>
      </c>
      <c r="C3360" s="6">
        <v>1185732</v>
      </c>
      <c r="D3360" s="7">
        <v>44422</v>
      </c>
      <c r="E3360" s="6" t="s">
        <v>15</v>
      </c>
      <c r="F3360" s="6" t="s">
        <v>115</v>
      </c>
      <c r="G3360" s="6" t="s">
        <v>116</v>
      </c>
      <c r="H3360" s="6" t="s">
        <v>17</v>
      </c>
      <c r="I3360" s="8">
        <v>0.54999999999999993</v>
      </c>
      <c r="J3360" s="9">
        <v>6500</v>
      </c>
      <c r="K3360" s="10">
        <f t="shared" si="26"/>
        <v>3574.9999999999995</v>
      </c>
      <c r="L3360" s="10">
        <f t="shared" si="27"/>
        <v>1251.2499999999998</v>
      </c>
      <c r="M3360" s="11">
        <v>0.35</v>
      </c>
      <c r="O3360" s="16"/>
      <c r="P3360" s="14"/>
      <c r="Q3360" s="12"/>
      <c r="R3360" s="13"/>
    </row>
    <row r="3361" spans="1:18" ht="15.85" customHeight="1">
      <c r="A3361" s="1"/>
      <c r="B3361" s="6" t="s">
        <v>14</v>
      </c>
      <c r="C3361" s="6">
        <v>1185732</v>
      </c>
      <c r="D3361" s="7">
        <v>44422</v>
      </c>
      <c r="E3361" s="6" t="s">
        <v>15</v>
      </c>
      <c r="F3361" s="6" t="s">
        <v>115</v>
      </c>
      <c r="G3361" s="6" t="s">
        <v>116</v>
      </c>
      <c r="H3361" s="6" t="s">
        <v>18</v>
      </c>
      <c r="I3361" s="8">
        <v>0.5</v>
      </c>
      <c r="J3361" s="9">
        <v>4250</v>
      </c>
      <c r="K3361" s="10">
        <f t="shared" si="26"/>
        <v>2125</v>
      </c>
      <c r="L3361" s="10">
        <f t="shared" si="27"/>
        <v>743.75</v>
      </c>
      <c r="M3361" s="11">
        <v>0.35</v>
      </c>
      <c r="O3361" s="16"/>
      <c r="P3361" s="14"/>
      <c r="Q3361" s="12"/>
      <c r="R3361" s="13"/>
    </row>
    <row r="3362" spans="1:18" ht="15.85" customHeight="1">
      <c r="A3362" s="1"/>
      <c r="B3362" s="6" t="s">
        <v>14</v>
      </c>
      <c r="C3362" s="6">
        <v>1185732</v>
      </c>
      <c r="D3362" s="7">
        <v>44422</v>
      </c>
      <c r="E3362" s="6" t="s">
        <v>15</v>
      </c>
      <c r="F3362" s="6" t="s">
        <v>115</v>
      </c>
      <c r="G3362" s="6" t="s">
        <v>116</v>
      </c>
      <c r="H3362" s="6" t="s">
        <v>19</v>
      </c>
      <c r="I3362" s="8">
        <v>0.45</v>
      </c>
      <c r="J3362" s="9">
        <v>3500</v>
      </c>
      <c r="K3362" s="10">
        <f t="shared" si="26"/>
        <v>1575</v>
      </c>
      <c r="L3362" s="10">
        <f t="shared" si="27"/>
        <v>630</v>
      </c>
      <c r="M3362" s="11">
        <v>0.4</v>
      </c>
      <c r="O3362" s="16"/>
      <c r="P3362" s="14"/>
      <c r="Q3362" s="12"/>
      <c r="R3362" s="13"/>
    </row>
    <row r="3363" spans="1:18" ht="15.85" customHeight="1">
      <c r="A3363" s="1"/>
      <c r="B3363" s="6" t="s">
        <v>14</v>
      </c>
      <c r="C3363" s="6">
        <v>1185732</v>
      </c>
      <c r="D3363" s="7">
        <v>44422</v>
      </c>
      <c r="E3363" s="6" t="s">
        <v>15</v>
      </c>
      <c r="F3363" s="6" t="s">
        <v>115</v>
      </c>
      <c r="G3363" s="6" t="s">
        <v>116</v>
      </c>
      <c r="H3363" s="6" t="s">
        <v>20</v>
      </c>
      <c r="I3363" s="8">
        <v>0.45</v>
      </c>
      <c r="J3363" s="9">
        <v>2500</v>
      </c>
      <c r="K3363" s="10">
        <f t="shared" si="26"/>
        <v>1125</v>
      </c>
      <c r="L3363" s="10">
        <f t="shared" si="27"/>
        <v>450</v>
      </c>
      <c r="M3363" s="11">
        <v>0.4</v>
      </c>
      <c r="O3363" s="16"/>
      <c r="P3363" s="14"/>
      <c r="Q3363" s="12"/>
      <c r="R3363" s="13"/>
    </row>
    <row r="3364" spans="1:18" ht="15.85" customHeight="1">
      <c r="A3364" s="1"/>
      <c r="B3364" s="6" t="s">
        <v>14</v>
      </c>
      <c r="C3364" s="6">
        <v>1185732</v>
      </c>
      <c r="D3364" s="7">
        <v>44422</v>
      </c>
      <c r="E3364" s="6" t="s">
        <v>15</v>
      </c>
      <c r="F3364" s="6" t="s">
        <v>115</v>
      </c>
      <c r="G3364" s="6" t="s">
        <v>116</v>
      </c>
      <c r="H3364" s="6" t="s">
        <v>21</v>
      </c>
      <c r="I3364" s="8">
        <v>0.54999999999999993</v>
      </c>
      <c r="J3364" s="9">
        <v>2250</v>
      </c>
      <c r="K3364" s="10">
        <f t="shared" si="26"/>
        <v>1237.4999999999998</v>
      </c>
      <c r="L3364" s="10">
        <f t="shared" si="27"/>
        <v>371.24999999999994</v>
      </c>
      <c r="M3364" s="11">
        <v>0.3</v>
      </c>
      <c r="O3364" s="16"/>
      <c r="P3364" s="14"/>
      <c r="Q3364" s="12"/>
      <c r="R3364" s="13"/>
    </row>
    <row r="3365" spans="1:18" ht="15.85" customHeight="1">
      <c r="A3365" s="1"/>
      <c r="B3365" s="6" t="s">
        <v>14</v>
      </c>
      <c r="C3365" s="6">
        <v>1185732</v>
      </c>
      <c r="D3365" s="7">
        <v>44422</v>
      </c>
      <c r="E3365" s="6" t="s">
        <v>15</v>
      </c>
      <c r="F3365" s="6" t="s">
        <v>115</v>
      </c>
      <c r="G3365" s="6" t="s">
        <v>116</v>
      </c>
      <c r="H3365" s="6" t="s">
        <v>22</v>
      </c>
      <c r="I3365" s="8">
        <v>0.6</v>
      </c>
      <c r="J3365" s="9">
        <v>4000</v>
      </c>
      <c r="K3365" s="10">
        <f t="shared" si="26"/>
        <v>2400</v>
      </c>
      <c r="L3365" s="10">
        <f t="shared" si="27"/>
        <v>960</v>
      </c>
      <c r="M3365" s="11">
        <v>0.4</v>
      </c>
      <c r="O3365" s="16"/>
      <c r="P3365" s="14"/>
      <c r="Q3365" s="12"/>
      <c r="R3365" s="13"/>
    </row>
    <row r="3366" spans="1:18" ht="15.85" customHeight="1">
      <c r="A3366" s="1"/>
      <c r="B3366" s="6" t="s">
        <v>14</v>
      </c>
      <c r="C3366" s="6">
        <v>1185732</v>
      </c>
      <c r="D3366" s="7">
        <v>44452</v>
      </c>
      <c r="E3366" s="6" t="s">
        <v>15</v>
      </c>
      <c r="F3366" s="6" t="s">
        <v>115</v>
      </c>
      <c r="G3366" s="6" t="s">
        <v>116</v>
      </c>
      <c r="H3366" s="6" t="s">
        <v>17</v>
      </c>
      <c r="I3366" s="8">
        <v>0.54999999999999993</v>
      </c>
      <c r="J3366" s="9">
        <v>5250</v>
      </c>
      <c r="K3366" s="10">
        <f t="shared" si="26"/>
        <v>2887.4999999999995</v>
      </c>
      <c r="L3366" s="10">
        <f t="shared" si="27"/>
        <v>1010.6249999999998</v>
      </c>
      <c r="M3366" s="11">
        <v>0.35</v>
      </c>
      <c r="O3366" s="16"/>
      <c r="P3366" s="14"/>
      <c r="Q3366" s="12"/>
      <c r="R3366" s="13"/>
    </row>
    <row r="3367" spans="1:18" ht="15.85" customHeight="1">
      <c r="A3367" s="1"/>
      <c r="B3367" s="6" t="s">
        <v>14</v>
      </c>
      <c r="C3367" s="6">
        <v>1185732</v>
      </c>
      <c r="D3367" s="7">
        <v>44452</v>
      </c>
      <c r="E3367" s="6" t="s">
        <v>15</v>
      </c>
      <c r="F3367" s="6" t="s">
        <v>115</v>
      </c>
      <c r="G3367" s="6" t="s">
        <v>116</v>
      </c>
      <c r="H3367" s="6" t="s">
        <v>18</v>
      </c>
      <c r="I3367" s="8">
        <v>0.5</v>
      </c>
      <c r="J3367" s="9">
        <v>3250</v>
      </c>
      <c r="K3367" s="10">
        <f t="shared" si="26"/>
        <v>1625</v>
      </c>
      <c r="L3367" s="10">
        <f t="shared" si="27"/>
        <v>568.75</v>
      </c>
      <c r="M3367" s="11">
        <v>0.35</v>
      </c>
      <c r="O3367" s="16"/>
      <c r="P3367" s="14"/>
      <c r="Q3367" s="12"/>
      <c r="R3367" s="13"/>
    </row>
    <row r="3368" spans="1:18" ht="15.85" customHeight="1">
      <c r="A3368" s="1"/>
      <c r="B3368" s="6" t="s">
        <v>14</v>
      </c>
      <c r="C3368" s="6">
        <v>1185732</v>
      </c>
      <c r="D3368" s="7">
        <v>44452</v>
      </c>
      <c r="E3368" s="6" t="s">
        <v>15</v>
      </c>
      <c r="F3368" s="6" t="s">
        <v>115</v>
      </c>
      <c r="G3368" s="6" t="s">
        <v>116</v>
      </c>
      <c r="H3368" s="6" t="s">
        <v>19</v>
      </c>
      <c r="I3368" s="8">
        <v>0.45</v>
      </c>
      <c r="J3368" s="9">
        <v>2250</v>
      </c>
      <c r="K3368" s="10">
        <f t="shared" si="26"/>
        <v>1012.5</v>
      </c>
      <c r="L3368" s="10">
        <f t="shared" si="27"/>
        <v>405</v>
      </c>
      <c r="M3368" s="11">
        <v>0.4</v>
      </c>
      <c r="O3368" s="16"/>
      <c r="P3368" s="14"/>
      <c r="Q3368" s="12"/>
      <c r="R3368" s="13"/>
    </row>
    <row r="3369" spans="1:18" ht="15.85" customHeight="1">
      <c r="A3369" s="1"/>
      <c r="B3369" s="6" t="s">
        <v>14</v>
      </c>
      <c r="C3369" s="6">
        <v>1185732</v>
      </c>
      <c r="D3369" s="7">
        <v>44452</v>
      </c>
      <c r="E3369" s="6" t="s">
        <v>15</v>
      </c>
      <c r="F3369" s="6" t="s">
        <v>115</v>
      </c>
      <c r="G3369" s="6" t="s">
        <v>116</v>
      </c>
      <c r="H3369" s="6" t="s">
        <v>20</v>
      </c>
      <c r="I3369" s="8">
        <v>0.45</v>
      </c>
      <c r="J3369" s="9">
        <v>2000</v>
      </c>
      <c r="K3369" s="10">
        <f t="shared" si="26"/>
        <v>900</v>
      </c>
      <c r="L3369" s="10">
        <f t="shared" si="27"/>
        <v>360</v>
      </c>
      <c r="M3369" s="11">
        <v>0.4</v>
      </c>
      <c r="O3369" s="16"/>
      <c r="P3369" s="14"/>
      <c r="Q3369" s="12"/>
      <c r="R3369" s="13"/>
    </row>
    <row r="3370" spans="1:18" ht="15.85" customHeight="1">
      <c r="A3370" s="1"/>
      <c r="B3370" s="6" t="s">
        <v>14</v>
      </c>
      <c r="C3370" s="6">
        <v>1185732</v>
      </c>
      <c r="D3370" s="7">
        <v>44452</v>
      </c>
      <c r="E3370" s="6" t="s">
        <v>15</v>
      </c>
      <c r="F3370" s="6" t="s">
        <v>115</v>
      </c>
      <c r="G3370" s="6" t="s">
        <v>116</v>
      </c>
      <c r="H3370" s="6" t="s">
        <v>21</v>
      </c>
      <c r="I3370" s="8">
        <v>0.54999999999999993</v>
      </c>
      <c r="J3370" s="9">
        <v>2000</v>
      </c>
      <c r="K3370" s="10">
        <f t="shared" si="26"/>
        <v>1099.9999999999998</v>
      </c>
      <c r="L3370" s="10">
        <f t="shared" si="27"/>
        <v>329.99999999999994</v>
      </c>
      <c r="M3370" s="11">
        <v>0.3</v>
      </c>
      <c r="O3370" s="16"/>
      <c r="P3370" s="14"/>
      <c r="Q3370" s="12"/>
      <c r="R3370" s="13"/>
    </row>
    <row r="3371" spans="1:18" ht="15.85" customHeight="1">
      <c r="A3371" s="1"/>
      <c r="B3371" s="6" t="s">
        <v>14</v>
      </c>
      <c r="C3371" s="6">
        <v>1185732</v>
      </c>
      <c r="D3371" s="7">
        <v>44452</v>
      </c>
      <c r="E3371" s="6" t="s">
        <v>15</v>
      </c>
      <c r="F3371" s="6" t="s">
        <v>115</v>
      </c>
      <c r="G3371" s="6" t="s">
        <v>116</v>
      </c>
      <c r="H3371" s="6" t="s">
        <v>22</v>
      </c>
      <c r="I3371" s="8">
        <v>0.6</v>
      </c>
      <c r="J3371" s="9">
        <v>3000</v>
      </c>
      <c r="K3371" s="10">
        <f t="shared" si="26"/>
        <v>1800</v>
      </c>
      <c r="L3371" s="10">
        <f t="shared" si="27"/>
        <v>720</v>
      </c>
      <c r="M3371" s="11">
        <v>0.4</v>
      </c>
      <c r="O3371" s="16"/>
      <c r="P3371" s="14"/>
      <c r="Q3371" s="12"/>
      <c r="R3371" s="13"/>
    </row>
    <row r="3372" spans="1:18" ht="15.85" customHeight="1">
      <c r="A3372" s="1"/>
      <c r="B3372" s="6" t="s">
        <v>14</v>
      </c>
      <c r="C3372" s="6">
        <v>1185732</v>
      </c>
      <c r="D3372" s="7">
        <v>44484</v>
      </c>
      <c r="E3372" s="6" t="s">
        <v>15</v>
      </c>
      <c r="F3372" s="6" t="s">
        <v>115</v>
      </c>
      <c r="G3372" s="6" t="s">
        <v>116</v>
      </c>
      <c r="H3372" s="6" t="s">
        <v>17</v>
      </c>
      <c r="I3372" s="8">
        <v>0.6</v>
      </c>
      <c r="J3372" s="9">
        <v>4750</v>
      </c>
      <c r="K3372" s="10">
        <f t="shared" si="26"/>
        <v>2850</v>
      </c>
      <c r="L3372" s="10">
        <f t="shared" si="27"/>
        <v>997.49999999999989</v>
      </c>
      <c r="M3372" s="11">
        <v>0.35</v>
      </c>
      <c r="O3372" s="16"/>
      <c r="P3372" s="14"/>
      <c r="Q3372" s="12"/>
      <c r="R3372" s="13"/>
    </row>
    <row r="3373" spans="1:18" ht="15.85" customHeight="1">
      <c r="A3373" s="1"/>
      <c r="B3373" s="6" t="s">
        <v>14</v>
      </c>
      <c r="C3373" s="6">
        <v>1185732</v>
      </c>
      <c r="D3373" s="7">
        <v>44484</v>
      </c>
      <c r="E3373" s="6" t="s">
        <v>15</v>
      </c>
      <c r="F3373" s="6" t="s">
        <v>115</v>
      </c>
      <c r="G3373" s="6" t="s">
        <v>116</v>
      </c>
      <c r="H3373" s="6" t="s">
        <v>18</v>
      </c>
      <c r="I3373" s="8">
        <v>0.55000000000000004</v>
      </c>
      <c r="J3373" s="9">
        <v>3000</v>
      </c>
      <c r="K3373" s="10">
        <f t="shared" si="26"/>
        <v>1650.0000000000002</v>
      </c>
      <c r="L3373" s="10">
        <f t="shared" si="27"/>
        <v>577.5</v>
      </c>
      <c r="M3373" s="11">
        <v>0.35</v>
      </c>
      <c r="O3373" s="16"/>
      <c r="P3373" s="14"/>
      <c r="Q3373" s="12"/>
      <c r="R3373" s="13"/>
    </row>
    <row r="3374" spans="1:18" ht="15.85" customHeight="1">
      <c r="A3374" s="1"/>
      <c r="B3374" s="6" t="s">
        <v>14</v>
      </c>
      <c r="C3374" s="6">
        <v>1185732</v>
      </c>
      <c r="D3374" s="7">
        <v>44484</v>
      </c>
      <c r="E3374" s="6" t="s">
        <v>15</v>
      </c>
      <c r="F3374" s="6" t="s">
        <v>115</v>
      </c>
      <c r="G3374" s="6" t="s">
        <v>116</v>
      </c>
      <c r="H3374" s="6" t="s">
        <v>19</v>
      </c>
      <c r="I3374" s="8">
        <v>0.55000000000000004</v>
      </c>
      <c r="J3374" s="9">
        <v>2000</v>
      </c>
      <c r="K3374" s="10">
        <f t="shared" si="26"/>
        <v>1100</v>
      </c>
      <c r="L3374" s="10">
        <f t="shared" si="27"/>
        <v>440</v>
      </c>
      <c r="M3374" s="11">
        <v>0.4</v>
      </c>
      <c r="O3374" s="16"/>
      <c r="P3374" s="14"/>
      <c r="Q3374" s="12"/>
      <c r="R3374" s="13"/>
    </row>
    <row r="3375" spans="1:18" ht="15.85" customHeight="1">
      <c r="A3375" s="1"/>
      <c r="B3375" s="6" t="s">
        <v>14</v>
      </c>
      <c r="C3375" s="6">
        <v>1185732</v>
      </c>
      <c r="D3375" s="7">
        <v>44484</v>
      </c>
      <c r="E3375" s="6" t="s">
        <v>15</v>
      </c>
      <c r="F3375" s="6" t="s">
        <v>115</v>
      </c>
      <c r="G3375" s="6" t="s">
        <v>116</v>
      </c>
      <c r="H3375" s="6" t="s">
        <v>20</v>
      </c>
      <c r="I3375" s="8">
        <v>0.55000000000000004</v>
      </c>
      <c r="J3375" s="9">
        <v>1750</v>
      </c>
      <c r="K3375" s="10">
        <f t="shared" si="26"/>
        <v>962.50000000000011</v>
      </c>
      <c r="L3375" s="10">
        <f t="shared" si="27"/>
        <v>385.00000000000006</v>
      </c>
      <c r="M3375" s="11">
        <v>0.4</v>
      </c>
      <c r="O3375" s="16"/>
      <c r="P3375" s="14"/>
      <c r="Q3375" s="12"/>
      <c r="R3375" s="13"/>
    </row>
    <row r="3376" spans="1:18" ht="15.85" customHeight="1">
      <c r="A3376" s="1"/>
      <c r="B3376" s="6" t="s">
        <v>14</v>
      </c>
      <c r="C3376" s="6">
        <v>1185732</v>
      </c>
      <c r="D3376" s="7">
        <v>44484</v>
      </c>
      <c r="E3376" s="6" t="s">
        <v>15</v>
      </c>
      <c r="F3376" s="6" t="s">
        <v>115</v>
      </c>
      <c r="G3376" s="6" t="s">
        <v>116</v>
      </c>
      <c r="H3376" s="6" t="s">
        <v>21</v>
      </c>
      <c r="I3376" s="8">
        <v>0.65</v>
      </c>
      <c r="J3376" s="9">
        <v>1750</v>
      </c>
      <c r="K3376" s="10">
        <f t="shared" si="26"/>
        <v>1137.5</v>
      </c>
      <c r="L3376" s="10">
        <f t="shared" si="27"/>
        <v>341.25</v>
      </c>
      <c r="M3376" s="11">
        <v>0.3</v>
      </c>
      <c r="O3376" s="16"/>
      <c r="P3376" s="14"/>
      <c r="Q3376" s="12"/>
      <c r="R3376" s="13"/>
    </row>
    <row r="3377" spans="1:18" ht="15.85" customHeight="1">
      <c r="A3377" s="1"/>
      <c r="B3377" s="6" t="s">
        <v>14</v>
      </c>
      <c r="C3377" s="6">
        <v>1185732</v>
      </c>
      <c r="D3377" s="7">
        <v>44484</v>
      </c>
      <c r="E3377" s="6" t="s">
        <v>15</v>
      </c>
      <c r="F3377" s="6" t="s">
        <v>115</v>
      </c>
      <c r="G3377" s="6" t="s">
        <v>116</v>
      </c>
      <c r="H3377" s="6" t="s">
        <v>22</v>
      </c>
      <c r="I3377" s="8">
        <v>0.7</v>
      </c>
      <c r="J3377" s="9">
        <v>3000</v>
      </c>
      <c r="K3377" s="10">
        <f t="shared" si="26"/>
        <v>2100</v>
      </c>
      <c r="L3377" s="10">
        <f t="shared" si="27"/>
        <v>840</v>
      </c>
      <c r="M3377" s="11">
        <v>0.4</v>
      </c>
      <c r="O3377" s="16"/>
      <c r="P3377" s="14"/>
      <c r="Q3377" s="12"/>
      <c r="R3377" s="13"/>
    </row>
    <row r="3378" spans="1:18" ht="15.85" customHeight="1">
      <c r="A3378" s="1"/>
      <c r="B3378" s="6" t="s">
        <v>14</v>
      </c>
      <c r="C3378" s="6">
        <v>1185732</v>
      </c>
      <c r="D3378" s="7">
        <v>44514</v>
      </c>
      <c r="E3378" s="6" t="s">
        <v>15</v>
      </c>
      <c r="F3378" s="6" t="s">
        <v>115</v>
      </c>
      <c r="G3378" s="6" t="s">
        <v>116</v>
      </c>
      <c r="H3378" s="6" t="s">
        <v>17</v>
      </c>
      <c r="I3378" s="8">
        <v>0.65</v>
      </c>
      <c r="J3378" s="9">
        <v>4500</v>
      </c>
      <c r="K3378" s="10">
        <f t="shared" si="26"/>
        <v>2925</v>
      </c>
      <c r="L3378" s="10">
        <f t="shared" si="27"/>
        <v>1023.7499999999999</v>
      </c>
      <c r="M3378" s="11">
        <v>0.35</v>
      </c>
      <c r="O3378" s="16"/>
      <c r="P3378" s="14"/>
      <c r="Q3378" s="12"/>
      <c r="R3378" s="13"/>
    </row>
    <row r="3379" spans="1:18" ht="15.85" customHeight="1">
      <c r="A3379" s="1"/>
      <c r="B3379" s="6" t="s">
        <v>14</v>
      </c>
      <c r="C3379" s="6">
        <v>1185732</v>
      </c>
      <c r="D3379" s="7">
        <v>44514</v>
      </c>
      <c r="E3379" s="6" t="s">
        <v>15</v>
      </c>
      <c r="F3379" s="6" t="s">
        <v>115</v>
      </c>
      <c r="G3379" s="6" t="s">
        <v>116</v>
      </c>
      <c r="H3379" s="6" t="s">
        <v>18</v>
      </c>
      <c r="I3379" s="8">
        <v>0.55000000000000004</v>
      </c>
      <c r="J3379" s="9">
        <v>3250</v>
      </c>
      <c r="K3379" s="10">
        <f t="shared" si="26"/>
        <v>1787.5000000000002</v>
      </c>
      <c r="L3379" s="10">
        <f t="shared" si="27"/>
        <v>625.625</v>
      </c>
      <c r="M3379" s="11">
        <v>0.35</v>
      </c>
      <c r="O3379" s="16"/>
      <c r="P3379" s="14"/>
      <c r="Q3379" s="12"/>
      <c r="R3379" s="13"/>
    </row>
    <row r="3380" spans="1:18" ht="15.85" customHeight="1">
      <c r="A3380" s="1"/>
      <c r="B3380" s="6" t="s">
        <v>14</v>
      </c>
      <c r="C3380" s="6">
        <v>1185732</v>
      </c>
      <c r="D3380" s="7">
        <v>44514</v>
      </c>
      <c r="E3380" s="6" t="s">
        <v>15</v>
      </c>
      <c r="F3380" s="6" t="s">
        <v>115</v>
      </c>
      <c r="G3380" s="6" t="s">
        <v>116</v>
      </c>
      <c r="H3380" s="6" t="s">
        <v>19</v>
      </c>
      <c r="I3380" s="8">
        <v>0.55000000000000004</v>
      </c>
      <c r="J3380" s="9">
        <v>3200</v>
      </c>
      <c r="K3380" s="10">
        <f t="shared" si="26"/>
        <v>1760.0000000000002</v>
      </c>
      <c r="L3380" s="10">
        <f t="shared" si="27"/>
        <v>704.00000000000011</v>
      </c>
      <c r="M3380" s="11">
        <v>0.4</v>
      </c>
      <c r="O3380" s="16"/>
      <c r="P3380" s="14"/>
      <c r="Q3380" s="12"/>
      <c r="R3380" s="13"/>
    </row>
    <row r="3381" spans="1:18" ht="15.85" customHeight="1">
      <c r="A3381" s="1"/>
      <c r="B3381" s="6" t="s">
        <v>14</v>
      </c>
      <c r="C3381" s="6">
        <v>1185732</v>
      </c>
      <c r="D3381" s="7">
        <v>44514</v>
      </c>
      <c r="E3381" s="6" t="s">
        <v>15</v>
      </c>
      <c r="F3381" s="6" t="s">
        <v>115</v>
      </c>
      <c r="G3381" s="6" t="s">
        <v>116</v>
      </c>
      <c r="H3381" s="6" t="s">
        <v>20</v>
      </c>
      <c r="I3381" s="8">
        <v>0.55000000000000004</v>
      </c>
      <c r="J3381" s="9">
        <v>3000</v>
      </c>
      <c r="K3381" s="10">
        <f t="shared" si="26"/>
        <v>1650.0000000000002</v>
      </c>
      <c r="L3381" s="10">
        <f t="shared" si="27"/>
        <v>660.00000000000011</v>
      </c>
      <c r="M3381" s="11">
        <v>0.4</v>
      </c>
      <c r="O3381" s="16"/>
      <c r="P3381" s="14"/>
      <c r="Q3381" s="12"/>
      <c r="R3381" s="13"/>
    </row>
    <row r="3382" spans="1:18" ht="15.85" customHeight="1">
      <c r="A3382" s="1"/>
      <c r="B3382" s="6" t="s">
        <v>14</v>
      </c>
      <c r="C3382" s="6">
        <v>1185732</v>
      </c>
      <c r="D3382" s="7">
        <v>44514</v>
      </c>
      <c r="E3382" s="6" t="s">
        <v>15</v>
      </c>
      <c r="F3382" s="6" t="s">
        <v>115</v>
      </c>
      <c r="G3382" s="6" t="s">
        <v>116</v>
      </c>
      <c r="H3382" s="6" t="s">
        <v>21</v>
      </c>
      <c r="I3382" s="8">
        <v>0.65</v>
      </c>
      <c r="J3382" s="9">
        <v>2750</v>
      </c>
      <c r="K3382" s="10">
        <f t="shared" si="26"/>
        <v>1787.5</v>
      </c>
      <c r="L3382" s="10">
        <f t="shared" si="27"/>
        <v>536.25</v>
      </c>
      <c r="M3382" s="11">
        <v>0.3</v>
      </c>
      <c r="O3382" s="16"/>
      <c r="P3382" s="14"/>
      <c r="Q3382" s="12"/>
      <c r="R3382" s="13"/>
    </row>
    <row r="3383" spans="1:18" ht="15.85" customHeight="1">
      <c r="A3383" s="1"/>
      <c r="B3383" s="6" t="s">
        <v>14</v>
      </c>
      <c r="C3383" s="6">
        <v>1185732</v>
      </c>
      <c r="D3383" s="7">
        <v>44514</v>
      </c>
      <c r="E3383" s="6" t="s">
        <v>15</v>
      </c>
      <c r="F3383" s="6" t="s">
        <v>115</v>
      </c>
      <c r="G3383" s="6" t="s">
        <v>116</v>
      </c>
      <c r="H3383" s="6" t="s">
        <v>22</v>
      </c>
      <c r="I3383" s="8">
        <v>0.7</v>
      </c>
      <c r="J3383" s="9">
        <v>3750</v>
      </c>
      <c r="K3383" s="10">
        <f t="shared" si="26"/>
        <v>2625</v>
      </c>
      <c r="L3383" s="10">
        <f t="shared" si="27"/>
        <v>1050</v>
      </c>
      <c r="M3383" s="11">
        <v>0.4</v>
      </c>
      <c r="O3383" s="16"/>
      <c r="P3383" s="14"/>
      <c r="Q3383" s="12"/>
      <c r="R3383" s="13"/>
    </row>
    <row r="3384" spans="1:18" ht="15.85" customHeight="1">
      <c r="A3384" s="1"/>
      <c r="B3384" s="6" t="s">
        <v>14</v>
      </c>
      <c r="C3384" s="6">
        <v>1185732</v>
      </c>
      <c r="D3384" s="7">
        <v>44543</v>
      </c>
      <c r="E3384" s="6" t="s">
        <v>15</v>
      </c>
      <c r="F3384" s="6" t="s">
        <v>115</v>
      </c>
      <c r="G3384" s="6" t="s">
        <v>116</v>
      </c>
      <c r="H3384" s="6" t="s">
        <v>17</v>
      </c>
      <c r="I3384" s="8">
        <v>0.65</v>
      </c>
      <c r="J3384" s="9">
        <v>6000</v>
      </c>
      <c r="K3384" s="10">
        <f t="shared" si="26"/>
        <v>3900</v>
      </c>
      <c r="L3384" s="10">
        <f t="shared" si="27"/>
        <v>1365</v>
      </c>
      <c r="M3384" s="11">
        <v>0.35</v>
      </c>
      <c r="O3384" s="16"/>
      <c r="P3384" s="14"/>
      <c r="Q3384" s="12"/>
      <c r="R3384" s="13"/>
    </row>
    <row r="3385" spans="1:18" ht="15.85" customHeight="1">
      <c r="A3385" s="1"/>
      <c r="B3385" s="6" t="s">
        <v>14</v>
      </c>
      <c r="C3385" s="6">
        <v>1185732</v>
      </c>
      <c r="D3385" s="7">
        <v>44543</v>
      </c>
      <c r="E3385" s="6" t="s">
        <v>15</v>
      </c>
      <c r="F3385" s="6" t="s">
        <v>115</v>
      </c>
      <c r="G3385" s="6" t="s">
        <v>116</v>
      </c>
      <c r="H3385" s="6" t="s">
        <v>18</v>
      </c>
      <c r="I3385" s="8">
        <v>0.55000000000000004</v>
      </c>
      <c r="J3385" s="9">
        <v>4000</v>
      </c>
      <c r="K3385" s="10">
        <f t="shared" si="26"/>
        <v>2200</v>
      </c>
      <c r="L3385" s="10">
        <f t="shared" si="27"/>
        <v>770</v>
      </c>
      <c r="M3385" s="11">
        <v>0.35</v>
      </c>
      <c r="O3385" s="16"/>
      <c r="P3385" s="14"/>
      <c r="Q3385" s="12"/>
      <c r="R3385" s="13"/>
    </row>
    <row r="3386" spans="1:18" ht="15.85" customHeight="1">
      <c r="A3386" s="1"/>
      <c r="B3386" s="6" t="s">
        <v>14</v>
      </c>
      <c r="C3386" s="6">
        <v>1185732</v>
      </c>
      <c r="D3386" s="7">
        <v>44543</v>
      </c>
      <c r="E3386" s="6" t="s">
        <v>15</v>
      </c>
      <c r="F3386" s="6" t="s">
        <v>115</v>
      </c>
      <c r="G3386" s="6" t="s">
        <v>116</v>
      </c>
      <c r="H3386" s="6" t="s">
        <v>19</v>
      </c>
      <c r="I3386" s="8">
        <v>0.55000000000000004</v>
      </c>
      <c r="J3386" s="9">
        <v>3750</v>
      </c>
      <c r="K3386" s="10">
        <f t="shared" si="26"/>
        <v>2062.5</v>
      </c>
      <c r="L3386" s="10">
        <f t="shared" si="27"/>
        <v>825</v>
      </c>
      <c r="M3386" s="11">
        <v>0.4</v>
      </c>
      <c r="O3386" s="16"/>
      <c r="P3386" s="14"/>
      <c r="Q3386" s="12"/>
      <c r="R3386" s="13"/>
    </row>
    <row r="3387" spans="1:18" ht="15.85" customHeight="1">
      <c r="A3387" s="1"/>
      <c r="B3387" s="6" t="s">
        <v>14</v>
      </c>
      <c r="C3387" s="6">
        <v>1185732</v>
      </c>
      <c r="D3387" s="7">
        <v>44543</v>
      </c>
      <c r="E3387" s="6" t="s">
        <v>15</v>
      </c>
      <c r="F3387" s="6" t="s">
        <v>115</v>
      </c>
      <c r="G3387" s="6" t="s">
        <v>116</v>
      </c>
      <c r="H3387" s="6" t="s">
        <v>20</v>
      </c>
      <c r="I3387" s="8">
        <v>0.55000000000000004</v>
      </c>
      <c r="J3387" s="9">
        <v>3250</v>
      </c>
      <c r="K3387" s="10">
        <f t="shared" si="26"/>
        <v>1787.5000000000002</v>
      </c>
      <c r="L3387" s="10">
        <f t="shared" si="27"/>
        <v>715.00000000000011</v>
      </c>
      <c r="M3387" s="11">
        <v>0.4</v>
      </c>
      <c r="O3387" s="16"/>
      <c r="P3387" s="14"/>
      <c r="Q3387" s="12"/>
      <c r="R3387" s="13"/>
    </row>
    <row r="3388" spans="1:18" ht="15.85" customHeight="1">
      <c r="A3388" s="1"/>
      <c r="B3388" s="6" t="s">
        <v>14</v>
      </c>
      <c r="C3388" s="6">
        <v>1185732</v>
      </c>
      <c r="D3388" s="7">
        <v>44543</v>
      </c>
      <c r="E3388" s="6" t="s">
        <v>15</v>
      </c>
      <c r="F3388" s="6" t="s">
        <v>115</v>
      </c>
      <c r="G3388" s="6" t="s">
        <v>116</v>
      </c>
      <c r="H3388" s="6" t="s">
        <v>21</v>
      </c>
      <c r="I3388" s="8">
        <v>0.65</v>
      </c>
      <c r="J3388" s="9">
        <v>3250</v>
      </c>
      <c r="K3388" s="10">
        <f t="shared" si="26"/>
        <v>2112.5</v>
      </c>
      <c r="L3388" s="10">
        <f t="shared" si="27"/>
        <v>633.75</v>
      </c>
      <c r="M3388" s="11">
        <v>0.3</v>
      </c>
      <c r="O3388" s="16"/>
      <c r="P3388" s="14"/>
      <c r="Q3388" s="12"/>
      <c r="R3388" s="13"/>
    </row>
    <row r="3389" spans="1:18" ht="15.85" customHeight="1">
      <c r="A3389" s="1"/>
      <c r="B3389" s="6" t="s">
        <v>14</v>
      </c>
      <c r="C3389" s="6">
        <v>1185732</v>
      </c>
      <c r="D3389" s="7">
        <v>44543</v>
      </c>
      <c r="E3389" s="6" t="s">
        <v>15</v>
      </c>
      <c r="F3389" s="6" t="s">
        <v>115</v>
      </c>
      <c r="G3389" s="6" t="s">
        <v>116</v>
      </c>
      <c r="H3389" s="6" t="s">
        <v>22</v>
      </c>
      <c r="I3389" s="8">
        <v>0.7</v>
      </c>
      <c r="J3389" s="9">
        <v>4250</v>
      </c>
      <c r="K3389" s="10">
        <f t="shared" si="26"/>
        <v>2975</v>
      </c>
      <c r="L3389" s="10">
        <f t="shared" si="27"/>
        <v>1190</v>
      </c>
      <c r="M3389" s="11">
        <v>0.4</v>
      </c>
      <c r="O3389" s="16"/>
      <c r="P3389" s="14"/>
      <c r="Q3389" s="12"/>
      <c r="R3389" s="13"/>
    </row>
    <row r="3390" spans="1:18" ht="15.85" customHeight="1">
      <c r="A3390" s="1" t="s">
        <v>39</v>
      </c>
      <c r="B3390" s="6" t="s">
        <v>14</v>
      </c>
      <c r="C3390" s="6">
        <v>1185732</v>
      </c>
      <c r="D3390" s="7">
        <v>44206</v>
      </c>
      <c r="E3390" s="6" t="s">
        <v>15</v>
      </c>
      <c r="F3390" s="6" t="s">
        <v>117</v>
      </c>
      <c r="G3390" s="6" t="s">
        <v>118</v>
      </c>
      <c r="H3390" s="6" t="s">
        <v>17</v>
      </c>
      <c r="I3390" s="8">
        <v>0.35000000000000003</v>
      </c>
      <c r="J3390" s="9">
        <v>4750</v>
      </c>
      <c r="K3390" s="10">
        <f t="shared" si="26"/>
        <v>1662.5000000000002</v>
      </c>
      <c r="L3390" s="10">
        <f t="shared" si="27"/>
        <v>581.875</v>
      </c>
      <c r="M3390" s="11">
        <v>0.35</v>
      </c>
      <c r="O3390" s="16"/>
      <c r="P3390" s="14"/>
      <c r="Q3390" s="12"/>
      <c r="R3390" s="13"/>
    </row>
    <row r="3391" spans="1:18" ht="15.85" customHeight="1">
      <c r="A3391" s="1"/>
      <c r="B3391" s="6" t="s">
        <v>14</v>
      </c>
      <c r="C3391" s="6">
        <v>1185732</v>
      </c>
      <c r="D3391" s="7">
        <v>44206</v>
      </c>
      <c r="E3391" s="6" t="s">
        <v>15</v>
      </c>
      <c r="F3391" s="6" t="s">
        <v>117</v>
      </c>
      <c r="G3391" s="6" t="s">
        <v>118</v>
      </c>
      <c r="H3391" s="6" t="s">
        <v>18</v>
      </c>
      <c r="I3391" s="8">
        <v>0.35000000000000003</v>
      </c>
      <c r="J3391" s="9">
        <v>2750</v>
      </c>
      <c r="K3391" s="10">
        <f t="shared" si="26"/>
        <v>962.50000000000011</v>
      </c>
      <c r="L3391" s="10">
        <f t="shared" si="27"/>
        <v>336.875</v>
      </c>
      <c r="M3391" s="11">
        <v>0.35</v>
      </c>
      <c r="O3391" s="16"/>
      <c r="P3391" s="14"/>
      <c r="Q3391" s="12"/>
      <c r="R3391" s="13"/>
    </row>
    <row r="3392" spans="1:18" ht="15.85" customHeight="1">
      <c r="A3392" s="1"/>
      <c r="B3392" s="6" t="s">
        <v>14</v>
      </c>
      <c r="C3392" s="6">
        <v>1185732</v>
      </c>
      <c r="D3392" s="7">
        <v>44206</v>
      </c>
      <c r="E3392" s="6" t="s">
        <v>15</v>
      </c>
      <c r="F3392" s="6" t="s">
        <v>117</v>
      </c>
      <c r="G3392" s="6" t="s">
        <v>118</v>
      </c>
      <c r="H3392" s="6" t="s">
        <v>19</v>
      </c>
      <c r="I3392" s="8">
        <v>0.25000000000000006</v>
      </c>
      <c r="J3392" s="9">
        <v>2750</v>
      </c>
      <c r="K3392" s="10">
        <f t="shared" si="26"/>
        <v>687.50000000000011</v>
      </c>
      <c r="L3392" s="10">
        <f t="shared" si="27"/>
        <v>275.00000000000006</v>
      </c>
      <c r="M3392" s="11">
        <v>0.4</v>
      </c>
      <c r="O3392" s="16"/>
      <c r="P3392" s="14"/>
      <c r="Q3392" s="12"/>
      <c r="R3392" s="13"/>
    </row>
    <row r="3393" spans="1:18" ht="15.85" customHeight="1">
      <c r="A3393" s="1"/>
      <c r="B3393" s="6" t="s">
        <v>14</v>
      </c>
      <c r="C3393" s="6">
        <v>1185732</v>
      </c>
      <c r="D3393" s="7">
        <v>44206</v>
      </c>
      <c r="E3393" s="6" t="s">
        <v>15</v>
      </c>
      <c r="F3393" s="6" t="s">
        <v>117</v>
      </c>
      <c r="G3393" s="6" t="s">
        <v>118</v>
      </c>
      <c r="H3393" s="6" t="s">
        <v>20</v>
      </c>
      <c r="I3393" s="8">
        <v>0.3</v>
      </c>
      <c r="J3393" s="9">
        <v>1250</v>
      </c>
      <c r="K3393" s="10">
        <f t="shared" si="26"/>
        <v>375</v>
      </c>
      <c r="L3393" s="10">
        <f t="shared" si="27"/>
        <v>150</v>
      </c>
      <c r="M3393" s="11">
        <v>0.4</v>
      </c>
      <c r="O3393" s="16"/>
      <c r="P3393" s="14"/>
      <c r="Q3393" s="12"/>
      <c r="R3393" s="13"/>
    </row>
    <row r="3394" spans="1:18" ht="15.85" customHeight="1">
      <c r="A3394" s="1"/>
      <c r="B3394" s="6" t="s">
        <v>14</v>
      </c>
      <c r="C3394" s="6">
        <v>1185732</v>
      </c>
      <c r="D3394" s="7">
        <v>44206</v>
      </c>
      <c r="E3394" s="6" t="s">
        <v>15</v>
      </c>
      <c r="F3394" s="6" t="s">
        <v>117</v>
      </c>
      <c r="G3394" s="6" t="s">
        <v>118</v>
      </c>
      <c r="H3394" s="6" t="s">
        <v>21</v>
      </c>
      <c r="I3394" s="8">
        <v>0.45</v>
      </c>
      <c r="J3394" s="9">
        <v>1750</v>
      </c>
      <c r="K3394" s="10">
        <f t="shared" si="26"/>
        <v>787.5</v>
      </c>
      <c r="L3394" s="10">
        <f t="shared" si="27"/>
        <v>236.25</v>
      </c>
      <c r="M3394" s="11">
        <v>0.3</v>
      </c>
      <c r="O3394" s="16"/>
      <c r="P3394" s="14"/>
      <c r="Q3394" s="12"/>
      <c r="R3394" s="13"/>
    </row>
    <row r="3395" spans="1:18" ht="15.85" customHeight="1">
      <c r="A3395" s="1"/>
      <c r="B3395" s="6" t="s">
        <v>14</v>
      </c>
      <c r="C3395" s="6">
        <v>1185732</v>
      </c>
      <c r="D3395" s="7">
        <v>44206</v>
      </c>
      <c r="E3395" s="6" t="s">
        <v>15</v>
      </c>
      <c r="F3395" s="6" t="s">
        <v>117</v>
      </c>
      <c r="G3395" s="6" t="s">
        <v>118</v>
      </c>
      <c r="H3395" s="6" t="s">
        <v>22</v>
      </c>
      <c r="I3395" s="8">
        <v>0.35000000000000003</v>
      </c>
      <c r="J3395" s="9">
        <v>2750</v>
      </c>
      <c r="K3395" s="10">
        <f t="shared" si="26"/>
        <v>962.50000000000011</v>
      </c>
      <c r="L3395" s="10">
        <f t="shared" si="27"/>
        <v>385.00000000000006</v>
      </c>
      <c r="M3395" s="11">
        <v>0.4</v>
      </c>
      <c r="O3395" s="16"/>
      <c r="P3395" s="14"/>
      <c r="Q3395" s="12"/>
      <c r="R3395" s="13"/>
    </row>
    <row r="3396" spans="1:18" ht="15.85" customHeight="1">
      <c r="A3396" s="1"/>
      <c r="B3396" s="6" t="s">
        <v>14</v>
      </c>
      <c r="C3396" s="6">
        <v>1185732</v>
      </c>
      <c r="D3396" s="7">
        <v>44235</v>
      </c>
      <c r="E3396" s="6" t="s">
        <v>15</v>
      </c>
      <c r="F3396" s="6" t="s">
        <v>117</v>
      </c>
      <c r="G3396" s="6" t="s">
        <v>118</v>
      </c>
      <c r="H3396" s="6" t="s">
        <v>17</v>
      </c>
      <c r="I3396" s="8">
        <v>0.35000000000000003</v>
      </c>
      <c r="J3396" s="9">
        <v>5250</v>
      </c>
      <c r="K3396" s="10">
        <f t="shared" si="26"/>
        <v>1837.5000000000002</v>
      </c>
      <c r="L3396" s="10">
        <f t="shared" si="27"/>
        <v>643.125</v>
      </c>
      <c r="M3396" s="11">
        <v>0.35</v>
      </c>
      <c r="O3396" s="16"/>
      <c r="P3396" s="14"/>
      <c r="Q3396" s="12"/>
      <c r="R3396" s="13"/>
    </row>
    <row r="3397" spans="1:18" ht="15.85" customHeight="1">
      <c r="A3397" s="1"/>
      <c r="B3397" s="6" t="s">
        <v>14</v>
      </c>
      <c r="C3397" s="6">
        <v>1185732</v>
      </c>
      <c r="D3397" s="7">
        <v>44235</v>
      </c>
      <c r="E3397" s="6" t="s">
        <v>15</v>
      </c>
      <c r="F3397" s="6" t="s">
        <v>117</v>
      </c>
      <c r="G3397" s="6" t="s">
        <v>118</v>
      </c>
      <c r="H3397" s="6" t="s">
        <v>18</v>
      </c>
      <c r="I3397" s="8">
        <v>0.35000000000000003</v>
      </c>
      <c r="J3397" s="9">
        <v>1750</v>
      </c>
      <c r="K3397" s="10">
        <f t="shared" si="26"/>
        <v>612.50000000000011</v>
      </c>
      <c r="L3397" s="10">
        <f t="shared" si="27"/>
        <v>214.37500000000003</v>
      </c>
      <c r="M3397" s="11">
        <v>0.35</v>
      </c>
      <c r="O3397" s="16"/>
      <c r="P3397" s="14"/>
      <c r="Q3397" s="12"/>
      <c r="R3397" s="13"/>
    </row>
    <row r="3398" spans="1:18" ht="15.85" customHeight="1">
      <c r="A3398" s="1"/>
      <c r="B3398" s="6" t="s">
        <v>14</v>
      </c>
      <c r="C3398" s="6">
        <v>1185732</v>
      </c>
      <c r="D3398" s="7">
        <v>44235</v>
      </c>
      <c r="E3398" s="6" t="s">
        <v>15</v>
      </c>
      <c r="F3398" s="6" t="s">
        <v>117</v>
      </c>
      <c r="G3398" s="6" t="s">
        <v>118</v>
      </c>
      <c r="H3398" s="6" t="s">
        <v>19</v>
      </c>
      <c r="I3398" s="8">
        <v>0.25000000000000006</v>
      </c>
      <c r="J3398" s="9">
        <v>2250</v>
      </c>
      <c r="K3398" s="10">
        <f t="shared" si="26"/>
        <v>562.50000000000011</v>
      </c>
      <c r="L3398" s="10">
        <f t="shared" si="27"/>
        <v>225.00000000000006</v>
      </c>
      <c r="M3398" s="11">
        <v>0.4</v>
      </c>
      <c r="O3398" s="16"/>
      <c r="P3398" s="14"/>
      <c r="Q3398" s="12"/>
      <c r="R3398" s="13"/>
    </row>
    <row r="3399" spans="1:18" ht="15.85" customHeight="1">
      <c r="A3399" s="1"/>
      <c r="B3399" s="6" t="s">
        <v>14</v>
      </c>
      <c r="C3399" s="6">
        <v>1185732</v>
      </c>
      <c r="D3399" s="7">
        <v>44235</v>
      </c>
      <c r="E3399" s="6" t="s">
        <v>15</v>
      </c>
      <c r="F3399" s="6" t="s">
        <v>117</v>
      </c>
      <c r="G3399" s="6" t="s">
        <v>118</v>
      </c>
      <c r="H3399" s="6" t="s">
        <v>20</v>
      </c>
      <c r="I3399" s="8">
        <v>0.3</v>
      </c>
      <c r="J3399" s="9">
        <v>1000</v>
      </c>
      <c r="K3399" s="10">
        <f t="shared" si="26"/>
        <v>300</v>
      </c>
      <c r="L3399" s="10">
        <f t="shared" si="27"/>
        <v>120</v>
      </c>
      <c r="M3399" s="11">
        <v>0.4</v>
      </c>
      <c r="O3399" s="16"/>
      <c r="P3399" s="14"/>
      <c r="Q3399" s="12"/>
      <c r="R3399" s="13"/>
    </row>
    <row r="3400" spans="1:18" ht="15.85" customHeight="1">
      <c r="A3400" s="1"/>
      <c r="B3400" s="6" t="s">
        <v>14</v>
      </c>
      <c r="C3400" s="6">
        <v>1185732</v>
      </c>
      <c r="D3400" s="7">
        <v>44235</v>
      </c>
      <c r="E3400" s="6" t="s">
        <v>15</v>
      </c>
      <c r="F3400" s="6" t="s">
        <v>117</v>
      </c>
      <c r="G3400" s="6" t="s">
        <v>118</v>
      </c>
      <c r="H3400" s="6" t="s">
        <v>21</v>
      </c>
      <c r="I3400" s="8">
        <v>0.45</v>
      </c>
      <c r="J3400" s="9">
        <v>1750</v>
      </c>
      <c r="K3400" s="10">
        <f t="shared" si="26"/>
        <v>787.5</v>
      </c>
      <c r="L3400" s="10">
        <f t="shared" si="27"/>
        <v>236.25</v>
      </c>
      <c r="M3400" s="11">
        <v>0.3</v>
      </c>
      <c r="O3400" s="16"/>
      <c r="P3400" s="14"/>
      <c r="Q3400" s="12"/>
      <c r="R3400" s="13"/>
    </row>
    <row r="3401" spans="1:18" ht="15.85" customHeight="1">
      <c r="A3401" s="1"/>
      <c r="B3401" s="6" t="s">
        <v>14</v>
      </c>
      <c r="C3401" s="6">
        <v>1185732</v>
      </c>
      <c r="D3401" s="7">
        <v>44235</v>
      </c>
      <c r="E3401" s="6" t="s">
        <v>15</v>
      </c>
      <c r="F3401" s="6" t="s">
        <v>117</v>
      </c>
      <c r="G3401" s="6" t="s">
        <v>118</v>
      </c>
      <c r="H3401" s="6" t="s">
        <v>22</v>
      </c>
      <c r="I3401" s="8">
        <v>0.35000000000000003</v>
      </c>
      <c r="J3401" s="9">
        <v>2750</v>
      </c>
      <c r="K3401" s="10">
        <f t="shared" si="26"/>
        <v>962.50000000000011</v>
      </c>
      <c r="L3401" s="10">
        <f t="shared" si="27"/>
        <v>385.00000000000006</v>
      </c>
      <c r="M3401" s="11">
        <v>0.4</v>
      </c>
      <c r="O3401" s="16"/>
      <c r="P3401" s="14"/>
      <c r="Q3401" s="12"/>
      <c r="R3401" s="13"/>
    </row>
    <row r="3402" spans="1:18" ht="15.85" customHeight="1">
      <c r="A3402" s="1"/>
      <c r="B3402" s="6" t="s">
        <v>14</v>
      </c>
      <c r="C3402" s="6">
        <v>1185732</v>
      </c>
      <c r="D3402" s="7">
        <v>44261</v>
      </c>
      <c r="E3402" s="6" t="s">
        <v>15</v>
      </c>
      <c r="F3402" s="6" t="s">
        <v>117</v>
      </c>
      <c r="G3402" s="6" t="s">
        <v>118</v>
      </c>
      <c r="H3402" s="6" t="s">
        <v>17</v>
      </c>
      <c r="I3402" s="8">
        <v>0.35000000000000003</v>
      </c>
      <c r="J3402" s="9">
        <v>4950</v>
      </c>
      <c r="K3402" s="10">
        <f t="shared" si="26"/>
        <v>1732.5000000000002</v>
      </c>
      <c r="L3402" s="10">
        <f t="shared" si="27"/>
        <v>606.375</v>
      </c>
      <c r="M3402" s="11">
        <v>0.35</v>
      </c>
      <c r="O3402" s="16"/>
      <c r="P3402" s="14"/>
      <c r="Q3402" s="12"/>
      <c r="R3402" s="13"/>
    </row>
    <row r="3403" spans="1:18" ht="15.85" customHeight="1">
      <c r="A3403" s="1"/>
      <c r="B3403" s="6" t="s">
        <v>14</v>
      </c>
      <c r="C3403" s="6">
        <v>1185732</v>
      </c>
      <c r="D3403" s="7">
        <v>44261</v>
      </c>
      <c r="E3403" s="6" t="s">
        <v>15</v>
      </c>
      <c r="F3403" s="6" t="s">
        <v>117</v>
      </c>
      <c r="G3403" s="6" t="s">
        <v>118</v>
      </c>
      <c r="H3403" s="6" t="s">
        <v>18</v>
      </c>
      <c r="I3403" s="8">
        <v>0.35000000000000003</v>
      </c>
      <c r="J3403" s="9">
        <v>2000</v>
      </c>
      <c r="K3403" s="10">
        <f t="shared" si="26"/>
        <v>700.00000000000011</v>
      </c>
      <c r="L3403" s="10">
        <f t="shared" si="27"/>
        <v>245.00000000000003</v>
      </c>
      <c r="M3403" s="11">
        <v>0.35</v>
      </c>
      <c r="O3403" s="16"/>
      <c r="P3403" s="14"/>
      <c r="Q3403" s="12"/>
      <c r="R3403" s="13"/>
    </row>
    <row r="3404" spans="1:18" ht="15.85" customHeight="1">
      <c r="A3404" s="1"/>
      <c r="B3404" s="6" t="s">
        <v>14</v>
      </c>
      <c r="C3404" s="6">
        <v>1185732</v>
      </c>
      <c r="D3404" s="7">
        <v>44261</v>
      </c>
      <c r="E3404" s="6" t="s">
        <v>15</v>
      </c>
      <c r="F3404" s="6" t="s">
        <v>117</v>
      </c>
      <c r="G3404" s="6" t="s">
        <v>118</v>
      </c>
      <c r="H3404" s="6" t="s">
        <v>19</v>
      </c>
      <c r="I3404" s="8">
        <v>0.25000000000000006</v>
      </c>
      <c r="J3404" s="9">
        <v>2250</v>
      </c>
      <c r="K3404" s="10">
        <f t="shared" si="26"/>
        <v>562.50000000000011</v>
      </c>
      <c r="L3404" s="10">
        <f t="shared" si="27"/>
        <v>225.00000000000006</v>
      </c>
      <c r="M3404" s="11">
        <v>0.4</v>
      </c>
      <c r="O3404" s="16"/>
      <c r="P3404" s="14"/>
      <c r="Q3404" s="12"/>
      <c r="R3404" s="13"/>
    </row>
    <row r="3405" spans="1:18" ht="15.85" customHeight="1">
      <c r="A3405" s="1"/>
      <c r="B3405" s="6" t="s">
        <v>14</v>
      </c>
      <c r="C3405" s="6">
        <v>1185732</v>
      </c>
      <c r="D3405" s="7">
        <v>44261</v>
      </c>
      <c r="E3405" s="6" t="s">
        <v>15</v>
      </c>
      <c r="F3405" s="6" t="s">
        <v>117</v>
      </c>
      <c r="G3405" s="6" t="s">
        <v>118</v>
      </c>
      <c r="H3405" s="6" t="s">
        <v>20</v>
      </c>
      <c r="I3405" s="8">
        <v>0.3</v>
      </c>
      <c r="J3405" s="9">
        <v>750</v>
      </c>
      <c r="K3405" s="10">
        <f t="shared" si="26"/>
        <v>225</v>
      </c>
      <c r="L3405" s="10">
        <f t="shared" si="27"/>
        <v>90</v>
      </c>
      <c r="M3405" s="11">
        <v>0.4</v>
      </c>
      <c r="O3405" s="16"/>
      <c r="P3405" s="14"/>
      <c r="Q3405" s="12"/>
      <c r="R3405" s="13"/>
    </row>
    <row r="3406" spans="1:18" ht="15.85" customHeight="1">
      <c r="A3406" s="1"/>
      <c r="B3406" s="6" t="s">
        <v>14</v>
      </c>
      <c r="C3406" s="6">
        <v>1185732</v>
      </c>
      <c r="D3406" s="7">
        <v>44261</v>
      </c>
      <c r="E3406" s="6" t="s">
        <v>15</v>
      </c>
      <c r="F3406" s="6" t="s">
        <v>117</v>
      </c>
      <c r="G3406" s="6" t="s">
        <v>118</v>
      </c>
      <c r="H3406" s="6" t="s">
        <v>21</v>
      </c>
      <c r="I3406" s="8">
        <v>0.45</v>
      </c>
      <c r="J3406" s="9">
        <v>1250</v>
      </c>
      <c r="K3406" s="10">
        <f t="shared" si="26"/>
        <v>562.5</v>
      </c>
      <c r="L3406" s="10">
        <f t="shared" si="27"/>
        <v>168.75</v>
      </c>
      <c r="M3406" s="11">
        <v>0.3</v>
      </c>
      <c r="O3406" s="16"/>
      <c r="P3406" s="14"/>
      <c r="Q3406" s="12"/>
      <c r="R3406" s="13"/>
    </row>
    <row r="3407" spans="1:18" ht="15.85" customHeight="1">
      <c r="A3407" s="1"/>
      <c r="B3407" s="6" t="s">
        <v>14</v>
      </c>
      <c r="C3407" s="6">
        <v>1185732</v>
      </c>
      <c r="D3407" s="7">
        <v>44261</v>
      </c>
      <c r="E3407" s="6" t="s">
        <v>15</v>
      </c>
      <c r="F3407" s="6" t="s">
        <v>117</v>
      </c>
      <c r="G3407" s="6" t="s">
        <v>118</v>
      </c>
      <c r="H3407" s="6" t="s">
        <v>22</v>
      </c>
      <c r="I3407" s="8">
        <v>0.35000000000000003</v>
      </c>
      <c r="J3407" s="9">
        <v>2250</v>
      </c>
      <c r="K3407" s="10">
        <f t="shared" si="26"/>
        <v>787.50000000000011</v>
      </c>
      <c r="L3407" s="10">
        <f t="shared" si="27"/>
        <v>315.00000000000006</v>
      </c>
      <c r="M3407" s="11">
        <v>0.4</v>
      </c>
      <c r="O3407" s="16"/>
      <c r="P3407" s="14"/>
      <c r="Q3407" s="12"/>
      <c r="R3407" s="13"/>
    </row>
    <row r="3408" spans="1:18" ht="15.85" customHeight="1">
      <c r="A3408" s="1"/>
      <c r="B3408" s="6" t="s">
        <v>14</v>
      </c>
      <c r="C3408" s="6">
        <v>1185732</v>
      </c>
      <c r="D3408" s="7">
        <v>44293</v>
      </c>
      <c r="E3408" s="6" t="s">
        <v>15</v>
      </c>
      <c r="F3408" s="6" t="s">
        <v>117</v>
      </c>
      <c r="G3408" s="6" t="s">
        <v>118</v>
      </c>
      <c r="H3408" s="6" t="s">
        <v>17</v>
      </c>
      <c r="I3408" s="8">
        <v>0.35000000000000003</v>
      </c>
      <c r="J3408" s="9">
        <v>4750</v>
      </c>
      <c r="K3408" s="10">
        <f t="shared" si="26"/>
        <v>1662.5000000000002</v>
      </c>
      <c r="L3408" s="10">
        <f t="shared" si="27"/>
        <v>581.875</v>
      </c>
      <c r="M3408" s="11">
        <v>0.35</v>
      </c>
      <c r="O3408" s="16"/>
      <c r="P3408" s="14"/>
      <c r="Q3408" s="12"/>
      <c r="R3408" s="13"/>
    </row>
    <row r="3409" spans="1:18" ht="15.85" customHeight="1">
      <c r="A3409" s="1"/>
      <c r="B3409" s="6" t="s">
        <v>14</v>
      </c>
      <c r="C3409" s="6">
        <v>1185732</v>
      </c>
      <c r="D3409" s="7">
        <v>44293</v>
      </c>
      <c r="E3409" s="6" t="s">
        <v>15</v>
      </c>
      <c r="F3409" s="6" t="s">
        <v>117</v>
      </c>
      <c r="G3409" s="6" t="s">
        <v>118</v>
      </c>
      <c r="H3409" s="6" t="s">
        <v>18</v>
      </c>
      <c r="I3409" s="8">
        <v>0.35000000000000003</v>
      </c>
      <c r="J3409" s="9">
        <v>1750</v>
      </c>
      <c r="K3409" s="10">
        <f t="shared" si="26"/>
        <v>612.50000000000011</v>
      </c>
      <c r="L3409" s="10">
        <f t="shared" si="27"/>
        <v>214.37500000000003</v>
      </c>
      <c r="M3409" s="11">
        <v>0.35</v>
      </c>
      <c r="O3409" s="16"/>
      <c r="P3409" s="14"/>
      <c r="Q3409" s="12"/>
      <c r="R3409" s="13"/>
    </row>
    <row r="3410" spans="1:18" ht="15.85" customHeight="1">
      <c r="A3410" s="1"/>
      <c r="B3410" s="6" t="s">
        <v>14</v>
      </c>
      <c r="C3410" s="6">
        <v>1185732</v>
      </c>
      <c r="D3410" s="7">
        <v>44293</v>
      </c>
      <c r="E3410" s="6" t="s">
        <v>15</v>
      </c>
      <c r="F3410" s="6" t="s">
        <v>117</v>
      </c>
      <c r="G3410" s="6" t="s">
        <v>118</v>
      </c>
      <c r="H3410" s="6" t="s">
        <v>19</v>
      </c>
      <c r="I3410" s="8">
        <v>0.25000000000000006</v>
      </c>
      <c r="J3410" s="9">
        <v>1750</v>
      </c>
      <c r="K3410" s="10">
        <f t="shared" si="26"/>
        <v>437.50000000000011</v>
      </c>
      <c r="L3410" s="10">
        <f t="shared" si="27"/>
        <v>175.00000000000006</v>
      </c>
      <c r="M3410" s="11">
        <v>0.4</v>
      </c>
      <c r="O3410" s="16"/>
      <c r="P3410" s="14"/>
      <c r="Q3410" s="12"/>
      <c r="R3410" s="13"/>
    </row>
    <row r="3411" spans="1:18" ht="15.85" customHeight="1">
      <c r="A3411" s="1"/>
      <c r="B3411" s="6" t="s">
        <v>14</v>
      </c>
      <c r="C3411" s="6">
        <v>1185732</v>
      </c>
      <c r="D3411" s="7">
        <v>44293</v>
      </c>
      <c r="E3411" s="6" t="s">
        <v>15</v>
      </c>
      <c r="F3411" s="6" t="s">
        <v>117</v>
      </c>
      <c r="G3411" s="6" t="s">
        <v>118</v>
      </c>
      <c r="H3411" s="6" t="s">
        <v>20</v>
      </c>
      <c r="I3411" s="8">
        <v>0.3</v>
      </c>
      <c r="J3411" s="9">
        <v>1000</v>
      </c>
      <c r="K3411" s="10">
        <f t="shared" si="26"/>
        <v>300</v>
      </c>
      <c r="L3411" s="10">
        <f t="shared" si="27"/>
        <v>120</v>
      </c>
      <c r="M3411" s="11">
        <v>0.4</v>
      </c>
      <c r="O3411" s="16"/>
      <c r="P3411" s="14"/>
      <c r="Q3411" s="12"/>
      <c r="R3411" s="13"/>
    </row>
    <row r="3412" spans="1:18" ht="15.85" customHeight="1">
      <c r="A3412" s="1"/>
      <c r="B3412" s="6" t="s">
        <v>14</v>
      </c>
      <c r="C3412" s="6">
        <v>1185732</v>
      </c>
      <c r="D3412" s="7">
        <v>44293</v>
      </c>
      <c r="E3412" s="6" t="s">
        <v>15</v>
      </c>
      <c r="F3412" s="6" t="s">
        <v>117</v>
      </c>
      <c r="G3412" s="6" t="s">
        <v>118</v>
      </c>
      <c r="H3412" s="6" t="s">
        <v>21</v>
      </c>
      <c r="I3412" s="8">
        <v>0.45</v>
      </c>
      <c r="J3412" s="9">
        <v>1000</v>
      </c>
      <c r="K3412" s="10">
        <f t="shared" si="26"/>
        <v>450</v>
      </c>
      <c r="L3412" s="10">
        <f t="shared" si="27"/>
        <v>135</v>
      </c>
      <c r="M3412" s="11">
        <v>0.3</v>
      </c>
      <c r="O3412" s="16"/>
      <c r="P3412" s="14"/>
      <c r="Q3412" s="12"/>
      <c r="R3412" s="13"/>
    </row>
    <row r="3413" spans="1:18" ht="15.85" customHeight="1">
      <c r="A3413" s="1"/>
      <c r="B3413" s="6" t="s">
        <v>14</v>
      </c>
      <c r="C3413" s="6">
        <v>1185732</v>
      </c>
      <c r="D3413" s="7">
        <v>44293</v>
      </c>
      <c r="E3413" s="6" t="s">
        <v>15</v>
      </c>
      <c r="F3413" s="6" t="s">
        <v>117</v>
      </c>
      <c r="G3413" s="6" t="s">
        <v>118</v>
      </c>
      <c r="H3413" s="6" t="s">
        <v>22</v>
      </c>
      <c r="I3413" s="8">
        <v>0.35000000000000003</v>
      </c>
      <c r="J3413" s="9">
        <v>2500</v>
      </c>
      <c r="K3413" s="10">
        <f t="shared" si="26"/>
        <v>875.00000000000011</v>
      </c>
      <c r="L3413" s="10">
        <f t="shared" si="27"/>
        <v>350.00000000000006</v>
      </c>
      <c r="M3413" s="11">
        <v>0.4</v>
      </c>
      <c r="O3413" s="16"/>
      <c r="P3413" s="14"/>
      <c r="Q3413" s="12"/>
      <c r="R3413" s="13"/>
    </row>
    <row r="3414" spans="1:18" ht="15.85" customHeight="1">
      <c r="A3414" s="1"/>
      <c r="B3414" s="6" t="s">
        <v>14</v>
      </c>
      <c r="C3414" s="6">
        <v>1185732</v>
      </c>
      <c r="D3414" s="7">
        <v>44322</v>
      </c>
      <c r="E3414" s="6" t="s">
        <v>15</v>
      </c>
      <c r="F3414" s="6" t="s">
        <v>117</v>
      </c>
      <c r="G3414" s="6" t="s">
        <v>118</v>
      </c>
      <c r="H3414" s="6" t="s">
        <v>17</v>
      </c>
      <c r="I3414" s="8">
        <v>0.49999999999999994</v>
      </c>
      <c r="J3414" s="9">
        <v>5200</v>
      </c>
      <c r="K3414" s="10">
        <f t="shared" si="26"/>
        <v>2599.9999999999995</v>
      </c>
      <c r="L3414" s="10">
        <f t="shared" si="27"/>
        <v>909.99999999999977</v>
      </c>
      <c r="M3414" s="11">
        <v>0.35</v>
      </c>
      <c r="O3414" s="16"/>
      <c r="P3414" s="14"/>
      <c r="Q3414" s="12"/>
      <c r="R3414" s="13"/>
    </row>
    <row r="3415" spans="1:18" ht="15.85" customHeight="1">
      <c r="A3415" s="1"/>
      <c r="B3415" s="6" t="s">
        <v>14</v>
      </c>
      <c r="C3415" s="6">
        <v>1185732</v>
      </c>
      <c r="D3415" s="7">
        <v>44322</v>
      </c>
      <c r="E3415" s="6" t="s">
        <v>15</v>
      </c>
      <c r="F3415" s="6" t="s">
        <v>117</v>
      </c>
      <c r="G3415" s="6" t="s">
        <v>118</v>
      </c>
      <c r="H3415" s="6" t="s">
        <v>18</v>
      </c>
      <c r="I3415" s="8">
        <v>0.45</v>
      </c>
      <c r="J3415" s="9">
        <v>2250</v>
      </c>
      <c r="K3415" s="10">
        <f t="shared" si="26"/>
        <v>1012.5</v>
      </c>
      <c r="L3415" s="10">
        <f t="shared" si="27"/>
        <v>354.375</v>
      </c>
      <c r="M3415" s="11">
        <v>0.35</v>
      </c>
      <c r="O3415" s="16"/>
      <c r="P3415" s="14"/>
      <c r="Q3415" s="12"/>
      <c r="R3415" s="13"/>
    </row>
    <row r="3416" spans="1:18" ht="15.85" customHeight="1">
      <c r="A3416" s="1"/>
      <c r="B3416" s="6" t="s">
        <v>14</v>
      </c>
      <c r="C3416" s="6">
        <v>1185732</v>
      </c>
      <c r="D3416" s="7">
        <v>44322</v>
      </c>
      <c r="E3416" s="6" t="s">
        <v>15</v>
      </c>
      <c r="F3416" s="6" t="s">
        <v>117</v>
      </c>
      <c r="G3416" s="6" t="s">
        <v>118</v>
      </c>
      <c r="H3416" s="6" t="s">
        <v>19</v>
      </c>
      <c r="I3416" s="8">
        <v>0.4</v>
      </c>
      <c r="J3416" s="9">
        <v>2500</v>
      </c>
      <c r="K3416" s="10">
        <f t="shared" si="26"/>
        <v>1000</v>
      </c>
      <c r="L3416" s="10">
        <f t="shared" si="27"/>
        <v>400</v>
      </c>
      <c r="M3416" s="11">
        <v>0.4</v>
      </c>
      <c r="O3416" s="16"/>
      <c r="P3416" s="14"/>
      <c r="Q3416" s="12"/>
      <c r="R3416" s="13"/>
    </row>
    <row r="3417" spans="1:18" ht="15.85" customHeight="1">
      <c r="A3417" s="1"/>
      <c r="B3417" s="6" t="s">
        <v>14</v>
      </c>
      <c r="C3417" s="6">
        <v>1185732</v>
      </c>
      <c r="D3417" s="7">
        <v>44322</v>
      </c>
      <c r="E3417" s="6" t="s">
        <v>15</v>
      </c>
      <c r="F3417" s="6" t="s">
        <v>117</v>
      </c>
      <c r="G3417" s="6" t="s">
        <v>118</v>
      </c>
      <c r="H3417" s="6" t="s">
        <v>20</v>
      </c>
      <c r="I3417" s="8">
        <v>0.4</v>
      </c>
      <c r="J3417" s="9">
        <v>2000</v>
      </c>
      <c r="K3417" s="10">
        <f t="shared" si="26"/>
        <v>800</v>
      </c>
      <c r="L3417" s="10">
        <f t="shared" si="27"/>
        <v>320</v>
      </c>
      <c r="M3417" s="11">
        <v>0.4</v>
      </c>
      <c r="O3417" s="16"/>
      <c r="P3417" s="14"/>
      <c r="Q3417" s="12"/>
      <c r="R3417" s="13"/>
    </row>
    <row r="3418" spans="1:18" ht="15.85" customHeight="1">
      <c r="A3418" s="1"/>
      <c r="B3418" s="6" t="s">
        <v>14</v>
      </c>
      <c r="C3418" s="6">
        <v>1185732</v>
      </c>
      <c r="D3418" s="7">
        <v>44322</v>
      </c>
      <c r="E3418" s="6" t="s">
        <v>15</v>
      </c>
      <c r="F3418" s="6" t="s">
        <v>117</v>
      </c>
      <c r="G3418" s="6" t="s">
        <v>118</v>
      </c>
      <c r="H3418" s="6" t="s">
        <v>21</v>
      </c>
      <c r="I3418" s="8">
        <v>0.49999999999999994</v>
      </c>
      <c r="J3418" s="9">
        <v>2250</v>
      </c>
      <c r="K3418" s="10">
        <f t="shared" si="26"/>
        <v>1124.9999999999998</v>
      </c>
      <c r="L3418" s="10">
        <f t="shared" si="27"/>
        <v>337.49999999999994</v>
      </c>
      <c r="M3418" s="11">
        <v>0.3</v>
      </c>
      <c r="O3418" s="16"/>
      <c r="P3418" s="14"/>
      <c r="Q3418" s="12"/>
      <c r="R3418" s="13"/>
    </row>
    <row r="3419" spans="1:18" ht="15.85" customHeight="1">
      <c r="A3419" s="1"/>
      <c r="B3419" s="6" t="s">
        <v>14</v>
      </c>
      <c r="C3419" s="6">
        <v>1185732</v>
      </c>
      <c r="D3419" s="7">
        <v>44322</v>
      </c>
      <c r="E3419" s="6" t="s">
        <v>15</v>
      </c>
      <c r="F3419" s="6" t="s">
        <v>117</v>
      </c>
      <c r="G3419" s="6" t="s">
        <v>118</v>
      </c>
      <c r="H3419" s="6" t="s">
        <v>22</v>
      </c>
      <c r="I3419" s="8">
        <v>0.54999999999999993</v>
      </c>
      <c r="J3419" s="9">
        <v>3500</v>
      </c>
      <c r="K3419" s="10">
        <f t="shared" si="26"/>
        <v>1924.9999999999998</v>
      </c>
      <c r="L3419" s="10">
        <f t="shared" si="27"/>
        <v>770</v>
      </c>
      <c r="M3419" s="11">
        <v>0.4</v>
      </c>
      <c r="O3419" s="16"/>
      <c r="P3419" s="14"/>
      <c r="Q3419" s="12"/>
      <c r="R3419" s="13"/>
    </row>
    <row r="3420" spans="1:18" ht="15.85" customHeight="1">
      <c r="A3420" s="1"/>
      <c r="B3420" s="6" t="s">
        <v>14</v>
      </c>
      <c r="C3420" s="6">
        <v>1185732</v>
      </c>
      <c r="D3420" s="7">
        <v>44355</v>
      </c>
      <c r="E3420" s="6" t="s">
        <v>15</v>
      </c>
      <c r="F3420" s="6" t="s">
        <v>117</v>
      </c>
      <c r="G3420" s="6" t="s">
        <v>118</v>
      </c>
      <c r="H3420" s="6" t="s">
        <v>17</v>
      </c>
      <c r="I3420" s="8">
        <v>0.49999999999999994</v>
      </c>
      <c r="J3420" s="9">
        <v>6000</v>
      </c>
      <c r="K3420" s="10">
        <f t="shared" si="26"/>
        <v>2999.9999999999995</v>
      </c>
      <c r="L3420" s="10">
        <f t="shared" si="27"/>
        <v>1049.9999999999998</v>
      </c>
      <c r="M3420" s="11">
        <v>0.35</v>
      </c>
      <c r="O3420" s="16"/>
      <c r="P3420" s="14"/>
      <c r="Q3420" s="12"/>
      <c r="R3420" s="13"/>
    </row>
    <row r="3421" spans="1:18" ht="15.85" customHeight="1">
      <c r="A3421" s="1"/>
      <c r="B3421" s="6" t="s">
        <v>14</v>
      </c>
      <c r="C3421" s="6">
        <v>1185732</v>
      </c>
      <c r="D3421" s="7">
        <v>44355</v>
      </c>
      <c r="E3421" s="6" t="s">
        <v>15</v>
      </c>
      <c r="F3421" s="6" t="s">
        <v>117</v>
      </c>
      <c r="G3421" s="6" t="s">
        <v>118</v>
      </c>
      <c r="H3421" s="6" t="s">
        <v>18</v>
      </c>
      <c r="I3421" s="8">
        <v>0.45</v>
      </c>
      <c r="J3421" s="9">
        <v>3500</v>
      </c>
      <c r="K3421" s="10">
        <f t="shared" si="26"/>
        <v>1575</v>
      </c>
      <c r="L3421" s="10">
        <f t="shared" si="27"/>
        <v>551.25</v>
      </c>
      <c r="M3421" s="11">
        <v>0.35</v>
      </c>
      <c r="O3421" s="16"/>
      <c r="P3421" s="14"/>
      <c r="Q3421" s="12"/>
      <c r="R3421" s="13"/>
    </row>
    <row r="3422" spans="1:18" ht="15.85" customHeight="1">
      <c r="A3422" s="1"/>
      <c r="B3422" s="6" t="s">
        <v>14</v>
      </c>
      <c r="C3422" s="6">
        <v>1185732</v>
      </c>
      <c r="D3422" s="7">
        <v>44355</v>
      </c>
      <c r="E3422" s="6" t="s">
        <v>15</v>
      </c>
      <c r="F3422" s="6" t="s">
        <v>117</v>
      </c>
      <c r="G3422" s="6" t="s">
        <v>118</v>
      </c>
      <c r="H3422" s="6" t="s">
        <v>19</v>
      </c>
      <c r="I3422" s="8">
        <v>0.4</v>
      </c>
      <c r="J3422" s="9">
        <v>2750</v>
      </c>
      <c r="K3422" s="10">
        <f t="shared" si="26"/>
        <v>1100</v>
      </c>
      <c r="L3422" s="10">
        <f t="shared" si="27"/>
        <v>440</v>
      </c>
      <c r="M3422" s="11">
        <v>0.4</v>
      </c>
      <c r="O3422" s="16"/>
      <c r="P3422" s="14"/>
      <c r="Q3422" s="12"/>
      <c r="R3422" s="13"/>
    </row>
    <row r="3423" spans="1:18" ht="15.85" customHeight="1">
      <c r="A3423" s="1"/>
      <c r="B3423" s="6" t="s">
        <v>14</v>
      </c>
      <c r="C3423" s="6">
        <v>1185732</v>
      </c>
      <c r="D3423" s="7">
        <v>44355</v>
      </c>
      <c r="E3423" s="6" t="s">
        <v>15</v>
      </c>
      <c r="F3423" s="6" t="s">
        <v>117</v>
      </c>
      <c r="G3423" s="6" t="s">
        <v>118</v>
      </c>
      <c r="H3423" s="6" t="s">
        <v>20</v>
      </c>
      <c r="I3423" s="8">
        <v>0.4</v>
      </c>
      <c r="J3423" s="9">
        <v>2500</v>
      </c>
      <c r="K3423" s="10">
        <f t="shared" si="26"/>
        <v>1000</v>
      </c>
      <c r="L3423" s="10">
        <f t="shared" si="27"/>
        <v>400</v>
      </c>
      <c r="M3423" s="11">
        <v>0.4</v>
      </c>
      <c r="O3423" s="16"/>
      <c r="P3423" s="14"/>
      <c r="Q3423" s="12"/>
      <c r="R3423" s="13"/>
    </row>
    <row r="3424" spans="1:18" ht="15.85" customHeight="1">
      <c r="A3424" s="1"/>
      <c r="B3424" s="6" t="s">
        <v>14</v>
      </c>
      <c r="C3424" s="6">
        <v>1185732</v>
      </c>
      <c r="D3424" s="7">
        <v>44355</v>
      </c>
      <c r="E3424" s="6" t="s">
        <v>15</v>
      </c>
      <c r="F3424" s="6" t="s">
        <v>117</v>
      </c>
      <c r="G3424" s="6" t="s">
        <v>118</v>
      </c>
      <c r="H3424" s="6" t="s">
        <v>21</v>
      </c>
      <c r="I3424" s="8">
        <v>0.49999999999999994</v>
      </c>
      <c r="J3424" s="9">
        <v>2500</v>
      </c>
      <c r="K3424" s="10">
        <f t="shared" si="26"/>
        <v>1249.9999999999998</v>
      </c>
      <c r="L3424" s="10">
        <f t="shared" si="27"/>
        <v>374.99999999999994</v>
      </c>
      <c r="M3424" s="11">
        <v>0.3</v>
      </c>
      <c r="O3424" s="16"/>
      <c r="P3424" s="14"/>
      <c r="Q3424" s="12"/>
      <c r="R3424" s="13"/>
    </row>
    <row r="3425" spans="1:18" ht="15.85" customHeight="1">
      <c r="A3425" s="1"/>
      <c r="B3425" s="6" t="s">
        <v>14</v>
      </c>
      <c r="C3425" s="6">
        <v>1185732</v>
      </c>
      <c r="D3425" s="7">
        <v>44355</v>
      </c>
      <c r="E3425" s="6" t="s">
        <v>15</v>
      </c>
      <c r="F3425" s="6" t="s">
        <v>117</v>
      </c>
      <c r="G3425" s="6" t="s">
        <v>118</v>
      </c>
      <c r="H3425" s="6" t="s">
        <v>22</v>
      </c>
      <c r="I3425" s="8">
        <v>0.54999999999999993</v>
      </c>
      <c r="J3425" s="9">
        <v>4000</v>
      </c>
      <c r="K3425" s="10">
        <f t="shared" si="26"/>
        <v>2199.9999999999995</v>
      </c>
      <c r="L3425" s="10">
        <f t="shared" si="27"/>
        <v>879.99999999999989</v>
      </c>
      <c r="M3425" s="11">
        <v>0.4</v>
      </c>
      <c r="O3425" s="16"/>
      <c r="P3425" s="14"/>
      <c r="Q3425" s="12"/>
      <c r="R3425" s="13"/>
    </row>
    <row r="3426" spans="1:18" ht="15.85" customHeight="1">
      <c r="A3426" s="1"/>
      <c r="B3426" s="6" t="s">
        <v>14</v>
      </c>
      <c r="C3426" s="6">
        <v>1185732</v>
      </c>
      <c r="D3426" s="7">
        <v>44383</v>
      </c>
      <c r="E3426" s="6" t="s">
        <v>15</v>
      </c>
      <c r="F3426" s="6" t="s">
        <v>117</v>
      </c>
      <c r="G3426" s="6" t="s">
        <v>118</v>
      </c>
      <c r="H3426" s="6" t="s">
        <v>17</v>
      </c>
      <c r="I3426" s="8">
        <v>0.49999999999999994</v>
      </c>
      <c r="J3426" s="9">
        <v>6250</v>
      </c>
      <c r="K3426" s="10">
        <f t="shared" si="26"/>
        <v>3124.9999999999995</v>
      </c>
      <c r="L3426" s="10">
        <f t="shared" si="27"/>
        <v>1093.7499999999998</v>
      </c>
      <c r="M3426" s="11">
        <v>0.35</v>
      </c>
      <c r="O3426" s="16"/>
      <c r="P3426" s="14"/>
      <c r="Q3426" s="12"/>
      <c r="R3426" s="13"/>
    </row>
    <row r="3427" spans="1:18" ht="15.85" customHeight="1">
      <c r="A3427" s="1"/>
      <c r="B3427" s="6" t="s">
        <v>14</v>
      </c>
      <c r="C3427" s="6">
        <v>1185732</v>
      </c>
      <c r="D3427" s="7">
        <v>44383</v>
      </c>
      <c r="E3427" s="6" t="s">
        <v>15</v>
      </c>
      <c r="F3427" s="6" t="s">
        <v>117</v>
      </c>
      <c r="G3427" s="6" t="s">
        <v>118</v>
      </c>
      <c r="H3427" s="6" t="s">
        <v>18</v>
      </c>
      <c r="I3427" s="8">
        <v>0.45</v>
      </c>
      <c r="J3427" s="9">
        <v>3750</v>
      </c>
      <c r="K3427" s="10">
        <f t="shared" si="26"/>
        <v>1687.5</v>
      </c>
      <c r="L3427" s="10">
        <f t="shared" si="27"/>
        <v>590.625</v>
      </c>
      <c r="M3427" s="11">
        <v>0.35</v>
      </c>
      <c r="O3427" s="16"/>
      <c r="P3427" s="14"/>
      <c r="Q3427" s="12"/>
      <c r="R3427" s="13"/>
    </row>
    <row r="3428" spans="1:18" ht="15.85" customHeight="1">
      <c r="A3428" s="1"/>
      <c r="B3428" s="6" t="s">
        <v>14</v>
      </c>
      <c r="C3428" s="6">
        <v>1185732</v>
      </c>
      <c r="D3428" s="7">
        <v>44383</v>
      </c>
      <c r="E3428" s="6" t="s">
        <v>15</v>
      </c>
      <c r="F3428" s="6" t="s">
        <v>117</v>
      </c>
      <c r="G3428" s="6" t="s">
        <v>118</v>
      </c>
      <c r="H3428" s="6" t="s">
        <v>19</v>
      </c>
      <c r="I3428" s="8">
        <v>0.4</v>
      </c>
      <c r="J3428" s="9">
        <v>3000</v>
      </c>
      <c r="K3428" s="10">
        <f t="shared" si="26"/>
        <v>1200</v>
      </c>
      <c r="L3428" s="10">
        <f t="shared" si="27"/>
        <v>480</v>
      </c>
      <c r="M3428" s="11">
        <v>0.4</v>
      </c>
      <c r="O3428" s="16"/>
      <c r="P3428" s="14"/>
      <c r="Q3428" s="12"/>
      <c r="R3428" s="13"/>
    </row>
    <row r="3429" spans="1:18" ht="15.85" customHeight="1">
      <c r="A3429" s="1"/>
      <c r="B3429" s="6" t="s">
        <v>14</v>
      </c>
      <c r="C3429" s="6">
        <v>1185732</v>
      </c>
      <c r="D3429" s="7">
        <v>44383</v>
      </c>
      <c r="E3429" s="6" t="s">
        <v>15</v>
      </c>
      <c r="F3429" s="6" t="s">
        <v>117</v>
      </c>
      <c r="G3429" s="6" t="s">
        <v>118</v>
      </c>
      <c r="H3429" s="6" t="s">
        <v>20</v>
      </c>
      <c r="I3429" s="8">
        <v>0.4</v>
      </c>
      <c r="J3429" s="9">
        <v>2500</v>
      </c>
      <c r="K3429" s="10">
        <f t="shared" si="26"/>
        <v>1000</v>
      </c>
      <c r="L3429" s="10">
        <f t="shared" si="27"/>
        <v>400</v>
      </c>
      <c r="M3429" s="11">
        <v>0.4</v>
      </c>
      <c r="O3429" s="16"/>
      <c r="P3429" s="14"/>
      <c r="Q3429" s="12"/>
      <c r="R3429" s="13"/>
    </row>
    <row r="3430" spans="1:18" ht="15.85" customHeight="1">
      <c r="A3430" s="1"/>
      <c r="B3430" s="6" t="s">
        <v>14</v>
      </c>
      <c r="C3430" s="6">
        <v>1185732</v>
      </c>
      <c r="D3430" s="7">
        <v>44383</v>
      </c>
      <c r="E3430" s="6" t="s">
        <v>15</v>
      </c>
      <c r="F3430" s="6" t="s">
        <v>117</v>
      </c>
      <c r="G3430" s="6" t="s">
        <v>118</v>
      </c>
      <c r="H3430" s="6" t="s">
        <v>21</v>
      </c>
      <c r="I3430" s="8">
        <v>0.49999999999999994</v>
      </c>
      <c r="J3430" s="9">
        <v>2750</v>
      </c>
      <c r="K3430" s="10">
        <f t="shared" si="26"/>
        <v>1374.9999999999998</v>
      </c>
      <c r="L3430" s="10">
        <f t="shared" si="27"/>
        <v>412.49999999999994</v>
      </c>
      <c r="M3430" s="11">
        <v>0.3</v>
      </c>
      <c r="O3430" s="16"/>
      <c r="P3430" s="14"/>
      <c r="Q3430" s="12"/>
      <c r="R3430" s="13"/>
    </row>
    <row r="3431" spans="1:18" ht="15.85" customHeight="1">
      <c r="A3431" s="1"/>
      <c r="B3431" s="6" t="s">
        <v>14</v>
      </c>
      <c r="C3431" s="6">
        <v>1185732</v>
      </c>
      <c r="D3431" s="7">
        <v>44383</v>
      </c>
      <c r="E3431" s="6" t="s">
        <v>15</v>
      </c>
      <c r="F3431" s="6" t="s">
        <v>117</v>
      </c>
      <c r="G3431" s="6" t="s">
        <v>118</v>
      </c>
      <c r="H3431" s="6" t="s">
        <v>22</v>
      </c>
      <c r="I3431" s="8">
        <v>0.54999999999999993</v>
      </c>
      <c r="J3431" s="9">
        <v>4500</v>
      </c>
      <c r="K3431" s="10">
        <f t="shared" si="26"/>
        <v>2474.9999999999995</v>
      </c>
      <c r="L3431" s="10">
        <f t="shared" si="27"/>
        <v>989.99999999999989</v>
      </c>
      <c r="M3431" s="11">
        <v>0.4</v>
      </c>
      <c r="O3431" s="16"/>
      <c r="P3431" s="14"/>
      <c r="Q3431" s="12"/>
      <c r="R3431" s="13"/>
    </row>
    <row r="3432" spans="1:18" ht="15.85" customHeight="1">
      <c r="A3432" s="1"/>
      <c r="B3432" s="6" t="s">
        <v>14</v>
      </c>
      <c r="C3432" s="6">
        <v>1185732</v>
      </c>
      <c r="D3432" s="7">
        <v>44415</v>
      </c>
      <c r="E3432" s="6" t="s">
        <v>15</v>
      </c>
      <c r="F3432" s="6" t="s">
        <v>117</v>
      </c>
      <c r="G3432" s="6" t="s">
        <v>118</v>
      </c>
      <c r="H3432" s="6" t="s">
        <v>17</v>
      </c>
      <c r="I3432" s="8">
        <v>0.49999999999999994</v>
      </c>
      <c r="J3432" s="9">
        <v>6000</v>
      </c>
      <c r="K3432" s="10">
        <f t="shared" si="26"/>
        <v>2999.9999999999995</v>
      </c>
      <c r="L3432" s="10">
        <f t="shared" si="27"/>
        <v>1049.9999999999998</v>
      </c>
      <c r="M3432" s="11">
        <v>0.35</v>
      </c>
      <c r="O3432" s="16"/>
      <c r="P3432" s="14"/>
      <c r="Q3432" s="12"/>
      <c r="R3432" s="13"/>
    </row>
    <row r="3433" spans="1:18" ht="15.85" customHeight="1">
      <c r="A3433" s="1"/>
      <c r="B3433" s="6" t="s">
        <v>14</v>
      </c>
      <c r="C3433" s="6">
        <v>1185732</v>
      </c>
      <c r="D3433" s="7">
        <v>44415</v>
      </c>
      <c r="E3433" s="6" t="s">
        <v>15</v>
      </c>
      <c r="F3433" s="6" t="s">
        <v>117</v>
      </c>
      <c r="G3433" s="6" t="s">
        <v>118</v>
      </c>
      <c r="H3433" s="6" t="s">
        <v>18</v>
      </c>
      <c r="I3433" s="8">
        <v>0.45</v>
      </c>
      <c r="J3433" s="9">
        <v>3750</v>
      </c>
      <c r="K3433" s="10">
        <f t="shared" si="26"/>
        <v>1687.5</v>
      </c>
      <c r="L3433" s="10">
        <f t="shared" si="27"/>
        <v>590.625</v>
      </c>
      <c r="M3433" s="11">
        <v>0.35</v>
      </c>
      <c r="O3433" s="16"/>
      <c r="P3433" s="14"/>
      <c r="Q3433" s="12"/>
      <c r="R3433" s="13"/>
    </row>
    <row r="3434" spans="1:18" ht="15.85" customHeight="1">
      <c r="A3434" s="1"/>
      <c r="B3434" s="6" t="s">
        <v>14</v>
      </c>
      <c r="C3434" s="6">
        <v>1185732</v>
      </c>
      <c r="D3434" s="7">
        <v>44415</v>
      </c>
      <c r="E3434" s="6" t="s">
        <v>15</v>
      </c>
      <c r="F3434" s="6" t="s">
        <v>117</v>
      </c>
      <c r="G3434" s="6" t="s">
        <v>118</v>
      </c>
      <c r="H3434" s="6" t="s">
        <v>19</v>
      </c>
      <c r="I3434" s="8">
        <v>0.4</v>
      </c>
      <c r="J3434" s="9">
        <v>3000</v>
      </c>
      <c r="K3434" s="10">
        <f t="shared" si="26"/>
        <v>1200</v>
      </c>
      <c r="L3434" s="10">
        <f t="shared" si="27"/>
        <v>480</v>
      </c>
      <c r="M3434" s="11">
        <v>0.4</v>
      </c>
      <c r="O3434" s="16"/>
      <c r="P3434" s="14"/>
      <c r="Q3434" s="12"/>
      <c r="R3434" s="13"/>
    </row>
    <row r="3435" spans="1:18" ht="15.85" customHeight="1">
      <c r="A3435" s="1"/>
      <c r="B3435" s="6" t="s">
        <v>14</v>
      </c>
      <c r="C3435" s="6">
        <v>1185732</v>
      </c>
      <c r="D3435" s="7">
        <v>44415</v>
      </c>
      <c r="E3435" s="6" t="s">
        <v>15</v>
      </c>
      <c r="F3435" s="6" t="s">
        <v>117</v>
      </c>
      <c r="G3435" s="6" t="s">
        <v>118</v>
      </c>
      <c r="H3435" s="6" t="s">
        <v>20</v>
      </c>
      <c r="I3435" s="8">
        <v>0.4</v>
      </c>
      <c r="J3435" s="9">
        <v>2000</v>
      </c>
      <c r="K3435" s="10">
        <f t="shared" si="26"/>
        <v>800</v>
      </c>
      <c r="L3435" s="10">
        <f t="shared" si="27"/>
        <v>320</v>
      </c>
      <c r="M3435" s="11">
        <v>0.4</v>
      </c>
      <c r="O3435" s="16"/>
      <c r="P3435" s="14"/>
      <c r="Q3435" s="12"/>
      <c r="R3435" s="13"/>
    </row>
    <row r="3436" spans="1:18" ht="15.85" customHeight="1">
      <c r="A3436" s="1"/>
      <c r="B3436" s="6" t="s">
        <v>14</v>
      </c>
      <c r="C3436" s="6">
        <v>1185732</v>
      </c>
      <c r="D3436" s="7">
        <v>44415</v>
      </c>
      <c r="E3436" s="6" t="s">
        <v>15</v>
      </c>
      <c r="F3436" s="6" t="s">
        <v>117</v>
      </c>
      <c r="G3436" s="6" t="s">
        <v>118</v>
      </c>
      <c r="H3436" s="6" t="s">
        <v>21</v>
      </c>
      <c r="I3436" s="8">
        <v>0.49999999999999994</v>
      </c>
      <c r="J3436" s="9">
        <v>1750</v>
      </c>
      <c r="K3436" s="10">
        <f t="shared" si="26"/>
        <v>874.99999999999989</v>
      </c>
      <c r="L3436" s="10">
        <f t="shared" si="27"/>
        <v>262.49999999999994</v>
      </c>
      <c r="M3436" s="11">
        <v>0.3</v>
      </c>
      <c r="O3436" s="16"/>
      <c r="P3436" s="14"/>
      <c r="Q3436" s="12"/>
      <c r="R3436" s="13"/>
    </row>
    <row r="3437" spans="1:18" ht="15.85" customHeight="1">
      <c r="A3437" s="1"/>
      <c r="B3437" s="6" t="s">
        <v>14</v>
      </c>
      <c r="C3437" s="6">
        <v>1185732</v>
      </c>
      <c r="D3437" s="7">
        <v>44415</v>
      </c>
      <c r="E3437" s="6" t="s">
        <v>15</v>
      </c>
      <c r="F3437" s="6" t="s">
        <v>117</v>
      </c>
      <c r="G3437" s="6" t="s">
        <v>118</v>
      </c>
      <c r="H3437" s="6" t="s">
        <v>22</v>
      </c>
      <c r="I3437" s="8">
        <v>0.54999999999999993</v>
      </c>
      <c r="J3437" s="9">
        <v>3500</v>
      </c>
      <c r="K3437" s="10">
        <f t="shared" si="26"/>
        <v>1924.9999999999998</v>
      </c>
      <c r="L3437" s="10">
        <f t="shared" si="27"/>
        <v>770</v>
      </c>
      <c r="M3437" s="11">
        <v>0.4</v>
      </c>
      <c r="O3437" s="16"/>
      <c r="P3437" s="14"/>
      <c r="Q3437" s="12"/>
      <c r="R3437" s="13"/>
    </row>
    <row r="3438" spans="1:18" ht="15.85" customHeight="1">
      <c r="A3438" s="1"/>
      <c r="B3438" s="6" t="s">
        <v>14</v>
      </c>
      <c r="C3438" s="6">
        <v>1185732</v>
      </c>
      <c r="D3438" s="7">
        <v>44445</v>
      </c>
      <c r="E3438" s="6" t="s">
        <v>15</v>
      </c>
      <c r="F3438" s="6" t="s">
        <v>117</v>
      </c>
      <c r="G3438" s="6" t="s">
        <v>118</v>
      </c>
      <c r="H3438" s="6" t="s">
        <v>17</v>
      </c>
      <c r="I3438" s="8">
        <v>0.49999999999999994</v>
      </c>
      <c r="J3438" s="9">
        <v>4750</v>
      </c>
      <c r="K3438" s="10">
        <f t="shared" si="26"/>
        <v>2374.9999999999995</v>
      </c>
      <c r="L3438" s="10">
        <f t="shared" si="27"/>
        <v>831.24999999999977</v>
      </c>
      <c r="M3438" s="11">
        <v>0.35</v>
      </c>
      <c r="O3438" s="16"/>
      <c r="P3438" s="14"/>
      <c r="Q3438" s="12"/>
      <c r="R3438" s="13"/>
    </row>
    <row r="3439" spans="1:18" ht="15.85" customHeight="1">
      <c r="A3439" s="1"/>
      <c r="B3439" s="6" t="s">
        <v>14</v>
      </c>
      <c r="C3439" s="6">
        <v>1185732</v>
      </c>
      <c r="D3439" s="7">
        <v>44445</v>
      </c>
      <c r="E3439" s="6" t="s">
        <v>15</v>
      </c>
      <c r="F3439" s="6" t="s">
        <v>117</v>
      </c>
      <c r="G3439" s="6" t="s">
        <v>118</v>
      </c>
      <c r="H3439" s="6" t="s">
        <v>18</v>
      </c>
      <c r="I3439" s="8">
        <v>0.45</v>
      </c>
      <c r="J3439" s="9">
        <v>2750</v>
      </c>
      <c r="K3439" s="10">
        <f t="shared" si="26"/>
        <v>1237.5</v>
      </c>
      <c r="L3439" s="10">
        <f t="shared" si="27"/>
        <v>433.125</v>
      </c>
      <c r="M3439" s="11">
        <v>0.35</v>
      </c>
      <c r="O3439" s="16"/>
      <c r="P3439" s="14"/>
      <c r="Q3439" s="12"/>
      <c r="R3439" s="13"/>
    </row>
    <row r="3440" spans="1:18" ht="15.85" customHeight="1">
      <c r="A3440" s="1"/>
      <c r="B3440" s="6" t="s">
        <v>14</v>
      </c>
      <c r="C3440" s="6">
        <v>1185732</v>
      </c>
      <c r="D3440" s="7">
        <v>44445</v>
      </c>
      <c r="E3440" s="6" t="s">
        <v>15</v>
      </c>
      <c r="F3440" s="6" t="s">
        <v>117</v>
      </c>
      <c r="G3440" s="6" t="s">
        <v>118</v>
      </c>
      <c r="H3440" s="6" t="s">
        <v>19</v>
      </c>
      <c r="I3440" s="8">
        <v>0.4</v>
      </c>
      <c r="J3440" s="9">
        <v>1750</v>
      </c>
      <c r="K3440" s="10">
        <f t="shared" si="26"/>
        <v>700</v>
      </c>
      <c r="L3440" s="10">
        <f t="shared" si="27"/>
        <v>280</v>
      </c>
      <c r="M3440" s="11">
        <v>0.4</v>
      </c>
      <c r="O3440" s="16"/>
      <c r="P3440" s="14"/>
      <c r="Q3440" s="12"/>
      <c r="R3440" s="13"/>
    </row>
    <row r="3441" spans="1:18" ht="15.85" customHeight="1">
      <c r="A3441" s="1"/>
      <c r="B3441" s="6" t="s">
        <v>14</v>
      </c>
      <c r="C3441" s="6">
        <v>1185732</v>
      </c>
      <c r="D3441" s="7">
        <v>44445</v>
      </c>
      <c r="E3441" s="6" t="s">
        <v>15</v>
      </c>
      <c r="F3441" s="6" t="s">
        <v>117</v>
      </c>
      <c r="G3441" s="6" t="s">
        <v>118</v>
      </c>
      <c r="H3441" s="6" t="s">
        <v>20</v>
      </c>
      <c r="I3441" s="8">
        <v>0.4</v>
      </c>
      <c r="J3441" s="9">
        <v>1500</v>
      </c>
      <c r="K3441" s="10">
        <f t="shared" si="26"/>
        <v>600</v>
      </c>
      <c r="L3441" s="10">
        <f t="shared" si="27"/>
        <v>240</v>
      </c>
      <c r="M3441" s="11">
        <v>0.4</v>
      </c>
      <c r="O3441" s="16"/>
      <c r="P3441" s="14"/>
      <c r="Q3441" s="12"/>
      <c r="R3441" s="13"/>
    </row>
    <row r="3442" spans="1:18" ht="15.85" customHeight="1">
      <c r="A3442" s="1"/>
      <c r="B3442" s="6" t="s">
        <v>14</v>
      </c>
      <c r="C3442" s="6">
        <v>1185732</v>
      </c>
      <c r="D3442" s="7">
        <v>44445</v>
      </c>
      <c r="E3442" s="6" t="s">
        <v>15</v>
      </c>
      <c r="F3442" s="6" t="s">
        <v>117</v>
      </c>
      <c r="G3442" s="6" t="s">
        <v>118</v>
      </c>
      <c r="H3442" s="6" t="s">
        <v>21</v>
      </c>
      <c r="I3442" s="8">
        <v>0.49999999999999994</v>
      </c>
      <c r="J3442" s="9">
        <v>1500</v>
      </c>
      <c r="K3442" s="10">
        <f t="shared" si="26"/>
        <v>749.99999999999989</v>
      </c>
      <c r="L3442" s="10">
        <f t="shared" si="27"/>
        <v>224.99999999999997</v>
      </c>
      <c r="M3442" s="11">
        <v>0.3</v>
      </c>
      <c r="O3442" s="16"/>
      <c r="P3442" s="14"/>
      <c r="Q3442" s="12"/>
      <c r="R3442" s="13"/>
    </row>
    <row r="3443" spans="1:18" ht="15.85" customHeight="1">
      <c r="A3443" s="1"/>
      <c r="B3443" s="6" t="s">
        <v>14</v>
      </c>
      <c r="C3443" s="6">
        <v>1185732</v>
      </c>
      <c r="D3443" s="7">
        <v>44445</v>
      </c>
      <c r="E3443" s="6" t="s">
        <v>15</v>
      </c>
      <c r="F3443" s="6" t="s">
        <v>117</v>
      </c>
      <c r="G3443" s="6" t="s">
        <v>118</v>
      </c>
      <c r="H3443" s="6" t="s">
        <v>22</v>
      </c>
      <c r="I3443" s="8">
        <v>0.54999999999999993</v>
      </c>
      <c r="J3443" s="9">
        <v>2500</v>
      </c>
      <c r="K3443" s="10">
        <f t="shared" si="26"/>
        <v>1374.9999999999998</v>
      </c>
      <c r="L3443" s="10">
        <f t="shared" si="27"/>
        <v>549.99999999999989</v>
      </c>
      <c r="M3443" s="11">
        <v>0.4</v>
      </c>
      <c r="O3443" s="16"/>
      <c r="P3443" s="14"/>
      <c r="Q3443" s="12"/>
      <c r="R3443" s="13"/>
    </row>
    <row r="3444" spans="1:18" ht="15.85" customHeight="1">
      <c r="A3444" s="1"/>
      <c r="B3444" s="6" t="s">
        <v>14</v>
      </c>
      <c r="C3444" s="6">
        <v>1185732</v>
      </c>
      <c r="D3444" s="7">
        <v>44477</v>
      </c>
      <c r="E3444" s="6" t="s">
        <v>15</v>
      </c>
      <c r="F3444" s="6" t="s">
        <v>117</v>
      </c>
      <c r="G3444" s="6" t="s">
        <v>118</v>
      </c>
      <c r="H3444" s="6" t="s">
        <v>17</v>
      </c>
      <c r="I3444" s="8">
        <v>0.54999999999999993</v>
      </c>
      <c r="J3444" s="9">
        <v>4250</v>
      </c>
      <c r="K3444" s="10">
        <f t="shared" si="26"/>
        <v>2337.4999999999995</v>
      </c>
      <c r="L3444" s="10">
        <f t="shared" si="27"/>
        <v>818.12499999999977</v>
      </c>
      <c r="M3444" s="11">
        <v>0.35</v>
      </c>
      <c r="O3444" s="16"/>
      <c r="P3444" s="14"/>
      <c r="Q3444" s="12"/>
      <c r="R3444" s="13"/>
    </row>
    <row r="3445" spans="1:18" ht="15.85" customHeight="1">
      <c r="A3445" s="1"/>
      <c r="B3445" s="6" t="s">
        <v>14</v>
      </c>
      <c r="C3445" s="6">
        <v>1185732</v>
      </c>
      <c r="D3445" s="7">
        <v>44477</v>
      </c>
      <c r="E3445" s="6" t="s">
        <v>15</v>
      </c>
      <c r="F3445" s="6" t="s">
        <v>117</v>
      </c>
      <c r="G3445" s="6" t="s">
        <v>118</v>
      </c>
      <c r="H3445" s="6" t="s">
        <v>18</v>
      </c>
      <c r="I3445" s="8">
        <v>0.5</v>
      </c>
      <c r="J3445" s="9">
        <v>2500</v>
      </c>
      <c r="K3445" s="10">
        <f t="shared" si="26"/>
        <v>1250</v>
      </c>
      <c r="L3445" s="10">
        <f t="shared" si="27"/>
        <v>437.5</v>
      </c>
      <c r="M3445" s="11">
        <v>0.35</v>
      </c>
      <c r="O3445" s="16"/>
      <c r="P3445" s="14"/>
      <c r="Q3445" s="12"/>
      <c r="R3445" s="13"/>
    </row>
    <row r="3446" spans="1:18" ht="15.85" customHeight="1">
      <c r="A3446" s="1"/>
      <c r="B3446" s="6" t="s">
        <v>14</v>
      </c>
      <c r="C3446" s="6">
        <v>1185732</v>
      </c>
      <c r="D3446" s="7">
        <v>44477</v>
      </c>
      <c r="E3446" s="6" t="s">
        <v>15</v>
      </c>
      <c r="F3446" s="6" t="s">
        <v>117</v>
      </c>
      <c r="G3446" s="6" t="s">
        <v>118</v>
      </c>
      <c r="H3446" s="6" t="s">
        <v>19</v>
      </c>
      <c r="I3446" s="8">
        <v>0.5</v>
      </c>
      <c r="J3446" s="9">
        <v>1500</v>
      </c>
      <c r="K3446" s="10">
        <f t="shared" si="26"/>
        <v>750</v>
      </c>
      <c r="L3446" s="10">
        <f t="shared" si="27"/>
        <v>300</v>
      </c>
      <c r="M3446" s="11">
        <v>0.4</v>
      </c>
      <c r="O3446" s="16"/>
      <c r="P3446" s="14"/>
      <c r="Q3446" s="12"/>
      <c r="R3446" s="13"/>
    </row>
    <row r="3447" spans="1:18" ht="15.85" customHeight="1">
      <c r="A3447" s="1"/>
      <c r="B3447" s="6" t="s">
        <v>14</v>
      </c>
      <c r="C3447" s="6">
        <v>1185732</v>
      </c>
      <c r="D3447" s="7">
        <v>44477</v>
      </c>
      <c r="E3447" s="6" t="s">
        <v>15</v>
      </c>
      <c r="F3447" s="6" t="s">
        <v>117</v>
      </c>
      <c r="G3447" s="6" t="s">
        <v>118</v>
      </c>
      <c r="H3447" s="6" t="s">
        <v>20</v>
      </c>
      <c r="I3447" s="8">
        <v>0.5</v>
      </c>
      <c r="J3447" s="9">
        <v>1250</v>
      </c>
      <c r="K3447" s="10">
        <f t="shared" si="26"/>
        <v>625</v>
      </c>
      <c r="L3447" s="10">
        <f t="shared" si="27"/>
        <v>250</v>
      </c>
      <c r="M3447" s="11">
        <v>0.4</v>
      </c>
      <c r="O3447" s="16"/>
      <c r="P3447" s="14"/>
      <c r="Q3447" s="12"/>
      <c r="R3447" s="13"/>
    </row>
    <row r="3448" spans="1:18" ht="15.85" customHeight="1">
      <c r="A3448" s="1"/>
      <c r="B3448" s="6" t="s">
        <v>14</v>
      </c>
      <c r="C3448" s="6">
        <v>1185732</v>
      </c>
      <c r="D3448" s="7">
        <v>44477</v>
      </c>
      <c r="E3448" s="6" t="s">
        <v>15</v>
      </c>
      <c r="F3448" s="6" t="s">
        <v>117</v>
      </c>
      <c r="G3448" s="6" t="s">
        <v>118</v>
      </c>
      <c r="H3448" s="6" t="s">
        <v>21</v>
      </c>
      <c r="I3448" s="8">
        <v>0.6</v>
      </c>
      <c r="J3448" s="9">
        <v>1250</v>
      </c>
      <c r="K3448" s="10">
        <f t="shared" si="26"/>
        <v>750</v>
      </c>
      <c r="L3448" s="10">
        <f t="shared" si="27"/>
        <v>225</v>
      </c>
      <c r="M3448" s="11">
        <v>0.3</v>
      </c>
      <c r="O3448" s="16"/>
      <c r="P3448" s="14"/>
      <c r="Q3448" s="12"/>
      <c r="R3448" s="13"/>
    </row>
    <row r="3449" spans="1:18" ht="15.85" customHeight="1">
      <c r="A3449" s="1"/>
      <c r="B3449" s="6" t="s">
        <v>14</v>
      </c>
      <c r="C3449" s="6">
        <v>1185732</v>
      </c>
      <c r="D3449" s="7">
        <v>44477</v>
      </c>
      <c r="E3449" s="6" t="s">
        <v>15</v>
      </c>
      <c r="F3449" s="6" t="s">
        <v>117</v>
      </c>
      <c r="G3449" s="6" t="s">
        <v>118</v>
      </c>
      <c r="H3449" s="6" t="s">
        <v>22</v>
      </c>
      <c r="I3449" s="8">
        <v>0.64999999999999991</v>
      </c>
      <c r="J3449" s="9">
        <v>2500</v>
      </c>
      <c r="K3449" s="10">
        <f t="shared" si="26"/>
        <v>1624.9999999999998</v>
      </c>
      <c r="L3449" s="10">
        <f t="shared" si="27"/>
        <v>650</v>
      </c>
      <c r="M3449" s="11">
        <v>0.4</v>
      </c>
      <c r="O3449" s="16"/>
      <c r="P3449" s="14"/>
      <c r="Q3449" s="12"/>
      <c r="R3449" s="13"/>
    </row>
    <row r="3450" spans="1:18" ht="15.85" customHeight="1">
      <c r="A3450" s="1"/>
      <c r="B3450" s="6" t="s">
        <v>14</v>
      </c>
      <c r="C3450" s="6">
        <v>1185732</v>
      </c>
      <c r="D3450" s="7">
        <v>44507</v>
      </c>
      <c r="E3450" s="6" t="s">
        <v>15</v>
      </c>
      <c r="F3450" s="6" t="s">
        <v>117</v>
      </c>
      <c r="G3450" s="6" t="s">
        <v>118</v>
      </c>
      <c r="H3450" s="6" t="s">
        <v>17</v>
      </c>
      <c r="I3450" s="8">
        <v>0.6</v>
      </c>
      <c r="J3450" s="9">
        <v>4000</v>
      </c>
      <c r="K3450" s="10">
        <f t="shared" si="26"/>
        <v>2400</v>
      </c>
      <c r="L3450" s="10">
        <f t="shared" si="27"/>
        <v>840</v>
      </c>
      <c r="M3450" s="11">
        <v>0.35</v>
      </c>
      <c r="O3450" s="16"/>
      <c r="P3450" s="14"/>
      <c r="Q3450" s="12"/>
      <c r="R3450" s="13"/>
    </row>
    <row r="3451" spans="1:18" ht="15.85" customHeight="1">
      <c r="A3451" s="1"/>
      <c r="B3451" s="6" t="s">
        <v>14</v>
      </c>
      <c r="C3451" s="6">
        <v>1185732</v>
      </c>
      <c r="D3451" s="7">
        <v>44507</v>
      </c>
      <c r="E3451" s="6" t="s">
        <v>15</v>
      </c>
      <c r="F3451" s="6" t="s">
        <v>117</v>
      </c>
      <c r="G3451" s="6" t="s">
        <v>118</v>
      </c>
      <c r="H3451" s="6" t="s">
        <v>18</v>
      </c>
      <c r="I3451" s="8">
        <v>0.5</v>
      </c>
      <c r="J3451" s="9">
        <v>2750</v>
      </c>
      <c r="K3451" s="10">
        <f t="shared" si="26"/>
        <v>1375</v>
      </c>
      <c r="L3451" s="10">
        <f t="shared" si="27"/>
        <v>481.24999999999994</v>
      </c>
      <c r="M3451" s="11">
        <v>0.35</v>
      </c>
      <c r="O3451" s="16"/>
      <c r="P3451" s="14"/>
      <c r="Q3451" s="12"/>
      <c r="R3451" s="13"/>
    </row>
    <row r="3452" spans="1:18" ht="15.85" customHeight="1">
      <c r="A3452" s="1"/>
      <c r="B3452" s="6" t="s">
        <v>14</v>
      </c>
      <c r="C3452" s="6">
        <v>1185732</v>
      </c>
      <c r="D3452" s="7">
        <v>44507</v>
      </c>
      <c r="E3452" s="6" t="s">
        <v>15</v>
      </c>
      <c r="F3452" s="6" t="s">
        <v>117</v>
      </c>
      <c r="G3452" s="6" t="s">
        <v>118</v>
      </c>
      <c r="H3452" s="6" t="s">
        <v>19</v>
      </c>
      <c r="I3452" s="8">
        <v>0.5</v>
      </c>
      <c r="J3452" s="9">
        <v>2700</v>
      </c>
      <c r="K3452" s="10">
        <f t="shared" si="26"/>
        <v>1350</v>
      </c>
      <c r="L3452" s="10">
        <f t="shared" si="27"/>
        <v>540</v>
      </c>
      <c r="M3452" s="11">
        <v>0.4</v>
      </c>
      <c r="O3452" s="16"/>
      <c r="P3452" s="14"/>
      <c r="Q3452" s="12"/>
      <c r="R3452" s="13"/>
    </row>
    <row r="3453" spans="1:18" ht="15.85" customHeight="1">
      <c r="A3453" s="1"/>
      <c r="B3453" s="6" t="s">
        <v>14</v>
      </c>
      <c r="C3453" s="6">
        <v>1185732</v>
      </c>
      <c r="D3453" s="7">
        <v>44507</v>
      </c>
      <c r="E3453" s="6" t="s">
        <v>15</v>
      </c>
      <c r="F3453" s="6" t="s">
        <v>117</v>
      </c>
      <c r="G3453" s="6" t="s">
        <v>118</v>
      </c>
      <c r="H3453" s="6" t="s">
        <v>20</v>
      </c>
      <c r="I3453" s="8">
        <v>0.5</v>
      </c>
      <c r="J3453" s="9">
        <v>2500</v>
      </c>
      <c r="K3453" s="10">
        <f t="shared" si="26"/>
        <v>1250</v>
      </c>
      <c r="L3453" s="10">
        <f t="shared" si="27"/>
        <v>500</v>
      </c>
      <c r="M3453" s="11">
        <v>0.4</v>
      </c>
      <c r="O3453" s="16"/>
      <c r="P3453" s="14"/>
      <c r="Q3453" s="12"/>
      <c r="R3453" s="13"/>
    </row>
    <row r="3454" spans="1:18" ht="15.85" customHeight="1">
      <c r="A3454" s="1"/>
      <c r="B3454" s="6" t="s">
        <v>14</v>
      </c>
      <c r="C3454" s="6">
        <v>1185732</v>
      </c>
      <c r="D3454" s="7">
        <v>44507</v>
      </c>
      <c r="E3454" s="6" t="s">
        <v>15</v>
      </c>
      <c r="F3454" s="6" t="s">
        <v>117</v>
      </c>
      <c r="G3454" s="6" t="s">
        <v>118</v>
      </c>
      <c r="H3454" s="6" t="s">
        <v>21</v>
      </c>
      <c r="I3454" s="8">
        <v>0.6</v>
      </c>
      <c r="J3454" s="9">
        <v>2250</v>
      </c>
      <c r="K3454" s="10">
        <f t="shared" si="26"/>
        <v>1350</v>
      </c>
      <c r="L3454" s="10">
        <f t="shared" si="27"/>
        <v>405</v>
      </c>
      <c r="M3454" s="11">
        <v>0.3</v>
      </c>
      <c r="O3454" s="16"/>
      <c r="P3454" s="14"/>
      <c r="Q3454" s="12"/>
      <c r="R3454" s="13"/>
    </row>
    <row r="3455" spans="1:18" ht="15.85" customHeight="1">
      <c r="A3455" s="1"/>
      <c r="B3455" s="6" t="s">
        <v>14</v>
      </c>
      <c r="C3455" s="6">
        <v>1185732</v>
      </c>
      <c r="D3455" s="7">
        <v>44507</v>
      </c>
      <c r="E3455" s="6" t="s">
        <v>15</v>
      </c>
      <c r="F3455" s="6" t="s">
        <v>117</v>
      </c>
      <c r="G3455" s="6" t="s">
        <v>118</v>
      </c>
      <c r="H3455" s="6" t="s">
        <v>22</v>
      </c>
      <c r="I3455" s="8">
        <v>0.64999999999999991</v>
      </c>
      <c r="J3455" s="9">
        <v>3250</v>
      </c>
      <c r="K3455" s="10">
        <f t="shared" si="26"/>
        <v>2112.4999999999995</v>
      </c>
      <c r="L3455" s="10">
        <f t="shared" si="27"/>
        <v>844.99999999999989</v>
      </c>
      <c r="M3455" s="11">
        <v>0.4</v>
      </c>
      <c r="O3455" s="16"/>
      <c r="P3455" s="14"/>
      <c r="Q3455" s="12"/>
      <c r="R3455" s="13"/>
    </row>
    <row r="3456" spans="1:18" ht="15.85" customHeight="1">
      <c r="A3456" s="1"/>
      <c r="B3456" s="6" t="s">
        <v>14</v>
      </c>
      <c r="C3456" s="6">
        <v>1185732</v>
      </c>
      <c r="D3456" s="7">
        <v>44536</v>
      </c>
      <c r="E3456" s="6" t="s">
        <v>15</v>
      </c>
      <c r="F3456" s="6" t="s">
        <v>117</v>
      </c>
      <c r="G3456" s="6" t="s">
        <v>118</v>
      </c>
      <c r="H3456" s="6" t="s">
        <v>17</v>
      </c>
      <c r="I3456" s="8">
        <v>0.6</v>
      </c>
      <c r="J3456" s="9">
        <v>5500</v>
      </c>
      <c r="K3456" s="10">
        <f t="shared" si="26"/>
        <v>3300</v>
      </c>
      <c r="L3456" s="10">
        <f t="shared" si="27"/>
        <v>1155</v>
      </c>
      <c r="M3456" s="11">
        <v>0.35</v>
      </c>
      <c r="O3456" s="16"/>
      <c r="P3456" s="14"/>
      <c r="Q3456" s="12"/>
      <c r="R3456" s="13"/>
    </row>
    <row r="3457" spans="1:18" ht="15.85" customHeight="1">
      <c r="A3457" s="1"/>
      <c r="B3457" s="6" t="s">
        <v>14</v>
      </c>
      <c r="C3457" s="6">
        <v>1185732</v>
      </c>
      <c r="D3457" s="7">
        <v>44536</v>
      </c>
      <c r="E3457" s="6" t="s">
        <v>15</v>
      </c>
      <c r="F3457" s="6" t="s">
        <v>117</v>
      </c>
      <c r="G3457" s="6" t="s">
        <v>118</v>
      </c>
      <c r="H3457" s="6" t="s">
        <v>18</v>
      </c>
      <c r="I3457" s="8">
        <v>0.5</v>
      </c>
      <c r="J3457" s="9">
        <v>3500</v>
      </c>
      <c r="K3457" s="10">
        <f t="shared" si="26"/>
        <v>1750</v>
      </c>
      <c r="L3457" s="10">
        <f t="shared" si="27"/>
        <v>612.5</v>
      </c>
      <c r="M3457" s="11">
        <v>0.35</v>
      </c>
      <c r="O3457" s="16"/>
      <c r="P3457" s="14"/>
      <c r="Q3457" s="12"/>
      <c r="R3457" s="13"/>
    </row>
    <row r="3458" spans="1:18" ht="15.85" customHeight="1">
      <c r="A3458" s="1"/>
      <c r="B3458" s="6" t="s">
        <v>14</v>
      </c>
      <c r="C3458" s="6">
        <v>1185732</v>
      </c>
      <c r="D3458" s="7">
        <v>44536</v>
      </c>
      <c r="E3458" s="6" t="s">
        <v>15</v>
      </c>
      <c r="F3458" s="6" t="s">
        <v>117</v>
      </c>
      <c r="G3458" s="6" t="s">
        <v>118</v>
      </c>
      <c r="H3458" s="6" t="s">
        <v>19</v>
      </c>
      <c r="I3458" s="8">
        <v>0.5</v>
      </c>
      <c r="J3458" s="9">
        <v>3250</v>
      </c>
      <c r="K3458" s="10">
        <f t="shared" si="26"/>
        <v>1625</v>
      </c>
      <c r="L3458" s="10">
        <f t="shared" si="27"/>
        <v>650</v>
      </c>
      <c r="M3458" s="11">
        <v>0.4</v>
      </c>
      <c r="O3458" s="16"/>
      <c r="P3458" s="14"/>
      <c r="Q3458" s="12"/>
      <c r="R3458" s="13"/>
    </row>
    <row r="3459" spans="1:18" ht="15.85" customHeight="1">
      <c r="A3459" s="1"/>
      <c r="B3459" s="6" t="s">
        <v>14</v>
      </c>
      <c r="C3459" s="6">
        <v>1185732</v>
      </c>
      <c r="D3459" s="7">
        <v>44536</v>
      </c>
      <c r="E3459" s="6" t="s">
        <v>15</v>
      </c>
      <c r="F3459" s="6" t="s">
        <v>117</v>
      </c>
      <c r="G3459" s="6" t="s">
        <v>118</v>
      </c>
      <c r="H3459" s="6" t="s">
        <v>20</v>
      </c>
      <c r="I3459" s="8">
        <v>0.5</v>
      </c>
      <c r="J3459" s="9">
        <v>2750</v>
      </c>
      <c r="K3459" s="10">
        <f t="shared" si="26"/>
        <v>1375</v>
      </c>
      <c r="L3459" s="10">
        <f t="shared" si="27"/>
        <v>550</v>
      </c>
      <c r="M3459" s="11">
        <v>0.4</v>
      </c>
      <c r="O3459" s="16"/>
      <c r="P3459" s="14"/>
      <c r="Q3459" s="12"/>
      <c r="R3459" s="13"/>
    </row>
    <row r="3460" spans="1:18" ht="15.85" customHeight="1">
      <c r="A3460" s="1"/>
      <c r="B3460" s="6" t="s">
        <v>14</v>
      </c>
      <c r="C3460" s="6">
        <v>1185732</v>
      </c>
      <c r="D3460" s="7">
        <v>44536</v>
      </c>
      <c r="E3460" s="6" t="s">
        <v>15</v>
      </c>
      <c r="F3460" s="6" t="s">
        <v>117</v>
      </c>
      <c r="G3460" s="6" t="s">
        <v>118</v>
      </c>
      <c r="H3460" s="6" t="s">
        <v>21</v>
      </c>
      <c r="I3460" s="8">
        <v>0.6</v>
      </c>
      <c r="J3460" s="9">
        <v>2750</v>
      </c>
      <c r="K3460" s="10">
        <f t="shared" si="26"/>
        <v>1650</v>
      </c>
      <c r="L3460" s="10">
        <f t="shared" si="27"/>
        <v>495</v>
      </c>
      <c r="M3460" s="11">
        <v>0.3</v>
      </c>
      <c r="O3460" s="16"/>
      <c r="P3460" s="14"/>
      <c r="Q3460" s="12"/>
      <c r="R3460" s="13"/>
    </row>
    <row r="3461" spans="1:18" ht="15.85" customHeight="1">
      <c r="A3461" s="1"/>
      <c r="B3461" s="6" t="s">
        <v>14</v>
      </c>
      <c r="C3461" s="6">
        <v>1185732</v>
      </c>
      <c r="D3461" s="7">
        <v>44536</v>
      </c>
      <c r="E3461" s="6" t="s">
        <v>15</v>
      </c>
      <c r="F3461" s="6" t="s">
        <v>117</v>
      </c>
      <c r="G3461" s="6" t="s">
        <v>118</v>
      </c>
      <c r="H3461" s="6" t="s">
        <v>22</v>
      </c>
      <c r="I3461" s="8">
        <v>0.64999999999999991</v>
      </c>
      <c r="J3461" s="9">
        <v>3750</v>
      </c>
      <c r="K3461" s="10">
        <f t="shared" si="26"/>
        <v>2437.4999999999995</v>
      </c>
      <c r="L3461" s="10">
        <f t="shared" si="27"/>
        <v>974.99999999999989</v>
      </c>
      <c r="M3461" s="11">
        <v>0.4</v>
      </c>
      <c r="O3461" s="16"/>
      <c r="P3461" s="14"/>
      <c r="Q3461" s="12"/>
      <c r="R3461" s="13"/>
    </row>
    <row r="3462" spans="1:18" ht="15.85" customHeight="1">
      <c r="A3462" s="1" t="s">
        <v>39</v>
      </c>
      <c r="B3462" s="6" t="s">
        <v>14</v>
      </c>
      <c r="C3462" s="6">
        <v>1185732</v>
      </c>
      <c r="D3462" s="7">
        <v>44203</v>
      </c>
      <c r="E3462" s="6" t="s">
        <v>15</v>
      </c>
      <c r="F3462" s="6" t="s">
        <v>119</v>
      </c>
      <c r="G3462" s="6" t="s">
        <v>120</v>
      </c>
      <c r="H3462" s="6" t="s">
        <v>17</v>
      </c>
      <c r="I3462" s="8">
        <v>0.4</v>
      </c>
      <c r="J3462" s="9">
        <v>5000</v>
      </c>
      <c r="K3462" s="10">
        <f t="shared" si="26"/>
        <v>2000</v>
      </c>
      <c r="L3462" s="10">
        <f t="shared" si="27"/>
        <v>800</v>
      </c>
      <c r="M3462" s="11">
        <v>0.4</v>
      </c>
      <c r="O3462" s="16"/>
      <c r="P3462" s="14"/>
      <c r="Q3462" s="12"/>
      <c r="R3462" s="13"/>
    </row>
    <row r="3463" spans="1:18" ht="15.85" customHeight="1">
      <c r="A3463" s="1"/>
      <c r="B3463" s="6" t="s">
        <v>14</v>
      </c>
      <c r="C3463" s="6">
        <v>1185732</v>
      </c>
      <c r="D3463" s="7">
        <v>44203</v>
      </c>
      <c r="E3463" s="6" t="s">
        <v>15</v>
      </c>
      <c r="F3463" s="6" t="s">
        <v>119</v>
      </c>
      <c r="G3463" s="6" t="s">
        <v>120</v>
      </c>
      <c r="H3463" s="6" t="s">
        <v>18</v>
      </c>
      <c r="I3463" s="8">
        <v>0.4</v>
      </c>
      <c r="J3463" s="9">
        <v>3000</v>
      </c>
      <c r="K3463" s="10">
        <f t="shared" si="26"/>
        <v>1200</v>
      </c>
      <c r="L3463" s="10">
        <f t="shared" si="27"/>
        <v>480</v>
      </c>
      <c r="M3463" s="11">
        <v>0.4</v>
      </c>
      <c r="O3463" s="16"/>
      <c r="P3463" s="14"/>
      <c r="Q3463" s="12"/>
      <c r="R3463" s="13"/>
    </row>
    <row r="3464" spans="1:18" ht="15.85" customHeight="1">
      <c r="A3464" s="1"/>
      <c r="B3464" s="6" t="s">
        <v>14</v>
      </c>
      <c r="C3464" s="6">
        <v>1185732</v>
      </c>
      <c r="D3464" s="7">
        <v>44203</v>
      </c>
      <c r="E3464" s="6" t="s">
        <v>15</v>
      </c>
      <c r="F3464" s="6" t="s">
        <v>119</v>
      </c>
      <c r="G3464" s="6" t="s">
        <v>120</v>
      </c>
      <c r="H3464" s="6" t="s">
        <v>19</v>
      </c>
      <c r="I3464" s="8">
        <v>0.30000000000000004</v>
      </c>
      <c r="J3464" s="9">
        <v>3000</v>
      </c>
      <c r="K3464" s="10">
        <f t="shared" si="26"/>
        <v>900.00000000000011</v>
      </c>
      <c r="L3464" s="10">
        <f t="shared" si="27"/>
        <v>270</v>
      </c>
      <c r="M3464" s="11">
        <v>0.3</v>
      </c>
      <c r="O3464" s="16"/>
      <c r="P3464" s="14"/>
      <c r="Q3464" s="12"/>
      <c r="R3464" s="13"/>
    </row>
    <row r="3465" spans="1:18" ht="15.85" customHeight="1">
      <c r="A3465" s="1"/>
      <c r="B3465" s="6" t="s">
        <v>14</v>
      </c>
      <c r="C3465" s="6">
        <v>1185732</v>
      </c>
      <c r="D3465" s="7">
        <v>44203</v>
      </c>
      <c r="E3465" s="6" t="s">
        <v>15</v>
      </c>
      <c r="F3465" s="6" t="s">
        <v>119</v>
      </c>
      <c r="G3465" s="6" t="s">
        <v>120</v>
      </c>
      <c r="H3465" s="6" t="s">
        <v>20</v>
      </c>
      <c r="I3465" s="8">
        <v>0.35</v>
      </c>
      <c r="J3465" s="9">
        <v>1500</v>
      </c>
      <c r="K3465" s="10">
        <f t="shared" si="26"/>
        <v>525</v>
      </c>
      <c r="L3465" s="10">
        <f t="shared" si="27"/>
        <v>157.5</v>
      </c>
      <c r="M3465" s="11">
        <v>0.3</v>
      </c>
      <c r="O3465" s="16"/>
      <c r="P3465" s="14"/>
      <c r="Q3465" s="12"/>
      <c r="R3465" s="13"/>
    </row>
    <row r="3466" spans="1:18" ht="15.85" customHeight="1">
      <c r="A3466" s="1"/>
      <c r="B3466" s="6" t="s">
        <v>14</v>
      </c>
      <c r="C3466" s="6">
        <v>1185732</v>
      </c>
      <c r="D3466" s="7">
        <v>44203</v>
      </c>
      <c r="E3466" s="6" t="s">
        <v>15</v>
      </c>
      <c r="F3466" s="6" t="s">
        <v>119</v>
      </c>
      <c r="G3466" s="6" t="s">
        <v>120</v>
      </c>
      <c r="H3466" s="6" t="s">
        <v>21</v>
      </c>
      <c r="I3466" s="8">
        <v>0.5</v>
      </c>
      <c r="J3466" s="9">
        <v>2000</v>
      </c>
      <c r="K3466" s="10">
        <f t="shared" si="26"/>
        <v>1000</v>
      </c>
      <c r="L3466" s="10">
        <f t="shared" si="27"/>
        <v>300</v>
      </c>
      <c r="M3466" s="11">
        <v>0.3</v>
      </c>
      <c r="O3466" s="16"/>
      <c r="P3466" s="14"/>
      <c r="Q3466" s="12"/>
      <c r="R3466" s="13"/>
    </row>
    <row r="3467" spans="1:18" ht="15.85" customHeight="1">
      <c r="A3467" s="1"/>
      <c r="B3467" s="6" t="s">
        <v>14</v>
      </c>
      <c r="C3467" s="6">
        <v>1185732</v>
      </c>
      <c r="D3467" s="7">
        <v>44203</v>
      </c>
      <c r="E3467" s="6" t="s">
        <v>15</v>
      </c>
      <c r="F3467" s="6" t="s">
        <v>119</v>
      </c>
      <c r="G3467" s="6" t="s">
        <v>120</v>
      </c>
      <c r="H3467" s="6" t="s">
        <v>22</v>
      </c>
      <c r="I3467" s="8">
        <v>0.4</v>
      </c>
      <c r="J3467" s="9">
        <v>3000</v>
      </c>
      <c r="K3467" s="10">
        <f t="shared" si="26"/>
        <v>1200</v>
      </c>
      <c r="L3467" s="10">
        <f t="shared" si="27"/>
        <v>420</v>
      </c>
      <c r="M3467" s="11">
        <v>0.35</v>
      </c>
      <c r="O3467" s="16"/>
      <c r="P3467" s="14"/>
      <c r="Q3467" s="12"/>
      <c r="R3467" s="13"/>
    </row>
    <row r="3468" spans="1:18" ht="15.85" customHeight="1">
      <c r="A3468" s="1"/>
      <c r="B3468" s="6" t="s">
        <v>14</v>
      </c>
      <c r="C3468" s="6">
        <v>1185732</v>
      </c>
      <c r="D3468" s="7">
        <v>44232</v>
      </c>
      <c r="E3468" s="6" t="s">
        <v>15</v>
      </c>
      <c r="F3468" s="6" t="s">
        <v>119</v>
      </c>
      <c r="G3468" s="6" t="s">
        <v>120</v>
      </c>
      <c r="H3468" s="6" t="s">
        <v>17</v>
      </c>
      <c r="I3468" s="8">
        <v>0.4</v>
      </c>
      <c r="J3468" s="9">
        <v>5500</v>
      </c>
      <c r="K3468" s="10">
        <f t="shared" si="26"/>
        <v>2200</v>
      </c>
      <c r="L3468" s="10">
        <f t="shared" si="27"/>
        <v>880</v>
      </c>
      <c r="M3468" s="11">
        <v>0.4</v>
      </c>
      <c r="O3468" s="16"/>
      <c r="P3468" s="14"/>
      <c r="Q3468" s="12"/>
      <c r="R3468" s="13"/>
    </row>
    <row r="3469" spans="1:18" ht="15.85" customHeight="1">
      <c r="A3469" s="1"/>
      <c r="B3469" s="6" t="s">
        <v>14</v>
      </c>
      <c r="C3469" s="6">
        <v>1185732</v>
      </c>
      <c r="D3469" s="7">
        <v>44232</v>
      </c>
      <c r="E3469" s="6" t="s">
        <v>15</v>
      </c>
      <c r="F3469" s="6" t="s">
        <v>119</v>
      </c>
      <c r="G3469" s="6" t="s">
        <v>120</v>
      </c>
      <c r="H3469" s="6" t="s">
        <v>18</v>
      </c>
      <c r="I3469" s="8">
        <v>0.4</v>
      </c>
      <c r="J3469" s="9">
        <v>2000</v>
      </c>
      <c r="K3469" s="10">
        <f t="shared" si="26"/>
        <v>800</v>
      </c>
      <c r="L3469" s="10">
        <f t="shared" si="27"/>
        <v>320</v>
      </c>
      <c r="M3469" s="11">
        <v>0.4</v>
      </c>
      <c r="O3469" s="16"/>
      <c r="P3469" s="14"/>
      <c r="Q3469" s="12"/>
      <c r="R3469" s="13"/>
    </row>
    <row r="3470" spans="1:18" ht="15.85" customHeight="1">
      <c r="A3470" s="1"/>
      <c r="B3470" s="6" t="s">
        <v>14</v>
      </c>
      <c r="C3470" s="6">
        <v>1185732</v>
      </c>
      <c r="D3470" s="7">
        <v>44232</v>
      </c>
      <c r="E3470" s="6" t="s">
        <v>15</v>
      </c>
      <c r="F3470" s="6" t="s">
        <v>119</v>
      </c>
      <c r="G3470" s="6" t="s">
        <v>120</v>
      </c>
      <c r="H3470" s="6" t="s">
        <v>19</v>
      </c>
      <c r="I3470" s="8">
        <v>0.30000000000000004</v>
      </c>
      <c r="J3470" s="9">
        <v>2500</v>
      </c>
      <c r="K3470" s="10">
        <f t="shared" si="26"/>
        <v>750.00000000000011</v>
      </c>
      <c r="L3470" s="10">
        <f t="shared" si="27"/>
        <v>225.00000000000003</v>
      </c>
      <c r="M3470" s="11">
        <v>0.3</v>
      </c>
      <c r="O3470" s="16"/>
      <c r="P3470" s="14"/>
      <c r="Q3470" s="12"/>
      <c r="R3470" s="13"/>
    </row>
    <row r="3471" spans="1:18" ht="15.85" customHeight="1">
      <c r="A3471" s="1"/>
      <c r="B3471" s="6" t="s">
        <v>14</v>
      </c>
      <c r="C3471" s="6">
        <v>1185732</v>
      </c>
      <c r="D3471" s="7">
        <v>44232</v>
      </c>
      <c r="E3471" s="6" t="s">
        <v>15</v>
      </c>
      <c r="F3471" s="6" t="s">
        <v>119</v>
      </c>
      <c r="G3471" s="6" t="s">
        <v>120</v>
      </c>
      <c r="H3471" s="6" t="s">
        <v>20</v>
      </c>
      <c r="I3471" s="8">
        <v>0.35</v>
      </c>
      <c r="J3471" s="9">
        <v>1250</v>
      </c>
      <c r="K3471" s="10">
        <f t="shared" si="26"/>
        <v>437.5</v>
      </c>
      <c r="L3471" s="10">
        <f t="shared" si="27"/>
        <v>131.25</v>
      </c>
      <c r="M3471" s="11">
        <v>0.3</v>
      </c>
      <c r="O3471" s="16"/>
      <c r="P3471" s="14"/>
      <c r="Q3471" s="12"/>
      <c r="R3471" s="13"/>
    </row>
    <row r="3472" spans="1:18" ht="15.85" customHeight="1">
      <c r="A3472" s="1"/>
      <c r="B3472" s="6" t="s">
        <v>14</v>
      </c>
      <c r="C3472" s="6">
        <v>1185732</v>
      </c>
      <c r="D3472" s="7">
        <v>44232</v>
      </c>
      <c r="E3472" s="6" t="s">
        <v>15</v>
      </c>
      <c r="F3472" s="6" t="s">
        <v>119</v>
      </c>
      <c r="G3472" s="6" t="s">
        <v>120</v>
      </c>
      <c r="H3472" s="6" t="s">
        <v>21</v>
      </c>
      <c r="I3472" s="8">
        <v>0.5</v>
      </c>
      <c r="J3472" s="9">
        <v>2000</v>
      </c>
      <c r="K3472" s="10">
        <f t="shared" si="26"/>
        <v>1000</v>
      </c>
      <c r="L3472" s="10">
        <f t="shared" si="27"/>
        <v>300</v>
      </c>
      <c r="M3472" s="11">
        <v>0.3</v>
      </c>
      <c r="O3472" s="16"/>
      <c r="P3472" s="14"/>
      <c r="Q3472" s="12"/>
      <c r="R3472" s="13"/>
    </row>
    <row r="3473" spans="1:18" ht="15.85" customHeight="1">
      <c r="A3473" s="1"/>
      <c r="B3473" s="6" t="s">
        <v>14</v>
      </c>
      <c r="C3473" s="6">
        <v>1185732</v>
      </c>
      <c r="D3473" s="7">
        <v>44232</v>
      </c>
      <c r="E3473" s="6" t="s">
        <v>15</v>
      </c>
      <c r="F3473" s="6" t="s">
        <v>119</v>
      </c>
      <c r="G3473" s="6" t="s">
        <v>120</v>
      </c>
      <c r="H3473" s="6" t="s">
        <v>22</v>
      </c>
      <c r="I3473" s="8">
        <v>0.4</v>
      </c>
      <c r="J3473" s="9">
        <v>3000</v>
      </c>
      <c r="K3473" s="10">
        <f t="shared" si="26"/>
        <v>1200</v>
      </c>
      <c r="L3473" s="10">
        <f t="shared" si="27"/>
        <v>420</v>
      </c>
      <c r="M3473" s="11">
        <v>0.35</v>
      </c>
      <c r="O3473" s="16"/>
      <c r="P3473" s="14"/>
      <c r="Q3473" s="12"/>
      <c r="R3473" s="13"/>
    </row>
    <row r="3474" spans="1:18" ht="15.85" customHeight="1">
      <c r="A3474" s="1"/>
      <c r="B3474" s="6" t="s">
        <v>14</v>
      </c>
      <c r="C3474" s="6">
        <v>1185732</v>
      </c>
      <c r="D3474" s="7">
        <v>44258</v>
      </c>
      <c r="E3474" s="6" t="s">
        <v>15</v>
      </c>
      <c r="F3474" s="6" t="s">
        <v>119</v>
      </c>
      <c r="G3474" s="6" t="s">
        <v>120</v>
      </c>
      <c r="H3474" s="6" t="s">
        <v>17</v>
      </c>
      <c r="I3474" s="8">
        <v>0.4</v>
      </c>
      <c r="J3474" s="9">
        <v>5200</v>
      </c>
      <c r="K3474" s="10">
        <f t="shared" si="26"/>
        <v>2080</v>
      </c>
      <c r="L3474" s="10">
        <f t="shared" si="27"/>
        <v>832</v>
      </c>
      <c r="M3474" s="11">
        <v>0.4</v>
      </c>
      <c r="O3474" s="16"/>
      <c r="P3474" s="14"/>
      <c r="Q3474" s="12"/>
      <c r="R3474" s="13"/>
    </row>
    <row r="3475" spans="1:18" ht="15.85" customHeight="1">
      <c r="A3475" s="1"/>
      <c r="B3475" s="6" t="s">
        <v>14</v>
      </c>
      <c r="C3475" s="6">
        <v>1185732</v>
      </c>
      <c r="D3475" s="7">
        <v>44258</v>
      </c>
      <c r="E3475" s="6" t="s">
        <v>15</v>
      </c>
      <c r="F3475" s="6" t="s">
        <v>119</v>
      </c>
      <c r="G3475" s="6" t="s">
        <v>120</v>
      </c>
      <c r="H3475" s="6" t="s">
        <v>18</v>
      </c>
      <c r="I3475" s="8">
        <v>0.4</v>
      </c>
      <c r="J3475" s="9">
        <v>2250</v>
      </c>
      <c r="K3475" s="10">
        <f t="shared" si="26"/>
        <v>900</v>
      </c>
      <c r="L3475" s="10">
        <f t="shared" si="27"/>
        <v>360</v>
      </c>
      <c r="M3475" s="11">
        <v>0.4</v>
      </c>
      <c r="O3475" s="16"/>
      <c r="P3475" s="14"/>
      <c r="Q3475" s="12"/>
      <c r="R3475" s="13"/>
    </row>
    <row r="3476" spans="1:18" ht="15.85" customHeight="1">
      <c r="A3476" s="1"/>
      <c r="B3476" s="6" t="s">
        <v>14</v>
      </c>
      <c r="C3476" s="6">
        <v>1185732</v>
      </c>
      <c r="D3476" s="7">
        <v>44258</v>
      </c>
      <c r="E3476" s="6" t="s">
        <v>15</v>
      </c>
      <c r="F3476" s="6" t="s">
        <v>119</v>
      </c>
      <c r="G3476" s="6" t="s">
        <v>120</v>
      </c>
      <c r="H3476" s="6" t="s">
        <v>19</v>
      </c>
      <c r="I3476" s="8">
        <v>0.30000000000000004</v>
      </c>
      <c r="J3476" s="9">
        <v>2500</v>
      </c>
      <c r="K3476" s="10">
        <f t="shared" si="26"/>
        <v>750.00000000000011</v>
      </c>
      <c r="L3476" s="10">
        <f t="shared" si="27"/>
        <v>225.00000000000003</v>
      </c>
      <c r="M3476" s="11">
        <v>0.3</v>
      </c>
      <c r="O3476" s="16"/>
      <c r="P3476" s="14"/>
      <c r="Q3476" s="12"/>
      <c r="R3476" s="13"/>
    </row>
    <row r="3477" spans="1:18" ht="15.85" customHeight="1">
      <c r="A3477" s="1"/>
      <c r="B3477" s="6" t="s">
        <v>14</v>
      </c>
      <c r="C3477" s="6">
        <v>1185732</v>
      </c>
      <c r="D3477" s="7">
        <v>44258</v>
      </c>
      <c r="E3477" s="6" t="s">
        <v>15</v>
      </c>
      <c r="F3477" s="6" t="s">
        <v>119</v>
      </c>
      <c r="G3477" s="6" t="s">
        <v>120</v>
      </c>
      <c r="H3477" s="6" t="s">
        <v>20</v>
      </c>
      <c r="I3477" s="8">
        <v>0.35</v>
      </c>
      <c r="J3477" s="9">
        <v>1000</v>
      </c>
      <c r="K3477" s="10">
        <f t="shared" si="26"/>
        <v>350</v>
      </c>
      <c r="L3477" s="10">
        <f t="shared" si="27"/>
        <v>105</v>
      </c>
      <c r="M3477" s="11">
        <v>0.3</v>
      </c>
      <c r="O3477" s="16"/>
      <c r="P3477" s="14"/>
      <c r="Q3477" s="12"/>
      <c r="R3477" s="13"/>
    </row>
    <row r="3478" spans="1:18" ht="15.85" customHeight="1">
      <c r="A3478" s="1"/>
      <c r="B3478" s="6" t="s">
        <v>14</v>
      </c>
      <c r="C3478" s="6">
        <v>1185732</v>
      </c>
      <c r="D3478" s="7">
        <v>44258</v>
      </c>
      <c r="E3478" s="6" t="s">
        <v>15</v>
      </c>
      <c r="F3478" s="6" t="s">
        <v>119</v>
      </c>
      <c r="G3478" s="6" t="s">
        <v>120</v>
      </c>
      <c r="H3478" s="6" t="s">
        <v>21</v>
      </c>
      <c r="I3478" s="8">
        <v>0.5</v>
      </c>
      <c r="J3478" s="9">
        <v>1500</v>
      </c>
      <c r="K3478" s="10">
        <f t="shared" si="26"/>
        <v>750</v>
      </c>
      <c r="L3478" s="10">
        <f t="shared" si="27"/>
        <v>225</v>
      </c>
      <c r="M3478" s="11">
        <v>0.3</v>
      </c>
      <c r="O3478" s="16"/>
      <c r="P3478" s="14"/>
      <c r="Q3478" s="12"/>
      <c r="R3478" s="13"/>
    </row>
    <row r="3479" spans="1:18" ht="15.85" customHeight="1">
      <c r="A3479" s="1"/>
      <c r="B3479" s="6" t="s">
        <v>14</v>
      </c>
      <c r="C3479" s="6">
        <v>1185732</v>
      </c>
      <c r="D3479" s="7">
        <v>44258</v>
      </c>
      <c r="E3479" s="6" t="s">
        <v>15</v>
      </c>
      <c r="F3479" s="6" t="s">
        <v>119</v>
      </c>
      <c r="G3479" s="6" t="s">
        <v>120</v>
      </c>
      <c r="H3479" s="6" t="s">
        <v>22</v>
      </c>
      <c r="I3479" s="8">
        <v>0.4</v>
      </c>
      <c r="J3479" s="9">
        <v>2500</v>
      </c>
      <c r="K3479" s="10">
        <f t="shared" si="26"/>
        <v>1000</v>
      </c>
      <c r="L3479" s="10">
        <f t="shared" si="27"/>
        <v>350</v>
      </c>
      <c r="M3479" s="11">
        <v>0.35</v>
      </c>
      <c r="O3479" s="16"/>
      <c r="P3479" s="14"/>
      <c r="Q3479" s="12"/>
      <c r="R3479" s="13"/>
    </row>
    <row r="3480" spans="1:18" ht="15.85" customHeight="1">
      <c r="A3480" s="1"/>
      <c r="B3480" s="6" t="s">
        <v>14</v>
      </c>
      <c r="C3480" s="6">
        <v>1185732</v>
      </c>
      <c r="D3480" s="7">
        <v>44290</v>
      </c>
      <c r="E3480" s="6" t="s">
        <v>15</v>
      </c>
      <c r="F3480" s="6" t="s">
        <v>119</v>
      </c>
      <c r="G3480" s="6" t="s">
        <v>120</v>
      </c>
      <c r="H3480" s="6" t="s">
        <v>17</v>
      </c>
      <c r="I3480" s="8">
        <v>0.4</v>
      </c>
      <c r="J3480" s="9">
        <v>5000</v>
      </c>
      <c r="K3480" s="10">
        <f t="shared" si="26"/>
        <v>2000</v>
      </c>
      <c r="L3480" s="10">
        <f t="shared" si="27"/>
        <v>800</v>
      </c>
      <c r="M3480" s="11">
        <v>0.4</v>
      </c>
      <c r="O3480" s="16"/>
      <c r="P3480" s="14"/>
      <c r="Q3480" s="12"/>
      <c r="R3480" s="13"/>
    </row>
    <row r="3481" spans="1:18" ht="15.85" customHeight="1">
      <c r="A3481" s="1"/>
      <c r="B3481" s="6" t="s">
        <v>14</v>
      </c>
      <c r="C3481" s="6">
        <v>1185732</v>
      </c>
      <c r="D3481" s="7">
        <v>44290</v>
      </c>
      <c r="E3481" s="6" t="s">
        <v>15</v>
      </c>
      <c r="F3481" s="6" t="s">
        <v>119</v>
      </c>
      <c r="G3481" s="6" t="s">
        <v>120</v>
      </c>
      <c r="H3481" s="6" t="s">
        <v>18</v>
      </c>
      <c r="I3481" s="8">
        <v>0.4</v>
      </c>
      <c r="J3481" s="9">
        <v>2000</v>
      </c>
      <c r="K3481" s="10">
        <f t="shared" si="26"/>
        <v>800</v>
      </c>
      <c r="L3481" s="10">
        <f t="shared" si="27"/>
        <v>320</v>
      </c>
      <c r="M3481" s="11">
        <v>0.4</v>
      </c>
      <c r="O3481" s="16"/>
      <c r="P3481" s="14"/>
      <c r="Q3481" s="12"/>
      <c r="R3481" s="13"/>
    </row>
    <row r="3482" spans="1:18" ht="15.85" customHeight="1">
      <c r="A3482" s="1"/>
      <c r="B3482" s="6" t="s">
        <v>14</v>
      </c>
      <c r="C3482" s="6">
        <v>1185732</v>
      </c>
      <c r="D3482" s="7">
        <v>44290</v>
      </c>
      <c r="E3482" s="6" t="s">
        <v>15</v>
      </c>
      <c r="F3482" s="6" t="s">
        <v>119</v>
      </c>
      <c r="G3482" s="6" t="s">
        <v>120</v>
      </c>
      <c r="H3482" s="6" t="s">
        <v>19</v>
      </c>
      <c r="I3482" s="8">
        <v>0.30000000000000004</v>
      </c>
      <c r="J3482" s="9">
        <v>2000</v>
      </c>
      <c r="K3482" s="10">
        <f t="shared" si="26"/>
        <v>600.00000000000011</v>
      </c>
      <c r="L3482" s="10">
        <f t="shared" si="27"/>
        <v>180.00000000000003</v>
      </c>
      <c r="M3482" s="11">
        <v>0.3</v>
      </c>
      <c r="O3482" s="16"/>
      <c r="P3482" s="14"/>
      <c r="Q3482" s="12"/>
      <c r="R3482" s="13"/>
    </row>
    <row r="3483" spans="1:18" ht="15.85" customHeight="1">
      <c r="A3483" s="1"/>
      <c r="B3483" s="6" t="s">
        <v>14</v>
      </c>
      <c r="C3483" s="6">
        <v>1185732</v>
      </c>
      <c r="D3483" s="7">
        <v>44290</v>
      </c>
      <c r="E3483" s="6" t="s">
        <v>15</v>
      </c>
      <c r="F3483" s="6" t="s">
        <v>119</v>
      </c>
      <c r="G3483" s="6" t="s">
        <v>120</v>
      </c>
      <c r="H3483" s="6" t="s">
        <v>20</v>
      </c>
      <c r="I3483" s="8">
        <v>0.35</v>
      </c>
      <c r="J3483" s="9">
        <v>1250</v>
      </c>
      <c r="K3483" s="10">
        <f t="shared" si="26"/>
        <v>437.5</v>
      </c>
      <c r="L3483" s="10">
        <f t="shared" si="27"/>
        <v>131.25</v>
      </c>
      <c r="M3483" s="11">
        <v>0.3</v>
      </c>
      <c r="O3483" s="16"/>
      <c r="P3483" s="14"/>
      <c r="Q3483" s="12"/>
      <c r="R3483" s="13"/>
    </row>
    <row r="3484" spans="1:18" ht="15.85" customHeight="1">
      <c r="A3484" s="1"/>
      <c r="B3484" s="6" t="s">
        <v>14</v>
      </c>
      <c r="C3484" s="6">
        <v>1185732</v>
      </c>
      <c r="D3484" s="7">
        <v>44290</v>
      </c>
      <c r="E3484" s="6" t="s">
        <v>15</v>
      </c>
      <c r="F3484" s="6" t="s">
        <v>119</v>
      </c>
      <c r="G3484" s="6" t="s">
        <v>120</v>
      </c>
      <c r="H3484" s="6" t="s">
        <v>21</v>
      </c>
      <c r="I3484" s="8">
        <v>0.5</v>
      </c>
      <c r="J3484" s="9">
        <v>1250</v>
      </c>
      <c r="K3484" s="10">
        <f t="shared" si="26"/>
        <v>625</v>
      </c>
      <c r="L3484" s="10">
        <f t="shared" si="27"/>
        <v>187.5</v>
      </c>
      <c r="M3484" s="11">
        <v>0.3</v>
      </c>
      <c r="O3484" s="16"/>
      <c r="P3484" s="14"/>
      <c r="Q3484" s="12"/>
      <c r="R3484" s="13"/>
    </row>
    <row r="3485" spans="1:18" ht="15.85" customHeight="1">
      <c r="A3485" s="1"/>
      <c r="B3485" s="6" t="s">
        <v>14</v>
      </c>
      <c r="C3485" s="6">
        <v>1185732</v>
      </c>
      <c r="D3485" s="7">
        <v>44290</v>
      </c>
      <c r="E3485" s="6" t="s">
        <v>15</v>
      </c>
      <c r="F3485" s="6" t="s">
        <v>119</v>
      </c>
      <c r="G3485" s="6" t="s">
        <v>120</v>
      </c>
      <c r="H3485" s="6" t="s">
        <v>22</v>
      </c>
      <c r="I3485" s="8">
        <v>0.4</v>
      </c>
      <c r="J3485" s="9">
        <v>2750</v>
      </c>
      <c r="K3485" s="10">
        <f t="shared" si="26"/>
        <v>1100</v>
      </c>
      <c r="L3485" s="10">
        <f t="shared" si="27"/>
        <v>385</v>
      </c>
      <c r="M3485" s="11">
        <v>0.35</v>
      </c>
      <c r="O3485" s="16"/>
      <c r="P3485" s="14"/>
      <c r="Q3485" s="12"/>
      <c r="R3485" s="13"/>
    </row>
    <row r="3486" spans="1:18" ht="15.85" customHeight="1">
      <c r="A3486" s="1"/>
      <c r="B3486" s="6" t="s">
        <v>14</v>
      </c>
      <c r="C3486" s="6">
        <v>1185732</v>
      </c>
      <c r="D3486" s="7">
        <v>44319</v>
      </c>
      <c r="E3486" s="6" t="s">
        <v>15</v>
      </c>
      <c r="F3486" s="6" t="s">
        <v>119</v>
      </c>
      <c r="G3486" s="6" t="s">
        <v>120</v>
      </c>
      <c r="H3486" s="6" t="s">
        <v>17</v>
      </c>
      <c r="I3486" s="8">
        <v>0.54999999999999993</v>
      </c>
      <c r="J3486" s="9">
        <v>5450</v>
      </c>
      <c r="K3486" s="10">
        <f t="shared" si="26"/>
        <v>2997.4999999999995</v>
      </c>
      <c r="L3486" s="10">
        <f t="shared" si="27"/>
        <v>1198.9999999999998</v>
      </c>
      <c r="M3486" s="11">
        <v>0.4</v>
      </c>
      <c r="O3486" s="16"/>
      <c r="P3486" s="14"/>
      <c r="Q3486" s="12"/>
      <c r="R3486" s="13"/>
    </row>
    <row r="3487" spans="1:18" ht="15.85" customHeight="1">
      <c r="A3487" s="1"/>
      <c r="B3487" s="6" t="s">
        <v>14</v>
      </c>
      <c r="C3487" s="6">
        <v>1185732</v>
      </c>
      <c r="D3487" s="7">
        <v>44319</v>
      </c>
      <c r="E3487" s="6" t="s">
        <v>15</v>
      </c>
      <c r="F3487" s="6" t="s">
        <v>119</v>
      </c>
      <c r="G3487" s="6" t="s">
        <v>120</v>
      </c>
      <c r="H3487" s="6" t="s">
        <v>18</v>
      </c>
      <c r="I3487" s="8">
        <v>0.5</v>
      </c>
      <c r="J3487" s="9">
        <v>2500</v>
      </c>
      <c r="K3487" s="10">
        <f t="shared" si="26"/>
        <v>1250</v>
      </c>
      <c r="L3487" s="10">
        <f t="shared" si="27"/>
        <v>500</v>
      </c>
      <c r="M3487" s="11">
        <v>0.4</v>
      </c>
      <c r="O3487" s="16"/>
      <c r="P3487" s="14"/>
      <c r="Q3487" s="12"/>
      <c r="R3487" s="13"/>
    </row>
    <row r="3488" spans="1:18" ht="15.85" customHeight="1">
      <c r="A3488" s="1"/>
      <c r="B3488" s="6" t="s">
        <v>14</v>
      </c>
      <c r="C3488" s="6">
        <v>1185732</v>
      </c>
      <c r="D3488" s="7">
        <v>44319</v>
      </c>
      <c r="E3488" s="6" t="s">
        <v>15</v>
      </c>
      <c r="F3488" s="6" t="s">
        <v>119</v>
      </c>
      <c r="G3488" s="6" t="s">
        <v>120</v>
      </c>
      <c r="H3488" s="6" t="s">
        <v>19</v>
      </c>
      <c r="I3488" s="8">
        <v>0.45</v>
      </c>
      <c r="J3488" s="9">
        <v>2750</v>
      </c>
      <c r="K3488" s="10">
        <f t="shared" si="26"/>
        <v>1237.5</v>
      </c>
      <c r="L3488" s="10">
        <f t="shared" si="27"/>
        <v>371.25</v>
      </c>
      <c r="M3488" s="11">
        <v>0.3</v>
      </c>
      <c r="O3488" s="16"/>
      <c r="P3488" s="14"/>
      <c r="Q3488" s="12"/>
      <c r="R3488" s="13"/>
    </row>
    <row r="3489" spans="1:18" ht="15.85" customHeight="1">
      <c r="A3489" s="1"/>
      <c r="B3489" s="6" t="s">
        <v>14</v>
      </c>
      <c r="C3489" s="6">
        <v>1185732</v>
      </c>
      <c r="D3489" s="7">
        <v>44319</v>
      </c>
      <c r="E3489" s="6" t="s">
        <v>15</v>
      </c>
      <c r="F3489" s="6" t="s">
        <v>119</v>
      </c>
      <c r="G3489" s="6" t="s">
        <v>120</v>
      </c>
      <c r="H3489" s="6" t="s">
        <v>20</v>
      </c>
      <c r="I3489" s="8">
        <v>0.45</v>
      </c>
      <c r="J3489" s="9">
        <v>2250</v>
      </c>
      <c r="K3489" s="10">
        <f t="shared" si="26"/>
        <v>1012.5</v>
      </c>
      <c r="L3489" s="10">
        <f t="shared" si="27"/>
        <v>303.75</v>
      </c>
      <c r="M3489" s="11">
        <v>0.3</v>
      </c>
      <c r="O3489" s="16"/>
      <c r="P3489" s="14"/>
      <c r="Q3489" s="12"/>
      <c r="R3489" s="13"/>
    </row>
    <row r="3490" spans="1:18" ht="15.85" customHeight="1">
      <c r="A3490" s="1"/>
      <c r="B3490" s="6" t="s">
        <v>14</v>
      </c>
      <c r="C3490" s="6">
        <v>1185732</v>
      </c>
      <c r="D3490" s="7">
        <v>44319</v>
      </c>
      <c r="E3490" s="6" t="s">
        <v>15</v>
      </c>
      <c r="F3490" s="6" t="s">
        <v>119</v>
      </c>
      <c r="G3490" s="6" t="s">
        <v>120</v>
      </c>
      <c r="H3490" s="6" t="s">
        <v>21</v>
      </c>
      <c r="I3490" s="8">
        <v>0.54999999999999993</v>
      </c>
      <c r="J3490" s="9">
        <v>2500</v>
      </c>
      <c r="K3490" s="10">
        <f t="shared" si="26"/>
        <v>1374.9999999999998</v>
      </c>
      <c r="L3490" s="10">
        <f t="shared" si="27"/>
        <v>412.49999999999994</v>
      </c>
      <c r="M3490" s="11">
        <v>0.3</v>
      </c>
      <c r="O3490" s="16"/>
      <c r="P3490" s="14"/>
      <c r="Q3490" s="12"/>
      <c r="R3490" s="13"/>
    </row>
    <row r="3491" spans="1:18" ht="15.85" customHeight="1">
      <c r="A3491" s="1"/>
      <c r="B3491" s="6" t="s">
        <v>14</v>
      </c>
      <c r="C3491" s="6">
        <v>1185732</v>
      </c>
      <c r="D3491" s="7">
        <v>44319</v>
      </c>
      <c r="E3491" s="6" t="s">
        <v>15</v>
      </c>
      <c r="F3491" s="6" t="s">
        <v>119</v>
      </c>
      <c r="G3491" s="6" t="s">
        <v>120</v>
      </c>
      <c r="H3491" s="6" t="s">
        <v>22</v>
      </c>
      <c r="I3491" s="8">
        <v>0.6</v>
      </c>
      <c r="J3491" s="9">
        <v>3750</v>
      </c>
      <c r="K3491" s="10">
        <f t="shared" si="26"/>
        <v>2250</v>
      </c>
      <c r="L3491" s="10">
        <f t="shared" si="27"/>
        <v>787.5</v>
      </c>
      <c r="M3491" s="11">
        <v>0.35</v>
      </c>
      <c r="O3491" s="16"/>
      <c r="P3491" s="14"/>
      <c r="Q3491" s="12"/>
      <c r="R3491" s="13"/>
    </row>
    <row r="3492" spans="1:18" ht="15.85" customHeight="1">
      <c r="A3492" s="1"/>
      <c r="B3492" s="6" t="s">
        <v>14</v>
      </c>
      <c r="C3492" s="6">
        <v>1185732</v>
      </c>
      <c r="D3492" s="7">
        <v>44352</v>
      </c>
      <c r="E3492" s="6" t="s">
        <v>15</v>
      </c>
      <c r="F3492" s="6" t="s">
        <v>119</v>
      </c>
      <c r="G3492" s="6" t="s">
        <v>120</v>
      </c>
      <c r="H3492" s="6" t="s">
        <v>17</v>
      </c>
      <c r="I3492" s="8">
        <v>0.54999999999999993</v>
      </c>
      <c r="J3492" s="9">
        <v>6250</v>
      </c>
      <c r="K3492" s="10">
        <f t="shared" si="26"/>
        <v>3437.4999999999995</v>
      </c>
      <c r="L3492" s="10">
        <f t="shared" si="27"/>
        <v>1375</v>
      </c>
      <c r="M3492" s="11">
        <v>0.4</v>
      </c>
      <c r="O3492" s="16"/>
      <c r="P3492" s="14"/>
      <c r="Q3492" s="12"/>
      <c r="R3492" s="13"/>
    </row>
    <row r="3493" spans="1:18" ht="15.85" customHeight="1">
      <c r="A3493" s="1"/>
      <c r="B3493" s="6" t="s">
        <v>14</v>
      </c>
      <c r="C3493" s="6">
        <v>1185732</v>
      </c>
      <c r="D3493" s="7">
        <v>44352</v>
      </c>
      <c r="E3493" s="6" t="s">
        <v>15</v>
      </c>
      <c r="F3493" s="6" t="s">
        <v>119</v>
      </c>
      <c r="G3493" s="6" t="s">
        <v>120</v>
      </c>
      <c r="H3493" s="6" t="s">
        <v>18</v>
      </c>
      <c r="I3493" s="8">
        <v>0.5</v>
      </c>
      <c r="J3493" s="9">
        <v>3750</v>
      </c>
      <c r="K3493" s="10">
        <f t="shared" si="26"/>
        <v>1875</v>
      </c>
      <c r="L3493" s="10">
        <f t="shared" si="27"/>
        <v>750</v>
      </c>
      <c r="M3493" s="11">
        <v>0.4</v>
      </c>
      <c r="O3493" s="16"/>
      <c r="P3493" s="14"/>
      <c r="Q3493" s="12"/>
      <c r="R3493" s="13"/>
    </row>
    <row r="3494" spans="1:18" ht="15.85" customHeight="1">
      <c r="A3494" s="1"/>
      <c r="B3494" s="6" t="s">
        <v>14</v>
      </c>
      <c r="C3494" s="6">
        <v>1185732</v>
      </c>
      <c r="D3494" s="7">
        <v>44352</v>
      </c>
      <c r="E3494" s="6" t="s">
        <v>15</v>
      </c>
      <c r="F3494" s="6" t="s">
        <v>119</v>
      </c>
      <c r="G3494" s="6" t="s">
        <v>120</v>
      </c>
      <c r="H3494" s="6" t="s">
        <v>19</v>
      </c>
      <c r="I3494" s="8">
        <v>0.45</v>
      </c>
      <c r="J3494" s="9">
        <v>3000</v>
      </c>
      <c r="K3494" s="10">
        <f t="shared" si="26"/>
        <v>1350</v>
      </c>
      <c r="L3494" s="10">
        <f t="shared" si="27"/>
        <v>405</v>
      </c>
      <c r="M3494" s="11">
        <v>0.3</v>
      </c>
      <c r="O3494" s="16"/>
      <c r="P3494" s="14"/>
      <c r="Q3494" s="12"/>
      <c r="R3494" s="13"/>
    </row>
    <row r="3495" spans="1:18" ht="15.85" customHeight="1">
      <c r="A3495" s="1"/>
      <c r="B3495" s="6" t="s">
        <v>14</v>
      </c>
      <c r="C3495" s="6">
        <v>1185732</v>
      </c>
      <c r="D3495" s="7">
        <v>44352</v>
      </c>
      <c r="E3495" s="6" t="s">
        <v>15</v>
      </c>
      <c r="F3495" s="6" t="s">
        <v>119</v>
      </c>
      <c r="G3495" s="6" t="s">
        <v>120</v>
      </c>
      <c r="H3495" s="6" t="s">
        <v>20</v>
      </c>
      <c r="I3495" s="8">
        <v>0.45</v>
      </c>
      <c r="J3495" s="9">
        <v>2750</v>
      </c>
      <c r="K3495" s="10">
        <f t="shared" si="26"/>
        <v>1237.5</v>
      </c>
      <c r="L3495" s="10">
        <f t="shared" si="27"/>
        <v>371.25</v>
      </c>
      <c r="M3495" s="11">
        <v>0.3</v>
      </c>
      <c r="O3495" s="16"/>
      <c r="P3495" s="14"/>
      <c r="Q3495" s="12"/>
      <c r="R3495" s="13"/>
    </row>
    <row r="3496" spans="1:18" ht="15.85" customHeight="1">
      <c r="A3496" s="1"/>
      <c r="B3496" s="6" t="s">
        <v>14</v>
      </c>
      <c r="C3496" s="6">
        <v>1185732</v>
      </c>
      <c r="D3496" s="7">
        <v>44352</v>
      </c>
      <c r="E3496" s="6" t="s">
        <v>15</v>
      </c>
      <c r="F3496" s="6" t="s">
        <v>119</v>
      </c>
      <c r="G3496" s="6" t="s">
        <v>120</v>
      </c>
      <c r="H3496" s="6" t="s">
        <v>21</v>
      </c>
      <c r="I3496" s="8">
        <v>0.54999999999999993</v>
      </c>
      <c r="J3496" s="9">
        <v>2750</v>
      </c>
      <c r="K3496" s="10">
        <f t="shared" si="26"/>
        <v>1512.4999999999998</v>
      </c>
      <c r="L3496" s="10">
        <f t="shared" si="27"/>
        <v>453.74999999999994</v>
      </c>
      <c r="M3496" s="11">
        <v>0.3</v>
      </c>
      <c r="O3496" s="16"/>
      <c r="P3496" s="14"/>
      <c r="Q3496" s="12"/>
      <c r="R3496" s="13"/>
    </row>
    <row r="3497" spans="1:18" ht="15.85" customHeight="1">
      <c r="A3497" s="1"/>
      <c r="B3497" s="6" t="s">
        <v>14</v>
      </c>
      <c r="C3497" s="6">
        <v>1185732</v>
      </c>
      <c r="D3497" s="7">
        <v>44352</v>
      </c>
      <c r="E3497" s="6" t="s">
        <v>15</v>
      </c>
      <c r="F3497" s="6" t="s">
        <v>119</v>
      </c>
      <c r="G3497" s="6" t="s">
        <v>120</v>
      </c>
      <c r="H3497" s="6" t="s">
        <v>22</v>
      </c>
      <c r="I3497" s="8">
        <v>0.6</v>
      </c>
      <c r="J3497" s="9">
        <v>4250</v>
      </c>
      <c r="K3497" s="10">
        <f t="shared" si="26"/>
        <v>2550</v>
      </c>
      <c r="L3497" s="10">
        <f t="shared" si="27"/>
        <v>892.5</v>
      </c>
      <c r="M3497" s="11">
        <v>0.35</v>
      </c>
      <c r="O3497" s="16"/>
      <c r="P3497" s="14"/>
      <c r="Q3497" s="12"/>
      <c r="R3497" s="13"/>
    </row>
    <row r="3498" spans="1:18" ht="15.85" customHeight="1">
      <c r="A3498" s="1"/>
      <c r="B3498" s="6" t="s">
        <v>14</v>
      </c>
      <c r="C3498" s="6">
        <v>1185732</v>
      </c>
      <c r="D3498" s="7">
        <v>44380</v>
      </c>
      <c r="E3498" s="6" t="s">
        <v>15</v>
      </c>
      <c r="F3498" s="6" t="s">
        <v>119</v>
      </c>
      <c r="G3498" s="6" t="s">
        <v>120</v>
      </c>
      <c r="H3498" s="6" t="s">
        <v>17</v>
      </c>
      <c r="I3498" s="8">
        <v>0.54999999999999993</v>
      </c>
      <c r="J3498" s="9">
        <v>6500</v>
      </c>
      <c r="K3498" s="10">
        <f t="shared" si="26"/>
        <v>3574.9999999999995</v>
      </c>
      <c r="L3498" s="10">
        <f t="shared" si="27"/>
        <v>1430</v>
      </c>
      <c r="M3498" s="11">
        <v>0.4</v>
      </c>
      <c r="O3498" s="16"/>
      <c r="P3498" s="14"/>
      <c r="Q3498" s="12"/>
      <c r="R3498" s="13"/>
    </row>
    <row r="3499" spans="1:18" ht="15.85" customHeight="1">
      <c r="A3499" s="1"/>
      <c r="B3499" s="6" t="s">
        <v>14</v>
      </c>
      <c r="C3499" s="6">
        <v>1185732</v>
      </c>
      <c r="D3499" s="7">
        <v>44380</v>
      </c>
      <c r="E3499" s="6" t="s">
        <v>15</v>
      </c>
      <c r="F3499" s="6" t="s">
        <v>119</v>
      </c>
      <c r="G3499" s="6" t="s">
        <v>120</v>
      </c>
      <c r="H3499" s="6" t="s">
        <v>18</v>
      </c>
      <c r="I3499" s="8">
        <v>0.5</v>
      </c>
      <c r="J3499" s="9">
        <v>4000</v>
      </c>
      <c r="K3499" s="10">
        <f t="shared" si="26"/>
        <v>2000</v>
      </c>
      <c r="L3499" s="10">
        <f t="shared" si="27"/>
        <v>800</v>
      </c>
      <c r="M3499" s="11">
        <v>0.4</v>
      </c>
      <c r="O3499" s="16"/>
      <c r="P3499" s="14"/>
      <c r="Q3499" s="12"/>
      <c r="R3499" s="13"/>
    </row>
    <row r="3500" spans="1:18" ht="15.85" customHeight="1">
      <c r="A3500" s="1"/>
      <c r="B3500" s="6" t="s">
        <v>14</v>
      </c>
      <c r="C3500" s="6">
        <v>1185732</v>
      </c>
      <c r="D3500" s="7">
        <v>44380</v>
      </c>
      <c r="E3500" s="6" t="s">
        <v>15</v>
      </c>
      <c r="F3500" s="6" t="s">
        <v>119</v>
      </c>
      <c r="G3500" s="6" t="s">
        <v>120</v>
      </c>
      <c r="H3500" s="6" t="s">
        <v>19</v>
      </c>
      <c r="I3500" s="8">
        <v>0.45</v>
      </c>
      <c r="J3500" s="9">
        <v>3250</v>
      </c>
      <c r="K3500" s="10">
        <f t="shared" si="26"/>
        <v>1462.5</v>
      </c>
      <c r="L3500" s="10">
        <f t="shared" si="27"/>
        <v>438.75</v>
      </c>
      <c r="M3500" s="11">
        <v>0.3</v>
      </c>
      <c r="O3500" s="16"/>
      <c r="P3500" s="14"/>
      <c r="Q3500" s="12"/>
      <c r="R3500" s="13"/>
    </row>
    <row r="3501" spans="1:18" ht="15.85" customHeight="1">
      <c r="A3501" s="1"/>
      <c r="B3501" s="6" t="s">
        <v>14</v>
      </c>
      <c r="C3501" s="6">
        <v>1185732</v>
      </c>
      <c r="D3501" s="7">
        <v>44380</v>
      </c>
      <c r="E3501" s="6" t="s">
        <v>15</v>
      </c>
      <c r="F3501" s="6" t="s">
        <v>119</v>
      </c>
      <c r="G3501" s="6" t="s">
        <v>120</v>
      </c>
      <c r="H3501" s="6" t="s">
        <v>20</v>
      </c>
      <c r="I3501" s="8">
        <v>0.45</v>
      </c>
      <c r="J3501" s="9">
        <v>2750</v>
      </c>
      <c r="K3501" s="10">
        <f t="shared" si="26"/>
        <v>1237.5</v>
      </c>
      <c r="L3501" s="10">
        <f t="shared" si="27"/>
        <v>371.25</v>
      </c>
      <c r="M3501" s="11">
        <v>0.3</v>
      </c>
      <c r="O3501" s="16"/>
      <c r="P3501" s="14"/>
      <c r="Q3501" s="12"/>
      <c r="R3501" s="13"/>
    </row>
    <row r="3502" spans="1:18" ht="15.85" customHeight="1">
      <c r="A3502" s="1"/>
      <c r="B3502" s="6" t="s">
        <v>14</v>
      </c>
      <c r="C3502" s="6">
        <v>1185732</v>
      </c>
      <c r="D3502" s="7">
        <v>44380</v>
      </c>
      <c r="E3502" s="6" t="s">
        <v>15</v>
      </c>
      <c r="F3502" s="6" t="s">
        <v>119</v>
      </c>
      <c r="G3502" s="6" t="s">
        <v>120</v>
      </c>
      <c r="H3502" s="6" t="s">
        <v>21</v>
      </c>
      <c r="I3502" s="8">
        <v>0.54999999999999993</v>
      </c>
      <c r="J3502" s="9">
        <v>3000</v>
      </c>
      <c r="K3502" s="10">
        <f t="shared" si="26"/>
        <v>1649.9999999999998</v>
      </c>
      <c r="L3502" s="10">
        <f t="shared" si="27"/>
        <v>494.99999999999989</v>
      </c>
      <c r="M3502" s="11">
        <v>0.3</v>
      </c>
      <c r="O3502" s="16"/>
      <c r="P3502" s="14"/>
      <c r="Q3502" s="12"/>
      <c r="R3502" s="13"/>
    </row>
    <row r="3503" spans="1:18" ht="15.85" customHeight="1">
      <c r="A3503" s="1"/>
      <c r="B3503" s="6" t="s">
        <v>14</v>
      </c>
      <c r="C3503" s="6">
        <v>1185732</v>
      </c>
      <c r="D3503" s="7">
        <v>44380</v>
      </c>
      <c r="E3503" s="6" t="s">
        <v>15</v>
      </c>
      <c r="F3503" s="6" t="s">
        <v>119</v>
      </c>
      <c r="G3503" s="6" t="s">
        <v>120</v>
      </c>
      <c r="H3503" s="6" t="s">
        <v>22</v>
      </c>
      <c r="I3503" s="8">
        <v>0.6</v>
      </c>
      <c r="J3503" s="9">
        <v>4750</v>
      </c>
      <c r="K3503" s="10">
        <f t="shared" si="26"/>
        <v>2850</v>
      </c>
      <c r="L3503" s="10">
        <f t="shared" si="27"/>
        <v>997.49999999999989</v>
      </c>
      <c r="M3503" s="11">
        <v>0.35</v>
      </c>
      <c r="O3503" s="16"/>
      <c r="P3503" s="14"/>
      <c r="Q3503" s="12"/>
      <c r="R3503" s="13"/>
    </row>
    <row r="3504" spans="1:18" ht="15.85" customHeight="1">
      <c r="A3504" s="1"/>
      <c r="B3504" s="6" t="s">
        <v>14</v>
      </c>
      <c r="C3504" s="6">
        <v>1185732</v>
      </c>
      <c r="D3504" s="7">
        <v>44412</v>
      </c>
      <c r="E3504" s="6" t="s">
        <v>15</v>
      </c>
      <c r="F3504" s="6" t="s">
        <v>119</v>
      </c>
      <c r="G3504" s="6" t="s">
        <v>120</v>
      </c>
      <c r="H3504" s="6" t="s">
        <v>17</v>
      </c>
      <c r="I3504" s="8">
        <v>0.54999999999999993</v>
      </c>
      <c r="J3504" s="9">
        <v>6250</v>
      </c>
      <c r="K3504" s="10">
        <f t="shared" si="26"/>
        <v>3437.4999999999995</v>
      </c>
      <c r="L3504" s="10">
        <f t="shared" si="27"/>
        <v>1375</v>
      </c>
      <c r="M3504" s="11">
        <v>0.4</v>
      </c>
      <c r="O3504" s="16"/>
      <c r="P3504" s="14"/>
      <c r="Q3504" s="12"/>
      <c r="R3504" s="13"/>
    </row>
    <row r="3505" spans="1:18" ht="15.85" customHeight="1">
      <c r="A3505" s="1"/>
      <c r="B3505" s="6" t="s">
        <v>14</v>
      </c>
      <c r="C3505" s="6">
        <v>1185732</v>
      </c>
      <c r="D3505" s="7">
        <v>44412</v>
      </c>
      <c r="E3505" s="6" t="s">
        <v>15</v>
      </c>
      <c r="F3505" s="6" t="s">
        <v>119</v>
      </c>
      <c r="G3505" s="6" t="s">
        <v>120</v>
      </c>
      <c r="H3505" s="6" t="s">
        <v>18</v>
      </c>
      <c r="I3505" s="8">
        <v>0.5</v>
      </c>
      <c r="J3505" s="9">
        <v>4000</v>
      </c>
      <c r="K3505" s="10">
        <f t="shared" si="26"/>
        <v>2000</v>
      </c>
      <c r="L3505" s="10">
        <f t="shared" si="27"/>
        <v>800</v>
      </c>
      <c r="M3505" s="11">
        <v>0.4</v>
      </c>
      <c r="O3505" s="16"/>
      <c r="P3505" s="14"/>
      <c r="Q3505" s="12"/>
      <c r="R3505" s="13"/>
    </row>
    <row r="3506" spans="1:18" ht="15.85" customHeight="1">
      <c r="A3506" s="1"/>
      <c r="B3506" s="6" t="s">
        <v>14</v>
      </c>
      <c r="C3506" s="6">
        <v>1185732</v>
      </c>
      <c r="D3506" s="7">
        <v>44412</v>
      </c>
      <c r="E3506" s="6" t="s">
        <v>15</v>
      </c>
      <c r="F3506" s="6" t="s">
        <v>119</v>
      </c>
      <c r="G3506" s="6" t="s">
        <v>120</v>
      </c>
      <c r="H3506" s="6" t="s">
        <v>19</v>
      </c>
      <c r="I3506" s="8">
        <v>0.45</v>
      </c>
      <c r="J3506" s="9">
        <v>3250</v>
      </c>
      <c r="K3506" s="10">
        <f t="shared" si="26"/>
        <v>1462.5</v>
      </c>
      <c r="L3506" s="10">
        <f t="shared" si="27"/>
        <v>438.75</v>
      </c>
      <c r="M3506" s="11">
        <v>0.3</v>
      </c>
      <c r="O3506" s="16"/>
      <c r="P3506" s="14"/>
      <c r="Q3506" s="12"/>
      <c r="R3506" s="13"/>
    </row>
    <row r="3507" spans="1:18" ht="15.85" customHeight="1">
      <c r="A3507" s="1"/>
      <c r="B3507" s="6" t="s">
        <v>14</v>
      </c>
      <c r="C3507" s="6">
        <v>1185732</v>
      </c>
      <c r="D3507" s="7">
        <v>44412</v>
      </c>
      <c r="E3507" s="6" t="s">
        <v>15</v>
      </c>
      <c r="F3507" s="6" t="s">
        <v>119</v>
      </c>
      <c r="G3507" s="6" t="s">
        <v>120</v>
      </c>
      <c r="H3507" s="6" t="s">
        <v>20</v>
      </c>
      <c r="I3507" s="8">
        <v>0.45</v>
      </c>
      <c r="J3507" s="9">
        <v>2250</v>
      </c>
      <c r="K3507" s="10">
        <f t="shared" si="26"/>
        <v>1012.5</v>
      </c>
      <c r="L3507" s="10">
        <f t="shared" si="27"/>
        <v>303.75</v>
      </c>
      <c r="M3507" s="11">
        <v>0.3</v>
      </c>
      <c r="O3507" s="16"/>
      <c r="P3507" s="14"/>
      <c r="Q3507" s="12"/>
      <c r="R3507" s="13"/>
    </row>
    <row r="3508" spans="1:18" ht="15.85" customHeight="1">
      <c r="A3508" s="1"/>
      <c r="B3508" s="6" t="s">
        <v>14</v>
      </c>
      <c r="C3508" s="6">
        <v>1185732</v>
      </c>
      <c r="D3508" s="7">
        <v>44412</v>
      </c>
      <c r="E3508" s="6" t="s">
        <v>15</v>
      </c>
      <c r="F3508" s="6" t="s">
        <v>119</v>
      </c>
      <c r="G3508" s="6" t="s">
        <v>120</v>
      </c>
      <c r="H3508" s="6" t="s">
        <v>21</v>
      </c>
      <c r="I3508" s="8">
        <v>0.54999999999999993</v>
      </c>
      <c r="J3508" s="9">
        <v>2000</v>
      </c>
      <c r="K3508" s="10">
        <f t="shared" si="26"/>
        <v>1099.9999999999998</v>
      </c>
      <c r="L3508" s="10">
        <f t="shared" si="27"/>
        <v>329.99999999999994</v>
      </c>
      <c r="M3508" s="11">
        <v>0.3</v>
      </c>
      <c r="O3508" s="16"/>
      <c r="P3508" s="14"/>
      <c r="Q3508" s="12"/>
      <c r="R3508" s="13"/>
    </row>
    <row r="3509" spans="1:18" ht="15.85" customHeight="1">
      <c r="A3509" s="1"/>
      <c r="B3509" s="6" t="s">
        <v>14</v>
      </c>
      <c r="C3509" s="6">
        <v>1185732</v>
      </c>
      <c r="D3509" s="7">
        <v>44412</v>
      </c>
      <c r="E3509" s="6" t="s">
        <v>15</v>
      </c>
      <c r="F3509" s="6" t="s">
        <v>119</v>
      </c>
      <c r="G3509" s="6" t="s">
        <v>120</v>
      </c>
      <c r="H3509" s="6" t="s">
        <v>22</v>
      </c>
      <c r="I3509" s="8">
        <v>0.6</v>
      </c>
      <c r="J3509" s="9">
        <v>3750</v>
      </c>
      <c r="K3509" s="10">
        <f t="shared" si="26"/>
        <v>2250</v>
      </c>
      <c r="L3509" s="10">
        <f t="shared" si="27"/>
        <v>787.5</v>
      </c>
      <c r="M3509" s="11">
        <v>0.35</v>
      </c>
      <c r="O3509" s="16"/>
      <c r="P3509" s="14"/>
      <c r="Q3509" s="12"/>
      <c r="R3509" s="13"/>
    </row>
    <row r="3510" spans="1:18" ht="15.85" customHeight="1">
      <c r="A3510" s="1"/>
      <c r="B3510" s="6" t="s">
        <v>14</v>
      </c>
      <c r="C3510" s="6">
        <v>1185732</v>
      </c>
      <c r="D3510" s="7">
        <v>44442</v>
      </c>
      <c r="E3510" s="6" t="s">
        <v>15</v>
      </c>
      <c r="F3510" s="6" t="s">
        <v>119</v>
      </c>
      <c r="G3510" s="6" t="s">
        <v>120</v>
      </c>
      <c r="H3510" s="6" t="s">
        <v>17</v>
      </c>
      <c r="I3510" s="8">
        <v>0.54999999999999993</v>
      </c>
      <c r="J3510" s="9">
        <v>5000</v>
      </c>
      <c r="K3510" s="10">
        <f t="shared" si="26"/>
        <v>2749.9999999999995</v>
      </c>
      <c r="L3510" s="10">
        <f t="shared" si="27"/>
        <v>1099.9999999999998</v>
      </c>
      <c r="M3510" s="11">
        <v>0.4</v>
      </c>
      <c r="O3510" s="16"/>
      <c r="P3510" s="14"/>
      <c r="Q3510" s="12"/>
      <c r="R3510" s="13"/>
    </row>
    <row r="3511" spans="1:18" ht="15.85" customHeight="1">
      <c r="A3511" s="1"/>
      <c r="B3511" s="6" t="s">
        <v>14</v>
      </c>
      <c r="C3511" s="6">
        <v>1185732</v>
      </c>
      <c r="D3511" s="7">
        <v>44442</v>
      </c>
      <c r="E3511" s="6" t="s">
        <v>15</v>
      </c>
      <c r="F3511" s="6" t="s">
        <v>119</v>
      </c>
      <c r="G3511" s="6" t="s">
        <v>120</v>
      </c>
      <c r="H3511" s="6" t="s">
        <v>18</v>
      </c>
      <c r="I3511" s="8">
        <v>0.5</v>
      </c>
      <c r="J3511" s="9">
        <v>3000</v>
      </c>
      <c r="K3511" s="10">
        <f t="shared" si="26"/>
        <v>1500</v>
      </c>
      <c r="L3511" s="10">
        <f t="shared" si="27"/>
        <v>600</v>
      </c>
      <c r="M3511" s="11">
        <v>0.4</v>
      </c>
      <c r="O3511" s="16"/>
      <c r="P3511" s="14"/>
      <c r="Q3511" s="12"/>
      <c r="R3511" s="13"/>
    </row>
    <row r="3512" spans="1:18" ht="15.85" customHeight="1">
      <c r="A3512" s="1"/>
      <c r="B3512" s="6" t="s">
        <v>14</v>
      </c>
      <c r="C3512" s="6">
        <v>1185732</v>
      </c>
      <c r="D3512" s="7">
        <v>44442</v>
      </c>
      <c r="E3512" s="6" t="s">
        <v>15</v>
      </c>
      <c r="F3512" s="6" t="s">
        <v>119</v>
      </c>
      <c r="G3512" s="6" t="s">
        <v>120</v>
      </c>
      <c r="H3512" s="6" t="s">
        <v>19</v>
      </c>
      <c r="I3512" s="8">
        <v>0.45</v>
      </c>
      <c r="J3512" s="9">
        <v>2000</v>
      </c>
      <c r="K3512" s="10">
        <f t="shared" si="26"/>
        <v>900</v>
      </c>
      <c r="L3512" s="10">
        <f t="shared" si="27"/>
        <v>270</v>
      </c>
      <c r="M3512" s="11">
        <v>0.3</v>
      </c>
      <c r="O3512" s="16"/>
      <c r="P3512" s="14"/>
      <c r="Q3512" s="12"/>
      <c r="R3512" s="13"/>
    </row>
    <row r="3513" spans="1:18" ht="15.85" customHeight="1">
      <c r="A3513" s="1"/>
      <c r="B3513" s="6" t="s">
        <v>14</v>
      </c>
      <c r="C3513" s="6">
        <v>1185732</v>
      </c>
      <c r="D3513" s="7">
        <v>44442</v>
      </c>
      <c r="E3513" s="6" t="s">
        <v>15</v>
      </c>
      <c r="F3513" s="6" t="s">
        <v>119</v>
      </c>
      <c r="G3513" s="6" t="s">
        <v>120</v>
      </c>
      <c r="H3513" s="6" t="s">
        <v>20</v>
      </c>
      <c r="I3513" s="8">
        <v>0.45</v>
      </c>
      <c r="J3513" s="9">
        <v>1750</v>
      </c>
      <c r="K3513" s="10">
        <f t="shared" si="26"/>
        <v>787.5</v>
      </c>
      <c r="L3513" s="10">
        <f t="shared" si="27"/>
        <v>236.25</v>
      </c>
      <c r="M3513" s="11">
        <v>0.3</v>
      </c>
      <c r="O3513" s="16"/>
      <c r="P3513" s="14"/>
      <c r="Q3513" s="12"/>
      <c r="R3513" s="13"/>
    </row>
    <row r="3514" spans="1:18" ht="15.85" customHeight="1">
      <c r="A3514" s="1"/>
      <c r="B3514" s="6" t="s">
        <v>14</v>
      </c>
      <c r="C3514" s="6">
        <v>1185732</v>
      </c>
      <c r="D3514" s="7">
        <v>44442</v>
      </c>
      <c r="E3514" s="6" t="s">
        <v>15</v>
      </c>
      <c r="F3514" s="6" t="s">
        <v>119</v>
      </c>
      <c r="G3514" s="6" t="s">
        <v>120</v>
      </c>
      <c r="H3514" s="6" t="s">
        <v>21</v>
      </c>
      <c r="I3514" s="8">
        <v>0.54999999999999993</v>
      </c>
      <c r="J3514" s="9">
        <v>1750</v>
      </c>
      <c r="K3514" s="10">
        <f t="shared" si="26"/>
        <v>962.49999999999989</v>
      </c>
      <c r="L3514" s="10">
        <f t="shared" si="27"/>
        <v>288.74999999999994</v>
      </c>
      <c r="M3514" s="11">
        <v>0.3</v>
      </c>
      <c r="O3514" s="16"/>
      <c r="P3514" s="14"/>
      <c r="Q3514" s="12"/>
      <c r="R3514" s="13"/>
    </row>
    <row r="3515" spans="1:18" ht="15.85" customHeight="1">
      <c r="A3515" s="1"/>
      <c r="B3515" s="6" t="s">
        <v>14</v>
      </c>
      <c r="C3515" s="6">
        <v>1185732</v>
      </c>
      <c r="D3515" s="7">
        <v>44442</v>
      </c>
      <c r="E3515" s="6" t="s">
        <v>15</v>
      </c>
      <c r="F3515" s="6" t="s">
        <v>119</v>
      </c>
      <c r="G3515" s="6" t="s">
        <v>120</v>
      </c>
      <c r="H3515" s="6" t="s">
        <v>22</v>
      </c>
      <c r="I3515" s="8">
        <v>0.6</v>
      </c>
      <c r="J3515" s="9">
        <v>2750</v>
      </c>
      <c r="K3515" s="10">
        <f t="shared" si="26"/>
        <v>1650</v>
      </c>
      <c r="L3515" s="10">
        <f t="shared" si="27"/>
        <v>577.5</v>
      </c>
      <c r="M3515" s="11">
        <v>0.35</v>
      </c>
      <c r="O3515" s="16"/>
      <c r="P3515" s="14"/>
      <c r="Q3515" s="12"/>
      <c r="R3515" s="13"/>
    </row>
    <row r="3516" spans="1:18" ht="15.85" customHeight="1">
      <c r="A3516" s="1"/>
      <c r="B3516" s="6" t="s">
        <v>14</v>
      </c>
      <c r="C3516" s="6">
        <v>1185732</v>
      </c>
      <c r="D3516" s="7">
        <v>44474</v>
      </c>
      <c r="E3516" s="6" t="s">
        <v>15</v>
      </c>
      <c r="F3516" s="6" t="s">
        <v>119</v>
      </c>
      <c r="G3516" s="6" t="s">
        <v>120</v>
      </c>
      <c r="H3516" s="6" t="s">
        <v>17</v>
      </c>
      <c r="I3516" s="8">
        <v>0.6</v>
      </c>
      <c r="J3516" s="9">
        <v>4500</v>
      </c>
      <c r="K3516" s="10">
        <f t="shared" si="26"/>
        <v>2700</v>
      </c>
      <c r="L3516" s="10">
        <f t="shared" si="27"/>
        <v>1080</v>
      </c>
      <c r="M3516" s="11">
        <v>0.4</v>
      </c>
      <c r="O3516" s="16"/>
      <c r="P3516" s="14"/>
      <c r="Q3516" s="12"/>
      <c r="R3516" s="13"/>
    </row>
    <row r="3517" spans="1:18" ht="15.85" customHeight="1">
      <c r="A3517" s="1"/>
      <c r="B3517" s="6" t="s">
        <v>14</v>
      </c>
      <c r="C3517" s="6">
        <v>1185732</v>
      </c>
      <c r="D3517" s="7">
        <v>44474</v>
      </c>
      <c r="E3517" s="6" t="s">
        <v>15</v>
      </c>
      <c r="F3517" s="6" t="s">
        <v>119</v>
      </c>
      <c r="G3517" s="6" t="s">
        <v>120</v>
      </c>
      <c r="H3517" s="6" t="s">
        <v>18</v>
      </c>
      <c r="I3517" s="8">
        <v>0.55000000000000004</v>
      </c>
      <c r="J3517" s="9">
        <v>2750</v>
      </c>
      <c r="K3517" s="10">
        <f t="shared" si="26"/>
        <v>1512.5000000000002</v>
      </c>
      <c r="L3517" s="10">
        <f t="shared" si="27"/>
        <v>605.00000000000011</v>
      </c>
      <c r="M3517" s="11">
        <v>0.4</v>
      </c>
      <c r="O3517" s="16"/>
      <c r="P3517" s="14"/>
      <c r="Q3517" s="12"/>
      <c r="R3517" s="13"/>
    </row>
    <row r="3518" spans="1:18" ht="15.85" customHeight="1">
      <c r="A3518" s="1"/>
      <c r="B3518" s="6" t="s">
        <v>14</v>
      </c>
      <c r="C3518" s="6">
        <v>1185732</v>
      </c>
      <c r="D3518" s="7">
        <v>44474</v>
      </c>
      <c r="E3518" s="6" t="s">
        <v>15</v>
      </c>
      <c r="F3518" s="6" t="s">
        <v>119</v>
      </c>
      <c r="G3518" s="6" t="s">
        <v>120</v>
      </c>
      <c r="H3518" s="6" t="s">
        <v>19</v>
      </c>
      <c r="I3518" s="8">
        <v>0.55000000000000004</v>
      </c>
      <c r="J3518" s="9">
        <v>1750</v>
      </c>
      <c r="K3518" s="10">
        <f t="shared" si="26"/>
        <v>962.50000000000011</v>
      </c>
      <c r="L3518" s="10">
        <f t="shared" si="27"/>
        <v>288.75</v>
      </c>
      <c r="M3518" s="11">
        <v>0.3</v>
      </c>
      <c r="O3518" s="16"/>
      <c r="P3518" s="14"/>
      <c r="Q3518" s="12"/>
      <c r="R3518" s="13"/>
    </row>
    <row r="3519" spans="1:18" ht="15.85" customHeight="1">
      <c r="A3519" s="1"/>
      <c r="B3519" s="6" t="s">
        <v>14</v>
      </c>
      <c r="C3519" s="6">
        <v>1185732</v>
      </c>
      <c r="D3519" s="7">
        <v>44474</v>
      </c>
      <c r="E3519" s="6" t="s">
        <v>15</v>
      </c>
      <c r="F3519" s="6" t="s">
        <v>119</v>
      </c>
      <c r="G3519" s="6" t="s">
        <v>120</v>
      </c>
      <c r="H3519" s="6" t="s">
        <v>20</v>
      </c>
      <c r="I3519" s="8">
        <v>0.55000000000000004</v>
      </c>
      <c r="J3519" s="9">
        <v>1500</v>
      </c>
      <c r="K3519" s="10">
        <f t="shared" si="26"/>
        <v>825.00000000000011</v>
      </c>
      <c r="L3519" s="10">
        <f t="shared" si="27"/>
        <v>247.50000000000003</v>
      </c>
      <c r="M3519" s="11">
        <v>0.3</v>
      </c>
      <c r="O3519" s="16"/>
      <c r="P3519" s="14"/>
      <c r="Q3519" s="12"/>
      <c r="R3519" s="13"/>
    </row>
    <row r="3520" spans="1:18" ht="15.85" customHeight="1">
      <c r="A3520" s="1"/>
      <c r="B3520" s="6" t="s">
        <v>14</v>
      </c>
      <c r="C3520" s="6">
        <v>1185732</v>
      </c>
      <c r="D3520" s="7">
        <v>44474</v>
      </c>
      <c r="E3520" s="6" t="s">
        <v>15</v>
      </c>
      <c r="F3520" s="6" t="s">
        <v>119</v>
      </c>
      <c r="G3520" s="6" t="s">
        <v>120</v>
      </c>
      <c r="H3520" s="6" t="s">
        <v>21</v>
      </c>
      <c r="I3520" s="8">
        <v>0.65</v>
      </c>
      <c r="J3520" s="9">
        <v>1500</v>
      </c>
      <c r="K3520" s="10">
        <f t="shared" si="26"/>
        <v>975</v>
      </c>
      <c r="L3520" s="10">
        <f t="shared" si="27"/>
        <v>292.5</v>
      </c>
      <c r="M3520" s="11">
        <v>0.3</v>
      </c>
      <c r="O3520" s="16"/>
      <c r="P3520" s="14"/>
      <c r="Q3520" s="12"/>
      <c r="R3520" s="13"/>
    </row>
    <row r="3521" spans="1:18" ht="15.85" customHeight="1">
      <c r="A3521" s="1"/>
      <c r="B3521" s="6" t="s">
        <v>14</v>
      </c>
      <c r="C3521" s="6">
        <v>1185732</v>
      </c>
      <c r="D3521" s="7">
        <v>44474</v>
      </c>
      <c r="E3521" s="6" t="s">
        <v>15</v>
      </c>
      <c r="F3521" s="6" t="s">
        <v>119</v>
      </c>
      <c r="G3521" s="6" t="s">
        <v>120</v>
      </c>
      <c r="H3521" s="6" t="s">
        <v>22</v>
      </c>
      <c r="I3521" s="8">
        <v>0.7</v>
      </c>
      <c r="J3521" s="9">
        <v>2750</v>
      </c>
      <c r="K3521" s="10">
        <f t="shared" si="26"/>
        <v>1924.9999999999998</v>
      </c>
      <c r="L3521" s="10">
        <f t="shared" si="27"/>
        <v>673.74999999999989</v>
      </c>
      <c r="M3521" s="11">
        <v>0.35</v>
      </c>
      <c r="O3521" s="16"/>
      <c r="P3521" s="14"/>
      <c r="Q3521" s="12"/>
      <c r="R3521" s="13"/>
    </row>
    <row r="3522" spans="1:18" ht="15.85" customHeight="1">
      <c r="A3522" s="1"/>
      <c r="B3522" s="6" t="s">
        <v>14</v>
      </c>
      <c r="C3522" s="6">
        <v>1185732</v>
      </c>
      <c r="D3522" s="7">
        <v>44504</v>
      </c>
      <c r="E3522" s="6" t="s">
        <v>15</v>
      </c>
      <c r="F3522" s="6" t="s">
        <v>119</v>
      </c>
      <c r="G3522" s="6" t="s">
        <v>120</v>
      </c>
      <c r="H3522" s="6" t="s">
        <v>17</v>
      </c>
      <c r="I3522" s="8">
        <v>0.65</v>
      </c>
      <c r="J3522" s="9">
        <v>4250</v>
      </c>
      <c r="K3522" s="10">
        <f t="shared" si="26"/>
        <v>2762.5</v>
      </c>
      <c r="L3522" s="10">
        <f t="shared" si="27"/>
        <v>1105</v>
      </c>
      <c r="M3522" s="11">
        <v>0.4</v>
      </c>
      <c r="O3522" s="16"/>
      <c r="P3522" s="14"/>
      <c r="Q3522" s="12"/>
      <c r="R3522" s="13"/>
    </row>
    <row r="3523" spans="1:18" ht="15.85" customHeight="1">
      <c r="A3523" s="1"/>
      <c r="B3523" s="6" t="s">
        <v>14</v>
      </c>
      <c r="C3523" s="6">
        <v>1185732</v>
      </c>
      <c r="D3523" s="7">
        <v>44504</v>
      </c>
      <c r="E3523" s="6" t="s">
        <v>15</v>
      </c>
      <c r="F3523" s="6" t="s">
        <v>119</v>
      </c>
      <c r="G3523" s="6" t="s">
        <v>120</v>
      </c>
      <c r="H3523" s="6" t="s">
        <v>18</v>
      </c>
      <c r="I3523" s="8">
        <v>0.55000000000000004</v>
      </c>
      <c r="J3523" s="9">
        <v>3000</v>
      </c>
      <c r="K3523" s="10">
        <f t="shared" si="26"/>
        <v>1650.0000000000002</v>
      </c>
      <c r="L3523" s="10">
        <f t="shared" si="27"/>
        <v>660.00000000000011</v>
      </c>
      <c r="M3523" s="11">
        <v>0.4</v>
      </c>
      <c r="O3523" s="16"/>
      <c r="P3523" s="14"/>
      <c r="Q3523" s="12"/>
      <c r="R3523" s="13"/>
    </row>
    <row r="3524" spans="1:18" ht="15.85" customHeight="1">
      <c r="A3524" s="1"/>
      <c r="B3524" s="6" t="s">
        <v>14</v>
      </c>
      <c r="C3524" s="6">
        <v>1185732</v>
      </c>
      <c r="D3524" s="7">
        <v>44504</v>
      </c>
      <c r="E3524" s="6" t="s">
        <v>15</v>
      </c>
      <c r="F3524" s="6" t="s">
        <v>119</v>
      </c>
      <c r="G3524" s="6" t="s">
        <v>120</v>
      </c>
      <c r="H3524" s="6" t="s">
        <v>19</v>
      </c>
      <c r="I3524" s="8">
        <v>0.55000000000000004</v>
      </c>
      <c r="J3524" s="9">
        <v>2950</v>
      </c>
      <c r="K3524" s="10">
        <f t="shared" si="26"/>
        <v>1622.5000000000002</v>
      </c>
      <c r="L3524" s="10">
        <f t="shared" si="27"/>
        <v>486.75000000000006</v>
      </c>
      <c r="M3524" s="11">
        <v>0.3</v>
      </c>
      <c r="O3524" s="16"/>
      <c r="P3524" s="14"/>
      <c r="Q3524" s="12"/>
      <c r="R3524" s="13"/>
    </row>
    <row r="3525" spans="1:18" ht="15.85" customHeight="1">
      <c r="A3525" s="1"/>
      <c r="B3525" s="6" t="s">
        <v>14</v>
      </c>
      <c r="C3525" s="6">
        <v>1185732</v>
      </c>
      <c r="D3525" s="7">
        <v>44504</v>
      </c>
      <c r="E3525" s="6" t="s">
        <v>15</v>
      </c>
      <c r="F3525" s="6" t="s">
        <v>119</v>
      </c>
      <c r="G3525" s="6" t="s">
        <v>120</v>
      </c>
      <c r="H3525" s="6" t="s">
        <v>20</v>
      </c>
      <c r="I3525" s="8">
        <v>0.55000000000000004</v>
      </c>
      <c r="J3525" s="9">
        <v>2750</v>
      </c>
      <c r="K3525" s="10">
        <f t="shared" si="26"/>
        <v>1512.5000000000002</v>
      </c>
      <c r="L3525" s="10">
        <f t="shared" si="27"/>
        <v>453.75000000000006</v>
      </c>
      <c r="M3525" s="11">
        <v>0.3</v>
      </c>
      <c r="O3525" s="16"/>
      <c r="P3525" s="14"/>
      <c r="Q3525" s="12"/>
      <c r="R3525" s="13"/>
    </row>
    <row r="3526" spans="1:18" ht="15.85" customHeight="1">
      <c r="A3526" s="1"/>
      <c r="B3526" s="6" t="s">
        <v>14</v>
      </c>
      <c r="C3526" s="6">
        <v>1185732</v>
      </c>
      <c r="D3526" s="7">
        <v>44504</v>
      </c>
      <c r="E3526" s="6" t="s">
        <v>15</v>
      </c>
      <c r="F3526" s="6" t="s">
        <v>119</v>
      </c>
      <c r="G3526" s="6" t="s">
        <v>120</v>
      </c>
      <c r="H3526" s="6" t="s">
        <v>21</v>
      </c>
      <c r="I3526" s="8">
        <v>0.65</v>
      </c>
      <c r="J3526" s="9">
        <v>2500</v>
      </c>
      <c r="K3526" s="10">
        <f t="shared" si="26"/>
        <v>1625</v>
      </c>
      <c r="L3526" s="10">
        <f t="shared" si="27"/>
        <v>487.5</v>
      </c>
      <c r="M3526" s="11">
        <v>0.3</v>
      </c>
      <c r="O3526" s="16"/>
      <c r="P3526" s="14"/>
      <c r="Q3526" s="12"/>
      <c r="R3526" s="13"/>
    </row>
    <row r="3527" spans="1:18" ht="15.85" customHeight="1">
      <c r="A3527" s="1"/>
      <c r="B3527" s="6" t="s">
        <v>14</v>
      </c>
      <c r="C3527" s="6">
        <v>1185732</v>
      </c>
      <c r="D3527" s="7">
        <v>44504</v>
      </c>
      <c r="E3527" s="6" t="s">
        <v>15</v>
      </c>
      <c r="F3527" s="6" t="s">
        <v>119</v>
      </c>
      <c r="G3527" s="6" t="s">
        <v>120</v>
      </c>
      <c r="H3527" s="6" t="s">
        <v>22</v>
      </c>
      <c r="I3527" s="8">
        <v>0.7</v>
      </c>
      <c r="J3527" s="9">
        <v>3500</v>
      </c>
      <c r="K3527" s="10">
        <f t="shared" si="26"/>
        <v>2450</v>
      </c>
      <c r="L3527" s="10">
        <f t="shared" si="27"/>
        <v>857.5</v>
      </c>
      <c r="M3527" s="11">
        <v>0.35</v>
      </c>
      <c r="O3527" s="16"/>
      <c r="P3527" s="14"/>
      <c r="Q3527" s="12"/>
      <c r="R3527" s="13"/>
    </row>
    <row r="3528" spans="1:18" ht="15.85" customHeight="1">
      <c r="A3528" s="1"/>
      <c r="B3528" s="6" t="s">
        <v>14</v>
      </c>
      <c r="C3528" s="6">
        <v>1185732</v>
      </c>
      <c r="D3528" s="7">
        <v>44533</v>
      </c>
      <c r="E3528" s="6" t="s">
        <v>15</v>
      </c>
      <c r="F3528" s="6" t="s">
        <v>119</v>
      </c>
      <c r="G3528" s="6" t="s">
        <v>120</v>
      </c>
      <c r="H3528" s="6" t="s">
        <v>17</v>
      </c>
      <c r="I3528" s="8">
        <v>0.65</v>
      </c>
      <c r="J3528" s="9">
        <v>5750</v>
      </c>
      <c r="K3528" s="10">
        <f t="shared" si="26"/>
        <v>3737.5</v>
      </c>
      <c r="L3528" s="10">
        <f t="shared" si="27"/>
        <v>1495</v>
      </c>
      <c r="M3528" s="11">
        <v>0.4</v>
      </c>
      <c r="O3528" s="16"/>
      <c r="P3528" s="14"/>
      <c r="Q3528" s="12"/>
      <c r="R3528" s="13"/>
    </row>
    <row r="3529" spans="1:18" ht="15.85" customHeight="1">
      <c r="A3529" s="1"/>
      <c r="B3529" s="6" t="s">
        <v>14</v>
      </c>
      <c r="C3529" s="6">
        <v>1185732</v>
      </c>
      <c r="D3529" s="7">
        <v>44533</v>
      </c>
      <c r="E3529" s="6" t="s">
        <v>15</v>
      </c>
      <c r="F3529" s="6" t="s">
        <v>119</v>
      </c>
      <c r="G3529" s="6" t="s">
        <v>120</v>
      </c>
      <c r="H3529" s="6" t="s">
        <v>18</v>
      </c>
      <c r="I3529" s="8">
        <v>0.55000000000000004</v>
      </c>
      <c r="J3529" s="9">
        <v>3750</v>
      </c>
      <c r="K3529" s="10">
        <f t="shared" si="26"/>
        <v>2062.5</v>
      </c>
      <c r="L3529" s="10">
        <f t="shared" si="27"/>
        <v>825</v>
      </c>
      <c r="M3529" s="11">
        <v>0.4</v>
      </c>
      <c r="O3529" s="16"/>
      <c r="P3529" s="14"/>
      <c r="Q3529" s="12"/>
      <c r="R3529" s="13"/>
    </row>
    <row r="3530" spans="1:18" ht="15.85" customHeight="1">
      <c r="A3530" s="1"/>
      <c r="B3530" s="6" t="s">
        <v>14</v>
      </c>
      <c r="C3530" s="6">
        <v>1185732</v>
      </c>
      <c r="D3530" s="7">
        <v>44533</v>
      </c>
      <c r="E3530" s="6" t="s">
        <v>15</v>
      </c>
      <c r="F3530" s="6" t="s">
        <v>119</v>
      </c>
      <c r="G3530" s="6" t="s">
        <v>120</v>
      </c>
      <c r="H3530" s="6" t="s">
        <v>19</v>
      </c>
      <c r="I3530" s="8">
        <v>0.55000000000000004</v>
      </c>
      <c r="J3530" s="9">
        <v>3500</v>
      </c>
      <c r="K3530" s="10">
        <f t="shared" si="26"/>
        <v>1925.0000000000002</v>
      </c>
      <c r="L3530" s="10">
        <f t="shared" si="27"/>
        <v>577.5</v>
      </c>
      <c r="M3530" s="11">
        <v>0.3</v>
      </c>
      <c r="O3530" s="16"/>
      <c r="P3530" s="14"/>
      <c r="Q3530" s="12"/>
      <c r="R3530" s="13"/>
    </row>
    <row r="3531" spans="1:18" ht="15.85" customHeight="1">
      <c r="A3531" s="1"/>
      <c r="B3531" s="6" t="s">
        <v>14</v>
      </c>
      <c r="C3531" s="6">
        <v>1185732</v>
      </c>
      <c r="D3531" s="7">
        <v>44533</v>
      </c>
      <c r="E3531" s="6" t="s">
        <v>15</v>
      </c>
      <c r="F3531" s="6" t="s">
        <v>119</v>
      </c>
      <c r="G3531" s="6" t="s">
        <v>120</v>
      </c>
      <c r="H3531" s="6" t="s">
        <v>20</v>
      </c>
      <c r="I3531" s="8">
        <v>0.55000000000000004</v>
      </c>
      <c r="J3531" s="9">
        <v>3000</v>
      </c>
      <c r="K3531" s="10">
        <f t="shared" si="26"/>
        <v>1650.0000000000002</v>
      </c>
      <c r="L3531" s="10">
        <f t="shared" si="27"/>
        <v>495.00000000000006</v>
      </c>
      <c r="M3531" s="11">
        <v>0.3</v>
      </c>
      <c r="O3531" s="16"/>
      <c r="P3531" s="14"/>
      <c r="Q3531" s="12"/>
      <c r="R3531" s="13"/>
    </row>
    <row r="3532" spans="1:18" ht="15.85" customHeight="1">
      <c r="A3532" s="1"/>
      <c r="B3532" s="6" t="s">
        <v>14</v>
      </c>
      <c r="C3532" s="6">
        <v>1185732</v>
      </c>
      <c r="D3532" s="7">
        <v>44533</v>
      </c>
      <c r="E3532" s="6" t="s">
        <v>15</v>
      </c>
      <c r="F3532" s="6" t="s">
        <v>119</v>
      </c>
      <c r="G3532" s="6" t="s">
        <v>120</v>
      </c>
      <c r="H3532" s="6" t="s">
        <v>21</v>
      </c>
      <c r="I3532" s="8">
        <v>0.65</v>
      </c>
      <c r="J3532" s="9">
        <v>3000</v>
      </c>
      <c r="K3532" s="10">
        <f t="shared" si="26"/>
        <v>1950</v>
      </c>
      <c r="L3532" s="10">
        <f t="shared" si="27"/>
        <v>585</v>
      </c>
      <c r="M3532" s="11">
        <v>0.3</v>
      </c>
      <c r="O3532" s="16"/>
      <c r="P3532" s="14"/>
      <c r="Q3532" s="12"/>
      <c r="R3532" s="13"/>
    </row>
    <row r="3533" spans="1:18" ht="15.85" customHeight="1">
      <c r="A3533" s="1"/>
      <c r="B3533" s="6" t="s">
        <v>14</v>
      </c>
      <c r="C3533" s="6">
        <v>1185732</v>
      </c>
      <c r="D3533" s="7">
        <v>44533</v>
      </c>
      <c r="E3533" s="6" t="s">
        <v>15</v>
      </c>
      <c r="F3533" s="6" t="s">
        <v>119</v>
      </c>
      <c r="G3533" s="6" t="s">
        <v>120</v>
      </c>
      <c r="H3533" s="6" t="s">
        <v>22</v>
      </c>
      <c r="I3533" s="8">
        <v>0.7</v>
      </c>
      <c r="J3533" s="9">
        <v>4000</v>
      </c>
      <c r="K3533" s="10">
        <f t="shared" si="26"/>
        <v>2800</v>
      </c>
      <c r="L3533" s="10">
        <f t="shared" si="27"/>
        <v>979.99999999999989</v>
      </c>
      <c r="M3533" s="11">
        <v>0.35</v>
      </c>
      <c r="O3533" s="16"/>
      <c r="P3533" s="14"/>
      <c r="Q3533" s="12"/>
      <c r="R3533" s="13"/>
    </row>
    <row r="3534" spans="1:18" ht="15.85" customHeight="1">
      <c r="A3534" s="1" t="s">
        <v>39</v>
      </c>
      <c r="B3534" s="6" t="s">
        <v>14</v>
      </c>
      <c r="C3534" s="6">
        <v>1185732</v>
      </c>
      <c r="D3534" s="7">
        <v>44206</v>
      </c>
      <c r="E3534" s="6" t="s">
        <v>15</v>
      </c>
      <c r="F3534" s="6" t="s">
        <v>121</v>
      </c>
      <c r="G3534" s="6" t="s">
        <v>122</v>
      </c>
      <c r="H3534" s="6" t="s">
        <v>17</v>
      </c>
      <c r="I3534" s="8">
        <v>0.35000000000000003</v>
      </c>
      <c r="J3534" s="9">
        <v>4250</v>
      </c>
      <c r="K3534" s="10">
        <f t="shared" si="26"/>
        <v>1487.5000000000002</v>
      </c>
      <c r="L3534" s="10">
        <f t="shared" si="27"/>
        <v>520.625</v>
      </c>
      <c r="M3534" s="11">
        <v>0.35</v>
      </c>
      <c r="O3534" s="16"/>
      <c r="P3534" s="14"/>
      <c r="Q3534" s="12"/>
      <c r="R3534" s="13"/>
    </row>
    <row r="3535" spans="1:18" ht="15.85" customHeight="1">
      <c r="A3535" s="1"/>
      <c r="B3535" s="6" t="s">
        <v>14</v>
      </c>
      <c r="C3535" s="6">
        <v>1185732</v>
      </c>
      <c r="D3535" s="7">
        <v>44206</v>
      </c>
      <c r="E3535" s="6" t="s">
        <v>15</v>
      </c>
      <c r="F3535" s="6" t="s">
        <v>121</v>
      </c>
      <c r="G3535" s="6" t="s">
        <v>122</v>
      </c>
      <c r="H3535" s="6" t="s">
        <v>18</v>
      </c>
      <c r="I3535" s="8">
        <v>0.35000000000000003</v>
      </c>
      <c r="J3535" s="9">
        <v>2250</v>
      </c>
      <c r="K3535" s="10">
        <f t="shared" si="26"/>
        <v>787.50000000000011</v>
      </c>
      <c r="L3535" s="10">
        <f t="shared" si="27"/>
        <v>275.625</v>
      </c>
      <c r="M3535" s="11">
        <v>0.35</v>
      </c>
      <c r="O3535" s="16"/>
      <c r="P3535" s="14"/>
      <c r="Q3535" s="12"/>
      <c r="R3535" s="13"/>
    </row>
    <row r="3536" spans="1:18" ht="15.85" customHeight="1">
      <c r="A3536" s="1"/>
      <c r="B3536" s="6" t="s">
        <v>14</v>
      </c>
      <c r="C3536" s="6">
        <v>1185732</v>
      </c>
      <c r="D3536" s="7">
        <v>44206</v>
      </c>
      <c r="E3536" s="6" t="s">
        <v>15</v>
      </c>
      <c r="F3536" s="6" t="s">
        <v>121</v>
      </c>
      <c r="G3536" s="6" t="s">
        <v>122</v>
      </c>
      <c r="H3536" s="6" t="s">
        <v>19</v>
      </c>
      <c r="I3536" s="8">
        <v>0.25000000000000006</v>
      </c>
      <c r="J3536" s="9">
        <v>2250</v>
      </c>
      <c r="K3536" s="10">
        <f t="shared" si="26"/>
        <v>562.50000000000011</v>
      </c>
      <c r="L3536" s="10">
        <f t="shared" si="27"/>
        <v>225.00000000000006</v>
      </c>
      <c r="M3536" s="11">
        <v>0.4</v>
      </c>
      <c r="O3536" s="16"/>
      <c r="P3536" s="14"/>
      <c r="Q3536" s="12"/>
      <c r="R3536" s="13"/>
    </row>
    <row r="3537" spans="1:18" ht="15.85" customHeight="1">
      <c r="A3537" s="1"/>
      <c r="B3537" s="6" t="s">
        <v>14</v>
      </c>
      <c r="C3537" s="6">
        <v>1185732</v>
      </c>
      <c r="D3537" s="7">
        <v>44206</v>
      </c>
      <c r="E3537" s="6" t="s">
        <v>15</v>
      </c>
      <c r="F3537" s="6" t="s">
        <v>121</v>
      </c>
      <c r="G3537" s="6" t="s">
        <v>122</v>
      </c>
      <c r="H3537" s="6" t="s">
        <v>20</v>
      </c>
      <c r="I3537" s="8">
        <v>0.3</v>
      </c>
      <c r="J3537" s="9">
        <v>750</v>
      </c>
      <c r="K3537" s="10">
        <f t="shared" si="26"/>
        <v>225</v>
      </c>
      <c r="L3537" s="10">
        <f t="shared" si="27"/>
        <v>90</v>
      </c>
      <c r="M3537" s="11">
        <v>0.4</v>
      </c>
      <c r="O3537" s="16"/>
      <c r="P3537" s="14"/>
      <c r="Q3537" s="12"/>
      <c r="R3537" s="13"/>
    </row>
    <row r="3538" spans="1:18" ht="15.85" customHeight="1">
      <c r="A3538" s="1"/>
      <c r="B3538" s="6" t="s">
        <v>14</v>
      </c>
      <c r="C3538" s="6">
        <v>1185732</v>
      </c>
      <c r="D3538" s="7">
        <v>44206</v>
      </c>
      <c r="E3538" s="6" t="s">
        <v>15</v>
      </c>
      <c r="F3538" s="6" t="s">
        <v>121</v>
      </c>
      <c r="G3538" s="6" t="s">
        <v>122</v>
      </c>
      <c r="H3538" s="6" t="s">
        <v>21</v>
      </c>
      <c r="I3538" s="8">
        <v>0.45</v>
      </c>
      <c r="J3538" s="9">
        <v>1250</v>
      </c>
      <c r="K3538" s="10">
        <f t="shared" si="26"/>
        <v>562.5</v>
      </c>
      <c r="L3538" s="10">
        <f t="shared" si="27"/>
        <v>168.75</v>
      </c>
      <c r="M3538" s="11">
        <v>0.3</v>
      </c>
      <c r="O3538" s="16"/>
      <c r="P3538" s="14"/>
      <c r="Q3538" s="12"/>
      <c r="R3538" s="13"/>
    </row>
    <row r="3539" spans="1:18" ht="15.85" customHeight="1">
      <c r="A3539" s="1"/>
      <c r="B3539" s="6" t="s">
        <v>14</v>
      </c>
      <c r="C3539" s="6">
        <v>1185732</v>
      </c>
      <c r="D3539" s="7">
        <v>44206</v>
      </c>
      <c r="E3539" s="6" t="s">
        <v>15</v>
      </c>
      <c r="F3539" s="6" t="s">
        <v>121</v>
      </c>
      <c r="G3539" s="6" t="s">
        <v>122</v>
      </c>
      <c r="H3539" s="6" t="s">
        <v>22</v>
      </c>
      <c r="I3539" s="8">
        <v>0.35000000000000003</v>
      </c>
      <c r="J3539" s="9">
        <v>2250</v>
      </c>
      <c r="K3539" s="10">
        <f t="shared" si="26"/>
        <v>787.50000000000011</v>
      </c>
      <c r="L3539" s="10">
        <f t="shared" si="27"/>
        <v>315.00000000000006</v>
      </c>
      <c r="M3539" s="11">
        <v>0.4</v>
      </c>
      <c r="O3539" s="16"/>
      <c r="P3539" s="14"/>
      <c r="Q3539" s="12"/>
      <c r="R3539" s="13"/>
    </row>
    <row r="3540" spans="1:18" ht="15.85" customHeight="1">
      <c r="A3540" s="1"/>
      <c r="B3540" s="6" t="s">
        <v>14</v>
      </c>
      <c r="C3540" s="6">
        <v>1185732</v>
      </c>
      <c r="D3540" s="7">
        <v>44235</v>
      </c>
      <c r="E3540" s="6" t="s">
        <v>15</v>
      </c>
      <c r="F3540" s="6" t="s">
        <v>121</v>
      </c>
      <c r="G3540" s="6" t="s">
        <v>122</v>
      </c>
      <c r="H3540" s="6" t="s">
        <v>17</v>
      </c>
      <c r="I3540" s="8">
        <v>0.35000000000000003</v>
      </c>
      <c r="J3540" s="9">
        <v>4750</v>
      </c>
      <c r="K3540" s="10">
        <f t="shared" si="26"/>
        <v>1662.5000000000002</v>
      </c>
      <c r="L3540" s="10">
        <f t="shared" si="27"/>
        <v>581.875</v>
      </c>
      <c r="M3540" s="11">
        <v>0.35</v>
      </c>
      <c r="O3540" s="16"/>
      <c r="P3540" s="14"/>
      <c r="Q3540" s="12"/>
      <c r="R3540" s="13"/>
    </row>
    <row r="3541" spans="1:18" ht="15.85" customHeight="1">
      <c r="A3541" s="1"/>
      <c r="B3541" s="6" t="s">
        <v>14</v>
      </c>
      <c r="C3541" s="6">
        <v>1185732</v>
      </c>
      <c r="D3541" s="7">
        <v>44235</v>
      </c>
      <c r="E3541" s="6" t="s">
        <v>15</v>
      </c>
      <c r="F3541" s="6" t="s">
        <v>121</v>
      </c>
      <c r="G3541" s="6" t="s">
        <v>122</v>
      </c>
      <c r="H3541" s="6" t="s">
        <v>18</v>
      </c>
      <c r="I3541" s="8">
        <v>0.35000000000000003</v>
      </c>
      <c r="J3541" s="9">
        <v>1250</v>
      </c>
      <c r="K3541" s="10">
        <f t="shared" si="26"/>
        <v>437.50000000000006</v>
      </c>
      <c r="L3541" s="10">
        <f t="shared" si="27"/>
        <v>153.125</v>
      </c>
      <c r="M3541" s="11">
        <v>0.35</v>
      </c>
      <c r="O3541" s="16"/>
      <c r="P3541" s="14"/>
      <c r="Q3541" s="12"/>
      <c r="R3541" s="13"/>
    </row>
    <row r="3542" spans="1:18" ht="15.85" customHeight="1">
      <c r="A3542" s="1"/>
      <c r="B3542" s="6" t="s">
        <v>14</v>
      </c>
      <c r="C3542" s="6">
        <v>1185732</v>
      </c>
      <c r="D3542" s="7">
        <v>44235</v>
      </c>
      <c r="E3542" s="6" t="s">
        <v>15</v>
      </c>
      <c r="F3542" s="6" t="s">
        <v>121</v>
      </c>
      <c r="G3542" s="6" t="s">
        <v>122</v>
      </c>
      <c r="H3542" s="6" t="s">
        <v>19</v>
      </c>
      <c r="I3542" s="8">
        <v>0.25000000000000006</v>
      </c>
      <c r="J3542" s="9">
        <v>1750</v>
      </c>
      <c r="K3542" s="10">
        <f t="shared" si="26"/>
        <v>437.50000000000011</v>
      </c>
      <c r="L3542" s="10">
        <f t="shared" si="27"/>
        <v>175.00000000000006</v>
      </c>
      <c r="M3542" s="11">
        <v>0.4</v>
      </c>
      <c r="O3542" s="16"/>
      <c r="P3542" s="14"/>
      <c r="Q3542" s="12"/>
      <c r="R3542" s="13"/>
    </row>
    <row r="3543" spans="1:18" ht="15.85" customHeight="1">
      <c r="A3543" s="1"/>
      <c r="B3543" s="6" t="s">
        <v>14</v>
      </c>
      <c r="C3543" s="6">
        <v>1185732</v>
      </c>
      <c r="D3543" s="7">
        <v>44235</v>
      </c>
      <c r="E3543" s="6" t="s">
        <v>15</v>
      </c>
      <c r="F3543" s="6" t="s">
        <v>121</v>
      </c>
      <c r="G3543" s="6" t="s">
        <v>122</v>
      </c>
      <c r="H3543" s="6" t="s">
        <v>20</v>
      </c>
      <c r="I3543" s="8">
        <v>0.3</v>
      </c>
      <c r="J3543" s="9">
        <v>500</v>
      </c>
      <c r="K3543" s="10">
        <f t="shared" si="26"/>
        <v>150</v>
      </c>
      <c r="L3543" s="10">
        <f t="shared" si="27"/>
        <v>60</v>
      </c>
      <c r="M3543" s="11">
        <v>0.4</v>
      </c>
      <c r="O3543" s="16"/>
      <c r="P3543" s="14"/>
      <c r="Q3543" s="12"/>
      <c r="R3543" s="13"/>
    </row>
    <row r="3544" spans="1:18" ht="15.85" customHeight="1">
      <c r="A3544" s="1"/>
      <c r="B3544" s="6" t="s">
        <v>14</v>
      </c>
      <c r="C3544" s="6">
        <v>1185732</v>
      </c>
      <c r="D3544" s="7">
        <v>44235</v>
      </c>
      <c r="E3544" s="6" t="s">
        <v>15</v>
      </c>
      <c r="F3544" s="6" t="s">
        <v>121</v>
      </c>
      <c r="G3544" s="6" t="s">
        <v>122</v>
      </c>
      <c r="H3544" s="6" t="s">
        <v>21</v>
      </c>
      <c r="I3544" s="8">
        <v>0.45</v>
      </c>
      <c r="J3544" s="9">
        <v>1250</v>
      </c>
      <c r="K3544" s="10">
        <f t="shared" si="26"/>
        <v>562.5</v>
      </c>
      <c r="L3544" s="10">
        <f t="shared" si="27"/>
        <v>168.75</v>
      </c>
      <c r="M3544" s="11">
        <v>0.3</v>
      </c>
      <c r="O3544" s="16"/>
      <c r="P3544" s="14"/>
      <c r="Q3544" s="12"/>
      <c r="R3544" s="13"/>
    </row>
    <row r="3545" spans="1:18" ht="15.85" customHeight="1">
      <c r="A3545" s="1"/>
      <c r="B3545" s="6" t="s">
        <v>14</v>
      </c>
      <c r="C3545" s="6">
        <v>1185732</v>
      </c>
      <c r="D3545" s="7">
        <v>44235</v>
      </c>
      <c r="E3545" s="6" t="s">
        <v>15</v>
      </c>
      <c r="F3545" s="6" t="s">
        <v>121</v>
      </c>
      <c r="G3545" s="6" t="s">
        <v>122</v>
      </c>
      <c r="H3545" s="6" t="s">
        <v>22</v>
      </c>
      <c r="I3545" s="8">
        <v>0.35000000000000003</v>
      </c>
      <c r="J3545" s="9">
        <v>2250</v>
      </c>
      <c r="K3545" s="10">
        <f t="shared" si="26"/>
        <v>787.50000000000011</v>
      </c>
      <c r="L3545" s="10">
        <f t="shared" si="27"/>
        <v>315.00000000000006</v>
      </c>
      <c r="M3545" s="11">
        <v>0.4</v>
      </c>
      <c r="O3545" s="16"/>
      <c r="P3545" s="14"/>
      <c r="Q3545" s="12"/>
      <c r="R3545" s="13"/>
    </row>
    <row r="3546" spans="1:18" ht="15.85" customHeight="1">
      <c r="A3546" s="1"/>
      <c r="B3546" s="6" t="s">
        <v>14</v>
      </c>
      <c r="C3546" s="6">
        <v>1185732</v>
      </c>
      <c r="D3546" s="7">
        <v>44261</v>
      </c>
      <c r="E3546" s="6" t="s">
        <v>15</v>
      </c>
      <c r="F3546" s="6" t="s">
        <v>121</v>
      </c>
      <c r="G3546" s="6" t="s">
        <v>122</v>
      </c>
      <c r="H3546" s="6" t="s">
        <v>17</v>
      </c>
      <c r="I3546" s="8">
        <v>0.35000000000000003</v>
      </c>
      <c r="J3546" s="9">
        <v>4450</v>
      </c>
      <c r="K3546" s="10">
        <f t="shared" si="26"/>
        <v>1557.5000000000002</v>
      </c>
      <c r="L3546" s="10">
        <f t="shared" si="27"/>
        <v>545.125</v>
      </c>
      <c r="M3546" s="11">
        <v>0.35</v>
      </c>
      <c r="O3546" s="16"/>
      <c r="P3546" s="14"/>
      <c r="Q3546" s="12"/>
      <c r="R3546" s="13"/>
    </row>
    <row r="3547" spans="1:18" ht="15.85" customHeight="1">
      <c r="A3547" s="1"/>
      <c r="B3547" s="6" t="s">
        <v>14</v>
      </c>
      <c r="C3547" s="6">
        <v>1185732</v>
      </c>
      <c r="D3547" s="7">
        <v>44261</v>
      </c>
      <c r="E3547" s="6" t="s">
        <v>15</v>
      </c>
      <c r="F3547" s="6" t="s">
        <v>121</v>
      </c>
      <c r="G3547" s="6" t="s">
        <v>122</v>
      </c>
      <c r="H3547" s="6" t="s">
        <v>18</v>
      </c>
      <c r="I3547" s="8">
        <v>0.35000000000000003</v>
      </c>
      <c r="J3547" s="9">
        <v>1500</v>
      </c>
      <c r="K3547" s="10">
        <f t="shared" si="26"/>
        <v>525</v>
      </c>
      <c r="L3547" s="10">
        <f t="shared" si="27"/>
        <v>183.75</v>
      </c>
      <c r="M3547" s="11">
        <v>0.35</v>
      </c>
      <c r="O3547" s="16"/>
      <c r="P3547" s="14"/>
      <c r="Q3547" s="12"/>
      <c r="R3547" s="13"/>
    </row>
    <row r="3548" spans="1:18" ht="15.85" customHeight="1">
      <c r="A3548" s="1"/>
      <c r="B3548" s="6" t="s">
        <v>14</v>
      </c>
      <c r="C3548" s="6">
        <v>1185732</v>
      </c>
      <c r="D3548" s="7">
        <v>44261</v>
      </c>
      <c r="E3548" s="6" t="s">
        <v>15</v>
      </c>
      <c r="F3548" s="6" t="s">
        <v>121</v>
      </c>
      <c r="G3548" s="6" t="s">
        <v>122</v>
      </c>
      <c r="H3548" s="6" t="s">
        <v>19</v>
      </c>
      <c r="I3548" s="8">
        <v>0.25000000000000006</v>
      </c>
      <c r="J3548" s="9">
        <v>1750</v>
      </c>
      <c r="K3548" s="10">
        <f t="shared" si="26"/>
        <v>437.50000000000011</v>
      </c>
      <c r="L3548" s="10">
        <f t="shared" si="27"/>
        <v>175.00000000000006</v>
      </c>
      <c r="M3548" s="11">
        <v>0.4</v>
      </c>
      <c r="O3548" s="16"/>
      <c r="P3548" s="14"/>
      <c r="Q3548" s="12"/>
      <c r="R3548" s="13"/>
    </row>
    <row r="3549" spans="1:18" ht="15.85" customHeight="1">
      <c r="A3549" s="1"/>
      <c r="B3549" s="6" t="s">
        <v>14</v>
      </c>
      <c r="C3549" s="6">
        <v>1185732</v>
      </c>
      <c r="D3549" s="7">
        <v>44261</v>
      </c>
      <c r="E3549" s="6" t="s">
        <v>15</v>
      </c>
      <c r="F3549" s="6" t="s">
        <v>121</v>
      </c>
      <c r="G3549" s="6" t="s">
        <v>122</v>
      </c>
      <c r="H3549" s="6" t="s">
        <v>20</v>
      </c>
      <c r="I3549" s="8">
        <v>0.3</v>
      </c>
      <c r="J3549" s="9">
        <v>250</v>
      </c>
      <c r="K3549" s="10">
        <f t="shared" si="26"/>
        <v>75</v>
      </c>
      <c r="L3549" s="10">
        <f t="shared" si="27"/>
        <v>30</v>
      </c>
      <c r="M3549" s="11">
        <v>0.4</v>
      </c>
      <c r="O3549" s="16"/>
      <c r="P3549" s="14"/>
      <c r="Q3549" s="12"/>
      <c r="R3549" s="13"/>
    </row>
    <row r="3550" spans="1:18" ht="15.85" customHeight="1">
      <c r="A3550" s="1"/>
      <c r="B3550" s="6" t="s">
        <v>14</v>
      </c>
      <c r="C3550" s="6">
        <v>1185732</v>
      </c>
      <c r="D3550" s="7">
        <v>44261</v>
      </c>
      <c r="E3550" s="6" t="s">
        <v>15</v>
      </c>
      <c r="F3550" s="6" t="s">
        <v>121</v>
      </c>
      <c r="G3550" s="6" t="s">
        <v>122</v>
      </c>
      <c r="H3550" s="6" t="s">
        <v>21</v>
      </c>
      <c r="I3550" s="8">
        <v>0.45</v>
      </c>
      <c r="J3550" s="9">
        <v>750</v>
      </c>
      <c r="K3550" s="10">
        <f t="shared" si="26"/>
        <v>337.5</v>
      </c>
      <c r="L3550" s="10">
        <f t="shared" si="27"/>
        <v>101.25</v>
      </c>
      <c r="M3550" s="11">
        <v>0.3</v>
      </c>
      <c r="O3550" s="16"/>
      <c r="P3550" s="14"/>
      <c r="Q3550" s="12"/>
      <c r="R3550" s="13"/>
    </row>
    <row r="3551" spans="1:18" ht="15.85" customHeight="1">
      <c r="A3551" s="1"/>
      <c r="B3551" s="6" t="s">
        <v>14</v>
      </c>
      <c r="C3551" s="6">
        <v>1185732</v>
      </c>
      <c r="D3551" s="7">
        <v>44261</v>
      </c>
      <c r="E3551" s="6" t="s">
        <v>15</v>
      </c>
      <c r="F3551" s="6" t="s">
        <v>121</v>
      </c>
      <c r="G3551" s="6" t="s">
        <v>122</v>
      </c>
      <c r="H3551" s="6" t="s">
        <v>22</v>
      </c>
      <c r="I3551" s="8">
        <v>0.35000000000000003</v>
      </c>
      <c r="J3551" s="9">
        <v>1750</v>
      </c>
      <c r="K3551" s="10">
        <f t="shared" si="26"/>
        <v>612.50000000000011</v>
      </c>
      <c r="L3551" s="10">
        <f t="shared" si="27"/>
        <v>245.00000000000006</v>
      </c>
      <c r="M3551" s="11">
        <v>0.4</v>
      </c>
      <c r="O3551" s="16"/>
      <c r="P3551" s="14"/>
      <c r="Q3551" s="12"/>
      <c r="R3551" s="13"/>
    </row>
    <row r="3552" spans="1:18" ht="15.85" customHeight="1">
      <c r="A3552" s="1"/>
      <c r="B3552" s="6" t="s">
        <v>14</v>
      </c>
      <c r="C3552" s="6">
        <v>1185732</v>
      </c>
      <c r="D3552" s="7">
        <v>44293</v>
      </c>
      <c r="E3552" s="6" t="s">
        <v>15</v>
      </c>
      <c r="F3552" s="6" t="s">
        <v>121</v>
      </c>
      <c r="G3552" s="6" t="s">
        <v>122</v>
      </c>
      <c r="H3552" s="6" t="s">
        <v>17</v>
      </c>
      <c r="I3552" s="8">
        <v>0.35000000000000003</v>
      </c>
      <c r="J3552" s="9">
        <v>4250</v>
      </c>
      <c r="K3552" s="10">
        <f t="shared" si="26"/>
        <v>1487.5000000000002</v>
      </c>
      <c r="L3552" s="10">
        <f t="shared" si="27"/>
        <v>520.625</v>
      </c>
      <c r="M3552" s="11">
        <v>0.35</v>
      </c>
      <c r="O3552" s="16"/>
      <c r="P3552" s="14"/>
      <c r="Q3552" s="12"/>
      <c r="R3552" s="13"/>
    </row>
    <row r="3553" spans="1:18" ht="15.85" customHeight="1">
      <c r="A3553" s="1"/>
      <c r="B3553" s="6" t="s">
        <v>14</v>
      </c>
      <c r="C3553" s="6">
        <v>1185732</v>
      </c>
      <c r="D3553" s="7">
        <v>44293</v>
      </c>
      <c r="E3553" s="6" t="s">
        <v>15</v>
      </c>
      <c r="F3553" s="6" t="s">
        <v>121</v>
      </c>
      <c r="G3553" s="6" t="s">
        <v>122</v>
      </c>
      <c r="H3553" s="6" t="s">
        <v>18</v>
      </c>
      <c r="I3553" s="8">
        <v>0.35000000000000003</v>
      </c>
      <c r="J3553" s="9">
        <v>1250</v>
      </c>
      <c r="K3553" s="10">
        <f t="shared" si="26"/>
        <v>437.50000000000006</v>
      </c>
      <c r="L3553" s="10">
        <f t="shared" si="27"/>
        <v>153.125</v>
      </c>
      <c r="M3553" s="11">
        <v>0.35</v>
      </c>
      <c r="O3553" s="16"/>
      <c r="P3553" s="14"/>
      <c r="Q3553" s="12"/>
      <c r="R3553" s="13"/>
    </row>
    <row r="3554" spans="1:18" ht="15.85" customHeight="1">
      <c r="A3554" s="1"/>
      <c r="B3554" s="6" t="s">
        <v>14</v>
      </c>
      <c r="C3554" s="6">
        <v>1185732</v>
      </c>
      <c r="D3554" s="7">
        <v>44293</v>
      </c>
      <c r="E3554" s="6" t="s">
        <v>15</v>
      </c>
      <c r="F3554" s="6" t="s">
        <v>121</v>
      </c>
      <c r="G3554" s="6" t="s">
        <v>122</v>
      </c>
      <c r="H3554" s="6" t="s">
        <v>19</v>
      </c>
      <c r="I3554" s="8">
        <v>0.25000000000000006</v>
      </c>
      <c r="J3554" s="9">
        <v>1250</v>
      </c>
      <c r="K3554" s="10">
        <f t="shared" si="26"/>
        <v>312.50000000000006</v>
      </c>
      <c r="L3554" s="10">
        <f t="shared" si="27"/>
        <v>125.00000000000003</v>
      </c>
      <c r="M3554" s="11">
        <v>0.4</v>
      </c>
      <c r="O3554" s="16"/>
      <c r="P3554" s="14"/>
      <c r="Q3554" s="12"/>
      <c r="R3554" s="13"/>
    </row>
    <row r="3555" spans="1:18" ht="15.85" customHeight="1">
      <c r="A3555" s="1"/>
      <c r="B3555" s="6" t="s">
        <v>14</v>
      </c>
      <c r="C3555" s="6">
        <v>1185732</v>
      </c>
      <c r="D3555" s="7">
        <v>44293</v>
      </c>
      <c r="E3555" s="6" t="s">
        <v>15</v>
      </c>
      <c r="F3555" s="6" t="s">
        <v>121</v>
      </c>
      <c r="G3555" s="6" t="s">
        <v>122</v>
      </c>
      <c r="H3555" s="6" t="s">
        <v>20</v>
      </c>
      <c r="I3555" s="8">
        <v>0.3</v>
      </c>
      <c r="J3555" s="9">
        <v>500</v>
      </c>
      <c r="K3555" s="10">
        <f t="shared" si="26"/>
        <v>150</v>
      </c>
      <c r="L3555" s="10">
        <f t="shared" si="27"/>
        <v>60</v>
      </c>
      <c r="M3555" s="11">
        <v>0.4</v>
      </c>
      <c r="O3555" s="16"/>
      <c r="P3555" s="14"/>
      <c r="Q3555" s="12"/>
      <c r="R3555" s="13"/>
    </row>
    <row r="3556" spans="1:18" ht="15.85" customHeight="1">
      <c r="A3556" s="1"/>
      <c r="B3556" s="6" t="s">
        <v>14</v>
      </c>
      <c r="C3556" s="6">
        <v>1185732</v>
      </c>
      <c r="D3556" s="7">
        <v>44293</v>
      </c>
      <c r="E3556" s="6" t="s">
        <v>15</v>
      </c>
      <c r="F3556" s="6" t="s">
        <v>121</v>
      </c>
      <c r="G3556" s="6" t="s">
        <v>122</v>
      </c>
      <c r="H3556" s="6" t="s">
        <v>21</v>
      </c>
      <c r="I3556" s="8">
        <v>0.45</v>
      </c>
      <c r="J3556" s="9">
        <v>500</v>
      </c>
      <c r="K3556" s="10">
        <f t="shared" si="26"/>
        <v>225</v>
      </c>
      <c r="L3556" s="10">
        <f t="shared" si="27"/>
        <v>67.5</v>
      </c>
      <c r="M3556" s="11">
        <v>0.3</v>
      </c>
      <c r="O3556" s="16"/>
      <c r="P3556" s="14"/>
      <c r="Q3556" s="12"/>
      <c r="R3556" s="13"/>
    </row>
    <row r="3557" spans="1:18" ht="15.85" customHeight="1">
      <c r="A3557" s="1"/>
      <c r="B3557" s="6" t="s">
        <v>14</v>
      </c>
      <c r="C3557" s="6">
        <v>1185732</v>
      </c>
      <c r="D3557" s="7">
        <v>44293</v>
      </c>
      <c r="E3557" s="6" t="s">
        <v>15</v>
      </c>
      <c r="F3557" s="6" t="s">
        <v>121</v>
      </c>
      <c r="G3557" s="6" t="s">
        <v>122</v>
      </c>
      <c r="H3557" s="6" t="s">
        <v>22</v>
      </c>
      <c r="I3557" s="8">
        <v>0.35000000000000003</v>
      </c>
      <c r="J3557" s="9">
        <v>2000</v>
      </c>
      <c r="K3557" s="10">
        <f t="shared" si="26"/>
        <v>700.00000000000011</v>
      </c>
      <c r="L3557" s="10">
        <f t="shared" si="27"/>
        <v>280.00000000000006</v>
      </c>
      <c r="M3557" s="11">
        <v>0.4</v>
      </c>
      <c r="O3557" s="16"/>
      <c r="P3557" s="14"/>
      <c r="Q3557" s="12"/>
      <c r="R3557" s="13"/>
    </row>
    <row r="3558" spans="1:18" ht="15.85" customHeight="1">
      <c r="A3558" s="1"/>
      <c r="B3558" s="6" t="s">
        <v>14</v>
      </c>
      <c r="C3558" s="6">
        <v>1185732</v>
      </c>
      <c r="D3558" s="7">
        <v>44322</v>
      </c>
      <c r="E3558" s="6" t="s">
        <v>15</v>
      </c>
      <c r="F3558" s="6" t="s">
        <v>121</v>
      </c>
      <c r="G3558" s="6" t="s">
        <v>122</v>
      </c>
      <c r="H3558" s="6" t="s">
        <v>17</v>
      </c>
      <c r="I3558" s="8">
        <v>0.49999999999999994</v>
      </c>
      <c r="J3558" s="9">
        <v>4700</v>
      </c>
      <c r="K3558" s="10">
        <f t="shared" si="26"/>
        <v>2349.9999999999995</v>
      </c>
      <c r="L3558" s="10">
        <f t="shared" si="27"/>
        <v>822.49999999999977</v>
      </c>
      <c r="M3558" s="11">
        <v>0.35</v>
      </c>
      <c r="O3558" s="16"/>
      <c r="P3558" s="14"/>
      <c r="Q3558" s="12"/>
      <c r="R3558" s="13"/>
    </row>
    <row r="3559" spans="1:18" ht="15.85" customHeight="1">
      <c r="A3559" s="1"/>
      <c r="B3559" s="6" t="s">
        <v>14</v>
      </c>
      <c r="C3559" s="6">
        <v>1185732</v>
      </c>
      <c r="D3559" s="7">
        <v>44322</v>
      </c>
      <c r="E3559" s="6" t="s">
        <v>15</v>
      </c>
      <c r="F3559" s="6" t="s">
        <v>121</v>
      </c>
      <c r="G3559" s="6" t="s">
        <v>122</v>
      </c>
      <c r="H3559" s="6" t="s">
        <v>18</v>
      </c>
      <c r="I3559" s="8">
        <v>0.45</v>
      </c>
      <c r="J3559" s="9">
        <v>1750</v>
      </c>
      <c r="K3559" s="10">
        <f t="shared" si="26"/>
        <v>787.5</v>
      </c>
      <c r="L3559" s="10">
        <f t="shared" si="27"/>
        <v>275.625</v>
      </c>
      <c r="M3559" s="11">
        <v>0.35</v>
      </c>
      <c r="O3559" s="16"/>
      <c r="P3559" s="14"/>
      <c r="Q3559" s="12"/>
      <c r="R3559" s="13"/>
    </row>
    <row r="3560" spans="1:18" ht="15.85" customHeight="1">
      <c r="A3560" s="1"/>
      <c r="B3560" s="6" t="s">
        <v>14</v>
      </c>
      <c r="C3560" s="6">
        <v>1185732</v>
      </c>
      <c r="D3560" s="7">
        <v>44322</v>
      </c>
      <c r="E3560" s="6" t="s">
        <v>15</v>
      </c>
      <c r="F3560" s="6" t="s">
        <v>121</v>
      </c>
      <c r="G3560" s="6" t="s">
        <v>122</v>
      </c>
      <c r="H3560" s="6" t="s">
        <v>19</v>
      </c>
      <c r="I3560" s="8">
        <v>0.4</v>
      </c>
      <c r="J3560" s="9">
        <v>2000</v>
      </c>
      <c r="K3560" s="10">
        <f t="shared" si="26"/>
        <v>800</v>
      </c>
      <c r="L3560" s="10">
        <f t="shared" si="27"/>
        <v>320</v>
      </c>
      <c r="M3560" s="11">
        <v>0.4</v>
      </c>
      <c r="O3560" s="16"/>
      <c r="P3560" s="14"/>
      <c r="Q3560" s="12"/>
      <c r="R3560" s="13"/>
    </row>
    <row r="3561" spans="1:18" ht="15.85" customHeight="1">
      <c r="A3561" s="1"/>
      <c r="B3561" s="6" t="s">
        <v>14</v>
      </c>
      <c r="C3561" s="6">
        <v>1185732</v>
      </c>
      <c r="D3561" s="7">
        <v>44322</v>
      </c>
      <c r="E3561" s="6" t="s">
        <v>15</v>
      </c>
      <c r="F3561" s="6" t="s">
        <v>121</v>
      </c>
      <c r="G3561" s="6" t="s">
        <v>122</v>
      </c>
      <c r="H3561" s="6" t="s">
        <v>20</v>
      </c>
      <c r="I3561" s="8">
        <v>0.4</v>
      </c>
      <c r="J3561" s="9">
        <v>1500</v>
      </c>
      <c r="K3561" s="10">
        <f t="shared" si="26"/>
        <v>600</v>
      </c>
      <c r="L3561" s="10">
        <f t="shared" si="27"/>
        <v>240</v>
      </c>
      <c r="M3561" s="11">
        <v>0.4</v>
      </c>
      <c r="O3561" s="16"/>
      <c r="P3561" s="14"/>
      <c r="Q3561" s="12"/>
      <c r="R3561" s="13"/>
    </row>
    <row r="3562" spans="1:18" ht="15.85" customHeight="1">
      <c r="A3562" s="1"/>
      <c r="B3562" s="6" t="s">
        <v>14</v>
      </c>
      <c r="C3562" s="6">
        <v>1185732</v>
      </c>
      <c r="D3562" s="7">
        <v>44322</v>
      </c>
      <c r="E3562" s="6" t="s">
        <v>15</v>
      </c>
      <c r="F3562" s="6" t="s">
        <v>121</v>
      </c>
      <c r="G3562" s="6" t="s">
        <v>122</v>
      </c>
      <c r="H3562" s="6" t="s">
        <v>21</v>
      </c>
      <c r="I3562" s="8">
        <v>0.49999999999999994</v>
      </c>
      <c r="J3562" s="9">
        <v>1750</v>
      </c>
      <c r="K3562" s="10">
        <f t="shared" si="26"/>
        <v>874.99999999999989</v>
      </c>
      <c r="L3562" s="10">
        <f t="shared" si="27"/>
        <v>262.49999999999994</v>
      </c>
      <c r="M3562" s="11">
        <v>0.3</v>
      </c>
      <c r="O3562" s="16"/>
      <c r="P3562" s="14"/>
      <c r="Q3562" s="12"/>
      <c r="R3562" s="13"/>
    </row>
    <row r="3563" spans="1:18" ht="15.85" customHeight="1">
      <c r="A3563" s="1"/>
      <c r="B3563" s="6" t="s">
        <v>14</v>
      </c>
      <c r="C3563" s="6">
        <v>1185732</v>
      </c>
      <c r="D3563" s="7">
        <v>44322</v>
      </c>
      <c r="E3563" s="6" t="s">
        <v>15</v>
      </c>
      <c r="F3563" s="6" t="s">
        <v>121</v>
      </c>
      <c r="G3563" s="6" t="s">
        <v>122</v>
      </c>
      <c r="H3563" s="6" t="s">
        <v>22</v>
      </c>
      <c r="I3563" s="8">
        <v>0.54999999999999993</v>
      </c>
      <c r="J3563" s="9">
        <v>3000</v>
      </c>
      <c r="K3563" s="10">
        <f t="shared" si="26"/>
        <v>1649.9999999999998</v>
      </c>
      <c r="L3563" s="10">
        <f t="shared" si="27"/>
        <v>660</v>
      </c>
      <c r="M3563" s="11">
        <v>0.4</v>
      </c>
      <c r="O3563" s="16"/>
      <c r="P3563" s="14"/>
      <c r="Q3563" s="12"/>
      <c r="R3563" s="13"/>
    </row>
    <row r="3564" spans="1:18" ht="15.85" customHeight="1">
      <c r="A3564" s="1"/>
      <c r="B3564" s="6" t="s">
        <v>14</v>
      </c>
      <c r="C3564" s="6">
        <v>1185732</v>
      </c>
      <c r="D3564" s="7">
        <v>44355</v>
      </c>
      <c r="E3564" s="6" t="s">
        <v>15</v>
      </c>
      <c r="F3564" s="6" t="s">
        <v>121</v>
      </c>
      <c r="G3564" s="6" t="s">
        <v>122</v>
      </c>
      <c r="H3564" s="6" t="s">
        <v>17</v>
      </c>
      <c r="I3564" s="8">
        <v>0.49999999999999994</v>
      </c>
      <c r="J3564" s="9">
        <v>5500</v>
      </c>
      <c r="K3564" s="10">
        <f t="shared" si="26"/>
        <v>2749.9999999999995</v>
      </c>
      <c r="L3564" s="10">
        <f t="shared" si="27"/>
        <v>962.49999999999977</v>
      </c>
      <c r="M3564" s="11">
        <v>0.35</v>
      </c>
      <c r="O3564" s="16"/>
      <c r="P3564" s="14"/>
      <c r="Q3564" s="12"/>
      <c r="R3564" s="13"/>
    </row>
    <row r="3565" spans="1:18" ht="15.85" customHeight="1">
      <c r="A3565" s="1"/>
      <c r="B3565" s="6" t="s">
        <v>14</v>
      </c>
      <c r="C3565" s="6">
        <v>1185732</v>
      </c>
      <c r="D3565" s="7">
        <v>44355</v>
      </c>
      <c r="E3565" s="6" t="s">
        <v>15</v>
      </c>
      <c r="F3565" s="6" t="s">
        <v>121</v>
      </c>
      <c r="G3565" s="6" t="s">
        <v>122</v>
      </c>
      <c r="H3565" s="6" t="s">
        <v>18</v>
      </c>
      <c r="I3565" s="8">
        <v>0.45</v>
      </c>
      <c r="J3565" s="9">
        <v>3000</v>
      </c>
      <c r="K3565" s="10">
        <f t="shared" si="26"/>
        <v>1350</v>
      </c>
      <c r="L3565" s="10">
        <f t="shared" si="27"/>
        <v>472.49999999999994</v>
      </c>
      <c r="M3565" s="11">
        <v>0.35</v>
      </c>
      <c r="O3565" s="16"/>
      <c r="P3565" s="14"/>
      <c r="Q3565" s="12"/>
      <c r="R3565" s="13"/>
    </row>
    <row r="3566" spans="1:18" ht="15.85" customHeight="1">
      <c r="A3566" s="1"/>
      <c r="B3566" s="6" t="s">
        <v>14</v>
      </c>
      <c r="C3566" s="6">
        <v>1185732</v>
      </c>
      <c r="D3566" s="7">
        <v>44355</v>
      </c>
      <c r="E3566" s="6" t="s">
        <v>15</v>
      </c>
      <c r="F3566" s="6" t="s">
        <v>121</v>
      </c>
      <c r="G3566" s="6" t="s">
        <v>122</v>
      </c>
      <c r="H3566" s="6" t="s">
        <v>19</v>
      </c>
      <c r="I3566" s="8">
        <v>0.4</v>
      </c>
      <c r="J3566" s="9">
        <v>2250</v>
      </c>
      <c r="K3566" s="10">
        <f t="shared" si="26"/>
        <v>900</v>
      </c>
      <c r="L3566" s="10">
        <f t="shared" si="27"/>
        <v>360</v>
      </c>
      <c r="M3566" s="11">
        <v>0.4</v>
      </c>
      <c r="O3566" s="16"/>
      <c r="P3566" s="14"/>
      <c r="Q3566" s="12"/>
      <c r="R3566" s="13"/>
    </row>
    <row r="3567" spans="1:18" ht="15.85" customHeight="1">
      <c r="A3567" s="1"/>
      <c r="B3567" s="6" t="s">
        <v>14</v>
      </c>
      <c r="C3567" s="6">
        <v>1185732</v>
      </c>
      <c r="D3567" s="7">
        <v>44355</v>
      </c>
      <c r="E3567" s="6" t="s">
        <v>15</v>
      </c>
      <c r="F3567" s="6" t="s">
        <v>121</v>
      </c>
      <c r="G3567" s="6" t="s">
        <v>122</v>
      </c>
      <c r="H3567" s="6" t="s">
        <v>20</v>
      </c>
      <c r="I3567" s="8">
        <v>0.4</v>
      </c>
      <c r="J3567" s="9">
        <v>2000</v>
      </c>
      <c r="K3567" s="10">
        <f t="shared" si="26"/>
        <v>800</v>
      </c>
      <c r="L3567" s="10">
        <f t="shared" si="27"/>
        <v>320</v>
      </c>
      <c r="M3567" s="11">
        <v>0.4</v>
      </c>
      <c r="O3567" s="16"/>
      <c r="P3567" s="14"/>
      <c r="Q3567" s="12"/>
      <c r="R3567" s="13"/>
    </row>
    <row r="3568" spans="1:18" ht="15.85" customHeight="1">
      <c r="A3568" s="1"/>
      <c r="B3568" s="6" t="s">
        <v>14</v>
      </c>
      <c r="C3568" s="6">
        <v>1185732</v>
      </c>
      <c r="D3568" s="7">
        <v>44355</v>
      </c>
      <c r="E3568" s="6" t="s">
        <v>15</v>
      </c>
      <c r="F3568" s="6" t="s">
        <v>121</v>
      </c>
      <c r="G3568" s="6" t="s">
        <v>122</v>
      </c>
      <c r="H3568" s="6" t="s">
        <v>21</v>
      </c>
      <c r="I3568" s="8">
        <v>0.49999999999999994</v>
      </c>
      <c r="J3568" s="9">
        <v>2000</v>
      </c>
      <c r="K3568" s="10">
        <f t="shared" si="26"/>
        <v>999.99999999999989</v>
      </c>
      <c r="L3568" s="10">
        <f t="shared" si="27"/>
        <v>299.99999999999994</v>
      </c>
      <c r="M3568" s="11">
        <v>0.3</v>
      </c>
      <c r="O3568" s="16"/>
      <c r="P3568" s="14"/>
      <c r="Q3568" s="12"/>
      <c r="R3568" s="13"/>
    </row>
    <row r="3569" spans="1:18" ht="15.85" customHeight="1">
      <c r="A3569" s="1"/>
      <c r="B3569" s="6" t="s">
        <v>14</v>
      </c>
      <c r="C3569" s="6">
        <v>1185732</v>
      </c>
      <c r="D3569" s="7">
        <v>44355</v>
      </c>
      <c r="E3569" s="6" t="s">
        <v>15</v>
      </c>
      <c r="F3569" s="6" t="s">
        <v>121</v>
      </c>
      <c r="G3569" s="6" t="s">
        <v>122</v>
      </c>
      <c r="H3569" s="6" t="s">
        <v>22</v>
      </c>
      <c r="I3569" s="8">
        <v>0.54999999999999993</v>
      </c>
      <c r="J3569" s="9">
        <v>3500</v>
      </c>
      <c r="K3569" s="10">
        <f t="shared" si="26"/>
        <v>1924.9999999999998</v>
      </c>
      <c r="L3569" s="10">
        <f t="shared" si="27"/>
        <v>770</v>
      </c>
      <c r="M3569" s="11">
        <v>0.4</v>
      </c>
      <c r="O3569" s="16"/>
      <c r="P3569" s="14"/>
      <c r="Q3569" s="12"/>
      <c r="R3569" s="13"/>
    </row>
    <row r="3570" spans="1:18" ht="15.85" customHeight="1">
      <c r="A3570" s="1"/>
      <c r="B3570" s="6" t="s">
        <v>14</v>
      </c>
      <c r="C3570" s="6">
        <v>1185732</v>
      </c>
      <c r="D3570" s="7">
        <v>44383</v>
      </c>
      <c r="E3570" s="6" t="s">
        <v>15</v>
      </c>
      <c r="F3570" s="6" t="s">
        <v>121</v>
      </c>
      <c r="G3570" s="6" t="s">
        <v>122</v>
      </c>
      <c r="H3570" s="6" t="s">
        <v>17</v>
      </c>
      <c r="I3570" s="8">
        <v>0.49999999999999994</v>
      </c>
      <c r="J3570" s="9">
        <v>5750</v>
      </c>
      <c r="K3570" s="10">
        <f t="shared" si="26"/>
        <v>2874.9999999999995</v>
      </c>
      <c r="L3570" s="10">
        <f t="shared" si="27"/>
        <v>1006.2499999999998</v>
      </c>
      <c r="M3570" s="11">
        <v>0.35</v>
      </c>
      <c r="O3570" s="16"/>
      <c r="P3570" s="14"/>
      <c r="Q3570" s="12"/>
      <c r="R3570" s="13"/>
    </row>
    <row r="3571" spans="1:18" ht="15.85" customHeight="1">
      <c r="A3571" s="1"/>
      <c r="B3571" s="6" t="s">
        <v>14</v>
      </c>
      <c r="C3571" s="6">
        <v>1185732</v>
      </c>
      <c r="D3571" s="7">
        <v>44383</v>
      </c>
      <c r="E3571" s="6" t="s">
        <v>15</v>
      </c>
      <c r="F3571" s="6" t="s">
        <v>121</v>
      </c>
      <c r="G3571" s="6" t="s">
        <v>122</v>
      </c>
      <c r="H3571" s="6" t="s">
        <v>18</v>
      </c>
      <c r="I3571" s="8">
        <v>0.45</v>
      </c>
      <c r="J3571" s="9">
        <v>3250</v>
      </c>
      <c r="K3571" s="10">
        <f t="shared" si="26"/>
        <v>1462.5</v>
      </c>
      <c r="L3571" s="10">
        <f t="shared" si="27"/>
        <v>511.87499999999994</v>
      </c>
      <c r="M3571" s="11">
        <v>0.35</v>
      </c>
      <c r="O3571" s="16"/>
      <c r="P3571" s="14"/>
      <c r="Q3571" s="12"/>
      <c r="R3571" s="13"/>
    </row>
    <row r="3572" spans="1:18" ht="15.85" customHeight="1">
      <c r="A3572" s="1"/>
      <c r="B3572" s="6" t="s">
        <v>14</v>
      </c>
      <c r="C3572" s="6">
        <v>1185732</v>
      </c>
      <c r="D3572" s="7">
        <v>44383</v>
      </c>
      <c r="E3572" s="6" t="s">
        <v>15</v>
      </c>
      <c r="F3572" s="6" t="s">
        <v>121</v>
      </c>
      <c r="G3572" s="6" t="s">
        <v>122</v>
      </c>
      <c r="H3572" s="6" t="s">
        <v>19</v>
      </c>
      <c r="I3572" s="8">
        <v>0.4</v>
      </c>
      <c r="J3572" s="9">
        <v>2500</v>
      </c>
      <c r="K3572" s="10">
        <f t="shared" si="26"/>
        <v>1000</v>
      </c>
      <c r="L3572" s="10">
        <f t="shared" si="27"/>
        <v>400</v>
      </c>
      <c r="M3572" s="11">
        <v>0.4</v>
      </c>
      <c r="O3572" s="16"/>
      <c r="P3572" s="14"/>
      <c r="Q3572" s="12"/>
      <c r="R3572" s="13"/>
    </row>
    <row r="3573" spans="1:18" ht="15.85" customHeight="1">
      <c r="A3573" s="1"/>
      <c r="B3573" s="6" t="s">
        <v>14</v>
      </c>
      <c r="C3573" s="6">
        <v>1185732</v>
      </c>
      <c r="D3573" s="7">
        <v>44383</v>
      </c>
      <c r="E3573" s="6" t="s">
        <v>15</v>
      </c>
      <c r="F3573" s="6" t="s">
        <v>121</v>
      </c>
      <c r="G3573" s="6" t="s">
        <v>122</v>
      </c>
      <c r="H3573" s="6" t="s">
        <v>20</v>
      </c>
      <c r="I3573" s="8">
        <v>0.4</v>
      </c>
      <c r="J3573" s="9">
        <v>2000</v>
      </c>
      <c r="K3573" s="10">
        <f t="shared" si="26"/>
        <v>800</v>
      </c>
      <c r="L3573" s="10">
        <f t="shared" si="27"/>
        <v>320</v>
      </c>
      <c r="M3573" s="11">
        <v>0.4</v>
      </c>
      <c r="O3573" s="16"/>
      <c r="P3573" s="14"/>
      <c r="Q3573" s="12"/>
      <c r="R3573" s="13"/>
    </row>
    <row r="3574" spans="1:18" ht="15.85" customHeight="1">
      <c r="A3574" s="1"/>
      <c r="B3574" s="6" t="s">
        <v>14</v>
      </c>
      <c r="C3574" s="6">
        <v>1185732</v>
      </c>
      <c r="D3574" s="7">
        <v>44383</v>
      </c>
      <c r="E3574" s="6" t="s">
        <v>15</v>
      </c>
      <c r="F3574" s="6" t="s">
        <v>121</v>
      </c>
      <c r="G3574" s="6" t="s">
        <v>122</v>
      </c>
      <c r="H3574" s="6" t="s">
        <v>21</v>
      </c>
      <c r="I3574" s="8">
        <v>0.49999999999999994</v>
      </c>
      <c r="J3574" s="9">
        <v>2250</v>
      </c>
      <c r="K3574" s="10">
        <f t="shared" si="26"/>
        <v>1124.9999999999998</v>
      </c>
      <c r="L3574" s="10">
        <f t="shared" si="27"/>
        <v>337.49999999999994</v>
      </c>
      <c r="M3574" s="11">
        <v>0.3</v>
      </c>
      <c r="O3574" s="16"/>
      <c r="P3574" s="14"/>
      <c r="Q3574" s="12"/>
      <c r="R3574" s="13"/>
    </row>
    <row r="3575" spans="1:18" ht="15.85" customHeight="1">
      <c r="A3575" s="1"/>
      <c r="B3575" s="6" t="s">
        <v>14</v>
      </c>
      <c r="C3575" s="6">
        <v>1185732</v>
      </c>
      <c r="D3575" s="7">
        <v>44383</v>
      </c>
      <c r="E3575" s="6" t="s">
        <v>15</v>
      </c>
      <c r="F3575" s="6" t="s">
        <v>121</v>
      </c>
      <c r="G3575" s="6" t="s">
        <v>122</v>
      </c>
      <c r="H3575" s="6" t="s">
        <v>22</v>
      </c>
      <c r="I3575" s="8">
        <v>0.54999999999999993</v>
      </c>
      <c r="J3575" s="9">
        <v>4000</v>
      </c>
      <c r="K3575" s="10">
        <f t="shared" si="26"/>
        <v>2199.9999999999995</v>
      </c>
      <c r="L3575" s="10">
        <f t="shared" si="27"/>
        <v>879.99999999999989</v>
      </c>
      <c r="M3575" s="11">
        <v>0.4</v>
      </c>
      <c r="O3575" s="16"/>
      <c r="P3575" s="14"/>
      <c r="Q3575" s="12"/>
      <c r="R3575" s="13"/>
    </row>
    <row r="3576" spans="1:18" ht="15.85" customHeight="1">
      <c r="A3576" s="1"/>
      <c r="B3576" s="6" t="s">
        <v>14</v>
      </c>
      <c r="C3576" s="6">
        <v>1185732</v>
      </c>
      <c r="D3576" s="7">
        <v>44415</v>
      </c>
      <c r="E3576" s="6" t="s">
        <v>15</v>
      </c>
      <c r="F3576" s="6" t="s">
        <v>121</v>
      </c>
      <c r="G3576" s="6" t="s">
        <v>122</v>
      </c>
      <c r="H3576" s="6" t="s">
        <v>17</v>
      </c>
      <c r="I3576" s="8">
        <v>0.49999999999999994</v>
      </c>
      <c r="J3576" s="9">
        <v>5500</v>
      </c>
      <c r="K3576" s="10">
        <f t="shared" ref="K3576:K3830" si="28">I3576*J3576</f>
        <v>2749.9999999999995</v>
      </c>
      <c r="L3576" s="10">
        <f t="shared" ref="L3576:L3830" si="29">K3576*M3576</f>
        <v>962.49999999999977</v>
      </c>
      <c r="M3576" s="11">
        <v>0.35</v>
      </c>
      <c r="O3576" s="16"/>
      <c r="P3576" s="14"/>
      <c r="Q3576" s="12"/>
      <c r="R3576" s="13"/>
    </row>
    <row r="3577" spans="1:18" ht="15.85" customHeight="1">
      <c r="A3577" s="1"/>
      <c r="B3577" s="6" t="s">
        <v>14</v>
      </c>
      <c r="C3577" s="6">
        <v>1185732</v>
      </c>
      <c r="D3577" s="7">
        <v>44415</v>
      </c>
      <c r="E3577" s="6" t="s">
        <v>15</v>
      </c>
      <c r="F3577" s="6" t="s">
        <v>121</v>
      </c>
      <c r="G3577" s="6" t="s">
        <v>122</v>
      </c>
      <c r="H3577" s="6" t="s">
        <v>18</v>
      </c>
      <c r="I3577" s="8">
        <v>0.45</v>
      </c>
      <c r="J3577" s="9">
        <v>3250</v>
      </c>
      <c r="K3577" s="10">
        <f t="shared" si="28"/>
        <v>1462.5</v>
      </c>
      <c r="L3577" s="10">
        <f t="shared" si="29"/>
        <v>511.87499999999994</v>
      </c>
      <c r="M3577" s="11">
        <v>0.35</v>
      </c>
      <c r="O3577" s="16"/>
      <c r="P3577" s="14"/>
      <c r="Q3577" s="12"/>
      <c r="R3577" s="13"/>
    </row>
    <row r="3578" spans="1:18" ht="15.85" customHeight="1">
      <c r="A3578" s="1"/>
      <c r="B3578" s="6" t="s">
        <v>14</v>
      </c>
      <c r="C3578" s="6">
        <v>1185732</v>
      </c>
      <c r="D3578" s="7">
        <v>44415</v>
      </c>
      <c r="E3578" s="6" t="s">
        <v>15</v>
      </c>
      <c r="F3578" s="6" t="s">
        <v>121</v>
      </c>
      <c r="G3578" s="6" t="s">
        <v>122</v>
      </c>
      <c r="H3578" s="6" t="s">
        <v>19</v>
      </c>
      <c r="I3578" s="8">
        <v>0.4</v>
      </c>
      <c r="J3578" s="9">
        <v>2500</v>
      </c>
      <c r="K3578" s="10">
        <f t="shared" si="28"/>
        <v>1000</v>
      </c>
      <c r="L3578" s="10">
        <f t="shared" si="29"/>
        <v>400</v>
      </c>
      <c r="M3578" s="11">
        <v>0.4</v>
      </c>
      <c r="O3578" s="16"/>
      <c r="P3578" s="14"/>
      <c r="Q3578" s="12"/>
      <c r="R3578" s="13"/>
    </row>
    <row r="3579" spans="1:18" ht="15.85" customHeight="1">
      <c r="A3579" s="1"/>
      <c r="B3579" s="6" t="s">
        <v>14</v>
      </c>
      <c r="C3579" s="6">
        <v>1185732</v>
      </c>
      <c r="D3579" s="7">
        <v>44415</v>
      </c>
      <c r="E3579" s="6" t="s">
        <v>15</v>
      </c>
      <c r="F3579" s="6" t="s">
        <v>121</v>
      </c>
      <c r="G3579" s="6" t="s">
        <v>122</v>
      </c>
      <c r="H3579" s="6" t="s">
        <v>20</v>
      </c>
      <c r="I3579" s="8">
        <v>0.4</v>
      </c>
      <c r="J3579" s="9">
        <v>1500</v>
      </c>
      <c r="K3579" s="10">
        <f t="shared" si="28"/>
        <v>600</v>
      </c>
      <c r="L3579" s="10">
        <f t="shared" si="29"/>
        <v>240</v>
      </c>
      <c r="M3579" s="11">
        <v>0.4</v>
      </c>
      <c r="O3579" s="16"/>
      <c r="P3579" s="14"/>
      <c r="Q3579" s="12"/>
      <c r="R3579" s="13"/>
    </row>
    <row r="3580" spans="1:18" ht="15.85" customHeight="1">
      <c r="A3580" s="1"/>
      <c r="B3580" s="6" t="s">
        <v>14</v>
      </c>
      <c r="C3580" s="6">
        <v>1185732</v>
      </c>
      <c r="D3580" s="7">
        <v>44415</v>
      </c>
      <c r="E3580" s="6" t="s">
        <v>15</v>
      </c>
      <c r="F3580" s="6" t="s">
        <v>121</v>
      </c>
      <c r="G3580" s="6" t="s">
        <v>122</v>
      </c>
      <c r="H3580" s="6" t="s">
        <v>21</v>
      </c>
      <c r="I3580" s="8">
        <v>0.49999999999999994</v>
      </c>
      <c r="J3580" s="9">
        <v>1250</v>
      </c>
      <c r="K3580" s="10">
        <f t="shared" si="28"/>
        <v>624.99999999999989</v>
      </c>
      <c r="L3580" s="10">
        <f t="shared" si="29"/>
        <v>187.49999999999997</v>
      </c>
      <c r="M3580" s="11">
        <v>0.3</v>
      </c>
      <c r="O3580" s="16"/>
      <c r="P3580" s="14"/>
      <c r="Q3580" s="12"/>
      <c r="R3580" s="13"/>
    </row>
    <row r="3581" spans="1:18" ht="15.85" customHeight="1">
      <c r="A3581" s="1"/>
      <c r="B3581" s="6" t="s">
        <v>14</v>
      </c>
      <c r="C3581" s="6">
        <v>1185732</v>
      </c>
      <c r="D3581" s="7">
        <v>44415</v>
      </c>
      <c r="E3581" s="6" t="s">
        <v>15</v>
      </c>
      <c r="F3581" s="6" t="s">
        <v>121</v>
      </c>
      <c r="G3581" s="6" t="s">
        <v>122</v>
      </c>
      <c r="H3581" s="6" t="s">
        <v>22</v>
      </c>
      <c r="I3581" s="8">
        <v>0.54999999999999993</v>
      </c>
      <c r="J3581" s="9">
        <v>3000</v>
      </c>
      <c r="K3581" s="10">
        <f t="shared" si="28"/>
        <v>1649.9999999999998</v>
      </c>
      <c r="L3581" s="10">
        <f t="shared" si="29"/>
        <v>660</v>
      </c>
      <c r="M3581" s="11">
        <v>0.4</v>
      </c>
      <c r="O3581" s="16"/>
      <c r="P3581" s="14"/>
      <c r="Q3581" s="12"/>
      <c r="R3581" s="13"/>
    </row>
    <row r="3582" spans="1:18" ht="15.85" customHeight="1">
      <c r="A3582" s="1"/>
      <c r="B3582" s="6" t="s">
        <v>14</v>
      </c>
      <c r="C3582" s="6">
        <v>1185732</v>
      </c>
      <c r="D3582" s="7">
        <v>44445</v>
      </c>
      <c r="E3582" s="6" t="s">
        <v>15</v>
      </c>
      <c r="F3582" s="6" t="s">
        <v>121</v>
      </c>
      <c r="G3582" s="6" t="s">
        <v>122</v>
      </c>
      <c r="H3582" s="6" t="s">
        <v>17</v>
      </c>
      <c r="I3582" s="8">
        <v>0.49999999999999994</v>
      </c>
      <c r="J3582" s="9">
        <v>4250</v>
      </c>
      <c r="K3582" s="10">
        <f t="shared" si="28"/>
        <v>2124.9999999999995</v>
      </c>
      <c r="L3582" s="10">
        <f t="shared" si="29"/>
        <v>743.74999999999977</v>
      </c>
      <c r="M3582" s="11">
        <v>0.35</v>
      </c>
      <c r="O3582" s="16"/>
      <c r="P3582" s="14"/>
      <c r="Q3582" s="12"/>
      <c r="R3582" s="13"/>
    </row>
    <row r="3583" spans="1:18" ht="15.85" customHeight="1">
      <c r="A3583" s="1"/>
      <c r="B3583" s="6" t="s">
        <v>14</v>
      </c>
      <c r="C3583" s="6">
        <v>1185732</v>
      </c>
      <c r="D3583" s="7">
        <v>44445</v>
      </c>
      <c r="E3583" s="6" t="s">
        <v>15</v>
      </c>
      <c r="F3583" s="6" t="s">
        <v>121</v>
      </c>
      <c r="G3583" s="6" t="s">
        <v>122</v>
      </c>
      <c r="H3583" s="6" t="s">
        <v>18</v>
      </c>
      <c r="I3583" s="8">
        <v>0.45</v>
      </c>
      <c r="J3583" s="9">
        <v>2250</v>
      </c>
      <c r="K3583" s="10">
        <f t="shared" si="28"/>
        <v>1012.5</v>
      </c>
      <c r="L3583" s="10">
        <f t="shared" si="29"/>
        <v>354.375</v>
      </c>
      <c r="M3583" s="11">
        <v>0.35</v>
      </c>
      <c r="O3583" s="16"/>
      <c r="P3583" s="14"/>
      <c r="Q3583" s="12"/>
      <c r="R3583" s="13"/>
    </row>
    <row r="3584" spans="1:18" ht="15.85" customHeight="1">
      <c r="A3584" s="1"/>
      <c r="B3584" s="6" t="s">
        <v>14</v>
      </c>
      <c r="C3584" s="6">
        <v>1185732</v>
      </c>
      <c r="D3584" s="7">
        <v>44445</v>
      </c>
      <c r="E3584" s="6" t="s">
        <v>15</v>
      </c>
      <c r="F3584" s="6" t="s">
        <v>121</v>
      </c>
      <c r="G3584" s="6" t="s">
        <v>122</v>
      </c>
      <c r="H3584" s="6" t="s">
        <v>19</v>
      </c>
      <c r="I3584" s="8">
        <v>0.4</v>
      </c>
      <c r="J3584" s="9">
        <v>1250</v>
      </c>
      <c r="K3584" s="10">
        <f t="shared" si="28"/>
        <v>500</v>
      </c>
      <c r="L3584" s="10">
        <f t="shared" si="29"/>
        <v>200</v>
      </c>
      <c r="M3584" s="11">
        <v>0.4</v>
      </c>
      <c r="O3584" s="16"/>
      <c r="P3584" s="14"/>
      <c r="Q3584" s="12"/>
      <c r="R3584" s="13"/>
    </row>
    <row r="3585" spans="1:18" ht="15.85" customHeight="1">
      <c r="A3585" s="1"/>
      <c r="B3585" s="6" t="s">
        <v>14</v>
      </c>
      <c r="C3585" s="6">
        <v>1185732</v>
      </c>
      <c r="D3585" s="7">
        <v>44445</v>
      </c>
      <c r="E3585" s="6" t="s">
        <v>15</v>
      </c>
      <c r="F3585" s="6" t="s">
        <v>121</v>
      </c>
      <c r="G3585" s="6" t="s">
        <v>122</v>
      </c>
      <c r="H3585" s="6" t="s">
        <v>20</v>
      </c>
      <c r="I3585" s="8">
        <v>0.4</v>
      </c>
      <c r="J3585" s="9">
        <v>1000</v>
      </c>
      <c r="K3585" s="10">
        <f t="shared" si="28"/>
        <v>400</v>
      </c>
      <c r="L3585" s="10">
        <f t="shared" si="29"/>
        <v>160</v>
      </c>
      <c r="M3585" s="11">
        <v>0.4</v>
      </c>
      <c r="O3585" s="16"/>
      <c r="P3585" s="14"/>
      <c r="Q3585" s="12"/>
      <c r="R3585" s="13"/>
    </row>
    <row r="3586" spans="1:18" ht="15.85" customHeight="1">
      <c r="A3586" s="1"/>
      <c r="B3586" s="6" t="s">
        <v>14</v>
      </c>
      <c r="C3586" s="6">
        <v>1185732</v>
      </c>
      <c r="D3586" s="7">
        <v>44445</v>
      </c>
      <c r="E3586" s="6" t="s">
        <v>15</v>
      </c>
      <c r="F3586" s="6" t="s">
        <v>121</v>
      </c>
      <c r="G3586" s="6" t="s">
        <v>122</v>
      </c>
      <c r="H3586" s="6" t="s">
        <v>21</v>
      </c>
      <c r="I3586" s="8">
        <v>0.49999999999999994</v>
      </c>
      <c r="J3586" s="9">
        <v>1000</v>
      </c>
      <c r="K3586" s="10">
        <f t="shared" si="28"/>
        <v>499.99999999999994</v>
      </c>
      <c r="L3586" s="10">
        <f t="shared" si="29"/>
        <v>149.99999999999997</v>
      </c>
      <c r="M3586" s="11">
        <v>0.3</v>
      </c>
      <c r="O3586" s="16"/>
      <c r="P3586" s="14"/>
      <c r="Q3586" s="12"/>
      <c r="R3586" s="13"/>
    </row>
    <row r="3587" spans="1:18" ht="15.85" customHeight="1">
      <c r="A3587" s="1"/>
      <c r="B3587" s="6" t="s">
        <v>14</v>
      </c>
      <c r="C3587" s="6">
        <v>1185732</v>
      </c>
      <c r="D3587" s="7">
        <v>44445</v>
      </c>
      <c r="E3587" s="6" t="s">
        <v>15</v>
      </c>
      <c r="F3587" s="6" t="s">
        <v>121</v>
      </c>
      <c r="G3587" s="6" t="s">
        <v>122</v>
      </c>
      <c r="H3587" s="6" t="s">
        <v>22</v>
      </c>
      <c r="I3587" s="8">
        <v>0.54999999999999993</v>
      </c>
      <c r="J3587" s="9">
        <v>2000</v>
      </c>
      <c r="K3587" s="10">
        <f t="shared" si="28"/>
        <v>1099.9999999999998</v>
      </c>
      <c r="L3587" s="10">
        <f t="shared" si="29"/>
        <v>439.99999999999994</v>
      </c>
      <c r="M3587" s="11">
        <v>0.4</v>
      </c>
      <c r="O3587" s="16"/>
      <c r="P3587" s="14"/>
      <c r="Q3587" s="12"/>
      <c r="R3587" s="13"/>
    </row>
    <row r="3588" spans="1:18" ht="15.85" customHeight="1">
      <c r="A3588" s="1"/>
      <c r="B3588" s="6" t="s">
        <v>14</v>
      </c>
      <c r="C3588" s="6">
        <v>1185732</v>
      </c>
      <c r="D3588" s="7">
        <v>44477</v>
      </c>
      <c r="E3588" s="6" t="s">
        <v>15</v>
      </c>
      <c r="F3588" s="6" t="s">
        <v>121</v>
      </c>
      <c r="G3588" s="6" t="s">
        <v>122</v>
      </c>
      <c r="H3588" s="6" t="s">
        <v>17</v>
      </c>
      <c r="I3588" s="8">
        <v>0.54999999999999993</v>
      </c>
      <c r="J3588" s="9">
        <v>3750</v>
      </c>
      <c r="K3588" s="10">
        <f t="shared" si="28"/>
        <v>2062.4999999999995</v>
      </c>
      <c r="L3588" s="10">
        <f t="shared" si="29"/>
        <v>721.87499999999977</v>
      </c>
      <c r="M3588" s="11">
        <v>0.35</v>
      </c>
      <c r="O3588" s="16"/>
      <c r="P3588" s="14"/>
      <c r="Q3588" s="12"/>
      <c r="R3588" s="13"/>
    </row>
    <row r="3589" spans="1:18" ht="15.85" customHeight="1">
      <c r="A3589" s="1"/>
      <c r="B3589" s="6" t="s">
        <v>14</v>
      </c>
      <c r="C3589" s="6">
        <v>1185732</v>
      </c>
      <c r="D3589" s="7">
        <v>44477</v>
      </c>
      <c r="E3589" s="6" t="s">
        <v>15</v>
      </c>
      <c r="F3589" s="6" t="s">
        <v>121</v>
      </c>
      <c r="G3589" s="6" t="s">
        <v>122</v>
      </c>
      <c r="H3589" s="6" t="s">
        <v>18</v>
      </c>
      <c r="I3589" s="8">
        <v>0.5</v>
      </c>
      <c r="J3589" s="9">
        <v>2000</v>
      </c>
      <c r="K3589" s="10">
        <f t="shared" si="28"/>
        <v>1000</v>
      </c>
      <c r="L3589" s="10">
        <f t="shared" si="29"/>
        <v>350</v>
      </c>
      <c r="M3589" s="11">
        <v>0.35</v>
      </c>
      <c r="O3589" s="16"/>
      <c r="P3589" s="14"/>
      <c r="Q3589" s="12"/>
      <c r="R3589" s="13"/>
    </row>
    <row r="3590" spans="1:18" ht="15.85" customHeight="1">
      <c r="A3590" s="1"/>
      <c r="B3590" s="6" t="s">
        <v>14</v>
      </c>
      <c r="C3590" s="6">
        <v>1185732</v>
      </c>
      <c r="D3590" s="7">
        <v>44477</v>
      </c>
      <c r="E3590" s="6" t="s">
        <v>15</v>
      </c>
      <c r="F3590" s="6" t="s">
        <v>121</v>
      </c>
      <c r="G3590" s="6" t="s">
        <v>122</v>
      </c>
      <c r="H3590" s="6" t="s">
        <v>19</v>
      </c>
      <c r="I3590" s="8">
        <v>0.5</v>
      </c>
      <c r="J3590" s="9">
        <v>1000</v>
      </c>
      <c r="K3590" s="10">
        <f t="shared" si="28"/>
        <v>500</v>
      </c>
      <c r="L3590" s="10">
        <f t="shared" si="29"/>
        <v>200</v>
      </c>
      <c r="M3590" s="11">
        <v>0.4</v>
      </c>
      <c r="O3590" s="16"/>
      <c r="P3590" s="14"/>
      <c r="Q3590" s="12"/>
      <c r="R3590" s="13"/>
    </row>
    <row r="3591" spans="1:18" ht="15.85" customHeight="1">
      <c r="A3591" s="1"/>
      <c r="B3591" s="6" t="s">
        <v>14</v>
      </c>
      <c r="C3591" s="6">
        <v>1185732</v>
      </c>
      <c r="D3591" s="7">
        <v>44477</v>
      </c>
      <c r="E3591" s="6" t="s">
        <v>15</v>
      </c>
      <c r="F3591" s="6" t="s">
        <v>121</v>
      </c>
      <c r="G3591" s="6" t="s">
        <v>122</v>
      </c>
      <c r="H3591" s="6" t="s">
        <v>20</v>
      </c>
      <c r="I3591" s="8">
        <v>0.5</v>
      </c>
      <c r="J3591" s="9">
        <v>750</v>
      </c>
      <c r="K3591" s="10">
        <f t="shared" si="28"/>
        <v>375</v>
      </c>
      <c r="L3591" s="10">
        <f t="shared" si="29"/>
        <v>150</v>
      </c>
      <c r="M3591" s="11">
        <v>0.4</v>
      </c>
      <c r="O3591" s="16"/>
      <c r="P3591" s="14"/>
      <c r="Q3591" s="12"/>
      <c r="R3591" s="13"/>
    </row>
    <row r="3592" spans="1:18" ht="15.85" customHeight="1">
      <c r="A3592" s="1"/>
      <c r="B3592" s="6" t="s">
        <v>14</v>
      </c>
      <c r="C3592" s="6">
        <v>1185732</v>
      </c>
      <c r="D3592" s="7">
        <v>44477</v>
      </c>
      <c r="E3592" s="6" t="s">
        <v>15</v>
      </c>
      <c r="F3592" s="6" t="s">
        <v>121</v>
      </c>
      <c r="G3592" s="6" t="s">
        <v>122</v>
      </c>
      <c r="H3592" s="6" t="s">
        <v>21</v>
      </c>
      <c r="I3592" s="8">
        <v>0.6</v>
      </c>
      <c r="J3592" s="9">
        <v>750</v>
      </c>
      <c r="K3592" s="10">
        <f t="shared" si="28"/>
        <v>450</v>
      </c>
      <c r="L3592" s="10">
        <f t="shared" si="29"/>
        <v>135</v>
      </c>
      <c r="M3592" s="11">
        <v>0.3</v>
      </c>
      <c r="O3592" s="16"/>
      <c r="P3592" s="14"/>
      <c r="Q3592" s="12"/>
      <c r="R3592" s="13"/>
    </row>
    <row r="3593" spans="1:18" ht="15.85" customHeight="1">
      <c r="A3593" s="1"/>
      <c r="B3593" s="6" t="s">
        <v>14</v>
      </c>
      <c r="C3593" s="6">
        <v>1185732</v>
      </c>
      <c r="D3593" s="7">
        <v>44477</v>
      </c>
      <c r="E3593" s="6" t="s">
        <v>15</v>
      </c>
      <c r="F3593" s="6" t="s">
        <v>121</v>
      </c>
      <c r="G3593" s="6" t="s">
        <v>122</v>
      </c>
      <c r="H3593" s="6" t="s">
        <v>22</v>
      </c>
      <c r="I3593" s="8">
        <v>0.64999999999999991</v>
      </c>
      <c r="J3593" s="9">
        <v>2000</v>
      </c>
      <c r="K3593" s="10">
        <f t="shared" si="28"/>
        <v>1299.9999999999998</v>
      </c>
      <c r="L3593" s="10">
        <f t="shared" si="29"/>
        <v>519.99999999999989</v>
      </c>
      <c r="M3593" s="11">
        <v>0.4</v>
      </c>
      <c r="O3593" s="16"/>
      <c r="P3593" s="14"/>
      <c r="Q3593" s="12"/>
      <c r="R3593" s="13"/>
    </row>
    <row r="3594" spans="1:18" ht="15.85" customHeight="1">
      <c r="A3594" s="1"/>
      <c r="B3594" s="6" t="s">
        <v>14</v>
      </c>
      <c r="C3594" s="6">
        <v>1185732</v>
      </c>
      <c r="D3594" s="7">
        <v>44507</v>
      </c>
      <c r="E3594" s="6" t="s">
        <v>15</v>
      </c>
      <c r="F3594" s="6" t="s">
        <v>121</v>
      </c>
      <c r="G3594" s="6" t="s">
        <v>122</v>
      </c>
      <c r="H3594" s="6" t="s">
        <v>17</v>
      </c>
      <c r="I3594" s="8">
        <v>0.6</v>
      </c>
      <c r="J3594" s="9">
        <v>3500</v>
      </c>
      <c r="K3594" s="10">
        <f t="shared" si="28"/>
        <v>2100</v>
      </c>
      <c r="L3594" s="10">
        <f t="shared" si="29"/>
        <v>735</v>
      </c>
      <c r="M3594" s="11">
        <v>0.35</v>
      </c>
      <c r="O3594" s="16"/>
      <c r="P3594" s="14"/>
      <c r="Q3594" s="12"/>
      <c r="R3594" s="13"/>
    </row>
    <row r="3595" spans="1:18" ht="15.85" customHeight="1">
      <c r="A3595" s="1"/>
      <c r="B3595" s="6" t="s">
        <v>14</v>
      </c>
      <c r="C3595" s="6">
        <v>1185732</v>
      </c>
      <c r="D3595" s="7">
        <v>44507</v>
      </c>
      <c r="E3595" s="6" t="s">
        <v>15</v>
      </c>
      <c r="F3595" s="6" t="s">
        <v>121</v>
      </c>
      <c r="G3595" s="6" t="s">
        <v>122</v>
      </c>
      <c r="H3595" s="6" t="s">
        <v>18</v>
      </c>
      <c r="I3595" s="8">
        <v>0.5</v>
      </c>
      <c r="J3595" s="9">
        <v>2250</v>
      </c>
      <c r="K3595" s="10">
        <f t="shared" si="28"/>
        <v>1125</v>
      </c>
      <c r="L3595" s="10">
        <f t="shared" si="29"/>
        <v>393.75</v>
      </c>
      <c r="M3595" s="11">
        <v>0.35</v>
      </c>
      <c r="O3595" s="16"/>
      <c r="P3595" s="14"/>
      <c r="Q3595" s="12"/>
      <c r="R3595" s="13"/>
    </row>
    <row r="3596" spans="1:18" ht="15.85" customHeight="1">
      <c r="A3596" s="1"/>
      <c r="B3596" s="6" t="s">
        <v>14</v>
      </c>
      <c r="C3596" s="6">
        <v>1185732</v>
      </c>
      <c r="D3596" s="7">
        <v>44507</v>
      </c>
      <c r="E3596" s="6" t="s">
        <v>15</v>
      </c>
      <c r="F3596" s="6" t="s">
        <v>121</v>
      </c>
      <c r="G3596" s="6" t="s">
        <v>122</v>
      </c>
      <c r="H3596" s="6" t="s">
        <v>19</v>
      </c>
      <c r="I3596" s="8">
        <v>0.5</v>
      </c>
      <c r="J3596" s="9">
        <v>2200</v>
      </c>
      <c r="K3596" s="10">
        <f t="shared" si="28"/>
        <v>1100</v>
      </c>
      <c r="L3596" s="10">
        <f t="shared" si="29"/>
        <v>440</v>
      </c>
      <c r="M3596" s="11">
        <v>0.4</v>
      </c>
      <c r="O3596" s="16"/>
      <c r="P3596" s="14"/>
      <c r="Q3596" s="12"/>
      <c r="R3596" s="13"/>
    </row>
    <row r="3597" spans="1:18" ht="15.85" customHeight="1">
      <c r="A3597" s="1"/>
      <c r="B3597" s="6" t="s">
        <v>14</v>
      </c>
      <c r="C3597" s="6">
        <v>1185732</v>
      </c>
      <c r="D3597" s="7">
        <v>44507</v>
      </c>
      <c r="E3597" s="6" t="s">
        <v>15</v>
      </c>
      <c r="F3597" s="6" t="s">
        <v>121</v>
      </c>
      <c r="G3597" s="6" t="s">
        <v>122</v>
      </c>
      <c r="H3597" s="6" t="s">
        <v>20</v>
      </c>
      <c r="I3597" s="8">
        <v>0.5</v>
      </c>
      <c r="J3597" s="9">
        <v>2000</v>
      </c>
      <c r="K3597" s="10">
        <f t="shared" si="28"/>
        <v>1000</v>
      </c>
      <c r="L3597" s="10">
        <f t="shared" si="29"/>
        <v>400</v>
      </c>
      <c r="M3597" s="11">
        <v>0.4</v>
      </c>
      <c r="O3597" s="16"/>
      <c r="P3597" s="14"/>
      <c r="Q3597" s="12"/>
      <c r="R3597" s="13"/>
    </row>
    <row r="3598" spans="1:18" ht="15.85" customHeight="1">
      <c r="A3598" s="1"/>
      <c r="B3598" s="6" t="s">
        <v>14</v>
      </c>
      <c r="C3598" s="6">
        <v>1185732</v>
      </c>
      <c r="D3598" s="7">
        <v>44507</v>
      </c>
      <c r="E3598" s="6" t="s">
        <v>15</v>
      </c>
      <c r="F3598" s="6" t="s">
        <v>121</v>
      </c>
      <c r="G3598" s="6" t="s">
        <v>122</v>
      </c>
      <c r="H3598" s="6" t="s">
        <v>21</v>
      </c>
      <c r="I3598" s="8">
        <v>0.6</v>
      </c>
      <c r="J3598" s="9">
        <v>1750</v>
      </c>
      <c r="K3598" s="10">
        <f t="shared" si="28"/>
        <v>1050</v>
      </c>
      <c r="L3598" s="10">
        <f t="shared" si="29"/>
        <v>315</v>
      </c>
      <c r="M3598" s="11">
        <v>0.3</v>
      </c>
      <c r="O3598" s="16"/>
      <c r="P3598" s="14"/>
      <c r="Q3598" s="12"/>
      <c r="R3598" s="13"/>
    </row>
    <row r="3599" spans="1:18" ht="15.85" customHeight="1">
      <c r="A3599" s="1"/>
      <c r="B3599" s="6" t="s">
        <v>14</v>
      </c>
      <c r="C3599" s="6">
        <v>1185732</v>
      </c>
      <c r="D3599" s="7">
        <v>44507</v>
      </c>
      <c r="E3599" s="6" t="s">
        <v>15</v>
      </c>
      <c r="F3599" s="6" t="s">
        <v>121</v>
      </c>
      <c r="G3599" s="6" t="s">
        <v>122</v>
      </c>
      <c r="H3599" s="6" t="s">
        <v>22</v>
      </c>
      <c r="I3599" s="8">
        <v>0.64999999999999991</v>
      </c>
      <c r="J3599" s="9">
        <v>2750</v>
      </c>
      <c r="K3599" s="10">
        <f t="shared" si="28"/>
        <v>1787.4999999999998</v>
      </c>
      <c r="L3599" s="10">
        <f t="shared" si="29"/>
        <v>715</v>
      </c>
      <c r="M3599" s="11">
        <v>0.4</v>
      </c>
      <c r="O3599" s="16"/>
      <c r="P3599" s="14"/>
      <c r="Q3599" s="12"/>
      <c r="R3599" s="13"/>
    </row>
    <row r="3600" spans="1:18" ht="15.85" customHeight="1">
      <c r="A3600" s="1"/>
      <c r="B3600" s="6" t="s">
        <v>14</v>
      </c>
      <c r="C3600" s="6">
        <v>1185732</v>
      </c>
      <c r="D3600" s="7">
        <v>44536</v>
      </c>
      <c r="E3600" s="6" t="s">
        <v>15</v>
      </c>
      <c r="F3600" s="6" t="s">
        <v>121</v>
      </c>
      <c r="G3600" s="6" t="s">
        <v>122</v>
      </c>
      <c r="H3600" s="6" t="s">
        <v>17</v>
      </c>
      <c r="I3600" s="8">
        <v>0.6</v>
      </c>
      <c r="J3600" s="9">
        <v>5000</v>
      </c>
      <c r="K3600" s="10">
        <f t="shared" si="28"/>
        <v>3000</v>
      </c>
      <c r="L3600" s="10">
        <f t="shared" si="29"/>
        <v>1050</v>
      </c>
      <c r="M3600" s="11">
        <v>0.35</v>
      </c>
      <c r="O3600" s="16"/>
      <c r="P3600" s="14"/>
      <c r="Q3600" s="12"/>
      <c r="R3600" s="13"/>
    </row>
    <row r="3601" spans="1:18" ht="15.85" customHeight="1">
      <c r="A3601" s="1"/>
      <c r="B3601" s="6" t="s">
        <v>14</v>
      </c>
      <c r="C3601" s="6">
        <v>1185732</v>
      </c>
      <c r="D3601" s="7">
        <v>44536</v>
      </c>
      <c r="E3601" s="6" t="s">
        <v>15</v>
      </c>
      <c r="F3601" s="6" t="s">
        <v>121</v>
      </c>
      <c r="G3601" s="6" t="s">
        <v>122</v>
      </c>
      <c r="H3601" s="6" t="s">
        <v>18</v>
      </c>
      <c r="I3601" s="8">
        <v>0.5</v>
      </c>
      <c r="J3601" s="9">
        <v>3000</v>
      </c>
      <c r="K3601" s="10">
        <f t="shared" si="28"/>
        <v>1500</v>
      </c>
      <c r="L3601" s="10">
        <f t="shared" si="29"/>
        <v>525</v>
      </c>
      <c r="M3601" s="11">
        <v>0.35</v>
      </c>
      <c r="O3601" s="16"/>
      <c r="P3601" s="14"/>
      <c r="Q3601" s="12"/>
      <c r="R3601" s="13"/>
    </row>
    <row r="3602" spans="1:18" ht="15.85" customHeight="1">
      <c r="A3602" s="1"/>
      <c r="B3602" s="6" t="s">
        <v>14</v>
      </c>
      <c r="C3602" s="6">
        <v>1185732</v>
      </c>
      <c r="D3602" s="7">
        <v>44536</v>
      </c>
      <c r="E3602" s="6" t="s">
        <v>15</v>
      </c>
      <c r="F3602" s="6" t="s">
        <v>121</v>
      </c>
      <c r="G3602" s="6" t="s">
        <v>122</v>
      </c>
      <c r="H3602" s="6" t="s">
        <v>19</v>
      </c>
      <c r="I3602" s="8">
        <v>0.5</v>
      </c>
      <c r="J3602" s="9">
        <v>2750</v>
      </c>
      <c r="K3602" s="10">
        <f t="shared" si="28"/>
        <v>1375</v>
      </c>
      <c r="L3602" s="10">
        <f t="shared" si="29"/>
        <v>550</v>
      </c>
      <c r="M3602" s="11">
        <v>0.4</v>
      </c>
      <c r="O3602" s="16"/>
      <c r="P3602" s="14"/>
      <c r="Q3602" s="12"/>
      <c r="R3602" s="13"/>
    </row>
    <row r="3603" spans="1:18" ht="15.85" customHeight="1">
      <c r="A3603" s="1"/>
      <c r="B3603" s="6" t="s">
        <v>14</v>
      </c>
      <c r="C3603" s="6">
        <v>1185732</v>
      </c>
      <c r="D3603" s="7">
        <v>44536</v>
      </c>
      <c r="E3603" s="6" t="s">
        <v>15</v>
      </c>
      <c r="F3603" s="6" t="s">
        <v>121</v>
      </c>
      <c r="G3603" s="6" t="s">
        <v>122</v>
      </c>
      <c r="H3603" s="6" t="s">
        <v>20</v>
      </c>
      <c r="I3603" s="8">
        <v>0.5</v>
      </c>
      <c r="J3603" s="9">
        <v>2250</v>
      </c>
      <c r="K3603" s="10">
        <f t="shared" si="28"/>
        <v>1125</v>
      </c>
      <c r="L3603" s="10">
        <f t="shared" si="29"/>
        <v>450</v>
      </c>
      <c r="M3603" s="11">
        <v>0.4</v>
      </c>
      <c r="O3603" s="16"/>
      <c r="P3603" s="14"/>
      <c r="Q3603" s="12"/>
      <c r="R3603" s="13"/>
    </row>
    <row r="3604" spans="1:18" ht="15.85" customHeight="1">
      <c r="A3604" s="1"/>
      <c r="B3604" s="6" t="s">
        <v>14</v>
      </c>
      <c r="C3604" s="6">
        <v>1185732</v>
      </c>
      <c r="D3604" s="7">
        <v>44536</v>
      </c>
      <c r="E3604" s="6" t="s">
        <v>15</v>
      </c>
      <c r="F3604" s="6" t="s">
        <v>121</v>
      </c>
      <c r="G3604" s="6" t="s">
        <v>122</v>
      </c>
      <c r="H3604" s="6" t="s">
        <v>21</v>
      </c>
      <c r="I3604" s="8">
        <v>0.6</v>
      </c>
      <c r="J3604" s="9">
        <v>2250</v>
      </c>
      <c r="K3604" s="10">
        <f t="shared" si="28"/>
        <v>1350</v>
      </c>
      <c r="L3604" s="10">
        <f t="shared" si="29"/>
        <v>405</v>
      </c>
      <c r="M3604" s="11">
        <v>0.3</v>
      </c>
      <c r="O3604" s="16"/>
      <c r="P3604" s="14"/>
      <c r="Q3604" s="12"/>
      <c r="R3604" s="13"/>
    </row>
    <row r="3605" spans="1:18" ht="15.85" customHeight="1">
      <c r="A3605" s="1"/>
      <c r="B3605" s="6" t="s">
        <v>14</v>
      </c>
      <c r="C3605" s="6">
        <v>1185732</v>
      </c>
      <c r="D3605" s="7">
        <v>44536</v>
      </c>
      <c r="E3605" s="6" t="s">
        <v>15</v>
      </c>
      <c r="F3605" s="6" t="s">
        <v>121</v>
      </c>
      <c r="G3605" s="6" t="s">
        <v>122</v>
      </c>
      <c r="H3605" s="6" t="s">
        <v>22</v>
      </c>
      <c r="I3605" s="8">
        <v>0.64999999999999991</v>
      </c>
      <c r="J3605" s="9">
        <v>3250</v>
      </c>
      <c r="K3605" s="10">
        <f t="shared" si="28"/>
        <v>2112.4999999999995</v>
      </c>
      <c r="L3605" s="10">
        <f t="shared" si="29"/>
        <v>844.99999999999989</v>
      </c>
      <c r="M3605" s="11">
        <v>0.4</v>
      </c>
      <c r="O3605" s="16"/>
      <c r="P3605" s="14"/>
      <c r="Q3605" s="12"/>
      <c r="R3605" s="13"/>
    </row>
    <row r="3606" spans="1:18" ht="15.85" customHeight="1">
      <c r="A3606" s="1" t="s">
        <v>39</v>
      </c>
      <c r="B3606" s="6" t="s">
        <v>14</v>
      </c>
      <c r="C3606" s="6">
        <v>1185732</v>
      </c>
      <c r="D3606" s="7">
        <v>44213</v>
      </c>
      <c r="E3606" s="6" t="s">
        <v>15</v>
      </c>
      <c r="F3606" s="6" t="s">
        <v>123</v>
      </c>
      <c r="G3606" s="6" t="s">
        <v>124</v>
      </c>
      <c r="H3606" s="6" t="s">
        <v>17</v>
      </c>
      <c r="I3606" s="8">
        <v>0.4</v>
      </c>
      <c r="J3606" s="9">
        <v>4500</v>
      </c>
      <c r="K3606" s="10">
        <f t="shared" si="28"/>
        <v>1800</v>
      </c>
      <c r="L3606" s="10">
        <f t="shared" si="29"/>
        <v>540</v>
      </c>
      <c r="M3606" s="11">
        <v>0.3</v>
      </c>
      <c r="O3606" s="16"/>
      <c r="P3606" s="14"/>
      <c r="Q3606" s="12"/>
      <c r="R3606" s="13"/>
    </row>
    <row r="3607" spans="1:18" ht="15.85" customHeight="1">
      <c r="A3607" s="1"/>
      <c r="B3607" s="6" t="s">
        <v>14</v>
      </c>
      <c r="C3607" s="6">
        <v>1185732</v>
      </c>
      <c r="D3607" s="7">
        <v>44213</v>
      </c>
      <c r="E3607" s="6" t="s">
        <v>15</v>
      </c>
      <c r="F3607" s="6" t="s">
        <v>123</v>
      </c>
      <c r="G3607" s="6" t="s">
        <v>124</v>
      </c>
      <c r="H3607" s="6" t="s">
        <v>18</v>
      </c>
      <c r="I3607" s="8">
        <v>0.4</v>
      </c>
      <c r="J3607" s="9">
        <v>2500</v>
      </c>
      <c r="K3607" s="10">
        <f t="shared" si="28"/>
        <v>1000</v>
      </c>
      <c r="L3607" s="10">
        <f t="shared" si="29"/>
        <v>300</v>
      </c>
      <c r="M3607" s="11">
        <v>0.3</v>
      </c>
      <c r="O3607" s="16"/>
      <c r="P3607" s="14"/>
      <c r="Q3607" s="12"/>
      <c r="R3607" s="13"/>
    </row>
    <row r="3608" spans="1:18" ht="15.85" customHeight="1">
      <c r="A3608" s="1"/>
      <c r="B3608" s="6" t="s">
        <v>14</v>
      </c>
      <c r="C3608" s="6">
        <v>1185732</v>
      </c>
      <c r="D3608" s="7">
        <v>44213</v>
      </c>
      <c r="E3608" s="6" t="s">
        <v>15</v>
      </c>
      <c r="F3608" s="6" t="s">
        <v>123</v>
      </c>
      <c r="G3608" s="6" t="s">
        <v>124</v>
      </c>
      <c r="H3608" s="6" t="s">
        <v>19</v>
      </c>
      <c r="I3608" s="8">
        <v>0.30000000000000004</v>
      </c>
      <c r="J3608" s="9">
        <v>2500</v>
      </c>
      <c r="K3608" s="10">
        <f t="shared" si="28"/>
        <v>750.00000000000011</v>
      </c>
      <c r="L3608" s="10">
        <f t="shared" si="29"/>
        <v>187.50000000000003</v>
      </c>
      <c r="M3608" s="11">
        <v>0.25</v>
      </c>
      <c r="O3608" s="16"/>
      <c r="P3608" s="14"/>
      <c r="Q3608" s="12"/>
      <c r="R3608" s="13"/>
    </row>
    <row r="3609" spans="1:18" ht="15.85" customHeight="1">
      <c r="A3609" s="1"/>
      <c r="B3609" s="6" t="s">
        <v>14</v>
      </c>
      <c r="C3609" s="6">
        <v>1185732</v>
      </c>
      <c r="D3609" s="7">
        <v>44213</v>
      </c>
      <c r="E3609" s="6" t="s">
        <v>15</v>
      </c>
      <c r="F3609" s="6" t="s">
        <v>123</v>
      </c>
      <c r="G3609" s="6" t="s">
        <v>124</v>
      </c>
      <c r="H3609" s="6" t="s">
        <v>20</v>
      </c>
      <c r="I3609" s="8">
        <v>0.35</v>
      </c>
      <c r="J3609" s="9">
        <v>1000</v>
      </c>
      <c r="K3609" s="10">
        <f t="shared" si="28"/>
        <v>350</v>
      </c>
      <c r="L3609" s="10">
        <f t="shared" si="29"/>
        <v>87.5</v>
      </c>
      <c r="M3609" s="11">
        <v>0.25</v>
      </c>
      <c r="O3609" s="16"/>
      <c r="P3609" s="14"/>
      <c r="Q3609" s="12"/>
      <c r="R3609" s="13"/>
    </row>
    <row r="3610" spans="1:18" ht="15.85" customHeight="1">
      <c r="A3610" s="1"/>
      <c r="B3610" s="6" t="s">
        <v>14</v>
      </c>
      <c r="C3610" s="6">
        <v>1185732</v>
      </c>
      <c r="D3610" s="7">
        <v>44213</v>
      </c>
      <c r="E3610" s="6" t="s">
        <v>15</v>
      </c>
      <c r="F3610" s="6" t="s">
        <v>123</v>
      </c>
      <c r="G3610" s="6" t="s">
        <v>124</v>
      </c>
      <c r="H3610" s="6" t="s">
        <v>21</v>
      </c>
      <c r="I3610" s="8">
        <v>0.5</v>
      </c>
      <c r="J3610" s="9">
        <v>1500</v>
      </c>
      <c r="K3610" s="10">
        <f t="shared" si="28"/>
        <v>750</v>
      </c>
      <c r="L3610" s="10">
        <f t="shared" si="29"/>
        <v>187.5</v>
      </c>
      <c r="M3610" s="11">
        <v>0.25</v>
      </c>
      <c r="O3610" s="16"/>
      <c r="P3610" s="14"/>
      <c r="Q3610" s="12"/>
      <c r="R3610" s="13"/>
    </row>
    <row r="3611" spans="1:18" ht="15.85" customHeight="1">
      <c r="A3611" s="1"/>
      <c r="B3611" s="6" t="s">
        <v>14</v>
      </c>
      <c r="C3611" s="6">
        <v>1185732</v>
      </c>
      <c r="D3611" s="7">
        <v>44213</v>
      </c>
      <c r="E3611" s="6" t="s">
        <v>15</v>
      </c>
      <c r="F3611" s="6" t="s">
        <v>123</v>
      </c>
      <c r="G3611" s="6" t="s">
        <v>124</v>
      </c>
      <c r="H3611" s="6" t="s">
        <v>22</v>
      </c>
      <c r="I3611" s="8">
        <v>0.4</v>
      </c>
      <c r="J3611" s="9">
        <v>2500</v>
      </c>
      <c r="K3611" s="10">
        <f t="shared" si="28"/>
        <v>1000</v>
      </c>
      <c r="L3611" s="10">
        <f t="shared" si="29"/>
        <v>300</v>
      </c>
      <c r="M3611" s="11">
        <v>0.3</v>
      </c>
      <c r="O3611" s="16"/>
      <c r="P3611" s="14"/>
      <c r="Q3611" s="12"/>
      <c r="R3611" s="13"/>
    </row>
    <row r="3612" spans="1:18" ht="15.85" customHeight="1">
      <c r="A3612" s="1"/>
      <c r="B3612" s="6" t="s">
        <v>14</v>
      </c>
      <c r="C3612" s="6">
        <v>1185732</v>
      </c>
      <c r="D3612" s="7">
        <v>44242</v>
      </c>
      <c r="E3612" s="6" t="s">
        <v>15</v>
      </c>
      <c r="F3612" s="6" t="s">
        <v>123</v>
      </c>
      <c r="G3612" s="6" t="s">
        <v>124</v>
      </c>
      <c r="H3612" s="6" t="s">
        <v>17</v>
      </c>
      <c r="I3612" s="8">
        <v>0.4</v>
      </c>
      <c r="J3612" s="9">
        <v>5000</v>
      </c>
      <c r="K3612" s="10">
        <f t="shared" si="28"/>
        <v>2000</v>
      </c>
      <c r="L3612" s="10">
        <f t="shared" si="29"/>
        <v>600</v>
      </c>
      <c r="M3612" s="11">
        <v>0.3</v>
      </c>
      <c r="O3612" s="16"/>
      <c r="P3612" s="14"/>
      <c r="Q3612" s="12"/>
      <c r="R3612" s="13"/>
    </row>
    <row r="3613" spans="1:18" ht="15.85" customHeight="1">
      <c r="A3613" s="1"/>
      <c r="B3613" s="6" t="s">
        <v>14</v>
      </c>
      <c r="C3613" s="6">
        <v>1185732</v>
      </c>
      <c r="D3613" s="7">
        <v>44242</v>
      </c>
      <c r="E3613" s="6" t="s">
        <v>15</v>
      </c>
      <c r="F3613" s="6" t="s">
        <v>123</v>
      </c>
      <c r="G3613" s="6" t="s">
        <v>124</v>
      </c>
      <c r="H3613" s="6" t="s">
        <v>18</v>
      </c>
      <c r="I3613" s="8">
        <v>0.4</v>
      </c>
      <c r="J3613" s="9">
        <v>1500</v>
      </c>
      <c r="K3613" s="10">
        <f t="shared" si="28"/>
        <v>600</v>
      </c>
      <c r="L3613" s="10">
        <f t="shared" si="29"/>
        <v>180</v>
      </c>
      <c r="M3613" s="11">
        <v>0.3</v>
      </c>
      <c r="O3613" s="16"/>
      <c r="P3613" s="14"/>
      <c r="Q3613" s="12"/>
      <c r="R3613" s="13"/>
    </row>
    <row r="3614" spans="1:18" ht="15.85" customHeight="1">
      <c r="A3614" s="1"/>
      <c r="B3614" s="6" t="s">
        <v>14</v>
      </c>
      <c r="C3614" s="6">
        <v>1185732</v>
      </c>
      <c r="D3614" s="7">
        <v>44242</v>
      </c>
      <c r="E3614" s="6" t="s">
        <v>15</v>
      </c>
      <c r="F3614" s="6" t="s">
        <v>123</v>
      </c>
      <c r="G3614" s="6" t="s">
        <v>124</v>
      </c>
      <c r="H3614" s="6" t="s">
        <v>19</v>
      </c>
      <c r="I3614" s="8">
        <v>0.30000000000000004</v>
      </c>
      <c r="J3614" s="9">
        <v>2000</v>
      </c>
      <c r="K3614" s="10">
        <f t="shared" si="28"/>
        <v>600.00000000000011</v>
      </c>
      <c r="L3614" s="10">
        <f t="shared" si="29"/>
        <v>150.00000000000003</v>
      </c>
      <c r="M3614" s="11">
        <v>0.25</v>
      </c>
      <c r="O3614" s="16"/>
      <c r="P3614" s="14"/>
      <c r="Q3614" s="12"/>
      <c r="R3614" s="13"/>
    </row>
    <row r="3615" spans="1:18" ht="15.85" customHeight="1">
      <c r="A3615" s="1"/>
      <c r="B3615" s="6" t="s">
        <v>14</v>
      </c>
      <c r="C3615" s="6">
        <v>1185732</v>
      </c>
      <c r="D3615" s="7">
        <v>44242</v>
      </c>
      <c r="E3615" s="6" t="s">
        <v>15</v>
      </c>
      <c r="F3615" s="6" t="s">
        <v>123</v>
      </c>
      <c r="G3615" s="6" t="s">
        <v>124</v>
      </c>
      <c r="H3615" s="6" t="s">
        <v>20</v>
      </c>
      <c r="I3615" s="8">
        <v>0.35</v>
      </c>
      <c r="J3615" s="9">
        <v>2500</v>
      </c>
      <c r="K3615" s="10">
        <f t="shared" si="28"/>
        <v>875</v>
      </c>
      <c r="L3615" s="10">
        <f t="shared" si="29"/>
        <v>218.75</v>
      </c>
      <c r="M3615" s="11">
        <v>0.25</v>
      </c>
      <c r="O3615" s="16"/>
      <c r="P3615" s="14"/>
      <c r="Q3615" s="12"/>
      <c r="R3615" s="13"/>
    </row>
    <row r="3616" spans="1:18" ht="15.85" customHeight="1">
      <c r="A3616" s="1"/>
      <c r="B3616" s="6" t="s">
        <v>14</v>
      </c>
      <c r="C3616" s="6">
        <v>1185732</v>
      </c>
      <c r="D3616" s="7">
        <v>44242</v>
      </c>
      <c r="E3616" s="6" t="s">
        <v>15</v>
      </c>
      <c r="F3616" s="6" t="s">
        <v>123</v>
      </c>
      <c r="G3616" s="6" t="s">
        <v>124</v>
      </c>
      <c r="H3616" s="6" t="s">
        <v>21</v>
      </c>
      <c r="I3616" s="8">
        <v>0.5</v>
      </c>
      <c r="J3616" s="9">
        <v>1500</v>
      </c>
      <c r="K3616" s="10">
        <f t="shared" si="28"/>
        <v>750</v>
      </c>
      <c r="L3616" s="10">
        <f t="shared" si="29"/>
        <v>187.5</v>
      </c>
      <c r="M3616" s="11">
        <v>0.25</v>
      </c>
      <c r="O3616" s="16"/>
      <c r="P3616" s="14"/>
      <c r="Q3616" s="12"/>
      <c r="R3616" s="13"/>
    </row>
    <row r="3617" spans="1:18" ht="15.85" customHeight="1">
      <c r="A3617" s="1"/>
      <c r="B3617" s="6" t="s">
        <v>14</v>
      </c>
      <c r="C3617" s="6">
        <v>1185732</v>
      </c>
      <c r="D3617" s="7">
        <v>44242</v>
      </c>
      <c r="E3617" s="6" t="s">
        <v>15</v>
      </c>
      <c r="F3617" s="6" t="s">
        <v>123</v>
      </c>
      <c r="G3617" s="6" t="s">
        <v>124</v>
      </c>
      <c r="H3617" s="6" t="s">
        <v>22</v>
      </c>
      <c r="I3617" s="8">
        <v>0.4</v>
      </c>
      <c r="J3617" s="9">
        <v>2500</v>
      </c>
      <c r="K3617" s="10">
        <f t="shared" si="28"/>
        <v>1000</v>
      </c>
      <c r="L3617" s="10">
        <f t="shared" si="29"/>
        <v>300</v>
      </c>
      <c r="M3617" s="11">
        <v>0.3</v>
      </c>
      <c r="O3617" s="16"/>
      <c r="P3617" s="14"/>
      <c r="Q3617" s="12"/>
      <c r="R3617" s="13"/>
    </row>
    <row r="3618" spans="1:18" ht="15.85" customHeight="1">
      <c r="A3618" s="1"/>
      <c r="B3618" s="6" t="s">
        <v>14</v>
      </c>
      <c r="C3618" s="6">
        <v>1185732</v>
      </c>
      <c r="D3618" s="7">
        <v>44268</v>
      </c>
      <c r="E3618" s="6" t="s">
        <v>15</v>
      </c>
      <c r="F3618" s="6" t="s">
        <v>123</v>
      </c>
      <c r="G3618" s="6" t="s">
        <v>124</v>
      </c>
      <c r="H3618" s="6" t="s">
        <v>17</v>
      </c>
      <c r="I3618" s="8">
        <v>0.4</v>
      </c>
      <c r="J3618" s="9">
        <v>4700</v>
      </c>
      <c r="K3618" s="10">
        <f t="shared" si="28"/>
        <v>1880</v>
      </c>
      <c r="L3618" s="10">
        <f t="shared" si="29"/>
        <v>564</v>
      </c>
      <c r="M3618" s="11">
        <v>0.3</v>
      </c>
      <c r="O3618" s="16"/>
      <c r="P3618" s="14"/>
      <c r="Q3618" s="12"/>
      <c r="R3618" s="13"/>
    </row>
    <row r="3619" spans="1:18" ht="15.85" customHeight="1">
      <c r="A3619" s="1"/>
      <c r="B3619" s="6" t="s">
        <v>14</v>
      </c>
      <c r="C3619" s="6">
        <v>1185732</v>
      </c>
      <c r="D3619" s="7">
        <v>44268</v>
      </c>
      <c r="E3619" s="6" t="s">
        <v>15</v>
      </c>
      <c r="F3619" s="6" t="s">
        <v>123</v>
      </c>
      <c r="G3619" s="6" t="s">
        <v>124</v>
      </c>
      <c r="H3619" s="6" t="s">
        <v>18</v>
      </c>
      <c r="I3619" s="8">
        <v>0.4</v>
      </c>
      <c r="J3619" s="9">
        <v>1750</v>
      </c>
      <c r="K3619" s="10">
        <f t="shared" si="28"/>
        <v>700</v>
      </c>
      <c r="L3619" s="10">
        <f t="shared" si="29"/>
        <v>210</v>
      </c>
      <c r="M3619" s="11">
        <v>0.3</v>
      </c>
      <c r="O3619" s="16"/>
      <c r="P3619" s="14"/>
      <c r="Q3619" s="12"/>
      <c r="R3619" s="13"/>
    </row>
    <row r="3620" spans="1:18" ht="15.85" customHeight="1">
      <c r="A3620" s="1"/>
      <c r="B3620" s="6" t="s">
        <v>14</v>
      </c>
      <c r="C3620" s="6">
        <v>1185732</v>
      </c>
      <c r="D3620" s="7">
        <v>44268</v>
      </c>
      <c r="E3620" s="6" t="s">
        <v>15</v>
      </c>
      <c r="F3620" s="6" t="s">
        <v>123</v>
      </c>
      <c r="G3620" s="6" t="s">
        <v>124</v>
      </c>
      <c r="H3620" s="6" t="s">
        <v>19</v>
      </c>
      <c r="I3620" s="8">
        <v>0.30000000000000004</v>
      </c>
      <c r="J3620" s="9">
        <v>2000</v>
      </c>
      <c r="K3620" s="10">
        <f t="shared" si="28"/>
        <v>600.00000000000011</v>
      </c>
      <c r="L3620" s="10">
        <f t="shared" si="29"/>
        <v>150.00000000000003</v>
      </c>
      <c r="M3620" s="11">
        <v>0.25</v>
      </c>
      <c r="O3620" s="16"/>
      <c r="P3620" s="14"/>
      <c r="Q3620" s="12"/>
      <c r="R3620" s="13"/>
    </row>
    <row r="3621" spans="1:18" ht="15.85" customHeight="1">
      <c r="A3621" s="1"/>
      <c r="B3621" s="6" t="s">
        <v>14</v>
      </c>
      <c r="C3621" s="6">
        <v>1185732</v>
      </c>
      <c r="D3621" s="7">
        <v>44268</v>
      </c>
      <c r="E3621" s="6" t="s">
        <v>15</v>
      </c>
      <c r="F3621" s="6" t="s">
        <v>123</v>
      </c>
      <c r="G3621" s="6" t="s">
        <v>124</v>
      </c>
      <c r="H3621" s="6" t="s">
        <v>20</v>
      </c>
      <c r="I3621" s="8">
        <v>0.35</v>
      </c>
      <c r="J3621" s="9">
        <v>3000</v>
      </c>
      <c r="K3621" s="10">
        <f t="shared" si="28"/>
        <v>1050</v>
      </c>
      <c r="L3621" s="10">
        <f t="shared" si="29"/>
        <v>262.5</v>
      </c>
      <c r="M3621" s="11">
        <v>0.25</v>
      </c>
      <c r="O3621" s="16"/>
      <c r="P3621" s="14"/>
      <c r="Q3621" s="12"/>
      <c r="R3621" s="13"/>
    </row>
    <row r="3622" spans="1:18" ht="15.85" customHeight="1">
      <c r="A3622" s="1"/>
      <c r="B3622" s="6" t="s">
        <v>14</v>
      </c>
      <c r="C3622" s="6">
        <v>1185732</v>
      </c>
      <c r="D3622" s="7">
        <v>44268</v>
      </c>
      <c r="E3622" s="6" t="s">
        <v>15</v>
      </c>
      <c r="F3622" s="6" t="s">
        <v>123</v>
      </c>
      <c r="G3622" s="6" t="s">
        <v>124</v>
      </c>
      <c r="H3622" s="6" t="s">
        <v>21</v>
      </c>
      <c r="I3622" s="8">
        <v>0.5</v>
      </c>
      <c r="J3622" s="9">
        <v>1000</v>
      </c>
      <c r="K3622" s="10">
        <f t="shared" si="28"/>
        <v>500</v>
      </c>
      <c r="L3622" s="10">
        <f t="shared" si="29"/>
        <v>125</v>
      </c>
      <c r="M3622" s="11">
        <v>0.25</v>
      </c>
      <c r="O3622" s="16"/>
      <c r="P3622" s="14"/>
      <c r="Q3622" s="12"/>
      <c r="R3622" s="13"/>
    </row>
    <row r="3623" spans="1:18" ht="15.85" customHeight="1">
      <c r="A3623" s="1"/>
      <c r="B3623" s="6" t="s">
        <v>14</v>
      </c>
      <c r="C3623" s="6">
        <v>1185732</v>
      </c>
      <c r="D3623" s="7">
        <v>44268</v>
      </c>
      <c r="E3623" s="6" t="s">
        <v>15</v>
      </c>
      <c r="F3623" s="6" t="s">
        <v>123</v>
      </c>
      <c r="G3623" s="6" t="s">
        <v>124</v>
      </c>
      <c r="H3623" s="6" t="s">
        <v>22</v>
      </c>
      <c r="I3623" s="8">
        <v>0.4</v>
      </c>
      <c r="J3623" s="9">
        <v>2000</v>
      </c>
      <c r="K3623" s="10">
        <f t="shared" si="28"/>
        <v>800</v>
      </c>
      <c r="L3623" s="10">
        <f t="shared" si="29"/>
        <v>240</v>
      </c>
      <c r="M3623" s="11">
        <v>0.3</v>
      </c>
      <c r="O3623" s="16"/>
      <c r="P3623" s="14"/>
      <c r="Q3623" s="12"/>
      <c r="R3623" s="13"/>
    </row>
    <row r="3624" spans="1:18" ht="15.85" customHeight="1">
      <c r="A3624" s="1"/>
      <c r="B3624" s="6" t="s">
        <v>14</v>
      </c>
      <c r="C3624" s="6">
        <v>1185732</v>
      </c>
      <c r="D3624" s="7">
        <v>44300</v>
      </c>
      <c r="E3624" s="6" t="s">
        <v>15</v>
      </c>
      <c r="F3624" s="6" t="s">
        <v>123</v>
      </c>
      <c r="G3624" s="6" t="s">
        <v>124</v>
      </c>
      <c r="H3624" s="6" t="s">
        <v>17</v>
      </c>
      <c r="I3624" s="8">
        <v>0.4</v>
      </c>
      <c r="J3624" s="9">
        <v>4500</v>
      </c>
      <c r="K3624" s="10">
        <f t="shared" si="28"/>
        <v>1800</v>
      </c>
      <c r="L3624" s="10">
        <f t="shared" si="29"/>
        <v>540</v>
      </c>
      <c r="M3624" s="11">
        <v>0.3</v>
      </c>
      <c r="O3624" s="16"/>
      <c r="P3624" s="14"/>
      <c r="Q3624" s="12"/>
      <c r="R3624" s="13"/>
    </row>
    <row r="3625" spans="1:18" ht="15.85" customHeight="1">
      <c r="A3625" s="1"/>
      <c r="B3625" s="6" t="s">
        <v>14</v>
      </c>
      <c r="C3625" s="6">
        <v>1185732</v>
      </c>
      <c r="D3625" s="7">
        <v>44300</v>
      </c>
      <c r="E3625" s="6" t="s">
        <v>15</v>
      </c>
      <c r="F3625" s="6" t="s">
        <v>123</v>
      </c>
      <c r="G3625" s="6" t="s">
        <v>124</v>
      </c>
      <c r="H3625" s="6" t="s">
        <v>18</v>
      </c>
      <c r="I3625" s="8">
        <v>0.4</v>
      </c>
      <c r="J3625" s="9">
        <v>1500</v>
      </c>
      <c r="K3625" s="10">
        <f t="shared" si="28"/>
        <v>600</v>
      </c>
      <c r="L3625" s="10">
        <f t="shared" si="29"/>
        <v>180</v>
      </c>
      <c r="M3625" s="11">
        <v>0.3</v>
      </c>
      <c r="O3625" s="16"/>
      <c r="P3625" s="14"/>
      <c r="Q3625" s="12"/>
      <c r="R3625" s="13"/>
    </row>
    <row r="3626" spans="1:18" ht="15.85" customHeight="1">
      <c r="A3626" s="1"/>
      <c r="B3626" s="6" t="s">
        <v>14</v>
      </c>
      <c r="C3626" s="6">
        <v>1185732</v>
      </c>
      <c r="D3626" s="7">
        <v>44300</v>
      </c>
      <c r="E3626" s="6" t="s">
        <v>15</v>
      </c>
      <c r="F3626" s="6" t="s">
        <v>123</v>
      </c>
      <c r="G3626" s="6" t="s">
        <v>124</v>
      </c>
      <c r="H3626" s="6" t="s">
        <v>19</v>
      </c>
      <c r="I3626" s="8">
        <v>0.30000000000000004</v>
      </c>
      <c r="J3626" s="9">
        <v>1500</v>
      </c>
      <c r="K3626" s="10">
        <f t="shared" si="28"/>
        <v>450.00000000000006</v>
      </c>
      <c r="L3626" s="10">
        <f t="shared" si="29"/>
        <v>112.50000000000001</v>
      </c>
      <c r="M3626" s="11">
        <v>0.25</v>
      </c>
      <c r="O3626" s="16"/>
      <c r="P3626" s="14"/>
      <c r="Q3626" s="12"/>
      <c r="R3626" s="13"/>
    </row>
    <row r="3627" spans="1:18" ht="15.85" customHeight="1">
      <c r="A3627" s="1"/>
      <c r="B3627" s="6" t="s">
        <v>14</v>
      </c>
      <c r="C3627" s="6">
        <v>1185732</v>
      </c>
      <c r="D3627" s="7">
        <v>44300</v>
      </c>
      <c r="E3627" s="6" t="s">
        <v>15</v>
      </c>
      <c r="F3627" s="6" t="s">
        <v>123</v>
      </c>
      <c r="G3627" s="6" t="s">
        <v>124</v>
      </c>
      <c r="H3627" s="6" t="s">
        <v>20</v>
      </c>
      <c r="I3627" s="8">
        <v>0.35</v>
      </c>
      <c r="J3627" s="9">
        <v>1250</v>
      </c>
      <c r="K3627" s="10">
        <f t="shared" si="28"/>
        <v>437.5</v>
      </c>
      <c r="L3627" s="10">
        <f t="shared" si="29"/>
        <v>109.375</v>
      </c>
      <c r="M3627" s="11">
        <v>0.25</v>
      </c>
      <c r="O3627" s="16"/>
      <c r="P3627" s="14"/>
      <c r="Q3627" s="12"/>
      <c r="R3627" s="13"/>
    </row>
    <row r="3628" spans="1:18" ht="15.85" customHeight="1">
      <c r="A3628" s="1"/>
      <c r="B3628" s="6" t="s">
        <v>14</v>
      </c>
      <c r="C3628" s="6">
        <v>1185732</v>
      </c>
      <c r="D3628" s="7">
        <v>44300</v>
      </c>
      <c r="E3628" s="6" t="s">
        <v>15</v>
      </c>
      <c r="F3628" s="6" t="s">
        <v>123</v>
      </c>
      <c r="G3628" s="6" t="s">
        <v>124</v>
      </c>
      <c r="H3628" s="6" t="s">
        <v>21</v>
      </c>
      <c r="I3628" s="8">
        <v>0.5</v>
      </c>
      <c r="J3628" s="9">
        <v>1250</v>
      </c>
      <c r="K3628" s="10">
        <f t="shared" si="28"/>
        <v>625</v>
      </c>
      <c r="L3628" s="10">
        <f t="shared" si="29"/>
        <v>156.25</v>
      </c>
      <c r="M3628" s="11">
        <v>0.25</v>
      </c>
      <c r="O3628" s="16"/>
      <c r="P3628" s="14"/>
      <c r="Q3628" s="12"/>
      <c r="R3628" s="13"/>
    </row>
    <row r="3629" spans="1:18" ht="15.85" customHeight="1">
      <c r="A3629" s="1"/>
      <c r="B3629" s="6" t="s">
        <v>14</v>
      </c>
      <c r="C3629" s="6">
        <v>1185732</v>
      </c>
      <c r="D3629" s="7">
        <v>44300</v>
      </c>
      <c r="E3629" s="6" t="s">
        <v>15</v>
      </c>
      <c r="F3629" s="6" t="s">
        <v>123</v>
      </c>
      <c r="G3629" s="6" t="s">
        <v>124</v>
      </c>
      <c r="H3629" s="6" t="s">
        <v>22</v>
      </c>
      <c r="I3629" s="8">
        <v>0.4</v>
      </c>
      <c r="J3629" s="9">
        <v>2750</v>
      </c>
      <c r="K3629" s="10">
        <f t="shared" si="28"/>
        <v>1100</v>
      </c>
      <c r="L3629" s="10">
        <f t="shared" si="29"/>
        <v>330</v>
      </c>
      <c r="M3629" s="11">
        <v>0.3</v>
      </c>
      <c r="O3629" s="16"/>
      <c r="P3629" s="14"/>
      <c r="Q3629" s="12"/>
      <c r="R3629" s="13"/>
    </row>
    <row r="3630" spans="1:18" ht="15.85" customHeight="1">
      <c r="A3630" s="1"/>
      <c r="B3630" s="6" t="s">
        <v>14</v>
      </c>
      <c r="C3630" s="6">
        <v>1185732</v>
      </c>
      <c r="D3630" s="7">
        <v>44329</v>
      </c>
      <c r="E3630" s="6" t="s">
        <v>15</v>
      </c>
      <c r="F3630" s="6" t="s">
        <v>123</v>
      </c>
      <c r="G3630" s="6" t="s">
        <v>124</v>
      </c>
      <c r="H3630" s="6" t="s">
        <v>17</v>
      </c>
      <c r="I3630" s="8">
        <v>0.54999999999999993</v>
      </c>
      <c r="J3630" s="9">
        <v>4950</v>
      </c>
      <c r="K3630" s="10">
        <f t="shared" si="28"/>
        <v>2722.4999999999995</v>
      </c>
      <c r="L3630" s="10">
        <f t="shared" si="29"/>
        <v>816.74999999999989</v>
      </c>
      <c r="M3630" s="11">
        <v>0.3</v>
      </c>
      <c r="O3630" s="16"/>
      <c r="P3630" s="14"/>
      <c r="Q3630" s="12"/>
      <c r="R3630" s="13"/>
    </row>
    <row r="3631" spans="1:18" ht="15.85" customHeight="1">
      <c r="A3631" s="1"/>
      <c r="B3631" s="6" t="s">
        <v>14</v>
      </c>
      <c r="C3631" s="6">
        <v>1185732</v>
      </c>
      <c r="D3631" s="7">
        <v>44329</v>
      </c>
      <c r="E3631" s="6" t="s">
        <v>15</v>
      </c>
      <c r="F3631" s="6" t="s">
        <v>123</v>
      </c>
      <c r="G3631" s="6" t="s">
        <v>124</v>
      </c>
      <c r="H3631" s="6" t="s">
        <v>18</v>
      </c>
      <c r="I3631" s="8">
        <v>0.5</v>
      </c>
      <c r="J3631" s="9">
        <v>2000</v>
      </c>
      <c r="K3631" s="10">
        <f t="shared" si="28"/>
        <v>1000</v>
      </c>
      <c r="L3631" s="10">
        <f t="shared" si="29"/>
        <v>300</v>
      </c>
      <c r="M3631" s="11">
        <v>0.3</v>
      </c>
      <c r="O3631" s="16"/>
      <c r="P3631" s="14"/>
      <c r="Q3631" s="12"/>
      <c r="R3631" s="13"/>
    </row>
    <row r="3632" spans="1:18" ht="15.85" customHeight="1">
      <c r="A3632" s="1"/>
      <c r="B3632" s="6" t="s">
        <v>14</v>
      </c>
      <c r="C3632" s="6">
        <v>1185732</v>
      </c>
      <c r="D3632" s="7">
        <v>44329</v>
      </c>
      <c r="E3632" s="6" t="s">
        <v>15</v>
      </c>
      <c r="F3632" s="6" t="s">
        <v>123</v>
      </c>
      <c r="G3632" s="6" t="s">
        <v>124</v>
      </c>
      <c r="H3632" s="6" t="s">
        <v>19</v>
      </c>
      <c r="I3632" s="8">
        <v>0.45</v>
      </c>
      <c r="J3632" s="9">
        <v>2250</v>
      </c>
      <c r="K3632" s="10">
        <f t="shared" si="28"/>
        <v>1012.5</v>
      </c>
      <c r="L3632" s="10">
        <f t="shared" si="29"/>
        <v>253.125</v>
      </c>
      <c r="M3632" s="11">
        <v>0.25</v>
      </c>
      <c r="O3632" s="16"/>
      <c r="P3632" s="14"/>
      <c r="Q3632" s="12"/>
      <c r="R3632" s="13"/>
    </row>
    <row r="3633" spans="1:18" ht="15.85" customHeight="1">
      <c r="A3633" s="1"/>
      <c r="B3633" s="6" t="s">
        <v>14</v>
      </c>
      <c r="C3633" s="6">
        <v>1185732</v>
      </c>
      <c r="D3633" s="7">
        <v>44329</v>
      </c>
      <c r="E3633" s="6" t="s">
        <v>15</v>
      </c>
      <c r="F3633" s="6" t="s">
        <v>123</v>
      </c>
      <c r="G3633" s="6" t="s">
        <v>124</v>
      </c>
      <c r="H3633" s="6" t="s">
        <v>20</v>
      </c>
      <c r="I3633" s="8">
        <v>0.45</v>
      </c>
      <c r="J3633" s="9">
        <v>1750</v>
      </c>
      <c r="K3633" s="10">
        <f t="shared" si="28"/>
        <v>787.5</v>
      </c>
      <c r="L3633" s="10">
        <f t="shared" si="29"/>
        <v>196.875</v>
      </c>
      <c r="M3633" s="11">
        <v>0.25</v>
      </c>
      <c r="O3633" s="16"/>
      <c r="P3633" s="14"/>
      <c r="Q3633" s="12"/>
      <c r="R3633" s="13"/>
    </row>
    <row r="3634" spans="1:18" ht="15.85" customHeight="1">
      <c r="A3634" s="1"/>
      <c r="B3634" s="6" t="s">
        <v>14</v>
      </c>
      <c r="C3634" s="6">
        <v>1185732</v>
      </c>
      <c r="D3634" s="7">
        <v>44329</v>
      </c>
      <c r="E3634" s="6" t="s">
        <v>15</v>
      </c>
      <c r="F3634" s="6" t="s">
        <v>123</v>
      </c>
      <c r="G3634" s="6" t="s">
        <v>124</v>
      </c>
      <c r="H3634" s="6" t="s">
        <v>21</v>
      </c>
      <c r="I3634" s="8">
        <v>0.54999999999999993</v>
      </c>
      <c r="J3634" s="9">
        <v>2000</v>
      </c>
      <c r="K3634" s="10">
        <f t="shared" si="28"/>
        <v>1099.9999999999998</v>
      </c>
      <c r="L3634" s="10">
        <f t="shared" si="29"/>
        <v>274.99999999999994</v>
      </c>
      <c r="M3634" s="11">
        <v>0.25</v>
      </c>
      <c r="O3634" s="16"/>
      <c r="P3634" s="14"/>
      <c r="Q3634" s="12"/>
      <c r="R3634" s="13"/>
    </row>
    <row r="3635" spans="1:18" ht="15.85" customHeight="1">
      <c r="A3635" s="1"/>
      <c r="B3635" s="6" t="s">
        <v>14</v>
      </c>
      <c r="C3635" s="6">
        <v>1185732</v>
      </c>
      <c r="D3635" s="7">
        <v>44329</v>
      </c>
      <c r="E3635" s="6" t="s">
        <v>15</v>
      </c>
      <c r="F3635" s="6" t="s">
        <v>123</v>
      </c>
      <c r="G3635" s="6" t="s">
        <v>124</v>
      </c>
      <c r="H3635" s="6" t="s">
        <v>22</v>
      </c>
      <c r="I3635" s="8">
        <v>0.6</v>
      </c>
      <c r="J3635" s="9">
        <v>3250</v>
      </c>
      <c r="K3635" s="10">
        <f t="shared" si="28"/>
        <v>1950</v>
      </c>
      <c r="L3635" s="10">
        <f t="shared" si="29"/>
        <v>585</v>
      </c>
      <c r="M3635" s="11">
        <v>0.3</v>
      </c>
      <c r="O3635" s="16"/>
      <c r="P3635" s="14"/>
      <c r="Q3635" s="12"/>
      <c r="R3635" s="13"/>
    </row>
    <row r="3636" spans="1:18" ht="15.85" customHeight="1">
      <c r="A3636" s="1"/>
      <c r="B3636" s="6" t="s">
        <v>14</v>
      </c>
      <c r="C3636" s="6">
        <v>1185732</v>
      </c>
      <c r="D3636" s="7">
        <v>44362</v>
      </c>
      <c r="E3636" s="6" t="s">
        <v>15</v>
      </c>
      <c r="F3636" s="6" t="s">
        <v>123</v>
      </c>
      <c r="G3636" s="6" t="s">
        <v>124</v>
      </c>
      <c r="H3636" s="6" t="s">
        <v>17</v>
      </c>
      <c r="I3636" s="8">
        <v>0.54999999999999993</v>
      </c>
      <c r="J3636" s="9">
        <v>5750</v>
      </c>
      <c r="K3636" s="10">
        <f t="shared" si="28"/>
        <v>3162.4999999999995</v>
      </c>
      <c r="L3636" s="10">
        <f t="shared" si="29"/>
        <v>948.74999999999977</v>
      </c>
      <c r="M3636" s="11">
        <v>0.3</v>
      </c>
      <c r="O3636" s="16"/>
      <c r="P3636" s="14"/>
      <c r="Q3636" s="12"/>
      <c r="R3636" s="13"/>
    </row>
    <row r="3637" spans="1:18" ht="15.85" customHeight="1">
      <c r="A3637" s="1"/>
      <c r="B3637" s="6" t="s">
        <v>14</v>
      </c>
      <c r="C3637" s="6">
        <v>1185732</v>
      </c>
      <c r="D3637" s="7">
        <v>44362</v>
      </c>
      <c r="E3637" s="6" t="s">
        <v>15</v>
      </c>
      <c r="F3637" s="6" t="s">
        <v>123</v>
      </c>
      <c r="G3637" s="6" t="s">
        <v>124</v>
      </c>
      <c r="H3637" s="6" t="s">
        <v>18</v>
      </c>
      <c r="I3637" s="8">
        <v>0.5</v>
      </c>
      <c r="J3637" s="9">
        <v>3250</v>
      </c>
      <c r="K3637" s="10">
        <f t="shared" si="28"/>
        <v>1625</v>
      </c>
      <c r="L3637" s="10">
        <f t="shared" si="29"/>
        <v>487.5</v>
      </c>
      <c r="M3637" s="11">
        <v>0.3</v>
      </c>
      <c r="O3637" s="16"/>
      <c r="P3637" s="14"/>
      <c r="Q3637" s="12"/>
      <c r="R3637" s="13"/>
    </row>
    <row r="3638" spans="1:18" ht="15.85" customHeight="1">
      <c r="A3638" s="1"/>
      <c r="B3638" s="6" t="s">
        <v>14</v>
      </c>
      <c r="C3638" s="6">
        <v>1185732</v>
      </c>
      <c r="D3638" s="7">
        <v>44362</v>
      </c>
      <c r="E3638" s="6" t="s">
        <v>15</v>
      </c>
      <c r="F3638" s="6" t="s">
        <v>123</v>
      </c>
      <c r="G3638" s="6" t="s">
        <v>124</v>
      </c>
      <c r="H3638" s="6" t="s">
        <v>19</v>
      </c>
      <c r="I3638" s="8">
        <v>0.45</v>
      </c>
      <c r="J3638" s="9">
        <v>2500</v>
      </c>
      <c r="K3638" s="10">
        <f t="shared" si="28"/>
        <v>1125</v>
      </c>
      <c r="L3638" s="10">
        <f t="shared" si="29"/>
        <v>281.25</v>
      </c>
      <c r="M3638" s="11">
        <v>0.25</v>
      </c>
      <c r="O3638" s="16"/>
      <c r="P3638" s="14"/>
      <c r="Q3638" s="12"/>
      <c r="R3638" s="13"/>
    </row>
    <row r="3639" spans="1:18" ht="15.85" customHeight="1">
      <c r="A3639" s="1"/>
      <c r="B3639" s="6" t="s">
        <v>14</v>
      </c>
      <c r="C3639" s="6">
        <v>1185732</v>
      </c>
      <c r="D3639" s="7">
        <v>44362</v>
      </c>
      <c r="E3639" s="6" t="s">
        <v>15</v>
      </c>
      <c r="F3639" s="6" t="s">
        <v>123</v>
      </c>
      <c r="G3639" s="6" t="s">
        <v>124</v>
      </c>
      <c r="H3639" s="6" t="s">
        <v>20</v>
      </c>
      <c r="I3639" s="8">
        <v>0.45</v>
      </c>
      <c r="J3639" s="9">
        <v>2250</v>
      </c>
      <c r="K3639" s="10">
        <f t="shared" si="28"/>
        <v>1012.5</v>
      </c>
      <c r="L3639" s="10">
        <f t="shared" si="29"/>
        <v>253.125</v>
      </c>
      <c r="M3639" s="11">
        <v>0.25</v>
      </c>
      <c r="O3639" s="16"/>
      <c r="P3639" s="14"/>
      <c r="Q3639" s="12"/>
      <c r="R3639" s="13"/>
    </row>
    <row r="3640" spans="1:18" ht="15.85" customHeight="1">
      <c r="A3640" s="1"/>
      <c r="B3640" s="6" t="s">
        <v>14</v>
      </c>
      <c r="C3640" s="6">
        <v>1185732</v>
      </c>
      <c r="D3640" s="7">
        <v>44362</v>
      </c>
      <c r="E3640" s="6" t="s">
        <v>15</v>
      </c>
      <c r="F3640" s="6" t="s">
        <v>123</v>
      </c>
      <c r="G3640" s="6" t="s">
        <v>124</v>
      </c>
      <c r="H3640" s="6" t="s">
        <v>21</v>
      </c>
      <c r="I3640" s="8">
        <v>0.54999999999999993</v>
      </c>
      <c r="J3640" s="9">
        <v>2250</v>
      </c>
      <c r="K3640" s="10">
        <f t="shared" si="28"/>
        <v>1237.4999999999998</v>
      </c>
      <c r="L3640" s="10">
        <f t="shared" si="29"/>
        <v>309.37499999999994</v>
      </c>
      <c r="M3640" s="11">
        <v>0.25</v>
      </c>
      <c r="O3640" s="16"/>
      <c r="P3640" s="14"/>
      <c r="Q3640" s="12"/>
      <c r="R3640" s="13"/>
    </row>
    <row r="3641" spans="1:18" ht="15.85" customHeight="1">
      <c r="A3641" s="1"/>
      <c r="B3641" s="6" t="s">
        <v>14</v>
      </c>
      <c r="C3641" s="6">
        <v>1185732</v>
      </c>
      <c r="D3641" s="7">
        <v>44362</v>
      </c>
      <c r="E3641" s="6" t="s">
        <v>15</v>
      </c>
      <c r="F3641" s="6" t="s">
        <v>123</v>
      </c>
      <c r="G3641" s="6" t="s">
        <v>124</v>
      </c>
      <c r="H3641" s="6" t="s">
        <v>22</v>
      </c>
      <c r="I3641" s="8">
        <v>0.6</v>
      </c>
      <c r="J3641" s="9">
        <v>3750</v>
      </c>
      <c r="K3641" s="10">
        <f t="shared" si="28"/>
        <v>2250</v>
      </c>
      <c r="L3641" s="10">
        <f t="shared" si="29"/>
        <v>675</v>
      </c>
      <c r="M3641" s="11">
        <v>0.3</v>
      </c>
      <c r="O3641" s="16"/>
      <c r="P3641" s="14"/>
      <c r="Q3641" s="12"/>
      <c r="R3641" s="13"/>
    </row>
    <row r="3642" spans="1:18" ht="15.85" customHeight="1">
      <c r="A3642" s="1"/>
      <c r="B3642" s="6" t="s">
        <v>14</v>
      </c>
      <c r="C3642" s="6">
        <v>1185732</v>
      </c>
      <c r="D3642" s="7">
        <v>44390</v>
      </c>
      <c r="E3642" s="6" t="s">
        <v>15</v>
      </c>
      <c r="F3642" s="6" t="s">
        <v>123</v>
      </c>
      <c r="G3642" s="6" t="s">
        <v>124</v>
      </c>
      <c r="H3642" s="6" t="s">
        <v>17</v>
      </c>
      <c r="I3642" s="8">
        <v>0.54999999999999993</v>
      </c>
      <c r="J3642" s="9">
        <v>6000</v>
      </c>
      <c r="K3642" s="10">
        <f t="shared" si="28"/>
        <v>3299.9999999999995</v>
      </c>
      <c r="L3642" s="10">
        <f t="shared" si="29"/>
        <v>989.99999999999977</v>
      </c>
      <c r="M3642" s="11">
        <v>0.3</v>
      </c>
      <c r="O3642" s="16"/>
      <c r="P3642" s="14"/>
      <c r="Q3642" s="12"/>
      <c r="R3642" s="13"/>
    </row>
    <row r="3643" spans="1:18" ht="15.85" customHeight="1">
      <c r="A3643" s="1"/>
      <c r="B3643" s="6" t="s">
        <v>14</v>
      </c>
      <c r="C3643" s="6">
        <v>1185732</v>
      </c>
      <c r="D3643" s="7">
        <v>44390</v>
      </c>
      <c r="E3643" s="6" t="s">
        <v>15</v>
      </c>
      <c r="F3643" s="6" t="s">
        <v>123</v>
      </c>
      <c r="G3643" s="6" t="s">
        <v>124</v>
      </c>
      <c r="H3643" s="6" t="s">
        <v>18</v>
      </c>
      <c r="I3643" s="8">
        <v>0.5</v>
      </c>
      <c r="J3643" s="9">
        <v>3500</v>
      </c>
      <c r="K3643" s="10">
        <f t="shared" si="28"/>
        <v>1750</v>
      </c>
      <c r="L3643" s="10">
        <f t="shared" si="29"/>
        <v>525</v>
      </c>
      <c r="M3643" s="11">
        <v>0.3</v>
      </c>
      <c r="O3643" s="16"/>
      <c r="P3643" s="14"/>
      <c r="Q3643" s="12"/>
      <c r="R3643" s="13"/>
    </row>
    <row r="3644" spans="1:18" ht="15.85" customHeight="1">
      <c r="A3644" s="1"/>
      <c r="B3644" s="6" t="s">
        <v>14</v>
      </c>
      <c r="C3644" s="6">
        <v>1185732</v>
      </c>
      <c r="D3644" s="7">
        <v>44390</v>
      </c>
      <c r="E3644" s="6" t="s">
        <v>15</v>
      </c>
      <c r="F3644" s="6" t="s">
        <v>123</v>
      </c>
      <c r="G3644" s="6" t="s">
        <v>124</v>
      </c>
      <c r="H3644" s="6" t="s">
        <v>19</v>
      </c>
      <c r="I3644" s="8">
        <v>0.45</v>
      </c>
      <c r="J3644" s="9">
        <v>2750</v>
      </c>
      <c r="K3644" s="10">
        <f t="shared" si="28"/>
        <v>1237.5</v>
      </c>
      <c r="L3644" s="10">
        <f t="shared" si="29"/>
        <v>309.375</v>
      </c>
      <c r="M3644" s="11">
        <v>0.25</v>
      </c>
      <c r="O3644" s="16"/>
      <c r="P3644" s="14"/>
      <c r="Q3644" s="12"/>
      <c r="R3644" s="13"/>
    </row>
    <row r="3645" spans="1:18" ht="15.85" customHeight="1">
      <c r="A3645" s="1"/>
      <c r="B3645" s="6" t="s">
        <v>14</v>
      </c>
      <c r="C3645" s="6">
        <v>1185732</v>
      </c>
      <c r="D3645" s="7">
        <v>44390</v>
      </c>
      <c r="E3645" s="6" t="s">
        <v>15</v>
      </c>
      <c r="F3645" s="6" t="s">
        <v>123</v>
      </c>
      <c r="G3645" s="6" t="s">
        <v>124</v>
      </c>
      <c r="H3645" s="6" t="s">
        <v>20</v>
      </c>
      <c r="I3645" s="8">
        <v>0.45</v>
      </c>
      <c r="J3645" s="9">
        <v>2250</v>
      </c>
      <c r="K3645" s="10">
        <f t="shared" si="28"/>
        <v>1012.5</v>
      </c>
      <c r="L3645" s="10">
        <f t="shared" si="29"/>
        <v>253.125</v>
      </c>
      <c r="M3645" s="11">
        <v>0.25</v>
      </c>
      <c r="O3645" s="16"/>
      <c r="P3645" s="14"/>
      <c r="Q3645" s="12"/>
      <c r="R3645" s="13"/>
    </row>
    <row r="3646" spans="1:18" ht="15.85" customHeight="1">
      <c r="A3646" s="1"/>
      <c r="B3646" s="6" t="s">
        <v>14</v>
      </c>
      <c r="C3646" s="6">
        <v>1185732</v>
      </c>
      <c r="D3646" s="7">
        <v>44390</v>
      </c>
      <c r="E3646" s="6" t="s">
        <v>15</v>
      </c>
      <c r="F3646" s="6" t="s">
        <v>123</v>
      </c>
      <c r="G3646" s="6" t="s">
        <v>124</v>
      </c>
      <c r="H3646" s="6" t="s">
        <v>21</v>
      </c>
      <c r="I3646" s="8">
        <v>0.54999999999999993</v>
      </c>
      <c r="J3646" s="9">
        <v>2500</v>
      </c>
      <c r="K3646" s="10">
        <f t="shared" si="28"/>
        <v>1374.9999999999998</v>
      </c>
      <c r="L3646" s="10">
        <f t="shared" si="29"/>
        <v>343.74999999999994</v>
      </c>
      <c r="M3646" s="11">
        <v>0.25</v>
      </c>
      <c r="O3646" s="16"/>
      <c r="P3646" s="14"/>
      <c r="Q3646" s="12"/>
      <c r="R3646" s="13"/>
    </row>
    <row r="3647" spans="1:18" ht="15.85" customHeight="1">
      <c r="A3647" s="1"/>
      <c r="B3647" s="6" t="s">
        <v>14</v>
      </c>
      <c r="C3647" s="6">
        <v>1185732</v>
      </c>
      <c r="D3647" s="7">
        <v>44390</v>
      </c>
      <c r="E3647" s="6" t="s">
        <v>15</v>
      </c>
      <c r="F3647" s="6" t="s">
        <v>123</v>
      </c>
      <c r="G3647" s="6" t="s">
        <v>124</v>
      </c>
      <c r="H3647" s="6" t="s">
        <v>22</v>
      </c>
      <c r="I3647" s="8">
        <v>0.6</v>
      </c>
      <c r="J3647" s="9">
        <v>4250</v>
      </c>
      <c r="K3647" s="10">
        <f t="shared" si="28"/>
        <v>2550</v>
      </c>
      <c r="L3647" s="10">
        <f t="shared" si="29"/>
        <v>765</v>
      </c>
      <c r="M3647" s="11">
        <v>0.3</v>
      </c>
      <c r="O3647" s="16"/>
      <c r="P3647" s="14"/>
      <c r="Q3647" s="12"/>
      <c r="R3647" s="13"/>
    </row>
    <row r="3648" spans="1:18" ht="15.85" customHeight="1">
      <c r="A3648" s="1"/>
      <c r="B3648" s="6" t="s">
        <v>14</v>
      </c>
      <c r="C3648" s="6">
        <v>1185732</v>
      </c>
      <c r="D3648" s="7">
        <v>44422</v>
      </c>
      <c r="E3648" s="6" t="s">
        <v>15</v>
      </c>
      <c r="F3648" s="6" t="s">
        <v>123</v>
      </c>
      <c r="G3648" s="6" t="s">
        <v>124</v>
      </c>
      <c r="H3648" s="6" t="s">
        <v>17</v>
      </c>
      <c r="I3648" s="8">
        <v>0.54999999999999993</v>
      </c>
      <c r="J3648" s="9">
        <v>5750</v>
      </c>
      <c r="K3648" s="10">
        <f t="shared" si="28"/>
        <v>3162.4999999999995</v>
      </c>
      <c r="L3648" s="10">
        <f t="shared" si="29"/>
        <v>948.74999999999977</v>
      </c>
      <c r="M3648" s="11">
        <v>0.3</v>
      </c>
      <c r="O3648" s="16"/>
      <c r="P3648" s="14"/>
      <c r="Q3648" s="12"/>
      <c r="R3648" s="13"/>
    </row>
    <row r="3649" spans="1:18" ht="15.85" customHeight="1">
      <c r="A3649" s="1"/>
      <c r="B3649" s="6" t="s">
        <v>14</v>
      </c>
      <c r="C3649" s="6">
        <v>1185732</v>
      </c>
      <c r="D3649" s="7">
        <v>44422</v>
      </c>
      <c r="E3649" s="6" t="s">
        <v>15</v>
      </c>
      <c r="F3649" s="6" t="s">
        <v>123</v>
      </c>
      <c r="G3649" s="6" t="s">
        <v>124</v>
      </c>
      <c r="H3649" s="6" t="s">
        <v>18</v>
      </c>
      <c r="I3649" s="8">
        <v>0.5</v>
      </c>
      <c r="J3649" s="9">
        <v>3500</v>
      </c>
      <c r="K3649" s="10">
        <f t="shared" si="28"/>
        <v>1750</v>
      </c>
      <c r="L3649" s="10">
        <f t="shared" si="29"/>
        <v>525</v>
      </c>
      <c r="M3649" s="11">
        <v>0.3</v>
      </c>
      <c r="O3649" s="16"/>
      <c r="P3649" s="14"/>
      <c r="Q3649" s="12"/>
      <c r="R3649" s="13"/>
    </row>
    <row r="3650" spans="1:18" ht="15.85" customHeight="1">
      <c r="A3650" s="1"/>
      <c r="B3650" s="6" t="s">
        <v>14</v>
      </c>
      <c r="C3650" s="6">
        <v>1185732</v>
      </c>
      <c r="D3650" s="7">
        <v>44422</v>
      </c>
      <c r="E3650" s="6" t="s">
        <v>15</v>
      </c>
      <c r="F3650" s="6" t="s">
        <v>123</v>
      </c>
      <c r="G3650" s="6" t="s">
        <v>124</v>
      </c>
      <c r="H3650" s="6" t="s">
        <v>19</v>
      </c>
      <c r="I3650" s="8">
        <v>0.45</v>
      </c>
      <c r="J3650" s="9">
        <v>2750</v>
      </c>
      <c r="K3650" s="10">
        <f t="shared" si="28"/>
        <v>1237.5</v>
      </c>
      <c r="L3650" s="10">
        <f t="shared" si="29"/>
        <v>309.375</v>
      </c>
      <c r="M3650" s="11">
        <v>0.25</v>
      </c>
      <c r="O3650" s="16"/>
      <c r="P3650" s="14"/>
      <c r="Q3650" s="12"/>
      <c r="R3650" s="13"/>
    </row>
    <row r="3651" spans="1:18" ht="15.85" customHeight="1">
      <c r="A3651" s="1"/>
      <c r="B3651" s="6" t="s">
        <v>14</v>
      </c>
      <c r="C3651" s="6">
        <v>1185732</v>
      </c>
      <c r="D3651" s="7">
        <v>44422</v>
      </c>
      <c r="E3651" s="6" t="s">
        <v>15</v>
      </c>
      <c r="F3651" s="6" t="s">
        <v>123</v>
      </c>
      <c r="G3651" s="6" t="s">
        <v>124</v>
      </c>
      <c r="H3651" s="6" t="s">
        <v>20</v>
      </c>
      <c r="I3651" s="8">
        <v>0.45</v>
      </c>
      <c r="J3651" s="9">
        <v>1750</v>
      </c>
      <c r="K3651" s="10">
        <f t="shared" si="28"/>
        <v>787.5</v>
      </c>
      <c r="L3651" s="10">
        <f t="shared" si="29"/>
        <v>196.875</v>
      </c>
      <c r="M3651" s="11">
        <v>0.25</v>
      </c>
      <c r="O3651" s="16"/>
      <c r="P3651" s="14"/>
      <c r="Q3651" s="12"/>
      <c r="R3651" s="13"/>
    </row>
    <row r="3652" spans="1:18" ht="15.85" customHeight="1">
      <c r="A3652" s="1"/>
      <c r="B3652" s="6" t="s">
        <v>14</v>
      </c>
      <c r="C3652" s="6">
        <v>1185732</v>
      </c>
      <c r="D3652" s="7">
        <v>44422</v>
      </c>
      <c r="E3652" s="6" t="s">
        <v>15</v>
      </c>
      <c r="F3652" s="6" t="s">
        <v>123</v>
      </c>
      <c r="G3652" s="6" t="s">
        <v>124</v>
      </c>
      <c r="H3652" s="6" t="s">
        <v>21</v>
      </c>
      <c r="I3652" s="8">
        <v>0.54999999999999993</v>
      </c>
      <c r="J3652" s="9">
        <v>1500</v>
      </c>
      <c r="K3652" s="10">
        <f t="shared" si="28"/>
        <v>824.99999999999989</v>
      </c>
      <c r="L3652" s="10">
        <f t="shared" si="29"/>
        <v>206.24999999999997</v>
      </c>
      <c r="M3652" s="11">
        <v>0.25</v>
      </c>
      <c r="O3652" s="16"/>
      <c r="P3652" s="14"/>
      <c r="Q3652" s="12"/>
      <c r="R3652" s="13"/>
    </row>
    <row r="3653" spans="1:18" ht="15.85" customHeight="1">
      <c r="A3653" s="1"/>
      <c r="B3653" s="6" t="s">
        <v>14</v>
      </c>
      <c r="C3653" s="6">
        <v>1185732</v>
      </c>
      <c r="D3653" s="7">
        <v>44422</v>
      </c>
      <c r="E3653" s="6" t="s">
        <v>15</v>
      </c>
      <c r="F3653" s="6" t="s">
        <v>123</v>
      </c>
      <c r="G3653" s="6" t="s">
        <v>124</v>
      </c>
      <c r="H3653" s="6" t="s">
        <v>22</v>
      </c>
      <c r="I3653" s="8">
        <v>0.6</v>
      </c>
      <c r="J3653" s="9">
        <v>3250</v>
      </c>
      <c r="K3653" s="10">
        <f t="shared" si="28"/>
        <v>1950</v>
      </c>
      <c r="L3653" s="10">
        <f t="shared" si="29"/>
        <v>585</v>
      </c>
      <c r="M3653" s="11">
        <v>0.3</v>
      </c>
      <c r="O3653" s="16"/>
      <c r="P3653" s="14"/>
      <c r="Q3653" s="12"/>
      <c r="R3653" s="13"/>
    </row>
    <row r="3654" spans="1:18" ht="15.85" customHeight="1">
      <c r="A3654" s="1"/>
      <c r="B3654" s="6" t="s">
        <v>14</v>
      </c>
      <c r="C3654" s="6">
        <v>1185732</v>
      </c>
      <c r="D3654" s="7">
        <v>44452</v>
      </c>
      <c r="E3654" s="6" t="s">
        <v>15</v>
      </c>
      <c r="F3654" s="6" t="s">
        <v>123</v>
      </c>
      <c r="G3654" s="6" t="s">
        <v>124</v>
      </c>
      <c r="H3654" s="6" t="s">
        <v>17</v>
      </c>
      <c r="I3654" s="8">
        <v>0.54999999999999993</v>
      </c>
      <c r="J3654" s="9">
        <v>4500</v>
      </c>
      <c r="K3654" s="10">
        <f t="shared" si="28"/>
        <v>2474.9999999999995</v>
      </c>
      <c r="L3654" s="10">
        <f t="shared" si="29"/>
        <v>742.49999999999989</v>
      </c>
      <c r="M3654" s="11">
        <v>0.3</v>
      </c>
      <c r="O3654" s="16"/>
      <c r="P3654" s="14"/>
      <c r="Q3654" s="12"/>
      <c r="R3654" s="13"/>
    </row>
    <row r="3655" spans="1:18" ht="15.85" customHeight="1">
      <c r="A3655" s="1"/>
      <c r="B3655" s="6" t="s">
        <v>14</v>
      </c>
      <c r="C3655" s="6">
        <v>1185732</v>
      </c>
      <c r="D3655" s="7">
        <v>44452</v>
      </c>
      <c r="E3655" s="6" t="s">
        <v>15</v>
      </c>
      <c r="F3655" s="6" t="s">
        <v>123</v>
      </c>
      <c r="G3655" s="6" t="s">
        <v>124</v>
      </c>
      <c r="H3655" s="6" t="s">
        <v>18</v>
      </c>
      <c r="I3655" s="8">
        <v>0.5</v>
      </c>
      <c r="J3655" s="9">
        <v>2500</v>
      </c>
      <c r="K3655" s="10">
        <f t="shared" si="28"/>
        <v>1250</v>
      </c>
      <c r="L3655" s="10">
        <f t="shared" si="29"/>
        <v>375</v>
      </c>
      <c r="M3655" s="11">
        <v>0.3</v>
      </c>
      <c r="O3655" s="16"/>
      <c r="P3655" s="14"/>
      <c r="Q3655" s="12"/>
      <c r="R3655" s="13"/>
    </row>
    <row r="3656" spans="1:18" ht="15.85" customHeight="1">
      <c r="A3656" s="1"/>
      <c r="B3656" s="6" t="s">
        <v>14</v>
      </c>
      <c r="C3656" s="6">
        <v>1185732</v>
      </c>
      <c r="D3656" s="7">
        <v>44452</v>
      </c>
      <c r="E3656" s="6" t="s">
        <v>15</v>
      </c>
      <c r="F3656" s="6" t="s">
        <v>123</v>
      </c>
      <c r="G3656" s="6" t="s">
        <v>124</v>
      </c>
      <c r="H3656" s="6" t="s">
        <v>19</v>
      </c>
      <c r="I3656" s="8">
        <v>0.45</v>
      </c>
      <c r="J3656" s="9">
        <v>1500</v>
      </c>
      <c r="K3656" s="10">
        <f t="shared" si="28"/>
        <v>675</v>
      </c>
      <c r="L3656" s="10">
        <f t="shared" si="29"/>
        <v>168.75</v>
      </c>
      <c r="M3656" s="11">
        <v>0.25</v>
      </c>
      <c r="O3656" s="16"/>
      <c r="P3656" s="14"/>
      <c r="Q3656" s="12"/>
      <c r="R3656" s="13"/>
    </row>
    <row r="3657" spans="1:18" ht="15.85" customHeight="1">
      <c r="A3657" s="1"/>
      <c r="B3657" s="6" t="s">
        <v>14</v>
      </c>
      <c r="C3657" s="6">
        <v>1185732</v>
      </c>
      <c r="D3657" s="7">
        <v>44452</v>
      </c>
      <c r="E3657" s="6" t="s">
        <v>15</v>
      </c>
      <c r="F3657" s="6" t="s">
        <v>123</v>
      </c>
      <c r="G3657" s="6" t="s">
        <v>124</v>
      </c>
      <c r="H3657" s="6" t="s">
        <v>20</v>
      </c>
      <c r="I3657" s="8">
        <v>0.45</v>
      </c>
      <c r="J3657" s="9">
        <v>1250</v>
      </c>
      <c r="K3657" s="10">
        <f t="shared" si="28"/>
        <v>562.5</v>
      </c>
      <c r="L3657" s="10">
        <f t="shared" si="29"/>
        <v>140.625</v>
      </c>
      <c r="M3657" s="11">
        <v>0.25</v>
      </c>
      <c r="O3657" s="16"/>
      <c r="P3657" s="14"/>
      <c r="Q3657" s="12"/>
      <c r="R3657" s="13"/>
    </row>
    <row r="3658" spans="1:18" ht="15.85" customHeight="1">
      <c r="A3658" s="1"/>
      <c r="B3658" s="6" t="s">
        <v>14</v>
      </c>
      <c r="C3658" s="6">
        <v>1185732</v>
      </c>
      <c r="D3658" s="7">
        <v>44452</v>
      </c>
      <c r="E3658" s="6" t="s">
        <v>15</v>
      </c>
      <c r="F3658" s="6" t="s">
        <v>123</v>
      </c>
      <c r="G3658" s="6" t="s">
        <v>124</v>
      </c>
      <c r="H3658" s="6" t="s">
        <v>21</v>
      </c>
      <c r="I3658" s="8">
        <v>0.54999999999999993</v>
      </c>
      <c r="J3658" s="9">
        <v>1250</v>
      </c>
      <c r="K3658" s="10">
        <f t="shared" si="28"/>
        <v>687.49999999999989</v>
      </c>
      <c r="L3658" s="10">
        <f t="shared" si="29"/>
        <v>171.87499999999997</v>
      </c>
      <c r="M3658" s="11">
        <v>0.25</v>
      </c>
      <c r="O3658" s="16"/>
      <c r="P3658" s="14"/>
      <c r="Q3658" s="12"/>
      <c r="R3658" s="13"/>
    </row>
    <row r="3659" spans="1:18" ht="15.85" customHeight="1">
      <c r="A3659" s="1"/>
      <c r="B3659" s="6" t="s">
        <v>14</v>
      </c>
      <c r="C3659" s="6">
        <v>1185732</v>
      </c>
      <c r="D3659" s="7">
        <v>44452</v>
      </c>
      <c r="E3659" s="6" t="s">
        <v>15</v>
      </c>
      <c r="F3659" s="6" t="s">
        <v>123</v>
      </c>
      <c r="G3659" s="6" t="s">
        <v>124</v>
      </c>
      <c r="H3659" s="6" t="s">
        <v>22</v>
      </c>
      <c r="I3659" s="8">
        <v>0.6</v>
      </c>
      <c r="J3659" s="9">
        <v>2250</v>
      </c>
      <c r="K3659" s="10">
        <f t="shared" si="28"/>
        <v>1350</v>
      </c>
      <c r="L3659" s="10">
        <f t="shared" si="29"/>
        <v>405</v>
      </c>
      <c r="M3659" s="11">
        <v>0.3</v>
      </c>
      <c r="O3659" s="16"/>
      <c r="P3659" s="14"/>
      <c r="Q3659" s="12"/>
      <c r="R3659" s="13"/>
    </row>
    <row r="3660" spans="1:18" ht="15.85" customHeight="1">
      <c r="A3660" s="1"/>
      <c r="B3660" s="6" t="s">
        <v>14</v>
      </c>
      <c r="C3660" s="6">
        <v>1185732</v>
      </c>
      <c r="D3660" s="7">
        <v>44484</v>
      </c>
      <c r="E3660" s="6" t="s">
        <v>15</v>
      </c>
      <c r="F3660" s="6" t="s">
        <v>123</v>
      </c>
      <c r="G3660" s="6" t="s">
        <v>124</v>
      </c>
      <c r="H3660" s="6" t="s">
        <v>17</v>
      </c>
      <c r="I3660" s="8">
        <v>0.6</v>
      </c>
      <c r="J3660" s="9">
        <v>4000</v>
      </c>
      <c r="K3660" s="10">
        <f t="shared" si="28"/>
        <v>2400</v>
      </c>
      <c r="L3660" s="10">
        <f t="shared" si="29"/>
        <v>720</v>
      </c>
      <c r="M3660" s="11">
        <v>0.3</v>
      </c>
      <c r="O3660" s="16"/>
      <c r="P3660" s="14"/>
      <c r="Q3660" s="12"/>
      <c r="R3660" s="13"/>
    </row>
    <row r="3661" spans="1:18" ht="15.85" customHeight="1">
      <c r="A3661" s="1"/>
      <c r="B3661" s="6" t="s">
        <v>14</v>
      </c>
      <c r="C3661" s="6">
        <v>1185732</v>
      </c>
      <c r="D3661" s="7">
        <v>44484</v>
      </c>
      <c r="E3661" s="6" t="s">
        <v>15</v>
      </c>
      <c r="F3661" s="6" t="s">
        <v>123</v>
      </c>
      <c r="G3661" s="6" t="s">
        <v>124</v>
      </c>
      <c r="H3661" s="6" t="s">
        <v>18</v>
      </c>
      <c r="I3661" s="8">
        <v>0.55000000000000004</v>
      </c>
      <c r="J3661" s="9">
        <v>2250</v>
      </c>
      <c r="K3661" s="10">
        <f t="shared" si="28"/>
        <v>1237.5</v>
      </c>
      <c r="L3661" s="10">
        <f t="shared" si="29"/>
        <v>371.25</v>
      </c>
      <c r="M3661" s="11">
        <v>0.3</v>
      </c>
      <c r="O3661" s="16"/>
      <c r="P3661" s="14"/>
      <c r="Q3661" s="12"/>
      <c r="R3661" s="13"/>
    </row>
    <row r="3662" spans="1:18" ht="15.85" customHeight="1">
      <c r="A3662" s="1"/>
      <c r="B3662" s="6" t="s">
        <v>14</v>
      </c>
      <c r="C3662" s="6">
        <v>1185732</v>
      </c>
      <c r="D3662" s="7">
        <v>44484</v>
      </c>
      <c r="E3662" s="6" t="s">
        <v>15</v>
      </c>
      <c r="F3662" s="6" t="s">
        <v>123</v>
      </c>
      <c r="G3662" s="6" t="s">
        <v>124</v>
      </c>
      <c r="H3662" s="6" t="s">
        <v>19</v>
      </c>
      <c r="I3662" s="8">
        <v>0.55000000000000004</v>
      </c>
      <c r="J3662" s="9">
        <v>1250</v>
      </c>
      <c r="K3662" s="10">
        <f t="shared" si="28"/>
        <v>687.5</v>
      </c>
      <c r="L3662" s="10">
        <f t="shared" si="29"/>
        <v>171.875</v>
      </c>
      <c r="M3662" s="11">
        <v>0.25</v>
      </c>
      <c r="O3662" s="16"/>
      <c r="P3662" s="14"/>
      <c r="Q3662" s="12"/>
      <c r="R3662" s="13"/>
    </row>
    <row r="3663" spans="1:18" ht="15.85" customHeight="1">
      <c r="A3663" s="1"/>
      <c r="B3663" s="6" t="s">
        <v>14</v>
      </c>
      <c r="C3663" s="6">
        <v>1185732</v>
      </c>
      <c r="D3663" s="7">
        <v>44484</v>
      </c>
      <c r="E3663" s="6" t="s">
        <v>15</v>
      </c>
      <c r="F3663" s="6" t="s">
        <v>123</v>
      </c>
      <c r="G3663" s="6" t="s">
        <v>124</v>
      </c>
      <c r="H3663" s="6" t="s">
        <v>20</v>
      </c>
      <c r="I3663" s="8">
        <v>0.55000000000000004</v>
      </c>
      <c r="J3663" s="9">
        <v>1000</v>
      </c>
      <c r="K3663" s="10">
        <f t="shared" si="28"/>
        <v>550</v>
      </c>
      <c r="L3663" s="10">
        <f t="shared" si="29"/>
        <v>137.5</v>
      </c>
      <c r="M3663" s="11">
        <v>0.25</v>
      </c>
      <c r="O3663" s="16"/>
      <c r="P3663" s="14"/>
      <c r="Q3663" s="12"/>
      <c r="R3663" s="13"/>
    </row>
    <row r="3664" spans="1:18" ht="15.85" customHeight="1">
      <c r="A3664" s="1"/>
      <c r="B3664" s="6" t="s">
        <v>14</v>
      </c>
      <c r="C3664" s="6">
        <v>1185732</v>
      </c>
      <c r="D3664" s="7">
        <v>44484</v>
      </c>
      <c r="E3664" s="6" t="s">
        <v>15</v>
      </c>
      <c r="F3664" s="6" t="s">
        <v>123</v>
      </c>
      <c r="G3664" s="6" t="s">
        <v>124</v>
      </c>
      <c r="H3664" s="6" t="s">
        <v>21</v>
      </c>
      <c r="I3664" s="8">
        <v>0.65</v>
      </c>
      <c r="J3664" s="9">
        <v>1000</v>
      </c>
      <c r="K3664" s="10">
        <f t="shared" si="28"/>
        <v>650</v>
      </c>
      <c r="L3664" s="10">
        <f t="shared" si="29"/>
        <v>162.5</v>
      </c>
      <c r="M3664" s="11">
        <v>0.25</v>
      </c>
      <c r="O3664" s="16"/>
      <c r="P3664" s="14"/>
      <c r="Q3664" s="12"/>
      <c r="R3664" s="13"/>
    </row>
    <row r="3665" spans="1:18" ht="15.85" customHeight="1">
      <c r="A3665" s="1"/>
      <c r="B3665" s="6" t="s">
        <v>14</v>
      </c>
      <c r="C3665" s="6">
        <v>1185732</v>
      </c>
      <c r="D3665" s="7">
        <v>44484</v>
      </c>
      <c r="E3665" s="6" t="s">
        <v>15</v>
      </c>
      <c r="F3665" s="6" t="s">
        <v>123</v>
      </c>
      <c r="G3665" s="6" t="s">
        <v>124</v>
      </c>
      <c r="H3665" s="6" t="s">
        <v>22</v>
      </c>
      <c r="I3665" s="8">
        <v>0.7</v>
      </c>
      <c r="J3665" s="9">
        <v>2250</v>
      </c>
      <c r="K3665" s="10">
        <f t="shared" si="28"/>
        <v>1575</v>
      </c>
      <c r="L3665" s="10">
        <f t="shared" si="29"/>
        <v>472.5</v>
      </c>
      <c r="M3665" s="11">
        <v>0.3</v>
      </c>
      <c r="O3665" s="16"/>
      <c r="P3665" s="14"/>
      <c r="Q3665" s="12"/>
      <c r="R3665" s="13"/>
    </row>
    <row r="3666" spans="1:18" ht="15.85" customHeight="1">
      <c r="A3666" s="1"/>
      <c r="B3666" s="6" t="s">
        <v>14</v>
      </c>
      <c r="C3666" s="6">
        <v>1185732</v>
      </c>
      <c r="D3666" s="7">
        <v>44514</v>
      </c>
      <c r="E3666" s="6" t="s">
        <v>15</v>
      </c>
      <c r="F3666" s="6" t="s">
        <v>123</v>
      </c>
      <c r="G3666" s="6" t="s">
        <v>124</v>
      </c>
      <c r="H3666" s="6" t="s">
        <v>17</v>
      </c>
      <c r="I3666" s="8">
        <v>0.65</v>
      </c>
      <c r="J3666" s="9">
        <v>3750</v>
      </c>
      <c r="K3666" s="10">
        <f t="shared" si="28"/>
        <v>2437.5</v>
      </c>
      <c r="L3666" s="10">
        <f t="shared" si="29"/>
        <v>731.25</v>
      </c>
      <c r="M3666" s="11">
        <v>0.3</v>
      </c>
      <c r="O3666" s="16"/>
      <c r="P3666" s="14"/>
      <c r="Q3666" s="12"/>
      <c r="R3666" s="13"/>
    </row>
    <row r="3667" spans="1:18" ht="15.85" customHeight="1">
      <c r="A3667" s="1"/>
      <c r="B3667" s="6" t="s">
        <v>14</v>
      </c>
      <c r="C3667" s="6">
        <v>1185732</v>
      </c>
      <c r="D3667" s="7">
        <v>44514</v>
      </c>
      <c r="E3667" s="6" t="s">
        <v>15</v>
      </c>
      <c r="F3667" s="6" t="s">
        <v>123</v>
      </c>
      <c r="G3667" s="6" t="s">
        <v>124</v>
      </c>
      <c r="H3667" s="6" t="s">
        <v>18</v>
      </c>
      <c r="I3667" s="8">
        <v>0.55000000000000004</v>
      </c>
      <c r="J3667" s="9">
        <v>3000</v>
      </c>
      <c r="K3667" s="10">
        <f t="shared" si="28"/>
        <v>1650.0000000000002</v>
      </c>
      <c r="L3667" s="10">
        <f t="shared" si="29"/>
        <v>495.00000000000006</v>
      </c>
      <c r="M3667" s="11">
        <v>0.3</v>
      </c>
      <c r="O3667" s="16"/>
      <c r="P3667" s="14"/>
      <c r="Q3667" s="12"/>
      <c r="R3667" s="13"/>
    </row>
    <row r="3668" spans="1:18" ht="15.85" customHeight="1">
      <c r="A3668" s="1"/>
      <c r="B3668" s="6" t="s">
        <v>14</v>
      </c>
      <c r="C3668" s="6">
        <v>1185732</v>
      </c>
      <c r="D3668" s="7">
        <v>44514</v>
      </c>
      <c r="E3668" s="6" t="s">
        <v>15</v>
      </c>
      <c r="F3668" s="6" t="s">
        <v>123</v>
      </c>
      <c r="G3668" s="6" t="s">
        <v>124</v>
      </c>
      <c r="H3668" s="6" t="s">
        <v>19</v>
      </c>
      <c r="I3668" s="8">
        <v>0.55000000000000004</v>
      </c>
      <c r="J3668" s="9">
        <v>2950</v>
      </c>
      <c r="K3668" s="10">
        <f t="shared" si="28"/>
        <v>1622.5000000000002</v>
      </c>
      <c r="L3668" s="10">
        <f t="shared" si="29"/>
        <v>405.62500000000006</v>
      </c>
      <c r="M3668" s="11">
        <v>0.25</v>
      </c>
      <c r="O3668" s="16"/>
      <c r="P3668" s="14"/>
      <c r="Q3668" s="12"/>
      <c r="R3668" s="13"/>
    </row>
    <row r="3669" spans="1:18" ht="15.85" customHeight="1">
      <c r="A3669" s="1"/>
      <c r="B3669" s="6" t="s">
        <v>14</v>
      </c>
      <c r="C3669" s="6">
        <v>1185732</v>
      </c>
      <c r="D3669" s="7">
        <v>44514</v>
      </c>
      <c r="E3669" s="6" t="s">
        <v>15</v>
      </c>
      <c r="F3669" s="6" t="s">
        <v>123</v>
      </c>
      <c r="G3669" s="6" t="s">
        <v>124</v>
      </c>
      <c r="H3669" s="6" t="s">
        <v>20</v>
      </c>
      <c r="I3669" s="8">
        <v>0.55000000000000004</v>
      </c>
      <c r="J3669" s="9">
        <v>2750</v>
      </c>
      <c r="K3669" s="10">
        <f t="shared" si="28"/>
        <v>1512.5000000000002</v>
      </c>
      <c r="L3669" s="10">
        <f t="shared" si="29"/>
        <v>378.12500000000006</v>
      </c>
      <c r="M3669" s="11">
        <v>0.25</v>
      </c>
      <c r="O3669" s="16"/>
      <c r="P3669" s="14"/>
      <c r="Q3669" s="12"/>
      <c r="R3669" s="13"/>
    </row>
    <row r="3670" spans="1:18" ht="15.85" customHeight="1">
      <c r="A3670" s="1"/>
      <c r="B3670" s="6" t="s">
        <v>14</v>
      </c>
      <c r="C3670" s="6">
        <v>1185732</v>
      </c>
      <c r="D3670" s="7">
        <v>44514</v>
      </c>
      <c r="E3670" s="6" t="s">
        <v>15</v>
      </c>
      <c r="F3670" s="6" t="s">
        <v>123</v>
      </c>
      <c r="G3670" s="6" t="s">
        <v>124</v>
      </c>
      <c r="H3670" s="6" t="s">
        <v>21</v>
      </c>
      <c r="I3670" s="8">
        <v>0.65</v>
      </c>
      <c r="J3670" s="9">
        <v>2500</v>
      </c>
      <c r="K3670" s="10">
        <f t="shared" si="28"/>
        <v>1625</v>
      </c>
      <c r="L3670" s="10">
        <f t="shared" si="29"/>
        <v>406.25</v>
      </c>
      <c r="M3670" s="11">
        <v>0.25</v>
      </c>
      <c r="O3670" s="16"/>
      <c r="P3670" s="14"/>
      <c r="Q3670" s="12"/>
      <c r="R3670" s="13"/>
    </row>
    <row r="3671" spans="1:18" ht="15.85" customHeight="1">
      <c r="A3671" s="1"/>
      <c r="B3671" s="6" t="s">
        <v>14</v>
      </c>
      <c r="C3671" s="6">
        <v>1185732</v>
      </c>
      <c r="D3671" s="7">
        <v>44514</v>
      </c>
      <c r="E3671" s="6" t="s">
        <v>15</v>
      </c>
      <c r="F3671" s="6" t="s">
        <v>123</v>
      </c>
      <c r="G3671" s="6" t="s">
        <v>124</v>
      </c>
      <c r="H3671" s="6" t="s">
        <v>22</v>
      </c>
      <c r="I3671" s="8">
        <v>0.7</v>
      </c>
      <c r="J3671" s="9">
        <v>3500</v>
      </c>
      <c r="K3671" s="10">
        <f t="shared" si="28"/>
        <v>2450</v>
      </c>
      <c r="L3671" s="10">
        <f t="shared" si="29"/>
        <v>735</v>
      </c>
      <c r="M3671" s="11">
        <v>0.3</v>
      </c>
      <c r="O3671" s="16"/>
      <c r="P3671" s="14"/>
      <c r="Q3671" s="12"/>
      <c r="R3671" s="13"/>
    </row>
    <row r="3672" spans="1:18" ht="15.85" customHeight="1">
      <c r="A3672" s="1"/>
      <c r="B3672" s="6" t="s">
        <v>14</v>
      </c>
      <c r="C3672" s="6">
        <v>1185732</v>
      </c>
      <c r="D3672" s="7">
        <v>44543</v>
      </c>
      <c r="E3672" s="6" t="s">
        <v>15</v>
      </c>
      <c r="F3672" s="6" t="s">
        <v>123</v>
      </c>
      <c r="G3672" s="6" t="s">
        <v>124</v>
      </c>
      <c r="H3672" s="6" t="s">
        <v>17</v>
      </c>
      <c r="I3672" s="8">
        <v>0.65</v>
      </c>
      <c r="J3672" s="9">
        <v>5750</v>
      </c>
      <c r="K3672" s="10">
        <f t="shared" si="28"/>
        <v>3737.5</v>
      </c>
      <c r="L3672" s="10">
        <f t="shared" si="29"/>
        <v>1121.25</v>
      </c>
      <c r="M3672" s="11">
        <v>0.3</v>
      </c>
      <c r="O3672" s="16"/>
      <c r="P3672" s="14"/>
      <c r="Q3672" s="12"/>
      <c r="R3672" s="13"/>
    </row>
    <row r="3673" spans="1:18" ht="15.85" customHeight="1">
      <c r="A3673" s="1"/>
      <c r="B3673" s="6" t="s">
        <v>14</v>
      </c>
      <c r="C3673" s="6">
        <v>1185732</v>
      </c>
      <c r="D3673" s="7">
        <v>44543</v>
      </c>
      <c r="E3673" s="6" t="s">
        <v>15</v>
      </c>
      <c r="F3673" s="6" t="s">
        <v>123</v>
      </c>
      <c r="G3673" s="6" t="s">
        <v>124</v>
      </c>
      <c r="H3673" s="6" t="s">
        <v>18</v>
      </c>
      <c r="I3673" s="8">
        <v>0.55000000000000004</v>
      </c>
      <c r="J3673" s="9">
        <v>3750</v>
      </c>
      <c r="K3673" s="10">
        <f t="shared" si="28"/>
        <v>2062.5</v>
      </c>
      <c r="L3673" s="10">
        <f t="shared" si="29"/>
        <v>618.75</v>
      </c>
      <c r="M3673" s="11">
        <v>0.3</v>
      </c>
      <c r="O3673" s="16"/>
      <c r="P3673" s="14"/>
      <c r="Q3673" s="12"/>
      <c r="R3673" s="13"/>
    </row>
    <row r="3674" spans="1:18" ht="15.85" customHeight="1">
      <c r="A3674" s="1"/>
      <c r="B3674" s="6" t="s">
        <v>14</v>
      </c>
      <c r="C3674" s="6">
        <v>1185732</v>
      </c>
      <c r="D3674" s="7">
        <v>44543</v>
      </c>
      <c r="E3674" s="6" t="s">
        <v>15</v>
      </c>
      <c r="F3674" s="6" t="s">
        <v>123</v>
      </c>
      <c r="G3674" s="6" t="s">
        <v>124</v>
      </c>
      <c r="H3674" s="6" t="s">
        <v>19</v>
      </c>
      <c r="I3674" s="8">
        <v>0.55000000000000004</v>
      </c>
      <c r="J3674" s="9">
        <v>3500</v>
      </c>
      <c r="K3674" s="10">
        <f t="shared" si="28"/>
        <v>1925.0000000000002</v>
      </c>
      <c r="L3674" s="10">
        <f t="shared" si="29"/>
        <v>481.25000000000006</v>
      </c>
      <c r="M3674" s="11">
        <v>0.25</v>
      </c>
      <c r="O3674" s="16"/>
      <c r="P3674" s="14"/>
      <c r="Q3674" s="12"/>
      <c r="R3674" s="13"/>
    </row>
    <row r="3675" spans="1:18" ht="15.85" customHeight="1">
      <c r="A3675" s="1"/>
      <c r="B3675" s="6" t="s">
        <v>14</v>
      </c>
      <c r="C3675" s="6">
        <v>1185732</v>
      </c>
      <c r="D3675" s="7">
        <v>44543</v>
      </c>
      <c r="E3675" s="6" t="s">
        <v>15</v>
      </c>
      <c r="F3675" s="6" t="s">
        <v>123</v>
      </c>
      <c r="G3675" s="6" t="s">
        <v>124</v>
      </c>
      <c r="H3675" s="6" t="s">
        <v>20</v>
      </c>
      <c r="I3675" s="8">
        <v>0.55000000000000004</v>
      </c>
      <c r="J3675" s="9">
        <v>3000</v>
      </c>
      <c r="K3675" s="10">
        <f t="shared" si="28"/>
        <v>1650.0000000000002</v>
      </c>
      <c r="L3675" s="10">
        <f t="shared" si="29"/>
        <v>412.50000000000006</v>
      </c>
      <c r="M3675" s="11">
        <v>0.25</v>
      </c>
      <c r="O3675" s="16"/>
      <c r="P3675" s="14"/>
      <c r="Q3675" s="12"/>
      <c r="R3675" s="13"/>
    </row>
    <row r="3676" spans="1:18" ht="15.85" customHeight="1">
      <c r="A3676" s="1"/>
      <c r="B3676" s="6" t="s">
        <v>14</v>
      </c>
      <c r="C3676" s="6">
        <v>1185732</v>
      </c>
      <c r="D3676" s="7">
        <v>44543</v>
      </c>
      <c r="E3676" s="6" t="s">
        <v>15</v>
      </c>
      <c r="F3676" s="6" t="s">
        <v>123</v>
      </c>
      <c r="G3676" s="6" t="s">
        <v>124</v>
      </c>
      <c r="H3676" s="6" t="s">
        <v>21</v>
      </c>
      <c r="I3676" s="8">
        <v>0.65</v>
      </c>
      <c r="J3676" s="9">
        <v>3000</v>
      </c>
      <c r="K3676" s="10">
        <f t="shared" si="28"/>
        <v>1950</v>
      </c>
      <c r="L3676" s="10">
        <f t="shared" si="29"/>
        <v>487.5</v>
      </c>
      <c r="M3676" s="11">
        <v>0.25</v>
      </c>
      <c r="O3676" s="16"/>
      <c r="P3676" s="14"/>
      <c r="Q3676" s="12"/>
      <c r="R3676" s="13"/>
    </row>
    <row r="3677" spans="1:18" ht="15.85" customHeight="1">
      <c r="A3677" s="1"/>
      <c r="B3677" s="6" t="s">
        <v>14</v>
      </c>
      <c r="C3677" s="6">
        <v>1185732</v>
      </c>
      <c r="D3677" s="7">
        <v>44543</v>
      </c>
      <c r="E3677" s="6" t="s">
        <v>15</v>
      </c>
      <c r="F3677" s="6" t="s">
        <v>123</v>
      </c>
      <c r="G3677" s="6" t="s">
        <v>124</v>
      </c>
      <c r="H3677" s="6" t="s">
        <v>22</v>
      </c>
      <c r="I3677" s="8">
        <v>0.7</v>
      </c>
      <c r="J3677" s="9">
        <v>4000</v>
      </c>
      <c r="K3677" s="10">
        <f t="shared" si="28"/>
        <v>2800</v>
      </c>
      <c r="L3677" s="10">
        <f t="shared" si="29"/>
        <v>840</v>
      </c>
      <c r="M3677" s="11">
        <v>0.3</v>
      </c>
      <c r="O3677" s="16"/>
      <c r="P3677" s="14"/>
      <c r="Q3677" s="12"/>
      <c r="R3677" s="13"/>
    </row>
    <row r="3678" spans="1:18" ht="15.85" customHeight="1">
      <c r="A3678" s="1" t="s">
        <v>39</v>
      </c>
      <c r="B3678" s="6" t="s">
        <v>14</v>
      </c>
      <c r="C3678" s="6">
        <v>1185732</v>
      </c>
      <c r="D3678" s="7">
        <v>44210</v>
      </c>
      <c r="E3678" s="6" t="s">
        <v>15</v>
      </c>
      <c r="F3678" s="6" t="s">
        <v>125</v>
      </c>
      <c r="G3678" s="6" t="s">
        <v>126</v>
      </c>
      <c r="H3678" s="6" t="s">
        <v>17</v>
      </c>
      <c r="I3678" s="8">
        <v>0.45</v>
      </c>
      <c r="J3678" s="9">
        <v>5250</v>
      </c>
      <c r="K3678" s="10">
        <f t="shared" si="28"/>
        <v>2362.5</v>
      </c>
      <c r="L3678" s="10">
        <f t="shared" si="29"/>
        <v>1063.125</v>
      </c>
      <c r="M3678" s="11">
        <v>0.45</v>
      </c>
      <c r="O3678" s="16"/>
      <c r="P3678" s="14"/>
      <c r="Q3678" s="12"/>
      <c r="R3678" s="13"/>
    </row>
    <row r="3679" spans="1:18" ht="15.85" customHeight="1">
      <c r="A3679" s="1"/>
      <c r="B3679" s="6" t="s">
        <v>14</v>
      </c>
      <c r="C3679" s="6">
        <v>1185732</v>
      </c>
      <c r="D3679" s="7">
        <v>44210</v>
      </c>
      <c r="E3679" s="6" t="s">
        <v>15</v>
      </c>
      <c r="F3679" s="6" t="s">
        <v>125</v>
      </c>
      <c r="G3679" s="6" t="s">
        <v>126</v>
      </c>
      <c r="H3679" s="6" t="s">
        <v>18</v>
      </c>
      <c r="I3679" s="8">
        <v>0.45</v>
      </c>
      <c r="J3679" s="9">
        <v>3250</v>
      </c>
      <c r="K3679" s="10">
        <f t="shared" si="28"/>
        <v>1462.5</v>
      </c>
      <c r="L3679" s="10">
        <f t="shared" si="29"/>
        <v>658.125</v>
      </c>
      <c r="M3679" s="11">
        <v>0.45</v>
      </c>
      <c r="O3679" s="16"/>
      <c r="P3679" s="14"/>
      <c r="Q3679" s="12"/>
      <c r="R3679" s="13"/>
    </row>
    <row r="3680" spans="1:18" ht="15.85" customHeight="1">
      <c r="A3680" s="1"/>
      <c r="B3680" s="6" t="s">
        <v>14</v>
      </c>
      <c r="C3680" s="6">
        <v>1185732</v>
      </c>
      <c r="D3680" s="7">
        <v>44210</v>
      </c>
      <c r="E3680" s="6" t="s">
        <v>15</v>
      </c>
      <c r="F3680" s="6" t="s">
        <v>125</v>
      </c>
      <c r="G3680" s="6" t="s">
        <v>126</v>
      </c>
      <c r="H3680" s="6" t="s">
        <v>19</v>
      </c>
      <c r="I3680" s="8">
        <v>0.35000000000000003</v>
      </c>
      <c r="J3680" s="9">
        <v>3250</v>
      </c>
      <c r="K3680" s="10">
        <f t="shared" si="28"/>
        <v>1137.5</v>
      </c>
      <c r="L3680" s="10">
        <f t="shared" si="29"/>
        <v>398.125</v>
      </c>
      <c r="M3680" s="11">
        <v>0.35</v>
      </c>
      <c r="O3680" s="16"/>
      <c r="P3680" s="14"/>
      <c r="Q3680" s="12"/>
      <c r="R3680" s="13"/>
    </row>
    <row r="3681" spans="1:18" ht="15.85" customHeight="1">
      <c r="A3681" s="1"/>
      <c r="B3681" s="6" t="s">
        <v>14</v>
      </c>
      <c r="C3681" s="6">
        <v>1185732</v>
      </c>
      <c r="D3681" s="7">
        <v>44210</v>
      </c>
      <c r="E3681" s="6" t="s">
        <v>15</v>
      </c>
      <c r="F3681" s="6" t="s">
        <v>125</v>
      </c>
      <c r="G3681" s="6" t="s">
        <v>126</v>
      </c>
      <c r="H3681" s="6" t="s">
        <v>20</v>
      </c>
      <c r="I3681" s="8">
        <v>0.39999999999999997</v>
      </c>
      <c r="J3681" s="9">
        <v>1750</v>
      </c>
      <c r="K3681" s="10">
        <f t="shared" si="28"/>
        <v>699.99999999999989</v>
      </c>
      <c r="L3681" s="10">
        <f t="shared" si="29"/>
        <v>244.99999999999994</v>
      </c>
      <c r="M3681" s="11">
        <v>0.35</v>
      </c>
      <c r="O3681" s="16"/>
      <c r="P3681" s="14"/>
      <c r="Q3681" s="12"/>
      <c r="R3681" s="13"/>
    </row>
    <row r="3682" spans="1:18" ht="15.85" customHeight="1">
      <c r="A3682" s="1"/>
      <c r="B3682" s="6" t="s">
        <v>14</v>
      </c>
      <c r="C3682" s="6">
        <v>1185732</v>
      </c>
      <c r="D3682" s="7">
        <v>44210</v>
      </c>
      <c r="E3682" s="6" t="s">
        <v>15</v>
      </c>
      <c r="F3682" s="6" t="s">
        <v>125</v>
      </c>
      <c r="G3682" s="6" t="s">
        <v>126</v>
      </c>
      <c r="H3682" s="6" t="s">
        <v>21</v>
      </c>
      <c r="I3682" s="8">
        <v>0.55000000000000004</v>
      </c>
      <c r="J3682" s="9">
        <v>2250</v>
      </c>
      <c r="K3682" s="10">
        <f t="shared" si="28"/>
        <v>1237.5</v>
      </c>
      <c r="L3682" s="10">
        <f t="shared" si="29"/>
        <v>433.125</v>
      </c>
      <c r="M3682" s="11">
        <v>0.35</v>
      </c>
      <c r="O3682" s="16"/>
      <c r="P3682" s="14"/>
      <c r="Q3682" s="12"/>
      <c r="R3682" s="13"/>
    </row>
    <row r="3683" spans="1:18" ht="15.85" customHeight="1">
      <c r="A3683" s="1"/>
      <c r="B3683" s="6" t="s">
        <v>14</v>
      </c>
      <c r="C3683" s="6">
        <v>1185732</v>
      </c>
      <c r="D3683" s="7">
        <v>44210</v>
      </c>
      <c r="E3683" s="6" t="s">
        <v>15</v>
      </c>
      <c r="F3683" s="6" t="s">
        <v>125</v>
      </c>
      <c r="G3683" s="6" t="s">
        <v>126</v>
      </c>
      <c r="H3683" s="6" t="s">
        <v>22</v>
      </c>
      <c r="I3683" s="8">
        <v>0.45</v>
      </c>
      <c r="J3683" s="9">
        <v>3250</v>
      </c>
      <c r="K3683" s="10">
        <f t="shared" si="28"/>
        <v>1462.5</v>
      </c>
      <c r="L3683" s="10">
        <f t="shared" si="29"/>
        <v>585</v>
      </c>
      <c r="M3683" s="11">
        <v>0.39999999999999997</v>
      </c>
      <c r="O3683" s="16"/>
      <c r="P3683" s="14"/>
      <c r="Q3683" s="12"/>
      <c r="R3683" s="13"/>
    </row>
    <row r="3684" spans="1:18" ht="15.85" customHeight="1">
      <c r="A3684" s="1"/>
      <c r="B3684" s="6" t="s">
        <v>14</v>
      </c>
      <c r="C3684" s="6">
        <v>1185732</v>
      </c>
      <c r="D3684" s="7">
        <v>44239</v>
      </c>
      <c r="E3684" s="6" t="s">
        <v>15</v>
      </c>
      <c r="F3684" s="6" t="s">
        <v>125</v>
      </c>
      <c r="G3684" s="6" t="s">
        <v>126</v>
      </c>
      <c r="H3684" s="6" t="s">
        <v>17</v>
      </c>
      <c r="I3684" s="8">
        <v>0.45</v>
      </c>
      <c r="J3684" s="9">
        <v>5750</v>
      </c>
      <c r="K3684" s="10">
        <f t="shared" si="28"/>
        <v>2587.5</v>
      </c>
      <c r="L3684" s="10">
        <f t="shared" si="29"/>
        <v>1164.375</v>
      </c>
      <c r="M3684" s="11">
        <v>0.45</v>
      </c>
      <c r="O3684" s="16"/>
      <c r="P3684" s="14"/>
      <c r="Q3684" s="12"/>
      <c r="R3684" s="13"/>
    </row>
    <row r="3685" spans="1:18" ht="15.85" customHeight="1">
      <c r="A3685" s="1"/>
      <c r="B3685" s="6" t="s">
        <v>14</v>
      </c>
      <c r="C3685" s="6">
        <v>1185732</v>
      </c>
      <c r="D3685" s="7">
        <v>44239</v>
      </c>
      <c r="E3685" s="6" t="s">
        <v>15</v>
      </c>
      <c r="F3685" s="6" t="s">
        <v>125</v>
      </c>
      <c r="G3685" s="6" t="s">
        <v>126</v>
      </c>
      <c r="H3685" s="6" t="s">
        <v>18</v>
      </c>
      <c r="I3685" s="8">
        <v>0.45</v>
      </c>
      <c r="J3685" s="9">
        <v>2250</v>
      </c>
      <c r="K3685" s="10">
        <f t="shared" si="28"/>
        <v>1012.5</v>
      </c>
      <c r="L3685" s="10">
        <f t="shared" si="29"/>
        <v>455.625</v>
      </c>
      <c r="M3685" s="11">
        <v>0.45</v>
      </c>
      <c r="O3685" s="16"/>
      <c r="P3685" s="14"/>
      <c r="Q3685" s="12"/>
      <c r="R3685" s="13"/>
    </row>
    <row r="3686" spans="1:18" ht="15.85" customHeight="1">
      <c r="A3686" s="1"/>
      <c r="B3686" s="6" t="s">
        <v>14</v>
      </c>
      <c r="C3686" s="6">
        <v>1185732</v>
      </c>
      <c r="D3686" s="7">
        <v>44239</v>
      </c>
      <c r="E3686" s="6" t="s">
        <v>15</v>
      </c>
      <c r="F3686" s="6" t="s">
        <v>125</v>
      </c>
      <c r="G3686" s="6" t="s">
        <v>126</v>
      </c>
      <c r="H3686" s="6" t="s">
        <v>19</v>
      </c>
      <c r="I3686" s="8">
        <v>0.35000000000000003</v>
      </c>
      <c r="J3686" s="9">
        <v>2750</v>
      </c>
      <c r="K3686" s="10">
        <f t="shared" si="28"/>
        <v>962.50000000000011</v>
      </c>
      <c r="L3686" s="10">
        <f t="shared" si="29"/>
        <v>336.875</v>
      </c>
      <c r="M3686" s="11">
        <v>0.35</v>
      </c>
      <c r="O3686" s="16"/>
      <c r="P3686" s="14"/>
      <c r="Q3686" s="12"/>
      <c r="R3686" s="13"/>
    </row>
    <row r="3687" spans="1:18" ht="15.85" customHeight="1">
      <c r="A3687" s="1"/>
      <c r="B3687" s="6" t="s">
        <v>14</v>
      </c>
      <c r="C3687" s="6">
        <v>1185732</v>
      </c>
      <c r="D3687" s="7">
        <v>44239</v>
      </c>
      <c r="E3687" s="6" t="s">
        <v>15</v>
      </c>
      <c r="F3687" s="6" t="s">
        <v>125</v>
      </c>
      <c r="G3687" s="6" t="s">
        <v>126</v>
      </c>
      <c r="H3687" s="6" t="s">
        <v>20</v>
      </c>
      <c r="I3687" s="8">
        <v>0.39999999999999997</v>
      </c>
      <c r="J3687" s="9">
        <v>1500</v>
      </c>
      <c r="K3687" s="10">
        <f t="shared" si="28"/>
        <v>600</v>
      </c>
      <c r="L3687" s="10">
        <f t="shared" si="29"/>
        <v>210</v>
      </c>
      <c r="M3687" s="11">
        <v>0.35</v>
      </c>
      <c r="O3687" s="16"/>
      <c r="P3687" s="14"/>
      <c r="Q3687" s="12"/>
      <c r="R3687" s="13"/>
    </row>
    <row r="3688" spans="1:18" ht="15.85" customHeight="1">
      <c r="A3688" s="1"/>
      <c r="B3688" s="6" t="s">
        <v>14</v>
      </c>
      <c r="C3688" s="6">
        <v>1185732</v>
      </c>
      <c r="D3688" s="7">
        <v>44239</v>
      </c>
      <c r="E3688" s="6" t="s">
        <v>15</v>
      </c>
      <c r="F3688" s="6" t="s">
        <v>125</v>
      </c>
      <c r="G3688" s="6" t="s">
        <v>126</v>
      </c>
      <c r="H3688" s="6" t="s">
        <v>21</v>
      </c>
      <c r="I3688" s="8">
        <v>0.55000000000000004</v>
      </c>
      <c r="J3688" s="9">
        <v>2250</v>
      </c>
      <c r="K3688" s="10">
        <f t="shared" si="28"/>
        <v>1237.5</v>
      </c>
      <c r="L3688" s="10">
        <f t="shared" si="29"/>
        <v>433.125</v>
      </c>
      <c r="M3688" s="11">
        <v>0.35</v>
      </c>
      <c r="O3688" s="16"/>
      <c r="P3688" s="14"/>
      <c r="Q3688" s="12"/>
      <c r="R3688" s="13"/>
    </row>
    <row r="3689" spans="1:18" ht="15.85" customHeight="1">
      <c r="A3689" s="1"/>
      <c r="B3689" s="6" t="s">
        <v>14</v>
      </c>
      <c r="C3689" s="6">
        <v>1185732</v>
      </c>
      <c r="D3689" s="7">
        <v>44239</v>
      </c>
      <c r="E3689" s="6" t="s">
        <v>15</v>
      </c>
      <c r="F3689" s="6" t="s">
        <v>125</v>
      </c>
      <c r="G3689" s="6" t="s">
        <v>126</v>
      </c>
      <c r="H3689" s="6" t="s">
        <v>22</v>
      </c>
      <c r="I3689" s="8">
        <v>0.45</v>
      </c>
      <c r="J3689" s="9">
        <v>3250</v>
      </c>
      <c r="K3689" s="10">
        <f t="shared" si="28"/>
        <v>1462.5</v>
      </c>
      <c r="L3689" s="10">
        <f t="shared" si="29"/>
        <v>585</v>
      </c>
      <c r="M3689" s="11">
        <v>0.39999999999999997</v>
      </c>
      <c r="O3689" s="16"/>
      <c r="P3689" s="14"/>
      <c r="Q3689" s="12"/>
      <c r="R3689" s="13"/>
    </row>
    <row r="3690" spans="1:18" ht="15.85" customHeight="1">
      <c r="A3690" s="1"/>
      <c r="B3690" s="6" t="s">
        <v>14</v>
      </c>
      <c r="C3690" s="6">
        <v>1185732</v>
      </c>
      <c r="D3690" s="7">
        <v>44265</v>
      </c>
      <c r="E3690" s="6" t="s">
        <v>15</v>
      </c>
      <c r="F3690" s="6" t="s">
        <v>125</v>
      </c>
      <c r="G3690" s="6" t="s">
        <v>126</v>
      </c>
      <c r="H3690" s="6" t="s">
        <v>17</v>
      </c>
      <c r="I3690" s="8">
        <v>0.45</v>
      </c>
      <c r="J3690" s="9">
        <v>5450</v>
      </c>
      <c r="K3690" s="10">
        <f t="shared" si="28"/>
        <v>2452.5</v>
      </c>
      <c r="L3690" s="10">
        <f t="shared" si="29"/>
        <v>1103.625</v>
      </c>
      <c r="M3690" s="11">
        <v>0.45</v>
      </c>
      <c r="O3690" s="16"/>
      <c r="P3690" s="14"/>
      <c r="Q3690" s="12"/>
      <c r="R3690" s="13"/>
    </row>
    <row r="3691" spans="1:18" ht="15.85" customHeight="1">
      <c r="A3691" s="1"/>
      <c r="B3691" s="6" t="s">
        <v>14</v>
      </c>
      <c r="C3691" s="6">
        <v>1185732</v>
      </c>
      <c r="D3691" s="7">
        <v>44265</v>
      </c>
      <c r="E3691" s="6" t="s">
        <v>15</v>
      </c>
      <c r="F3691" s="6" t="s">
        <v>125</v>
      </c>
      <c r="G3691" s="6" t="s">
        <v>126</v>
      </c>
      <c r="H3691" s="6" t="s">
        <v>18</v>
      </c>
      <c r="I3691" s="8">
        <v>0.45</v>
      </c>
      <c r="J3691" s="9">
        <v>2500</v>
      </c>
      <c r="K3691" s="10">
        <f t="shared" si="28"/>
        <v>1125</v>
      </c>
      <c r="L3691" s="10">
        <f t="shared" si="29"/>
        <v>506.25</v>
      </c>
      <c r="M3691" s="11">
        <v>0.45</v>
      </c>
      <c r="O3691" s="16"/>
      <c r="P3691" s="14"/>
      <c r="Q3691" s="12"/>
      <c r="R3691" s="13"/>
    </row>
    <row r="3692" spans="1:18" ht="15.85" customHeight="1">
      <c r="A3692" s="1"/>
      <c r="B3692" s="6" t="s">
        <v>14</v>
      </c>
      <c r="C3692" s="6">
        <v>1185732</v>
      </c>
      <c r="D3692" s="7">
        <v>44265</v>
      </c>
      <c r="E3692" s="6" t="s">
        <v>15</v>
      </c>
      <c r="F3692" s="6" t="s">
        <v>125</v>
      </c>
      <c r="G3692" s="6" t="s">
        <v>126</v>
      </c>
      <c r="H3692" s="6" t="s">
        <v>19</v>
      </c>
      <c r="I3692" s="8">
        <v>0.35000000000000003</v>
      </c>
      <c r="J3692" s="9">
        <v>2750</v>
      </c>
      <c r="K3692" s="10">
        <f t="shared" si="28"/>
        <v>962.50000000000011</v>
      </c>
      <c r="L3692" s="10">
        <f t="shared" si="29"/>
        <v>336.875</v>
      </c>
      <c r="M3692" s="11">
        <v>0.35</v>
      </c>
      <c r="O3692" s="16"/>
      <c r="P3692" s="14"/>
      <c r="Q3692" s="12"/>
      <c r="R3692" s="13"/>
    </row>
    <row r="3693" spans="1:18" ht="15.85" customHeight="1">
      <c r="A3693" s="1"/>
      <c r="B3693" s="6" t="s">
        <v>14</v>
      </c>
      <c r="C3693" s="6">
        <v>1185732</v>
      </c>
      <c r="D3693" s="7">
        <v>44265</v>
      </c>
      <c r="E3693" s="6" t="s">
        <v>15</v>
      </c>
      <c r="F3693" s="6" t="s">
        <v>125</v>
      </c>
      <c r="G3693" s="6" t="s">
        <v>126</v>
      </c>
      <c r="H3693" s="6" t="s">
        <v>20</v>
      </c>
      <c r="I3693" s="8">
        <v>0.39999999999999997</v>
      </c>
      <c r="J3693" s="9">
        <v>1250</v>
      </c>
      <c r="K3693" s="10">
        <f t="shared" si="28"/>
        <v>499.99999999999994</v>
      </c>
      <c r="L3693" s="10">
        <f t="shared" si="29"/>
        <v>174.99999999999997</v>
      </c>
      <c r="M3693" s="11">
        <v>0.35</v>
      </c>
      <c r="O3693" s="16"/>
      <c r="P3693" s="14"/>
      <c r="Q3693" s="12"/>
      <c r="R3693" s="13"/>
    </row>
    <row r="3694" spans="1:18" ht="15.85" customHeight="1">
      <c r="A3694" s="1"/>
      <c r="B3694" s="6" t="s">
        <v>14</v>
      </c>
      <c r="C3694" s="6">
        <v>1185732</v>
      </c>
      <c r="D3694" s="7">
        <v>44265</v>
      </c>
      <c r="E3694" s="6" t="s">
        <v>15</v>
      </c>
      <c r="F3694" s="6" t="s">
        <v>125</v>
      </c>
      <c r="G3694" s="6" t="s">
        <v>126</v>
      </c>
      <c r="H3694" s="6" t="s">
        <v>21</v>
      </c>
      <c r="I3694" s="8">
        <v>0.55000000000000004</v>
      </c>
      <c r="J3694" s="9">
        <v>1750</v>
      </c>
      <c r="K3694" s="10">
        <f t="shared" si="28"/>
        <v>962.50000000000011</v>
      </c>
      <c r="L3694" s="10">
        <f t="shared" si="29"/>
        <v>336.875</v>
      </c>
      <c r="M3694" s="11">
        <v>0.35</v>
      </c>
      <c r="O3694" s="16"/>
      <c r="P3694" s="14"/>
      <c r="Q3694" s="12"/>
      <c r="R3694" s="13"/>
    </row>
    <row r="3695" spans="1:18" ht="15.85" customHeight="1">
      <c r="A3695" s="1"/>
      <c r="B3695" s="6" t="s">
        <v>14</v>
      </c>
      <c r="C3695" s="6">
        <v>1185732</v>
      </c>
      <c r="D3695" s="7">
        <v>44265</v>
      </c>
      <c r="E3695" s="6" t="s">
        <v>15</v>
      </c>
      <c r="F3695" s="6" t="s">
        <v>125</v>
      </c>
      <c r="G3695" s="6" t="s">
        <v>126</v>
      </c>
      <c r="H3695" s="6" t="s">
        <v>22</v>
      </c>
      <c r="I3695" s="8">
        <v>0.45</v>
      </c>
      <c r="J3695" s="9">
        <v>2750</v>
      </c>
      <c r="K3695" s="10">
        <f t="shared" si="28"/>
        <v>1237.5</v>
      </c>
      <c r="L3695" s="10">
        <f t="shared" si="29"/>
        <v>494.99999999999994</v>
      </c>
      <c r="M3695" s="11">
        <v>0.39999999999999997</v>
      </c>
      <c r="O3695" s="16"/>
      <c r="P3695" s="14"/>
      <c r="Q3695" s="12"/>
      <c r="R3695" s="13"/>
    </row>
    <row r="3696" spans="1:18" ht="15.85" customHeight="1">
      <c r="A3696" s="1"/>
      <c r="B3696" s="6" t="s">
        <v>14</v>
      </c>
      <c r="C3696" s="6">
        <v>1185732</v>
      </c>
      <c r="D3696" s="7">
        <v>44297</v>
      </c>
      <c r="E3696" s="6" t="s">
        <v>15</v>
      </c>
      <c r="F3696" s="6" t="s">
        <v>125</v>
      </c>
      <c r="G3696" s="6" t="s">
        <v>126</v>
      </c>
      <c r="H3696" s="6" t="s">
        <v>17</v>
      </c>
      <c r="I3696" s="8">
        <v>0.45</v>
      </c>
      <c r="J3696" s="9">
        <v>5250</v>
      </c>
      <c r="K3696" s="10">
        <f t="shared" si="28"/>
        <v>2362.5</v>
      </c>
      <c r="L3696" s="10">
        <f t="shared" si="29"/>
        <v>1063.125</v>
      </c>
      <c r="M3696" s="11">
        <v>0.45</v>
      </c>
      <c r="O3696" s="16"/>
      <c r="P3696" s="14"/>
      <c r="Q3696" s="12"/>
      <c r="R3696" s="13"/>
    </row>
    <row r="3697" spans="1:18" ht="15.85" customHeight="1">
      <c r="A3697" s="1"/>
      <c r="B3697" s="6" t="s">
        <v>14</v>
      </c>
      <c r="C3697" s="6">
        <v>1185732</v>
      </c>
      <c r="D3697" s="7">
        <v>44297</v>
      </c>
      <c r="E3697" s="6" t="s">
        <v>15</v>
      </c>
      <c r="F3697" s="6" t="s">
        <v>125</v>
      </c>
      <c r="G3697" s="6" t="s">
        <v>126</v>
      </c>
      <c r="H3697" s="6" t="s">
        <v>18</v>
      </c>
      <c r="I3697" s="8">
        <v>0.45</v>
      </c>
      <c r="J3697" s="9">
        <v>2250</v>
      </c>
      <c r="K3697" s="10">
        <f t="shared" si="28"/>
        <v>1012.5</v>
      </c>
      <c r="L3697" s="10">
        <f t="shared" si="29"/>
        <v>455.625</v>
      </c>
      <c r="M3697" s="11">
        <v>0.45</v>
      </c>
      <c r="O3697" s="16"/>
      <c r="P3697" s="14"/>
      <c r="Q3697" s="12"/>
      <c r="R3697" s="13"/>
    </row>
    <row r="3698" spans="1:18" ht="15.85" customHeight="1">
      <c r="A3698" s="1"/>
      <c r="B3698" s="6" t="s">
        <v>14</v>
      </c>
      <c r="C3698" s="6">
        <v>1185732</v>
      </c>
      <c r="D3698" s="7">
        <v>44297</v>
      </c>
      <c r="E3698" s="6" t="s">
        <v>15</v>
      </c>
      <c r="F3698" s="6" t="s">
        <v>125</v>
      </c>
      <c r="G3698" s="6" t="s">
        <v>126</v>
      </c>
      <c r="H3698" s="6" t="s">
        <v>19</v>
      </c>
      <c r="I3698" s="8">
        <v>0.35000000000000003</v>
      </c>
      <c r="J3698" s="9">
        <v>2250</v>
      </c>
      <c r="K3698" s="10">
        <f t="shared" si="28"/>
        <v>787.50000000000011</v>
      </c>
      <c r="L3698" s="10">
        <f t="shared" si="29"/>
        <v>275.625</v>
      </c>
      <c r="M3698" s="11">
        <v>0.35</v>
      </c>
      <c r="O3698" s="16"/>
      <c r="P3698" s="14"/>
      <c r="Q3698" s="12"/>
      <c r="R3698" s="13"/>
    </row>
    <row r="3699" spans="1:18" ht="15.85" customHeight="1">
      <c r="A3699" s="1"/>
      <c r="B3699" s="6" t="s">
        <v>14</v>
      </c>
      <c r="C3699" s="6">
        <v>1185732</v>
      </c>
      <c r="D3699" s="7">
        <v>44297</v>
      </c>
      <c r="E3699" s="6" t="s">
        <v>15</v>
      </c>
      <c r="F3699" s="6" t="s">
        <v>125</v>
      </c>
      <c r="G3699" s="6" t="s">
        <v>126</v>
      </c>
      <c r="H3699" s="6" t="s">
        <v>20</v>
      </c>
      <c r="I3699" s="8">
        <v>0.39999999999999997</v>
      </c>
      <c r="J3699" s="9">
        <v>1500</v>
      </c>
      <c r="K3699" s="10">
        <f t="shared" si="28"/>
        <v>600</v>
      </c>
      <c r="L3699" s="10">
        <f t="shared" si="29"/>
        <v>210</v>
      </c>
      <c r="M3699" s="11">
        <v>0.35</v>
      </c>
      <c r="O3699" s="16"/>
      <c r="P3699" s="14"/>
      <c r="Q3699" s="12"/>
      <c r="R3699" s="13"/>
    </row>
    <row r="3700" spans="1:18" ht="15.85" customHeight="1">
      <c r="A3700" s="1"/>
      <c r="B3700" s="6" t="s">
        <v>14</v>
      </c>
      <c r="C3700" s="6">
        <v>1185732</v>
      </c>
      <c r="D3700" s="7">
        <v>44297</v>
      </c>
      <c r="E3700" s="6" t="s">
        <v>15</v>
      </c>
      <c r="F3700" s="6" t="s">
        <v>125</v>
      </c>
      <c r="G3700" s="6" t="s">
        <v>126</v>
      </c>
      <c r="H3700" s="6" t="s">
        <v>21</v>
      </c>
      <c r="I3700" s="8">
        <v>0.55000000000000004</v>
      </c>
      <c r="J3700" s="9">
        <v>1500</v>
      </c>
      <c r="K3700" s="10">
        <f t="shared" si="28"/>
        <v>825.00000000000011</v>
      </c>
      <c r="L3700" s="10">
        <f t="shared" si="29"/>
        <v>288.75</v>
      </c>
      <c r="M3700" s="11">
        <v>0.35</v>
      </c>
      <c r="O3700" s="16"/>
      <c r="P3700" s="14"/>
      <c r="Q3700" s="12"/>
      <c r="R3700" s="13"/>
    </row>
    <row r="3701" spans="1:18" ht="15.85" customHeight="1">
      <c r="A3701" s="1"/>
      <c r="B3701" s="6" t="s">
        <v>14</v>
      </c>
      <c r="C3701" s="6">
        <v>1185732</v>
      </c>
      <c r="D3701" s="7">
        <v>44297</v>
      </c>
      <c r="E3701" s="6" t="s">
        <v>15</v>
      </c>
      <c r="F3701" s="6" t="s">
        <v>125</v>
      </c>
      <c r="G3701" s="6" t="s">
        <v>126</v>
      </c>
      <c r="H3701" s="6" t="s">
        <v>22</v>
      </c>
      <c r="I3701" s="8">
        <v>0.45</v>
      </c>
      <c r="J3701" s="9">
        <v>3000</v>
      </c>
      <c r="K3701" s="10">
        <f t="shared" si="28"/>
        <v>1350</v>
      </c>
      <c r="L3701" s="10">
        <f t="shared" si="29"/>
        <v>540</v>
      </c>
      <c r="M3701" s="11">
        <v>0.39999999999999997</v>
      </c>
      <c r="O3701" s="16"/>
      <c r="P3701" s="14"/>
      <c r="Q3701" s="12"/>
      <c r="R3701" s="13"/>
    </row>
    <row r="3702" spans="1:18" ht="15.85" customHeight="1">
      <c r="A3702" s="1"/>
      <c r="B3702" s="6" t="s">
        <v>14</v>
      </c>
      <c r="C3702" s="6">
        <v>1185732</v>
      </c>
      <c r="D3702" s="7">
        <v>44326</v>
      </c>
      <c r="E3702" s="6" t="s">
        <v>15</v>
      </c>
      <c r="F3702" s="6" t="s">
        <v>125</v>
      </c>
      <c r="G3702" s="6" t="s">
        <v>126</v>
      </c>
      <c r="H3702" s="6" t="s">
        <v>17</v>
      </c>
      <c r="I3702" s="8">
        <v>0.6</v>
      </c>
      <c r="J3702" s="9">
        <v>5700</v>
      </c>
      <c r="K3702" s="10">
        <f t="shared" si="28"/>
        <v>3420</v>
      </c>
      <c r="L3702" s="10">
        <f t="shared" si="29"/>
        <v>1539</v>
      </c>
      <c r="M3702" s="11">
        <v>0.45</v>
      </c>
      <c r="O3702" s="16"/>
      <c r="P3702" s="14"/>
      <c r="Q3702" s="12"/>
      <c r="R3702" s="13"/>
    </row>
    <row r="3703" spans="1:18" ht="15.85" customHeight="1">
      <c r="A3703" s="1"/>
      <c r="B3703" s="6" t="s">
        <v>14</v>
      </c>
      <c r="C3703" s="6">
        <v>1185732</v>
      </c>
      <c r="D3703" s="7">
        <v>44326</v>
      </c>
      <c r="E3703" s="6" t="s">
        <v>15</v>
      </c>
      <c r="F3703" s="6" t="s">
        <v>125</v>
      </c>
      <c r="G3703" s="6" t="s">
        <v>126</v>
      </c>
      <c r="H3703" s="6" t="s">
        <v>18</v>
      </c>
      <c r="I3703" s="8">
        <v>0.55000000000000004</v>
      </c>
      <c r="J3703" s="9">
        <v>2750</v>
      </c>
      <c r="K3703" s="10">
        <f t="shared" si="28"/>
        <v>1512.5000000000002</v>
      </c>
      <c r="L3703" s="10">
        <f t="shared" si="29"/>
        <v>680.62500000000011</v>
      </c>
      <c r="M3703" s="11">
        <v>0.45</v>
      </c>
      <c r="O3703" s="16"/>
      <c r="P3703" s="14"/>
      <c r="Q3703" s="12"/>
      <c r="R3703" s="13"/>
    </row>
    <row r="3704" spans="1:18" ht="15.85" customHeight="1">
      <c r="A3704" s="1"/>
      <c r="B3704" s="6" t="s">
        <v>14</v>
      </c>
      <c r="C3704" s="6">
        <v>1185732</v>
      </c>
      <c r="D3704" s="7">
        <v>44326</v>
      </c>
      <c r="E3704" s="6" t="s">
        <v>15</v>
      </c>
      <c r="F3704" s="6" t="s">
        <v>125</v>
      </c>
      <c r="G3704" s="6" t="s">
        <v>126</v>
      </c>
      <c r="H3704" s="6" t="s">
        <v>19</v>
      </c>
      <c r="I3704" s="8">
        <v>0.5</v>
      </c>
      <c r="J3704" s="9">
        <v>3000</v>
      </c>
      <c r="K3704" s="10">
        <f t="shared" si="28"/>
        <v>1500</v>
      </c>
      <c r="L3704" s="10">
        <f t="shared" si="29"/>
        <v>525</v>
      </c>
      <c r="M3704" s="11">
        <v>0.35</v>
      </c>
      <c r="O3704" s="16"/>
      <c r="P3704" s="14"/>
      <c r="Q3704" s="12"/>
      <c r="R3704" s="13"/>
    </row>
    <row r="3705" spans="1:18" ht="15.85" customHeight="1">
      <c r="A3705" s="1"/>
      <c r="B3705" s="6" t="s">
        <v>14</v>
      </c>
      <c r="C3705" s="6">
        <v>1185732</v>
      </c>
      <c r="D3705" s="7">
        <v>44326</v>
      </c>
      <c r="E3705" s="6" t="s">
        <v>15</v>
      </c>
      <c r="F3705" s="6" t="s">
        <v>125</v>
      </c>
      <c r="G3705" s="6" t="s">
        <v>126</v>
      </c>
      <c r="H3705" s="6" t="s">
        <v>20</v>
      </c>
      <c r="I3705" s="8">
        <v>0.5</v>
      </c>
      <c r="J3705" s="9">
        <v>2500</v>
      </c>
      <c r="K3705" s="10">
        <f t="shared" si="28"/>
        <v>1250</v>
      </c>
      <c r="L3705" s="10">
        <f t="shared" si="29"/>
        <v>437.5</v>
      </c>
      <c r="M3705" s="11">
        <v>0.35</v>
      </c>
      <c r="O3705" s="16"/>
      <c r="P3705" s="14"/>
      <c r="Q3705" s="12"/>
      <c r="R3705" s="13"/>
    </row>
    <row r="3706" spans="1:18" ht="15.85" customHeight="1">
      <c r="A3706" s="1"/>
      <c r="B3706" s="6" t="s">
        <v>14</v>
      </c>
      <c r="C3706" s="6">
        <v>1185732</v>
      </c>
      <c r="D3706" s="7">
        <v>44326</v>
      </c>
      <c r="E3706" s="6" t="s">
        <v>15</v>
      </c>
      <c r="F3706" s="6" t="s">
        <v>125</v>
      </c>
      <c r="G3706" s="6" t="s">
        <v>126</v>
      </c>
      <c r="H3706" s="6" t="s">
        <v>21</v>
      </c>
      <c r="I3706" s="8">
        <v>0.6</v>
      </c>
      <c r="J3706" s="9">
        <v>2750</v>
      </c>
      <c r="K3706" s="10">
        <f t="shared" si="28"/>
        <v>1650</v>
      </c>
      <c r="L3706" s="10">
        <f t="shared" si="29"/>
        <v>577.5</v>
      </c>
      <c r="M3706" s="11">
        <v>0.35</v>
      </c>
      <c r="O3706" s="16"/>
      <c r="P3706" s="14"/>
      <c r="Q3706" s="12"/>
      <c r="R3706" s="13"/>
    </row>
    <row r="3707" spans="1:18" ht="15.85" customHeight="1">
      <c r="A3707" s="1"/>
      <c r="B3707" s="6" t="s">
        <v>14</v>
      </c>
      <c r="C3707" s="6">
        <v>1185732</v>
      </c>
      <c r="D3707" s="7">
        <v>44326</v>
      </c>
      <c r="E3707" s="6" t="s">
        <v>15</v>
      </c>
      <c r="F3707" s="6" t="s">
        <v>125</v>
      </c>
      <c r="G3707" s="6" t="s">
        <v>126</v>
      </c>
      <c r="H3707" s="6" t="s">
        <v>22</v>
      </c>
      <c r="I3707" s="8">
        <v>0.65</v>
      </c>
      <c r="J3707" s="9">
        <v>4000</v>
      </c>
      <c r="K3707" s="10">
        <f t="shared" si="28"/>
        <v>2600</v>
      </c>
      <c r="L3707" s="10">
        <f t="shared" si="29"/>
        <v>1040</v>
      </c>
      <c r="M3707" s="11">
        <v>0.39999999999999997</v>
      </c>
      <c r="O3707" s="16"/>
      <c r="P3707" s="14"/>
      <c r="Q3707" s="12"/>
      <c r="R3707" s="13"/>
    </row>
    <row r="3708" spans="1:18" ht="15.85" customHeight="1">
      <c r="A3708" s="1"/>
      <c r="B3708" s="6" t="s">
        <v>14</v>
      </c>
      <c r="C3708" s="6">
        <v>1185732</v>
      </c>
      <c r="D3708" s="7">
        <v>44359</v>
      </c>
      <c r="E3708" s="6" t="s">
        <v>15</v>
      </c>
      <c r="F3708" s="6" t="s">
        <v>125</v>
      </c>
      <c r="G3708" s="6" t="s">
        <v>126</v>
      </c>
      <c r="H3708" s="6" t="s">
        <v>17</v>
      </c>
      <c r="I3708" s="8">
        <v>0.6</v>
      </c>
      <c r="J3708" s="9">
        <v>6500</v>
      </c>
      <c r="K3708" s="10">
        <f t="shared" si="28"/>
        <v>3900</v>
      </c>
      <c r="L3708" s="10">
        <f t="shared" si="29"/>
        <v>1755</v>
      </c>
      <c r="M3708" s="11">
        <v>0.45</v>
      </c>
      <c r="O3708" s="16"/>
      <c r="P3708" s="14"/>
      <c r="Q3708" s="12"/>
      <c r="R3708" s="13"/>
    </row>
    <row r="3709" spans="1:18" ht="15.85" customHeight="1">
      <c r="A3709" s="1"/>
      <c r="B3709" s="6" t="s">
        <v>14</v>
      </c>
      <c r="C3709" s="6">
        <v>1185732</v>
      </c>
      <c r="D3709" s="7">
        <v>44359</v>
      </c>
      <c r="E3709" s="6" t="s">
        <v>15</v>
      </c>
      <c r="F3709" s="6" t="s">
        <v>125</v>
      </c>
      <c r="G3709" s="6" t="s">
        <v>126</v>
      </c>
      <c r="H3709" s="6" t="s">
        <v>18</v>
      </c>
      <c r="I3709" s="8">
        <v>0.55000000000000004</v>
      </c>
      <c r="J3709" s="9">
        <v>4000</v>
      </c>
      <c r="K3709" s="10">
        <f t="shared" si="28"/>
        <v>2200</v>
      </c>
      <c r="L3709" s="10">
        <f t="shared" si="29"/>
        <v>990</v>
      </c>
      <c r="M3709" s="11">
        <v>0.45</v>
      </c>
      <c r="O3709" s="16"/>
      <c r="P3709" s="14"/>
      <c r="Q3709" s="12"/>
      <c r="R3709" s="13"/>
    </row>
    <row r="3710" spans="1:18" ht="15.85" customHeight="1">
      <c r="A3710" s="1"/>
      <c r="B3710" s="6" t="s">
        <v>14</v>
      </c>
      <c r="C3710" s="6">
        <v>1185732</v>
      </c>
      <c r="D3710" s="7">
        <v>44359</v>
      </c>
      <c r="E3710" s="6" t="s">
        <v>15</v>
      </c>
      <c r="F3710" s="6" t="s">
        <v>125</v>
      </c>
      <c r="G3710" s="6" t="s">
        <v>126</v>
      </c>
      <c r="H3710" s="6" t="s">
        <v>19</v>
      </c>
      <c r="I3710" s="8">
        <v>0.5</v>
      </c>
      <c r="J3710" s="9">
        <v>3250</v>
      </c>
      <c r="K3710" s="10">
        <f t="shared" si="28"/>
        <v>1625</v>
      </c>
      <c r="L3710" s="10">
        <f t="shared" si="29"/>
        <v>568.75</v>
      </c>
      <c r="M3710" s="11">
        <v>0.35</v>
      </c>
      <c r="O3710" s="16"/>
      <c r="P3710" s="14"/>
      <c r="Q3710" s="12"/>
      <c r="R3710" s="13"/>
    </row>
    <row r="3711" spans="1:18" ht="15.85" customHeight="1">
      <c r="A3711" s="1"/>
      <c r="B3711" s="6" t="s">
        <v>14</v>
      </c>
      <c r="C3711" s="6">
        <v>1185732</v>
      </c>
      <c r="D3711" s="7">
        <v>44359</v>
      </c>
      <c r="E3711" s="6" t="s">
        <v>15</v>
      </c>
      <c r="F3711" s="6" t="s">
        <v>125</v>
      </c>
      <c r="G3711" s="6" t="s">
        <v>126</v>
      </c>
      <c r="H3711" s="6" t="s">
        <v>20</v>
      </c>
      <c r="I3711" s="8">
        <v>0.5</v>
      </c>
      <c r="J3711" s="9">
        <v>3000</v>
      </c>
      <c r="K3711" s="10">
        <f t="shared" si="28"/>
        <v>1500</v>
      </c>
      <c r="L3711" s="10">
        <f t="shared" si="29"/>
        <v>525</v>
      </c>
      <c r="M3711" s="11">
        <v>0.35</v>
      </c>
      <c r="O3711" s="16"/>
      <c r="P3711" s="14"/>
      <c r="Q3711" s="12"/>
      <c r="R3711" s="13"/>
    </row>
    <row r="3712" spans="1:18" ht="15.85" customHeight="1">
      <c r="A3712" s="1"/>
      <c r="B3712" s="6" t="s">
        <v>14</v>
      </c>
      <c r="C3712" s="6">
        <v>1185732</v>
      </c>
      <c r="D3712" s="7">
        <v>44359</v>
      </c>
      <c r="E3712" s="6" t="s">
        <v>15</v>
      </c>
      <c r="F3712" s="6" t="s">
        <v>125</v>
      </c>
      <c r="G3712" s="6" t="s">
        <v>126</v>
      </c>
      <c r="H3712" s="6" t="s">
        <v>21</v>
      </c>
      <c r="I3712" s="8">
        <v>0.6</v>
      </c>
      <c r="J3712" s="9">
        <v>3000</v>
      </c>
      <c r="K3712" s="10">
        <f t="shared" si="28"/>
        <v>1800</v>
      </c>
      <c r="L3712" s="10">
        <f t="shared" si="29"/>
        <v>630</v>
      </c>
      <c r="M3712" s="11">
        <v>0.35</v>
      </c>
      <c r="O3712" s="16"/>
      <c r="P3712" s="14"/>
      <c r="Q3712" s="12"/>
      <c r="R3712" s="13"/>
    </row>
    <row r="3713" spans="1:18" ht="15.85" customHeight="1">
      <c r="A3713" s="1"/>
      <c r="B3713" s="6" t="s">
        <v>14</v>
      </c>
      <c r="C3713" s="6">
        <v>1185732</v>
      </c>
      <c r="D3713" s="7">
        <v>44359</v>
      </c>
      <c r="E3713" s="6" t="s">
        <v>15</v>
      </c>
      <c r="F3713" s="6" t="s">
        <v>125</v>
      </c>
      <c r="G3713" s="6" t="s">
        <v>126</v>
      </c>
      <c r="H3713" s="6" t="s">
        <v>22</v>
      </c>
      <c r="I3713" s="8">
        <v>0.65</v>
      </c>
      <c r="J3713" s="9">
        <v>4500</v>
      </c>
      <c r="K3713" s="10">
        <f t="shared" si="28"/>
        <v>2925</v>
      </c>
      <c r="L3713" s="10">
        <f t="shared" si="29"/>
        <v>1170</v>
      </c>
      <c r="M3713" s="11">
        <v>0.39999999999999997</v>
      </c>
      <c r="O3713" s="16"/>
      <c r="P3713" s="14"/>
      <c r="Q3713" s="12"/>
      <c r="R3713" s="13"/>
    </row>
    <row r="3714" spans="1:18" ht="15.85" customHeight="1">
      <c r="A3714" s="1"/>
      <c r="B3714" s="6" t="s">
        <v>14</v>
      </c>
      <c r="C3714" s="6">
        <v>1185732</v>
      </c>
      <c r="D3714" s="7">
        <v>44387</v>
      </c>
      <c r="E3714" s="6" t="s">
        <v>15</v>
      </c>
      <c r="F3714" s="6" t="s">
        <v>125</v>
      </c>
      <c r="G3714" s="6" t="s">
        <v>126</v>
      </c>
      <c r="H3714" s="6" t="s">
        <v>17</v>
      </c>
      <c r="I3714" s="8">
        <v>0.6</v>
      </c>
      <c r="J3714" s="9">
        <v>6750</v>
      </c>
      <c r="K3714" s="10">
        <f t="shared" si="28"/>
        <v>4050</v>
      </c>
      <c r="L3714" s="10">
        <f t="shared" si="29"/>
        <v>1822.5</v>
      </c>
      <c r="M3714" s="11">
        <v>0.45</v>
      </c>
      <c r="O3714" s="16"/>
      <c r="P3714" s="14"/>
      <c r="Q3714" s="12"/>
      <c r="R3714" s="13"/>
    </row>
    <row r="3715" spans="1:18" ht="15.85" customHeight="1">
      <c r="A3715" s="1"/>
      <c r="B3715" s="6" t="s">
        <v>14</v>
      </c>
      <c r="C3715" s="6">
        <v>1185732</v>
      </c>
      <c r="D3715" s="7">
        <v>44387</v>
      </c>
      <c r="E3715" s="6" t="s">
        <v>15</v>
      </c>
      <c r="F3715" s="6" t="s">
        <v>125</v>
      </c>
      <c r="G3715" s="6" t="s">
        <v>126</v>
      </c>
      <c r="H3715" s="6" t="s">
        <v>18</v>
      </c>
      <c r="I3715" s="8">
        <v>0.55000000000000004</v>
      </c>
      <c r="J3715" s="9">
        <v>4250</v>
      </c>
      <c r="K3715" s="10">
        <f t="shared" si="28"/>
        <v>2337.5</v>
      </c>
      <c r="L3715" s="10">
        <f t="shared" si="29"/>
        <v>1051.875</v>
      </c>
      <c r="M3715" s="11">
        <v>0.45</v>
      </c>
      <c r="O3715" s="16"/>
      <c r="P3715" s="14"/>
      <c r="Q3715" s="12"/>
      <c r="R3715" s="13"/>
    </row>
    <row r="3716" spans="1:18" ht="15.85" customHeight="1">
      <c r="A3716" s="1"/>
      <c r="B3716" s="6" t="s">
        <v>14</v>
      </c>
      <c r="C3716" s="6">
        <v>1185732</v>
      </c>
      <c r="D3716" s="7">
        <v>44387</v>
      </c>
      <c r="E3716" s="6" t="s">
        <v>15</v>
      </c>
      <c r="F3716" s="6" t="s">
        <v>125</v>
      </c>
      <c r="G3716" s="6" t="s">
        <v>126</v>
      </c>
      <c r="H3716" s="6" t="s">
        <v>19</v>
      </c>
      <c r="I3716" s="8">
        <v>0.5</v>
      </c>
      <c r="J3716" s="9">
        <v>3500</v>
      </c>
      <c r="K3716" s="10">
        <f t="shared" si="28"/>
        <v>1750</v>
      </c>
      <c r="L3716" s="10">
        <f t="shared" si="29"/>
        <v>612.5</v>
      </c>
      <c r="M3716" s="11">
        <v>0.35</v>
      </c>
      <c r="O3716" s="16"/>
      <c r="P3716" s="14"/>
      <c r="Q3716" s="12"/>
      <c r="R3716" s="13"/>
    </row>
    <row r="3717" spans="1:18" ht="15.85" customHeight="1">
      <c r="A3717" s="1"/>
      <c r="B3717" s="6" t="s">
        <v>14</v>
      </c>
      <c r="C3717" s="6">
        <v>1185732</v>
      </c>
      <c r="D3717" s="7">
        <v>44387</v>
      </c>
      <c r="E3717" s="6" t="s">
        <v>15</v>
      </c>
      <c r="F3717" s="6" t="s">
        <v>125</v>
      </c>
      <c r="G3717" s="6" t="s">
        <v>126</v>
      </c>
      <c r="H3717" s="6" t="s">
        <v>20</v>
      </c>
      <c r="I3717" s="8">
        <v>0.5</v>
      </c>
      <c r="J3717" s="9">
        <v>3000</v>
      </c>
      <c r="K3717" s="10">
        <f t="shared" si="28"/>
        <v>1500</v>
      </c>
      <c r="L3717" s="10">
        <f t="shared" si="29"/>
        <v>525</v>
      </c>
      <c r="M3717" s="11">
        <v>0.35</v>
      </c>
      <c r="O3717" s="16"/>
      <c r="P3717" s="14"/>
      <c r="Q3717" s="12"/>
      <c r="R3717" s="13"/>
    </row>
    <row r="3718" spans="1:18" ht="15.85" customHeight="1">
      <c r="A3718" s="1"/>
      <c r="B3718" s="6" t="s">
        <v>14</v>
      </c>
      <c r="C3718" s="6">
        <v>1185732</v>
      </c>
      <c r="D3718" s="7">
        <v>44387</v>
      </c>
      <c r="E3718" s="6" t="s">
        <v>15</v>
      </c>
      <c r="F3718" s="6" t="s">
        <v>125</v>
      </c>
      <c r="G3718" s="6" t="s">
        <v>126</v>
      </c>
      <c r="H3718" s="6" t="s">
        <v>21</v>
      </c>
      <c r="I3718" s="8">
        <v>0.6</v>
      </c>
      <c r="J3718" s="9">
        <v>3250</v>
      </c>
      <c r="K3718" s="10">
        <f t="shared" si="28"/>
        <v>1950</v>
      </c>
      <c r="L3718" s="10">
        <f t="shared" si="29"/>
        <v>682.5</v>
      </c>
      <c r="M3718" s="11">
        <v>0.35</v>
      </c>
      <c r="O3718" s="16"/>
      <c r="P3718" s="14"/>
      <c r="Q3718" s="12"/>
      <c r="R3718" s="13"/>
    </row>
    <row r="3719" spans="1:18" ht="15.85" customHeight="1">
      <c r="A3719" s="1"/>
      <c r="B3719" s="6" t="s">
        <v>14</v>
      </c>
      <c r="C3719" s="6">
        <v>1185732</v>
      </c>
      <c r="D3719" s="7">
        <v>44387</v>
      </c>
      <c r="E3719" s="6" t="s">
        <v>15</v>
      </c>
      <c r="F3719" s="6" t="s">
        <v>125</v>
      </c>
      <c r="G3719" s="6" t="s">
        <v>126</v>
      </c>
      <c r="H3719" s="6" t="s">
        <v>22</v>
      </c>
      <c r="I3719" s="8">
        <v>0.65</v>
      </c>
      <c r="J3719" s="9">
        <v>5000</v>
      </c>
      <c r="K3719" s="10">
        <f t="shared" si="28"/>
        <v>3250</v>
      </c>
      <c r="L3719" s="10">
        <f t="shared" si="29"/>
        <v>1300</v>
      </c>
      <c r="M3719" s="11">
        <v>0.39999999999999997</v>
      </c>
      <c r="O3719" s="16"/>
      <c r="P3719" s="14"/>
      <c r="Q3719" s="12"/>
      <c r="R3719" s="13"/>
    </row>
    <row r="3720" spans="1:18" ht="15.85" customHeight="1">
      <c r="A3720" s="1"/>
      <c r="B3720" s="6" t="s">
        <v>14</v>
      </c>
      <c r="C3720" s="6">
        <v>1185732</v>
      </c>
      <c r="D3720" s="7">
        <v>44419</v>
      </c>
      <c r="E3720" s="6" t="s">
        <v>15</v>
      </c>
      <c r="F3720" s="6" t="s">
        <v>125</v>
      </c>
      <c r="G3720" s="6" t="s">
        <v>126</v>
      </c>
      <c r="H3720" s="6" t="s">
        <v>17</v>
      </c>
      <c r="I3720" s="8">
        <v>0.6</v>
      </c>
      <c r="J3720" s="9">
        <v>6500</v>
      </c>
      <c r="K3720" s="10">
        <f t="shared" si="28"/>
        <v>3900</v>
      </c>
      <c r="L3720" s="10">
        <f t="shared" si="29"/>
        <v>1755</v>
      </c>
      <c r="M3720" s="11">
        <v>0.45</v>
      </c>
      <c r="O3720" s="16"/>
      <c r="P3720" s="14"/>
      <c r="Q3720" s="12"/>
      <c r="R3720" s="13"/>
    </row>
    <row r="3721" spans="1:18" ht="15.85" customHeight="1">
      <c r="A3721" s="1"/>
      <c r="B3721" s="6" t="s">
        <v>14</v>
      </c>
      <c r="C3721" s="6">
        <v>1185732</v>
      </c>
      <c r="D3721" s="7">
        <v>44419</v>
      </c>
      <c r="E3721" s="6" t="s">
        <v>15</v>
      </c>
      <c r="F3721" s="6" t="s">
        <v>125</v>
      </c>
      <c r="G3721" s="6" t="s">
        <v>126</v>
      </c>
      <c r="H3721" s="6" t="s">
        <v>18</v>
      </c>
      <c r="I3721" s="8">
        <v>0.55000000000000004</v>
      </c>
      <c r="J3721" s="9">
        <v>4250</v>
      </c>
      <c r="K3721" s="10">
        <f t="shared" si="28"/>
        <v>2337.5</v>
      </c>
      <c r="L3721" s="10">
        <f t="shared" si="29"/>
        <v>1051.875</v>
      </c>
      <c r="M3721" s="11">
        <v>0.45</v>
      </c>
      <c r="O3721" s="16"/>
      <c r="P3721" s="14"/>
      <c r="Q3721" s="12"/>
      <c r="R3721" s="13"/>
    </row>
    <row r="3722" spans="1:18" ht="15.85" customHeight="1">
      <c r="A3722" s="1"/>
      <c r="B3722" s="6" t="s">
        <v>14</v>
      </c>
      <c r="C3722" s="6">
        <v>1185732</v>
      </c>
      <c r="D3722" s="7">
        <v>44419</v>
      </c>
      <c r="E3722" s="6" t="s">
        <v>15</v>
      </c>
      <c r="F3722" s="6" t="s">
        <v>125</v>
      </c>
      <c r="G3722" s="6" t="s">
        <v>126</v>
      </c>
      <c r="H3722" s="6" t="s">
        <v>19</v>
      </c>
      <c r="I3722" s="8">
        <v>0.5</v>
      </c>
      <c r="J3722" s="9">
        <v>3500</v>
      </c>
      <c r="K3722" s="10">
        <f t="shared" si="28"/>
        <v>1750</v>
      </c>
      <c r="L3722" s="10">
        <f t="shared" si="29"/>
        <v>612.5</v>
      </c>
      <c r="M3722" s="11">
        <v>0.35</v>
      </c>
      <c r="O3722" s="16"/>
      <c r="P3722" s="14"/>
      <c r="Q3722" s="12"/>
      <c r="R3722" s="13"/>
    </row>
    <row r="3723" spans="1:18" ht="15.85" customHeight="1">
      <c r="A3723" s="1"/>
      <c r="B3723" s="6" t="s">
        <v>14</v>
      </c>
      <c r="C3723" s="6">
        <v>1185732</v>
      </c>
      <c r="D3723" s="7">
        <v>44419</v>
      </c>
      <c r="E3723" s="6" t="s">
        <v>15</v>
      </c>
      <c r="F3723" s="6" t="s">
        <v>125</v>
      </c>
      <c r="G3723" s="6" t="s">
        <v>126</v>
      </c>
      <c r="H3723" s="6" t="s">
        <v>20</v>
      </c>
      <c r="I3723" s="8">
        <v>0.5</v>
      </c>
      <c r="J3723" s="9">
        <v>2500</v>
      </c>
      <c r="K3723" s="10">
        <f t="shared" si="28"/>
        <v>1250</v>
      </c>
      <c r="L3723" s="10">
        <f t="shared" si="29"/>
        <v>437.5</v>
      </c>
      <c r="M3723" s="11">
        <v>0.35</v>
      </c>
      <c r="O3723" s="16"/>
      <c r="P3723" s="14"/>
      <c r="Q3723" s="12"/>
      <c r="R3723" s="13"/>
    </row>
    <row r="3724" spans="1:18" ht="15.85" customHeight="1">
      <c r="A3724" s="1"/>
      <c r="B3724" s="6" t="s">
        <v>14</v>
      </c>
      <c r="C3724" s="6">
        <v>1185732</v>
      </c>
      <c r="D3724" s="7">
        <v>44419</v>
      </c>
      <c r="E3724" s="6" t="s">
        <v>15</v>
      </c>
      <c r="F3724" s="6" t="s">
        <v>125</v>
      </c>
      <c r="G3724" s="6" t="s">
        <v>126</v>
      </c>
      <c r="H3724" s="6" t="s">
        <v>21</v>
      </c>
      <c r="I3724" s="8">
        <v>0.6</v>
      </c>
      <c r="J3724" s="9">
        <v>2250</v>
      </c>
      <c r="K3724" s="10">
        <f t="shared" si="28"/>
        <v>1350</v>
      </c>
      <c r="L3724" s="10">
        <f t="shared" si="29"/>
        <v>472.49999999999994</v>
      </c>
      <c r="M3724" s="11">
        <v>0.35</v>
      </c>
      <c r="O3724" s="16"/>
      <c r="P3724" s="14"/>
      <c r="Q3724" s="12"/>
      <c r="R3724" s="13"/>
    </row>
    <row r="3725" spans="1:18" ht="15.85" customHeight="1">
      <c r="A3725" s="1"/>
      <c r="B3725" s="6" t="s">
        <v>14</v>
      </c>
      <c r="C3725" s="6">
        <v>1185732</v>
      </c>
      <c r="D3725" s="7">
        <v>44419</v>
      </c>
      <c r="E3725" s="6" t="s">
        <v>15</v>
      </c>
      <c r="F3725" s="6" t="s">
        <v>125</v>
      </c>
      <c r="G3725" s="6" t="s">
        <v>126</v>
      </c>
      <c r="H3725" s="6" t="s">
        <v>22</v>
      </c>
      <c r="I3725" s="8">
        <v>0.65</v>
      </c>
      <c r="J3725" s="9">
        <v>4000</v>
      </c>
      <c r="K3725" s="10">
        <f t="shared" si="28"/>
        <v>2600</v>
      </c>
      <c r="L3725" s="10">
        <f t="shared" si="29"/>
        <v>1040</v>
      </c>
      <c r="M3725" s="11">
        <v>0.39999999999999997</v>
      </c>
      <c r="O3725" s="16"/>
      <c r="P3725" s="14"/>
      <c r="Q3725" s="12"/>
      <c r="R3725" s="13"/>
    </row>
    <row r="3726" spans="1:18" ht="15.85" customHeight="1">
      <c r="A3726" s="1"/>
      <c r="B3726" s="6" t="s">
        <v>14</v>
      </c>
      <c r="C3726" s="6">
        <v>1185732</v>
      </c>
      <c r="D3726" s="7">
        <v>44449</v>
      </c>
      <c r="E3726" s="6" t="s">
        <v>15</v>
      </c>
      <c r="F3726" s="6" t="s">
        <v>125</v>
      </c>
      <c r="G3726" s="6" t="s">
        <v>126</v>
      </c>
      <c r="H3726" s="6" t="s">
        <v>17</v>
      </c>
      <c r="I3726" s="8">
        <v>0.6</v>
      </c>
      <c r="J3726" s="9">
        <v>5250</v>
      </c>
      <c r="K3726" s="10">
        <f t="shared" si="28"/>
        <v>3150</v>
      </c>
      <c r="L3726" s="10">
        <f t="shared" si="29"/>
        <v>1417.5</v>
      </c>
      <c r="M3726" s="11">
        <v>0.45</v>
      </c>
      <c r="O3726" s="16"/>
      <c r="P3726" s="14"/>
      <c r="Q3726" s="12"/>
      <c r="R3726" s="13"/>
    </row>
    <row r="3727" spans="1:18" ht="15.85" customHeight="1">
      <c r="A3727" s="1"/>
      <c r="B3727" s="6" t="s">
        <v>14</v>
      </c>
      <c r="C3727" s="6">
        <v>1185732</v>
      </c>
      <c r="D3727" s="7">
        <v>44449</v>
      </c>
      <c r="E3727" s="6" t="s">
        <v>15</v>
      </c>
      <c r="F3727" s="6" t="s">
        <v>125</v>
      </c>
      <c r="G3727" s="6" t="s">
        <v>126</v>
      </c>
      <c r="H3727" s="6" t="s">
        <v>18</v>
      </c>
      <c r="I3727" s="8">
        <v>0.55000000000000004</v>
      </c>
      <c r="J3727" s="9">
        <v>3250</v>
      </c>
      <c r="K3727" s="10">
        <f t="shared" si="28"/>
        <v>1787.5000000000002</v>
      </c>
      <c r="L3727" s="10">
        <f t="shared" si="29"/>
        <v>804.37500000000011</v>
      </c>
      <c r="M3727" s="11">
        <v>0.45</v>
      </c>
      <c r="O3727" s="16"/>
      <c r="P3727" s="14"/>
      <c r="Q3727" s="12"/>
      <c r="R3727" s="13"/>
    </row>
    <row r="3728" spans="1:18" ht="15.85" customHeight="1">
      <c r="A3728" s="1"/>
      <c r="B3728" s="6" t="s">
        <v>14</v>
      </c>
      <c r="C3728" s="6">
        <v>1185732</v>
      </c>
      <c r="D3728" s="7">
        <v>44449</v>
      </c>
      <c r="E3728" s="6" t="s">
        <v>15</v>
      </c>
      <c r="F3728" s="6" t="s">
        <v>125</v>
      </c>
      <c r="G3728" s="6" t="s">
        <v>126</v>
      </c>
      <c r="H3728" s="6" t="s">
        <v>19</v>
      </c>
      <c r="I3728" s="8">
        <v>0.5</v>
      </c>
      <c r="J3728" s="9">
        <v>2250</v>
      </c>
      <c r="K3728" s="10">
        <f t="shared" si="28"/>
        <v>1125</v>
      </c>
      <c r="L3728" s="10">
        <f t="shared" si="29"/>
        <v>393.75</v>
      </c>
      <c r="M3728" s="11">
        <v>0.35</v>
      </c>
      <c r="O3728" s="16"/>
      <c r="P3728" s="14"/>
      <c r="Q3728" s="12"/>
      <c r="R3728" s="13"/>
    </row>
    <row r="3729" spans="1:18" ht="15.85" customHeight="1">
      <c r="A3729" s="1"/>
      <c r="B3729" s="6" t="s">
        <v>14</v>
      </c>
      <c r="C3729" s="6">
        <v>1185732</v>
      </c>
      <c r="D3729" s="7">
        <v>44449</v>
      </c>
      <c r="E3729" s="6" t="s">
        <v>15</v>
      </c>
      <c r="F3729" s="6" t="s">
        <v>125</v>
      </c>
      <c r="G3729" s="6" t="s">
        <v>126</v>
      </c>
      <c r="H3729" s="6" t="s">
        <v>20</v>
      </c>
      <c r="I3729" s="8">
        <v>0.5</v>
      </c>
      <c r="J3729" s="9">
        <v>2000</v>
      </c>
      <c r="K3729" s="10">
        <f t="shared" si="28"/>
        <v>1000</v>
      </c>
      <c r="L3729" s="10">
        <f t="shared" si="29"/>
        <v>350</v>
      </c>
      <c r="M3729" s="11">
        <v>0.35</v>
      </c>
      <c r="O3729" s="16"/>
      <c r="P3729" s="14"/>
      <c r="Q3729" s="12"/>
      <c r="R3729" s="13"/>
    </row>
    <row r="3730" spans="1:18" ht="15.85" customHeight="1">
      <c r="A3730" s="1"/>
      <c r="B3730" s="6" t="s">
        <v>14</v>
      </c>
      <c r="C3730" s="6">
        <v>1185732</v>
      </c>
      <c r="D3730" s="7">
        <v>44449</v>
      </c>
      <c r="E3730" s="6" t="s">
        <v>15</v>
      </c>
      <c r="F3730" s="6" t="s">
        <v>125</v>
      </c>
      <c r="G3730" s="6" t="s">
        <v>126</v>
      </c>
      <c r="H3730" s="6" t="s">
        <v>21</v>
      </c>
      <c r="I3730" s="8">
        <v>0.6</v>
      </c>
      <c r="J3730" s="9">
        <v>2000</v>
      </c>
      <c r="K3730" s="10">
        <f t="shared" si="28"/>
        <v>1200</v>
      </c>
      <c r="L3730" s="10">
        <f t="shared" si="29"/>
        <v>420</v>
      </c>
      <c r="M3730" s="11">
        <v>0.35</v>
      </c>
      <c r="O3730" s="16"/>
      <c r="P3730" s="14"/>
      <c r="Q3730" s="12"/>
      <c r="R3730" s="13"/>
    </row>
    <row r="3731" spans="1:18" ht="15.85" customHeight="1">
      <c r="A3731" s="1"/>
      <c r="B3731" s="6" t="s">
        <v>14</v>
      </c>
      <c r="C3731" s="6">
        <v>1185732</v>
      </c>
      <c r="D3731" s="7">
        <v>44449</v>
      </c>
      <c r="E3731" s="6" t="s">
        <v>15</v>
      </c>
      <c r="F3731" s="6" t="s">
        <v>125</v>
      </c>
      <c r="G3731" s="6" t="s">
        <v>126</v>
      </c>
      <c r="H3731" s="6" t="s">
        <v>22</v>
      </c>
      <c r="I3731" s="8">
        <v>0.65</v>
      </c>
      <c r="J3731" s="9">
        <v>3000</v>
      </c>
      <c r="K3731" s="10">
        <f t="shared" si="28"/>
        <v>1950</v>
      </c>
      <c r="L3731" s="10">
        <f t="shared" si="29"/>
        <v>779.99999999999989</v>
      </c>
      <c r="M3731" s="11">
        <v>0.39999999999999997</v>
      </c>
      <c r="O3731" s="16"/>
      <c r="P3731" s="14"/>
      <c r="Q3731" s="12"/>
      <c r="R3731" s="13"/>
    </row>
    <row r="3732" spans="1:18" ht="15.85" customHeight="1">
      <c r="A3732" s="1"/>
      <c r="B3732" s="6" t="s">
        <v>14</v>
      </c>
      <c r="C3732" s="6">
        <v>1185732</v>
      </c>
      <c r="D3732" s="7">
        <v>44481</v>
      </c>
      <c r="E3732" s="6" t="s">
        <v>15</v>
      </c>
      <c r="F3732" s="6" t="s">
        <v>125</v>
      </c>
      <c r="G3732" s="6" t="s">
        <v>126</v>
      </c>
      <c r="H3732" s="6" t="s">
        <v>17</v>
      </c>
      <c r="I3732" s="8">
        <v>0.65</v>
      </c>
      <c r="J3732" s="9">
        <v>4750</v>
      </c>
      <c r="K3732" s="10">
        <f t="shared" si="28"/>
        <v>3087.5</v>
      </c>
      <c r="L3732" s="10">
        <f t="shared" si="29"/>
        <v>1389.375</v>
      </c>
      <c r="M3732" s="11">
        <v>0.45</v>
      </c>
      <c r="O3732" s="16"/>
      <c r="P3732" s="14"/>
      <c r="Q3732" s="12"/>
      <c r="R3732" s="13"/>
    </row>
    <row r="3733" spans="1:18" ht="15.85" customHeight="1">
      <c r="A3733" s="1"/>
      <c r="B3733" s="6" t="s">
        <v>14</v>
      </c>
      <c r="C3733" s="6">
        <v>1185732</v>
      </c>
      <c r="D3733" s="7">
        <v>44481</v>
      </c>
      <c r="E3733" s="6" t="s">
        <v>15</v>
      </c>
      <c r="F3733" s="6" t="s">
        <v>125</v>
      </c>
      <c r="G3733" s="6" t="s">
        <v>126</v>
      </c>
      <c r="H3733" s="6" t="s">
        <v>18</v>
      </c>
      <c r="I3733" s="8">
        <v>0.60000000000000009</v>
      </c>
      <c r="J3733" s="9">
        <v>3000</v>
      </c>
      <c r="K3733" s="10">
        <f t="shared" si="28"/>
        <v>1800.0000000000002</v>
      </c>
      <c r="L3733" s="10">
        <f t="shared" si="29"/>
        <v>810.00000000000011</v>
      </c>
      <c r="M3733" s="11">
        <v>0.45</v>
      </c>
      <c r="O3733" s="16"/>
      <c r="P3733" s="14"/>
      <c r="Q3733" s="12"/>
      <c r="R3733" s="13"/>
    </row>
    <row r="3734" spans="1:18" ht="15.85" customHeight="1">
      <c r="A3734" s="1"/>
      <c r="B3734" s="6" t="s">
        <v>14</v>
      </c>
      <c r="C3734" s="6">
        <v>1185732</v>
      </c>
      <c r="D3734" s="7">
        <v>44481</v>
      </c>
      <c r="E3734" s="6" t="s">
        <v>15</v>
      </c>
      <c r="F3734" s="6" t="s">
        <v>125</v>
      </c>
      <c r="G3734" s="6" t="s">
        <v>126</v>
      </c>
      <c r="H3734" s="6" t="s">
        <v>19</v>
      </c>
      <c r="I3734" s="8">
        <v>0.60000000000000009</v>
      </c>
      <c r="J3734" s="9">
        <v>2000</v>
      </c>
      <c r="K3734" s="10">
        <f t="shared" si="28"/>
        <v>1200.0000000000002</v>
      </c>
      <c r="L3734" s="10">
        <f t="shared" si="29"/>
        <v>420.00000000000006</v>
      </c>
      <c r="M3734" s="11">
        <v>0.35</v>
      </c>
      <c r="O3734" s="16"/>
      <c r="P3734" s="14"/>
      <c r="Q3734" s="12"/>
      <c r="R3734" s="13"/>
    </row>
    <row r="3735" spans="1:18" ht="15.85" customHeight="1">
      <c r="A3735" s="1"/>
      <c r="B3735" s="6" t="s">
        <v>14</v>
      </c>
      <c r="C3735" s="6">
        <v>1185732</v>
      </c>
      <c r="D3735" s="7">
        <v>44481</v>
      </c>
      <c r="E3735" s="6" t="s">
        <v>15</v>
      </c>
      <c r="F3735" s="6" t="s">
        <v>125</v>
      </c>
      <c r="G3735" s="6" t="s">
        <v>126</v>
      </c>
      <c r="H3735" s="6" t="s">
        <v>20</v>
      </c>
      <c r="I3735" s="8">
        <v>0.60000000000000009</v>
      </c>
      <c r="J3735" s="9">
        <v>1750</v>
      </c>
      <c r="K3735" s="10">
        <f t="shared" si="28"/>
        <v>1050.0000000000002</v>
      </c>
      <c r="L3735" s="10">
        <f t="shared" si="29"/>
        <v>367.50000000000006</v>
      </c>
      <c r="M3735" s="11">
        <v>0.35</v>
      </c>
      <c r="O3735" s="16"/>
      <c r="P3735" s="14"/>
      <c r="Q3735" s="12"/>
      <c r="R3735" s="13"/>
    </row>
    <row r="3736" spans="1:18" ht="15.85" customHeight="1">
      <c r="A3736" s="1"/>
      <c r="B3736" s="6" t="s">
        <v>14</v>
      </c>
      <c r="C3736" s="6">
        <v>1185732</v>
      </c>
      <c r="D3736" s="7">
        <v>44481</v>
      </c>
      <c r="E3736" s="6" t="s">
        <v>15</v>
      </c>
      <c r="F3736" s="6" t="s">
        <v>125</v>
      </c>
      <c r="G3736" s="6" t="s">
        <v>126</v>
      </c>
      <c r="H3736" s="6" t="s">
        <v>21</v>
      </c>
      <c r="I3736" s="8">
        <v>0.70000000000000007</v>
      </c>
      <c r="J3736" s="9">
        <v>1750</v>
      </c>
      <c r="K3736" s="10">
        <f t="shared" si="28"/>
        <v>1225.0000000000002</v>
      </c>
      <c r="L3736" s="10">
        <f t="shared" si="29"/>
        <v>428.75000000000006</v>
      </c>
      <c r="M3736" s="11">
        <v>0.35</v>
      </c>
      <c r="O3736" s="16"/>
      <c r="P3736" s="14"/>
      <c r="Q3736" s="12"/>
      <c r="R3736" s="13"/>
    </row>
    <row r="3737" spans="1:18" ht="15.85" customHeight="1">
      <c r="A3737" s="1"/>
      <c r="B3737" s="6" t="s">
        <v>14</v>
      </c>
      <c r="C3737" s="6">
        <v>1185732</v>
      </c>
      <c r="D3737" s="7">
        <v>44481</v>
      </c>
      <c r="E3737" s="6" t="s">
        <v>15</v>
      </c>
      <c r="F3737" s="6" t="s">
        <v>125</v>
      </c>
      <c r="G3737" s="6" t="s">
        <v>126</v>
      </c>
      <c r="H3737" s="6" t="s">
        <v>22</v>
      </c>
      <c r="I3737" s="8">
        <v>0.75</v>
      </c>
      <c r="J3737" s="9">
        <v>3000</v>
      </c>
      <c r="K3737" s="10">
        <f t="shared" si="28"/>
        <v>2250</v>
      </c>
      <c r="L3737" s="10">
        <f t="shared" si="29"/>
        <v>899.99999999999989</v>
      </c>
      <c r="M3737" s="11">
        <v>0.39999999999999997</v>
      </c>
      <c r="O3737" s="16"/>
      <c r="P3737" s="14"/>
      <c r="Q3737" s="12"/>
      <c r="R3737" s="13"/>
    </row>
    <row r="3738" spans="1:18" ht="15.85" customHeight="1">
      <c r="A3738" s="1"/>
      <c r="B3738" s="6" t="s">
        <v>14</v>
      </c>
      <c r="C3738" s="6">
        <v>1185732</v>
      </c>
      <c r="D3738" s="7">
        <v>44511</v>
      </c>
      <c r="E3738" s="6" t="s">
        <v>15</v>
      </c>
      <c r="F3738" s="6" t="s">
        <v>125</v>
      </c>
      <c r="G3738" s="6" t="s">
        <v>126</v>
      </c>
      <c r="H3738" s="6" t="s">
        <v>17</v>
      </c>
      <c r="I3738" s="8">
        <v>0.70000000000000007</v>
      </c>
      <c r="J3738" s="9">
        <v>4500</v>
      </c>
      <c r="K3738" s="10">
        <f t="shared" si="28"/>
        <v>3150.0000000000005</v>
      </c>
      <c r="L3738" s="10">
        <f t="shared" si="29"/>
        <v>1417.5000000000002</v>
      </c>
      <c r="M3738" s="11">
        <v>0.45</v>
      </c>
      <c r="O3738" s="16"/>
      <c r="P3738" s="14"/>
      <c r="Q3738" s="12"/>
      <c r="R3738" s="13"/>
    </row>
    <row r="3739" spans="1:18" ht="15.85" customHeight="1">
      <c r="A3739" s="1"/>
      <c r="B3739" s="6" t="s">
        <v>14</v>
      </c>
      <c r="C3739" s="6">
        <v>1185732</v>
      </c>
      <c r="D3739" s="7">
        <v>44511</v>
      </c>
      <c r="E3739" s="6" t="s">
        <v>15</v>
      </c>
      <c r="F3739" s="6" t="s">
        <v>125</v>
      </c>
      <c r="G3739" s="6" t="s">
        <v>126</v>
      </c>
      <c r="H3739" s="6" t="s">
        <v>18</v>
      </c>
      <c r="I3739" s="8">
        <v>0.60000000000000009</v>
      </c>
      <c r="J3739" s="9">
        <v>3250</v>
      </c>
      <c r="K3739" s="10">
        <f t="shared" si="28"/>
        <v>1950.0000000000002</v>
      </c>
      <c r="L3739" s="10">
        <f t="shared" si="29"/>
        <v>877.50000000000011</v>
      </c>
      <c r="M3739" s="11">
        <v>0.45</v>
      </c>
      <c r="O3739" s="16"/>
      <c r="P3739" s="14"/>
      <c r="Q3739" s="12"/>
      <c r="R3739" s="13"/>
    </row>
    <row r="3740" spans="1:18" ht="15.85" customHeight="1">
      <c r="A3740" s="1"/>
      <c r="B3740" s="6" t="s">
        <v>14</v>
      </c>
      <c r="C3740" s="6">
        <v>1185732</v>
      </c>
      <c r="D3740" s="7">
        <v>44511</v>
      </c>
      <c r="E3740" s="6" t="s">
        <v>15</v>
      </c>
      <c r="F3740" s="6" t="s">
        <v>125</v>
      </c>
      <c r="G3740" s="6" t="s">
        <v>126</v>
      </c>
      <c r="H3740" s="6" t="s">
        <v>19</v>
      </c>
      <c r="I3740" s="8">
        <v>0.60000000000000009</v>
      </c>
      <c r="J3740" s="9">
        <v>3200</v>
      </c>
      <c r="K3740" s="10">
        <f t="shared" si="28"/>
        <v>1920.0000000000002</v>
      </c>
      <c r="L3740" s="10">
        <f t="shared" si="29"/>
        <v>672</v>
      </c>
      <c r="M3740" s="11">
        <v>0.35</v>
      </c>
      <c r="O3740" s="16"/>
      <c r="P3740" s="14"/>
      <c r="Q3740" s="12"/>
      <c r="R3740" s="13"/>
    </row>
    <row r="3741" spans="1:18" ht="15.85" customHeight="1">
      <c r="A3741" s="1"/>
      <c r="B3741" s="6" t="s">
        <v>14</v>
      </c>
      <c r="C3741" s="6">
        <v>1185732</v>
      </c>
      <c r="D3741" s="7">
        <v>44511</v>
      </c>
      <c r="E3741" s="6" t="s">
        <v>15</v>
      </c>
      <c r="F3741" s="6" t="s">
        <v>125</v>
      </c>
      <c r="G3741" s="6" t="s">
        <v>126</v>
      </c>
      <c r="H3741" s="6" t="s">
        <v>20</v>
      </c>
      <c r="I3741" s="8">
        <v>0.60000000000000009</v>
      </c>
      <c r="J3741" s="9">
        <v>3000</v>
      </c>
      <c r="K3741" s="10">
        <f t="shared" si="28"/>
        <v>1800.0000000000002</v>
      </c>
      <c r="L3741" s="10">
        <f t="shared" si="29"/>
        <v>630</v>
      </c>
      <c r="M3741" s="11">
        <v>0.35</v>
      </c>
      <c r="O3741" s="16"/>
      <c r="P3741" s="14"/>
      <c r="Q3741" s="12"/>
      <c r="R3741" s="13"/>
    </row>
    <row r="3742" spans="1:18" ht="15.85" customHeight="1">
      <c r="A3742" s="1"/>
      <c r="B3742" s="6" t="s">
        <v>14</v>
      </c>
      <c r="C3742" s="6">
        <v>1185732</v>
      </c>
      <c r="D3742" s="7">
        <v>44511</v>
      </c>
      <c r="E3742" s="6" t="s">
        <v>15</v>
      </c>
      <c r="F3742" s="6" t="s">
        <v>125</v>
      </c>
      <c r="G3742" s="6" t="s">
        <v>126</v>
      </c>
      <c r="H3742" s="6" t="s">
        <v>21</v>
      </c>
      <c r="I3742" s="8">
        <v>0.70000000000000007</v>
      </c>
      <c r="J3742" s="9">
        <v>2750</v>
      </c>
      <c r="K3742" s="10">
        <f t="shared" si="28"/>
        <v>1925.0000000000002</v>
      </c>
      <c r="L3742" s="10">
        <f t="shared" si="29"/>
        <v>673.75</v>
      </c>
      <c r="M3742" s="11">
        <v>0.35</v>
      </c>
      <c r="O3742" s="16"/>
      <c r="P3742" s="14"/>
      <c r="Q3742" s="12"/>
      <c r="R3742" s="13"/>
    </row>
    <row r="3743" spans="1:18" ht="15.85" customHeight="1">
      <c r="A3743" s="1"/>
      <c r="B3743" s="6" t="s">
        <v>14</v>
      </c>
      <c r="C3743" s="6">
        <v>1185732</v>
      </c>
      <c r="D3743" s="7">
        <v>44511</v>
      </c>
      <c r="E3743" s="6" t="s">
        <v>15</v>
      </c>
      <c r="F3743" s="6" t="s">
        <v>125</v>
      </c>
      <c r="G3743" s="6" t="s">
        <v>126</v>
      </c>
      <c r="H3743" s="6" t="s">
        <v>22</v>
      </c>
      <c r="I3743" s="8">
        <v>0.75</v>
      </c>
      <c r="J3743" s="9">
        <v>3750</v>
      </c>
      <c r="K3743" s="10">
        <f t="shared" si="28"/>
        <v>2812.5</v>
      </c>
      <c r="L3743" s="10">
        <f t="shared" si="29"/>
        <v>1125</v>
      </c>
      <c r="M3743" s="11">
        <v>0.39999999999999997</v>
      </c>
      <c r="O3743" s="16"/>
      <c r="P3743" s="14"/>
      <c r="Q3743" s="12"/>
      <c r="R3743" s="13"/>
    </row>
    <row r="3744" spans="1:18" ht="15.85" customHeight="1">
      <c r="A3744" s="1"/>
      <c r="B3744" s="6" t="s">
        <v>14</v>
      </c>
      <c r="C3744" s="6">
        <v>1185732</v>
      </c>
      <c r="D3744" s="7">
        <v>44540</v>
      </c>
      <c r="E3744" s="6" t="s">
        <v>15</v>
      </c>
      <c r="F3744" s="6" t="s">
        <v>125</v>
      </c>
      <c r="G3744" s="6" t="s">
        <v>126</v>
      </c>
      <c r="H3744" s="6" t="s">
        <v>17</v>
      </c>
      <c r="I3744" s="8">
        <v>0.70000000000000007</v>
      </c>
      <c r="J3744" s="9">
        <v>6000</v>
      </c>
      <c r="K3744" s="10">
        <f t="shared" si="28"/>
        <v>4200</v>
      </c>
      <c r="L3744" s="10">
        <f t="shared" si="29"/>
        <v>1890</v>
      </c>
      <c r="M3744" s="11">
        <v>0.45</v>
      </c>
      <c r="O3744" s="16"/>
      <c r="P3744" s="14"/>
      <c r="Q3744" s="12"/>
      <c r="R3744" s="13"/>
    </row>
    <row r="3745" spans="1:18" ht="15.85" customHeight="1">
      <c r="A3745" s="1"/>
      <c r="B3745" s="6" t="s">
        <v>14</v>
      </c>
      <c r="C3745" s="6">
        <v>1185732</v>
      </c>
      <c r="D3745" s="7">
        <v>44540</v>
      </c>
      <c r="E3745" s="6" t="s">
        <v>15</v>
      </c>
      <c r="F3745" s="6" t="s">
        <v>125</v>
      </c>
      <c r="G3745" s="6" t="s">
        <v>126</v>
      </c>
      <c r="H3745" s="6" t="s">
        <v>18</v>
      </c>
      <c r="I3745" s="8">
        <v>0.60000000000000009</v>
      </c>
      <c r="J3745" s="9">
        <v>4000</v>
      </c>
      <c r="K3745" s="10">
        <f t="shared" si="28"/>
        <v>2400.0000000000005</v>
      </c>
      <c r="L3745" s="10">
        <f t="shared" si="29"/>
        <v>1080.0000000000002</v>
      </c>
      <c r="M3745" s="11">
        <v>0.45</v>
      </c>
      <c r="O3745" s="16"/>
      <c r="P3745" s="14"/>
      <c r="Q3745" s="12"/>
      <c r="R3745" s="13"/>
    </row>
    <row r="3746" spans="1:18" ht="15.85" customHeight="1">
      <c r="A3746" s="1"/>
      <c r="B3746" s="6" t="s">
        <v>14</v>
      </c>
      <c r="C3746" s="6">
        <v>1185732</v>
      </c>
      <c r="D3746" s="7">
        <v>44540</v>
      </c>
      <c r="E3746" s="6" t="s">
        <v>15</v>
      </c>
      <c r="F3746" s="6" t="s">
        <v>125</v>
      </c>
      <c r="G3746" s="6" t="s">
        <v>126</v>
      </c>
      <c r="H3746" s="6" t="s">
        <v>19</v>
      </c>
      <c r="I3746" s="8">
        <v>0.60000000000000009</v>
      </c>
      <c r="J3746" s="9">
        <v>3750</v>
      </c>
      <c r="K3746" s="10">
        <f t="shared" si="28"/>
        <v>2250.0000000000005</v>
      </c>
      <c r="L3746" s="10">
        <f t="shared" si="29"/>
        <v>787.50000000000011</v>
      </c>
      <c r="M3746" s="11">
        <v>0.35</v>
      </c>
      <c r="O3746" s="16"/>
      <c r="P3746" s="14"/>
      <c r="Q3746" s="12"/>
      <c r="R3746" s="13"/>
    </row>
    <row r="3747" spans="1:18" ht="15.85" customHeight="1">
      <c r="A3747" s="1"/>
      <c r="B3747" s="6" t="s">
        <v>14</v>
      </c>
      <c r="C3747" s="6">
        <v>1185732</v>
      </c>
      <c r="D3747" s="7">
        <v>44540</v>
      </c>
      <c r="E3747" s="6" t="s">
        <v>15</v>
      </c>
      <c r="F3747" s="6" t="s">
        <v>125</v>
      </c>
      <c r="G3747" s="6" t="s">
        <v>126</v>
      </c>
      <c r="H3747" s="6" t="s">
        <v>20</v>
      </c>
      <c r="I3747" s="8">
        <v>0.60000000000000009</v>
      </c>
      <c r="J3747" s="9">
        <v>3250</v>
      </c>
      <c r="K3747" s="10">
        <f t="shared" si="28"/>
        <v>1950.0000000000002</v>
      </c>
      <c r="L3747" s="10">
        <f t="shared" si="29"/>
        <v>682.5</v>
      </c>
      <c r="M3747" s="11">
        <v>0.35</v>
      </c>
      <c r="O3747" s="16"/>
      <c r="P3747" s="14"/>
      <c r="Q3747" s="12"/>
      <c r="R3747" s="13"/>
    </row>
    <row r="3748" spans="1:18" ht="15.85" customHeight="1">
      <c r="A3748" s="1"/>
      <c r="B3748" s="6" t="s">
        <v>14</v>
      </c>
      <c r="C3748" s="6">
        <v>1185732</v>
      </c>
      <c r="D3748" s="7">
        <v>44540</v>
      </c>
      <c r="E3748" s="6" t="s">
        <v>15</v>
      </c>
      <c r="F3748" s="6" t="s">
        <v>125</v>
      </c>
      <c r="G3748" s="6" t="s">
        <v>126</v>
      </c>
      <c r="H3748" s="6" t="s">
        <v>21</v>
      </c>
      <c r="I3748" s="8">
        <v>0.70000000000000007</v>
      </c>
      <c r="J3748" s="9">
        <v>3250</v>
      </c>
      <c r="K3748" s="10">
        <f t="shared" si="28"/>
        <v>2275</v>
      </c>
      <c r="L3748" s="10">
        <f t="shared" si="29"/>
        <v>796.25</v>
      </c>
      <c r="M3748" s="11">
        <v>0.35</v>
      </c>
      <c r="O3748" s="16"/>
      <c r="P3748" s="14"/>
      <c r="Q3748" s="12"/>
      <c r="R3748" s="13"/>
    </row>
    <row r="3749" spans="1:18" ht="15.85" customHeight="1">
      <c r="A3749" s="1"/>
      <c r="B3749" s="6" t="s">
        <v>14</v>
      </c>
      <c r="C3749" s="6">
        <v>1185732</v>
      </c>
      <c r="D3749" s="7">
        <v>44540</v>
      </c>
      <c r="E3749" s="6" t="s">
        <v>15</v>
      </c>
      <c r="F3749" s="6" t="s">
        <v>125</v>
      </c>
      <c r="G3749" s="6" t="s">
        <v>126</v>
      </c>
      <c r="H3749" s="6" t="s">
        <v>22</v>
      </c>
      <c r="I3749" s="8">
        <v>0.75</v>
      </c>
      <c r="J3749" s="9">
        <v>4250</v>
      </c>
      <c r="K3749" s="10">
        <f t="shared" si="28"/>
        <v>3187.5</v>
      </c>
      <c r="L3749" s="10">
        <f t="shared" si="29"/>
        <v>1275</v>
      </c>
      <c r="M3749" s="11">
        <v>0.39999999999999997</v>
      </c>
      <c r="O3749" s="16"/>
      <c r="P3749" s="14"/>
      <c r="Q3749" s="12"/>
      <c r="R3749" s="13"/>
    </row>
    <row r="3750" spans="1:18" ht="15.85" customHeight="1">
      <c r="A3750" s="1" t="s">
        <v>39</v>
      </c>
      <c r="B3750" s="6" t="s">
        <v>14</v>
      </c>
      <c r="C3750" s="6">
        <v>1185732</v>
      </c>
      <c r="D3750" s="7">
        <v>44217</v>
      </c>
      <c r="E3750" s="6" t="s">
        <v>15</v>
      </c>
      <c r="F3750" s="6" t="s">
        <v>127</v>
      </c>
      <c r="G3750" s="6" t="s">
        <v>128</v>
      </c>
      <c r="H3750" s="6" t="s">
        <v>17</v>
      </c>
      <c r="I3750" s="8">
        <v>0.5</v>
      </c>
      <c r="J3750" s="9">
        <v>5250</v>
      </c>
      <c r="K3750" s="10">
        <f t="shared" si="28"/>
        <v>2625</v>
      </c>
      <c r="L3750" s="10">
        <f t="shared" si="29"/>
        <v>1050</v>
      </c>
      <c r="M3750" s="11">
        <v>0.4</v>
      </c>
      <c r="O3750" s="16"/>
      <c r="P3750" s="14"/>
      <c r="Q3750" s="12"/>
      <c r="R3750" s="13"/>
    </row>
    <row r="3751" spans="1:18" ht="15.85" customHeight="1">
      <c r="A3751" s="1"/>
      <c r="B3751" s="6" t="s">
        <v>14</v>
      </c>
      <c r="C3751" s="6">
        <v>1185732</v>
      </c>
      <c r="D3751" s="7">
        <v>44217</v>
      </c>
      <c r="E3751" s="6" t="s">
        <v>15</v>
      </c>
      <c r="F3751" s="6" t="s">
        <v>127</v>
      </c>
      <c r="G3751" s="6" t="s">
        <v>128</v>
      </c>
      <c r="H3751" s="6" t="s">
        <v>18</v>
      </c>
      <c r="I3751" s="8">
        <v>0.5</v>
      </c>
      <c r="J3751" s="9">
        <v>3250</v>
      </c>
      <c r="K3751" s="10">
        <f t="shared" si="28"/>
        <v>1625</v>
      </c>
      <c r="L3751" s="10">
        <f t="shared" si="29"/>
        <v>650</v>
      </c>
      <c r="M3751" s="11">
        <v>0.4</v>
      </c>
      <c r="O3751" s="16"/>
      <c r="P3751" s="14"/>
      <c r="Q3751" s="12"/>
      <c r="R3751" s="13"/>
    </row>
    <row r="3752" spans="1:18" ht="15.85" customHeight="1">
      <c r="A3752" s="1"/>
      <c r="B3752" s="6" t="s">
        <v>14</v>
      </c>
      <c r="C3752" s="6">
        <v>1185732</v>
      </c>
      <c r="D3752" s="7">
        <v>44217</v>
      </c>
      <c r="E3752" s="6" t="s">
        <v>15</v>
      </c>
      <c r="F3752" s="6" t="s">
        <v>127</v>
      </c>
      <c r="G3752" s="6" t="s">
        <v>128</v>
      </c>
      <c r="H3752" s="6" t="s">
        <v>19</v>
      </c>
      <c r="I3752" s="8">
        <v>0.4</v>
      </c>
      <c r="J3752" s="9">
        <v>3250</v>
      </c>
      <c r="K3752" s="10">
        <f t="shared" si="28"/>
        <v>1300</v>
      </c>
      <c r="L3752" s="10">
        <f t="shared" si="29"/>
        <v>390</v>
      </c>
      <c r="M3752" s="11">
        <v>0.3</v>
      </c>
      <c r="O3752" s="16"/>
      <c r="P3752" s="14"/>
      <c r="Q3752" s="12"/>
      <c r="R3752" s="13"/>
    </row>
    <row r="3753" spans="1:18" ht="15.85" customHeight="1">
      <c r="A3753" s="1"/>
      <c r="B3753" s="6" t="s">
        <v>14</v>
      </c>
      <c r="C3753" s="6">
        <v>1185732</v>
      </c>
      <c r="D3753" s="7">
        <v>44217</v>
      </c>
      <c r="E3753" s="6" t="s">
        <v>15</v>
      </c>
      <c r="F3753" s="6" t="s">
        <v>127</v>
      </c>
      <c r="G3753" s="6" t="s">
        <v>128</v>
      </c>
      <c r="H3753" s="6" t="s">
        <v>20</v>
      </c>
      <c r="I3753" s="8">
        <v>0.44999999999999996</v>
      </c>
      <c r="J3753" s="9">
        <v>1750</v>
      </c>
      <c r="K3753" s="10">
        <f t="shared" si="28"/>
        <v>787.49999999999989</v>
      </c>
      <c r="L3753" s="10">
        <f t="shared" si="29"/>
        <v>236.24999999999994</v>
      </c>
      <c r="M3753" s="11">
        <v>0.3</v>
      </c>
      <c r="O3753" s="16"/>
      <c r="P3753" s="14"/>
      <c r="Q3753" s="12"/>
      <c r="R3753" s="13"/>
    </row>
    <row r="3754" spans="1:18" ht="15.85" customHeight="1">
      <c r="A3754" s="1"/>
      <c r="B3754" s="6" t="s">
        <v>14</v>
      </c>
      <c r="C3754" s="6">
        <v>1185732</v>
      </c>
      <c r="D3754" s="7">
        <v>44217</v>
      </c>
      <c r="E3754" s="6" t="s">
        <v>15</v>
      </c>
      <c r="F3754" s="6" t="s">
        <v>127</v>
      </c>
      <c r="G3754" s="6" t="s">
        <v>128</v>
      </c>
      <c r="H3754" s="6" t="s">
        <v>21</v>
      </c>
      <c r="I3754" s="8">
        <v>0.60000000000000009</v>
      </c>
      <c r="J3754" s="9">
        <v>2250</v>
      </c>
      <c r="K3754" s="10">
        <f t="shared" si="28"/>
        <v>1350.0000000000002</v>
      </c>
      <c r="L3754" s="10">
        <f t="shared" si="29"/>
        <v>405.00000000000006</v>
      </c>
      <c r="M3754" s="11">
        <v>0.3</v>
      </c>
      <c r="O3754" s="16"/>
      <c r="P3754" s="14"/>
      <c r="Q3754" s="12"/>
      <c r="R3754" s="13"/>
    </row>
    <row r="3755" spans="1:18" ht="15.85" customHeight="1">
      <c r="A3755" s="1"/>
      <c r="B3755" s="6" t="s">
        <v>14</v>
      </c>
      <c r="C3755" s="6">
        <v>1185732</v>
      </c>
      <c r="D3755" s="7">
        <v>44217</v>
      </c>
      <c r="E3755" s="6" t="s">
        <v>15</v>
      </c>
      <c r="F3755" s="6" t="s">
        <v>127</v>
      </c>
      <c r="G3755" s="6" t="s">
        <v>128</v>
      </c>
      <c r="H3755" s="6" t="s">
        <v>22</v>
      </c>
      <c r="I3755" s="8">
        <v>0.5</v>
      </c>
      <c r="J3755" s="9">
        <v>3250</v>
      </c>
      <c r="K3755" s="10">
        <f t="shared" si="28"/>
        <v>1625</v>
      </c>
      <c r="L3755" s="10">
        <f t="shared" si="29"/>
        <v>568.75</v>
      </c>
      <c r="M3755" s="11">
        <v>0.35</v>
      </c>
      <c r="O3755" s="16"/>
      <c r="P3755" s="14"/>
      <c r="Q3755" s="12"/>
      <c r="R3755" s="13"/>
    </row>
    <row r="3756" spans="1:18" ht="15.85" customHeight="1">
      <c r="A3756" s="1"/>
      <c r="B3756" s="6" t="s">
        <v>14</v>
      </c>
      <c r="C3756" s="6">
        <v>1185732</v>
      </c>
      <c r="D3756" s="7">
        <v>44246</v>
      </c>
      <c r="E3756" s="6" t="s">
        <v>15</v>
      </c>
      <c r="F3756" s="6" t="s">
        <v>127</v>
      </c>
      <c r="G3756" s="6" t="s">
        <v>128</v>
      </c>
      <c r="H3756" s="6" t="s">
        <v>17</v>
      </c>
      <c r="I3756" s="8">
        <v>0.5</v>
      </c>
      <c r="J3756" s="9">
        <v>6000</v>
      </c>
      <c r="K3756" s="10">
        <f t="shared" si="28"/>
        <v>3000</v>
      </c>
      <c r="L3756" s="10">
        <f t="shared" si="29"/>
        <v>1200</v>
      </c>
      <c r="M3756" s="11">
        <v>0.4</v>
      </c>
      <c r="O3756" s="16"/>
      <c r="P3756" s="14"/>
      <c r="Q3756" s="12"/>
      <c r="R3756" s="13"/>
    </row>
    <row r="3757" spans="1:18" ht="15.85" customHeight="1">
      <c r="A3757" s="1"/>
      <c r="B3757" s="6" t="s">
        <v>14</v>
      </c>
      <c r="C3757" s="6">
        <v>1185732</v>
      </c>
      <c r="D3757" s="7">
        <v>44246</v>
      </c>
      <c r="E3757" s="6" t="s">
        <v>15</v>
      </c>
      <c r="F3757" s="6" t="s">
        <v>127</v>
      </c>
      <c r="G3757" s="6" t="s">
        <v>128</v>
      </c>
      <c r="H3757" s="6" t="s">
        <v>18</v>
      </c>
      <c r="I3757" s="8">
        <v>0.5</v>
      </c>
      <c r="J3757" s="9">
        <v>2500</v>
      </c>
      <c r="K3757" s="10">
        <f t="shared" si="28"/>
        <v>1250</v>
      </c>
      <c r="L3757" s="10">
        <f t="shared" si="29"/>
        <v>500</v>
      </c>
      <c r="M3757" s="11">
        <v>0.4</v>
      </c>
      <c r="O3757" s="16"/>
      <c r="P3757" s="14"/>
      <c r="Q3757" s="12"/>
      <c r="R3757" s="13"/>
    </row>
    <row r="3758" spans="1:18" ht="15.85" customHeight="1">
      <c r="A3758" s="1"/>
      <c r="B3758" s="6" t="s">
        <v>14</v>
      </c>
      <c r="C3758" s="6">
        <v>1185732</v>
      </c>
      <c r="D3758" s="7">
        <v>44246</v>
      </c>
      <c r="E3758" s="6" t="s">
        <v>15</v>
      </c>
      <c r="F3758" s="6" t="s">
        <v>127</v>
      </c>
      <c r="G3758" s="6" t="s">
        <v>128</v>
      </c>
      <c r="H3758" s="6" t="s">
        <v>19</v>
      </c>
      <c r="I3758" s="8">
        <v>0.4</v>
      </c>
      <c r="J3758" s="9">
        <v>3000</v>
      </c>
      <c r="K3758" s="10">
        <f t="shared" si="28"/>
        <v>1200</v>
      </c>
      <c r="L3758" s="10">
        <f t="shared" si="29"/>
        <v>360</v>
      </c>
      <c r="M3758" s="11">
        <v>0.3</v>
      </c>
      <c r="O3758" s="16"/>
      <c r="P3758" s="14"/>
      <c r="Q3758" s="12"/>
      <c r="R3758" s="13"/>
    </row>
    <row r="3759" spans="1:18" ht="15.85" customHeight="1">
      <c r="A3759" s="1"/>
      <c r="B3759" s="6" t="s">
        <v>14</v>
      </c>
      <c r="C3759" s="6">
        <v>1185732</v>
      </c>
      <c r="D3759" s="7">
        <v>44246</v>
      </c>
      <c r="E3759" s="6" t="s">
        <v>15</v>
      </c>
      <c r="F3759" s="6" t="s">
        <v>127</v>
      </c>
      <c r="G3759" s="6" t="s">
        <v>128</v>
      </c>
      <c r="H3759" s="6" t="s">
        <v>20</v>
      </c>
      <c r="I3759" s="8">
        <v>0.44999999999999996</v>
      </c>
      <c r="J3759" s="9">
        <v>2000</v>
      </c>
      <c r="K3759" s="10">
        <f t="shared" si="28"/>
        <v>899.99999999999989</v>
      </c>
      <c r="L3759" s="10">
        <f t="shared" si="29"/>
        <v>269.99999999999994</v>
      </c>
      <c r="M3759" s="11">
        <v>0.3</v>
      </c>
      <c r="O3759" s="16"/>
      <c r="P3759" s="14"/>
      <c r="Q3759" s="12"/>
      <c r="R3759" s="13"/>
    </row>
    <row r="3760" spans="1:18" ht="15.85" customHeight="1">
      <c r="A3760" s="1"/>
      <c r="B3760" s="6" t="s">
        <v>14</v>
      </c>
      <c r="C3760" s="6">
        <v>1185732</v>
      </c>
      <c r="D3760" s="7">
        <v>44246</v>
      </c>
      <c r="E3760" s="6" t="s">
        <v>15</v>
      </c>
      <c r="F3760" s="6" t="s">
        <v>127</v>
      </c>
      <c r="G3760" s="6" t="s">
        <v>128</v>
      </c>
      <c r="H3760" s="6" t="s">
        <v>21</v>
      </c>
      <c r="I3760" s="8">
        <v>0.60000000000000009</v>
      </c>
      <c r="J3760" s="9">
        <v>2750</v>
      </c>
      <c r="K3760" s="10">
        <f t="shared" si="28"/>
        <v>1650.0000000000002</v>
      </c>
      <c r="L3760" s="10">
        <f t="shared" si="29"/>
        <v>495.00000000000006</v>
      </c>
      <c r="M3760" s="11">
        <v>0.3</v>
      </c>
      <c r="O3760" s="16"/>
      <c r="P3760" s="14"/>
      <c r="Q3760" s="12"/>
      <c r="R3760" s="13"/>
    </row>
    <row r="3761" spans="1:18" ht="15.85" customHeight="1">
      <c r="A3761" s="1"/>
      <c r="B3761" s="6" t="s">
        <v>14</v>
      </c>
      <c r="C3761" s="6">
        <v>1185732</v>
      </c>
      <c r="D3761" s="7">
        <v>44246</v>
      </c>
      <c r="E3761" s="6" t="s">
        <v>15</v>
      </c>
      <c r="F3761" s="6" t="s">
        <v>127</v>
      </c>
      <c r="G3761" s="6" t="s">
        <v>128</v>
      </c>
      <c r="H3761" s="6" t="s">
        <v>22</v>
      </c>
      <c r="I3761" s="8">
        <v>0.5</v>
      </c>
      <c r="J3761" s="9">
        <v>3750</v>
      </c>
      <c r="K3761" s="10">
        <f t="shared" si="28"/>
        <v>1875</v>
      </c>
      <c r="L3761" s="10">
        <f t="shared" si="29"/>
        <v>656.25</v>
      </c>
      <c r="M3761" s="11">
        <v>0.35</v>
      </c>
      <c r="O3761" s="16"/>
      <c r="P3761" s="14"/>
      <c r="Q3761" s="12"/>
      <c r="R3761" s="13"/>
    </row>
    <row r="3762" spans="1:18" ht="15.85" customHeight="1">
      <c r="A3762" s="1"/>
      <c r="B3762" s="6" t="s">
        <v>14</v>
      </c>
      <c r="C3762" s="6">
        <v>1185732</v>
      </c>
      <c r="D3762" s="7">
        <v>44272</v>
      </c>
      <c r="E3762" s="6" t="s">
        <v>15</v>
      </c>
      <c r="F3762" s="6" t="s">
        <v>127</v>
      </c>
      <c r="G3762" s="6" t="s">
        <v>128</v>
      </c>
      <c r="H3762" s="6" t="s">
        <v>17</v>
      </c>
      <c r="I3762" s="8">
        <v>0.5</v>
      </c>
      <c r="J3762" s="9">
        <v>5700</v>
      </c>
      <c r="K3762" s="10">
        <f t="shared" si="28"/>
        <v>2850</v>
      </c>
      <c r="L3762" s="10">
        <f t="shared" si="29"/>
        <v>1140</v>
      </c>
      <c r="M3762" s="11">
        <v>0.4</v>
      </c>
      <c r="O3762" s="16"/>
      <c r="P3762" s="14"/>
      <c r="Q3762" s="12"/>
      <c r="R3762" s="13"/>
    </row>
    <row r="3763" spans="1:18" ht="15.85" customHeight="1">
      <c r="A3763" s="1"/>
      <c r="B3763" s="6" t="s">
        <v>14</v>
      </c>
      <c r="C3763" s="6">
        <v>1185732</v>
      </c>
      <c r="D3763" s="7">
        <v>44272</v>
      </c>
      <c r="E3763" s="6" t="s">
        <v>15</v>
      </c>
      <c r="F3763" s="6" t="s">
        <v>127</v>
      </c>
      <c r="G3763" s="6" t="s">
        <v>128</v>
      </c>
      <c r="H3763" s="6" t="s">
        <v>18</v>
      </c>
      <c r="I3763" s="8">
        <v>0.5</v>
      </c>
      <c r="J3763" s="9">
        <v>2750</v>
      </c>
      <c r="K3763" s="10">
        <f t="shared" si="28"/>
        <v>1375</v>
      </c>
      <c r="L3763" s="10">
        <f t="shared" si="29"/>
        <v>550</v>
      </c>
      <c r="M3763" s="11">
        <v>0.4</v>
      </c>
      <c r="O3763" s="16"/>
      <c r="P3763" s="14"/>
      <c r="Q3763" s="12"/>
      <c r="R3763" s="13"/>
    </row>
    <row r="3764" spans="1:18" ht="15.85" customHeight="1">
      <c r="A3764" s="1"/>
      <c r="B3764" s="6" t="s">
        <v>14</v>
      </c>
      <c r="C3764" s="6">
        <v>1185732</v>
      </c>
      <c r="D3764" s="7">
        <v>44272</v>
      </c>
      <c r="E3764" s="6" t="s">
        <v>15</v>
      </c>
      <c r="F3764" s="6" t="s">
        <v>127</v>
      </c>
      <c r="G3764" s="6" t="s">
        <v>128</v>
      </c>
      <c r="H3764" s="6" t="s">
        <v>19</v>
      </c>
      <c r="I3764" s="8">
        <v>0.4</v>
      </c>
      <c r="J3764" s="9">
        <v>3000</v>
      </c>
      <c r="K3764" s="10">
        <f t="shared" si="28"/>
        <v>1200</v>
      </c>
      <c r="L3764" s="10">
        <f t="shared" si="29"/>
        <v>360</v>
      </c>
      <c r="M3764" s="11">
        <v>0.3</v>
      </c>
      <c r="O3764" s="16"/>
      <c r="P3764" s="14"/>
      <c r="Q3764" s="12"/>
      <c r="R3764" s="13"/>
    </row>
    <row r="3765" spans="1:18" ht="15.85" customHeight="1">
      <c r="A3765" s="1"/>
      <c r="B3765" s="6" t="s">
        <v>14</v>
      </c>
      <c r="C3765" s="6">
        <v>1185732</v>
      </c>
      <c r="D3765" s="7">
        <v>44272</v>
      </c>
      <c r="E3765" s="6" t="s">
        <v>15</v>
      </c>
      <c r="F3765" s="6" t="s">
        <v>127</v>
      </c>
      <c r="G3765" s="6" t="s">
        <v>128</v>
      </c>
      <c r="H3765" s="6" t="s">
        <v>20</v>
      </c>
      <c r="I3765" s="8">
        <v>0.44999999999999996</v>
      </c>
      <c r="J3765" s="9">
        <v>1500</v>
      </c>
      <c r="K3765" s="10">
        <f t="shared" si="28"/>
        <v>674.99999999999989</v>
      </c>
      <c r="L3765" s="10">
        <f t="shared" si="29"/>
        <v>202.49999999999997</v>
      </c>
      <c r="M3765" s="11">
        <v>0.3</v>
      </c>
      <c r="O3765" s="16"/>
      <c r="P3765" s="14"/>
      <c r="Q3765" s="12"/>
      <c r="R3765" s="13"/>
    </row>
    <row r="3766" spans="1:18" ht="15.85" customHeight="1">
      <c r="A3766" s="1"/>
      <c r="B3766" s="6" t="s">
        <v>14</v>
      </c>
      <c r="C3766" s="6">
        <v>1185732</v>
      </c>
      <c r="D3766" s="7">
        <v>44272</v>
      </c>
      <c r="E3766" s="6" t="s">
        <v>15</v>
      </c>
      <c r="F3766" s="6" t="s">
        <v>127</v>
      </c>
      <c r="G3766" s="6" t="s">
        <v>128</v>
      </c>
      <c r="H3766" s="6" t="s">
        <v>21</v>
      </c>
      <c r="I3766" s="8">
        <v>0.60000000000000009</v>
      </c>
      <c r="J3766" s="9">
        <v>2000</v>
      </c>
      <c r="K3766" s="10">
        <f t="shared" si="28"/>
        <v>1200.0000000000002</v>
      </c>
      <c r="L3766" s="10">
        <f t="shared" si="29"/>
        <v>360.00000000000006</v>
      </c>
      <c r="M3766" s="11">
        <v>0.3</v>
      </c>
      <c r="O3766" s="16"/>
      <c r="P3766" s="14"/>
      <c r="Q3766" s="12"/>
      <c r="R3766" s="13"/>
    </row>
    <row r="3767" spans="1:18" ht="15.85" customHeight="1">
      <c r="A3767" s="1"/>
      <c r="B3767" s="6" t="s">
        <v>14</v>
      </c>
      <c r="C3767" s="6">
        <v>1185732</v>
      </c>
      <c r="D3767" s="7">
        <v>44272</v>
      </c>
      <c r="E3767" s="6" t="s">
        <v>15</v>
      </c>
      <c r="F3767" s="6" t="s">
        <v>127</v>
      </c>
      <c r="G3767" s="6" t="s">
        <v>128</v>
      </c>
      <c r="H3767" s="6" t="s">
        <v>22</v>
      </c>
      <c r="I3767" s="8">
        <v>0.5</v>
      </c>
      <c r="J3767" s="9">
        <v>3000</v>
      </c>
      <c r="K3767" s="10">
        <f t="shared" si="28"/>
        <v>1500</v>
      </c>
      <c r="L3767" s="10">
        <f t="shared" si="29"/>
        <v>525</v>
      </c>
      <c r="M3767" s="11">
        <v>0.35</v>
      </c>
      <c r="O3767" s="16"/>
      <c r="P3767" s="14"/>
      <c r="Q3767" s="12"/>
      <c r="R3767" s="13"/>
    </row>
    <row r="3768" spans="1:18" ht="15.85" customHeight="1">
      <c r="A3768" s="1"/>
      <c r="B3768" s="6" t="s">
        <v>14</v>
      </c>
      <c r="C3768" s="6">
        <v>1185732</v>
      </c>
      <c r="D3768" s="7">
        <v>44304</v>
      </c>
      <c r="E3768" s="6" t="s">
        <v>15</v>
      </c>
      <c r="F3768" s="6" t="s">
        <v>127</v>
      </c>
      <c r="G3768" s="6" t="s">
        <v>128</v>
      </c>
      <c r="H3768" s="6" t="s">
        <v>17</v>
      </c>
      <c r="I3768" s="8">
        <v>0.5</v>
      </c>
      <c r="J3768" s="9">
        <v>5500</v>
      </c>
      <c r="K3768" s="10">
        <f t="shared" si="28"/>
        <v>2750</v>
      </c>
      <c r="L3768" s="10">
        <f t="shared" si="29"/>
        <v>1100</v>
      </c>
      <c r="M3768" s="11">
        <v>0.4</v>
      </c>
      <c r="O3768" s="16"/>
      <c r="P3768" s="14"/>
      <c r="Q3768" s="12"/>
      <c r="R3768" s="13"/>
    </row>
    <row r="3769" spans="1:18" ht="15.85" customHeight="1">
      <c r="A3769" s="1"/>
      <c r="B3769" s="6" t="s">
        <v>14</v>
      </c>
      <c r="C3769" s="6">
        <v>1185732</v>
      </c>
      <c r="D3769" s="7">
        <v>44304</v>
      </c>
      <c r="E3769" s="6" t="s">
        <v>15</v>
      </c>
      <c r="F3769" s="6" t="s">
        <v>127</v>
      </c>
      <c r="G3769" s="6" t="s">
        <v>128</v>
      </c>
      <c r="H3769" s="6" t="s">
        <v>18</v>
      </c>
      <c r="I3769" s="8">
        <v>0.5</v>
      </c>
      <c r="J3769" s="9">
        <v>2500</v>
      </c>
      <c r="K3769" s="10">
        <f t="shared" si="28"/>
        <v>1250</v>
      </c>
      <c r="L3769" s="10">
        <f t="shared" si="29"/>
        <v>500</v>
      </c>
      <c r="M3769" s="11">
        <v>0.4</v>
      </c>
      <c r="O3769" s="16"/>
      <c r="P3769" s="14"/>
      <c r="Q3769" s="12"/>
      <c r="R3769" s="13"/>
    </row>
    <row r="3770" spans="1:18" ht="15.85" customHeight="1">
      <c r="A3770" s="1"/>
      <c r="B3770" s="6" t="s">
        <v>14</v>
      </c>
      <c r="C3770" s="6">
        <v>1185732</v>
      </c>
      <c r="D3770" s="7">
        <v>44304</v>
      </c>
      <c r="E3770" s="6" t="s">
        <v>15</v>
      </c>
      <c r="F3770" s="6" t="s">
        <v>127</v>
      </c>
      <c r="G3770" s="6" t="s">
        <v>128</v>
      </c>
      <c r="H3770" s="6" t="s">
        <v>19</v>
      </c>
      <c r="I3770" s="8">
        <v>0.4</v>
      </c>
      <c r="J3770" s="9">
        <v>2500</v>
      </c>
      <c r="K3770" s="10">
        <f t="shared" si="28"/>
        <v>1000</v>
      </c>
      <c r="L3770" s="10">
        <f t="shared" si="29"/>
        <v>300</v>
      </c>
      <c r="M3770" s="11">
        <v>0.3</v>
      </c>
      <c r="O3770" s="16"/>
      <c r="P3770" s="14"/>
      <c r="Q3770" s="12"/>
      <c r="R3770" s="13"/>
    </row>
    <row r="3771" spans="1:18" ht="15.85" customHeight="1">
      <c r="A3771" s="1"/>
      <c r="B3771" s="6" t="s">
        <v>14</v>
      </c>
      <c r="C3771" s="6">
        <v>1185732</v>
      </c>
      <c r="D3771" s="7">
        <v>44304</v>
      </c>
      <c r="E3771" s="6" t="s">
        <v>15</v>
      </c>
      <c r="F3771" s="6" t="s">
        <v>127</v>
      </c>
      <c r="G3771" s="6" t="s">
        <v>128</v>
      </c>
      <c r="H3771" s="6" t="s">
        <v>20</v>
      </c>
      <c r="I3771" s="8">
        <v>0.44999999999999996</v>
      </c>
      <c r="J3771" s="9">
        <v>1750</v>
      </c>
      <c r="K3771" s="10">
        <f t="shared" si="28"/>
        <v>787.49999999999989</v>
      </c>
      <c r="L3771" s="10">
        <f t="shared" si="29"/>
        <v>236.24999999999994</v>
      </c>
      <c r="M3771" s="11">
        <v>0.3</v>
      </c>
      <c r="O3771" s="16"/>
      <c r="P3771" s="14"/>
      <c r="Q3771" s="12"/>
      <c r="R3771" s="13"/>
    </row>
    <row r="3772" spans="1:18" ht="15.85" customHeight="1">
      <c r="A3772" s="1"/>
      <c r="B3772" s="6" t="s">
        <v>14</v>
      </c>
      <c r="C3772" s="6">
        <v>1185732</v>
      </c>
      <c r="D3772" s="7">
        <v>44304</v>
      </c>
      <c r="E3772" s="6" t="s">
        <v>15</v>
      </c>
      <c r="F3772" s="6" t="s">
        <v>127</v>
      </c>
      <c r="G3772" s="6" t="s">
        <v>128</v>
      </c>
      <c r="H3772" s="6" t="s">
        <v>21</v>
      </c>
      <c r="I3772" s="8">
        <v>0.60000000000000009</v>
      </c>
      <c r="J3772" s="9">
        <v>1750</v>
      </c>
      <c r="K3772" s="10">
        <f t="shared" si="28"/>
        <v>1050.0000000000002</v>
      </c>
      <c r="L3772" s="10">
        <f t="shared" si="29"/>
        <v>315.00000000000006</v>
      </c>
      <c r="M3772" s="11">
        <v>0.3</v>
      </c>
      <c r="O3772" s="16"/>
      <c r="P3772" s="14"/>
      <c r="Q3772" s="12"/>
      <c r="R3772" s="13"/>
    </row>
    <row r="3773" spans="1:18" ht="15.85" customHeight="1">
      <c r="A3773" s="1"/>
      <c r="B3773" s="6" t="s">
        <v>14</v>
      </c>
      <c r="C3773" s="6">
        <v>1185732</v>
      </c>
      <c r="D3773" s="7">
        <v>44304</v>
      </c>
      <c r="E3773" s="6" t="s">
        <v>15</v>
      </c>
      <c r="F3773" s="6" t="s">
        <v>127</v>
      </c>
      <c r="G3773" s="6" t="s">
        <v>128</v>
      </c>
      <c r="H3773" s="6" t="s">
        <v>22</v>
      </c>
      <c r="I3773" s="8">
        <v>0.5</v>
      </c>
      <c r="J3773" s="9">
        <v>3250</v>
      </c>
      <c r="K3773" s="10">
        <f t="shared" si="28"/>
        <v>1625</v>
      </c>
      <c r="L3773" s="10">
        <f t="shared" si="29"/>
        <v>568.75</v>
      </c>
      <c r="M3773" s="11">
        <v>0.35</v>
      </c>
      <c r="O3773" s="16"/>
      <c r="P3773" s="14"/>
      <c r="Q3773" s="12"/>
      <c r="R3773" s="13"/>
    </row>
    <row r="3774" spans="1:18" ht="15.85" customHeight="1">
      <c r="A3774" s="1"/>
      <c r="B3774" s="6" t="s">
        <v>14</v>
      </c>
      <c r="C3774" s="6">
        <v>1185732</v>
      </c>
      <c r="D3774" s="7">
        <v>44333</v>
      </c>
      <c r="E3774" s="6" t="s">
        <v>15</v>
      </c>
      <c r="F3774" s="6" t="s">
        <v>127</v>
      </c>
      <c r="G3774" s="6" t="s">
        <v>128</v>
      </c>
      <c r="H3774" s="6" t="s">
        <v>17</v>
      </c>
      <c r="I3774" s="8">
        <v>0.65</v>
      </c>
      <c r="J3774" s="9">
        <v>5950</v>
      </c>
      <c r="K3774" s="10">
        <f t="shared" si="28"/>
        <v>3867.5</v>
      </c>
      <c r="L3774" s="10">
        <f t="shared" si="29"/>
        <v>1547</v>
      </c>
      <c r="M3774" s="11">
        <v>0.4</v>
      </c>
      <c r="O3774" s="16"/>
      <c r="P3774" s="14"/>
      <c r="Q3774" s="12"/>
      <c r="R3774" s="13"/>
    </row>
    <row r="3775" spans="1:18" ht="15.85" customHeight="1">
      <c r="A3775" s="1"/>
      <c r="B3775" s="6" t="s">
        <v>14</v>
      </c>
      <c r="C3775" s="6">
        <v>1185732</v>
      </c>
      <c r="D3775" s="7">
        <v>44333</v>
      </c>
      <c r="E3775" s="6" t="s">
        <v>15</v>
      </c>
      <c r="F3775" s="6" t="s">
        <v>127</v>
      </c>
      <c r="G3775" s="6" t="s">
        <v>128</v>
      </c>
      <c r="H3775" s="6" t="s">
        <v>18</v>
      </c>
      <c r="I3775" s="8">
        <v>0.60000000000000009</v>
      </c>
      <c r="J3775" s="9">
        <v>3000</v>
      </c>
      <c r="K3775" s="10">
        <f t="shared" si="28"/>
        <v>1800.0000000000002</v>
      </c>
      <c r="L3775" s="10">
        <f t="shared" si="29"/>
        <v>720.00000000000011</v>
      </c>
      <c r="M3775" s="11">
        <v>0.4</v>
      </c>
      <c r="O3775" s="16"/>
      <c r="P3775" s="14"/>
      <c r="Q3775" s="12"/>
      <c r="R3775" s="13"/>
    </row>
    <row r="3776" spans="1:18" ht="15.85" customHeight="1">
      <c r="A3776" s="1"/>
      <c r="B3776" s="6" t="s">
        <v>14</v>
      </c>
      <c r="C3776" s="6">
        <v>1185732</v>
      </c>
      <c r="D3776" s="7">
        <v>44333</v>
      </c>
      <c r="E3776" s="6" t="s">
        <v>15</v>
      </c>
      <c r="F3776" s="6" t="s">
        <v>127</v>
      </c>
      <c r="G3776" s="6" t="s">
        <v>128</v>
      </c>
      <c r="H3776" s="6" t="s">
        <v>19</v>
      </c>
      <c r="I3776" s="8">
        <v>0.55000000000000004</v>
      </c>
      <c r="J3776" s="9">
        <v>3250</v>
      </c>
      <c r="K3776" s="10">
        <f t="shared" si="28"/>
        <v>1787.5000000000002</v>
      </c>
      <c r="L3776" s="10">
        <f t="shared" si="29"/>
        <v>536.25</v>
      </c>
      <c r="M3776" s="11">
        <v>0.3</v>
      </c>
      <c r="O3776" s="16"/>
      <c r="P3776" s="14"/>
      <c r="Q3776" s="12"/>
      <c r="R3776" s="13"/>
    </row>
    <row r="3777" spans="1:18" ht="15.85" customHeight="1">
      <c r="A3777" s="1"/>
      <c r="B3777" s="6" t="s">
        <v>14</v>
      </c>
      <c r="C3777" s="6">
        <v>1185732</v>
      </c>
      <c r="D3777" s="7">
        <v>44333</v>
      </c>
      <c r="E3777" s="6" t="s">
        <v>15</v>
      </c>
      <c r="F3777" s="6" t="s">
        <v>127</v>
      </c>
      <c r="G3777" s="6" t="s">
        <v>128</v>
      </c>
      <c r="H3777" s="6" t="s">
        <v>20</v>
      </c>
      <c r="I3777" s="8">
        <v>0.55000000000000004</v>
      </c>
      <c r="J3777" s="9">
        <v>2750</v>
      </c>
      <c r="K3777" s="10">
        <f t="shared" si="28"/>
        <v>1512.5000000000002</v>
      </c>
      <c r="L3777" s="10">
        <f t="shared" si="29"/>
        <v>453.75000000000006</v>
      </c>
      <c r="M3777" s="11">
        <v>0.3</v>
      </c>
      <c r="O3777" s="16"/>
      <c r="P3777" s="14"/>
      <c r="Q3777" s="12"/>
      <c r="R3777" s="13"/>
    </row>
    <row r="3778" spans="1:18" ht="15.85" customHeight="1">
      <c r="A3778" s="1"/>
      <c r="B3778" s="6" t="s">
        <v>14</v>
      </c>
      <c r="C3778" s="6">
        <v>1185732</v>
      </c>
      <c r="D3778" s="7">
        <v>44333</v>
      </c>
      <c r="E3778" s="6" t="s">
        <v>15</v>
      </c>
      <c r="F3778" s="6" t="s">
        <v>127</v>
      </c>
      <c r="G3778" s="6" t="s">
        <v>128</v>
      </c>
      <c r="H3778" s="6" t="s">
        <v>21</v>
      </c>
      <c r="I3778" s="8">
        <v>0.65</v>
      </c>
      <c r="J3778" s="9">
        <v>3000</v>
      </c>
      <c r="K3778" s="10">
        <f t="shared" si="28"/>
        <v>1950</v>
      </c>
      <c r="L3778" s="10">
        <f t="shared" si="29"/>
        <v>585</v>
      </c>
      <c r="M3778" s="11">
        <v>0.3</v>
      </c>
      <c r="O3778" s="16"/>
      <c r="P3778" s="14"/>
      <c r="Q3778" s="12"/>
      <c r="R3778" s="13"/>
    </row>
    <row r="3779" spans="1:18" ht="15.85" customHeight="1">
      <c r="A3779" s="1"/>
      <c r="B3779" s="6" t="s">
        <v>14</v>
      </c>
      <c r="C3779" s="6">
        <v>1185732</v>
      </c>
      <c r="D3779" s="7">
        <v>44333</v>
      </c>
      <c r="E3779" s="6" t="s">
        <v>15</v>
      </c>
      <c r="F3779" s="6" t="s">
        <v>127</v>
      </c>
      <c r="G3779" s="6" t="s">
        <v>128</v>
      </c>
      <c r="H3779" s="6" t="s">
        <v>22</v>
      </c>
      <c r="I3779" s="8">
        <v>0.70000000000000007</v>
      </c>
      <c r="J3779" s="9">
        <v>4250</v>
      </c>
      <c r="K3779" s="10">
        <f t="shared" si="28"/>
        <v>2975.0000000000005</v>
      </c>
      <c r="L3779" s="10">
        <f t="shared" si="29"/>
        <v>1041.25</v>
      </c>
      <c r="M3779" s="11">
        <v>0.35</v>
      </c>
      <c r="O3779" s="16"/>
      <c r="P3779" s="14"/>
      <c r="Q3779" s="12"/>
      <c r="R3779" s="13"/>
    </row>
    <row r="3780" spans="1:18" ht="15.85" customHeight="1">
      <c r="A3780" s="1"/>
      <c r="B3780" s="6" t="s">
        <v>14</v>
      </c>
      <c r="C3780" s="6">
        <v>1185732</v>
      </c>
      <c r="D3780" s="7">
        <v>44366</v>
      </c>
      <c r="E3780" s="6" t="s">
        <v>15</v>
      </c>
      <c r="F3780" s="6" t="s">
        <v>127</v>
      </c>
      <c r="G3780" s="6" t="s">
        <v>128</v>
      </c>
      <c r="H3780" s="6" t="s">
        <v>17</v>
      </c>
      <c r="I3780" s="8">
        <v>0.65</v>
      </c>
      <c r="J3780" s="9">
        <v>6750</v>
      </c>
      <c r="K3780" s="10">
        <f t="shared" si="28"/>
        <v>4387.5</v>
      </c>
      <c r="L3780" s="10">
        <f t="shared" si="29"/>
        <v>1755</v>
      </c>
      <c r="M3780" s="11">
        <v>0.4</v>
      </c>
      <c r="O3780" s="16"/>
      <c r="P3780" s="14"/>
      <c r="Q3780" s="12"/>
      <c r="R3780" s="13"/>
    </row>
    <row r="3781" spans="1:18" ht="15.85" customHeight="1">
      <c r="A3781" s="1"/>
      <c r="B3781" s="6" t="s">
        <v>14</v>
      </c>
      <c r="C3781" s="6">
        <v>1185732</v>
      </c>
      <c r="D3781" s="7">
        <v>44366</v>
      </c>
      <c r="E3781" s="6" t="s">
        <v>15</v>
      </c>
      <c r="F3781" s="6" t="s">
        <v>127</v>
      </c>
      <c r="G3781" s="6" t="s">
        <v>128</v>
      </c>
      <c r="H3781" s="6" t="s">
        <v>18</v>
      </c>
      <c r="I3781" s="8">
        <v>0.60000000000000009</v>
      </c>
      <c r="J3781" s="9">
        <v>4250</v>
      </c>
      <c r="K3781" s="10">
        <f t="shared" si="28"/>
        <v>2550.0000000000005</v>
      </c>
      <c r="L3781" s="10">
        <f t="shared" si="29"/>
        <v>1020.0000000000002</v>
      </c>
      <c r="M3781" s="11">
        <v>0.4</v>
      </c>
      <c r="O3781" s="16"/>
      <c r="P3781" s="14"/>
      <c r="Q3781" s="12"/>
      <c r="R3781" s="13"/>
    </row>
    <row r="3782" spans="1:18" ht="15.85" customHeight="1">
      <c r="A3782" s="1"/>
      <c r="B3782" s="6" t="s">
        <v>14</v>
      </c>
      <c r="C3782" s="6">
        <v>1185732</v>
      </c>
      <c r="D3782" s="7">
        <v>44366</v>
      </c>
      <c r="E3782" s="6" t="s">
        <v>15</v>
      </c>
      <c r="F3782" s="6" t="s">
        <v>127</v>
      </c>
      <c r="G3782" s="6" t="s">
        <v>128</v>
      </c>
      <c r="H3782" s="6" t="s">
        <v>19</v>
      </c>
      <c r="I3782" s="8">
        <v>0.55000000000000004</v>
      </c>
      <c r="J3782" s="9">
        <v>3500</v>
      </c>
      <c r="K3782" s="10">
        <f t="shared" si="28"/>
        <v>1925.0000000000002</v>
      </c>
      <c r="L3782" s="10">
        <f t="shared" si="29"/>
        <v>577.5</v>
      </c>
      <c r="M3782" s="11">
        <v>0.3</v>
      </c>
      <c r="O3782" s="16"/>
      <c r="P3782" s="14"/>
      <c r="Q3782" s="12"/>
      <c r="R3782" s="13"/>
    </row>
    <row r="3783" spans="1:18" ht="15.85" customHeight="1">
      <c r="A3783" s="1"/>
      <c r="B3783" s="6" t="s">
        <v>14</v>
      </c>
      <c r="C3783" s="6">
        <v>1185732</v>
      </c>
      <c r="D3783" s="7">
        <v>44366</v>
      </c>
      <c r="E3783" s="6" t="s">
        <v>15</v>
      </c>
      <c r="F3783" s="6" t="s">
        <v>127</v>
      </c>
      <c r="G3783" s="6" t="s">
        <v>128</v>
      </c>
      <c r="H3783" s="6" t="s">
        <v>20</v>
      </c>
      <c r="I3783" s="8">
        <v>0.55000000000000004</v>
      </c>
      <c r="J3783" s="9">
        <v>3250</v>
      </c>
      <c r="K3783" s="10">
        <f t="shared" si="28"/>
        <v>1787.5000000000002</v>
      </c>
      <c r="L3783" s="10">
        <f t="shared" si="29"/>
        <v>536.25</v>
      </c>
      <c r="M3783" s="11">
        <v>0.3</v>
      </c>
      <c r="O3783" s="16"/>
      <c r="P3783" s="14"/>
      <c r="Q3783" s="12"/>
      <c r="R3783" s="13"/>
    </row>
    <row r="3784" spans="1:18" ht="15.85" customHeight="1">
      <c r="A3784" s="1"/>
      <c r="B3784" s="6" t="s">
        <v>14</v>
      </c>
      <c r="C3784" s="6">
        <v>1185732</v>
      </c>
      <c r="D3784" s="7">
        <v>44366</v>
      </c>
      <c r="E3784" s="6" t="s">
        <v>15</v>
      </c>
      <c r="F3784" s="6" t="s">
        <v>127</v>
      </c>
      <c r="G3784" s="6" t="s">
        <v>128</v>
      </c>
      <c r="H3784" s="6" t="s">
        <v>21</v>
      </c>
      <c r="I3784" s="8">
        <v>0.65</v>
      </c>
      <c r="J3784" s="9">
        <v>3250</v>
      </c>
      <c r="K3784" s="10">
        <f t="shared" si="28"/>
        <v>2112.5</v>
      </c>
      <c r="L3784" s="10">
        <f t="shared" si="29"/>
        <v>633.75</v>
      </c>
      <c r="M3784" s="11">
        <v>0.3</v>
      </c>
      <c r="O3784" s="16"/>
      <c r="P3784" s="14"/>
      <c r="Q3784" s="12"/>
      <c r="R3784" s="13"/>
    </row>
    <row r="3785" spans="1:18" ht="15.85" customHeight="1">
      <c r="A3785" s="1"/>
      <c r="B3785" s="6" t="s">
        <v>14</v>
      </c>
      <c r="C3785" s="6">
        <v>1185732</v>
      </c>
      <c r="D3785" s="7">
        <v>44366</v>
      </c>
      <c r="E3785" s="6" t="s">
        <v>15</v>
      </c>
      <c r="F3785" s="6" t="s">
        <v>127</v>
      </c>
      <c r="G3785" s="6" t="s">
        <v>128</v>
      </c>
      <c r="H3785" s="6" t="s">
        <v>22</v>
      </c>
      <c r="I3785" s="8">
        <v>0.70000000000000007</v>
      </c>
      <c r="J3785" s="9">
        <v>4750</v>
      </c>
      <c r="K3785" s="10">
        <f t="shared" si="28"/>
        <v>3325.0000000000005</v>
      </c>
      <c r="L3785" s="10">
        <f t="shared" si="29"/>
        <v>1163.75</v>
      </c>
      <c r="M3785" s="11">
        <v>0.35</v>
      </c>
      <c r="O3785" s="16"/>
      <c r="P3785" s="14"/>
      <c r="Q3785" s="12"/>
      <c r="R3785" s="13"/>
    </row>
    <row r="3786" spans="1:18" ht="15.85" customHeight="1">
      <c r="A3786" s="1"/>
      <c r="B3786" s="6" t="s">
        <v>14</v>
      </c>
      <c r="C3786" s="6">
        <v>1185732</v>
      </c>
      <c r="D3786" s="7">
        <v>44394</v>
      </c>
      <c r="E3786" s="6" t="s">
        <v>15</v>
      </c>
      <c r="F3786" s="6" t="s">
        <v>127</v>
      </c>
      <c r="G3786" s="6" t="s">
        <v>128</v>
      </c>
      <c r="H3786" s="6" t="s">
        <v>17</v>
      </c>
      <c r="I3786" s="8">
        <v>0.65</v>
      </c>
      <c r="J3786" s="9">
        <v>7000</v>
      </c>
      <c r="K3786" s="10">
        <f t="shared" si="28"/>
        <v>4550</v>
      </c>
      <c r="L3786" s="10">
        <f t="shared" si="29"/>
        <v>1820</v>
      </c>
      <c r="M3786" s="11">
        <v>0.4</v>
      </c>
      <c r="O3786" s="16"/>
      <c r="P3786" s="14"/>
      <c r="Q3786" s="12"/>
      <c r="R3786" s="13"/>
    </row>
    <row r="3787" spans="1:18" ht="15.85" customHeight="1">
      <c r="A3787" s="1"/>
      <c r="B3787" s="6" t="s">
        <v>14</v>
      </c>
      <c r="C3787" s="6">
        <v>1185732</v>
      </c>
      <c r="D3787" s="7">
        <v>44394</v>
      </c>
      <c r="E3787" s="6" t="s">
        <v>15</v>
      </c>
      <c r="F3787" s="6" t="s">
        <v>127</v>
      </c>
      <c r="G3787" s="6" t="s">
        <v>128</v>
      </c>
      <c r="H3787" s="6" t="s">
        <v>18</v>
      </c>
      <c r="I3787" s="8">
        <v>0.60000000000000009</v>
      </c>
      <c r="J3787" s="9">
        <v>4500</v>
      </c>
      <c r="K3787" s="10">
        <f t="shared" si="28"/>
        <v>2700.0000000000005</v>
      </c>
      <c r="L3787" s="10">
        <f t="shared" si="29"/>
        <v>1080.0000000000002</v>
      </c>
      <c r="M3787" s="11">
        <v>0.4</v>
      </c>
      <c r="O3787" s="16"/>
      <c r="P3787" s="14"/>
      <c r="Q3787" s="12"/>
      <c r="R3787" s="13"/>
    </row>
    <row r="3788" spans="1:18" ht="15.85" customHeight="1">
      <c r="A3788" s="1"/>
      <c r="B3788" s="6" t="s">
        <v>14</v>
      </c>
      <c r="C3788" s="6">
        <v>1185732</v>
      </c>
      <c r="D3788" s="7">
        <v>44394</v>
      </c>
      <c r="E3788" s="6" t="s">
        <v>15</v>
      </c>
      <c r="F3788" s="6" t="s">
        <v>127</v>
      </c>
      <c r="G3788" s="6" t="s">
        <v>128</v>
      </c>
      <c r="H3788" s="6" t="s">
        <v>19</v>
      </c>
      <c r="I3788" s="8">
        <v>0.55000000000000004</v>
      </c>
      <c r="J3788" s="9">
        <v>3750</v>
      </c>
      <c r="K3788" s="10">
        <f t="shared" si="28"/>
        <v>2062.5</v>
      </c>
      <c r="L3788" s="10">
        <f t="shared" si="29"/>
        <v>618.75</v>
      </c>
      <c r="M3788" s="11">
        <v>0.3</v>
      </c>
      <c r="O3788" s="16"/>
      <c r="P3788" s="14"/>
      <c r="Q3788" s="12"/>
      <c r="R3788" s="13"/>
    </row>
    <row r="3789" spans="1:18" ht="15.85" customHeight="1">
      <c r="A3789" s="1"/>
      <c r="B3789" s="6" t="s">
        <v>14</v>
      </c>
      <c r="C3789" s="6">
        <v>1185732</v>
      </c>
      <c r="D3789" s="7">
        <v>44394</v>
      </c>
      <c r="E3789" s="6" t="s">
        <v>15</v>
      </c>
      <c r="F3789" s="6" t="s">
        <v>127</v>
      </c>
      <c r="G3789" s="6" t="s">
        <v>128</v>
      </c>
      <c r="H3789" s="6" t="s">
        <v>20</v>
      </c>
      <c r="I3789" s="8">
        <v>0.55000000000000004</v>
      </c>
      <c r="J3789" s="9">
        <v>3250</v>
      </c>
      <c r="K3789" s="10">
        <f t="shared" si="28"/>
        <v>1787.5000000000002</v>
      </c>
      <c r="L3789" s="10">
        <f t="shared" si="29"/>
        <v>536.25</v>
      </c>
      <c r="M3789" s="11">
        <v>0.3</v>
      </c>
      <c r="O3789" s="16"/>
      <c r="P3789" s="14"/>
      <c r="Q3789" s="12"/>
      <c r="R3789" s="13"/>
    </row>
    <row r="3790" spans="1:18" ht="15.85" customHeight="1">
      <c r="A3790" s="1"/>
      <c r="B3790" s="6" t="s">
        <v>14</v>
      </c>
      <c r="C3790" s="6">
        <v>1185732</v>
      </c>
      <c r="D3790" s="7">
        <v>44394</v>
      </c>
      <c r="E3790" s="6" t="s">
        <v>15</v>
      </c>
      <c r="F3790" s="6" t="s">
        <v>127</v>
      </c>
      <c r="G3790" s="6" t="s">
        <v>128</v>
      </c>
      <c r="H3790" s="6" t="s">
        <v>21</v>
      </c>
      <c r="I3790" s="8">
        <v>0.65</v>
      </c>
      <c r="J3790" s="9">
        <v>3500</v>
      </c>
      <c r="K3790" s="10">
        <f t="shared" si="28"/>
        <v>2275</v>
      </c>
      <c r="L3790" s="10">
        <f t="shared" si="29"/>
        <v>682.5</v>
      </c>
      <c r="M3790" s="11">
        <v>0.3</v>
      </c>
      <c r="O3790" s="16"/>
      <c r="P3790" s="14"/>
      <c r="Q3790" s="12"/>
      <c r="R3790" s="13"/>
    </row>
    <row r="3791" spans="1:18" ht="15.85" customHeight="1">
      <c r="A3791" s="1"/>
      <c r="B3791" s="6" t="s">
        <v>14</v>
      </c>
      <c r="C3791" s="6">
        <v>1185732</v>
      </c>
      <c r="D3791" s="7">
        <v>44394</v>
      </c>
      <c r="E3791" s="6" t="s">
        <v>15</v>
      </c>
      <c r="F3791" s="6" t="s">
        <v>127</v>
      </c>
      <c r="G3791" s="6" t="s">
        <v>128</v>
      </c>
      <c r="H3791" s="6" t="s">
        <v>22</v>
      </c>
      <c r="I3791" s="8">
        <v>0.70000000000000007</v>
      </c>
      <c r="J3791" s="9">
        <v>5250</v>
      </c>
      <c r="K3791" s="10">
        <f t="shared" si="28"/>
        <v>3675.0000000000005</v>
      </c>
      <c r="L3791" s="10">
        <f t="shared" si="29"/>
        <v>1286.25</v>
      </c>
      <c r="M3791" s="11">
        <v>0.35</v>
      </c>
      <c r="O3791" s="16"/>
      <c r="P3791" s="14"/>
      <c r="Q3791" s="12"/>
      <c r="R3791" s="13"/>
    </row>
    <row r="3792" spans="1:18" ht="15.85" customHeight="1">
      <c r="A3792" s="1"/>
      <c r="B3792" s="6" t="s">
        <v>14</v>
      </c>
      <c r="C3792" s="6">
        <v>1185732</v>
      </c>
      <c r="D3792" s="7">
        <v>44426</v>
      </c>
      <c r="E3792" s="6" t="s">
        <v>15</v>
      </c>
      <c r="F3792" s="6" t="s">
        <v>127</v>
      </c>
      <c r="G3792" s="6" t="s">
        <v>128</v>
      </c>
      <c r="H3792" s="6" t="s">
        <v>17</v>
      </c>
      <c r="I3792" s="8">
        <v>0.65</v>
      </c>
      <c r="J3792" s="9">
        <v>6750</v>
      </c>
      <c r="K3792" s="10">
        <f t="shared" si="28"/>
        <v>4387.5</v>
      </c>
      <c r="L3792" s="10">
        <f t="shared" si="29"/>
        <v>1755</v>
      </c>
      <c r="M3792" s="11">
        <v>0.4</v>
      </c>
      <c r="O3792" s="16"/>
      <c r="P3792" s="14"/>
      <c r="Q3792" s="12"/>
      <c r="R3792" s="13"/>
    </row>
    <row r="3793" spans="1:18" ht="15.85" customHeight="1">
      <c r="A3793" s="1"/>
      <c r="B3793" s="6" t="s">
        <v>14</v>
      </c>
      <c r="C3793" s="6">
        <v>1185732</v>
      </c>
      <c r="D3793" s="7">
        <v>44426</v>
      </c>
      <c r="E3793" s="6" t="s">
        <v>15</v>
      </c>
      <c r="F3793" s="6" t="s">
        <v>127</v>
      </c>
      <c r="G3793" s="6" t="s">
        <v>128</v>
      </c>
      <c r="H3793" s="6" t="s">
        <v>18</v>
      </c>
      <c r="I3793" s="8">
        <v>0.60000000000000009</v>
      </c>
      <c r="J3793" s="9">
        <v>4500</v>
      </c>
      <c r="K3793" s="10">
        <f t="shared" si="28"/>
        <v>2700.0000000000005</v>
      </c>
      <c r="L3793" s="10">
        <f t="shared" si="29"/>
        <v>1080.0000000000002</v>
      </c>
      <c r="M3793" s="11">
        <v>0.4</v>
      </c>
      <c r="O3793" s="16"/>
      <c r="P3793" s="14"/>
      <c r="Q3793" s="12"/>
      <c r="R3793" s="13"/>
    </row>
    <row r="3794" spans="1:18" ht="15.85" customHeight="1">
      <c r="A3794" s="1"/>
      <c r="B3794" s="6" t="s">
        <v>14</v>
      </c>
      <c r="C3794" s="6">
        <v>1185732</v>
      </c>
      <c r="D3794" s="7">
        <v>44426</v>
      </c>
      <c r="E3794" s="6" t="s">
        <v>15</v>
      </c>
      <c r="F3794" s="6" t="s">
        <v>127</v>
      </c>
      <c r="G3794" s="6" t="s">
        <v>128</v>
      </c>
      <c r="H3794" s="6" t="s">
        <v>19</v>
      </c>
      <c r="I3794" s="8">
        <v>0.55000000000000004</v>
      </c>
      <c r="J3794" s="9">
        <v>3750</v>
      </c>
      <c r="K3794" s="10">
        <f t="shared" si="28"/>
        <v>2062.5</v>
      </c>
      <c r="L3794" s="10">
        <f t="shared" si="29"/>
        <v>618.75</v>
      </c>
      <c r="M3794" s="11">
        <v>0.3</v>
      </c>
      <c r="O3794" s="16"/>
      <c r="P3794" s="14"/>
      <c r="Q3794" s="12"/>
      <c r="R3794" s="13"/>
    </row>
    <row r="3795" spans="1:18" ht="15.85" customHeight="1">
      <c r="A3795" s="1"/>
      <c r="B3795" s="6" t="s">
        <v>14</v>
      </c>
      <c r="C3795" s="6">
        <v>1185732</v>
      </c>
      <c r="D3795" s="7">
        <v>44426</v>
      </c>
      <c r="E3795" s="6" t="s">
        <v>15</v>
      </c>
      <c r="F3795" s="6" t="s">
        <v>127</v>
      </c>
      <c r="G3795" s="6" t="s">
        <v>128</v>
      </c>
      <c r="H3795" s="6" t="s">
        <v>20</v>
      </c>
      <c r="I3795" s="8">
        <v>0.55000000000000004</v>
      </c>
      <c r="J3795" s="9">
        <v>2750</v>
      </c>
      <c r="K3795" s="10">
        <f t="shared" si="28"/>
        <v>1512.5000000000002</v>
      </c>
      <c r="L3795" s="10">
        <f t="shared" si="29"/>
        <v>453.75000000000006</v>
      </c>
      <c r="M3795" s="11">
        <v>0.3</v>
      </c>
      <c r="O3795" s="16"/>
      <c r="P3795" s="14"/>
      <c r="Q3795" s="12"/>
      <c r="R3795" s="13"/>
    </row>
    <row r="3796" spans="1:18" ht="15.85" customHeight="1">
      <c r="A3796" s="1"/>
      <c r="B3796" s="6" t="s">
        <v>14</v>
      </c>
      <c r="C3796" s="6">
        <v>1185732</v>
      </c>
      <c r="D3796" s="7">
        <v>44426</v>
      </c>
      <c r="E3796" s="6" t="s">
        <v>15</v>
      </c>
      <c r="F3796" s="6" t="s">
        <v>127</v>
      </c>
      <c r="G3796" s="6" t="s">
        <v>128</v>
      </c>
      <c r="H3796" s="6" t="s">
        <v>21</v>
      </c>
      <c r="I3796" s="8">
        <v>0.65</v>
      </c>
      <c r="J3796" s="9">
        <v>2500</v>
      </c>
      <c r="K3796" s="10">
        <f t="shared" si="28"/>
        <v>1625</v>
      </c>
      <c r="L3796" s="10">
        <f t="shared" si="29"/>
        <v>487.5</v>
      </c>
      <c r="M3796" s="11">
        <v>0.3</v>
      </c>
      <c r="O3796" s="16"/>
      <c r="P3796" s="14"/>
      <c r="Q3796" s="12"/>
      <c r="R3796" s="13"/>
    </row>
    <row r="3797" spans="1:18" ht="15.85" customHeight="1">
      <c r="A3797" s="1"/>
      <c r="B3797" s="6" t="s">
        <v>14</v>
      </c>
      <c r="C3797" s="6">
        <v>1185732</v>
      </c>
      <c r="D3797" s="7">
        <v>44426</v>
      </c>
      <c r="E3797" s="6" t="s">
        <v>15</v>
      </c>
      <c r="F3797" s="6" t="s">
        <v>127</v>
      </c>
      <c r="G3797" s="6" t="s">
        <v>128</v>
      </c>
      <c r="H3797" s="6" t="s">
        <v>22</v>
      </c>
      <c r="I3797" s="8">
        <v>0.70000000000000007</v>
      </c>
      <c r="J3797" s="9">
        <v>4250</v>
      </c>
      <c r="K3797" s="10">
        <f t="shared" si="28"/>
        <v>2975.0000000000005</v>
      </c>
      <c r="L3797" s="10">
        <f t="shared" si="29"/>
        <v>1041.25</v>
      </c>
      <c r="M3797" s="11">
        <v>0.35</v>
      </c>
      <c r="O3797" s="16"/>
      <c r="P3797" s="14"/>
      <c r="Q3797" s="12"/>
      <c r="R3797" s="13"/>
    </row>
    <row r="3798" spans="1:18" ht="15.85" customHeight="1">
      <c r="A3798" s="1"/>
      <c r="B3798" s="6" t="s">
        <v>14</v>
      </c>
      <c r="C3798" s="6">
        <v>1185732</v>
      </c>
      <c r="D3798" s="7">
        <v>44456</v>
      </c>
      <c r="E3798" s="6" t="s">
        <v>15</v>
      </c>
      <c r="F3798" s="6" t="s">
        <v>127</v>
      </c>
      <c r="G3798" s="6" t="s">
        <v>128</v>
      </c>
      <c r="H3798" s="6" t="s">
        <v>17</v>
      </c>
      <c r="I3798" s="8">
        <v>0.65</v>
      </c>
      <c r="J3798" s="9">
        <v>5500</v>
      </c>
      <c r="K3798" s="10">
        <f t="shared" si="28"/>
        <v>3575</v>
      </c>
      <c r="L3798" s="10">
        <f t="shared" si="29"/>
        <v>1430</v>
      </c>
      <c r="M3798" s="11">
        <v>0.4</v>
      </c>
      <c r="O3798" s="16"/>
      <c r="P3798" s="14"/>
      <c r="Q3798" s="12"/>
      <c r="R3798" s="13"/>
    </row>
    <row r="3799" spans="1:18" ht="15.85" customHeight="1">
      <c r="A3799" s="1"/>
      <c r="B3799" s="6" t="s">
        <v>14</v>
      </c>
      <c r="C3799" s="6">
        <v>1185732</v>
      </c>
      <c r="D3799" s="7">
        <v>44456</v>
      </c>
      <c r="E3799" s="6" t="s">
        <v>15</v>
      </c>
      <c r="F3799" s="6" t="s">
        <v>127</v>
      </c>
      <c r="G3799" s="6" t="s">
        <v>128</v>
      </c>
      <c r="H3799" s="6" t="s">
        <v>18</v>
      </c>
      <c r="I3799" s="8">
        <v>0.60000000000000009</v>
      </c>
      <c r="J3799" s="9">
        <v>3500</v>
      </c>
      <c r="K3799" s="10">
        <f t="shared" si="28"/>
        <v>2100.0000000000005</v>
      </c>
      <c r="L3799" s="10">
        <f t="shared" si="29"/>
        <v>840.00000000000023</v>
      </c>
      <c r="M3799" s="11">
        <v>0.4</v>
      </c>
      <c r="O3799" s="16"/>
      <c r="P3799" s="14"/>
      <c r="Q3799" s="12"/>
      <c r="R3799" s="13"/>
    </row>
    <row r="3800" spans="1:18" ht="15.85" customHeight="1">
      <c r="A3800" s="1"/>
      <c r="B3800" s="6" t="s">
        <v>14</v>
      </c>
      <c r="C3800" s="6">
        <v>1185732</v>
      </c>
      <c r="D3800" s="7">
        <v>44456</v>
      </c>
      <c r="E3800" s="6" t="s">
        <v>15</v>
      </c>
      <c r="F3800" s="6" t="s">
        <v>127</v>
      </c>
      <c r="G3800" s="6" t="s">
        <v>128</v>
      </c>
      <c r="H3800" s="6" t="s">
        <v>19</v>
      </c>
      <c r="I3800" s="8">
        <v>0.55000000000000004</v>
      </c>
      <c r="J3800" s="9">
        <v>2500</v>
      </c>
      <c r="K3800" s="10">
        <f t="shared" si="28"/>
        <v>1375</v>
      </c>
      <c r="L3800" s="10">
        <f t="shared" si="29"/>
        <v>412.5</v>
      </c>
      <c r="M3800" s="11">
        <v>0.3</v>
      </c>
      <c r="O3800" s="16"/>
      <c r="P3800" s="14"/>
      <c r="Q3800" s="12"/>
      <c r="R3800" s="13"/>
    </row>
    <row r="3801" spans="1:18" ht="15.85" customHeight="1">
      <c r="A3801" s="1"/>
      <c r="B3801" s="6" t="s">
        <v>14</v>
      </c>
      <c r="C3801" s="6">
        <v>1185732</v>
      </c>
      <c r="D3801" s="7">
        <v>44456</v>
      </c>
      <c r="E3801" s="6" t="s">
        <v>15</v>
      </c>
      <c r="F3801" s="6" t="s">
        <v>127</v>
      </c>
      <c r="G3801" s="6" t="s">
        <v>128</v>
      </c>
      <c r="H3801" s="6" t="s">
        <v>20</v>
      </c>
      <c r="I3801" s="8">
        <v>0.55000000000000004</v>
      </c>
      <c r="J3801" s="9">
        <v>2250</v>
      </c>
      <c r="K3801" s="10">
        <f t="shared" si="28"/>
        <v>1237.5</v>
      </c>
      <c r="L3801" s="10">
        <f t="shared" si="29"/>
        <v>371.25</v>
      </c>
      <c r="M3801" s="11">
        <v>0.3</v>
      </c>
      <c r="O3801" s="16"/>
      <c r="P3801" s="14"/>
      <c r="Q3801" s="12"/>
      <c r="R3801" s="13"/>
    </row>
    <row r="3802" spans="1:18" ht="15.85" customHeight="1">
      <c r="A3802" s="1"/>
      <c r="B3802" s="6" t="s">
        <v>14</v>
      </c>
      <c r="C3802" s="6">
        <v>1185732</v>
      </c>
      <c r="D3802" s="7">
        <v>44456</v>
      </c>
      <c r="E3802" s="6" t="s">
        <v>15</v>
      </c>
      <c r="F3802" s="6" t="s">
        <v>127</v>
      </c>
      <c r="G3802" s="6" t="s">
        <v>128</v>
      </c>
      <c r="H3802" s="6" t="s">
        <v>21</v>
      </c>
      <c r="I3802" s="8">
        <v>0.65</v>
      </c>
      <c r="J3802" s="9">
        <v>2250</v>
      </c>
      <c r="K3802" s="10">
        <f t="shared" si="28"/>
        <v>1462.5</v>
      </c>
      <c r="L3802" s="10">
        <f t="shared" si="29"/>
        <v>438.75</v>
      </c>
      <c r="M3802" s="11">
        <v>0.3</v>
      </c>
      <c r="O3802" s="16"/>
      <c r="P3802" s="14"/>
      <c r="Q3802" s="12"/>
      <c r="R3802" s="13"/>
    </row>
    <row r="3803" spans="1:18" ht="15.85" customHeight="1">
      <c r="A3803" s="1"/>
      <c r="B3803" s="6" t="s">
        <v>14</v>
      </c>
      <c r="C3803" s="6">
        <v>1185732</v>
      </c>
      <c r="D3803" s="7">
        <v>44456</v>
      </c>
      <c r="E3803" s="6" t="s">
        <v>15</v>
      </c>
      <c r="F3803" s="6" t="s">
        <v>127</v>
      </c>
      <c r="G3803" s="6" t="s">
        <v>128</v>
      </c>
      <c r="H3803" s="6" t="s">
        <v>22</v>
      </c>
      <c r="I3803" s="8">
        <v>0.70000000000000007</v>
      </c>
      <c r="J3803" s="9">
        <v>3250</v>
      </c>
      <c r="K3803" s="10">
        <f t="shared" si="28"/>
        <v>2275</v>
      </c>
      <c r="L3803" s="10">
        <f t="shared" si="29"/>
        <v>796.25</v>
      </c>
      <c r="M3803" s="11">
        <v>0.35</v>
      </c>
      <c r="O3803" s="16"/>
      <c r="P3803" s="14"/>
      <c r="Q3803" s="12"/>
      <c r="R3803" s="13"/>
    </row>
    <row r="3804" spans="1:18" ht="15.85" customHeight="1">
      <c r="A3804" s="1"/>
      <c r="B3804" s="6" t="s">
        <v>14</v>
      </c>
      <c r="C3804" s="6">
        <v>1185732</v>
      </c>
      <c r="D3804" s="7">
        <v>44488</v>
      </c>
      <c r="E3804" s="6" t="s">
        <v>15</v>
      </c>
      <c r="F3804" s="6" t="s">
        <v>127</v>
      </c>
      <c r="G3804" s="6" t="s">
        <v>128</v>
      </c>
      <c r="H3804" s="6" t="s">
        <v>17</v>
      </c>
      <c r="I3804" s="8">
        <v>0.70000000000000007</v>
      </c>
      <c r="J3804" s="9">
        <v>4750</v>
      </c>
      <c r="K3804" s="10">
        <f t="shared" si="28"/>
        <v>3325.0000000000005</v>
      </c>
      <c r="L3804" s="10">
        <f t="shared" si="29"/>
        <v>1330.0000000000002</v>
      </c>
      <c r="M3804" s="11">
        <v>0.4</v>
      </c>
      <c r="O3804" s="16"/>
      <c r="P3804" s="14"/>
      <c r="Q3804" s="12"/>
      <c r="R3804" s="13"/>
    </row>
    <row r="3805" spans="1:18" ht="15.85" customHeight="1">
      <c r="A3805" s="1"/>
      <c r="B3805" s="6" t="s">
        <v>14</v>
      </c>
      <c r="C3805" s="6">
        <v>1185732</v>
      </c>
      <c r="D3805" s="7">
        <v>44488</v>
      </c>
      <c r="E3805" s="6" t="s">
        <v>15</v>
      </c>
      <c r="F3805" s="6" t="s">
        <v>127</v>
      </c>
      <c r="G3805" s="6" t="s">
        <v>128</v>
      </c>
      <c r="H3805" s="6" t="s">
        <v>18</v>
      </c>
      <c r="I3805" s="8">
        <v>0.65000000000000013</v>
      </c>
      <c r="J3805" s="9">
        <v>3000</v>
      </c>
      <c r="K3805" s="10">
        <f t="shared" si="28"/>
        <v>1950.0000000000005</v>
      </c>
      <c r="L3805" s="10">
        <f t="shared" si="29"/>
        <v>780.00000000000023</v>
      </c>
      <c r="M3805" s="11">
        <v>0.4</v>
      </c>
      <c r="O3805" s="16"/>
      <c r="P3805" s="14"/>
      <c r="Q3805" s="12"/>
      <c r="R3805" s="13"/>
    </row>
    <row r="3806" spans="1:18" ht="15.85" customHeight="1">
      <c r="A3806" s="1"/>
      <c r="B3806" s="6" t="s">
        <v>14</v>
      </c>
      <c r="C3806" s="6">
        <v>1185732</v>
      </c>
      <c r="D3806" s="7">
        <v>44488</v>
      </c>
      <c r="E3806" s="6" t="s">
        <v>15</v>
      </c>
      <c r="F3806" s="6" t="s">
        <v>127</v>
      </c>
      <c r="G3806" s="6" t="s">
        <v>128</v>
      </c>
      <c r="H3806" s="6" t="s">
        <v>19</v>
      </c>
      <c r="I3806" s="8">
        <v>0.65000000000000013</v>
      </c>
      <c r="J3806" s="9">
        <v>2000</v>
      </c>
      <c r="K3806" s="10">
        <f t="shared" si="28"/>
        <v>1300.0000000000002</v>
      </c>
      <c r="L3806" s="10">
        <f t="shared" si="29"/>
        <v>390.00000000000006</v>
      </c>
      <c r="M3806" s="11">
        <v>0.3</v>
      </c>
      <c r="O3806" s="16"/>
      <c r="P3806" s="14"/>
      <c r="Q3806" s="12"/>
      <c r="R3806" s="13"/>
    </row>
    <row r="3807" spans="1:18" ht="15.85" customHeight="1">
      <c r="A3807" s="1"/>
      <c r="B3807" s="6" t="s">
        <v>14</v>
      </c>
      <c r="C3807" s="6">
        <v>1185732</v>
      </c>
      <c r="D3807" s="7">
        <v>44488</v>
      </c>
      <c r="E3807" s="6" t="s">
        <v>15</v>
      </c>
      <c r="F3807" s="6" t="s">
        <v>127</v>
      </c>
      <c r="G3807" s="6" t="s">
        <v>128</v>
      </c>
      <c r="H3807" s="6" t="s">
        <v>20</v>
      </c>
      <c r="I3807" s="8">
        <v>0.65000000000000013</v>
      </c>
      <c r="J3807" s="9">
        <v>1750</v>
      </c>
      <c r="K3807" s="10">
        <f t="shared" si="28"/>
        <v>1137.5000000000002</v>
      </c>
      <c r="L3807" s="10">
        <f t="shared" si="29"/>
        <v>341.25000000000006</v>
      </c>
      <c r="M3807" s="11">
        <v>0.3</v>
      </c>
      <c r="O3807" s="16"/>
      <c r="P3807" s="14"/>
      <c r="Q3807" s="12"/>
      <c r="R3807" s="13"/>
    </row>
    <row r="3808" spans="1:18" ht="15.85" customHeight="1">
      <c r="A3808" s="1"/>
      <c r="B3808" s="6" t="s">
        <v>14</v>
      </c>
      <c r="C3808" s="6">
        <v>1185732</v>
      </c>
      <c r="D3808" s="7">
        <v>44488</v>
      </c>
      <c r="E3808" s="6" t="s">
        <v>15</v>
      </c>
      <c r="F3808" s="6" t="s">
        <v>127</v>
      </c>
      <c r="G3808" s="6" t="s">
        <v>128</v>
      </c>
      <c r="H3808" s="6" t="s">
        <v>21</v>
      </c>
      <c r="I3808" s="8">
        <v>0.75000000000000011</v>
      </c>
      <c r="J3808" s="9">
        <v>1750</v>
      </c>
      <c r="K3808" s="10">
        <f t="shared" si="28"/>
        <v>1312.5000000000002</v>
      </c>
      <c r="L3808" s="10">
        <f t="shared" si="29"/>
        <v>393.75000000000006</v>
      </c>
      <c r="M3808" s="11">
        <v>0.3</v>
      </c>
      <c r="O3808" s="16"/>
      <c r="P3808" s="14"/>
      <c r="Q3808" s="12"/>
      <c r="R3808" s="13"/>
    </row>
    <row r="3809" spans="1:18" ht="15.85" customHeight="1">
      <c r="A3809" s="1"/>
      <c r="B3809" s="6" t="s">
        <v>14</v>
      </c>
      <c r="C3809" s="6">
        <v>1185732</v>
      </c>
      <c r="D3809" s="7">
        <v>44488</v>
      </c>
      <c r="E3809" s="6" t="s">
        <v>15</v>
      </c>
      <c r="F3809" s="6" t="s">
        <v>127</v>
      </c>
      <c r="G3809" s="6" t="s">
        <v>128</v>
      </c>
      <c r="H3809" s="6" t="s">
        <v>22</v>
      </c>
      <c r="I3809" s="8">
        <v>0.8</v>
      </c>
      <c r="J3809" s="9">
        <v>3000</v>
      </c>
      <c r="K3809" s="10">
        <f t="shared" si="28"/>
        <v>2400</v>
      </c>
      <c r="L3809" s="10">
        <f t="shared" si="29"/>
        <v>840</v>
      </c>
      <c r="M3809" s="11">
        <v>0.35</v>
      </c>
      <c r="O3809" s="16"/>
      <c r="P3809" s="14"/>
      <c r="Q3809" s="12"/>
      <c r="R3809" s="13"/>
    </row>
    <row r="3810" spans="1:18" ht="15.85" customHeight="1">
      <c r="A3810" s="1"/>
      <c r="B3810" s="6" t="s">
        <v>14</v>
      </c>
      <c r="C3810" s="6">
        <v>1185732</v>
      </c>
      <c r="D3810" s="7">
        <v>44518</v>
      </c>
      <c r="E3810" s="6" t="s">
        <v>15</v>
      </c>
      <c r="F3810" s="6" t="s">
        <v>127</v>
      </c>
      <c r="G3810" s="6" t="s">
        <v>128</v>
      </c>
      <c r="H3810" s="6" t="s">
        <v>17</v>
      </c>
      <c r="I3810" s="8">
        <v>0.75000000000000011</v>
      </c>
      <c r="J3810" s="9">
        <v>4500</v>
      </c>
      <c r="K3810" s="10">
        <f t="shared" si="28"/>
        <v>3375.0000000000005</v>
      </c>
      <c r="L3810" s="10">
        <f t="shared" si="29"/>
        <v>1350.0000000000002</v>
      </c>
      <c r="M3810" s="11">
        <v>0.4</v>
      </c>
      <c r="O3810" s="16"/>
      <c r="P3810" s="14"/>
      <c r="Q3810" s="12"/>
      <c r="R3810" s="13"/>
    </row>
    <row r="3811" spans="1:18" ht="15.85" customHeight="1">
      <c r="A3811" s="1"/>
      <c r="B3811" s="6" t="s">
        <v>14</v>
      </c>
      <c r="C3811" s="6">
        <v>1185732</v>
      </c>
      <c r="D3811" s="7">
        <v>44518</v>
      </c>
      <c r="E3811" s="6" t="s">
        <v>15</v>
      </c>
      <c r="F3811" s="6" t="s">
        <v>127</v>
      </c>
      <c r="G3811" s="6" t="s">
        <v>128</v>
      </c>
      <c r="H3811" s="6" t="s">
        <v>18</v>
      </c>
      <c r="I3811" s="8">
        <v>0.65000000000000013</v>
      </c>
      <c r="J3811" s="9">
        <v>3250</v>
      </c>
      <c r="K3811" s="10">
        <f t="shared" si="28"/>
        <v>2112.5000000000005</v>
      </c>
      <c r="L3811" s="10">
        <f t="shared" si="29"/>
        <v>845.00000000000023</v>
      </c>
      <c r="M3811" s="11">
        <v>0.4</v>
      </c>
      <c r="O3811" s="16"/>
      <c r="P3811" s="14"/>
      <c r="Q3811" s="12"/>
      <c r="R3811" s="13"/>
    </row>
    <row r="3812" spans="1:18" ht="15.85" customHeight="1">
      <c r="A3812" s="1"/>
      <c r="B3812" s="6" t="s">
        <v>14</v>
      </c>
      <c r="C3812" s="6">
        <v>1185732</v>
      </c>
      <c r="D3812" s="7">
        <v>44518</v>
      </c>
      <c r="E3812" s="6" t="s">
        <v>15</v>
      </c>
      <c r="F3812" s="6" t="s">
        <v>127</v>
      </c>
      <c r="G3812" s="6" t="s">
        <v>128</v>
      </c>
      <c r="H3812" s="6" t="s">
        <v>19</v>
      </c>
      <c r="I3812" s="8">
        <v>0.65000000000000013</v>
      </c>
      <c r="J3812" s="9">
        <v>3450</v>
      </c>
      <c r="K3812" s="10">
        <f t="shared" si="28"/>
        <v>2242.5000000000005</v>
      </c>
      <c r="L3812" s="10">
        <f t="shared" si="29"/>
        <v>672.75000000000011</v>
      </c>
      <c r="M3812" s="11">
        <v>0.3</v>
      </c>
      <c r="O3812" s="16"/>
      <c r="P3812" s="14"/>
      <c r="Q3812" s="12"/>
      <c r="R3812" s="13"/>
    </row>
    <row r="3813" spans="1:18" ht="15.85" customHeight="1">
      <c r="A3813" s="1"/>
      <c r="B3813" s="6" t="s">
        <v>14</v>
      </c>
      <c r="C3813" s="6">
        <v>1185732</v>
      </c>
      <c r="D3813" s="7">
        <v>44518</v>
      </c>
      <c r="E3813" s="6" t="s">
        <v>15</v>
      </c>
      <c r="F3813" s="6" t="s">
        <v>127</v>
      </c>
      <c r="G3813" s="6" t="s">
        <v>128</v>
      </c>
      <c r="H3813" s="6" t="s">
        <v>20</v>
      </c>
      <c r="I3813" s="8">
        <v>0.65000000000000013</v>
      </c>
      <c r="J3813" s="9">
        <v>3250</v>
      </c>
      <c r="K3813" s="10">
        <f t="shared" si="28"/>
        <v>2112.5000000000005</v>
      </c>
      <c r="L3813" s="10">
        <f t="shared" si="29"/>
        <v>633.75000000000011</v>
      </c>
      <c r="M3813" s="11">
        <v>0.3</v>
      </c>
      <c r="O3813" s="16"/>
      <c r="P3813" s="14"/>
      <c r="Q3813" s="12"/>
      <c r="R3813" s="13"/>
    </row>
    <row r="3814" spans="1:18" ht="15.85" customHeight="1">
      <c r="A3814" s="1"/>
      <c r="B3814" s="6" t="s">
        <v>14</v>
      </c>
      <c r="C3814" s="6">
        <v>1185732</v>
      </c>
      <c r="D3814" s="7">
        <v>44518</v>
      </c>
      <c r="E3814" s="6" t="s">
        <v>15</v>
      </c>
      <c r="F3814" s="6" t="s">
        <v>127</v>
      </c>
      <c r="G3814" s="6" t="s">
        <v>128</v>
      </c>
      <c r="H3814" s="6" t="s">
        <v>21</v>
      </c>
      <c r="I3814" s="8">
        <v>0.75000000000000011</v>
      </c>
      <c r="J3814" s="9">
        <v>3000</v>
      </c>
      <c r="K3814" s="10">
        <f t="shared" si="28"/>
        <v>2250.0000000000005</v>
      </c>
      <c r="L3814" s="10">
        <f t="shared" si="29"/>
        <v>675.00000000000011</v>
      </c>
      <c r="M3814" s="11">
        <v>0.3</v>
      </c>
      <c r="O3814" s="16"/>
      <c r="P3814" s="14"/>
      <c r="Q3814" s="12"/>
      <c r="R3814" s="13"/>
    </row>
    <row r="3815" spans="1:18" ht="15.85" customHeight="1">
      <c r="A3815" s="1"/>
      <c r="B3815" s="6" t="s">
        <v>14</v>
      </c>
      <c r="C3815" s="6">
        <v>1185732</v>
      </c>
      <c r="D3815" s="7">
        <v>44518</v>
      </c>
      <c r="E3815" s="6" t="s">
        <v>15</v>
      </c>
      <c r="F3815" s="6" t="s">
        <v>127</v>
      </c>
      <c r="G3815" s="6" t="s">
        <v>128</v>
      </c>
      <c r="H3815" s="6" t="s">
        <v>22</v>
      </c>
      <c r="I3815" s="8">
        <v>0.8</v>
      </c>
      <c r="J3815" s="9">
        <v>4000</v>
      </c>
      <c r="K3815" s="10">
        <f t="shared" si="28"/>
        <v>3200</v>
      </c>
      <c r="L3815" s="10">
        <f t="shared" si="29"/>
        <v>1120</v>
      </c>
      <c r="M3815" s="11">
        <v>0.35</v>
      </c>
      <c r="O3815" s="16"/>
      <c r="P3815" s="14"/>
      <c r="Q3815" s="12"/>
      <c r="R3815" s="13"/>
    </row>
    <row r="3816" spans="1:18" ht="15.85" customHeight="1">
      <c r="A3816" s="1"/>
      <c r="B3816" s="6" t="s">
        <v>14</v>
      </c>
      <c r="C3816" s="6">
        <v>1185732</v>
      </c>
      <c r="D3816" s="7">
        <v>44547</v>
      </c>
      <c r="E3816" s="6" t="s">
        <v>15</v>
      </c>
      <c r="F3816" s="6" t="s">
        <v>127</v>
      </c>
      <c r="G3816" s="6" t="s">
        <v>128</v>
      </c>
      <c r="H3816" s="6" t="s">
        <v>17</v>
      </c>
      <c r="I3816" s="8">
        <v>0.75000000000000011</v>
      </c>
      <c r="J3816" s="9">
        <v>6250</v>
      </c>
      <c r="K3816" s="10">
        <f t="shared" si="28"/>
        <v>4687.5000000000009</v>
      </c>
      <c r="L3816" s="10">
        <f t="shared" si="29"/>
        <v>1875.0000000000005</v>
      </c>
      <c r="M3816" s="11">
        <v>0.4</v>
      </c>
      <c r="O3816" s="16"/>
      <c r="P3816" s="14"/>
      <c r="Q3816" s="12"/>
      <c r="R3816" s="13"/>
    </row>
    <row r="3817" spans="1:18" ht="15.85" customHeight="1">
      <c r="A3817" s="1"/>
      <c r="B3817" s="6" t="s">
        <v>14</v>
      </c>
      <c r="C3817" s="6">
        <v>1185732</v>
      </c>
      <c r="D3817" s="7">
        <v>44547</v>
      </c>
      <c r="E3817" s="6" t="s">
        <v>15</v>
      </c>
      <c r="F3817" s="6" t="s">
        <v>127</v>
      </c>
      <c r="G3817" s="6" t="s">
        <v>128</v>
      </c>
      <c r="H3817" s="6" t="s">
        <v>18</v>
      </c>
      <c r="I3817" s="8">
        <v>0.65000000000000013</v>
      </c>
      <c r="J3817" s="9">
        <v>4250</v>
      </c>
      <c r="K3817" s="10">
        <f t="shared" si="28"/>
        <v>2762.5000000000005</v>
      </c>
      <c r="L3817" s="10">
        <f t="shared" si="29"/>
        <v>1105.0000000000002</v>
      </c>
      <c r="M3817" s="11">
        <v>0.4</v>
      </c>
      <c r="O3817" s="16"/>
      <c r="P3817" s="14"/>
      <c r="Q3817" s="12"/>
      <c r="R3817" s="13"/>
    </row>
    <row r="3818" spans="1:18" ht="15.85" customHeight="1">
      <c r="A3818" s="1"/>
      <c r="B3818" s="6" t="s">
        <v>14</v>
      </c>
      <c r="C3818" s="6">
        <v>1185732</v>
      </c>
      <c r="D3818" s="7">
        <v>44547</v>
      </c>
      <c r="E3818" s="6" t="s">
        <v>15</v>
      </c>
      <c r="F3818" s="6" t="s">
        <v>127</v>
      </c>
      <c r="G3818" s="6" t="s">
        <v>128</v>
      </c>
      <c r="H3818" s="6" t="s">
        <v>19</v>
      </c>
      <c r="I3818" s="8">
        <v>0.65000000000000013</v>
      </c>
      <c r="J3818" s="9">
        <v>4000</v>
      </c>
      <c r="K3818" s="10">
        <f t="shared" si="28"/>
        <v>2600.0000000000005</v>
      </c>
      <c r="L3818" s="10">
        <f t="shared" si="29"/>
        <v>780.00000000000011</v>
      </c>
      <c r="M3818" s="11">
        <v>0.3</v>
      </c>
      <c r="O3818" s="16"/>
      <c r="P3818" s="14"/>
      <c r="Q3818" s="12"/>
      <c r="R3818" s="13"/>
    </row>
    <row r="3819" spans="1:18" ht="15.85" customHeight="1">
      <c r="A3819" s="1"/>
      <c r="B3819" s="6" t="s">
        <v>14</v>
      </c>
      <c r="C3819" s="6">
        <v>1185732</v>
      </c>
      <c r="D3819" s="7">
        <v>44547</v>
      </c>
      <c r="E3819" s="6" t="s">
        <v>15</v>
      </c>
      <c r="F3819" s="6" t="s">
        <v>127</v>
      </c>
      <c r="G3819" s="6" t="s">
        <v>128</v>
      </c>
      <c r="H3819" s="6" t="s">
        <v>20</v>
      </c>
      <c r="I3819" s="8">
        <v>0.65000000000000013</v>
      </c>
      <c r="J3819" s="9">
        <v>3500</v>
      </c>
      <c r="K3819" s="10">
        <f t="shared" si="28"/>
        <v>2275.0000000000005</v>
      </c>
      <c r="L3819" s="10">
        <f t="shared" si="29"/>
        <v>682.50000000000011</v>
      </c>
      <c r="M3819" s="11">
        <v>0.3</v>
      </c>
      <c r="O3819" s="16"/>
      <c r="P3819" s="14"/>
      <c r="Q3819" s="12"/>
      <c r="R3819" s="13"/>
    </row>
    <row r="3820" spans="1:18" ht="15.85" customHeight="1">
      <c r="A3820" s="1"/>
      <c r="B3820" s="6" t="s">
        <v>14</v>
      </c>
      <c r="C3820" s="6">
        <v>1185732</v>
      </c>
      <c r="D3820" s="7">
        <v>44547</v>
      </c>
      <c r="E3820" s="6" t="s">
        <v>15</v>
      </c>
      <c r="F3820" s="6" t="s">
        <v>127</v>
      </c>
      <c r="G3820" s="6" t="s">
        <v>128</v>
      </c>
      <c r="H3820" s="6" t="s">
        <v>21</v>
      </c>
      <c r="I3820" s="8">
        <v>0.75000000000000011</v>
      </c>
      <c r="J3820" s="9">
        <v>3500</v>
      </c>
      <c r="K3820" s="10">
        <f t="shared" si="28"/>
        <v>2625.0000000000005</v>
      </c>
      <c r="L3820" s="10">
        <f t="shared" si="29"/>
        <v>787.50000000000011</v>
      </c>
      <c r="M3820" s="11">
        <v>0.3</v>
      </c>
      <c r="O3820" s="16"/>
      <c r="P3820" s="14"/>
      <c r="Q3820" s="12"/>
      <c r="R3820" s="13"/>
    </row>
    <row r="3821" spans="1:18" ht="15.85" customHeight="1">
      <c r="A3821" s="1"/>
      <c r="B3821" s="6" t="s">
        <v>14</v>
      </c>
      <c r="C3821" s="6">
        <v>1185732</v>
      </c>
      <c r="D3821" s="7">
        <v>44547</v>
      </c>
      <c r="E3821" s="6" t="s">
        <v>15</v>
      </c>
      <c r="F3821" s="6" t="s">
        <v>127</v>
      </c>
      <c r="G3821" s="6" t="s">
        <v>128</v>
      </c>
      <c r="H3821" s="6" t="s">
        <v>22</v>
      </c>
      <c r="I3821" s="8">
        <v>0.8</v>
      </c>
      <c r="J3821" s="9">
        <v>4500</v>
      </c>
      <c r="K3821" s="10">
        <f t="shared" si="28"/>
        <v>3600</v>
      </c>
      <c r="L3821" s="10">
        <f t="shared" si="29"/>
        <v>1260</v>
      </c>
      <c r="M3821" s="11">
        <v>0.35</v>
      </c>
      <c r="O3821" s="16"/>
      <c r="P3821" s="14"/>
      <c r="Q3821" s="12"/>
      <c r="R3821" s="13"/>
    </row>
    <row r="3822" spans="1:18" ht="15.85" customHeight="1">
      <c r="A3822" s="1" t="s">
        <v>39</v>
      </c>
      <c r="B3822" s="6" t="s">
        <v>14</v>
      </c>
      <c r="C3822" s="6">
        <v>1185732</v>
      </c>
      <c r="D3822" s="7">
        <v>44220</v>
      </c>
      <c r="E3822" s="6" t="s">
        <v>15</v>
      </c>
      <c r="F3822" s="6" t="s">
        <v>129</v>
      </c>
      <c r="G3822" s="6" t="s">
        <v>130</v>
      </c>
      <c r="H3822" s="6" t="s">
        <v>17</v>
      </c>
      <c r="I3822" s="8">
        <v>0.55000000000000004</v>
      </c>
      <c r="J3822" s="9">
        <v>5000</v>
      </c>
      <c r="K3822" s="10">
        <f t="shared" si="28"/>
        <v>2750</v>
      </c>
      <c r="L3822" s="10">
        <f t="shared" si="29"/>
        <v>962.50000000000011</v>
      </c>
      <c r="M3822" s="11">
        <v>0.35000000000000003</v>
      </c>
      <c r="O3822" s="16"/>
      <c r="P3822" s="14">
        <f>Data!$I3822+0.05</f>
        <v>0.60000000000000009</v>
      </c>
      <c r="Q3822" s="12">
        <f>Data!$J3822-250</f>
        <v>4750</v>
      </c>
      <c r="R3822" s="13">
        <f>Data!$M3822-5%</f>
        <v>0.30000000000000004</v>
      </c>
    </row>
    <row r="3823" spans="1:18" ht="15.85" customHeight="1">
      <c r="A3823" s="1"/>
      <c r="B3823" s="6" t="s">
        <v>14</v>
      </c>
      <c r="C3823" s="6">
        <v>1185732</v>
      </c>
      <c r="D3823" s="7">
        <v>44220</v>
      </c>
      <c r="E3823" s="6" t="s">
        <v>15</v>
      </c>
      <c r="F3823" s="6" t="s">
        <v>129</v>
      </c>
      <c r="G3823" s="6" t="s">
        <v>130</v>
      </c>
      <c r="H3823" s="6" t="s">
        <v>18</v>
      </c>
      <c r="I3823" s="8">
        <v>0.55000000000000004</v>
      </c>
      <c r="J3823" s="9">
        <v>3000</v>
      </c>
      <c r="K3823" s="10">
        <f t="shared" si="28"/>
        <v>1650.0000000000002</v>
      </c>
      <c r="L3823" s="10">
        <f t="shared" si="29"/>
        <v>577.50000000000011</v>
      </c>
      <c r="M3823" s="11">
        <v>0.35000000000000003</v>
      </c>
      <c r="O3823" s="16"/>
      <c r="P3823" s="14">
        <f>Data!$I3823+0.05</f>
        <v>0.60000000000000009</v>
      </c>
      <c r="Q3823" s="12">
        <f>Data!$J3823-250</f>
        <v>2750</v>
      </c>
      <c r="R3823" s="13">
        <f>Data!$M3823-5%</f>
        <v>0.30000000000000004</v>
      </c>
    </row>
    <row r="3824" spans="1:18" ht="15.85" customHeight="1">
      <c r="A3824" s="1"/>
      <c r="B3824" s="6" t="s">
        <v>14</v>
      </c>
      <c r="C3824" s="6">
        <v>1185732</v>
      </c>
      <c r="D3824" s="7">
        <v>44220</v>
      </c>
      <c r="E3824" s="6" t="s">
        <v>15</v>
      </c>
      <c r="F3824" s="6" t="s">
        <v>129</v>
      </c>
      <c r="G3824" s="6" t="s">
        <v>130</v>
      </c>
      <c r="H3824" s="6" t="s">
        <v>19</v>
      </c>
      <c r="I3824" s="8">
        <v>0.45</v>
      </c>
      <c r="J3824" s="9">
        <v>3000</v>
      </c>
      <c r="K3824" s="10">
        <f t="shared" si="28"/>
        <v>1350</v>
      </c>
      <c r="L3824" s="10">
        <f t="shared" si="29"/>
        <v>337.5</v>
      </c>
      <c r="M3824" s="11">
        <v>0.25</v>
      </c>
      <c r="O3824" s="16"/>
      <c r="P3824" s="14">
        <f>Data!$I3824+0.05</f>
        <v>0.5</v>
      </c>
      <c r="Q3824" s="12">
        <f>Data!$J3824-250</f>
        <v>2750</v>
      </c>
      <c r="R3824" s="13">
        <f>Data!$M3824-5%</f>
        <v>0.2</v>
      </c>
    </row>
    <row r="3825" spans="1:18" ht="15.85" customHeight="1">
      <c r="A3825" s="1"/>
      <c r="B3825" s="6" t="s">
        <v>14</v>
      </c>
      <c r="C3825" s="6">
        <v>1185732</v>
      </c>
      <c r="D3825" s="7">
        <v>44220</v>
      </c>
      <c r="E3825" s="6" t="s">
        <v>15</v>
      </c>
      <c r="F3825" s="6" t="s">
        <v>129</v>
      </c>
      <c r="G3825" s="6" t="s">
        <v>130</v>
      </c>
      <c r="H3825" s="6" t="s">
        <v>20</v>
      </c>
      <c r="I3825" s="8">
        <v>0.49999999999999994</v>
      </c>
      <c r="J3825" s="9">
        <v>1500</v>
      </c>
      <c r="K3825" s="10">
        <f t="shared" si="28"/>
        <v>749.99999999999989</v>
      </c>
      <c r="L3825" s="10">
        <f t="shared" si="29"/>
        <v>187.49999999999997</v>
      </c>
      <c r="M3825" s="11">
        <v>0.25</v>
      </c>
      <c r="O3825" s="16"/>
      <c r="P3825" s="14">
        <f>Data!$I3825+0.05</f>
        <v>0.54999999999999993</v>
      </c>
      <c r="Q3825" s="12">
        <f>Data!$J3825-250</f>
        <v>1250</v>
      </c>
      <c r="R3825" s="13">
        <f>Data!$M3825-5%</f>
        <v>0.2</v>
      </c>
    </row>
    <row r="3826" spans="1:18" ht="15.85" customHeight="1">
      <c r="A3826" s="1"/>
      <c r="B3826" s="6" t="s">
        <v>14</v>
      </c>
      <c r="C3826" s="6">
        <v>1185732</v>
      </c>
      <c r="D3826" s="7">
        <v>44220</v>
      </c>
      <c r="E3826" s="6" t="s">
        <v>15</v>
      </c>
      <c r="F3826" s="6" t="s">
        <v>129</v>
      </c>
      <c r="G3826" s="6" t="s">
        <v>130</v>
      </c>
      <c r="H3826" s="6" t="s">
        <v>21</v>
      </c>
      <c r="I3826" s="8">
        <v>0.65000000000000013</v>
      </c>
      <c r="J3826" s="9">
        <v>2000</v>
      </c>
      <c r="K3826" s="10">
        <f t="shared" si="28"/>
        <v>1300.0000000000002</v>
      </c>
      <c r="L3826" s="10">
        <f t="shared" si="29"/>
        <v>325.00000000000006</v>
      </c>
      <c r="M3826" s="11">
        <v>0.25</v>
      </c>
      <c r="O3826" s="16"/>
      <c r="P3826" s="14">
        <f>Data!$I3826+0.05</f>
        <v>0.70000000000000018</v>
      </c>
      <c r="Q3826" s="12">
        <f>Data!$J3826-250</f>
        <v>1750</v>
      </c>
      <c r="R3826" s="13">
        <f>Data!$M3826-5%</f>
        <v>0.2</v>
      </c>
    </row>
    <row r="3827" spans="1:18" ht="15.85" customHeight="1">
      <c r="A3827" s="1"/>
      <c r="B3827" s="6" t="s">
        <v>14</v>
      </c>
      <c r="C3827" s="6">
        <v>1185732</v>
      </c>
      <c r="D3827" s="7">
        <v>44220</v>
      </c>
      <c r="E3827" s="6" t="s">
        <v>15</v>
      </c>
      <c r="F3827" s="6" t="s">
        <v>129</v>
      </c>
      <c r="G3827" s="6" t="s">
        <v>130</v>
      </c>
      <c r="H3827" s="6" t="s">
        <v>22</v>
      </c>
      <c r="I3827" s="8">
        <v>0.55000000000000004</v>
      </c>
      <c r="J3827" s="9">
        <v>3000</v>
      </c>
      <c r="K3827" s="10">
        <f t="shared" si="28"/>
        <v>1650.0000000000002</v>
      </c>
      <c r="L3827" s="10">
        <f t="shared" si="29"/>
        <v>495.00000000000006</v>
      </c>
      <c r="M3827" s="11">
        <v>0.3</v>
      </c>
      <c r="O3827" s="16"/>
      <c r="P3827" s="14">
        <f>Data!$I3827+0.05</f>
        <v>0.60000000000000009</v>
      </c>
      <c r="Q3827" s="12">
        <f>Data!$J3827-250</f>
        <v>2750</v>
      </c>
      <c r="R3827" s="13">
        <f>Data!$M3827-5%</f>
        <v>0.25</v>
      </c>
    </row>
    <row r="3828" spans="1:18" ht="15.85" customHeight="1">
      <c r="A3828" s="1"/>
      <c r="B3828" s="6" t="s">
        <v>14</v>
      </c>
      <c r="C3828" s="6">
        <v>1185732</v>
      </c>
      <c r="D3828" s="7">
        <v>44249</v>
      </c>
      <c r="E3828" s="6" t="s">
        <v>15</v>
      </c>
      <c r="F3828" s="6" t="s">
        <v>129</v>
      </c>
      <c r="G3828" s="6" t="s">
        <v>130</v>
      </c>
      <c r="H3828" s="6" t="s">
        <v>17</v>
      </c>
      <c r="I3828" s="8">
        <v>0.55000000000000004</v>
      </c>
      <c r="J3828" s="9">
        <v>5750</v>
      </c>
      <c r="K3828" s="10">
        <f t="shared" si="28"/>
        <v>3162.5000000000005</v>
      </c>
      <c r="L3828" s="10">
        <f t="shared" si="29"/>
        <v>1106.8750000000002</v>
      </c>
      <c r="M3828" s="11">
        <v>0.35000000000000003</v>
      </c>
      <c r="O3828" s="16"/>
      <c r="P3828" s="14">
        <f>Data!$I3828+0.05</f>
        <v>0.60000000000000009</v>
      </c>
      <c r="Q3828" s="12">
        <f>Data!$J3828-250</f>
        <v>5500</v>
      </c>
      <c r="R3828" s="13">
        <f>Data!$M3828-5%</f>
        <v>0.30000000000000004</v>
      </c>
    </row>
    <row r="3829" spans="1:18" ht="15.85" customHeight="1">
      <c r="A3829" s="1"/>
      <c r="B3829" s="6" t="s">
        <v>14</v>
      </c>
      <c r="C3829" s="6">
        <v>1185732</v>
      </c>
      <c r="D3829" s="7">
        <v>44249</v>
      </c>
      <c r="E3829" s="6" t="s">
        <v>15</v>
      </c>
      <c r="F3829" s="6" t="s">
        <v>129</v>
      </c>
      <c r="G3829" s="6" t="s">
        <v>130</v>
      </c>
      <c r="H3829" s="6" t="s">
        <v>18</v>
      </c>
      <c r="I3829" s="8">
        <v>0.55000000000000004</v>
      </c>
      <c r="J3829" s="9">
        <v>2250</v>
      </c>
      <c r="K3829" s="10">
        <f t="shared" si="28"/>
        <v>1237.5</v>
      </c>
      <c r="L3829" s="10">
        <f t="shared" si="29"/>
        <v>433.12500000000006</v>
      </c>
      <c r="M3829" s="11">
        <v>0.35000000000000003</v>
      </c>
      <c r="O3829" s="16"/>
      <c r="P3829" s="14">
        <f>Data!$I3829+0.05</f>
        <v>0.60000000000000009</v>
      </c>
      <c r="Q3829" s="12">
        <f>Data!$J3829-250</f>
        <v>2000</v>
      </c>
      <c r="R3829" s="13">
        <f>Data!$M3829-5%</f>
        <v>0.30000000000000004</v>
      </c>
    </row>
    <row r="3830" spans="1:18" ht="15.85" customHeight="1">
      <c r="A3830" s="1"/>
      <c r="B3830" s="6" t="s">
        <v>14</v>
      </c>
      <c r="C3830" s="6">
        <v>1185732</v>
      </c>
      <c r="D3830" s="7">
        <v>44249</v>
      </c>
      <c r="E3830" s="6" t="s">
        <v>15</v>
      </c>
      <c r="F3830" s="6" t="s">
        <v>129</v>
      </c>
      <c r="G3830" s="6" t="s">
        <v>130</v>
      </c>
      <c r="H3830" s="6" t="s">
        <v>19</v>
      </c>
      <c r="I3830" s="8">
        <v>0.45</v>
      </c>
      <c r="J3830" s="9">
        <v>2750</v>
      </c>
      <c r="K3830" s="10">
        <f t="shared" si="28"/>
        <v>1237.5</v>
      </c>
      <c r="L3830" s="10">
        <f t="shared" si="29"/>
        <v>309.375</v>
      </c>
      <c r="M3830" s="11">
        <v>0.25</v>
      </c>
      <c r="O3830" s="16"/>
      <c r="P3830" s="14">
        <f>Data!$I3830+0.05</f>
        <v>0.5</v>
      </c>
      <c r="Q3830" s="12">
        <f>Data!$J3830-250</f>
        <v>2500</v>
      </c>
      <c r="R3830" s="13">
        <f>Data!$M3830-5%</f>
        <v>0.2</v>
      </c>
    </row>
    <row r="3831" spans="1:18" ht="15.85" customHeight="1">
      <c r="A3831" s="1"/>
      <c r="B3831" s="6" t="s">
        <v>14</v>
      </c>
      <c r="C3831" s="6">
        <v>1185732</v>
      </c>
      <c r="D3831" s="7">
        <v>44249</v>
      </c>
      <c r="E3831" s="6" t="s">
        <v>15</v>
      </c>
      <c r="F3831" s="6" t="s">
        <v>129</v>
      </c>
      <c r="G3831" s="6" t="s">
        <v>130</v>
      </c>
      <c r="H3831" s="6" t="s">
        <v>20</v>
      </c>
      <c r="I3831" s="8">
        <v>0.49999999999999994</v>
      </c>
      <c r="J3831" s="9">
        <v>1750</v>
      </c>
      <c r="K3831" s="10">
        <f t="shared" ref="K3831:K3893" si="30">I3831*J3831</f>
        <v>874.99999999999989</v>
      </c>
      <c r="L3831" s="10">
        <f t="shared" ref="L3831:L3893" si="31">K3831*M3831</f>
        <v>218.74999999999997</v>
      </c>
      <c r="M3831" s="11">
        <v>0.25</v>
      </c>
      <c r="O3831" s="16"/>
      <c r="P3831" s="14">
        <f>Data!$I3831+0.05</f>
        <v>0.54999999999999993</v>
      </c>
      <c r="Q3831" s="12">
        <f>Data!$J3831-250</f>
        <v>1500</v>
      </c>
      <c r="R3831" s="13">
        <f>Data!$M3831-5%</f>
        <v>0.2</v>
      </c>
    </row>
    <row r="3832" spans="1:18" ht="15.85" customHeight="1">
      <c r="A3832" s="1"/>
      <c r="B3832" s="6" t="s">
        <v>14</v>
      </c>
      <c r="C3832" s="6">
        <v>1185732</v>
      </c>
      <c r="D3832" s="7">
        <v>44249</v>
      </c>
      <c r="E3832" s="6" t="s">
        <v>15</v>
      </c>
      <c r="F3832" s="6" t="s">
        <v>129</v>
      </c>
      <c r="G3832" s="6" t="s">
        <v>130</v>
      </c>
      <c r="H3832" s="6" t="s">
        <v>21</v>
      </c>
      <c r="I3832" s="8">
        <v>0.65000000000000013</v>
      </c>
      <c r="J3832" s="9">
        <v>2500</v>
      </c>
      <c r="K3832" s="10">
        <f t="shared" si="30"/>
        <v>1625.0000000000002</v>
      </c>
      <c r="L3832" s="10">
        <f t="shared" si="31"/>
        <v>406.25000000000006</v>
      </c>
      <c r="M3832" s="11">
        <v>0.25</v>
      </c>
      <c r="O3832" s="16"/>
      <c r="P3832" s="14">
        <f>Data!$I3832+0.05</f>
        <v>0.70000000000000018</v>
      </c>
      <c r="Q3832" s="12">
        <f>Data!$J3832-250</f>
        <v>2250</v>
      </c>
      <c r="R3832" s="13">
        <f>Data!$M3832-5%</f>
        <v>0.2</v>
      </c>
    </row>
    <row r="3833" spans="1:18" ht="15.85" customHeight="1">
      <c r="A3833" s="1"/>
      <c r="B3833" s="6" t="s">
        <v>14</v>
      </c>
      <c r="C3833" s="6">
        <v>1185732</v>
      </c>
      <c r="D3833" s="7">
        <v>44249</v>
      </c>
      <c r="E3833" s="6" t="s">
        <v>15</v>
      </c>
      <c r="F3833" s="6" t="s">
        <v>129</v>
      </c>
      <c r="G3833" s="6" t="s">
        <v>130</v>
      </c>
      <c r="H3833" s="6" t="s">
        <v>22</v>
      </c>
      <c r="I3833" s="8">
        <v>0.55000000000000004</v>
      </c>
      <c r="J3833" s="9">
        <v>3500</v>
      </c>
      <c r="K3833" s="10">
        <f t="shared" si="30"/>
        <v>1925.0000000000002</v>
      </c>
      <c r="L3833" s="10">
        <f t="shared" si="31"/>
        <v>577.5</v>
      </c>
      <c r="M3833" s="11">
        <v>0.3</v>
      </c>
      <c r="O3833" s="16"/>
      <c r="P3833" s="14">
        <f>Data!$I3833+0.05</f>
        <v>0.60000000000000009</v>
      </c>
      <c r="Q3833" s="12">
        <f>Data!$J3833-250</f>
        <v>3250</v>
      </c>
      <c r="R3833" s="13">
        <f>Data!$M3833-5%</f>
        <v>0.25</v>
      </c>
    </row>
    <row r="3834" spans="1:18" ht="15.85" customHeight="1">
      <c r="A3834" s="1"/>
      <c r="B3834" s="6" t="s">
        <v>14</v>
      </c>
      <c r="C3834" s="6">
        <v>1185732</v>
      </c>
      <c r="D3834" s="7">
        <v>44275</v>
      </c>
      <c r="E3834" s="6" t="s">
        <v>15</v>
      </c>
      <c r="F3834" s="6" t="s">
        <v>129</v>
      </c>
      <c r="G3834" s="6" t="s">
        <v>130</v>
      </c>
      <c r="H3834" s="6" t="s">
        <v>17</v>
      </c>
      <c r="I3834" s="8">
        <v>0.55000000000000004</v>
      </c>
      <c r="J3834" s="9">
        <v>5450</v>
      </c>
      <c r="K3834" s="10">
        <f t="shared" si="30"/>
        <v>2997.5000000000005</v>
      </c>
      <c r="L3834" s="10">
        <f t="shared" si="31"/>
        <v>1049.1250000000002</v>
      </c>
      <c r="M3834" s="11">
        <v>0.35000000000000003</v>
      </c>
      <c r="O3834" s="16"/>
      <c r="P3834" s="14">
        <f>Data!$I3834+0.05</f>
        <v>0.60000000000000009</v>
      </c>
      <c r="Q3834" s="12">
        <f>Data!$J3834-250</f>
        <v>5200</v>
      </c>
      <c r="R3834" s="13">
        <f>Data!$M3834-5%</f>
        <v>0.30000000000000004</v>
      </c>
    </row>
    <row r="3835" spans="1:18" ht="15.85" customHeight="1">
      <c r="A3835" s="1"/>
      <c r="B3835" s="6" t="s">
        <v>14</v>
      </c>
      <c r="C3835" s="6">
        <v>1185732</v>
      </c>
      <c r="D3835" s="7">
        <v>44275</v>
      </c>
      <c r="E3835" s="6" t="s">
        <v>15</v>
      </c>
      <c r="F3835" s="6" t="s">
        <v>129</v>
      </c>
      <c r="G3835" s="6" t="s">
        <v>130</v>
      </c>
      <c r="H3835" s="6" t="s">
        <v>18</v>
      </c>
      <c r="I3835" s="8">
        <v>0.55000000000000004</v>
      </c>
      <c r="J3835" s="9">
        <v>2500</v>
      </c>
      <c r="K3835" s="10">
        <f t="shared" si="30"/>
        <v>1375</v>
      </c>
      <c r="L3835" s="10">
        <f t="shared" si="31"/>
        <v>481.25000000000006</v>
      </c>
      <c r="M3835" s="11">
        <v>0.35000000000000003</v>
      </c>
      <c r="O3835" s="16"/>
      <c r="P3835" s="14">
        <f>Data!$I3835+0.05</f>
        <v>0.60000000000000009</v>
      </c>
      <c r="Q3835" s="12">
        <f>Data!$J3835-250</f>
        <v>2250</v>
      </c>
      <c r="R3835" s="13">
        <f>Data!$M3835-5%</f>
        <v>0.30000000000000004</v>
      </c>
    </row>
    <row r="3836" spans="1:18" ht="15.85" customHeight="1">
      <c r="A3836" s="1"/>
      <c r="B3836" s="6" t="s">
        <v>14</v>
      </c>
      <c r="C3836" s="6">
        <v>1185732</v>
      </c>
      <c r="D3836" s="7">
        <v>44275</v>
      </c>
      <c r="E3836" s="6" t="s">
        <v>15</v>
      </c>
      <c r="F3836" s="6" t="s">
        <v>129</v>
      </c>
      <c r="G3836" s="6" t="s">
        <v>130</v>
      </c>
      <c r="H3836" s="6" t="s">
        <v>19</v>
      </c>
      <c r="I3836" s="8">
        <v>0.45</v>
      </c>
      <c r="J3836" s="9">
        <v>2750</v>
      </c>
      <c r="K3836" s="10">
        <f t="shared" si="30"/>
        <v>1237.5</v>
      </c>
      <c r="L3836" s="10">
        <f t="shared" si="31"/>
        <v>309.375</v>
      </c>
      <c r="M3836" s="11">
        <v>0.25</v>
      </c>
      <c r="O3836" s="16"/>
      <c r="P3836" s="14">
        <f>Data!$I3836+0.05</f>
        <v>0.5</v>
      </c>
      <c r="Q3836" s="12">
        <f>Data!$J3836-250</f>
        <v>2500</v>
      </c>
      <c r="R3836" s="13">
        <f>Data!$M3836-5%</f>
        <v>0.2</v>
      </c>
    </row>
    <row r="3837" spans="1:18" ht="15.85" customHeight="1">
      <c r="A3837" s="1"/>
      <c r="B3837" s="6" t="s">
        <v>14</v>
      </c>
      <c r="C3837" s="6">
        <v>1185732</v>
      </c>
      <c r="D3837" s="7">
        <v>44275</v>
      </c>
      <c r="E3837" s="6" t="s">
        <v>15</v>
      </c>
      <c r="F3837" s="6" t="s">
        <v>129</v>
      </c>
      <c r="G3837" s="6" t="s">
        <v>130</v>
      </c>
      <c r="H3837" s="6" t="s">
        <v>20</v>
      </c>
      <c r="I3837" s="8">
        <v>0.49999999999999994</v>
      </c>
      <c r="J3837" s="9">
        <v>1250</v>
      </c>
      <c r="K3837" s="10">
        <f t="shared" si="30"/>
        <v>624.99999999999989</v>
      </c>
      <c r="L3837" s="10">
        <f t="shared" si="31"/>
        <v>156.24999999999997</v>
      </c>
      <c r="M3837" s="11">
        <v>0.25</v>
      </c>
      <c r="O3837" s="16"/>
      <c r="P3837" s="14">
        <f>Data!$I3837+0.05</f>
        <v>0.54999999999999993</v>
      </c>
      <c r="Q3837" s="12">
        <f>Data!$J3837-250</f>
        <v>1000</v>
      </c>
      <c r="R3837" s="13">
        <f>Data!$M3837-5%</f>
        <v>0.2</v>
      </c>
    </row>
    <row r="3838" spans="1:18" ht="15.85" customHeight="1">
      <c r="A3838" s="1"/>
      <c r="B3838" s="6" t="s">
        <v>14</v>
      </c>
      <c r="C3838" s="6">
        <v>1185732</v>
      </c>
      <c r="D3838" s="7">
        <v>44275</v>
      </c>
      <c r="E3838" s="6" t="s">
        <v>15</v>
      </c>
      <c r="F3838" s="6" t="s">
        <v>129</v>
      </c>
      <c r="G3838" s="6" t="s">
        <v>130</v>
      </c>
      <c r="H3838" s="6" t="s">
        <v>21</v>
      </c>
      <c r="I3838" s="8">
        <v>0.65000000000000013</v>
      </c>
      <c r="J3838" s="9">
        <v>1750</v>
      </c>
      <c r="K3838" s="10">
        <f t="shared" si="30"/>
        <v>1137.5000000000002</v>
      </c>
      <c r="L3838" s="10">
        <f t="shared" si="31"/>
        <v>284.37500000000006</v>
      </c>
      <c r="M3838" s="11">
        <v>0.25</v>
      </c>
      <c r="O3838" s="16"/>
      <c r="P3838" s="14">
        <f>Data!$I3838+0.05</f>
        <v>0.70000000000000018</v>
      </c>
      <c r="Q3838" s="12">
        <f>Data!$J3838-250</f>
        <v>1500</v>
      </c>
      <c r="R3838" s="13">
        <f>Data!$M3838-5%</f>
        <v>0.2</v>
      </c>
    </row>
    <row r="3839" spans="1:18" ht="15.85" customHeight="1">
      <c r="A3839" s="1"/>
      <c r="B3839" s="6" t="s">
        <v>14</v>
      </c>
      <c r="C3839" s="6">
        <v>1185732</v>
      </c>
      <c r="D3839" s="7">
        <v>44275</v>
      </c>
      <c r="E3839" s="6" t="s">
        <v>15</v>
      </c>
      <c r="F3839" s="6" t="s">
        <v>129</v>
      </c>
      <c r="G3839" s="6" t="s">
        <v>130</v>
      </c>
      <c r="H3839" s="6" t="s">
        <v>22</v>
      </c>
      <c r="I3839" s="8">
        <v>0.55000000000000004</v>
      </c>
      <c r="J3839" s="9">
        <v>2750</v>
      </c>
      <c r="K3839" s="10">
        <f t="shared" si="30"/>
        <v>1512.5000000000002</v>
      </c>
      <c r="L3839" s="10">
        <f t="shared" si="31"/>
        <v>453.75000000000006</v>
      </c>
      <c r="M3839" s="11">
        <v>0.3</v>
      </c>
      <c r="O3839" s="16"/>
      <c r="P3839" s="14">
        <f>Data!$I3839+0.05</f>
        <v>0.60000000000000009</v>
      </c>
      <c r="Q3839" s="12">
        <f>Data!$J3839-250</f>
        <v>2500</v>
      </c>
      <c r="R3839" s="13">
        <f>Data!$M3839-5%</f>
        <v>0.25</v>
      </c>
    </row>
    <row r="3840" spans="1:18" ht="15.85" customHeight="1">
      <c r="A3840" s="1"/>
      <c r="B3840" s="6" t="s">
        <v>14</v>
      </c>
      <c r="C3840" s="6">
        <v>1185732</v>
      </c>
      <c r="D3840" s="7">
        <v>44307</v>
      </c>
      <c r="E3840" s="6" t="s">
        <v>15</v>
      </c>
      <c r="F3840" s="6" t="s">
        <v>129</v>
      </c>
      <c r="G3840" s="6" t="s">
        <v>130</v>
      </c>
      <c r="H3840" s="6" t="s">
        <v>17</v>
      </c>
      <c r="I3840" s="8">
        <v>0.55000000000000004</v>
      </c>
      <c r="J3840" s="9">
        <v>5250</v>
      </c>
      <c r="K3840" s="10">
        <f t="shared" si="30"/>
        <v>2887.5000000000005</v>
      </c>
      <c r="L3840" s="10">
        <f t="shared" si="31"/>
        <v>1010.6250000000002</v>
      </c>
      <c r="M3840" s="11">
        <v>0.35000000000000003</v>
      </c>
      <c r="O3840" s="16"/>
      <c r="P3840" s="14">
        <f>Data!$I3840+0.05</f>
        <v>0.60000000000000009</v>
      </c>
      <c r="Q3840" s="12">
        <f>Data!$J3840-250</f>
        <v>5000</v>
      </c>
      <c r="R3840" s="13">
        <f>Data!$M3840-5%</f>
        <v>0.30000000000000004</v>
      </c>
    </row>
    <row r="3841" spans="1:18" ht="15.85" customHeight="1">
      <c r="A3841" s="1"/>
      <c r="B3841" s="6" t="s">
        <v>14</v>
      </c>
      <c r="C3841" s="6">
        <v>1185732</v>
      </c>
      <c r="D3841" s="7">
        <v>44307</v>
      </c>
      <c r="E3841" s="6" t="s">
        <v>15</v>
      </c>
      <c r="F3841" s="6" t="s">
        <v>129</v>
      </c>
      <c r="G3841" s="6" t="s">
        <v>130</v>
      </c>
      <c r="H3841" s="6" t="s">
        <v>18</v>
      </c>
      <c r="I3841" s="8">
        <v>0.55000000000000004</v>
      </c>
      <c r="J3841" s="9">
        <v>2250</v>
      </c>
      <c r="K3841" s="10">
        <f t="shared" si="30"/>
        <v>1237.5</v>
      </c>
      <c r="L3841" s="10">
        <f t="shared" si="31"/>
        <v>433.12500000000006</v>
      </c>
      <c r="M3841" s="11">
        <v>0.35000000000000003</v>
      </c>
      <c r="O3841" s="16"/>
      <c r="P3841" s="14">
        <f>Data!$I3841+0.05</f>
        <v>0.60000000000000009</v>
      </c>
      <c r="Q3841" s="12">
        <f>Data!$J3841-250</f>
        <v>2000</v>
      </c>
      <c r="R3841" s="13">
        <f>Data!$M3841-5%</f>
        <v>0.30000000000000004</v>
      </c>
    </row>
    <row r="3842" spans="1:18" ht="15.85" customHeight="1">
      <c r="A3842" s="1"/>
      <c r="B3842" s="6" t="s">
        <v>14</v>
      </c>
      <c r="C3842" s="6">
        <v>1185732</v>
      </c>
      <c r="D3842" s="7">
        <v>44307</v>
      </c>
      <c r="E3842" s="6" t="s">
        <v>15</v>
      </c>
      <c r="F3842" s="6" t="s">
        <v>129</v>
      </c>
      <c r="G3842" s="6" t="s">
        <v>130</v>
      </c>
      <c r="H3842" s="6" t="s">
        <v>19</v>
      </c>
      <c r="I3842" s="8">
        <v>0.45</v>
      </c>
      <c r="J3842" s="9">
        <v>2250</v>
      </c>
      <c r="K3842" s="10">
        <f t="shared" si="30"/>
        <v>1012.5</v>
      </c>
      <c r="L3842" s="10">
        <f t="shared" si="31"/>
        <v>253.125</v>
      </c>
      <c r="M3842" s="11">
        <v>0.25</v>
      </c>
      <c r="O3842" s="16"/>
      <c r="P3842" s="14">
        <f>Data!$I3842+0.05</f>
        <v>0.5</v>
      </c>
      <c r="Q3842" s="12">
        <f>Data!$J3842-250</f>
        <v>2000</v>
      </c>
      <c r="R3842" s="13">
        <f>Data!$M3842-5%</f>
        <v>0.2</v>
      </c>
    </row>
    <row r="3843" spans="1:18" ht="15.85" customHeight="1">
      <c r="A3843" s="1"/>
      <c r="B3843" s="6" t="s">
        <v>14</v>
      </c>
      <c r="C3843" s="6">
        <v>1185732</v>
      </c>
      <c r="D3843" s="7">
        <v>44307</v>
      </c>
      <c r="E3843" s="6" t="s">
        <v>15</v>
      </c>
      <c r="F3843" s="6" t="s">
        <v>129</v>
      </c>
      <c r="G3843" s="6" t="s">
        <v>130</v>
      </c>
      <c r="H3843" s="6" t="s">
        <v>20</v>
      </c>
      <c r="I3843" s="8">
        <v>0.49999999999999994</v>
      </c>
      <c r="J3843" s="9">
        <v>1500</v>
      </c>
      <c r="K3843" s="10">
        <f t="shared" si="30"/>
        <v>749.99999999999989</v>
      </c>
      <c r="L3843" s="10">
        <f t="shared" si="31"/>
        <v>187.49999999999997</v>
      </c>
      <c r="M3843" s="11">
        <v>0.25</v>
      </c>
      <c r="O3843" s="16"/>
      <c r="P3843" s="14">
        <f>Data!$I3843+0.05</f>
        <v>0.54999999999999993</v>
      </c>
      <c r="Q3843" s="12">
        <f>Data!$J3843-250</f>
        <v>1250</v>
      </c>
      <c r="R3843" s="13">
        <f>Data!$M3843-5%</f>
        <v>0.2</v>
      </c>
    </row>
    <row r="3844" spans="1:18" ht="15.85" customHeight="1">
      <c r="A3844" s="1"/>
      <c r="B3844" s="6" t="s">
        <v>14</v>
      </c>
      <c r="C3844" s="6">
        <v>1185732</v>
      </c>
      <c r="D3844" s="7">
        <v>44307</v>
      </c>
      <c r="E3844" s="6" t="s">
        <v>15</v>
      </c>
      <c r="F3844" s="6" t="s">
        <v>129</v>
      </c>
      <c r="G3844" s="6" t="s">
        <v>130</v>
      </c>
      <c r="H3844" s="6" t="s">
        <v>21</v>
      </c>
      <c r="I3844" s="8">
        <v>0.60000000000000009</v>
      </c>
      <c r="J3844" s="9">
        <v>1500</v>
      </c>
      <c r="K3844" s="10">
        <f t="shared" si="30"/>
        <v>900.00000000000011</v>
      </c>
      <c r="L3844" s="10">
        <f t="shared" si="31"/>
        <v>225.00000000000003</v>
      </c>
      <c r="M3844" s="11">
        <v>0.25</v>
      </c>
      <c r="O3844" s="16"/>
      <c r="P3844" s="14">
        <f>Data!$I3844+0</f>
        <v>0.60000000000000009</v>
      </c>
      <c r="Q3844" s="12">
        <f>Data!$J3844-250</f>
        <v>1250</v>
      </c>
      <c r="R3844" s="13">
        <f>Data!$M3844-5%</f>
        <v>0.2</v>
      </c>
    </row>
    <row r="3845" spans="1:18" ht="15.85" customHeight="1">
      <c r="A3845" s="1"/>
      <c r="B3845" s="6" t="s">
        <v>14</v>
      </c>
      <c r="C3845" s="6">
        <v>1185732</v>
      </c>
      <c r="D3845" s="7">
        <v>44307</v>
      </c>
      <c r="E3845" s="6" t="s">
        <v>15</v>
      </c>
      <c r="F3845" s="6" t="s">
        <v>129</v>
      </c>
      <c r="G3845" s="6" t="s">
        <v>130</v>
      </c>
      <c r="H3845" s="6" t="s">
        <v>22</v>
      </c>
      <c r="I3845" s="8">
        <v>0.5</v>
      </c>
      <c r="J3845" s="9">
        <v>3000</v>
      </c>
      <c r="K3845" s="10">
        <f t="shared" si="30"/>
        <v>1500</v>
      </c>
      <c r="L3845" s="10">
        <f t="shared" si="31"/>
        <v>450</v>
      </c>
      <c r="M3845" s="11">
        <v>0.3</v>
      </c>
      <c r="O3845" s="16"/>
      <c r="P3845" s="14">
        <f>Data!$I3845+0</f>
        <v>0.5</v>
      </c>
      <c r="Q3845" s="12">
        <f>Data!$J3845-250</f>
        <v>2750</v>
      </c>
      <c r="R3845" s="13">
        <f>Data!$M3845-5%</f>
        <v>0.25</v>
      </c>
    </row>
    <row r="3846" spans="1:18" ht="15.85" customHeight="1">
      <c r="A3846" s="1"/>
      <c r="B3846" s="6" t="s">
        <v>14</v>
      </c>
      <c r="C3846" s="6">
        <v>1185732</v>
      </c>
      <c r="D3846" s="7">
        <v>44336</v>
      </c>
      <c r="E3846" s="6" t="s">
        <v>15</v>
      </c>
      <c r="F3846" s="6" t="s">
        <v>129</v>
      </c>
      <c r="G3846" s="6" t="s">
        <v>130</v>
      </c>
      <c r="H3846" s="6" t="s">
        <v>17</v>
      </c>
      <c r="I3846" s="8">
        <v>0.65</v>
      </c>
      <c r="J3846" s="9">
        <v>5700</v>
      </c>
      <c r="K3846" s="10">
        <f t="shared" si="30"/>
        <v>3705</v>
      </c>
      <c r="L3846" s="10">
        <f t="shared" si="31"/>
        <v>1296.7500000000002</v>
      </c>
      <c r="M3846" s="11">
        <v>0.35000000000000003</v>
      </c>
      <c r="O3846" s="16"/>
      <c r="P3846" s="14">
        <f>Data!$I3846+0</f>
        <v>0.65</v>
      </c>
      <c r="Q3846" s="12">
        <f>Data!$J3846-250</f>
        <v>5450</v>
      </c>
      <c r="R3846" s="13">
        <f>Data!$M3846-5%</f>
        <v>0.30000000000000004</v>
      </c>
    </row>
    <row r="3847" spans="1:18" ht="15.85" customHeight="1">
      <c r="A3847" s="1"/>
      <c r="B3847" s="6" t="s">
        <v>14</v>
      </c>
      <c r="C3847" s="6">
        <v>1185732</v>
      </c>
      <c r="D3847" s="7">
        <v>44336</v>
      </c>
      <c r="E3847" s="6" t="s">
        <v>15</v>
      </c>
      <c r="F3847" s="6" t="s">
        <v>129</v>
      </c>
      <c r="G3847" s="6" t="s">
        <v>130</v>
      </c>
      <c r="H3847" s="6" t="s">
        <v>18</v>
      </c>
      <c r="I3847" s="8">
        <v>0.60000000000000009</v>
      </c>
      <c r="J3847" s="9">
        <v>2750</v>
      </c>
      <c r="K3847" s="10">
        <f t="shared" si="30"/>
        <v>1650.0000000000002</v>
      </c>
      <c r="L3847" s="10">
        <f t="shared" si="31"/>
        <v>577.50000000000011</v>
      </c>
      <c r="M3847" s="11">
        <v>0.35000000000000003</v>
      </c>
      <c r="O3847" s="16"/>
      <c r="P3847" s="14">
        <f>Data!$I3847+0</f>
        <v>0.60000000000000009</v>
      </c>
      <c r="Q3847" s="12">
        <f>Data!$J3847-250</f>
        <v>2500</v>
      </c>
      <c r="R3847" s="13">
        <f>Data!$M3847-5%</f>
        <v>0.30000000000000004</v>
      </c>
    </row>
    <row r="3848" spans="1:18" ht="15.85" customHeight="1">
      <c r="A3848" s="1"/>
      <c r="B3848" s="6" t="s">
        <v>14</v>
      </c>
      <c r="C3848" s="6">
        <v>1185732</v>
      </c>
      <c r="D3848" s="7">
        <v>44336</v>
      </c>
      <c r="E3848" s="6" t="s">
        <v>15</v>
      </c>
      <c r="F3848" s="6" t="s">
        <v>129</v>
      </c>
      <c r="G3848" s="6" t="s">
        <v>130</v>
      </c>
      <c r="H3848" s="6" t="s">
        <v>19</v>
      </c>
      <c r="I3848" s="8">
        <v>0.55000000000000004</v>
      </c>
      <c r="J3848" s="9">
        <v>3000</v>
      </c>
      <c r="K3848" s="10">
        <f t="shared" si="30"/>
        <v>1650.0000000000002</v>
      </c>
      <c r="L3848" s="10">
        <f t="shared" si="31"/>
        <v>412.50000000000006</v>
      </c>
      <c r="M3848" s="11">
        <v>0.25</v>
      </c>
      <c r="O3848" s="16"/>
      <c r="P3848" s="14">
        <f>Data!$I3848+0</f>
        <v>0.55000000000000004</v>
      </c>
      <c r="Q3848" s="12">
        <f>Data!$J3848-250</f>
        <v>2750</v>
      </c>
      <c r="R3848" s="13">
        <f>Data!$M3848-5%</f>
        <v>0.2</v>
      </c>
    </row>
    <row r="3849" spans="1:18" ht="15.85" customHeight="1">
      <c r="A3849" s="1"/>
      <c r="B3849" s="6" t="s">
        <v>14</v>
      </c>
      <c r="C3849" s="6">
        <v>1185732</v>
      </c>
      <c r="D3849" s="7">
        <v>44336</v>
      </c>
      <c r="E3849" s="6" t="s">
        <v>15</v>
      </c>
      <c r="F3849" s="6" t="s">
        <v>129</v>
      </c>
      <c r="G3849" s="6" t="s">
        <v>130</v>
      </c>
      <c r="H3849" s="6" t="s">
        <v>20</v>
      </c>
      <c r="I3849" s="8">
        <v>0.55000000000000004</v>
      </c>
      <c r="J3849" s="9">
        <v>2500</v>
      </c>
      <c r="K3849" s="10">
        <f t="shared" si="30"/>
        <v>1375</v>
      </c>
      <c r="L3849" s="10">
        <f t="shared" si="31"/>
        <v>343.75</v>
      </c>
      <c r="M3849" s="11">
        <v>0.25</v>
      </c>
      <c r="O3849" s="16"/>
      <c r="P3849" s="14">
        <f>Data!$I3849+0</f>
        <v>0.55000000000000004</v>
      </c>
      <c r="Q3849" s="12">
        <f>Data!$J3849-250</f>
        <v>2250</v>
      </c>
      <c r="R3849" s="13">
        <f>Data!$M3849-5%</f>
        <v>0.2</v>
      </c>
    </row>
    <row r="3850" spans="1:18" ht="15.85" customHeight="1">
      <c r="A3850" s="1"/>
      <c r="B3850" s="6" t="s">
        <v>14</v>
      </c>
      <c r="C3850" s="6">
        <v>1185732</v>
      </c>
      <c r="D3850" s="7">
        <v>44336</v>
      </c>
      <c r="E3850" s="6" t="s">
        <v>15</v>
      </c>
      <c r="F3850" s="6" t="s">
        <v>129</v>
      </c>
      <c r="G3850" s="6" t="s">
        <v>130</v>
      </c>
      <c r="H3850" s="6" t="s">
        <v>21</v>
      </c>
      <c r="I3850" s="8">
        <v>0.65</v>
      </c>
      <c r="J3850" s="9">
        <v>2750</v>
      </c>
      <c r="K3850" s="10">
        <f t="shared" si="30"/>
        <v>1787.5</v>
      </c>
      <c r="L3850" s="10">
        <f t="shared" si="31"/>
        <v>446.875</v>
      </c>
      <c r="M3850" s="11">
        <v>0.25</v>
      </c>
      <c r="O3850" s="16"/>
      <c r="P3850" s="14">
        <f>Data!$I3850+0</f>
        <v>0.65</v>
      </c>
      <c r="Q3850" s="12">
        <f>Data!$J3850-250</f>
        <v>2500</v>
      </c>
      <c r="R3850" s="13">
        <f>Data!$M3850-5%</f>
        <v>0.2</v>
      </c>
    </row>
    <row r="3851" spans="1:18" ht="15.85" customHeight="1">
      <c r="A3851" s="1"/>
      <c r="B3851" s="6" t="s">
        <v>14</v>
      </c>
      <c r="C3851" s="6">
        <v>1185732</v>
      </c>
      <c r="D3851" s="7">
        <v>44336</v>
      </c>
      <c r="E3851" s="6" t="s">
        <v>15</v>
      </c>
      <c r="F3851" s="6" t="s">
        <v>129</v>
      </c>
      <c r="G3851" s="6" t="s">
        <v>130</v>
      </c>
      <c r="H3851" s="6" t="s">
        <v>22</v>
      </c>
      <c r="I3851" s="8">
        <v>0.70000000000000007</v>
      </c>
      <c r="J3851" s="9">
        <v>4000</v>
      </c>
      <c r="K3851" s="10">
        <f t="shared" si="30"/>
        <v>2800.0000000000005</v>
      </c>
      <c r="L3851" s="10">
        <f t="shared" si="31"/>
        <v>840.00000000000011</v>
      </c>
      <c r="M3851" s="11">
        <v>0.3</v>
      </c>
      <c r="O3851" s="16"/>
      <c r="P3851" s="14">
        <f>Data!$I3851+0</f>
        <v>0.70000000000000007</v>
      </c>
      <c r="Q3851" s="12">
        <f>Data!$J3851-250</f>
        <v>3750</v>
      </c>
      <c r="R3851" s="13">
        <f>Data!$M3851-5%</f>
        <v>0.25</v>
      </c>
    </row>
    <row r="3852" spans="1:18" ht="15.85" customHeight="1">
      <c r="A3852" s="1"/>
      <c r="B3852" s="6" t="s">
        <v>14</v>
      </c>
      <c r="C3852" s="6">
        <v>1185732</v>
      </c>
      <c r="D3852" s="7">
        <v>44369</v>
      </c>
      <c r="E3852" s="6" t="s">
        <v>15</v>
      </c>
      <c r="F3852" s="6" t="s">
        <v>129</v>
      </c>
      <c r="G3852" s="6" t="s">
        <v>130</v>
      </c>
      <c r="H3852" s="6" t="s">
        <v>17</v>
      </c>
      <c r="I3852" s="8">
        <v>0.65</v>
      </c>
      <c r="J3852" s="9">
        <v>6500</v>
      </c>
      <c r="K3852" s="10">
        <f t="shared" si="30"/>
        <v>4225</v>
      </c>
      <c r="L3852" s="10">
        <f t="shared" si="31"/>
        <v>1478.7500000000002</v>
      </c>
      <c r="M3852" s="11">
        <v>0.35000000000000003</v>
      </c>
      <c r="O3852" s="16"/>
      <c r="P3852" s="14">
        <f>Data!$I3852+0</f>
        <v>0.65</v>
      </c>
      <c r="Q3852" s="12">
        <f>Data!$J3852-250</f>
        <v>6250</v>
      </c>
      <c r="R3852" s="13">
        <f>Data!$M3852-5%</f>
        <v>0.30000000000000004</v>
      </c>
    </row>
    <row r="3853" spans="1:18" ht="15.85" customHeight="1">
      <c r="A3853" s="1"/>
      <c r="B3853" s="6" t="s">
        <v>14</v>
      </c>
      <c r="C3853" s="6">
        <v>1185732</v>
      </c>
      <c r="D3853" s="7">
        <v>44369</v>
      </c>
      <c r="E3853" s="6" t="s">
        <v>15</v>
      </c>
      <c r="F3853" s="6" t="s">
        <v>129</v>
      </c>
      <c r="G3853" s="6" t="s">
        <v>130</v>
      </c>
      <c r="H3853" s="6" t="s">
        <v>18</v>
      </c>
      <c r="I3853" s="8">
        <v>0.60000000000000009</v>
      </c>
      <c r="J3853" s="9">
        <v>4000</v>
      </c>
      <c r="K3853" s="10">
        <f t="shared" si="30"/>
        <v>2400.0000000000005</v>
      </c>
      <c r="L3853" s="10">
        <f t="shared" si="31"/>
        <v>840.00000000000023</v>
      </c>
      <c r="M3853" s="11">
        <v>0.35000000000000003</v>
      </c>
      <c r="O3853" s="16"/>
      <c r="P3853" s="14">
        <f>Data!$I3853+0</f>
        <v>0.60000000000000009</v>
      </c>
      <c r="Q3853" s="12">
        <f>Data!$J3853-250</f>
        <v>3750</v>
      </c>
      <c r="R3853" s="13">
        <f>Data!$M3853-5%</f>
        <v>0.30000000000000004</v>
      </c>
    </row>
    <row r="3854" spans="1:18" ht="15.85" customHeight="1">
      <c r="A3854" s="1"/>
      <c r="B3854" s="6" t="s">
        <v>14</v>
      </c>
      <c r="C3854" s="6">
        <v>1185732</v>
      </c>
      <c r="D3854" s="7">
        <v>44369</v>
      </c>
      <c r="E3854" s="6" t="s">
        <v>15</v>
      </c>
      <c r="F3854" s="6" t="s">
        <v>129</v>
      </c>
      <c r="G3854" s="6" t="s">
        <v>130</v>
      </c>
      <c r="H3854" s="6" t="s">
        <v>19</v>
      </c>
      <c r="I3854" s="8">
        <v>0.55000000000000004</v>
      </c>
      <c r="J3854" s="9">
        <v>3250</v>
      </c>
      <c r="K3854" s="10">
        <f t="shared" si="30"/>
        <v>1787.5000000000002</v>
      </c>
      <c r="L3854" s="10">
        <f t="shared" si="31"/>
        <v>446.87500000000006</v>
      </c>
      <c r="M3854" s="11">
        <v>0.25</v>
      </c>
      <c r="O3854" s="16"/>
      <c r="P3854" s="14">
        <f>Data!$I3854+0</f>
        <v>0.55000000000000004</v>
      </c>
      <c r="Q3854" s="12">
        <f>Data!$J3854-250</f>
        <v>3000</v>
      </c>
      <c r="R3854" s="13">
        <f>Data!$M3854-5%</f>
        <v>0.2</v>
      </c>
    </row>
    <row r="3855" spans="1:18" ht="15.85" customHeight="1">
      <c r="A3855" s="1"/>
      <c r="B3855" s="6" t="s">
        <v>14</v>
      </c>
      <c r="C3855" s="6">
        <v>1185732</v>
      </c>
      <c r="D3855" s="7">
        <v>44369</v>
      </c>
      <c r="E3855" s="6" t="s">
        <v>15</v>
      </c>
      <c r="F3855" s="6" t="s">
        <v>129</v>
      </c>
      <c r="G3855" s="6" t="s">
        <v>130</v>
      </c>
      <c r="H3855" s="6" t="s">
        <v>20</v>
      </c>
      <c r="I3855" s="8">
        <v>0.55000000000000004</v>
      </c>
      <c r="J3855" s="9">
        <v>3000</v>
      </c>
      <c r="K3855" s="10">
        <f t="shared" si="30"/>
        <v>1650.0000000000002</v>
      </c>
      <c r="L3855" s="10">
        <f t="shared" si="31"/>
        <v>412.50000000000006</v>
      </c>
      <c r="M3855" s="11">
        <v>0.25</v>
      </c>
      <c r="O3855" s="16"/>
      <c r="P3855" s="14">
        <f>Data!$I3855+0</f>
        <v>0.55000000000000004</v>
      </c>
      <c r="Q3855" s="12">
        <f>Data!$J3855-250</f>
        <v>2750</v>
      </c>
      <c r="R3855" s="13">
        <f>Data!$M3855-5%</f>
        <v>0.2</v>
      </c>
    </row>
    <row r="3856" spans="1:18" ht="15.85" customHeight="1">
      <c r="A3856" s="1"/>
      <c r="B3856" s="6" t="s">
        <v>14</v>
      </c>
      <c r="C3856" s="6">
        <v>1185732</v>
      </c>
      <c r="D3856" s="7">
        <v>44369</v>
      </c>
      <c r="E3856" s="6" t="s">
        <v>15</v>
      </c>
      <c r="F3856" s="6" t="s">
        <v>129</v>
      </c>
      <c r="G3856" s="6" t="s">
        <v>130</v>
      </c>
      <c r="H3856" s="6" t="s">
        <v>21</v>
      </c>
      <c r="I3856" s="8">
        <v>0.65</v>
      </c>
      <c r="J3856" s="9">
        <v>3000</v>
      </c>
      <c r="K3856" s="10">
        <f t="shared" si="30"/>
        <v>1950</v>
      </c>
      <c r="L3856" s="10">
        <f t="shared" si="31"/>
        <v>487.5</v>
      </c>
      <c r="M3856" s="11">
        <v>0.25</v>
      </c>
      <c r="O3856" s="16"/>
      <c r="P3856" s="14">
        <f>Data!$I3856+0</f>
        <v>0.65</v>
      </c>
      <c r="Q3856" s="12">
        <f>Data!$J3856-250</f>
        <v>2750</v>
      </c>
      <c r="R3856" s="13">
        <f>Data!$M3856-5%</f>
        <v>0.2</v>
      </c>
    </row>
    <row r="3857" spans="1:18" ht="15.85" customHeight="1">
      <c r="A3857" s="1"/>
      <c r="B3857" s="6" t="s">
        <v>14</v>
      </c>
      <c r="C3857" s="6">
        <v>1185732</v>
      </c>
      <c r="D3857" s="7">
        <v>44369</v>
      </c>
      <c r="E3857" s="6" t="s">
        <v>15</v>
      </c>
      <c r="F3857" s="6" t="s">
        <v>129</v>
      </c>
      <c r="G3857" s="6" t="s">
        <v>130</v>
      </c>
      <c r="H3857" s="6" t="s">
        <v>22</v>
      </c>
      <c r="I3857" s="8">
        <v>0.70000000000000007</v>
      </c>
      <c r="J3857" s="9">
        <v>4500</v>
      </c>
      <c r="K3857" s="10">
        <f t="shared" si="30"/>
        <v>3150.0000000000005</v>
      </c>
      <c r="L3857" s="10">
        <f t="shared" si="31"/>
        <v>945.00000000000011</v>
      </c>
      <c r="M3857" s="11">
        <v>0.3</v>
      </c>
      <c r="O3857" s="16"/>
      <c r="P3857" s="14">
        <f>Data!$I3857+0</f>
        <v>0.70000000000000007</v>
      </c>
      <c r="Q3857" s="12">
        <f>Data!$J3857-250</f>
        <v>4250</v>
      </c>
      <c r="R3857" s="13">
        <f>Data!$M3857-5%</f>
        <v>0.25</v>
      </c>
    </row>
    <row r="3858" spans="1:18" ht="15.85" customHeight="1">
      <c r="A3858" s="1"/>
      <c r="B3858" s="6" t="s">
        <v>14</v>
      </c>
      <c r="C3858" s="6">
        <v>1185732</v>
      </c>
      <c r="D3858" s="7">
        <v>44397</v>
      </c>
      <c r="E3858" s="6" t="s">
        <v>15</v>
      </c>
      <c r="F3858" s="6" t="s">
        <v>129</v>
      </c>
      <c r="G3858" s="6" t="s">
        <v>130</v>
      </c>
      <c r="H3858" s="6" t="s">
        <v>17</v>
      </c>
      <c r="I3858" s="8">
        <v>0.65</v>
      </c>
      <c r="J3858" s="9">
        <v>6750</v>
      </c>
      <c r="K3858" s="10">
        <f t="shared" si="30"/>
        <v>4387.5</v>
      </c>
      <c r="L3858" s="10">
        <f t="shared" si="31"/>
        <v>1535.6250000000002</v>
      </c>
      <c r="M3858" s="11">
        <v>0.35000000000000003</v>
      </c>
      <c r="O3858" s="16"/>
      <c r="P3858" s="14">
        <f>Data!$I3858+0</f>
        <v>0.65</v>
      </c>
      <c r="Q3858" s="12">
        <f>Data!$J3858-250</f>
        <v>6500</v>
      </c>
      <c r="R3858" s="13">
        <f>Data!$M3858-5%</f>
        <v>0.30000000000000004</v>
      </c>
    </row>
    <row r="3859" spans="1:18" ht="15.85" customHeight="1">
      <c r="A3859" s="1"/>
      <c r="B3859" s="6" t="s">
        <v>14</v>
      </c>
      <c r="C3859" s="6">
        <v>1185732</v>
      </c>
      <c r="D3859" s="7">
        <v>44397</v>
      </c>
      <c r="E3859" s="6" t="s">
        <v>15</v>
      </c>
      <c r="F3859" s="6" t="s">
        <v>129</v>
      </c>
      <c r="G3859" s="6" t="s">
        <v>130</v>
      </c>
      <c r="H3859" s="6" t="s">
        <v>18</v>
      </c>
      <c r="I3859" s="8">
        <v>0.60000000000000009</v>
      </c>
      <c r="J3859" s="9">
        <v>4250</v>
      </c>
      <c r="K3859" s="10">
        <f t="shared" si="30"/>
        <v>2550.0000000000005</v>
      </c>
      <c r="L3859" s="10">
        <f t="shared" si="31"/>
        <v>892.50000000000023</v>
      </c>
      <c r="M3859" s="11">
        <v>0.35000000000000003</v>
      </c>
      <c r="O3859" s="16"/>
      <c r="P3859" s="14">
        <f>Data!$I3859+0</f>
        <v>0.60000000000000009</v>
      </c>
      <c r="Q3859" s="12">
        <f>Data!$J3859-250</f>
        <v>4000</v>
      </c>
      <c r="R3859" s="13">
        <f>Data!$M3859-5%</f>
        <v>0.30000000000000004</v>
      </c>
    </row>
    <row r="3860" spans="1:18" ht="15.85" customHeight="1">
      <c r="A3860" s="1"/>
      <c r="B3860" s="6" t="s">
        <v>14</v>
      </c>
      <c r="C3860" s="6">
        <v>1185732</v>
      </c>
      <c r="D3860" s="7">
        <v>44397</v>
      </c>
      <c r="E3860" s="6" t="s">
        <v>15</v>
      </c>
      <c r="F3860" s="6" t="s">
        <v>129</v>
      </c>
      <c r="G3860" s="6" t="s">
        <v>130</v>
      </c>
      <c r="H3860" s="6" t="s">
        <v>19</v>
      </c>
      <c r="I3860" s="8">
        <v>0.55000000000000004</v>
      </c>
      <c r="J3860" s="9">
        <v>3500</v>
      </c>
      <c r="K3860" s="10">
        <f t="shared" si="30"/>
        <v>1925.0000000000002</v>
      </c>
      <c r="L3860" s="10">
        <f t="shared" si="31"/>
        <v>481.25000000000006</v>
      </c>
      <c r="M3860" s="11">
        <v>0.25</v>
      </c>
      <c r="O3860" s="16"/>
      <c r="P3860" s="14">
        <f>Data!$I3860+0</f>
        <v>0.55000000000000004</v>
      </c>
      <c r="Q3860" s="12">
        <f>Data!$J3860-250</f>
        <v>3250</v>
      </c>
      <c r="R3860" s="13">
        <f>Data!$M3860-5%</f>
        <v>0.2</v>
      </c>
    </row>
    <row r="3861" spans="1:18" ht="15.85" customHeight="1">
      <c r="A3861" s="1"/>
      <c r="B3861" s="6" t="s">
        <v>14</v>
      </c>
      <c r="C3861" s="6">
        <v>1185732</v>
      </c>
      <c r="D3861" s="7">
        <v>44397</v>
      </c>
      <c r="E3861" s="6" t="s">
        <v>15</v>
      </c>
      <c r="F3861" s="6" t="s">
        <v>129</v>
      </c>
      <c r="G3861" s="6" t="s">
        <v>130</v>
      </c>
      <c r="H3861" s="6" t="s">
        <v>20</v>
      </c>
      <c r="I3861" s="8">
        <v>0.55000000000000004</v>
      </c>
      <c r="J3861" s="9">
        <v>3000</v>
      </c>
      <c r="K3861" s="10">
        <f t="shared" si="30"/>
        <v>1650.0000000000002</v>
      </c>
      <c r="L3861" s="10">
        <f t="shared" si="31"/>
        <v>412.50000000000006</v>
      </c>
      <c r="M3861" s="11">
        <v>0.25</v>
      </c>
      <c r="O3861" s="16"/>
      <c r="P3861" s="14">
        <f>Data!$I3861+0</f>
        <v>0.55000000000000004</v>
      </c>
      <c r="Q3861" s="12">
        <f>Data!$J3861-250</f>
        <v>2750</v>
      </c>
      <c r="R3861" s="13">
        <f>Data!$M3861-5%</f>
        <v>0.2</v>
      </c>
    </row>
    <row r="3862" spans="1:18" ht="15.85" customHeight="1">
      <c r="A3862" s="1"/>
      <c r="B3862" s="6" t="s">
        <v>14</v>
      </c>
      <c r="C3862" s="6">
        <v>1185732</v>
      </c>
      <c r="D3862" s="7">
        <v>44397</v>
      </c>
      <c r="E3862" s="6" t="s">
        <v>15</v>
      </c>
      <c r="F3862" s="6" t="s">
        <v>129</v>
      </c>
      <c r="G3862" s="6" t="s">
        <v>130</v>
      </c>
      <c r="H3862" s="6" t="s">
        <v>21</v>
      </c>
      <c r="I3862" s="8">
        <v>0.65</v>
      </c>
      <c r="J3862" s="9">
        <v>3250</v>
      </c>
      <c r="K3862" s="10">
        <f t="shared" si="30"/>
        <v>2112.5</v>
      </c>
      <c r="L3862" s="10">
        <f t="shared" si="31"/>
        <v>528.125</v>
      </c>
      <c r="M3862" s="11">
        <v>0.25</v>
      </c>
      <c r="O3862" s="16"/>
      <c r="P3862" s="14">
        <f>Data!$I3862+0</f>
        <v>0.65</v>
      </c>
      <c r="Q3862" s="12">
        <f>Data!$J3862-250</f>
        <v>3000</v>
      </c>
      <c r="R3862" s="13">
        <f>Data!$M3862-5%</f>
        <v>0.2</v>
      </c>
    </row>
    <row r="3863" spans="1:18" ht="15.85" customHeight="1">
      <c r="A3863" s="1"/>
      <c r="B3863" s="6" t="s">
        <v>14</v>
      </c>
      <c r="C3863" s="6">
        <v>1185732</v>
      </c>
      <c r="D3863" s="7">
        <v>44397</v>
      </c>
      <c r="E3863" s="6" t="s">
        <v>15</v>
      </c>
      <c r="F3863" s="6" t="s">
        <v>129</v>
      </c>
      <c r="G3863" s="6" t="s">
        <v>130</v>
      </c>
      <c r="H3863" s="6" t="s">
        <v>22</v>
      </c>
      <c r="I3863" s="8">
        <v>0.70000000000000007</v>
      </c>
      <c r="J3863" s="9">
        <v>5000</v>
      </c>
      <c r="K3863" s="10">
        <f t="shared" si="30"/>
        <v>3500.0000000000005</v>
      </c>
      <c r="L3863" s="10">
        <f t="shared" si="31"/>
        <v>1050</v>
      </c>
      <c r="M3863" s="11">
        <v>0.3</v>
      </c>
      <c r="O3863" s="16"/>
      <c r="P3863" s="14">
        <f>Data!$I3863+0</f>
        <v>0.70000000000000007</v>
      </c>
      <c r="Q3863" s="12">
        <f>Data!$J3863-250</f>
        <v>4750</v>
      </c>
      <c r="R3863" s="13">
        <f>Data!$M3863-5%</f>
        <v>0.25</v>
      </c>
    </row>
    <row r="3864" spans="1:18" ht="15.85" customHeight="1">
      <c r="A3864" s="1"/>
      <c r="B3864" s="6" t="s">
        <v>14</v>
      </c>
      <c r="C3864" s="6">
        <v>1185732</v>
      </c>
      <c r="D3864" s="7">
        <v>44429</v>
      </c>
      <c r="E3864" s="6" t="s">
        <v>15</v>
      </c>
      <c r="F3864" s="6" t="s">
        <v>129</v>
      </c>
      <c r="G3864" s="6" t="s">
        <v>130</v>
      </c>
      <c r="H3864" s="6" t="s">
        <v>17</v>
      </c>
      <c r="I3864" s="8">
        <v>0.65</v>
      </c>
      <c r="J3864" s="9">
        <v>6500</v>
      </c>
      <c r="K3864" s="10">
        <f t="shared" si="30"/>
        <v>4225</v>
      </c>
      <c r="L3864" s="10">
        <f t="shared" si="31"/>
        <v>1478.7500000000002</v>
      </c>
      <c r="M3864" s="11">
        <v>0.35000000000000003</v>
      </c>
      <c r="O3864" s="16"/>
      <c r="P3864" s="14">
        <f>Data!$I3864+0</f>
        <v>0.65</v>
      </c>
      <c r="Q3864" s="12">
        <f>Data!$J3864-250</f>
        <v>6250</v>
      </c>
      <c r="R3864" s="13">
        <f>Data!$M3864-5%</f>
        <v>0.30000000000000004</v>
      </c>
    </row>
    <row r="3865" spans="1:18" ht="15.85" customHeight="1">
      <c r="A3865" s="1"/>
      <c r="B3865" s="6" t="s">
        <v>14</v>
      </c>
      <c r="C3865" s="6">
        <v>1185732</v>
      </c>
      <c r="D3865" s="7">
        <v>44429</v>
      </c>
      <c r="E3865" s="6" t="s">
        <v>15</v>
      </c>
      <c r="F3865" s="6" t="s">
        <v>129</v>
      </c>
      <c r="G3865" s="6" t="s">
        <v>130</v>
      </c>
      <c r="H3865" s="6" t="s">
        <v>18</v>
      </c>
      <c r="I3865" s="8">
        <v>0.60000000000000009</v>
      </c>
      <c r="J3865" s="9">
        <v>4250</v>
      </c>
      <c r="K3865" s="10">
        <f t="shared" si="30"/>
        <v>2550.0000000000005</v>
      </c>
      <c r="L3865" s="10">
        <f t="shared" si="31"/>
        <v>892.50000000000023</v>
      </c>
      <c r="M3865" s="11">
        <v>0.35000000000000003</v>
      </c>
      <c r="O3865" s="16"/>
      <c r="P3865" s="14">
        <f>Data!$I3865+0</f>
        <v>0.60000000000000009</v>
      </c>
      <c r="Q3865" s="12">
        <f>Data!$J3865-250</f>
        <v>4000</v>
      </c>
      <c r="R3865" s="13">
        <f>Data!$M3865-5%</f>
        <v>0.30000000000000004</v>
      </c>
    </row>
    <row r="3866" spans="1:18" ht="15.85" customHeight="1">
      <c r="A3866" s="1"/>
      <c r="B3866" s="6" t="s">
        <v>14</v>
      </c>
      <c r="C3866" s="6">
        <v>1185732</v>
      </c>
      <c r="D3866" s="7">
        <v>44429</v>
      </c>
      <c r="E3866" s="6" t="s">
        <v>15</v>
      </c>
      <c r="F3866" s="6" t="s">
        <v>129</v>
      </c>
      <c r="G3866" s="6" t="s">
        <v>130</v>
      </c>
      <c r="H3866" s="6" t="s">
        <v>19</v>
      </c>
      <c r="I3866" s="8">
        <v>0.55000000000000004</v>
      </c>
      <c r="J3866" s="9">
        <v>3500</v>
      </c>
      <c r="K3866" s="10">
        <f t="shared" si="30"/>
        <v>1925.0000000000002</v>
      </c>
      <c r="L3866" s="10">
        <f t="shared" si="31"/>
        <v>481.25000000000006</v>
      </c>
      <c r="M3866" s="11">
        <v>0.25</v>
      </c>
      <c r="O3866" s="16"/>
      <c r="P3866" s="14">
        <f>Data!$I3866+0</f>
        <v>0.55000000000000004</v>
      </c>
      <c r="Q3866" s="12">
        <f>Data!$J3866-250</f>
        <v>3250</v>
      </c>
      <c r="R3866" s="13">
        <f>Data!$M3866-5%</f>
        <v>0.2</v>
      </c>
    </row>
    <row r="3867" spans="1:18" ht="15.85" customHeight="1">
      <c r="A3867" s="1"/>
      <c r="B3867" s="6" t="s">
        <v>14</v>
      </c>
      <c r="C3867" s="6">
        <v>1185732</v>
      </c>
      <c r="D3867" s="7">
        <v>44429</v>
      </c>
      <c r="E3867" s="6" t="s">
        <v>15</v>
      </c>
      <c r="F3867" s="6" t="s">
        <v>129</v>
      </c>
      <c r="G3867" s="6" t="s">
        <v>130</v>
      </c>
      <c r="H3867" s="6" t="s">
        <v>20</v>
      </c>
      <c r="I3867" s="8">
        <v>0.55000000000000004</v>
      </c>
      <c r="J3867" s="9">
        <v>2500</v>
      </c>
      <c r="K3867" s="10">
        <f t="shared" si="30"/>
        <v>1375</v>
      </c>
      <c r="L3867" s="10">
        <f t="shared" si="31"/>
        <v>343.75</v>
      </c>
      <c r="M3867" s="11">
        <v>0.25</v>
      </c>
      <c r="O3867" s="16"/>
      <c r="P3867" s="14">
        <f>Data!$I3867+0</f>
        <v>0.55000000000000004</v>
      </c>
      <c r="Q3867" s="12">
        <f>Data!$J3867-250</f>
        <v>2250</v>
      </c>
      <c r="R3867" s="13">
        <f>Data!$M3867-5%</f>
        <v>0.2</v>
      </c>
    </row>
    <row r="3868" spans="1:18" ht="15.85" customHeight="1">
      <c r="A3868" s="1"/>
      <c r="B3868" s="6" t="s">
        <v>14</v>
      </c>
      <c r="C3868" s="6">
        <v>1185732</v>
      </c>
      <c r="D3868" s="7">
        <v>44429</v>
      </c>
      <c r="E3868" s="6" t="s">
        <v>15</v>
      </c>
      <c r="F3868" s="6" t="s">
        <v>129</v>
      </c>
      <c r="G3868" s="6" t="s">
        <v>130</v>
      </c>
      <c r="H3868" s="6" t="s">
        <v>21</v>
      </c>
      <c r="I3868" s="8">
        <v>0.65</v>
      </c>
      <c r="J3868" s="9">
        <v>2250</v>
      </c>
      <c r="K3868" s="10">
        <f t="shared" si="30"/>
        <v>1462.5</v>
      </c>
      <c r="L3868" s="10">
        <f t="shared" si="31"/>
        <v>365.625</v>
      </c>
      <c r="M3868" s="11">
        <v>0.25</v>
      </c>
      <c r="O3868" s="16"/>
      <c r="P3868" s="14">
        <f>Data!$I3868+0</f>
        <v>0.65</v>
      </c>
      <c r="Q3868" s="12">
        <f>Data!$J3868-250</f>
        <v>2000</v>
      </c>
      <c r="R3868" s="13">
        <f>Data!$M3868-5%</f>
        <v>0.2</v>
      </c>
    </row>
    <row r="3869" spans="1:18" ht="15.85" customHeight="1">
      <c r="A3869" s="1"/>
      <c r="B3869" s="6" t="s">
        <v>14</v>
      </c>
      <c r="C3869" s="6">
        <v>1185732</v>
      </c>
      <c r="D3869" s="7">
        <v>44429</v>
      </c>
      <c r="E3869" s="6" t="s">
        <v>15</v>
      </c>
      <c r="F3869" s="6" t="s">
        <v>129</v>
      </c>
      <c r="G3869" s="6" t="s">
        <v>130</v>
      </c>
      <c r="H3869" s="6" t="s">
        <v>22</v>
      </c>
      <c r="I3869" s="8">
        <v>0.70000000000000007</v>
      </c>
      <c r="J3869" s="9">
        <v>4000</v>
      </c>
      <c r="K3869" s="10">
        <f t="shared" si="30"/>
        <v>2800.0000000000005</v>
      </c>
      <c r="L3869" s="10">
        <f t="shared" si="31"/>
        <v>840.00000000000011</v>
      </c>
      <c r="M3869" s="11">
        <v>0.3</v>
      </c>
      <c r="O3869" s="16"/>
      <c r="P3869" s="14">
        <f>Data!$I3869+0</f>
        <v>0.70000000000000007</v>
      </c>
      <c r="Q3869" s="12">
        <f>Data!$J3869-250</f>
        <v>3750</v>
      </c>
      <c r="R3869" s="13">
        <f>Data!$M3869-5%</f>
        <v>0.25</v>
      </c>
    </row>
    <row r="3870" spans="1:18" ht="15.85" customHeight="1">
      <c r="A3870" s="1"/>
      <c r="B3870" s="6" t="s">
        <v>14</v>
      </c>
      <c r="C3870" s="6">
        <v>1185732</v>
      </c>
      <c r="D3870" s="7">
        <v>44459</v>
      </c>
      <c r="E3870" s="6" t="s">
        <v>15</v>
      </c>
      <c r="F3870" s="6" t="s">
        <v>129</v>
      </c>
      <c r="G3870" s="6" t="s">
        <v>130</v>
      </c>
      <c r="H3870" s="6" t="s">
        <v>17</v>
      </c>
      <c r="I3870" s="8">
        <v>0.65</v>
      </c>
      <c r="J3870" s="9">
        <v>5250</v>
      </c>
      <c r="K3870" s="10">
        <f t="shared" si="30"/>
        <v>3412.5</v>
      </c>
      <c r="L3870" s="10">
        <f t="shared" si="31"/>
        <v>1194.375</v>
      </c>
      <c r="M3870" s="11">
        <v>0.35000000000000003</v>
      </c>
      <c r="O3870" s="16"/>
      <c r="P3870" s="14">
        <f>Data!$I3870+0</f>
        <v>0.65</v>
      </c>
      <c r="Q3870" s="12">
        <f>Data!$J3870-250</f>
        <v>5000</v>
      </c>
      <c r="R3870" s="13">
        <f>Data!$M3870-5%</f>
        <v>0.30000000000000004</v>
      </c>
    </row>
    <row r="3871" spans="1:18" ht="15.85" customHeight="1">
      <c r="A3871" s="1"/>
      <c r="B3871" s="6" t="s">
        <v>14</v>
      </c>
      <c r="C3871" s="6">
        <v>1185732</v>
      </c>
      <c r="D3871" s="7">
        <v>44459</v>
      </c>
      <c r="E3871" s="6" t="s">
        <v>15</v>
      </c>
      <c r="F3871" s="6" t="s">
        <v>129</v>
      </c>
      <c r="G3871" s="6" t="s">
        <v>130</v>
      </c>
      <c r="H3871" s="6" t="s">
        <v>18</v>
      </c>
      <c r="I3871" s="8">
        <v>0.60000000000000009</v>
      </c>
      <c r="J3871" s="9">
        <v>3250</v>
      </c>
      <c r="K3871" s="10">
        <f t="shared" si="30"/>
        <v>1950.0000000000002</v>
      </c>
      <c r="L3871" s="10">
        <f t="shared" si="31"/>
        <v>682.50000000000011</v>
      </c>
      <c r="M3871" s="11">
        <v>0.35000000000000003</v>
      </c>
      <c r="O3871" s="16"/>
      <c r="P3871" s="14">
        <f>Data!$I3871+0</f>
        <v>0.60000000000000009</v>
      </c>
      <c r="Q3871" s="12">
        <f>Data!$J3871-250</f>
        <v>3000</v>
      </c>
      <c r="R3871" s="13">
        <f>Data!$M3871-5%</f>
        <v>0.30000000000000004</v>
      </c>
    </row>
    <row r="3872" spans="1:18" ht="15.85" customHeight="1">
      <c r="A3872" s="1"/>
      <c r="B3872" s="6" t="s">
        <v>14</v>
      </c>
      <c r="C3872" s="6">
        <v>1185732</v>
      </c>
      <c r="D3872" s="7">
        <v>44459</v>
      </c>
      <c r="E3872" s="6" t="s">
        <v>15</v>
      </c>
      <c r="F3872" s="6" t="s">
        <v>129</v>
      </c>
      <c r="G3872" s="6" t="s">
        <v>130</v>
      </c>
      <c r="H3872" s="6" t="s">
        <v>19</v>
      </c>
      <c r="I3872" s="8">
        <v>0.55000000000000004</v>
      </c>
      <c r="J3872" s="9">
        <v>2250</v>
      </c>
      <c r="K3872" s="10">
        <f t="shared" si="30"/>
        <v>1237.5</v>
      </c>
      <c r="L3872" s="10">
        <f t="shared" si="31"/>
        <v>309.375</v>
      </c>
      <c r="M3872" s="11">
        <v>0.25</v>
      </c>
      <c r="O3872" s="16"/>
      <c r="P3872" s="14">
        <f>Data!$I3872+0</f>
        <v>0.55000000000000004</v>
      </c>
      <c r="Q3872" s="12">
        <f>Data!$J3872-250</f>
        <v>2000</v>
      </c>
      <c r="R3872" s="13">
        <f>Data!$M3872-5%</f>
        <v>0.2</v>
      </c>
    </row>
    <row r="3873" spans="1:18" ht="15.85" customHeight="1">
      <c r="A3873" s="1"/>
      <c r="B3873" s="6" t="s">
        <v>14</v>
      </c>
      <c r="C3873" s="6">
        <v>1185732</v>
      </c>
      <c r="D3873" s="7">
        <v>44459</v>
      </c>
      <c r="E3873" s="6" t="s">
        <v>15</v>
      </c>
      <c r="F3873" s="6" t="s">
        <v>129</v>
      </c>
      <c r="G3873" s="6" t="s">
        <v>130</v>
      </c>
      <c r="H3873" s="6" t="s">
        <v>20</v>
      </c>
      <c r="I3873" s="8">
        <v>0.55000000000000004</v>
      </c>
      <c r="J3873" s="9">
        <v>2000</v>
      </c>
      <c r="K3873" s="10">
        <f t="shared" si="30"/>
        <v>1100</v>
      </c>
      <c r="L3873" s="10">
        <f t="shared" si="31"/>
        <v>275</v>
      </c>
      <c r="M3873" s="11">
        <v>0.25</v>
      </c>
      <c r="O3873" s="16"/>
      <c r="P3873" s="14">
        <f>Data!$I3873+0</f>
        <v>0.55000000000000004</v>
      </c>
      <c r="Q3873" s="12">
        <f>Data!$J3873-250</f>
        <v>1750</v>
      </c>
      <c r="R3873" s="13">
        <f>Data!$M3873-5%</f>
        <v>0.2</v>
      </c>
    </row>
    <row r="3874" spans="1:18" ht="15.85" customHeight="1">
      <c r="A3874" s="1"/>
      <c r="B3874" s="6" t="s">
        <v>14</v>
      </c>
      <c r="C3874" s="6">
        <v>1185732</v>
      </c>
      <c r="D3874" s="7">
        <v>44459</v>
      </c>
      <c r="E3874" s="6" t="s">
        <v>15</v>
      </c>
      <c r="F3874" s="6" t="s">
        <v>129</v>
      </c>
      <c r="G3874" s="6" t="s">
        <v>130</v>
      </c>
      <c r="H3874" s="6" t="s">
        <v>21</v>
      </c>
      <c r="I3874" s="8">
        <v>0.65</v>
      </c>
      <c r="J3874" s="9">
        <v>2000</v>
      </c>
      <c r="K3874" s="10">
        <f t="shared" si="30"/>
        <v>1300</v>
      </c>
      <c r="L3874" s="10">
        <f t="shared" si="31"/>
        <v>325</v>
      </c>
      <c r="M3874" s="11">
        <v>0.25</v>
      </c>
      <c r="O3874" s="16"/>
      <c r="P3874" s="14">
        <f>Data!$I3874+0</f>
        <v>0.65</v>
      </c>
      <c r="Q3874" s="12">
        <f>Data!$J3874-250</f>
        <v>1750</v>
      </c>
      <c r="R3874" s="13">
        <f>Data!$M3874-5%</f>
        <v>0.2</v>
      </c>
    </row>
    <row r="3875" spans="1:18" ht="15.85" customHeight="1">
      <c r="A3875" s="1"/>
      <c r="B3875" s="6" t="s">
        <v>14</v>
      </c>
      <c r="C3875" s="6">
        <v>1185732</v>
      </c>
      <c r="D3875" s="7">
        <v>44459</v>
      </c>
      <c r="E3875" s="6" t="s">
        <v>15</v>
      </c>
      <c r="F3875" s="6" t="s">
        <v>129</v>
      </c>
      <c r="G3875" s="6" t="s">
        <v>130</v>
      </c>
      <c r="H3875" s="6" t="s">
        <v>22</v>
      </c>
      <c r="I3875" s="8">
        <v>0.70000000000000007</v>
      </c>
      <c r="J3875" s="9">
        <v>3000</v>
      </c>
      <c r="K3875" s="10">
        <f t="shared" si="30"/>
        <v>2100</v>
      </c>
      <c r="L3875" s="10">
        <f t="shared" si="31"/>
        <v>630</v>
      </c>
      <c r="M3875" s="11">
        <v>0.3</v>
      </c>
      <c r="O3875" s="16"/>
      <c r="P3875" s="14">
        <f>Data!$I3875+0</f>
        <v>0.70000000000000007</v>
      </c>
      <c r="Q3875" s="12">
        <f>Data!$J3875-250</f>
        <v>2750</v>
      </c>
      <c r="R3875" s="13">
        <f>Data!$M3875-5%</f>
        <v>0.25</v>
      </c>
    </row>
    <row r="3876" spans="1:18" ht="15.85" customHeight="1">
      <c r="A3876" s="1"/>
      <c r="B3876" s="6" t="s">
        <v>14</v>
      </c>
      <c r="C3876" s="6">
        <v>1185732</v>
      </c>
      <c r="D3876" s="7">
        <v>44491</v>
      </c>
      <c r="E3876" s="6" t="s">
        <v>15</v>
      </c>
      <c r="F3876" s="6" t="s">
        <v>129</v>
      </c>
      <c r="G3876" s="6" t="s">
        <v>130</v>
      </c>
      <c r="H3876" s="6" t="s">
        <v>17</v>
      </c>
      <c r="I3876" s="8">
        <v>0.70000000000000007</v>
      </c>
      <c r="J3876" s="9">
        <v>4500</v>
      </c>
      <c r="K3876" s="10">
        <f t="shared" si="30"/>
        <v>3150.0000000000005</v>
      </c>
      <c r="L3876" s="10">
        <f t="shared" si="31"/>
        <v>1102.5000000000002</v>
      </c>
      <c r="M3876" s="11">
        <v>0.35000000000000003</v>
      </c>
      <c r="O3876" s="16"/>
      <c r="P3876" s="14">
        <f>Data!$I3876+0</f>
        <v>0.70000000000000007</v>
      </c>
      <c r="Q3876" s="12">
        <f>Data!$J3876-250</f>
        <v>4250</v>
      </c>
      <c r="R3876" s="13">
        <f>Data!$M3876-5%</f>
        <v>0.30000000000000004</v>
      </c>
    </row>
    <row r="3877" spans="1:18" ht="15.85" customHeight="1">
      <c r="A3877" s="1"/>
      <c r="B3877" s="6" t="s">
        <v>14</v>
      </c>
      <c r="C3877" s="6">
        <v>1185732</v>
      </c>
      <c r="D3877" s="7">
        <v>44491</v>
      </c>
      <c r="E3877" s="6" t="s">
        <v>15</v>
      </c>
      <c r="F3877" s="6" t="s">
        <v>129</v>
      </c>
      <c r="G3877" s="6" t="s">
        <v>130</v>
      </c>
      <c r="H3877" s="6" t="s">
        <v>18</v>
      </c>
      <c r="I3877" s="8">
        <v>0.65000000000000013</v>
      </c>
      <c r="J3877" s="9">
        <v>2750</v>
      </c>
      <c r="K3877" s="10">
        <f t="shared" si="30"/>
        <v>1787.5000000000005</v>
      </c>
      <c r="L3877" s="10">
        <f t="shared" si="31"/>
        <v>625.62500000000023</v>
      </c>
      <c r="M3877" s="11">
        <v>0.35000000000000003</v>
      </c>
      <c r="O3877" s="16"/>
      <c r="P3877" s="14">
        <f>Data!$I3877+0</f>
        <v>0.65000000000000013</v>
      </c>
      <c r="Q3877" s="12">
        <f>Data!$J3877-250</f>
        <v>2500</v>
      </c>
      <c r="R3877" s="13">
        <f>Data!$M3877-5%</f>
        <v>0.30000000000000004</v>
      </c>
    </row>
    <row r="3878" spans="1:18" ht="15.85" customHeight="1">
      <c r="A3878" s="1"/>
      <c r="B3878" s="6" t="s">
        <v>14</v>
      </c>
      <c r="C3878" s="6">
        <v>1185732</v>
      </c>
      <c r="D3878" s="7">
        <v>44491</v>
      </c>
      <c r="E3878" s="6" t="s">
        <v>15</v>
      </c>
      <c r="F3878" s="6" t="s">
        <v>129</v>
      </c>
      <c r="G3878" s="6" t="s">
        <v>130</v>
      </c>
      <c r="H3878" s="6" t="s">
        <v>19</v>
      </c>
      <c r="I3878" s="8">
        <v>0.65000000000000013</v>
      </c>
      <c r="J3878" s="9">
        <v>1750</v>
      </c>
      <c r="K3878" s="10">
        <f t="shared" si="30"/>
        <v>1137.5000000000002</v>
      </c>
      <c r="L3878" s="10">
        <f t="shared" si="31"/>
        <v>284.37500000000006</v>
      </c>
      <c r="M3878" s="11">
        <v>0.25</v>
      </c>
      <c r="O3878" s="16"/>
      <c r="P3878" s="14">
        <f>Data!$I3878+0</f>
        <v>0.65000000000000013</v>
      </c>
      <c r="Q3878" s="12">
        <f>Data!$J3878-250</f>
        <v>1500</v>
      </c>
      <c r="R3878" s="13">
        <f>Data!$M3878-5%</f>
        <v>0.2</v>
      </c>
    </row>
    <row r="3879" spans="1:18" ht="15.85" customHeight="1">
      <c r="A3879" s="1"/>
      <c r="B3879" s="6" t="s">
        <v>14</v>
      </c>
      <c r="C3879" s="6">
        <v>1185732</v>
      </c>
      <c r="D3879" s="7">
        <v>44491</v>
      </c>
      <c r="E3879" s="6" t="s">
        <v>15</v>
      </c>
      <c r="F3879" s="6" t="s">
        <v>129</v>
      </c>
      <c r="G3879" s="6" t="s">
        <v>130</v>
      </c>
      <c r="H3879" s="6" t="s">
        <v>20</v>
      </c>
      <c r="I3879" s="8">
        <v>0.65000000000000013</v>
      </c>
      <c r="J3879" s="9">
        <v>1500</v>
      </c>
      <c r="K3879" s="10">
        <f t="shared" si="30"/>
        <v>975.00000000000023</v>
      </c>
      <c r="L3879" s="10">
        <f t="shared" si="31"/>
        <v>243.75000000000006</v>
      </c>
      <c r="M3879" s="11">
        <v>0.25</v>
      </c>
      <c r="O3879" s="16"/>
      <c r="P3879" s="14">
        <f>Data!$I3879+0</f>
        <v>0.65000000000000013</v>
      </c>
      <c r="Q3879" s="12">
        <f>Data!$J3879-250</f>
        <v>1250</v>
      </c>
      <c r="R3879" s="13">
        <f>Data!$M3879-5%</f>
        <v>0.2</v>
      </c>
    </row>
    <row r="3880" spans="1:18" ht="15.85" customHeight="1">
      <c r="A3880" s="1"/>
      <c r="B3880" s="6" t="s">
        <v>14</v>
      </c>
      <c r="C3880" s="6">
        <v>1185732</v>
      </c>
      <c r="D3880" s="7">
        <v>44491</v>
      </c>
      <c r="E3880" s="6" t="s">
        <v>15</v>
      </c>
      <c r="F3880" s="6" t="s">
        <v>129</v>
      </c>
      <c r="G3880" s="6" t="s">
        <v>130</v>
      </c>
      <c r="H3880" s="6" t="s">
        <v>21</v>
      </c>
      <c r="I3880" s="8">
        <v>0.75000000000000011</v>
      </c>
      <c r="J3880" s="9">
        <v>1500</v>
      </c>
      <c r="K3880" s="10">
        <f t="shared" si="30"/>
        <v>1125.0000000000002</v>
      </c>
      <c r="L3880" s="10">
        <f t="shared" si="31"/>
        <v>281.25000000000006</v>
      </c>
      <c r="M3880" s="11">
        <v>0.25</v>
      </c>
      <c r="O3880" s="16"/>
      <c r="P3880" s="14">
        <f>Data!$I3880+0</f>
        <v>0.75000000000000011</v>
      </c>
      <c r="Q3880" s="12">
        <f>Data!$J3880-250</f>
        <v>1250</v>
      </c>
      <c r="R3880" s="13">
        <f>Data!$M3880-5%</f>
        <v>0.2</v>
      </c>
    </row>
    <row r="3881" spans="1:18" ht="15.85" customHeight="1">
      <c r="A3881" s="1"/>
      <c r="B3881" s="6" t="s">
        <v>14</v>
      </c>
      <c r="C3881" s="6">
        <v>1185732</v>
      </c>
      <c r="D3881" s="7">
        <v>44491</v>
      </c>
      <c r="E3881" s="6" t="s">
        <v>15</v>
      </c>
      <c r="F3881" s="6" t="s">
        <v>129</v>
      </c>
      <c r="G3881" s="6" t="s">
        <v>130</v>
      </c>
      <c r="H3881" s="6" t="s">
        <v>22</v>
      </c>
      <c r="I3881" s="8">
        <v>0.8</v>
      </c>
      <c r="J3881" s="9">
        <v>2750</v>
      </c>
      <c r="K3881" s="10">
        <f t="shared" si="30"/>
        <v>2200</v>
      </c>
      <c r="L3881" s="10">
        <f t="shared" si="31"/>
        <v>660</v>
      </c>
      <c r="M3881" s="11">
        <v>0.3</v>
      </c>
      <c r="O3881" s="16"/>
      <c r="P3881" s="14">
        <f>Data!$I3881+0</f>
        <v>0.8</v>
      </c>
      <c r="Q3881" s="12">
        <f>Data!$J3881-250</f>
        <v>2500</v>
      </c>
      <c r="R3881" s="13">
        <f>Data!$M3881-5%</f>
        <v>0.25</v>
      </c>
    </row>
    <row r="3882" spans="1:18" ht="15.85" customHeight="1">
      <c r="A3882" s="1"/>
      <c r="B3882" s="6" t="s">
        <v>14</v>
      </c>
      <c r="C3882" s="6">
        <v>1185732</v>
      </c>
      <c r="D3882" s="7">
        <v>44521</v>
      </c>
      <c r="E3882" s="6" t="s">
        <v>15</v>
      </c>
      <c r="F3882" s="6" t="s">
        <v>129</v>
      </c>
      <c r="G3882" s="6" t="s">
        <v>130</v>
      </c>
      <c r="H3882" s="6" t="s">
        <v>17</v>
      </c>
      <c r="I3882" s="8">
        <v>0.75000000000000011</v>
      </c>
      <c r="J3882" s="9">
        <v>4250</v>
      </c>
      <c r="K3882" s="10">
        <f t="shared" si="30"/>
        <v>3187.5000000000005</v>
      </c>
      <c r="L3882" s="10">
        <f t="shared" si="31"/>
        <v>1115.6250000000002</v>
      </c>
      <c r="M3882" s="11">
        <v>0.35000000000000003</v>
      </c>
      <c r="O3882" s="16"/>
      <c r="P3882" s="14">
        <f>Data!$I3882+0</f>
        <v>0.75000000000000011</v>
      </c>
      <c r="Q3882" s="12">
        <f>Data!$J3882-250</f>
        <v>4000</v>
      </c>
      <c r="R3882" s="13">
        <f>Data!$M3882-5%</f>
        <v>0.30000000000000004</v>
      </c>
    </row>
    <row r="3883" spans="1:18" ht="15.85" customHeight="1">
      <c r="A3883" s="1"/>
      <c r="B3883" s="6" t="s">
        <v>14</v>
      </c>
      <c r="C3883" s="6">
        <v>1185732</v>
      </c>
      <c r="D3883" s="7">
        <v>44521</v>
      </c>
      <c r="E3883" s="6" t="s">
        <v>15</v>
      </c>
      <c r="F3883" s="6" t="s">
        <v>129</v>
      </c>
      <c r="G3883" s="6" t="s">
        <v>130</v>
      </c>
      <c r="H3883" s="6" t="s">
        <v>18</v>
      </c>
      <c r="I3883" s="8">
        <v>0.65000000000000013</v>
      </c>
      <c r="J3883" s="9">
        <v>3000</v>
      </c>
      <c r="K3883" s="10">
        <f t="shared" si="30"/>
        <v>1950.0000000000005</v>
      </c>
      <c r="L3883" s="10">
        <f t="shared" si="31"/>
        <v>682.50000000000023</v>
      </c>
      <c r="M3883" s="11">
        <v>0.35000000000000003</v>
      </c>
      <c r="O3883" s="16"/>
      <c r="P3883" s="14">
        <f>Data!$I3883+0</f>
        <v>0.65000000000000013</v>
      </c>
      <c r="Q3883" s="12">
        <f>Data!$J3883-250</f>
        <v>2750</v>
      </c>
      <c r="R3883" s="13">
        <f>Data!$M3883-5%</f>
        <v>0.30000000000000004</v>
      </c>
    </row>
    <row r="3884" spans="1:18" ht="15.85" customHeight="1">
      <c r="A3884" s="1"/>
      <c r="B3884" s="6" t="s">
        <v>14</v>
      </c>
      <c r="C3884" s="6">
        <v>1185732</v>
      </c>
      <c r="D3884" s="7">
        <v>44521</v>
      </c>
      <c r="E3884" s="6" t="s">
        <v>15</v>
      </c>
      <c r="F3884" s="6" t="s">
        <v>129</v>
      </c>
      <c r="G3884" s="6" t="s">
        <v>130</v>
      </c>
      <c r="H3884" s="6" t="s">
        <v>19</v>
      </c>
      <c r="I3884" s="8">
        <v>0.65000000000000013</v>
      </c>
      <c r="J3884" s="9">
        <v>3200</v>
      </c>
      <c r="K3884" s="10">
        <f t="shared" si="30"/>
        <v>2080.0000000000005</v>
      </c>
      <c r="L3884" s="10">
        <f t="shared" si="31"/>
        <v>520.00000000000011</v>
      </c>
      <c r="M3884" s="11">
        <v>0.25</v>
      </c>
      <c r="O3884" s="16"/>
      <c r="P3884" s="14">
        <f>Data!$I3884+0</f>
        <v>0.65000000000000013</v>
      </c>
      <c r="Q3884" s="12">
        <f>Data!$J3884-250</f>
        <v>2950</v>
      </c>
      <c r="R3884" s="13">
        <f>Data!$M3884-5%</f>
        <v>0.2</v>
      </c>
    </row>
    <row r="3885" spans="1:18" ht="15.85" customHeight="1">
      <c r="A3885" s="1"/>
      <c r="B3885" s="6" t="s">
        <v>14</v>
      </c>
      <c r="C3885" s="6">
        <v>1185732</v>
      </c>
      <c r="D3885" s="7">
        <v>44521</v>
      </c>
      <c r="E3885" s="6" t="s">
        <v>15</v>
      </c>
      <c r="F3885" s="6" t="s">
        <v>129</v>
      </c>
      <c r="G3885" s="6" t="s">
        <v>130</v>
      </c>
      <c r="H3885" s="6" t="s">
        <v>20</v>
      </c>
      <c r="I3885" s="8">
        <v>0.65000000000000013</v>
      </c>
      <c r="J3885" s="9">
        <v>3000</v>
      </c>
      <c r="K3885" s="10">
        <f t="shared" si="30"/>
        <v>1950.0000000000005</v>
      </c>
      <c r="L3885" s="10">
        <f t="shared" si="31"/>
        <v>487.50000000000011</v>
      </c>
      <c r="M3885" s="11">
        <v>0.25</v>
      </c>
      <c r="O3885" s="16"/>
      <c r="P3885" s="14">
        <f>Data!$I3885+0</f>
        <v>0.65000000000000013</v>
      </c>
      <c r="Q3885" s="12">
        <f>Data!$J3885-250</f>
        <v>2750</v>
      </c>
      <c r="R3885" s="13">
        <f>Data!$M3885-5%</f>
        <v>0.2</v>
      </c>
    </row>
    <row r="3886" spans="1:18" ht="15.85" customHeight="1">
      <c r="A3886" s="1"/>
      <c r="B3886" s="6" t="s">
        <v>14</v>
      </c>
      <c r="C3886" s="6">
        <v>1185732</v>
      </c>
      <c r="D3886" s="7">
        <v>44521</v>
      </c>
      <c r="E3886" s="6" t="s">
        <v>15</v>
      </c>
      <c r="F3886" s="6" t="s">
        <v>129</v>
      </c>
      <c r="G3886" s="6" t="s">
        <v>130</v>
      </c>
      <c r="H3886" s="6" t="s">
        <v>21</v>
      </c>
      <c r="I3886" s="8">
        <v>0.75000000000000011</v>
      </c>
      <c r="J3886" s="9">
        <v>2750</v>
      </c>
      <c r="K3886" s="10">
        <f t="shared" si="30"/>
        <v>2062.5000000000005</v>
      </c>
      <c r="L3886" s="10">
        <f t="shared" si="31"/>
        <v>515.62500000000011</v>
      </c>
      <c r="M3886" s="11">
        <v>0.25</v>
      </c>
      <c r="O3886" s="16"/>
      <c r="P3886" s="14">
        <f>Data!$I3886+0</f>
        <v>0.75000000000000011</v>
      </c>
      <c r="Q3886" s="12">
        <f>Data!$J3886-250</f>
        <v>2500</v>
      </c>
      <c r="R3886" s="13">
        <f>Data!$M3886-5%</f>
        <v>0.2</v>
      </c>
    </row>
    <row r="3887" spans="1:18" ht="15.85" customHeight="1">
      <c r="A3887" s="1"/>
      <c r="B3887" s="6" t="s">
        <v>14</v>
      </c>
      <c r="C3887" s="6">
        <v>1185732</v>
      </c>
      <c r="D3887" s="7">
        <v>44521</v>
      </c>
      <c r="E3887" s="6" t="s">
        <v>15</v>
      </c>
      <c r="F3887" s="6" t="s">
        <v>129</v>
      </c>
      <c r="G3887" s="6" t="s">
        <v>130</v>
      </c>
      <c r="H3887" s="6" t="s">
        <v>22</v>
      </c>
      <c r="I3887" s="8">
        <v>0.8</v>
      </c>
      <c r="J3887" s="9">
        <v>3750</v>
      </c>
      <c r="K3887" s="10">
        <f t="shared" si="30"/>
        <v>3000</v>
      </c>
      <c r="L3887" s="10">
        <f t="shared" si="31"/>
        <v>900</v>
      </c>
      <c r="M3887" s="11">
        <v>0.3</v>
      </c>
      <c r="O3887" s="16"/>
      <c r="P3887" s="14">
        <f>Data!$I3887+0</f>
        <v>0.8</v>
      </c>
      <c r="Q3887" s="12">
        <f>Data!$J3887-250</f>
        <v>3500</v>
      </c>
      <c r="R3887" s="13">
        <f>Data!$M3887-5%</f>
        <v>0.25</v>
      </c>
    </row>
    <row r="3888" spans="1:18" ht="15.85" customHeight="1">
      <c r="A3888" s="1"/>
      <c r="B3888" s="6" t="s">
        <v>14</v>
      </c>
      <c r="C3888" s="6">
        <v>1185732</v>
      </c>
      <c r="D3888" s="7">
        <v>44550</v>
      </c>
      <c r="E3888" s="6" t="s">
        <v>15</v>
      </c>
      <c r="F3888" s="6" t="s">
        <v>129</v>
      </c>
      <c r="G3888" s="6" t="s">
        <v>130</v>
      </c>
      <c r="H3888" s="6" t="s">
        <v>17</v>
      </c>
      <c r="I3888" s="8">
        <v>0.75000000000000011</v>
      </c>
      <c r="J3888" s="9">
        <v>6000</v>
      </c>
      <c r="K3888" s="10">
        <f t="shared" si="30"/>
        <v>4500.0000000000009</v>
      </c>
      <c r="L3888" s="10">
        <f t="shared" si="31"/>
        <v>1575.0000000000005</v>
      </c>
      <c r="M3888" s="11">
        <v>0.35000000000000003</v>
      </c>
      <c r="O3888" s="16"/>
      <c r="P3888" s="14">
        <f>Data!$I3888+0</f>
        <v>0.75000000000000011</v>
      </c>
      <c r="Q3888" s="12">
        <f>Data!$J3888-250</f>
        <v>5750</v>
      </c>
      <c r="R3888" s="13">
        <f>Data!$M3888-5%</f>
        <v>0.30000000000000004</v>
      </c>
    </row>
    <row r="3889" spans="1:18" ht="15.85" customHeight="1">
      <c r="A3889" s="1"/>
      <c r="B3889" s="6" t="s">
        <v>14</v>
      </c>
      <c r="C3889" s="6">
        <v>1185732</v>
      </c>
      <c r="D3889" s="7">
        <v>44550</v>
      </c>
      <c r="E3889" s="6" t="s">
        <v>15</v>
      </c>
      <c r="F3889" s="6" t="s">
        <v>129</v>
      </c>
      <c r="G3889" s="6" t="s">
        <v>130</v>
      </c>
      <c r="H3889" s="6" t="s">
        <v>18</v>
      </c>
      <c r="I3889" s="8">
        <v>0.65000000000000013</v>
      </c>
      <c r="J3889" s="9">
        <v>4000</v>
      </c>
      <c r="K3889" s="10">
        <f t="shared" si="30"/>
        <v>2600.0000000000005</v>
      </c>
      <c r="L3889" s="10">
        <f t="shared" si="31"/>
        <v>910.00000000000023</v>
      </c>
      <c r="M3889" s="11">
        <v>0.35000000000000003</v>
      </c>
      <c r="O3889" s="16"/>
      <c r="P3889" s="14">
        <f>Data!$I3889+0</f>
        <v>0.65000000000000013</v>
      </c>
      <c r="Q3889" s="12">
        <f>Data!$J3889-250</f>
        <v>3750</v>
      </c>
      <c r="R3889" s="13">
        <f>Data!$M3889-5%</f>
        <v>0.30000000000000004</v>
      </c>
    </row>
    <row r="3890" spans="1:18" ht="15.85" customHeight="1">
      <c r="A3890" s="1"/>
      <c r="B3890" s="6" t="s">
        <v>14</v>
      </c>
      <c r="C3890" s="6">
        <v>1185732</v>
      </c>
      <c r="D3890" s="7">
        <v>44550</v>
      </c>
      <c r="E3890" s="6" t="s">
        <v>15</v>
      </c>
      <c r="F3890" s="6" t="s">
        <v>129</v>
      </c>
      <c r="G3890" s="6" t="s">
        <v>130</v>
      </c>
      <c r="H3890" s="6" t="s">
        <v>19</v>
      </c>
      <c r="I3890" s="8">
        <v>0.65000000000000013</v>
      </c>
      <c r="J3890" s="9">
        <v>3750</v>
      </c>
      <c r="K3890" s="10">
        <f t="shared" si="30"/>
        <v>2437.5000000000005</v>
      </c>
      <c r="L3890" s="10">
        <f t="shared" si="31"/>
        <v>609.37500000000011</v>
      </c>
      <c r="M3890" s="11">
        <v>0.25</v>
      </c>
      <c r="O3890" s="16"/>
      <c r="P3890" s="14">
        <f>Data!$I3890+0</f>
        <v>0.65000000000000013</v>
      </c>
      <c r="Q3890" s="12">
        <f>Data!$J3890-250</f>
        <v>3500</v>
      </c>
      <c r="R3890" s="13">
        <f>Data!$M3890-5%</f>
        <v>0.2</v>
      </c>
    </row>
    <row r="3891" spans="1:18" ht="15.85" customHeight="1">
      <c r="A3891" s="1"/>
      <c r="B3891" s="6" t="s">
        <v>14</v>
      </c>
      <c r="C3891" s="6">
        <v>1185732</v>
      </c>
      <c r="D3891" s="7">
        <v>44550</v>
      </c>
      <c r="E3891" s="6" t="s">
        <v>15</v>
      </c>
      <c r="F3891" s="6" t="s">
        <v>129</v>
      </c>
      <c r="G3891" s="6" t="s">
        <v>130</v>
      </c>
      <c r="H3891" s="6" t="s">
        <v>20</v>
      </c>
      <c r="I3891" s="8">
        <v>0.65000000000000013</v>
      </c>
      <c r="J3891" s="9">
        <v>3250</v>
      </c>
      <c r="K3891" s="10">
        <f t="shared" si="30"/>
        <v>2112.5000000000005</v>
      </c>
      <c r="L3891" s="10">
        <f t="shared" si="31"/>
        <v>528.12500000000011</v>
      </c>
      <c r="M3891" s="11">
        <v>0.25</v>
      </c>
      <c r="O3891" s="16"/>
      <c r="P3891" s="14">
        <f>Data!$I3891+0</f>
        <v>0.65000000000000013</v>
      </c>
      <c r="Q3891" s="12">
        <f>Data!$J3891-250</f>
        <v>3000</v>
      </c>
      <c r="R3891" s="13">
        <f>Data!$M3891-5%</f>
        <v>0.2</v>
      </c>
    </row>
    <row r="3892" spans="1:18" ht="15.85" customHeight="1">
      <c r="A3892" s="1"/>
      <c r="B3892" s="6" t="s">
        <v>14</v>
      </c>
      <c r="C3892" s="6">
        <v>1185732</v>
      </c>
      <c r="D3892" s="7">
        <v>44550</v>
      </c>
      <c r="E3892" s="6" t="s">
        <v>15</v>
      </c>
      <c r="F3892" s="6" t="s">
        <v>129</v>
      </c>
      <c r="G3892" s="6" t="s">
        <v>130</v>
      </c>
      <c r="H3892" s="6" t="s">
        <v>21</v>
      </c>
      <c r="I3892" s="8">
        <v>0.75000000000000011</v>
      </c>
      <c r="J3892" s="9">
        <v>3250</v>
      </c>
      <c r="K3892" s="10">
        <f t="shared" si="30"/>
        <v>2437.5000000000005</v>
      </c>
      <c r="L3892" s="10">
        <f t="shared" si="31"/>
        <v>609.37500000000011</v>
      </c>
      <c r="M3892" s="11">
        <v>0.25</v>
      </c>
      <c r="O3892" s="16"/>
      <c r="P3892" s="14">
        <f>Data!$I3892+0</f>
        <v>0.75000000000000011</v>
      </c>
      <c r="Q3892" s="12">
        <f>Data!$J3892-250</f>
        <v>3000</v>
      </c>
      <c r="R3892" s="13">
        <f>Data!$M3892-5%</f>
        <v>0.2</v>
      </c>
    </row>
    <row r="3893" spans="1:18" ht="15.85" customHeight="1">
      <c r="A3893" s="1"/>
      <c r="B3893" s="6" t="s">
        <v>14</v>
      </c>
      <c r="C3893" s="6">
        <v>1185732</v>
      </c>
      <c r="D3893" s="7">
        <v>44550</v>
      </c>
      <c r="E3893" s="6" t="s">
        <v>15</v>
      </c>
      <c r="F3893" s="6" t="s">
        <v>129</v>
      </c>
      <c r="G3893" s="6" t="s">
        <v>130</v>
      </c>
      <c r="H3893" s="6" t="s">
        <v>22</v>
      </c>
      <c r="I3893" s="8">
        <v>0.8</v>
      </c>
      <c r="J3893" s="9">
        <v>4250</v>
      </c>
      <c r="K3893" s="10">
        <f t="shared" si="30"/>
        <v>3400</v>
      </c>
      <c r="L3893" s="10">
        <f t="shared" si="31"/>
        <v>1020</v>
      </c>
      <c r="M3893" s="11">
        <v>0.3</v>
      </c>
      <c r="O3893" s="16"/>
      <c r="P3893" s="14">
        <f>Data!$I3893+0</f>
        <v>0.8</v>
      </c>
      <c r="Q3893" s="12">
        <f>Data!$J3893-250</f>
        <v>4000</v>
      </c>
      <c r="R3893" s="13">
        <f>Data!$M3893-5%</f>
        <v>0.25</v>
      </c>
    </row>
  </sheetData>
  <pageMargins left="0.7" right="0.7" top="0.75" bottom="0.75" header="0" footer="0"/>
  <pageSetup orientation="portrait"/>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Z1000"/>
  <sheetViews>
    <sheetView showGridLines="0" tabSelected="1" zoomScale="58" zoomScaleNormal="100" workbookViewId="0">
      <selection activeCell="AE3" sqref="AE3"/>
    </sheetView>
  </sheetViews>
  <sheetFormatPr defaultColWidth="14.44140625" defaultRowHeight="15.05" customHeight="1"/>
  <cols>
    <col min="1" max="2" width="8.6640625" customWidth="1"/>
    <col min="3" max="3" width="12" customWidth="1"/>
    <col min="4" max="4" width="4.44140625" customWidth="1"/>
    <col min="5" max="10" width="8.6640625" customWidth="1"/>
    <col min="11" max="11" width="18" customWidth="1"/>
    <col min="12" max="12" width="3.33203125" customWidth="1"/>
    <col min="13" max="13" width="8.6640625" customWidth="1"/>
    <col min="14" max="14" width="11.33203125" customWidth="1"/>
    <col min="15" max="15" width="3.33203125" customWidth="1"/>
    <col min="16" max="16" width="8.6640625" customWidth="1"/>
    <col min="17" max="17" width="17.109375" customWidth="1"/>
    <col min="18" max="18" width="3.33203125" customWidth="1"/>
    <col min="19" max="19" width="11.88671875" customWidth="1"/>
    <col min="20" max="20" width="26.109375" customWidth="1"/>
    <col min="21" max="21" width="0.5546875" customWidth="1"/>
    <col min="22" max="22" width="14" customWidth="1"/>
    <col min="23" max="23" width="24.44140625" customWidth="1"/>
    <col min="24" max="26" width="8.6640625" customWidth="1"/>
  </cols>
  <sheetData>
    <row r="1" spans="1:26" ht="7.55" customHeight="1">
      <c r="A1" s="19"/>
      <c r="B1" s="19"/>
      <c r="C1" s="19"/>
      <c r="D1" s="19"/>
      <c r="E1" s="19"/>
      <c r="F1" s="19"/>
      <c r="G1" s="19"/>
      <c r="H1" s="19"/>
      <c r="I1" s="19"/>
      <c r="J1" s="19"/>
      <c r="K1" s="19"/>
      <c r="L1" s="19"/>
      <c r="M1" s="19"/>
      <c r="N1" s="19"/>
      <c r="O1" s="19"/>
      <c r="P1" s="19"/>
      <c r="Q1" s="19"/>
      <c r="R1" s="19"/>
      <c r="S1" s="19"/>
      <c r="T1" s="19"/>
      <c r="U1" s="19"/>
      <c r="V1" s="19"/>
      <c r="W1" s="19"/>
      <c r="X1" s="19"/>
      <c r="Y1" s="19"/>
      <c r="Z1" s="19"/>
    </row>
    <row r="2" spans="1:26" ht="33.049999999999997" customHeight="1">
      <c r="A2" s="19"/>
      <c r="B2" s="19"/>
      <c r="C2" s="19"/>
      <c r="D2" s="42" t="s">
        <v>131</v>
      </c>
      <c r="E2" s="43"/>
      <c r="F2" s="43"/>
      <c r="G2" s="43"/>
      <c r="H2" s="43"/>
      <c r="I2" s="43"/>
      <c r="J2" s="43"/>
      <c r="K2" s="44"/>
      <c r="L2" s="20"/>
      <c r="M2" s="38" t="s">
        <v>11</v>
      </c>
      <c r="N2" s="39"/>
      <c r="O2" s="21"/>
      <c r="P2" s="38" t="s">
        <v>152</v>
      </c>
      <c r="Q2" s="39"/>
      <c r="R2" s="21"/>
      <c r="S2" s="38" t="s">
        <v>136</v>
      </c>
      <c r="T2" s="48"/>
      <c r="U2" s="22"/>
      <c r="V2" s="38" t="s">
        <v>137</v>
      </c>
      <c r="W2" s="39"/>
      <c r="X2" s="21"/>
      <c r="Y2" s="19"/>
      <c r="Z2" s="19"/>
    </row>
    <row r="3" spans="1:26" ht="33.049999999999997" customHeight="1">
      <c r="A3" s="23"/>
      <c r="B3" s="23"/>
      <c r="C3" s="20"/>
      <c r="D3" s="45"/>
      <c r="E3" s="46"/>
      <c r="F3" s="46"/>
      <c r="G3" s="46"/>
      <c r="H3" s="46"/>
      <c r="I3" s="46"/>
      <c r="J3" s="46"/>
      <c r="K3" s="47"/>
      <c r="L3" s="20"/>
      <c r="M3" s="49">
        <f>GETPIVOTDATA("[Measures].[Sum of Total Sales]",Sheet1!$A$3)</f>
        <v>8684027.5</v>
      </c>
      <c r="N3" s="49"/>
      <c r="O3" s="24"/>
      <c r="P3" s="50">
        <f>GETPIVOTDATA("[Measures].[Sum of Units Sold]",Sheet1!$A$3)</f>
        <v>17148250</v>
      </c>
      <c r="Q3" s="41"/>
      <c r="R3" s="24"/>
      <c r="S3" s="49">
        <f>GETPIVOTDATA("[Measures].[Sum of Operating Profit]",Sheet1!$A$3)</f>
        <v>3173631.875</v>
      </c>
      <c r="T3" s="41"/>
      <c r="U3" s="26"/>
      <c r="V3" s="40">
        <f>GETPIVOTDATA("[Measures].[Average of Operating Margin]",Sheet1!$A$3)</f>
        <v>0.36310442386831221</v>
      </c>
      <c r="W3" s="41"/>
      <c r="X3" s="24"/>
      <c r="Y3" s="23"/>
      <c r="Z3" s="23"/>
    </row>
    <row r="4" spans="1:26" ht="7.55" customHeight="1">
      <c r="A4" s="25"/>
      <c r="B4" s="25"/>
      <c r="C4" s="25"/>
      <c r="D4" s="25"/>
      <c r="E4" s="25"/>
      <c r="F4" s="25"/>
      <c r="G4" s="25"/>
      <c r="H4" s="25"/>
      <c r="I4" s="25"/>
      <c r="J4" s="25"/>
      <c r="K4" s="25"/>
      <c r="L4" s="25"/>
      <c r="M4" s="25"/>
      <c r="N4" s="25"/>
      <c r="O4" s="25"/>
      <c r="P4" s="25"/>
      <c r="Q4" s="25"/>
      <c r="R4" s="25"/>
      <c r="S4" s="25"/>
      <c r="T4" s="25"/>
      <c r="U4" s="25"/>
      <c r="V4" s="25"/>
      <c r="W4" s="25"/>
      <c r="X4" s="25"/>
      <c r="Y4" s="25"/>
      <c r="Z4" s="25"/>
    </row>
    <row r="5" spans="1:26" ht="6.75" customHeight="1">
      <c r="A5" s="18"/>
      <c r="B5" s="18"/>
      <c r="C5" s="18"/>
      <c r="D5" s="18"/>
      <c r="E5" s="18"/>
      <c r="F5" s="18"/>
      <c r="G5" s="18"/>
      <c r="H5" s="18"/>
      <c r="I5" s="18"/>
      <c r="J5" s="18"/>
      <c r="K5" s="18"/>
      <c r="L5" s="18"/>
      <c r="M5" s="18"/>
      <c r="N5" s="18"/>
      <c r="O5" s="18"/>
      <c r="P5" s="18"/>
      <c r="Q5" s="18"/>
      <c r="R5" s="18"/>
      <c r="S5" s="18"/>
      <c r="T5" s="18"/>
      <c r="U5" s="18"/>
      <c r="V5" s="18"/>
      <c r="W5" s="18"/>
      <c r="X5" s="18"/>
      <c r="Y5" s="18"/>
      <c r="Z5" s="18"/>
    </row>
    <row r="6" spans="1:26">
      <c r="A6" s="18"/>
      <c r="B6" s="18"/>
      <c r="C6" s="18"/>
      <c r="D6" s="18"/>
      <c r="E6" s="18"/>
      <c r="F6" s="18"/>
      <c r="G6" s="18"/>
      <c r="H6" s="18"/>
      <c r="I6" s="18"/>
      <c r="J6" s="18"/>
      <c r="K6" s="18"/>
      <c r="L6" s="18"/>
      <c r="M6" s="18"/>
      <c r="N6" s="18"/>
      <c r="O6" s="18"/>
      <c r="P6" s="18"/>
      <c r="Q6" s="18"/>
      <c r="R6" s="18"/>
      <c r="S6" s="18"/>
      <c r="T6" s="18"/>
      <c r="U6" s="18"/>
      <c r="V6" s="18"/>
      <c r="W6" s="18"/>
      <c r="X6" s="18"/>
      <c r="Y6" s="18"/>
      <c r="Z6" s="18"/>
    </row>
    <row r="7" spans="1:26">
      <c r="A7" s="18"/>
      <c r="B7" s="18"/>
      <c r="C7" s="18"/>
      <c r="D7" s="18"/>
      <c r="E7" s="18"/>
      <c r="F7" s="18"/>
      <c r="G7" s="18"/>
      <c r="H7" s="18"/>
      <c r="I7" s="18"/>
      <c r="J7" s="18"/>
      <c r="K7" s="18"/>
      <c r="L7" s="18"/>
      <c r="M7" s="18"/>
      <c r="N7" s="18"/>
      <c r="O7" s="18"/>
      <c r="P7" s="18"/>
      <c r="Q7" s="18"/>
      <c r="R7" s="18"/>
      <c r="S7" s="18"/>
      <c r="T7" s="18"/>
      <c r="U7" s="18"/>
      <c r="V7" s="18"/>
      <c r="W7" s="18"/>
      <c r="X7" s="18"/>
      <c r="Y7" s="18"/>
      <c r="Z7" s="18"/>
    </row>
    <row r="8" spans="1:26">
      <c r="A8" s="18"/>
      <c r="B8" s="18"/>
      <c r="C8" s="18"/>
      <c r="D8" s="18"/>
      <c r="E8" s="18"/>
      <c r="F8" s="18"/>
      <c r="G8" s="18"/>
      <c r="H8" s="18"/>
      <c r="I8" s="18"/>
      <c r="J8" s="18"/>
      <c r="K8" s="18"/>
      <c r="L8" s="18"/>
      <c r="M8" s="18"/>
      <c r="N8" s="18"/>
      <c r="O8" s="18"/>
      <c r="P8" s="18"/>
      <c r="Q8" s="18"/>
      <c r="R8" s="18"/>
      <c r="S8" s="18"/>
      <c r="T8" s="18"/>
      <c r="U8" s="18"/>
      <c r="V8" s="18"/>
      <c r="W8" s="18"/>
      <c r="X8" s="18"/>
      <c r="Y8" s="18"/>
      <c r="Z8" s="18"/>
    </row>
    <row r="9" spans="1:26">
      <c r="A9" s="18"/>
      <c r="B9" s="18"/>
      <c r="C9" s="18"/>
      <c r="D9" s="18"/>
      <c r="E9" s="18"/>
      <c r="F9" s="18"/>
      <c r="G9" s="18"/>
      <c r="H9" s="18"/>
      <c r="I9" s="18"/>
      <c r="J9" s="18"/>
      <c r="K9" s="18"/>
      <c r="L9" s="18"/>
      <c r="M9" s="18"/>
      <c r="N9" s="18"/>
      <c r="O9" s="18"/>
      <c r="P9" s="18"/>
      <c r="Q9" s="18"/>
      <c r="R9" s="18"/>
      <c r="S9" s="18"/>
      <c r="T9" s="18"/>
      <c r="U9" s="18"/>
      <c r="V9" s="18"/>
      <c r="W9" s="18"/>
      <c r="X9" s="18"/>
      <c r="Y9" s="18"/>
      <c r="Z9" s="18"/>
    </row>
    <row r="10" spans="1:26">
      <c r="A10" s="18"/>
      <c r="B10" s="18"/>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c r="A11" s="18"/>
      <c r="B11" s="18"/>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c r="A12" s="18"/>
      <c r="B12" s="18"/>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c r="A14" s="18"/>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5.85" customHeight="1">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5.85" customHeight="1">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5.85" customHeight="1">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5.85" customHeight="1">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5.85" customHeight="1">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5.85" customHeight="1">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5.85" customHeight="1">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5.85" customHeight="1">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5.85" customHeight="1">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5.85" customHeight="1">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5.85" customHeight="1">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5.85" customHeight="1">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5.85" customHeight="1">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5.85" customHeight="1">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5.85" customHeight="1">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5.85" customHeight="1">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5.85" customHeight="1">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5.85" customHeight="1">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5.85" customHeight="1">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5.85" customHeight="1">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5.85" customHeight="1">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5.85" customHeight="1">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5.85" customHeight="1">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5.85" customHeight="1">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5.85" customHeight="1">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5.85" customHeight="1">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5.85" customHeight="1">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5.85" customHeight="1">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5.85" customHeight="1">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5.85" customHeight="1">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5.85" customHeight="1">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5.85" customHeight="1">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5.85" customHeight="1">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5.85" customHeight="1">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5.85" customHeight="1">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5.85" customHeight="1">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5.85" customHeight="1">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5.85" customHeight="1">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5.85" customHeight="1">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5.85" customHeight="1">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5.85" customHeight="1">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5.85" customHeight="1">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5.85" customHeight="1">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5.85" customHeight="1">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5.85" customHeight="1">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5.85" customHeight="1">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5.85" customHeight="1">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5.85" customHeight="1">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5.85" customHeight="1">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5.85" customHeight="1">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5.85" customHeight="1">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5.85" customHeight="1">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5.85" customHeight="1">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5.85" customHeight="1">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5.85" customHeight="1">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5.85" customHeight="1">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5.85" customHeight="1">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5.85" customHeight="1">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5.85" customHeight="1">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5.85" customHeight="1">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5.85" customHeight="1">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5.85" customHeight="1">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5.85" customHeight="1">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5.85" customHeight="1">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5.85" customHeight="1">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5.85" customHeight="1">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5.85" customHeight="1">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5.85" customHeight="1">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5.85" customHeight="1">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5.85" customHeight="1">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5.85" customHeight="1">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5.85" customHeight="1">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5.85" customHeight="1">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5.85" customHeight="1">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5.85" customHeight="1">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5.85" customHeight="1">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5.85" customHeight="1">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5.85" customHeight="1">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5.85" customHeight="1">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5.85" customHeight="1">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5.85" customHeight="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5.85" customHeight="1">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5.85" customHeight="1">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5.85" customHeight="1">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5.85" customHeight="1">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5.85" customHeight="1">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5.85" customHeight="1">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5.85" customHeight="1">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5.85" customHeight="1">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5.85" customHeight="1">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5.85" customHeight="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5.85" customHeight="1">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5.85" customHeight="1">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5.85" customHeight="1">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5.85" customHeight="1">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5.85" customHeight="1">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5.85" customHeight="1">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5.85" customHeight="1">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5.85" customHeight="1">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5.85" customHeight="1">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5.85" customHeight="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5.85" customHeight="1">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5.85" customHeight="1">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5.85" customHeight="1">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5.85" customHeight="1">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5.85" customHeight="1">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5.85" customHeight="1">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5.85" customHeight="1">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5.85" customHeight="1">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5.85" customHeight="1">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5.85" customHeight="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5.85" customHeight="1">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5.85" customHeight="1">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5.85" customHeight="1">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5.85" customHeight="1">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5.85" customHeight="1">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5.85" customHeight="1">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5.85" customHeight="1">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5.85" customHeight="1">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5.85" customHeight="1">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5.85" customHeight="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5.85" customHeight="1">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5.85" customHeight="1">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5.85" customHeight="1">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5.85" customHeight="1">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5.85" customHeight="1">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5.85" customHeight="1">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5.85" customHeight="1">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5.85" customHeight="1">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5.85" customHeight="1">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5.85" customHeight="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5.85" customHeight="1">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5.85" customHeight="1">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5.85" customHeight="1">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5.85" customHeight="1">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5.85" customHeight="1">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5.85" customHeight="1">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5.85" customHeight="1">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5.85" customHeight="1">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5.85" customHeight="1">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5.85" customHeight="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5.85" customHeight="1">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5.85" customHeight="1">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5.85" customHeight="1">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5.85" customHeight="1">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5.85" customHeight="1">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5.85" customHeight="1">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5.85" customHeight="1">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5.85" customHeight="1">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5.85" customHeight="1">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5.85" customHeight="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5.85" customHeight="1">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5.85" customHeight="1">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5.85" customHeight="1">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5.85" customHeight="1">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5.85" customHeight="1">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5.85" customHeight="1">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5.85" customHeight="1">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5.85" customHeight="1">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5.85" customHeight="1">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5.85" customHeight="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5.85" customHeight="1">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5.85" customHeight="1">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5.85" customHeight="1">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5.85" customHeight="1">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5.85" customHeight="1">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5.85" customHeight="1">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5.85" customHeight="1">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5.85" customHeight="1">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5.85" customHeight="1">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5.85" customHeight="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5.85" customHeight="1">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5.85" customHeight="1">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5.85" customHeight="1">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5.85" customHeight="1">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5.85" customHeight="1">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5.85" customHeight="1">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5.85" customHeight="1">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5.85" customHeight="1">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5.85" customHeight="1">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5.85" customHeight="1">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5.85" customHeight="1">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5.85" customHeight="1">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5.85" customHeight="1">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5.85" customHeight="1">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5.85" customHeight="1">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5.85" customHeight="1">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5.85" customHeight="1">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5.85" customHeight="1">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5.85" customHeight="1">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5.85" customHeight="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5.85" customHeight="1">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5.85" customHeight="1">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5.85" customHeight="1">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5.85" customHeight="1">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5.85" customHeight="1">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5.85" customHeight="1">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5.85" customHeight="1">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5.85" customHeight="1">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5.85" customHeight="1">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5.85" customHeight="1">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5.85" customHeight="1">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5.85" customHeight="1">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5.85" customHeight="1">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5.85" customHeight="1">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5.85" customHeight="1">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5.85" customHeight="1">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5.85" customHeight="1">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5.85" customHeight="1">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5.85" customHeight="1">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5.85" customHeight="1">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5.85" customHeight="1">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5.85" customHeight="1">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5.85" customHeight="1">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5.85" customHeight="1">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5.85" customHeight="1">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5.85" customHeight="1">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5.85" customHeight="1">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5.85" customHeight="1">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5.85" customHeight="1">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5.85" customHeight="1">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5.85" customHeight="1">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5.85" customHeight="1">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5.85" customHeight="1">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5.85" customHeight="1">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5.85" customHeight="1">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5.85" customHeight="1">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5.85" customHeight="1">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5.85" customHeight="1">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5.85" customHeight="1">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5.85" customHeight="1">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5.85" customHeight="1">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5.85" customHeight="1">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5.85" customHeight="1">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5.85" customHeight="1">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5.85" customHeight="1">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5.85" customHeight="1">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5.85" customHeight="1">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5.85" customHeight="1">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5.85" customHeight="1">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5.85" customHeight="1">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5.85" customHeight="1">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5.85" customHeight="1">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5.85" customHeight="1">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5.85" customHeight="1">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5.85" customHeight="1">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5.85" customHeight="1">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5.85" customHeight="1">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5.85" customHeight="1">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5.85" customHeight="1">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5.85" customHeight="1">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5.85" customHeight="1">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5.85" customHeight="1">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5.85" customHeight="1">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5.85" customHeight="1">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5.85" customHeight="1">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5.85" customHeight="1">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5.85" customHeight="1">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5.85" customHeight="1">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5.85" customHeight="1">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5.85" customHeight="1">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5.85" customHeight="1">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5.85" customHeight="1">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5.85" customHeight="1">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5.85" customHeight="1">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5.85" customHeight="1">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5.85" customHeight="1">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5.85" customHeight="1">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5.85" customHeight="1">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5.85" customHeight="1">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5.85" customHeight="1">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5.85" customHeight="1">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5.85" customHeight="1">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5.85" customHeight="1">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5.85" customHeight="1">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5.85" customHeight="1">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5.85" customHeight="1">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5.85" customHeight="1">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5.85" customHeight="1">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5.85" customHeight="1">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5.85" customHeight="1">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5.85" customHeight="1">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5.85" customHeight="1">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5.85" customHeight="1">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5.85" customHeight="1">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5.85" customHeight="1">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5.85" customHeight="1">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5.85" customHeight="1">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5.85" customHeight="1">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5.85" customHeight="1">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5.85" customHeight="1">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5.85" customHeight="1">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5.85" customHeight="1">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5.85" customHeight="1">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5.85" customHeight="1">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5.85" customHeight="1">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5.85" customHeight="1">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5.85" customHeight="1">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5.85" customHeight="1">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5.85" customHeight="1">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5.85" customHeight="1">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5.85" customHeight="1">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5.85" customHeight="1">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5.85" customHeight="1">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5.85" customHeight="1">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5.85" customHeight="1">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5.85" customHeight="1">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5.85" customHeight="1">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5.85" customHeight="1">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5.85" customHeight="1">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5.85" customHeight="1">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5.85" customHeight="1">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5.85" customHeight="1">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5.85" customHeight="1">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5.85" customHeight="1">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5.85" customHeight="1">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5.85" customHeight="1">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5.85" customHeight="1">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5.85" customHeight="1">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5.85" customHeight="1">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5.85" customHeight="1">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5.85" customHeight="1">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5.85" customHeight="1">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5.85" customHeight="1">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5.85" customHeight="1">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5.85" customHeight="1">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5.85" customHeight="1">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5.85" customHeight="1">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5.85" customHeight="1">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5.85" customHeight="1">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5.85" customHeight="1">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5.85" customHeight="1">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5.85" customHeight="1">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5.85" customHeight="1">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5.85" customHeight="1">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5.85" customHeight="1">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5.85" customHeight="1">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5.85" customHeight="1">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5.85" customHeight="1">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5.85" customHeight="1">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5.85" customHeight="1">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5.85" customHeight="1">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5.85" customHeight="1">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5.85" customHeight="1">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5.85" customHeight="1">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5.85" customHeight="1">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5.85" customHeight="1">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5.85" customHeight="1">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5.85" customHeight="1">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5.85" customHeight="1">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5.85" customHeight="1">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5.85" customHeight="1">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5.85" customHeight="1">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5.85" customHeight="1">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5.85" customHeight="1">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5.85" customHeight="1">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5.85" customHeight="1">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5.85" customHeight="1">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5.85" customHeight="1">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5.85" customHeight="1">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5.85" customHeight="1">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5.85" customHeight="1">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5.85" customHeight="1">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5.85" customHeight="1">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5.85" customHeight="1">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5.85" customHeight="1">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5.85" customHeight="1">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5.85" customHeight="1">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5.85" customHeight="1">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5.85" customHeight="1">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5.85" customHeight="1">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5.85" customHeight="1">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5.85" customHeight="1">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5.85" customHeight="1">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5.85" customHeight="1">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5.85" customHeight="1">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5.85" customHeight="1">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5.85" customHeight="1">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5.85" customHeight="1">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5.85" customHeight="1">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5.85" customHeight="1">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5.85" customHeight="1">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5.85" customHeight="1">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5.85" customHeight="1">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5.85" customHeight="1">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5.85" customHeight="1">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5.85" customHeight="1">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5.85" customHeight="1">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5.85" customHeight="1">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5.85" customHeight="1">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5.85" customHeight="1">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5.85" customHeight="1">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5.85" customHeight="1">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5.85" customHeight="1">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5.85" customHeight="1">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5.85" customHeight="1">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5.85" customHeight="1">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5.85" customHeight="1">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5.85" customHeight="1">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5.85" customHeight="1">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5.85" customHeight="1">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5.85" customHeight="1">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5.85" customHeight="1">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5.85" customHeight="1">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5.85" customHeight="1">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5.85" customHeight="1">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5.85" customHeight="1">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5.85" customHeight="1">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5.85" customHeight="1">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5.85" customHeight="1">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5.85" customHeight="1">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5.85" customHeight="1">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5.85" customHeight="1">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5.85" customHeight="1">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5.85" customHeight="1">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5.85" customHeight="1">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5.85" customHeight="1">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5.85" customHeight="1">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5.85" customHeight="1">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5.85" customHeight="1">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5.85" customHeight="1">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5.85" customHeight="1">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5.85" customHeight="1">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5.85" customHeight="1">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5.85" customHeight="1">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5.85" customHeight="1">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5.85" customHeight="1">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5.85" customHeight="1">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5.85" customHeight="1">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5.85" customHeight="1">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5.85" customHeight="1">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5.85" customHeight="1">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5.85" customHeight="1">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5.85" customHeight="1">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5.85" customHeight="1">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5.85" customHeight="1">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5.85" customHeight="1">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5.85" customHeight="1">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5.85" customHeight="1">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5.85" customHeight="1">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5.85" customHeight="1">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5.85" customHeight="1">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5.85" customHeight="1">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5.85" customHeight="1">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5.85" customHeight="1">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5.85" customHeight="1">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5.85" customHeight="1">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5.85" customHeight="1">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5.85" customHeight="1">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5.85" customHeight="1">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5.85" customHeight="1">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5.85" customHeight="1">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5.85" customHeight="1">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5.85" customHeight="1">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5.85" customHeight="1">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5.85" customHeight="1">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5.85" customHeight="1">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5.85" customHeight="1">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5.85" customHeight="1">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5.85" customHeight="1">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5.85" customHeight="1">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5.85" customHeight="1">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5.85" customHeight="1">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5.85" customHeight="1">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5.85" customHeight="1">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5.85" customHeight="1">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5.85" customHeight="1">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5.85" customHeight="1">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5.85" customHeight="1">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5.85" customHeight="1">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5.85" customHeight="1">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5.85" customHeight="1">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5.85" customHeight="1">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5.85" customHeight="1">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5.85" customHeight="1">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5.85" customHeight="1">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5.85" customHeight="1">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5.85" customHeight="1">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5.85" customHeight="1">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5.85" customHeight="1">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5.85" customHeight="1">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5.85" customHeight="1">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5.85" customHeight="1">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5.85" customHeight="1">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5.85" customHeight="1">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5.85" customHeight="1">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5.85" customHeight="1">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5.85" customHeight="1">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5.85" customHeight="1">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5.85" customHeight="1">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5.85" customHeight="1">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5.85" customHeight="1">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5.85" customHeight="1">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5.85" customHeight="1">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5.85" customHeight="1">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5.85" customHeight="1">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5.85" customHeight="1">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5.85" customHeight="1">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5.85" customHeight="1">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5.85" customHeight="1">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5.85" customHeight="1">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5.85" customHeight="1">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5.85" customHeight="1">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5.85" customHeight="1">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5.85" customHeight="1">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5.85" customHeight="1">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5.85" customHeight="1">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5.85" customHeight="1">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5.85" customHeight="1">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5.85" customHeight="1">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5.85" customHeight="1">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5.85" customHeight="1">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5.85" customHeight="1">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5.85" customHeight="1">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5.85" customHeight="1">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5.85" customHeight="1">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5.85" customHeight="1">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5.85" customHeight="1">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5.85" customHeight="1">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5.85" customHeight="1">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5.85" customHeight="1">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5.85" customHeight="1">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5.85" customHeight="1">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5.85" customHeight="1">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5.85" customHeight="1">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5.85" customHeight="1">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5.85" customHeight="1">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5.85" customHeight="1">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5.85" customHeight="1">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5.85" customHeight="1">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5.85" customHeight="1">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5.85" customHeight="1">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5.85" customHeight="1">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5.85" customHeight="1">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5.85" customHeight="1">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5.85" customHeight="1">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5.85" customHeight="1">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5.85" customHeight="1">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5.85" customHeight="1">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5.85" customHeight="1">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5.85" customHeight="1">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5.85" customHeight="1">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5.85" customHeight="1">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5.85" customHeight="1">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5.85" customHeight="1">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5.85" customHeight="1">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5.85" customHeight="1">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5.85" customHeight="1">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5.85" customHeight="1">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5.85" customHeight="1">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5.85" customHeight="1">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5.85" customHeight="1">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5.85" customHeight="1">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5.85" customHeight="1">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5.85" customHeight="1">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5.85" customHeight="1">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5.85" customHeight="1">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5.85" customHeight="1">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5.85" customHeight="1">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5.85" customHeight="1">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5.85" customHeight="1">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5.85" customHeight="1">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5.85" customHeight="1">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5.85" customHeight="1">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5.85" customHeight="1">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5.85" customHeight="1">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5.85" customHeight="1">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5.85" customHeight="1">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5.85" customHeight="1">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5.85" customHeight="1">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5.85" customHeight="1">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5.85" customHeight="1">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5.85" customHeight="1">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5.85" customHeight="1">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5.85" customHeight="1">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5.85" customHeight="1">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5.85" customHeight="1">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5.85" customHeight="1">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5.85" customHeight="1">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5.85" customHeight="1">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5.85" customHeight="1">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5.85" customHeight="1">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5.85" customHeight="1">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5.85" customHeight="1">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5.85" customHeight="1">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5.85" customHeight="1">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5.85" customHeight="1">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5.85" customHeight="1">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5.85" customHeight="1">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5.85" customHeight="1">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5.85" customHeight="1">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5.85" customHeight="1">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5.85" customHeight="1">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5.85" customHeight="1">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5.85" customHeight="1">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5.85" customHeight="1">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5.85" customHeight="1">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5.85" customHeight="1">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5.85" customHeight="1">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5.85" customHeight="1">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5.85" customHeight="1">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5.85" customHeight="1">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5.85" customHeight="1">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5.85" customHeight="1">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5.85" customHeight="1">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5.85" customHeight="1">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5.85" customHeight="1">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5.85" customHeight="1">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5.85" customHeight="1">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5.85" customHeight="1">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5.85" customHeight="1">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5.85" customHeight="1">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5.85" customHeight="1">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5.85" customHeight="1">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5.85" customHeight="1">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5.85" customHeight="1">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5.85" customHeight="1">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5.85" customHeight="1">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5.85" customHeight="1">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5.85" customHeight="1">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5.85" customHeight="1">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5.85" customHeight="1">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5.85" customHeight="1">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5.85" customHeight="1">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5.85" customHeight="1">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5.85" customHeight="1">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5.85" customHeight="1">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5.85" customHeight="1">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5.85" customHeight="1">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5.85" customHeight="1">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5.85" customHeight="1">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5.85" customHeight="1">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5.85" customHeight="1">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5.85" customHeight="1">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5.85" customHeight="1">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5.85" customHeight="1">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5.85" customHeight="1">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5.85" customHeight="1">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5.85" customHeight="1">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5.85" customHeight="1">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5.85" customHeight="1">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5.85" customHeight="1">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5.85" customHeight="1">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5.85" customHeight="1">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5.85" customHeight="1">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5.85" customHeight="1">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5.85" customHeight="1">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5.85" customHeight="1">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5.85" customHeight="1">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5.85" customHeight="1">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5.85" customHeight="1">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5.85" customHeight="1">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5.85" customHeight="1">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5.85" customHeight="1">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5.85" customHeight="1">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5.85" customHeight="1">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5.85" customHeight="1">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5.85" customHeight="1">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5.85" customHeight="1">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5.85" customHeight="1">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5.85" customHeight="1">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5.85" customHeight="1">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5.85" customHeight="1">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5.85" customHeight="1">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5.85" customHeight="1">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5.85" customHeight="1">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5.85" customHeight="1">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5.85" customHeight="1">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5.85" customHeight="1">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5.85" customHeight="1">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5.85" customHeight="1">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5.85" customHeight="1">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5.85" customHeight="1">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5.85" customHeight="1">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5.85" customHeight="1">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5.85" customHeight="1">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5.85" customHeight="1">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5.85" customHeight="1">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5.85" customHeight="1">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5.85" customHeight="1">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5.85" customHeight="1">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5.85" customHeight="1">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5.85" customHeight="1">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5.85" customHeight="1">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5.85" customHeight="1">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5.85" customHeight="1">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5.85" customHeight="1">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5.85" customHeight="1">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5.85" customHeight="1">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5.85" customHeight="1">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5.85" customHeight="1">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5.85" customHeight="1">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5.85" customHeight="1">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5.85" customHeight="1">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5.85" customHeight="1">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5.85" customHeight="1">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5.85" customHeight="1">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5.85" customHeight="1">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5.85" customHeight="1">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5.85" customHeight="1">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5.85" customHeight="1">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5.85" customHeight="1">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5.85" customHeight="1">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5.85" customHeight="1">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5.85" customHeight="1">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5.85" customHeight="1">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5.85" customHeight="1">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5.85" customHeight="1">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5.85" customHeight="1">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5.85" customHeight="1">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5.85" customHeight="1">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5.85" customHeight="1">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5.85" customHeight="1">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5.85" customHeight="1">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5.85" customHeight="1">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5.85" customHeight="1">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5.85" customHeight="1">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5.85" customHeight="1">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5.85" customHeight="1">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5.85" customHeight="1">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5.85" customHeight="1">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5.85" customHeight="1">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5.85" customHeight="1">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5.85" customHeight="1">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5.85" customHeight="1">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5.85" customHeight="1">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5.85" customHeight="1">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5.85" customHeight="1">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5.85" customHeight="1">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5.85" customHeight="1">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5.85" customHeight="1">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5.85" customHeight="1">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5.85" customHeight="1">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5.85" customHeight="1">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5.85" customHeight="1">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5.85" customHeight="1">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5.85" customHeight="1">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5.85" customHeight="1">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5.85" customHeight="1">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5.85" customHeight="1">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5.85" customHeight="1">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5.85" customHeight="1">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5.85" customHeight="1">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5.85" customHeight="1">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5.85" customHeight="1">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5.85" customHeight="1">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5.85" customHeight="1">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5.85" customHeight="1">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5.85" customHeight="1">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5.85" customHeight="1">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5.85" customHeight="1">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5.85" customHeight="1">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5.85" customHeight="1">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5.85" customHeight="1">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5.85" customHeight="1">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5.85" customHeight="1">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5.85" customHeight="1">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5.85" customHeight="1">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5.85" customHeight="1">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5.85" customHeight="1">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5.85" customHeight="1">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5.85" customHeight="1">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5.85" customHeight="1">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5.85" customHeight="1">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5.85" customHeight="1">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5.85" customHeight="1">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5.85" customHeight="1">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5.85" customHeight="1">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5.85" customHeight="1">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5.85" customHeight="1">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5.85" customHeight="1">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5.85" customHeight="1">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5.85" customHeight="1">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5.85" customHeight="1">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5.85" customHeight="1">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5.85" customHeight="1">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5.85" customHeight="1">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5.85" customHeight="1">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5.85" customHeight="1">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5.85" customHeight="1">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5.85" customHeight="1">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5.85" customHeight="1">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5.85" customHeight="1">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5.85" customHeight="1">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5.85" customHeight="1">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5.85" customHeight="1">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5.85" customHeight="1">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5.85" customHeight="1">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5.85" customHeight="1">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5.85" customHeight="1">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5.85" customHeight="1">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5.85" customHeight="1">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5.85" customHeight="1">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5.85" customHeight="1">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5.85" customHeight="1">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5.85" customHeight="1">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5.85" customHeight="1">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5.85" customHeight="1">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5.85" customHeight="1">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5.85" customHeight="1">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5.85" customHeight="1">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5.85" customHeight="1">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5.85" customHeight="1">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5.85" customHeight="1">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5.85" customHeight="1">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5.85" customHeight="1">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5.85" customHeight="1">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5.85" customHeight="1">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5.85" customHeight="1">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5.85" customHeight="1">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5.85" customHeight="1">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5.85" customHeight="1">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5.85" customHeight="1">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5.85" customHeight="1">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5.85" customHeight="1">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5.85" customHeight="1">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5.85" customHeight="1">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5.85" customHeight="1">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5.85" customHeight="1">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5.85" customHeight="1">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5.85" customHeight="1">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5.85" customHeight="1">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5.85" customHeight="1">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5.85" customHeight="1">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5.85" customHeight="1">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5.85" customHeight="1">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5.85" customHeight="1">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5.85" customHeight="1">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5.85" customHeight="1">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5.85" customHeight="1">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5.85" customHeight="1">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5.85" customHeight="1">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5.85" customHeight="1">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5.85" customHeight="1">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5.85" customHeight="1">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5.85" customHeight="1">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5.85" customHeight="1">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5.85" customHeight="1">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5.85" customHeight="1">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5.85" customHeight="1">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5.85" customHeight="1">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5.85" customHeight="1">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5.85" customHeight="1">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5.85" customHeight="1">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5.85" customHeight="1">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5.85" customHeight="1">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5.85" customHeight="1">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5.85" customHeight="1">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5.85" customHeight="1">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5.85" customHeight="1">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5.85" customHeight="1">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5.85" customHeight="1">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5.85" customHeight="1">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5.85" customHeight="1">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5.85" customHeight="1">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5.85" customHeight="1">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5.85" customHeight="1">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5.85" customHeight="1">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5.85" customHeight="1">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5.85" customHeight="1">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5.85" customHeight="1">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5.85" customHeight="1">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5.85" customHeight="1">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5.85" customHeight="1">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5.85" customHeight="1">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5.85" customHeight="1">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5.85" customHeight="1">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5.85" customHeight="1">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5.85" customHeight="1">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5.85" customHeight="1">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5.85" customHeight="1">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5.85" customHeight="1">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5.85" customHeight="1">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5.85" customHeight="1">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5.85" customHeight="1">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5.85" customHeight="1">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5.85" customHeight="1">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5.85" customHeight="1">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5.85" customHeight="1">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5.85" customHeight="1">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5.85" customHeight="1">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5.85" customHeight="1">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5.85" customHeight="1">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5.85" customHeight="1">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5.85" customHeight="1">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5.85" customHeight="1">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5.85" customHeight="1">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5.85" customHeight="1">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5.85" customHeight="1">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5.85" customHeight="1">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5.85" customHeight="1">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5.85" customHeight="1">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5.85" customHeight="1">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5.85" customHeight="1">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5.85" customHeight="1">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5.85" customHeight="1">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5.85" customHeight="1">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5.85" customHeight="1">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5.85" customHeight="1">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5.85" customHeight="1">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5.85" customHeight="1">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5.85" customHeight="1">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5.85" customHeight="1">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5.85" customHeight="1">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5.85" customHeight="1">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5.85" customHeight="1">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5.85" customHeight="1">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5.85" customHeight="1">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5.85" customHeight="1">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5.85" customHeight="1">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5.85" customHeight="1">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5.85" customHeight="1">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5.85" customHeight="1">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5.85" customHeight="1">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5.85" customHeight="1">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5.85" customHeight="1">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5.85" customHeight="1">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5.85" customHeight="1">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5.85" customHeight="1">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5.85" customHeight="1">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5.85" customHeight="1">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5.85" customHeight="1">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5.85" customHeight="1">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5.85" customHeight="1">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5.85" customHeight="1">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5.85" customHeight="1">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5.85" customHeight="1">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5.85" customHeight="1">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5.85" customHeight="1">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5.85" customHeight="1">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5.85" customHeight="1">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5.85" customHeight="1">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5.85" customHeight="1">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5.85" customHeight="1">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5.85" customHeight="1">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5.85" customHeight="1">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5.85" customHeight="1">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5.85" customHeight="1">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5.85" customHeight="1">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5.85" customHeight="1">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5.85" customHeight="1">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5.85" customHeight="1">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5.85" customHeight="1">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5.85" customHeight="1">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5.85" customHeight="1">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5.85" customHeight="1">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5.85" customHeight="1">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5.85" customHeight="1">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5.85" customHeight="1">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5.85" customHeight="1">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5.85" customHeight="1">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5.85" customHeight="1">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5.85" customHeight="1">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5.85" customHeight="1">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5.85" customHeight="1">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5.85" customHeight="1">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5.85" customHeight="1">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5.85" customHeight="1">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5.85" customHeight="1">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5.85" customHeight="1">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5.85" customHeight="1">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5.85" customHeight="1">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5.85" customHeight="1">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5.85" customHeight="1">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5.85" customHeight="1">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5.85" customHeight="1">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5.85" customHeight="1">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5.85" customHeight="1">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5.85" customHeight="1">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5.85" customHeight="1">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5.85" customHeight="1">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5.85" customHeight="1">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5.85" customHeight="1">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5.85" customHeight="1">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5.85" customHeight="1">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5.85" customHeight="1">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5.85" customHeight="1">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5.85" customHeight="1">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5.85" customHeight="1">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5.85" customHeight="1">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9">
    <mergeCell ref="V2:W2"/>
    <mergeCell ref="V3:W3"/>
    <mergeCell ref="D2:K3"/>
    <mergeCell ref="M2:N2"/>
    <mergeCell ref="P2:Q2"/>
    <mergeCell ref="S2:T2"/>
    <mergeCell ref="M3:N3"/>
    <mergeCell ref="P3:Q3"/>
    <mergeCell ref="S3:T3"/>
  </mergeCells>
  <printOptions horizontalCentered="1" verticalCentered="1"/>
  <pageMargins left="0.70866141732283472" right="0.31496062992125984" top="0.74803149606299213" bottom="1.5748031496062993" header="0.31496062992125984" footer="0.31496062992125984"/>
  <pageSetup paperSize="9" scale="49" fitToHeight="0" orientation="landscape"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C73D44-26A4-4435-9694-9357D1FC8EE6}">
  <dimension ref="A1:N5061"/>
  <sheetViews>
    <sheetView workbookViewId="0">
      <selection activeCell="E1" sqref="E1"/>
    </sheetView>
  </sheetViews>
  <sheetFormatPr defaultRowHeight="15.05"/>
  <cols>
    <col min="1" max="1" width="9.88671875" bestFit="1" customWidth="1"/>
    <col min="2" max="2" width="16.21875" customWidth="1"/>
    <col min="3" max="3" width="11.44140625" customWidth="1"/>
    <col min="4" max="4" width="16.77734375" bestFit="1" customWidth="1"/>
    <col min="5" max="5" width="19.88671875" customWidth="1"/>
    <col min="6" max="6" width="22.6640625" bestFit="1" customWidth="1"/>
    <col min="7" max="7" width="15.33203125" customWidth="1"/>
    <col min="8" max="8" width="18.77734375" customWidth="1"/>
    <col min="9" max="9" width="13.6640625" customWidth="1"/>
    <col min="10" max="10" width="10.109375" customWidth="1"/>
    <col min="11" max="11" width="12.6640625" customWidth="1"/>
    <col min="12" max="12" width="9.88671875" bestFit="1" customWidth="1"/>
    <col min="13" max="13" width="17.44140625" customWidth="1"/>
    <col min="14" max="14" width="12.109375" customWidth="1"/>
  </cols>
  <sheetData>
    <row r="1" spans="1:14" ht="55.1" customHeight="1">
      <c r="A1" s="31" t="s">
        <v>153</v>
      </c>
      <c r="B1" s="31" t="s">
        <v>154</v>
      </c>
      <c r="C1" s="31" t="s">
        <v>155</v>
      </c>
      <c r="D1" s="31" t="s">
        <v>156</v>
      </c>
      <c r="E1" s="31" t="s">
        <v>157</v>
      </c>
      <c r="F1" s="31" t="s">
        <v>158</v>
      </c>
      <c r="G1" s="31" t="s">
        <v>159</v>
      </c>
      <c r="H1" s="31" t="s">
        <v>160</v>
      </c>
      <c r="I1" s="31" t="s">
        <v>161</v>
      </c>
      <c r="J1" s="31" t="s">
        <v>162</v>
      </c>
      <c r="K1" s="31" t="s">
        <v>163</v>
      </c>
      <c r="L1" s="32" t="s">
        <v>164</v>
      </c>
      <c r="M1" s="31" t="s">
        <v>165</v>
      </c>
      <c r="N1" s="31" t="s">
        <v>166</v>
      </c>
    </row>
    <row r="2" spans="1:14">
      <c r="A2" s="33">
        <v>41275</v>
      </c>
      <c r="B2" s="29">
        <v>1</v>
      </c>
      <c r="C2">
        <v>10</v>
      </c>
      <c r="D2" s="34" t="s">
        <v>167</v>
      </c>
      <c r="E2" s="34" t="s">
        <v>168</v>
      </c>
      <c r="F2" s="35">
        <v>34.950000000000003</v>
      </c>
      <c r="G2" s="36">
        <v>0</v>
      </c>
      <c r="H2" s="35">
        <v>34.950000000000003</v>
      </c>
      <c r="I2" s="35">
        <v>22.13</v>
      </c>
      <c r="J2">
        <v>11</v>
      </c>
      <c r="K2">
        <v>3033</v>
      </c>
      <c r="L2" s="37">
        <f>H2*J2</f>
        <v>384.45000000000005</v>
      </c>
      <c r="M2" s="35">
        <f>F2-H2</f>
        <v>0</v>
      </c>
      <c r="N2" s="35">
        <f>(H2-I2)*J2</f>
        <v>141.02000000000004</v>
      </c>
    </row>
    <row r="3" spans="1:14">
      <c r="A3" s="33">
        <v>41275</v>
      </c>
      <c r="B3" s="29">
        <v>2</v>
      </c>
      <c r="C3">
        <v>40</v>
      </c>
      <c r="D3" s="34" t="s">
        <v>169</v>
      </c>
      <c r="E3" s="34" t="s">
        <v>168</v>
      </c>
      <c r="F3" s="35">
        <v>16.95</v>
      </c>
      <c r="G3" s="36">
        <v>0.1</v>
      </c>
      <c r="H3" s="35">
        <v>15.26</v>
      </c>
      <c r="I3" s="35">
        <v>6.53</v>
      </c>
      <c r="J3">
        <v>7</v>
      </c>
      <c r="K3">
        <v>3014</v>
      </c>
      <c r="L3" s="37">
        <f t="shared" ref="L3:L66" si="0">H3*J3</f>
        <v>106.82</v>
      </c>
      <c r="M3" s="35">
        <f t="shared" ref="M3:M66" si="1">F3-H3</f>
        <v>1.6899999999999995</v>
      </c>
      <c r="N3" s="35">
        <f t="shared" ref="N3:N66" si="2">(H3-I3)*J3</f>
        <v>61.11</v>
      </c>
    </row>
    <row r="4" spans="1:14">
      <c r="A4" s="33">
        <v>41275</v>
      </c>
      <c r="B4" s="29">
        <v>3</v>
      </c>
      <c r="C4">
        <v>39</v>
      </c>
      <c r="D4" s="34" t="s">
        <v>170</v>
      </c>
      <c r="E4" s="34" t="s">
        <v>168</v>
      </c>
      <c r="F4" s="35">
        <v>26.95</v>
      </c>
      <c r="G4" s="36">
        <v>0</v>
      </c>
      <c r="H4" s="35">
        <v>26.95</v>
      </c>
      <c r="I4" s="35">
        <v>12.24</v>
      </c>
      <c r="J4">
        <v>23</v>
      </c>
      <c r="K4">
        <v>3020</v>
      </c>
      <c r="L4" s="37">
        <f t="shared" si="0"/>
        <v>619.85</v>
      </c>
      <c r="M4" s="35">
        <f t="shared" si="1"/>
        <v>0</v>
      </c>
      <c r="N4" s="35">
        <f t="shared" si="2"/>
        <v>338.33</v>
      </c>
    </row>
    <row r="5" spans="1:14">
      <c r="A5" s="33">
        <v>41275</v>
      </c>
      <c r="B5" s="29">
        <v>4</v>
      </c>
      <c r="C5">
        <v>6</v>
      </c>
      <c r="D5" s="34" t="s">
        <v>167</v>
      </c>
      <c r="E5" s="34" t="s">
        <v>168</v>
      </c>
      <c r="F5" s="35">
        <v>55.95</v>
      </c>
      <c r="G5" s="36">
        <v>0</v>
      </c>
      <c r="H5" s="35">
        <v>55.95</v>
      </c>
      <c r="I5" s="35">
        <v>16.059999999999999</v>
      </c>
      <c r="J5">
        <v>30</v>
      </c>
      <c r="K5">
        <v>3019</v>
      </c>
      <c r="L5" s="37">
        <f t="shared" si="0"/>
        <v>1678.5</v>
      </c>
      <c r="M5" s="35">
        <f t="shared" si="1"/>
        <v>0</v>
      </c>
      <c r="N5" s="35">
        <f t="shared" si="2"/>
        <v>1196.7</v>
      </c>
    </row>
    <row r="6" spans="1:14">
      <c r="A6" s="33">
        <v>41275</v>
      </c>
      <c r="B6" s="29">
        <v>5</v>
      </c>
      <c r="C6">
        <v>27</v>
      </c>
      <c r="D6" s="34" t="s">
        <v>167</v>
      </c>
      <c r="E6" s="34" t="s">
        <v>168</v>
      </c>
      <c r="F6" s="35">
        <v>4.95</v>
      </c>
      <c r="G6" s="36">
        <v>0</v>
      </c>
      <c r="H6" s="35">
        <v>4.95</v>
      </c>
      <c r="I6" s="35">
        <v>1.82</v>
      </c>
      <c r="J6">
        <v>11</v>
      </c>
      <c r="K6">
        <v>3032</v>
      </c>
      <c r="L6" s="37">
        <f t="shared" si="0"/>
        <v>54.45</v>
      </c>
      <c r="M6" s="35">
        <f t="shared" si="1"/>
        <v>0</v>
      </c>
      <c r="N6" s="35">
        <f t="shared" si="2"/>
        <v>34.43</v>
      </c>
    </row>
    <row r="7" spans="1:14">
      <c r="A7" s="33">
        <v>41275</v>
      </c>
      <c r="B7" s="29">
        <v>5</v>
      </c>
      <c r="C7">
        <v>15</v>
      </c>
      <c r="D7" s="34" t="s">
        <v>167</v>
      </c>
      <c r="E7" s="34" t="s">
        <v>168</v>
      </c>
      <c r="F7" s="35">
        <v>28.95</v>
      </c>
      <c r="G7" s="36">
        <v>0</v>
      </c>
      <c r="H7" s="35">
        <v>28.95</v>
      </c>
      <c r="I7" s="35">
        <v>17.53</v>
      </c>
      <c r="J7">
        <v>35</v>
      </c>
      <c r="K7">
        <v>3032</v>
      </c>
      <c r="L7" s="37">
        <f t="shared" si="0"/>
        <v>1013.25</v>
      </c>
      <c r="M7" s="35">
        <f t="shared" si="1"/>
        <v>0</v>
      </c>
      <c r="N7" s="35">
        <f t="shared" si="2"/>
        <v>399.69999999999993</v>
      </c>
    </row>
    <row r="8" spans="1:14">
      <c r="A8" s="33">
        <v>41275</v>
      </c>
      <c r="B8" s="29">
        <v>6</v>
      </c>
      <c r="C8">
        <v>16</v>
      </c>
      <c r="D8" s="34" t="s">
        <v>170</v>
      </c>
      <c r="E8" s="34" t="s">
        <v>168</v>
      </c>
      <c r="F8" s="35">
        <v>27.95</v>
      </c>
      <c r="G8" s="36">
        <v>0</v>
      </c>
      <c r="H8" s="35">
        <v>27.95</v>
      </c>
      <c r="I8" s="35">
        <v>15.85</v>
      </c>
      <c r="J8">
        <v>1</v>
      </c>
      <c r="K8">
        <v>3017</v>
      </c>
      <c r="L8" s="37">
        <f t="shared" si="0"/>
        <v>27.95</v>
      </c>
      <c r="M8" s="35">
        <f t="shared" si="1"/>
        <v>0</v>
      </c>
      <c r="N8" s="35">
        <f t="shared" si="2"/>
        <v>12.1</v>
      </c>
    </row>
    <row r="9" spans="1:14">
      <c r="A9" s="33">
        <v>41275</v>
      </c>
      <c r="B9" s="29">
        <v>7</v>
      </c>
      <c r="C9">
        <v>11</v>
      </c>
      <c r="D9" s="34" t="s">
        <v>167</v>
      </c>
      <c r="E9" s="34" t="s">
        <v>168</v>
      </c>
      <c r="F9" s="35">
        <v>65.95</v>
      </c>
      <c r="G9" s="36">
        <v>0.1</v>
      </c>
      <c r="H9" s="35">
        <v>59.36</v>
      </c>
      <c r="I9" s="35">
        <v>37.97</v>
      </c>
      <c r="J9">
        <v>10</v>
      </c>
      <c r="K9">
        <v>3013</v>
      </c>
      <c r="L9" s="37">
        <f t="shared" si="0"/>
        <v>593.6</v>
      </c>
      <c r="M9" s="35">
        <f t="shared" si="1"/>
        <v>6.5900000000000034</v>
      </c>
      <c r="N9" s="35">
        <f t="shared" si="2"/>
        <v>213.9</v>
      </c>
    </row>
    <row r="10" spans="1:14">
      <c r="A10" s="33">
        <v>41275</v>
      </c>
      <c r="B10" s="29">
        <v>8</v>
      </c>
      <c r="C10">
        <v>7</v>
      </c>
      <c r="D10" s="34" t="s">
        <v>170</v>
      </c>
      <c r="E10" s="34" t="s">
        <v>168</v>
      </c>
      <c r="F10" s="35">
        <v>20.95</v>
      </c>
      <c r="G10" s="36">
        <v>0.3</v>
      </c>
      <c r="H10" s="35">
        <v>14.67</v>
      </c>
      <c r="I10" s="35">
        <v>10.039999999999999</v>
      </c>
      <c r="J10">
        <v>23</v>
      </c>
      <c r="K10">
        <v>3020</v>
      </c>
      <c r="L10" s="37">
        <f t="shared" si="0"/>
        <v>337.41</v>
      </c>
      <c r="M10" s="35">
        <f t="shared" si="1"/>
        <v>6.2799999999999994</v>
      </c>
      <c r="N10" s="35">
        <f t="shared" si="2"/>
        <v>106.49000000000002</v>
      </c>
    </row>
    <row r="11" spans="1:14">
      <c r="A11" s="33">
        <v>41275</v>
      </c>
      <c r="B11" s="29">
        <v>9</v>
      </c>
      <c r="C11">
        <v>11</v>
      </c>
      <c r="D11" s="34" t="s">
        <v>167</v>
      </c>
      <c r="E11" s="34" t="s">
        <v>168</v>
      </c>
      <c r="F11" s="35">
        <v>65.95</v>
      </c>
      <c r="G11" s="36">
        <v>0.1</v>
      </c>
      <c r="H11" s="35">
        <v>59.36</v>
      </c>
      <c r="I11" s="35">
        <v>37.97</v>
      </c>
      <c r="J11">
        <v>3</v>
      </c>
      <c r="K11">
        <v>3025</v>
      </c>
      <c r="L11" s="37">
        <f t="shared" si="0"/>
        <v>178.07999999999998</v>
      </c>
      <c r="M11" s="35">
        <f t="shared" si="1"/>
        <v>6.5900000000000034</v>
      </c>
      <c r="N11" s="35">
        <f t="shared" si="2"/>
        <v>64.17</v>
      </c>
    </row>
    <row r="12" spans="1:14">
      <c r="A12" s="33">
        <v>41275</v>
      </c>
      <c r="B12" s="29">
        <v>10</v>
      </c>
      <c r="C12">
        <v>45</v>
      </c>
      <c r="D12" s="34" t="s">
        <v>169</v>
      </c>
      <c r="E12" s="34" t="s">
        <v>168</v>
      </c>
      <c r="F12" s="35">
        <v>38.950000000000003</v>
      </c>
      <c r="G12" s="36">
        <v>0</v>
      </c>
      <c r="H12" s="35">
        <v>38.950000000000003</v>
      </c>
      <c r="I12" s="35">
        <v>22.33</v>
      </c>
      <c r="J12">
        <v>6</v>
      </c>
      <c r="K12">
        <v>3014</v>
      </c>
      <c r="L12" s="37">
        <f t="shared" si="0"/>
        <v>233.70000000000002</v>
      </c>
      <c r="M12" s="35">
        <f t="shared" si="1"/>
        <v>0</v>
      </c>
      <c r="N12" s="35">
        <f t="shared" si="2"/>
        <v>99.720000000000027</v>
      </c>
    </row>
    <row r="13" spans="1:14">
      <c r="A13" s="33">
        <v>41275</v>
      </c>
      <c r="B13" s="29">
        <v>10</v>
      </c>
      <c r="C13">
        <v>26</v>
      </c>
      <c r="D13" s="34" t="s">
        <v>169</v>
      </c>
      <c r="E13" s="34" t="s">
        <v>168</v>
      </c>
      <c r="F13" s="35">
        <v>0.95</v>
      </c>
      <c r="G13" s="36">
        <v>0</v>
      </c>
      <c r="H13" s="35">
        <v>0.95</v>
      </c>
      <c r="I13" s="35">
        <v>0.42</v>
      </c>
      <c r="J13">
        <v>11</v>
      </c>
      <c r="K13">
        <v>3014</v>
      </c>
      <c r="L13" s="37">
        <f t="shared" si="0"/>
        <v>10.45</v>
      </c>
      <c r="M13" s="35">
        <f t="shared" si="1"/>
        <v>0</v>
      </c>
      <c r="N13" s="35">
        <f t="shared" si="2"/>
        <v>5.83</v>
      </c>
    </row>
    <row r="14" spans="1:14">
      <c r="A14" s="33">
        <v>41275</v>
      </c>
      <c r="B14" s="29">
        <v>10</v>
      </c>
      <c r="C14">
        <v>29</v>
      </c>
      <c r="D14" s="34" t="s">
        <v>169</v>
      </c>
      <c r="E14" s="34" t="s">
        <v>168</v>
      </c>
      <c r="F14" s="35">
        <v>40.950000000000003</v>
      </c>
      <c r="G14" s="36">
        <v>0</v>
      </c>
      <c r="H14" s="35">
        <v>40.950000000000003</v>
      </c>
      <c r="I14" s="35">
        <v>15.51</v>
      </c>
      <c r="J14">
        <v>3</v>
      </c>
      <c r="K14">
        <v>3014</v>
      </c>
      <c r="L14" s="37">
        <f t="shared" si="0"/>
        <v>122.85000000000001</v>
      </c>
      <c r="M14" s="35">
        <f t="shared" si="1"/>
        <v>0</v>
      </c>
      <c r="N14" s="35">
        <f t="shared" si="2"/>
        <v>76.320000000000022</v>
      </c>
    </row>
    <row r="15" spans="1:14">
      <c r="A15" s="33">
        <v>41275</v>
      </c>
      <c r="B15" s="29">
        <v>11</v>
      </c>
      <c r="C15">
        <v>39</v>
      </c>
      <c r="D15" s="34" t="s">
        <v>167</v>
      </c>
      <c r="E15" s="34" t="s">
        <v>168</v>
      </c>
      <c r="F15" s="35">
        <v>26.95</v>
      </c>
      <c r="G15" s="36">
        <v>0</v>
      </c>
      <c r="H15" s="35">
        <v>26.95</v>
      </c>
      <c r="I15" s="35">
        <v>12.24</v>
      </c>
      <c r="J15">
        <v>18</v>
      </c>
      <c r="K15">
        <v>3012</v>
      </c>
      <c r="L15" s="37">
        <f t="shared" si="0"/>
        <v>485.09999999999997</v>
      </c>
      <c r="M15" s="35">
        <f t="shared" si="1"/>
        <v>0</v>
      </c>
      <c r="N15" s="35">
        <f t="shared" si="2"/>
        <v>264.77999999999997</v>
      </c>
    </row>
    <row r="16" spans="1:14">
      <c r="A16" s="33">
        <v>41275</v>
      </c>
      <c r="B16" s="29">
        <v>12</v>
      </c>
      <c r="C16">
        <v>45</v>
      </c>
      <c r="D16" s="34" t="s">
        <v>169</v>
      </c>
      <c r="E16" s="34" t="s">
        <v>168</v>
      </c>
      <c r="F16" s="35">
        <v>38.950000000000003</v>
      </c>
      <c r="G16" s="36">
        <v>0</v>
      </c>
      <c r="H16" s="35">
        <v>38.950000000000003</v>
      </c>
      <c r="I16" s="35">
        <v>22.33</v>
      </c>
      <c r="J16">
        <v>1</v>
      </c>
      <c r="K16">
        <v>3015</v>
      </c>
      <c r="L16" s="37">
        <f t="shared" si="0"/>
        <v>38.950000000000003</v>
      </c>
      <c r="M16" s="35">
        <f t="shared" si="1"/>
        <v>0</v>
      </c>
      <c r="N16" s="35">
        <f t="shared" si="2"/>
        <v>16.620000000000005</v>
      </c>
    </row>
    <row r="17" spans="1:14">
      <c r="A17" s="33">
        <v>41275</v>
      </c>
      <c r="B17" s="29">
        <v>12</v>
      </c>
      <c r="C17">
        <v>50</v>
      </c>
      <c r="D17" s="34" t="s">
        <v>169</v>
      </c>
      <c r="E17" s="34" t="s">
        <v>168</v>
      </c>
      <c r="F17" s="35">
        <v>24.95</v>
      </c>
      <c r="G17" s="36">
        <v>0</v>
      </c>
      <c r="H17" s="35">
        <v>24.95</v>
      </c>
      <c r="I17" s="35">
        <v>12.14</v>
      </c>
      <c r="J17">
        <v>2</v>
      </c>
      <c r="K17">
        <v>3015</v>
      </c>
      <c r="L17" s="37">
        <f t="shared" si="0"/>
        <v>49.9</v>
      </c>
      <c r="M17" s="35">
        <f t="shared" si="1"/>
        <v>0</v>
      </c>
      <c r="N17" s="35">
        <f t="shared" si="2"/>
        <v>25.619999999999997</v>
      </c>
    </row>
    <row r="18" spans="1:14">
      <c r="A18" s="33">
        <v>41275</v>
      </c>
      <c r="B18" s="29">
        <v>12</v>
      </c>
      <c r="C18">
        <v>13</v>
      </c>
      <c r="D18" s="34" t="s">
        <v>169</v>
      </c>
      <c r="E18" s="34" t="s">
        <v>168</v>
      </c>
      <c r="F18" s="35">
        <v>26.95</v>
      </c>
      <c r="G18" s="36">
        <v>0</v>
      </c>
      <c r="H18" s="35">
        <v>26.95</v>
      </c>
      <c r="I18" s="35">
        <v>13.26</v>
      </c>
      <c r="J18">
        <v>18</v>
      </c>
      <c r="K18">
        <v>3015</v>
      </c>
      <c r="L18" s="37">
        <f t="shared" si="0"/>
        <v>485.09999999999997</v>
      </c>
      <c r="M18" s="35">
        <f t="shared" si="1"/>
        <v>0</v>
      </c>
      <c r="N18" s="35">
        <f t="shared" si="2"/>
        <v>246.42</v>
      </c>
    </row>
    <row r="19" spans="1:14">
      <c r="A19" s="33">
        <v>41275</v>
      </c>
      <c r="B19" s="29">
        <v>13</v>
      </c>
      <c r="C19">
        <v>23</v>
      </c>
      <c r="D19" s="34" t="s">
        <v>167</v>
      </c>
      <c r="E19" s="34" t="s">
        <v>168</v>
      </c>
      <c r="F19" s="35">
        <v>2.95</v>
      </c>
      <c r="G19" s="36">
        <v>0</v>
      </c>
      <c r="H19" s="35">
        <v>2.95</v>
      </c>
      <c r="I19" s="35">
        <v>1.68</v>
      </c>
      <c r="J19">
        <v>12</v>
      </c>
      <c r="K19">
        <v>3021</v>
      </c>
      <c r="L19" s="37">
        <f t="shared" si="0"/>
        <v>35.400000000000006</v>
      </c>
      <c r="M19" s="35">
        <f t="shared" si="1"/>
        <v>0</v>
      </c>
      <c r="N19" s="35">
        <f t="shared" si="2"/>
        <v>15.240000000000002</v>
      </c>
    </row>
    <row r="20" spans="1:14">
      <c r="A20" s="33">
        <v>41275</v>
      </c>
      <c r="B20" s="29">
        <v>14</v>
      </c>
      <c r="C20">
        <v>3</v>
      </c>
      <c r="D20" s="34" t="s">
        <v>170</v>
      </c>
      <c r="E20" s="34" t="s">
        <v>168</v>
      </c>
      <c r="F20" s="35">
        <v>59.95</v>
      </c>
      <c r="G20" s="36">
        <v>0</v>
      </c>
      <c r="H20" s="35">
        <v>59.95</v>
      </c>
      <c r="I20" s="35">
        <v>28.73</v>
      </c>
      <c r="J20">
        <v>6</v>
      </c>
      <c r="K20">
        <v>3020</v>
      </c>
      <c r="L20" s="37">
        <f t="shared" si="0"/>
        <v>359.70000000000005</v>
      </c>
      <c r="M20" s="35">
        <f t="shared" si="1"/>
        <v>0</v>
      </c>
      <c r="N20" s="35">
        <f t="shared" si="2"/>
        <v>187.32000000000002</v>
      </c>
    </row>
    <row r="21" spans="1:14">
      <c r="A21" s="33">
        <v>41275</v>
      </c>
      <c r="B21" s="29">
        <v>15</v>
      </c>
      <c r="C21">
        <v>41</v>
      </c>
      <c r="D21" s="34" t="s">
        <v>169</v>
      </c>
      <c r="E21" s="34" t="s">
        <v>168</v>
      </c>
      <c r="F21" s="35">
        <v>18.95</v>
      </c>
      <c r="G21" s="36">
        <v>0</v>
      </c>
      <c r="H21" s="35">
        <v>18.95</v>
      </c>
      <c r="I21" s="35">
        <v>9.98</v>
      </c>
      <c r="J21">
        <v>27</v>
      </c>
      <c r="K21">
        <v>3032</v>
      </c>
      <c r="L21" s="37">
        <f t="shared" si="0"/>
        <v>511.65</v>
      </c>
      <c r="M21" s="35">
        <f t="shared" si="1"/>
        <v>0</v>
      </c>
      <c r="N21" s="35">
        <f t="shared" si="2"/>
        <v>242.18999999999997</v>
      </c>
    </row>
    <row r="22" spans="1:14">
      <c r="A22" s="33">
        <v>41275</v>
      </c>
      <c r="B22" s="29">
        <v>16</v>
      </c>
      <c r="C22">
        <v>1</v>
      </c>
      <c r="D22" s="34" t="s">
        <v>167</v>
      </c>
      <c r="E22" s="34" t="s">
        <v>168</v>
      </c>
      <c r="F22" s="35">
        <v>43.95</v>
      </c>
      <c r="G22" s="36">
        <v>0</v>
      </c>
      <c r="H22" s="35">
        <v>43.95</v>
      </c>
      <c r="I22" s="35">
        <v>25.6</v>
      </c>
      <c r="J22">
        <v>5</v>
      </c>
      <c r="K22">
        <v>3017</v>
      </c>
      <c r="L22" s="37">
        <f t="shared" si="0"/>
        <v>219.75</v>
      </c>
      <c r="M22" s="35">
        <f t="shared" si="1"/>
        <v>0</v>
      </c>
      <c r="N22" s="35">
        <f t="shared" si="2"/>
        <v>91.75</v>
      </c>
    </row>
    <row r="23" spans="1:14">
      <c r="A23" s="33">
        <v>41275</v>
      </c>
      <c r="B23" s="29">
        <v>17</v>
      </c>
      <c r="C23">
        <v>19</v>
      </c>
      <c r="D23" s="34" t="s">
        <v>169</v>
      </c>
      <c r="E23" s="34" t="s">
        <v>168</v>
      </c>
      <c r="F23" s="35">
        <v>49.95</v>
      </c>
      <c r="G23" s="36">
        <v>0</v>
      </c>
      <c r="H23" s="35">
        <v>49.95</v>
      </c>
      <c r="I23" s="35">
        <v>24.77</v>
      </c>
      <c r="J23">
        <v>34</v>
      </c>
      <c r="K23">
        <v>3023</v>
      </c>
      <c r="L23" s="37">
        <f t="shared" si="0"/>
        <v>1698.3000000000002</v>
      </c>
      <c r="M23" s="35">
        <f t="shared" si="1"/>
        <v>0</v>
      </c>
      <c r="N23" s="35">
        <f t="shared" si="2"/>
        <v>856.12000000000012</v>
      </c>
    </row>
    <row r="24" spans="1:14">
      <c r="A24" s="33">
        <v>41275</v>
      </c>
      <c r="B24" s="29">
        <v>18</v>
      </c>
      <c r="C24">
        <v>1</v>
      </c>
      <c r="D24" s="34" t="s">
        <v>167</v>
      </c>
      <c r="E24" s="34" t="s">
        <v>168</v>
      </c>
      <c r="F24" s="35">
        <v>43.95</v>
      </c>
      <c r="G24" s="36">
        <v>0</v>
      </c>
      <c r="H24" s="35">
        <v>43.95</v>
      </c>
      <c r="I24" s="35">
        <v>25.6</v>
      </c>
      <c r="J24">
        <v>16</v>
      </c>
      <c r="K24">
        <v>3028</v>
      </c>
      <c r="L24" s="37">
        <f t="shared" si="0"/>
        <v>703.2</v>
      </c>
      <c r="M24" s="35">
        <f t="shared" si="1"/>
        <v>0</v>
      </c>
      <c r="N24" s="35">
        <f t="shared" si="2"/>
        <v>293.60000000000002</v>
      </c>
    </row>
    <row r="25" spans="1:14">
      <c r="A25" s="33">
        <v>41275</v>
      </c>
      <c r="B25" s="29">
        <v>19</v>
      </c>
      <c r="C25">
        <v>16</v>
      </c>
      <c r="D25" s="34" t="s">
        <v>170</v>
      </c>
      <c r="E25" s="34" t="s">
        <v>168</v>
      </c>
      <c r="F25" s="35">
        <v>27.95</v>
      </c>
      <c r="G25" s="36">
        <v>0</v>
      </c>
      <c r="H25" s="35">
        <v>27.95</v>
      </c>
      <c r="I25" s="35">
        <v>15.85</v>
      </c>
      <c r="J25">
        <v>2</v>
      </c>
      <c r="K25">
        <v>3030</v>
      </c>
      <c r="L25" s="37">
        <f t="shared" si="0"/>
        <v>55.9</v>
      </c>
      <c r="M25" s="35">
        <f t="shared" si="1"/>
        <v>0</v>
      </c>
      <c r="N25" s="35">
        <f t="shared" si="2"/>
        <v>24.2</v>
      </c>
    </row>
    <row r="26" spans="1:14">
      <c r="A26" s="33">
        <v>41275</v>
      </c>
      <c r="B26" s="29">
        <v>20</v>
      </c>
      <c r="C26">
        <v>45</v>
      </c>
      <c r="D26" s="34" t="s">
        <v>169</v>
      </c>
      <c r="E26" s="34" t="s">
        <v>168</v>
      </c>
      <c r="F26" s="35">
        <v>38.950000000000003</v>
      </c>
      <c r="G26" s="36">
        <v>0</v>
      </c>
      <c r="H26" s="35">
        <v>38.950000000000003</v>
      </c>
      <c r="I26" s="35">
        <v>22.33</v>
      </c>
      <c r="J26">
        <v>2</v>
      </c>
      <c r="K26">
        <v>3033</v>
      </c>
      <c r="L26" s="37">
        <f t="shared" si="0"/>
        <v>77.900000000000006</v>
      </c>
      <c r="M26" s="35">
        <f t="shared" si="1"/>
        <v>0</v>
      </c>
      <c r="N26" s="35">
        <f t="shared" si="2"/>
        <v>33.240000000000009</v>
      </c>
    </row>
    <row r="27" spans="1:14">
      <c r="A27" s="33">
        <v>41275</v>
      </c>
      <c r="B27" s="29">
        <v>21</v>
      </c>
      <c r="C27">
        <v>42</v>
      </c>
      <c r="D27" s="34" t="s">
        <v>170</v>
      </c>
      <c r="E27" s="34" t="s">
        <v>168</v>
      </c>
      <c r="F27" s="35">
        <v>35.950000000000003</v>
      </c>
      <c r="G27" s="36">
        <v>0</v>
      </c>
      <c r="H27" s="35">
        <v>35.950000000000003</v>
      </c>
      <c r="I27" s="35">
        <v>20.25</v>
      </c>
      <c r="J27">
        <v>2</v>
      </c>
      <c r="K27">
        <v>3016</v>
      </c>
      <c r="L27" s="37">
        <f t="shared" si="0"/>
        <v>71.900000000000006</v>
      </c>
      <c r="M27" s="35">
        <f t="shared" si="1"/>
        <v>0</v>
      </c>
      <c r="N27" s="35">
        <f t="shared" si="2"/>
        <v>31.400000000000006</v>
      </c>
    </row>
    <row r="28" spans="1:14">
      <c r="A28" s="33">
        <v>41275</v>
      </c>
      <c r="B28" s="29">
        <v>21</v>
      </c>
      <c r="C28">
        <v>47</v>
      </c>
      <c r="D28" s="34" t="s">
        <v>170</v>
      </c>
      <c r="E28" s="34" t="s">
        <v>168</v>
      </c>
      <c r="F28" s="35">
        <v>28.95</v>
      </c>
      <c r="G28" s="36">
        <v>0</v>
      </c>
      <c r="H28" s="35">
        <v>28.95</v>
      </c>
      <c r="I28" s="35">
        <v>8.86</v>
      </c>
      <c r="J28">
        <v>26</v>
      </c>
      <c r="K28">
        <v>3016</v>
      </c>
      <c r="L28" s="37">
        <f t="shared" si="0"/>
        <v>752.69999999999993</v>
      </c>
      <c r="M28" s="35">
        <f t="shared" si="1"/>
        <v>0</v>
      </c>
      <c r="N28" s="35">
        <f t="shared" si="2"/>
        <v>522.34</v>
      </c>
    </row>
    <row r="29" spans="1:14">
      <c r="A29" s="33">
        <v>41276</v>
      </c>
      <c r="B29" s="29">
        <v>22</v>
      </c>
      <c r="C29">
        <v>31</v>
      </c>
      <c r="D29" s="34" t="s">
        <v>171</v>
      </c>
      <c r="E29" s="34" t="s">
        <v>172</v>
      </c>
      <c r="F29" s="35">
        <v>0.95</v>
      </c>
      <c r="G29" s="36">
        <v>0</v>
      </c>
      <c r="H29" s="35">
        <v>0.95</v>
      </c>
      <c r="I29" s="35">
        <v>0.34</v>
      </c>
      <c r="J29">
        <v>3</v>
      </c>
      <c r="K29">
        <v>3016</v>
      </c>
      <c r="L29" s="37">
        <f t="shared" si="0"/>
        <v>2.8499999999999996</v>
      </c>
      <c r="M29" s="35">
        <f t="shared" si="1"/>
        <v>0</v>
      </c>
      <c r="N29" s="35">
        <f t="shared" si="2"/>
        <v>1.8299999999999996</v>
      </c>
    </row>
    <row r="30" spans="1:14">
      <c r="A30" s="33">
        <v>41276</v>
      </c>
      <c r="B30" s="29">
        <v>23</v>
      </c>
      <c r="C30">
        <v>42</v>
      </c>
      <c r="D30" s="34" t="s">
        <v>173</v>
      </c>
      <c r="E30" s="34" t="s">
        <v>172</v>
      </c>
      <c r="F30" s="35">
        <v>35.950000000000003</v>
      </c>
      <c r="G30" s="36">
        <v>0</v>
      </c>
      <c r="H30" s="35">
        <v>35.950000000000003</v>
      </c>
      <c r="I30" s="35">
        <v>20.25</v>
      </c>
      <c r="J30">
        <v>1</v>
      </c>
      <c r="K30">
        <v>3022</v>
      </c>
      <c r="L30" s="37">
        <f t="shared" si="0"/>
        <v>35.950000000000003</v>
      </c>
      <c r="M30" s="35">
        <f t="shared" si="1"/>
        <v>0</v>
      </c>
      <c r="N30" s="35">
        <f t="shared" si="2"/>
        <v>15.700000000000003</v>
      </c>
    </row>
    <row r="31" spans="1:14">
      <c r="A31" s="33">
        <v>41276</v>
      </c>
      <c r="B31" s="29">
        <v>23</v>
      </c>
      <c r="C31">
        <v>10</v>
      </c>
      <c r="D31" s="34" t="s">
        <v>173</v>
      </c>
      <c r="E31" s="34" t="s">
        <v>172</v>
      </c>
      <c r="F31" s="35">
        <v>34.950000000000003</v>
      </c>
      <c r="G31" s="36">
        <v>0</v>
      </c>
      <c r="H31" s="35">
        <v>34.950000000000003</v>
      </c>
      <c r="I31" s="35">
        <v>22.13</v>
      </c>
      <c r="J31">
        <v>3</v>
      </c>
      <c r="K31">
        <v>3022</v>
      </c>
      <c r="L31" s="37">
        <f t="shared" si="0"/>
        <v>104.85000000000001</v>
      </c>
      <c r="M31" s="35">
        <f t="shared" si="1"/>
        <v>0</v>
      </c>
      <c r="N31" s="35">
        <f t="shared" si="2"/>
        <v>38.460000000000008</v>
      </c>
    </row>
    <row r="32" spans="1:14">
      <c r="A32" s="33">
        <v>41276</v>
      </c>
      <c r="B32" s="29">
        <v>24</v>
      </c>
      <c r="C32">
        <v>39</v>
      </c>
      <c r="D32" s="34" t="s">
        <v>171</v>
      </c>
      <c r="E32" s="34" t="s">
        <v>172</v>
      </c>
      <c r="F32" s="35">
        <v>26.95</v>
      </c>
      <c r="G32" s="36">
        <v>0</v>
      </c>
      <c r="H32" s="35">
        <v>26.95</v>
      </c>
      <c r="I32" s="35">
        <v>12.24</v>
      </c>
      <c r="J32">
        <v>14</v>
      </c>
      <c r="K32">
        <v>3019</v>
      </c>
      <c r="L32" s="37">
        <f t="shared" si="0"/>
        <v>377.3</v>
      </c>
      <c r="M32" s="35">
        <f t="shared" si="1"/>
        <v>0</v>
      </c>
      <c r="N32" s="35">
        <f t="shared" si="2"/>
        <v>205.94</v>
      </c>
    </row>
    <row r="33" spans="1:14">
      <c r="A33" s="33">
        <v>41276</v>
      </c>
      <c r="B33" s="29">
        <v>24</v>
      </c>
      <c r="C33">
        <v>40</v>
      </c>
      <c r="D33" s="34" t="s">
        <v>171</v>
      </c>
      <c r="E33" s="34" t="s">
        <v>172</v>
      </c>
      <c r="F33" s="35">
        <v>16.95</v>
      </c>
      <c r="G33" s="36">
        <v>0</v>
      </c>
      <c r="H33" s="35">
        <v>16.95</v>
      </c>
      <c r="I33" s="35">
        <v>6.53</v>
      </c>
      <c r="J33">
        <v>23</v>
      </c>
      <c r="K33">
        <v>3019</v>
      </c>
      <c r="L33" s="37">
        <f t="shared" si="0"/>
        <v>389.84999999999997</v>
      </c>
      <c r="M33" s="35">
        <f t="shared" si="1"/>
        <v>0</v>
      </c>
      <c r="N33" s="35">
        <f t="shared" si="2"/>
        <v>239.65999999999997</v>
      </c>
    </row>
    <row r="34" spans="1:14">
      <c r="A34" s="33">
        <v>41276</v>
      </c>
      <c r="B34" s="29">
        <v>24</v>
      </c>
      <c r="C34">
        <v>6</v>
      </c>
      <c r="D34" s="34" t="s">
        <v>171</v>
      </c>
      <c r="E34" s="34" t="s">
        <v>172</v>
      </c>
      <c r="F34" s="35">
        <v>55.95</v>
      </c>
      <c r="G34" s="36">
        <v>0</v>
      </c>
      <c r="H34" s="35">
        <v>55.95</v>
      </c>
      <c r="I34" s="35">
        <v>16.059999999999999</v>
      </c>
      <c r="J34">
        <v>17</v>
      </c>
      <c r="K34">
        <v>3019</v>
      </c>
      <c r="L34" s="37">
        <f t="shared" si="0"/>
        <v>951.15000000000009</v>
      </c>
      <c r="M34" s="35">
        <f t="shared" si="1"/>
        <v>0</v>
      </c>
      <c r="N34" s="35">
        <f t="shared" si="2"/>
        <v>678.13</v>
      </c>
    </row>
    <row r="35" spans="1:14">
      <c r="A35" s="33">
        <v>41276</v>
      </c>
      <c r="B35" s="29">
        <v>25</v>
      </c>
      <c r="C35">
        <v>10</v>
      </c>
      <c r="D35" s="34" t="s">
        <v>173</v>
      </c>
      <c r="E35" s="34" t="s">
        <v>172</v>
      </c>
      <c r="F35" s="35">
        <v>34.950000000000003</v>
      </c>
      <c r="G35" s="36">
        <v>0</v>
      </c>
      <c r="H35" s="35">
        <v>34.950000000000003</v>
      </c>
      <c r="I35" s="35">
        <v>22.13</v>
      </c>
      <c r="J35">
        <v>8</v>
      </c>
      <c r="K35">
        <v>3013</v>
      </c>
      <c r="L35" s="37">
        <f t="shared" si="0"/>
        <v>279.60000000000002</v>
      </c>
      <c r="M35" s="35">
        <f t="shared" si="1"/>
        <v>0</v>
      </c>
      <c r="N35" s="35">
        <f t="shared" si="2"/>
        <v>102.56000000000003</v>
      </c>
    </row>
    <row r="36" spans="1:14">
      <c r="A36" s="33">
        <v>41276</v>
      </c>
      <c r="B36" s="29">
        <v>26</v>
      </c>
      <c r="C36">
        <v>10</v>
      </c>
      <c r="D36" s="34" t="s">
        <v>171</v>
      </c>
      <c r="E36" s="34" t="s">
        <v>172</v>
      </c>
      <c r="F36" s="35">
        <v>34.950000000000003</v>
      </c>
      <c r="G36" s="36">
        <v>0</v>
      </c>
      <c r="H36" s="35">
        <v>34.950000000000003</v>
      </c>
      <c r="I36" s="35">
        <v>22.13</v>
      </c>
      <c r="J36">
        <v>3</v>
      </c>
      <c r="K36">
        <v>3010</v>
      </c>
      <c r="L36" s="37">
        <f t="shared" si="0"/>
        <v>104.85000000000001</v>
      </c>
      <c r="M36" s="35">
        <f t="shared" si="1"/>
        <v>0</v>
      </c>
      <c r="N36" s="35">
        <f t="shared" si="2"/>
        <v>38.460000000000008</v>
      </c>
    </row>
    <row r="37" spans="1:14">
      <c r="A37" s="33">
        <v>41276</v>
      </c>
      <c r="B37" s="29">
        <v>27</v>
      </c>
      <c r="C37">
        <v>2</v>
      </c>
      <c r="D37" s="34" t="s">
        <v>173</v>
      </c>
      <c r="E37" s="34" t="s">
        <v>172</v>
      </c>
      <c r="F37" s="35">
        <v>44.95</v>
      </c>
      <c r="G37" s="36">
        <v>0</v>
      </c>
      <c r="H37" s="35">
        <v>44.95</v>
      </c>
      <c r="I37" s="35">
        <v>27.95</v>
      </c>
      <c r="J37">
        <v>1</v>
      </c>
      <c r="K37">
        <v>3028</v>
      </c>
      <c r="L37" s="37">
        <f t="shared" si="0"/>
        <v>44.95</v>
      </c>
      <c r="M37" s="35">
        <f t="shared" si="1"/>
        <v>0</v>
      </c>
      <c r="N37" s="35">
        <f t="shared" si="2"/>
        <v>17.000000000000004</v>
      </c>
    </row>
    <row r="38" spans="1:14">
      <c r="A38" s="33">
        <v>41277</v>
      </c>
      <c r="B38" s="29">
        <v>28</v>
      </c>
      <c r="C38">
        <v>28</v>
      </c>
      <c r="D38" s="34" t="s">
        <v>169</v>
      </c>
      <c r="E38" s="34" t="s">
        <v>172</v>
      </c>
      <c r="F38" s="35">
        <v>0.95</v>
      </c>
      <c r="G38" s="36">
        <v>0.1</v>
      </c>
      <c r="H38" s="35">
        <v>0.86</v>
      </c>
      <c r="I38" s="35">
        <v>0.5</v>
      </c>
      <c r="J38">
        <v>2</v>
      </c>
      <c r="K38">
        <v>3033</v>
      </c>
      <c r="L38" s="37">
        <f t="shared" si="0"/>
        <v>1.72</v>
      </c>
      <c r="M38" s="35">
        <f t="shared" si="1"/>
        <v>8.9999999999999969E-2</v>
      </c>
      <c r="N38" s="35">
        <f t="shared" si="2"/>
        <v>0.72</v>
      </c>
    </row>
    <row r="39" spans="1:14">
      <c r="A39" s="33">
        <v>41277</v>
      </c>
      <c r="B39" s="29">
        <v>29</v>
      </c>
      <c r="C39">
        <v>21</v>
      </c>
      <c r="D39" s="34" t="s">
        <v>167</v>
      </c>
      <c r="E39" s="34" t="s">
        <v>172</v>
      </c>
      <c r="F39" s="35">
        <v>26.95</v>
      </c>
      <c r="G39" s="36">
        <v>0</v>
      </c>
      <c r="H39" s="35">
        <v>26.95</v>
      </c>
      <c r="I39" s="35">
        <v>12.42</v>
      </c>
      <c r="J39">
        <v>20</v>
      </c>
      <c r="K39">
        <v>3023</v>
      </c>
      <c r="L39" s="37">
        <f t="shared" si="0"/>
        <v>539</v>
      </c>
      <c r="M39" s="35">
        <f t="shared" si="1"/>
        <v>0</v>
      </c>
      <c r="N39" s="35">
        <f t="shared" si="2"/>
        <v>290.59999999999997</v>
      </c>
    </row>
    <row r="40" spans="1:14">
      <c r="A40" s="33">
        <v>41277</v>
      </c>
      <c r="B40" s="29">
        <v>30</v>
      </c>
      <c r="C40">
        <v>5</v>
      </c>
      <c r="D40" s="34" t="s">
        <v>169</v>
      </c>
      <c r="E40" s="34" t="s">
        <v>172</v>
      </c>
      <c r="F40" s="35">
        <v>24.95</v>
      </c>
      <c r="G40" s="36">
        <v>0</v>
      </c>
      <c r="H40" s="35">
        <v>24.95</v>
      </c>
      <c r="I40" s="35">
        <v>12.27</v>
      </c>
      <c r="J40">
        <v>7</v>
      </c>
      <c r="K40">
        <v>3022</v>
      </c>
      <c r="L40" s="37">
        <f t="shared" si="0"/>
        <v>174.65</v>
      </c>
      <c r="M40" s="35">
        <f t="shared" si="1"/>
        <v>0</v>
      </c>
      <c r="N40" s="35">
        <f t="shared" si="2"/>
        <v>88.759999999999991</v>
      </c>
    </row>
    <row r="41" spans="1:14">
      <c r="A41" s="33">
        <v>41277</v>
      </c>
      <c r="B41" s="29">
        <v>30</v>
      </c>
      <c r="C41">
        <v>40</v>
      </c>
      <c r="D41" s="34" t="s">
        <v>169</v>
      </c>
      <c r="E41" s="34" t="s">
        <v>172</v>
      </c>
      <c r="F41" s="35">
        <v>16.95</v>
      </c>
      <c r="G41" s="36">
        <v>0</v>
      </c>
      <c r="H41" s="35">
        <v>16.95</v>
      </c>
      <c r="I41" s="35">
        <v>6.53</v>
      </c>
      <c r="J41">
        <v>17</v>
      </c>
      <c r="K41">
        <v>3022</v>
      </c>
      <c r="L41" s="37">
        <f t="shared" si="0"/>
        <v>288.14999999999998</v>
      </c>
      <c r="M41" s="35">
        <f t="shared" si="1"/>
        <v>0</v>
      </c>
      <c r="N41" s="35">
        <f t="shared" si="2"/>
        <v>177.13999999999996</v>
      </c>
    </row>
    <row r="42" spans="1:14">
      <c r="A42" s="33">
        <v>41277</v>
      </c>
      <c r="B42" s="29">
        <v>31</v>
      </c>
      <c r="C42">
        <v>48</v>
      </c>
      <c r="D42" s="34" t="s">
        <v>169</v>
      </c>
      <c r="E42" s="34" t="s">
        <v>172</v>
      </c>
      <c r="F42" s="35">
        <v>3.95</v>
      </c>
      <c r="G42" s="36">
        <v>0</v>
      </c>
      <c r="H42" s="35">
        <v>3.95</v>
      </c>
      <c r="I42" s="35">
        <v>1.43</v>
      </c>
      <c r="J42">
        <v>21</v>
      </c>
      <c r="K42">
        <v>3019</v>
      </c>
      <c r="L42" s="37">
        <f t="shared" si="0"/>
        <v>82.95</v>
      </c>
      <c r="M42" s="35">
        <f t="shared" si="1"/>
        <v>0</v>
      </c>
      <c r="N42" s="35">
        <f t="shared" si="2"/>
        <v>52.920000000000009</v>
      </c>
    </row>
    <row r="43" spans="1:14">
      <c r="A43" s="33">
        <v>41277</v>
      </c>
      <c r="B43" s="29">
        <v>32</v>
      </c>
      <c r="C43">
        <v>36</v>
      </c>
      <c r="D43" s="34" t="s">
        <v>167</v>
      </c>
      <c r="E43" s="34" t="s">
        <v>172</v>
      </c>
      <c r="F43" s="35">
        <v>26.95</v>
      </c>
      <c r="G43" s="36">
        <v>0</v>
      </c>
      <c r="H43" s="35">
        <v>26.95</v>
      </c>
      <c r="I43" s="35">
        <v>12.53</v>
      </c>
      <c r="J43">
        <v>19</v>
      </c>
      <c r="K43">
        <v>3025</v>
      </c>
      <c r="L43" s="37">
        <f t="shared" si="0"/>
        <v>512.04999999999995</v>
      </c>
      <c r="M43" s="35">
        <f t="shared" si="1"/>
        <v>0</v>
      </c>
      <c r="N43" s="35">
        <f t="shared" si="2"/>
        <v>273.98</v>
      </c>
    </row>
    <row r="44" spans="1:14">
      <c r="A44" s="33">
        <v>41277</v>
      </c>
      <c r="B44" s="29">
        <v>32</v>
      </c>
      <c r="C44">
        <v>41</v>
      </c>
      <c r="D44" s="34" t="s">
        <v>167</v>
      </c>
      <c r="E44" s="34" t="s">
        <v>172</v>
      </c>
      <c r="F44" s="35">
        <v>18.95</v>
      </c>
      <c r="G44" s="36">
        <v>0</v>
      </c>
      <c r="H44" s="35">
        <v>18.95</v>
      </c>
      <c r="I44" s="35">
        <v>9.98</v>
      </c>
      <c r="J44">
        <v>20</v>
      </c>
      <c r="K44">
        <v>3025</v>
      </c>
      <c r="L44" s="37">
        <f t="shared" si="0"/>
        <v>379</v>
      </c>
      <c r="M44" s="35">
        <f t="shared" si="1"/>
        <v>0</v>
      </c>
      <c r="N44" s="35">
        <f t="shared" si="2"/>
        <v>179.39999999999998</v>
      </c>
    </row>
    <row r="45" spans="1:14">
      <c r="A45" s="33">
        <v>41277</v>
      </c>
      <c r="B45" s="29">
        <v>32</v>
      </c>
      <c r="C45">
        <v>30</v>
      </c>
      <c r="D45" s="34" t="s">
        <v>167</v>
      </c>
      <c r="E45" s="34" t="s">
        <v>172</v>
      </c>
      <c r="F45" s="35">
        <v>10.95</v>
      </c>
      <c r="G45" s="36">
        <v>0</v>
      </c>
      <c r="H45" s="35">
        <v>10.95</v>
      </c>
      <c r="I45" s="35">
        <v>4.8</v>
      </c>
      <c r="J45">
        <v>7</v>
      </c>
      <c r="K45">
        <v>3025</v>
      </c>
      <c r="L45" s="37">
        <f t="shared" si="0"/>
        <v>76.649999999999991</v>
      </c>
      <c r="M45" s="35">
        <f t="shared" si="1"/>
        <v>0</v>
      </c>
      <c r="N45" s="35">
        <f t="shared" si="2"/>
        <v>43.05</v>
      </c>
    </row>
    <row r="46" spans="1:14">
      <c r="A46" s="33">
        <v>41277</v>
      </c>
      <c r="B46" s="29">
        <v>33</v>
      </c>
      <c r="C46">
        <v>5</v>
      </c>
      <c r="D46" s="34" t="s">
        <v>169</v>
      </c>
      <c r="E46" s="34" t="s">
        <v>172</v>
      </c>
      <c r="F46" s="35">
        <v>24.95</v>
      </c>
      <c r="G46" s="36">
        <v>0</v>
      </c>
      <c r="H46" s="35">
        <v>24.95</v>
      </c>
      <c r="I46" s="35">
        <v>12.27</v>
      </c>
      <c r="J46">
        <v>7</v>
      </c>
      <c r="K46">
        <v>3028</v>
      </c>
      <c r="L46" s="37">
        <f t="shared" si="0"/>
        <v>174.65</v>
      </c>
      <c r="M46" s="35">
        <f t="shared" si="1"/>
        <v>0</v>
      </c>
      <c r="N46" s="35">
        <f t="shared" si="2"/>
        <v>88.759999999999991</v>
      </c>
    </row>
    <row r="47" spans="1:14">
      <c r="A47" s="33">
        <v>41277</v>
      </c>
      <c r="B47" s="29">
        <v>34</v>
      </c>
      <c r="C47">
        <v>8</v>
      </c>
      <c r="D47" s="34" t="s">
        <v>167</v>
      </c>
      <c r="E47" s="34" t="s">
        <v>172</v>
      </c>
      <c r="F47" s="35">
        <v>7.95</v>
      </c>
      <c r="G47" s="36">
        <v>0.1</v>
      </c>
      <c r="H47" s="35">
        <v>7.16</v>
      </c>
      <c r="I47" s="35">
        <v>4.53</v>
      </c>
      <c r="J47">
        <v>13</v>
      </c>
      <c r="K47">
        <v>3033</v>
      </c>
      <c r="L47" s="37">
        <f t="shared" si="0"/>
        <v>93.08</v>
      </c>
      <c r="M47" s="35">
        <f t="shared" si="1"/>
        <v>0.79</v>
      </c>
      <c r="N47" s="35">
        <f t="shared" si="2"/>
        <v>34.19</v>
      </c>
    </row>
    <row r="48" spans="1:14">
      <c r="A48" s="33">
        <v>41277</v>
      </c>
      <c r="B48" s="29">
        <v>35</v>
      </c>
      <c r="C48">
        <v>31</v>
      </c>
      <c r="D48" s="34" t="s">
        <v>167</v>
      </c>
      <c r="E48" s="34" t="s">
        <v>172</v>
      </c>
      <c r="F48" s="35">
        <v>0.95</v>
      </c>
      <c r="G48" s="36">
        <v>0</v>
      </c>
      <c r="H48" s="35">
        <v>0.95</v>
      </c>
      <c r="I48" s="35">
        <v>0.34</v>
      </c>
      <c r="J48">
        <v>17</v>
      </c>
      <c r="K48">
        <v>3033</v>
      </c>
      <c r="L48" s="37">
        <f t="shared" si="0"/>
        <v>16.149999999999999</v>
      </c>
      <c r="M48" s="35">
        <f t="shared" si="1"/>
        <v>0</v>
      </c>
      <c r="N48" s="35">
        <f t="shared" si="2"/>
        <v>10.369999999999997</v>
      </c>
    </row>
    <row r="49" spans="1:14">
      <c r="A49" s="33">
        <v>41277</v>
      </c>
      <c r="B49" s="29">
        <v>35</v>
      </c>
      <c r="C49">
        <v>29</v>
      </c>
      <c r="D49" s="34" t="s">
        <v>167</v>
      </c>
      <c r="E49" s="34" t="s">
        <v>172</v>
      </c>
      <c r="F49" s="35">
        <v>40.950000000000003</v>
      </c>
      <c r="G49" s="36">
        <v>0</v>
      </c>
      <c r="H49" s="35">
        <v>40.950000000000003</v>
      </c>
      <c r="I49" s="35">
        <v>15.51</v>
      </c>
      <c r="J49">
        <v>1</v>
      </c>
      <c r="K49">
        <v>3033</v>
      </c>
      <c r="L49" s="37">
        <f t="shared" si="0"/>
        <v>40.950000000000003</v>
      </c>
      <c r="M49" s="35">
        <f t="shared" si="1"/>
        <v>0</v>
      </c>
      <c r="N49" s="35">
        <f t="shared" si="2"/>
        <v>25.440000000000005</v>
      </c>
    </row>
    <row r="50" spans="1:14">
      <c r="A50" s="33">
        <v>41277</v>
      </c>
      <c r="B50" s="29">
        <v>36</v>
      </c>
      <c r="C50">
        <v>50</v>
      </c>
      <c r="D50" s="34" t="s">
        <v>169</v>
      </c>
      <c r="E50" s="34" t="s">
        <v>172</v>
      </c>
      <c r="F50" s="35">
        <v>24.95</v>
      </c>
      <c r="G50" s="36">
        <v>0</v>
      </c>
      <c r="H50" s="35">
        <v>24.95</v>
      </c>
      <c r="I50" s="35">
        <v>12.14</v>
      </c>
      <c r="J50">
        <v>2</v>
      </c>
      <c r="K50">
        <v>3015</v>
      </c>
      <c r="L50" s="37">
        <f t="shared" si="0"/>
        <v>49.9</v>
      </c>
      <c r="M50" s="35">
        <f t="shared" si="1"/>
        <v>0</v>
      </c>
      <c r="N50" s="35">
        <f t="shared" si="2"/>
        <v>25.619999999999997</v>
      </c>
    </row>
    <row r="51" spans="1:14">
      <c r="A51" s="33">
        <v>41277</v>
      </c>
      <c r="B51" s="29">
        <v>37</v>
      </c>
      <c r="C51">
        <v>7</v>
      </c>
      <c r="D51" s="34" t="s">
        <v>167</v>
      </c>
      <c r="E51" s="34" t="s">
        <v>172</v>
      </c>
      <c r="F51" s="35">
        <v>20.95</v>
      </c>
      <c r="G51" s="36">
        <v>0</v>
      </c>
      <c r="H51" s="35">
        <v>20.95</v>
      </c>
      <c r="I51" s="35">
        <v>10.039999999999999</v>
      </c>
      <c r="J51">
        <v>10</v>
      </c>
      <c r="K51">
        <v>3010</v>
      </c>
      <c r="L51" s="37">
        <f t="shared" si="0"/>
        <v>209.5</v>
      </c>
      <c r="M51" s="35">
        <f t="shared" si="1"/>
        <v>0</v>
      </c>
      <c r="N51" s="35">
        <f t="shared" si="2"/>
        <v>109.1</v>
      </c>
    </row>
    <row r="52" spans="1:14">
      <c r="A52" s="33">
        <v>41277</v>
      </c>
      <c r="B52" s="29">
        <v>38</v>
      </c>
      <c r="C52">
        <v>50</v>
      </c>
      <c r="D52" s="34" t="s">
        <v>167</v>
      </c>
      <c r="E52" s="34" t="s">
        <v>172</v>
      </c>
      <c r="F52" s="35">
        <v>24.95</v>
      </c>
      <c r="G52" s="36">
        <v>0</v>
      </c>
      <c r="H52" s="35">
        <v>24.95</v>
      </c>
      <c r="I52" s="35">
        <v>12.14</v>
      </c>
      <c r="J52">
        <v>3</v>
      </c>
      <c r="K52">
        <v>3029</v>
      </c>
      <c r="L52" s="37">
        <f t="shared" si="0"/>
        <v>74.849999999999994</v>
      </c>
      <c r="M52" s="35">
        <f t="shared" si="1"/>
        <v>0</v>
      </c>
      <c r="N52" s="35">
        <f t="shared" si="2"/>
        <v>38.429999999999993</v>
      </c>
    </row>
    <row r="53" spans="1:14">
      <c r="A53" s="33">
        <v>41277</v>
      </c>
      <c r="B53" s="29">
        <v>39</v>
      </c>
      <c r="C53">
        <v>33</v>
      </c>
      <c r="D53" s="34" t="s">
        <v>169</v>
      </c>
      <c r="E53" s="34" t="s">
        <v>172</v>
      </c>
      <c r="F53" s="35">
        <v>19.95</v>
      </c>
      <c r="G53" s="36">
        <v>0</v>
      </c>
      <c r="H53" s="35">
        <v>19.95</v>
      </c>
      <c r="I53" s="35">
        <v>9.7799999999999994</v>
      </c>
      <c r="J53">
        <v>13</v>
      </c>
      <c r="K53">
        <v>3024</v>
      </c>
      <c r="L53" s="37">
        <f t="shared" si="0"/>
        <v>259.34999999999997</v>
      </c>
      <c r="M53" s="35">
        <f t="shared" si="1"/>
        <v>0</v>
      </c>
      <c r="N53" s="35">
        <f t="shared" si="2"/>
        <v>132.21</v>
      </c>
    </row>
    <row r="54" spans="1:14">
      <c r="A54" s="33">
        <v>41277</v>
      </c>
      <c r="B54" s="29">
        <v>39</v>
      </c>
      <c r="C54">
        <v>25</v>
      </c>
      <c r="D54" s="34" t="s">
        <v>169</v>
      </c>
      <c r="E54" s="34" t="s">
        <v>172</v>
      </c>
      <c r="F54" s="35">
        <v>0.95</v>
      </c>
      <c r="G54" s="36">
        <v>0</v>
      </c>
      <c r="H54" s="35">
        <v>0.95</v>
      </c>
      <c r="I54" s="35">
        <v>0.35</v>
      </c>
      <c r="J54">
        <v>22</v>
      </c>
      <c r="K54">
        <v>3024</v>
      </c>
      <c r="L54" s="37">
        <f t="shared" si="0"/>
        <v>20.9</v>
      </c>
      <c r="M54" s="35">
        <f t="shared" si="1"/>
        <v>0</v>
      </c>
      <c r="N54" s="35">
        <f t="shared" si="2"/>
        <v>13.2</v>
      </c>
    </row>
    <row r="55" spans="1:14">
      <c r="A55" s="33">
        <v>41278</v>
      </c>
      <c r="B55" s="29">
        <v>40</v>
      </c>
      <c r="C55">
        <v>11</v>
      </c>
      <c r="D55" s="34" t="s">
        <v>173</v>
      </c>
      <c r="E55" s="34" t="s">
        <v>172</v>
      </c>
      <c r="F55" s="35">
        <v>65.95</v>
      </c>
      <c r="G55" s="36">
        <v>0</v>
      </c>
      <c r="H55" s="35">
        <v>65.95</v>
      </c>
      <c r="I55" s="35">
        <v>37.97</v>
      </c>
      <c r="J55">
        <v>16</v>
      </c>
      <c r="K55">
        <v>3022</v>
      </c>
      <c r="L55" s="37">
        <f t="shared" si="0"/>
        <v>1055.2</v>
      </c>
      <c r="M55" s="35">
        <f t="shared" si="1"/>
        <v>0</v>
      </c>
      <c r="N55" s="35">
        <f t="shared" si="2"/>
        <v>447.68000000000006</v>
      </c>
    </row>
    <row r="56" spans="1:14">
      <c r="A56" s="33">
        <v>41278</v>
      </c>
      <c r="B56" s="29">
        <v>41</v>
      </c>
      <c r="C56">
        <v>20</v>
      </c>
      <c r="D56" s="34" t="s">
        <v>170</v>
      </c>
      <c r="E56" s="34" t="s">
        <v>172</v>
      </c>
      <c r="F56" s="35">
        <v>16.95</v>
      </c>
      <c r="G56" s="36">
        <v>0</v>
      </c>
      <c r="H56" s="35">
        <v>16.95</v>
      </c>
      <c r="I56" s="35">
        <v>6.76</v>
      </c>
      <c r="J56">
        <v>10</v>
      </c>
      <c r="K56">
        <v>3030</v>
      </c>
      <c r="L56" s="37">
        <f t="shared" si="0"/>
        <v>169.5</v>
      </c>
      <c r="M56" s="35">
        <f t="shared" si="1"/>
        <v>0</v>
      </c>
      <c r="N56" s="35">
        <f t="shared" si="2"/>
        <v>101.89999999999999</v>
      </c>
    </row>
    <row r="57" spans="1:14">
      <c r="A57" s="33">
        <v>41278</v>
      </c>
      <c r="B57" s="29">
        <v>42</v>
      </c>
      <c r="C57">
        <v>28</v>
      </c>
      <c r="D57" s="34" t="s">
        <v>173</v>
      </c>
      <c r="E57" s="34" t="s">
        <v>172</v>
      </c>
      <c r="F57" s="35">
        <v>0.95</v>
      </c>
      <c r="G57" s="36">
        <v>0</v>
      </c>
      <c r="H57" s="35">
        <v>0.95</v>
      </c>
      <c r="I57" s="35">
        <v>0.5</v>
      </c>
      <c r="J57">
        <v>20</v>
      </c>
      <c r="K57">
        <v>3031</v>
      </c>
      <c r="L57" s="37">
        <f t="shared" si="0"/>
        <v>19</v>
      </c>
      <c r="M57" s="35">
        <f t="shared" si="1"/>
        <v>0</v>
      </c>
      <c r="N57" s="35">
        <f t="shared" si="2"/>
        <v>9</v>
      </c>
    </row>
    <row r="58" spans="1:14">
      <c r="A58" s="33">
        <v>41278</v>
      </c>
      <c r="B58" s="29">
        <v>43</v>
      </c>
      <c r="C58">
        <v>40</v>
      </c>
      <c r="D58" s="34" t="s">
        <v>170</v>
      </c>
      <c r="E58" s="34" t="s">
        <v>172</v>
      </c>
      <c r="F58" s="35">
        <v>16.95</v>
      </c>
      <c r="G58" s="36">
        <v>0</v>
      </c>
      <c r="H58" s="35">
        <v>16.95</v>
      </c>
      <c r="I58" s="35">
        <v>6.53</v>
      </c>
      <c r="J58">
        <v>16</v>
      </c>
      <c r="K58">
        <v>3017</v>
      </c>
      <c r="L58" s="37">
        <f t="shared" si="0"/>
        <v>271.2</v>
      </c>
      <c r="M58" s="35">
        <f t="shared" si="1"/>
        <v>0</v>
      </c>
      <c r="N58" s="35">
        <f t="shared" si="2"/>
        <v>166.71999999999997</v>
      </c>
    </row>
    <row r="59" spans="1:14">
      <c r="A59" s="33">
        <v>41278</v>
      </c>
      <c r="B59" s="29">
        <v>44</v>
      </c>
      <c r="C59">
        <v>25</v>
      </c>
      <c r="D59" s="34" t="s">
        <v>170</v>
      </c>
      <c r="E59" s="34" t="s">
        <v>172</v>
      </c>
      <c r="F59" s="35">
        <v>0.95</v>
      </c>
      <c r="G59" s="36">
        <v>0</v>
      </c>
      <c r="H59" s="35">
        <v>0.95</v>
      </c>
      <c r="I59" s="35">
        <v>0.35</v>
      </c>
      <c r="J59">
        <v>6</v>
      </c>
      <c r="K59">
        <v>3018</v>
      </c>
      <c r="L59" s="37">
        <f t="shared" si="0"/>
        <v>5.6999999999999993</v>
      </c>
      <c r="M59" s="35">
        <f t="shared" si="1"/>
        <v>0</v>
      </c>
      <c r="N59" s="35">
        <f t="shared" si="2"/>
        <v>3.5999999999999996</v>
      </c>
    </row>
    <row r="60" spans="1:14">
      <c r="A60" s="33">
        <v>41278</v>
      </c>
      <c r="B60" s="29">
        <v>44</v>
      </c>
      <c r="C60">
        <v>41</v>
      </c>
      <c r="D60" s="34" t="s">
        <v>170</v>
      </c>
      <c r="E60" s="34" t="s">
        <v>172</v>
      </c>
      <c r="F60" s="35">
        <v>18.95</v>
      </c>
      <c r="G60" s="36">
        <v>0</v>
      </c>
      <c r="H60" s="35">
        <v>18.95</v>
      </c>
      <c r="I60" s="35">
        <v>9.98</v>
      </c>
      <c r="J60">
        <v>16</v>
      </c>
      <c r="K60">
        <v>3018</v>
      </c>
      <c r="L60" s="37">
        <f t="shared" si="0"/>
        <v>303.2</v>
      </c>
      <c r="M60" s="35">
        <f t="shared" si="1"/>
        <v>0</v>
      </c>
      <c r="N60" s="35">
        <f t="shared" si="2"/>
        <v>143.51999999999998</v>
      </c>
    </row>
    <row r="61" spans="1:14">
      <c r="A61" s="33">
        <v>41278</v>
      </c>
      <c r="B61" s="29">
        <v>44</v>
      </c>
      <c r="C61">
        <v>1</v>
      </c>
      <c r="D61" s="34" t="s">
        <v>170</v>
      </c>
      <c r="E61" s="34" t="s">
        <v>172</v>
      </c>
      <c r="F61" s="35">
        <v>43.95</v>
      </c>
      <c r="G61" s="36">
        <v>0</v>
      </c>
      <c r="H61" s="35">
        <v>43.95</v>
      </c>
      <c r="I61" s="35">
        <v>25.6</v>
      </c>
      <c r="J61">
        <v>5</v>
      </c>
      <c r="K61">
        <v>3018</v>
      </c>
      <c r="L61" s="37">
        <f t="shared" si="0"/>
        <v>219.75</v>
      </c>
      <c r="M61" s="35">
        <f t="shared" si="1"/>
        <v>0</v>
      </c>
      <c r="N61" s="35">
        <f t="shared" si="2"/>
        <v>91.75</v>
      </c>
    </row>
    <row r="62" spans="1:14">
      <c r="A62" s="33">
        <v>41278</v>
      </c>
      <c r="B62" s="29">
        <v>45</v>
      </c>
      <c r="C62">
        <v>43</v>
      </c>
      <c r="D62" s="34" t="s">
        <v>173</v>
      </c>
      <c r="E62" s="34" t="s">
        <v>172</v>
      </c>
      <c r="F62" s="35">
        <v>11.95</v>
      </c>
      <c r="G62" s="36">
        <v>0</v>
      </c>
      <c r="H62" s="35">
        <v>11.95</v>
      </c>
      <c r="I62" s="35">
        <v>3.32</v>
      </c>
      <c r="J62">
        <v>7</v>
      </c>
      <c r="K62">
        <v>3017</v>
      </c>
      <c r="L62" s="37">
        <f t="shared" si="0"/>
        <v>83.649999999999991</v>
      </c>
      <c r="M62" s="35">
        <f t="shared" si="1"/>
        <v>0</v>
      </c>
      <c r="N62" s="35">
        <f t="shared" si="2"/>
        <v>60.41</v>
      </c>
    </row>
    <row r="63" spans="1:14">
      <c r="A63" s="33">
        <v>41278</v>
      </c>
      <c r="B63" s="29">
        <v>46</v>
      </c>
      <c r="C63">
        <v>3</v>
      </c>
      <c r="D63" s="34" t="s">
        <v>170</v>
      </c>
      <c r="E63" s="34" t="s">
        <v>172</v>
      </c>
      <c r="F63" s="35">
        <v>59.95</v>
      </c>
      <c r="G63" s="36">
        <v>0</v>
      </c>
      <c r="H63" s="35">
        <v>59.95</v>
      </c>
      <c r="I63" s="35">
        <v>28.73</v>
      </c>
      <c r="J63">
        <v>5</v>
      </c>
      <c r="K63">
        <v>3013</v>
      </c>
      <c r="L63" s="37">
        <f t="shared" si="0"/>
        <v>299.75</v>
      </c>
      <c r="M63" s="35">
        <f t="shared" si="1"/>
        <v>0</v>
      </c>
      <c r="N63" s="35">
        <f t="shared" si="2"/>
        <v>156.10000000000002</v>
      </c>
    </row>
    <row r="64" spans="1:14">
      <c r="A64" s="33">
        <v>41279</v>
      </c>
      <c r="B64" s="29">
        <v>47</v>
      </c>
      <c r="C64">
        <v>2</v>
      </c>
      <c r="D64" s="34" t="s">
        <v>169</v>
      </c>
      <c r="E64" s="34" t="s">
        <v>172</v>
      </c>
      <c r="F64" s="35">
        <v>44.95</v>
      </c>
      <c r="G64" s="36">
        <v>0</v>
      </c>
      <c r="H64" s="35">
        <v>44.95</v>
      </c>
      <c r="I64" s="35">
        <v>27.95</v>
      </c>
      <c r="J64">
        <v>3</v>
      </c>
      <c r="K64">
        <v>3025</v>
      </c>
      <c r="L64" s="37">
        <f t="shared" si="0"/>
        <v>134.85000000000002</v>
      </c>
      <c r="M64" s="35">
        <f t="shared" si="1"/>
        <v>0</v>
      </c>
      <c r="N64" s="35">
        <f t="shared" si="2"/>
        <v>51.000000000000014</v>
      </c>
    </row>
    <row r="65" spans="1:14">
      <c r="A65" s="33">
        <v>41279</v>
      </c>
      <c r="B65" s="29">
        <v>47</v>
      </c>
      <c r="C65">
        <v>34</v>
      </c>
      <c r="D65" s="34" t="s">
        <v>169</v>
      </c>
      <c r="E65" s="34" t="s">
        <v>172</v>
      </c>
      <c r="F65" s="35">
        <v>37.950000000000003</v>
      </c>
      <c r="G65" s="36">
        <v>0</v>
      </c>
      <c r="H65" s="35">
        <v>37.950000000000003</v>
      </c>
      <c r="I65" s="35">
        <v>15.35</v>
      </c>
      <c r="J65">
        <v>8</v>
      </c>
      <c r="K65">
        <v>3025</v>
      </c>
      <c r="L65" s="37">
        <f t="shared" si="0"/>
        <v>303.60000000000002</v>
      </c>
      <c r="M65" s="35">
        <f t="shared" si="1"/>
        <v>0</v>
      </c>
      <c r="N65" s="35">
        <f t="shared" si="2"/>
        <v>180.8</v>
      </c>
    </row>
    <row r="66" spans="1:14">
      <c r="A66" s="33">
        <v>41279</v>
      </c>
      <c r="B66" s="29">
        <v>48</v>
      </c>
      <c r="C66">
        <v>9</v>
      </c>
      <c r="D66" s="34" t="s">
        <v>169</v>
      </c>
      <c r="E66" s="34" t="s">
        <v>172</v>
      </c>
      <c r="F66" s="35">
        <v>48.95</v>
      </c>
      <c r="G66" s="36">
        <v>0</v>
      </c>
      <c r="H66" s="35">
        <v>48.95</v>
      </c>
      <c r="I66" s="35">
        <v>24.52</v>
      </c>
      <c r="J66">
        <v>9</v>
      </c>
      <c r="K66">
        <v>3012</v>
      </c>
      <c r="L66" s="37">
        <f t="shared" si="0"/>
        <v>440.55</v>
      </c>
      <c r="M66" s="35">
        <f t="shared" si="1"/>
        <v>0</v>
      </c>
      <c r="N66" s="35">
        <f t="shared" si="2"/>
        <v>219.87000000000003</v>
      </c>
    </row>
    <row r="67" spans="1:14">
      <c r="A67" s="33">
        <v>41279</v>
      </c>
      <c r="B67" s="29">
        <v>48</v>
      </c>
      <c r="C67">
        <v>17</v>
      </c>
      <c r="D67" s="34" t="s">
        <v>169</v>
      </c>
      <c r="E67" s="34" t="s">
        <v>172</v>
      </c>
      <c r="F67" s="35">
        <v>49.95</v>
      </c>
      <c r="G67" s="36">
        <v>0</v>
      </c>
      <c r="H67" s="35">
        <v>49.95</v>
      </c>
      <c r="I67" s="35">
        <v>23.93</v>
      </c>
      <c r="J67">
        <v>28</v>
      </c>
      <c r="K67">
        <v>3012</v>
      </c>
      <c r="L67" s="37">
        <f t="shared" ref="L67:L130" si="3">H67*J67</f>
        <v>1398.6000000000001</v>
      </c>
      <c r="M67" s="35">
        <f t="shared" ref="M67:M130" si="4">F67-H67</f>
        <v>0</v>
      </c>
      <c r="N67" s="35">
        <f t="shared" ref="N67:N130" si="5">(H67-I67)*J67</f>
        <v>728.56000000000006</v>
      </c>
    </row>
    <row r="68" spans="1:14">
      <c r="A68" s="33">
        <v>41279</v>
      </c>
      <c r="B68" s="29">
        <v>49</v>
      </c>
      <c r="C68">
        <v>17</v>
      </c>
      <c r="D68" s="34" t="s">
        <v>170</v>
      </c>
      <c r="E68" s="34" t="s">
        <v>172</v>
      </c>
      <c r="F68" s="35">
        <v>49.95</v>
      </c>
      <c r="G68" s="36">
        <v>0</v>
      </c>
      <c r="H68" s="35">
        <v>49.95</v>
      </c>
      <c r="I68" s="35">
        <v>23.93</v>
      </c>
      <c r="J68">
        <v>36</v>
      </c>
      <c r="K68">
        <v>3013</v>
      </c>
      <c r="L68" s="37">
        <f t="shared" si="3"/>
        <v>1798.2</v>
      </c>
      <c r="M68" s="35">
        <f t="shared" si="4"/>
        <v>0</v>
      </c>
      <c r="N68" s="35">
        <f t="shared" si="5"/>
        <v>936.72000000000014</v>
      </c>
    </row>
    <row r="69" spans="1:14">
      <c r="A69" s="33">
        <v>41279</v>
      </c>
      <c r="B69" s="29">
        <v>50</v>
      </c>
      <c r="C69">
        <v>49</v>
      </c>
      <c r="D69" s="34" t="s">
        <v>169</v>
      </c>
      <c r="E69" s="34" t="s">
        <v>172</v>
      </c>
      <c r="F69" s="35">
        <v>63.95</v>
      </c>
      <c r="G69" s="36">
        <v>0</v>
      </c>
      <c r="H69" s="35">
        <v>63.95</v>
      </c>
      <c r="I69" s="35">
        <v>27.1</v>
      </c>
      <c r="J69">
        <v>2</v>
      </c>
      <c r="K69">
        <v>3015</v>
      </c>
      <c r="L69" s="37">
        <f t="shared" si="3"/>
        <v>127.9</v>
      </c>
      <c r="M69" s="35">
        <f t="shared" si="4"/>
        <v>0</v>
      </c>
      <c r="N69" s="35">
        <f t="shared" si="5"/>
        <v>73.7</v>
      </c>
    </row>
    <row r="70" spans="1:14">
      <c r="A70" s="33">
        <v>41279</v>
      </c>
      <c r="B70" s="29">
        <v>50</v>
      </c>
      <c r="C70">
        <v>6</v>
      </c>
      <c r="D70" s="34" t="s">
        <v>169</v>
      </c>
      <c r="E70" s="34" t="s">
        <v>172</v>
      </c>
      <c r="F70" s="35">
        <v>55.95</v>
      </c>
      <c r="G70" s="36">
        <v>0</v>
      </c>
      <c r="H70" s="35">
        <v>55.95</v>
      </c>
      <c r="I70" s="35">
        <v>16.059999999999999</v>
      </c>
      <c r="J70">
        <v>25</v>
      </c>
      <c r="K70">
        <v>3015</v>
      </c>
      <c r="L70" s="37">
        <f t="shared" si="3"/>
        <v>1398.75</v>
      </c>
      <c r="M70" s="35">
        <f t="shared" si="4"/>
        <v>0</v>
      </c>
      <c r="N70" s="35">
        <f t="shared" si="5"/>
        <v>997.25</v>
      </c>
    </row>
    <row r="71" spans="1:14">
      <c r="A71" s="33">
        <v>41279</v>
      </c>
      <c r="B71" s="29">
        <v>51</v>
      </c>
      <c r="C71">
        <v>4</v>
      </c>
      <c r="D71" s="34" t="s">
        <v>170</v>
      </c>
      <c r="E71" s="34" t="s">
        <v>172</v>
      </c>
      <c r="F71" s="35">
        <v>73.95</v>
      </c>
      <c r="G71" s="36">
        <v>0</v>
      </c>
      <c r="H71" s="35">
        <v>73.95</v>
      </c>
      <c r="I71" s="35">
        <v>38.86</v>
      </c>
      <c r="J71">
        <v>1</v>
      </c>
      <c r="K71">
        <v>3031</v>
      </c>
      <c r="L71" s="37">
        <f t="shared" si="3"/>
        <v>73.95</v>
      </c>
      <c r="M71" s="35">
        <f t="shared" si="4"/>
        <v>0</v>
      </c>
      <c r="N71" s="35">
        <f t="shared" si="5"/>
        <v>35.090000000000003</v>
      </c>
    </row>
    <row r="72" spans="1:14">
      <c r="A72" s="33">
        <v>41279</v>
      </c>
      <c r="B72" s="29">
        <v>52</v>
      </c>
      <c r="C72">
        <v>21</v>
      </c>
      <c r="D72" s="34" t="s">
        <v>169</v>
      </c>
      <c r="E72" s="34" t="s">
        <v>172</v>
      </c>
      <c r="F72" s="35">
        <v>26.95</v>
      </c>
      <c r="G72" s="36">
        <v>0</v>
      </c>
      <c r="H72" s="35">
        <v>26.95</v>
      </c>
      <c r="I72" s="35">
        <v>12.42</v>
      </c>
      <c r="J72">
        <v>7</v>
      </c>
      <c r="K72">
        <v>3028</v>
      </c>
      <c r="L72" s="37">
        <f t="shared" si="3"/>
        <v>188.65</v>
      </c>
      <c r="M72" s="35">
        <f t="shared" si="4"/>
        <v>0</v>
      </c>
      <c r="N72" s="35">
        <f t="shared" si="5"/>
        <v>101.71</v>
      </c>
    </row>
    <row r="73" spans="1:14">
      <c r="A73" s="33">
        <v>41279</v>
      </c>
      <c r="B73" s="29">
        <v>53</v>
      </c>
      <c r="C73">
        <v>40</v>
      </c>
      <c r="D73" s="34" t="s">
        <v>170</v>
      </c>
      <c r="E73" s="34" t="s">
        <v>172</v>
      </c>
      <c r="F73" s="35">
        <v>16.95</v>
      </c>
      <c r="G73" s="36">
        <v>0</v>
      </c>
      <c r="H73" s="35">
        <v>16.95</v>
      </c>
      <c r="I73" s="35">
        <v>6.53</v>
      </c>
      <c r="J73">
        <v>28</v>
      </c>
      <c r="K73">
        <v>3029</v>
      </c>
      <c r="L73" s="37">
        <f t="shared" si="3"/>
        <v>474.59999999999997</v>
      </c>
      <c r="M73" s="35">
        <f t="shared" si="4"/>
        <v>0</v>
      </c>
      <c r="N73" s="35">
        <f t="shared" si="5"/>
        <v>291.75999999999993</v>
      </c>
    </row>
    <row r="74" spans="1:14">
      <c r="A74" s="33">
        <v>41280</v>
      </c>
      <c r="B74" s="29">
        <v>54</v>
      </c>
      <c r="C74">
        <v>26</v>
      </c>
      <c r="D74" s="34" t="s">
        <v>171</v>
      </c>
      <c r="E74" s="34" t="s">
        <v>168</v>
      </c>
      <c r="F74" s="35">
        <v>0.95</v>
      </c>
      <c r="G74" s="36">
        <v>0</v>
      </c>
      <c r="H74" s="35">
        <v>0.95</v>
      </c>
      <c r="I74" s="35">
        <v>0.42</v>
      </c>
      <c r="J74">
        <v>19</v>
      </c>
      <c r="K74">
        <v>3012</v>
      </c>
      <c r="L74" s="37">
        <f t="shared" si="3"/>
        <v>18.05</v>
      </c>
      <c r="M74" s="35">
        <f t="shared" si="4"/>
        <v>0</v>
      </c>
      <c r="N74" s="35">
        <f t="shared" si="5"/>
        <v>10.07</v>
      </c>
    </row>
    <row r="75" spans="1:14">
      <c r="A75" s="33">
        <v>41280</v>
      </c>
      <c r="B75" s="29">
        <v>54</v>
      </c>
      <c r="C75">
        <v>39</v>
      </c>
      <c r="D75" s="34" t="s">
        <v>171</v>
      </c>
      <c r="E75" s="34" t="s">
        <v>168</v>
      </c>
      <c r="F75" s="35">
        <v>26.95</v>
      </c>
      <c r="G75" s="36">
        <v>0.1</v>
      </c>
      <c r="H75" s="35">
        <v>24.26</v>
      </c>
      <c r="I75" s="35">
        <v>12.24</v>
      </c>
      <c r="J75">
        <v>10</v>
      </c>
      <c r="K75">
        <v>3012</v>
      </c>
      <c r="L75" s="37">
        <f t="shared" si="3"/>
        <v>242.60000000000002</v>
      </c>
      <c r="M75" s="35">
        <f t="shared" si="4"/>
        <v>2.6899999999999977</v>
      </c>
      <c r="N75" s="35">
        <f t="shared" si="5"/>
        <v>120.20000000000002</v>
      </c>
    </row>
    <row r="76" spans="1:14">
      <c r="A76" s="33">
        <v>41280</v>
      </c>
      <c r="B76" s="29">
        <v>54</v>
      </c>
      <c r="C76">
        <v>24</v>
      </c>
      <c r="D76" s="34" t="s">
        <v>171</v>
      </c>
      <c r="E76" s="34" t="s">
        <v>168</v>
      </c>
      <c r="F76" s="35">
        <v>27.95</v>
      </c>
      <c r="G76" s="36">
        <v>0</v>
      </c>
      <c r="H76" s="35">
        <v>27.95</v>
      </c>
      <c r="I76" s="35">
        <v>16.8</v>
      </c>
      <c r="J76">
        <v>35</v>
      </c>
      <c r="K76">
        <v>3012</v>
      </c>
      <c r="L76" s="37">
        <f t="shared" si="3"/>
        <v>978.25</v>
      </c>
      <c r="M76" s="35">
        <f t="shared" si="4"/>
        <v>0</v>
      </c>
      <c r="N76" s="35">
        <f t="shared" si="5"/>
        <v>390.24999999999994</v>
      </c>
    </row>
    <row r="77" spans="1:14">
      <c r="A77" s="33">
        <v>41280</v>
      </c>
      <c r="B77" s="29">
        <v>55</v>
      </c>
      <c r="C77">
        <v>6</v>
      </c>
      <c r="D77" s="34" t="s">
        <v>173</v>
      </c>
      <c r="E77" s="34" t="s">
        <v>168</v>
      </c>
      <c r="F77" s="35">
        <v>55.95</v>
      </c>
      <c r="G77" s="36">
        <v>0</v>
      </c>
      <c r="H77" s="35">
        <v>55.95</v>
      </c>
      <c r="I77" s="35">
        <v>16.059999999999999</v>
      </c>
      <c r="J77">
        <v>15</v>
      </c>
      <c r="K77">
        <v>3024</v>
      </c>
      <c r="L77" s="37">
        <f t="shared" si="3"/>
        <v>839.25</v>
      </c>
      <c r="M77" s="35">
        <f t="shared" si="4"/>
        <v>0</v>
      </c>
      <c r="N77" s="35">
        <f t="shared" si="5"/>
        <v>598.35</v>
      </c>
    </row>
    <row r="78" spans="1:14">
      <c r="A78" s="33">
        <v>41280</v>
      </c>
      <c r="B78" s="29">
        <v>56</v>
      </c>
      <c r="C78">
        <v>18</v>
      </c>
      <c r="D78" s="34" t="s">
        <v>171</v>
      </c>
      <c r="E78" s="34" t="s">
        <v>168</v>
      </c>
      <c r="F78" s="35">
        <v>54.95</v>
      </c>
      <c r="G78" s="36">
        <v>0</v>
      </c>
      <c r="H78" s="35">
        <v>54.95</v>
      </c>
      <c r="I78" s="35">
        <v>26.65</v>
      </c>
      <c r="J78">
        <v>19</v>
      </c>
      <c r="K78">
        <v>3020</v>
      </c>
      <c r="L78" s="37">
        <f t="shared" si="3"/>
        <v>1044.05</v>
      </c>
      <c r="M78" s="35">
        <f t="shared" si="4"/>
        <v>0</v>
      </c>
      <c r="N78" s="35">
        <f t="shared" si="5"/>
        <v>537.70000000000005</v>
      </c>
    </row>
    <row r="79" spans="1:14">
      <c r="A79" s="33">
        <v>41280</v>
      </c>
      <c r="B79" s="29">
        <v>57</v>
      </c>
      <c r="C79">
        <v>6</v>
      </c>
      <c r="D79" s="34" t="s">
        <v>173</v>
      </c>
      <c r="E79" s="34" t="s">
        <v>168</v>
      </c>
      <c r="F79" s="35">
        <v>55.95</v>
      </c>
      <c r="G79" s="36">
        <v>0.1</v>
      </c>
      <c r="H79" s="35">
        <v>50.36</v>
      </c>
      <c r="I79" s="35">
        <v>16.059999999999999</v>
      </c>
      <c r="J79">
        <v>21</v>
      </c>
      <c r="K79">
        <v>3023</v>
      </c>
      <c r="L79" s="37">
        <f t="shared" si="3"/>
        <v>1057.56</v>
      </c>
      <c r="M79" s="35">
        <f t="shared" si="4"/>
        <v>5.5900000000000034</v>
      </c>
      <c r="N79" s="35">
        <f t="shared" si="5"/>
        <v>720.3</v>
      </c>
    </row>
    <row r="80" spans="1:14">
      <c r="A80" s="33">
        <v>41280</v>
      </c>
      <c r="B80" s="29">
        <v>58</v>
      </c>
      <c r="C80">
        <v>37</v>
      </c>
      <c r="D80" s="34" t="s">
        <v>171</v>
      </c>
      <c r="E80" s="34" t="s">
        <v>168</v>
      </c>
      <c r="F80" s="35">
        <v>24.95</v>
      </c>
      <c r="G80" s="36">
        <v>0</v>
      </c>
      <c r="H80" s="35">
        <v>24.95</v>
      </c>
      <c r="I80" s="35">
        <v>9.3800000000000008</v>
      </c>
      <c r="J80">
        <v>2</v>
      </c>
      <c r="K80">
        <v>3018</v>
      </c>
      <c r="L80" s="37">
        <f t="shared" si="3"/>
        <v>49.9</v>
      </c>
      <c r="M80" s="35">
        <f t="shared" si="4"/>
        <v>0</v>
      </c>
      <c r="N80" s="35">
        <f t="shared" si="5"/>
        <v>31.139999999999997</v>
      </c>
    </row>
    <row r="81" spans="1:14">
      <c r="A81" s="33">
        <v>41281</v>
      </c>
      <c r="B81" s="29">
        <v>59</v>
      </c>
      <c r="C81">
        <v>19</v>
      </c>
      <c r="D81" s="34" t="s">
        <v>167</v>
      </c>
      <c r="E81" s="34" t="s">
        <v>168</v>
      </c>
      <c r="F81" s="35">
        <v>49.95</v>
      </c>
      <c r="G81" s="36">
        <v>0</v>
      </c>
      <c r="H81" s="35">
        <v>49.95</v>
      </c>
      <c r="I81" s="35">
        <v>24.77</v>
      </c>
      <c r="J81">
        <v>18</v>
      </c>
      <c r="K81">
        <v>3028</v>
      </c>
      <c r="L81" s="37">
        <f t="shared" si="3"/>
        <v>899.1</v>
      </c>
      <c r="M81" s="35">
        <f t="shared" si="4"/>
        <v>0</v>
      </c>
      <c r="N81" s="35">
        <f t="shared" si="5"/>
        <v>453.24000000000007</v>
      </c>
    </row>
    <row r="82" spans="1:14">
      <c r="A82" s="33">
        <v>41281</v>
      </c>
      <c r="B82" s="29">
        <v>60</v>
      </c>
      <c r="C82">
        <v>10</v>
      </c>
      <c r="D82" s="34" t="s">
        <v>171</v>
      </c>
      <c r="E82" s="34" t="s">
        <v>168</v>
      </c>
      <c r="F82" s="35">
        <v>34.950000000000003</v>
      </c>
      <c r="G82" s="36">
        <v>0</v>
      </c>
      <c r="H82" s="35">
        <v>34.950000000000003</v>
      </c>
      <c r="I82" s="35">
        <v>22.13</v>
      </c>
      <c r="J82">
        <v>12</v>
      </c>
      <c r="K82">
        <v>3025</v>
      </c>
      <c r="L82" s="37">
        <f t="shared" si="3"/>
        <v>419.40000000000003</v>
      </c>
      <c r="M82" s="35">
        <f t="shared" si="4"/>
        <v>0</v>
      </c>
      <c r="N82" s="35">
        <f t="shared" si="5"/>
        <v>153.84000000000003</v>
      </c>
    </row>
    <row r="83" spans="1:14">
      <c r="A83" s="33">
        <v>41281</v>
      </c>
      <c r="B83" s="29">
        <v>61</v>
      </c>
      <c r="C83">
        <v>35</v>
      </c>
      <c r="D83" s="34" t="s">
        <v>167</v>
      </c>
      <c r="E83" s="34" t="s">
        <v>168</v>
      </c>
      <c r="F83" s="35">
        <v>0.95</v>
      </c>
      <c r="G83" s="36">
        <v>0</v>
      </c>
      <c r="H83" s="35">
        <v>0.95</v>
      </c>
      <c r="I83" s="35">
        <v>0.47</v>
      </c>
      <c r="J83">
        <v>1</v>
      </c>
      <c r="K83">
        <v>3016</v>
      </c>
      <c r="L83" s="37">
        <f t="shared" si="3"/>
        <v>0.95</v>
      </c>
      <c r="M83" s="35">
        <f t="shared" si="4"/>
        <v>0</v>
      </c>
      <c r="N83" s="35">
        <f t="shared" si="5"/>
        <v>0.48</v>
      </c>
    </row>
    <row r="84" spans="1:14">
      <c r="A84" s="33">
        <v>41281</v>
      </c>
      <c r="B84" s="29">
        <v>62</v>
      </c>
      <c r="C84">
        <v>38</v>
      </c>
      <c r="D84" s="34" t="s">
        <v>173</v>
      </c>
      <c r="E84" s="34" t="s">
        <v>168</v>
      </c>
      <c r="F84" s="35">
        <v>24.95</v>
      </c>
      <c r="G84" s="36">
        <v>0</v>
      </c>
      <c r="H84" s="35">
        <v>24.95</v>
      </c>
      <c r="I84" s="35">
        <v>11.48</v>
      </c>
      <c r="J84">
        <v>1</v>
      </c>
      <c r="K84">
        <v>3012</v>
      </c>
      <c r="L84" s="37">
        <f t="shared" si="3"/>
        <v>24.95</v>
      </c>
      <c r="M84" s="35">
        <f t="shared" si="4"/>
        <v>0</v>
      </c>
      <c r="N84" s="35">
        <f t="shared" si="5"/>
        <v>13.469999999999999</v>
      </c>
    </row>
    <row r="85" spans="1:14">
      <c r="A85" s="33">
        <v>41282</v>
      </c>
      <c r="B85" s="29">
        <v>63</v>
      </c>
      <c r="C85">
        <v>35</v>
      </c>
      <c r="D85" s="34" t="s">
        <v>167</v>
      </c>
      <c r="E85" s="34" t="s">
        <v>168</v>
      </c>
      <c r="F85" s="35">
        <v>0.95</v>
      </c>
      <c r="G85" s="36">
        <v>0</v>
      </c>
      <c r="H85" s="35">
        <v>0.95</v>
      </c>
      <c r="I85" s="35">
        <v>0.47</v>
      </c>
      <c r="J85">
        <v>29</v>
      </c>
      <c r="K85">
        <v>3024</v>
      </c>
      <c r="L85" s="37">
        <f t="shared" si="3"/>
        <v>27.549999999999997</v>
      </c>
      <c r="M85" s="35">
        <f t="shared" si="4"/>
        <v>0</v>
      </c>
      <c r="N85" s="35">
        <f t="shared" si="5"/>
        <v>13.92</v>
      </c>
    </row>
    <row r="86" spans="1:14">
      <c r="A86" s="33">
        <v>41282</v>
      </c>
      <c r="B86" s="29">
        <v>64</v>
      </c>
      <c r="C86">
        <v>41</v>
      </c>
      <c r="D86" s="34" t="s">
        <v>170</v>
      </c>
      <c r="E86" s="34" t="s">
        <v>168</v>
      </c>
      <c r="F86" s="35">
        <v>18.95</v>
      </c>
      <c r="G86" s="36">
        <v>0</v>
      </c>
      <c r="H86" s="35">
        <v>18.95</v>
      </c>
      <c r="I86" s="35">
        <v>9.98</v>
      </c>
      <c r="J86">
        <v>11</v>
      </c>
      <c r="K86">
        <v>3030</v>
      </c>
      <c r="L86" s="37">
        <f t="shared" si="3"/>
        <v>208.45</v>
      </c>
      <c r="M86" s="35">
        <f t="shared" si="4"/>
        <v>0</v>
      </c>
      <c r="N86" s="35">
        <f t="shared" si="5"/>
        <v>98.669999999999987</v>
      </c>
    </row>
    <row r="87" spans="1:14">
      <c r="A87" s="33">
        <v>41282</v>
      </c>
      <c r="B87" s="29">
        <v>65</v>
      </c>
      <c r="C87">
        <v>43</v>
      </c>
      <c r="D87" s="34" t="s">
        <v>170</v>
      </c>
      <c r="E87" s="34" t="s">
        <v>168</v>
      </c>
      <c r="F87" s="35">
        <v>11.95</v>
      </c>
      <c r="G87" s="36">
        <v>0</v>
      </c>
      <c r="H87" s="35">
        <v>11.95</v>
      </c>
      <c r="I87" s="35">
        <v>3.32</v>
      </c>
      <c r="J87">
        <v>11</v>
      </c>
      <c r="K87">
        <v>3033</v>
      </c>
      <c r="L87" s="37">
        <f t="shared" si="3"/>
        <v>131.44999999999999</v>
      </c>
      <c r="M87" s="35">
        <f t="shared" si="4"/>
        <v>0</v>
      </c>
      <c r="N87" s="35">
        <f t="shared" si="5"/>
        <v>94.929999999999993</v>
      </c>
    </row>
    <row r="88" spans="1:14">
      <c r="A88" s="33">
        <v>41282</v>
      </c>
      <c r="B88" s="29">
        <v>66</v>
      </c>
      <c r="C88">
        <v>33</v>
      </c>
      <c r="D88" s="34" t="s">
        <v>169</v>
      </c>
      <c r="E88" s="34" t="s">
        <v>168</v>
      </c>
      <c r="F88" s="35">
        <v>19.95</v>
      </c>
      <c r="G88" s="36">
        <v>0</v>
      </c>
      <c r="H88" s="35">
        <v>19.95</v>
      </c>
      <c r="I88" s="35">
        <v>9.7799999999999994</v>
      </c>
      <c r="J88">
        <v>23</v>
      </c>
      <c r="K88">
        <v>3025</v>
      </c>
      <c r="L88" s="37">
        <f t="shared" si="3"/>
        <v>458.84999999999997</v>
      </c>
      <c r="M88" s="35">
        <f t="shared" si="4"/>
        <v>0</v>
      </c>
      <c r="N88" s="35">
        <f t="shared" si="5"/>
        <v>233.91</v>
      </c>
    </row>
    <row r="89" spans="1:14">
      <c r="A89" s="33">
        <v>41282</v>
      </c>
      <c r="B89" s="29">
        <v>66</v>
      </c>
      <c r="C89">
        <v>25</v>
      </c>
      <c r="D89" s="34" t="s">
        <v>169</v>
      </c>
      <c r="E89" s="34" t="s">
        <v>168</v>
      </c>
      <c r="F89" s="35">
        <v>0.95</v>
      </c>
      <c r="G89" s="36">
        <v>0.1</v>
      </c>
      <c r="H89" s="35">
        <v>0.86</v>
      </c>
      <c r="I89" s="35">
        <v>0.35</v>
      </c>
      <c r="J89">
        <v>11</v>
      </c>
      <c r="K89">
        <v>3025</v>
      </c>
      <c r="L89" s="37">
        <f t="shared" si="3"/>
        <v>9.4599999999999991</v>
      </c>
      <c r="M89" s="35">
        <f t="shared" si="4"/>
        <v>8.9999999999999969E-2</v>
      </c>
      <c r="N89" s="35">
        <f t="shared" si="5"/>
        <v>5.61</v>
      </c>
    </row>
    <row r="90" spans="1:14">
      <c r="A90" s="33">
        <v>41282</v>
      </c>
      <c r="B90" s="29">
        <v>66</v>
      </c>
      <c r="C90">
        <v>34</v>
      </c>
      <c r="D90" s="34" t="s">
        <v>169</v>
      </c>
      <c r="E90" s="34" t="s">
        <v>168</v>
      </c>
      <c r="F90" s="35">
        <v>37.950000000000003</v>
      </c>
      <c r="G90" s="36">
        <v>0</v>
      </c>
      <c r="H90" s="35">
        <v>37.950000000000003</v>
      </c>
      <c r="I90" s="35">
        <v>15.35</v>
      </c>
      <c r="J90">
        <v>6</v>
      </c>
      <c r="K90">
        <v>3025</v>
      </c>
      <c r="L90" s="37">
        <f t="shared" si="3"/>
        <v>227.70000000000002</v>
      </c>
      <c r="M90" s="35">
        <f t="shared" si="4"/>
        <v>0</v>
      </c>
      <c r="N90" s="35">
        <f t="shared" si="5"/>
        <v>135.60000000000002</v>
      </c>
    </row>
    <row r="91" spans="1:14">
      <c r="A91" s="33">
        <v>41282</v>
      </c>
      <c r="B91" s="29">
        <v>67</v>
      </c>
      <c r="C91">
        <v>45</v>
      </c>
      <c r="D91" s="34" t="s">
        <v>169</v>
      </c>
      <c r="E91" s="34" t="s">
        <v>168</v>
      </c>
      <c r="F91" s="35">
        <v>38.950000000000003</v>
      </c>
      <c r="G91" s="36">
        <v>0.1</v>
      </c>
      <c r="H91" s="35">
        <v>35.06</v>
      </c>
      <c r="I91" s="35">
        <v>22.33</v>
      </c>
      <c r="J91">
        <v>6</v>
      </c>
      <c r="K91">
        <v>3014</v>
      </c>
      <c r="L91" s="37">
        <f t="shared" si="3"/>
        <v>210.36</v>
      </c>
      <c r="M91" s="35">
        <f t="shared" si="4"/>
        <v>3.8900000000000006</v>
      </c>
      <c r="N91" s="35">
        <f t="shared" si="5"/>
        <v>76.380000000000024</v>
      </c>
    </row>
    <row r="92" spans="1:14">
      <c r="A92" s="33">
        <v>41282</v>
      </c>
      <c r="B92" s="29">
        <v>68</v>
      </c>
      <c r="C92">
        <v>19</v>
      </c>
      <c r="D92" s="34" t="s">
        <v>170</v>
      </c>
      <c r="E92" s="34" t="s">
        <v>168</v>
      </c>
      <c r="F92" s="35">
        <v>49.95</v>
      </c>
      <c r="G92" s="36">
        <v>0</v>
      </c>
      <c r="H92" s="35">
        <v>49.95</v>
      </c>
      <c r="I92" s="35">
        <v>24.77</v>
      </c>
      <c r="J92">
        <v>31</v>
      </c>
      <c r="K92">
        <v>3013</v>
      </c>
      <c r="L92" s="37">
        <f t="shared" si="3"/>
        <v>1548.45</v>
      </c>
      <c r="M92" s="35">
        <f t="shared" si="4"/>
        <v>0</v>
      </c>
      <c r="N92" s="35">
        <f t="shared" si="5"/>
        <v>780.58000000000015</v>
      </c>
    </row>
    <row r="93" spans="1:14">
      <c r="A93" s="33">
        <v>41282</v>
      </c>
      <c r="B93" s="29">
        <v>68</v>
      </c>
      <c r="C93">
        <v>14</v>
      </c>
      <c r="D93" s="34" t="s">
        <v>170</v>
      </c>
      <c r="E93" s="34" t="s">
        <v>168</v>
      </c>
      <c r="F93" s="35">
        <v>31.95</v>
      </c>
      <c r="G93" s="36">
        <v>0</v>
      </c>
      <c r="H93" s="35">
        <v>31.95</v>
      </c>
      <c r="I93" s="35">
        <v>17.38</v>
      </c>
      <c r="J93">
        <v>4</v>
      </c>
      <c r="K93">
        <v>3013</v>
      </c>
      <c r="L93" s="37">
        <f t="shared" si="3"/>
        <v>127.8</v>
      </c>
      <c r="M93" s="35">
        <f t="shared" si="4"/>
        <v>0</v>
      </c>
      <c r="N93" s="35">
        <f t="shared" si="5"/>
        <v>58.28</v>
      </c>
    </row>
    <row r="94" spans="1:14">
      <c r="A94" s="33">
        <v>41282</v>
      </c>
      <c r="B94" s="29">
        <v>69</v>
      </c>
      <c r="C94">
        <v>17</v>
      </c>
      <c r="D94" s="34" t="s">
        <v>169</v>
      </c>
      <c r="E94" s="34" t="s">
        <v>168</v>
      </c>
      <c r="F94" s="35">
        <v>49.95</v>
      </c>
      <c r="G94" s="36">
        <v>0</v>
      </c>
      <c r="H94" s="35">
        <v>49.95</v>
      </c>
      <c r="I94" s="35">
        <v>23.93</v>
      </c>
      <c r="J94">
        <v>23</v>
      </c>
      <c r="K94">
        <v>3022</v>
      </c>
      <c r="L94" s="37">
        <f t="shared" si="3"/>
        <v>1148.8500000000001</v>
      </c>
      <c r="M94" s="35">
        <f t="shared" si="4"/>
        <v>0</v>
      </c>
      <c r="N94" s="35">
        <f t="shared" si="5"/>
        <v>598.46</v>
      </c>
    </row>
    <row r="95" spans="1:14">
      <c r="A95" s="33">
        <v>41282</v>
      </c>
      <c r="B95" s="29">
        <v>70</v>
      </c>
      <c r="C95">
        <v>36</v>
      </c>
      <c r="D95" s="34" t="s">
        <v>169</v>
      </c>
      <c r="E95" s="34" t="s">
        <v>168</v>
      </c>
      <c r="F95" s="35">
        <v>26.95</v>
      </c>
      <c r="G95" s="36">
        <v>0</v>
      </c>
      <c r="H95" s="35">
        <v>26.95</v>
      </c>
      <c r="I95" s="35">
        <v>12.53</v>
      </c>
      <c r="J95">
        <v>6</v>
      </c>
      <c r="K95">
        <v>3021</v>
      </c>
      <c r="L95" s="37">
        <f t="shared" si="3"/>
        <v>161.69999999999999</v>
      </c>
      <c r="M95" s="35">
        <f t="shared" si="4"/>
        <v>0</v>
      </c>
      <c r="N95" s="35">
        <f t="shared" si="5"/>
        <v>86.52</v>
      </c>
    </row>
    <row r="96" spans="1:14">
      <c r="A96" s="33">
        <v>41282</v>
      </c>
      <c r="B96" s="29">
        <v>71</v>
      </c>
      <c r="C96">
        <v>26</v>
      </c>
      <c r="D96" s="34" t="s">
        <v>170</v>
      </c>
      <c r="E96" s="34" t="s">
        <v>168</v>
      </c>
      <c r="F96" s="35">
        <v>0.95</v>
      </c>
      <c r="G96" s="36">
        <v>0</v>
      </c>
      <c r="H96" s="35">
        <v>0.95</v>
      </c>
      <c r="I96" s="35">
        <v>0.42</v>
      </c>
      <c r="J96">
        <v>5</v>
      </c>
      <c r="K96">
        <v>3017</v>
      </c>
      <c r="L96" s="37">
        <f t="shared" si="3"/>
        <v>4.75</v>
      </c>
      <c r="M96" s="35">
        <f t="shared" si="4"/>
        <v>0</v>
      </c>
      <c r="N96" s="35">
        <f t="shared" si="5"/>
        <v>2.6500000000000004</v>
      </c>
    </row>
    <row r="97" spans="1:14">
      <c r="A97" s="33">
        <v>41282</v>
      </c>
      <c r="B97" s="29">
        <v>72</v>
      </c>
      <c r="C97">
        <v>38</v>
      </c>
      <c r="D97" s="34" t="s">
        <v>170</v>
      </c>
      <c r="E97" s="34" t="s">
        <v>168</v>
      </c>
      <c r="F97" s="35">
        <v>24.95</v>
      </c>
      <c r="G97" s="36">
        <v>0</v>
      </c>
      <c r="H97" s="35">
        <v>24.95</v>
      </c>
      <c r="I97" s="35">
        <v>11.48</v>
      </c>
      <c r="J97">
        <v>2</v>
      </c>
      <c r="K97">
        <v>3030</v>
      </c>
      <c r="L97" s="37">
        <f t="shared" si="3"/>
        <v>49.9</v>
      </c>
      <c r="M97" s="35">
        <f t="shared" si="4"/>
        <v>0</v>
      </c>
      <c r="N97" s="35">
        <f t="shared" si="5"/>
        <v>26.939999999999998</v>
      </c>
    </row>
    <row r="98" spans="1:14">
      <c r="A98" s="33">
        <v>41282</v>
      </c>
      <c r="B98" s="29">
        <v>73</v>
      </c>
      <c r="C98">
        <v>43</v>
      </c>
      <c r="D98" s="34" t="s">
        <v>169</v>
      </c>
      <c r="E98" s="34" t="s">
        <v>168</v>
      </c>
      <c r="F98" s="35">
        <v>11.95</v>
      </c>
      <c r="G98" s="36">
        <v>0.1</v>
      </c>
      <c r="H98" s="35">
        <v>10.76</v>
      </c>
      <c r="I98" s="35">
        <v>3.32</v>
      </c>
      <c r="J98">
        <v>8</v>
      </c>
      <c r="K98">
        <v>3032</v>
      </c>
      <c r="L98" s="37">
        <f t="shared" si="3"/>
        <v>86.08</v>
      </c>
      <c r="M98" s="35">
        <f t="shared" si="4"/>
        <v>1.1899999999999995</v>
      </c>
      <c r="N98" s="35">
        <f t="shared" si="5"/>
        <v>59.519999999999996</v>
      </c>
    </row>
    <row r="99" spans="1:14">
      <c r="A99" s="33">
        <v>41282</v>
      </c>
      <c r="B99" s="29">
        <v>74</v>
      </c>
      <c r="C99">
        <v>29</v>
      </c>
      <c r="D99" s="34" t="s">
        <v>167</v>
      </c>
      <c r="E99" s="34" t="s">
        <v>168</v>
      </c>
      <c r="F99" s="35">
        <v>40.950000000000003</v>
      </c>
      <c r="G99" s="36">
        <v>0</v>
      </c>
      <c r="H99" s="35">
        <v>40.950000000000003</v>
      </c>
      <c r="I99" s="35">
        <v>15.51</v>
      </c>
      <c r="J99">
        <v>3</v>
      </c>
      <c r="K99">
        <v>3023</v>
      </c>
      <c r="L99" s="37">
        <f t="shared" si="3"/>
        <v>122.85000000000001</v>
      </c>
      <c r="M99" s="35">
        <f t="shared" si="4"/>
        <v>0</v>
      </c>
      <c r="N99" s="35">
        <f t="shared" si="5"/>
        <v>76.320000000000022</v>
      </c>
    </row>
    <row r="100" spans="1:14">
      <c r="A100" s="33">
        <v>41282</v>
      </c>
      <c r="B100" s="29">
        <v>74</v>
      </c>
      <c r="C100">
        <v>23</v>
      </c>
      <c r="D100" s="34" t="s">
        <v>167</v>
      </c>
      <c r="E100" s="34" t="s">
        <v>168</v>
      </c>
      <c r="F100" s="35">
        <v>2.95</v>
      </c>
      <c r="G100" s="36">
        <v>0</v>
      </c>
      <c r="H100" s="35">
        <v>2.95</v>
      </c>
      <c r="I100" s="35">
        <v>1.68</v>
      </c>
      <c r="J100">
        <v>10</v>
      </c>
      <c r="K100">
        <v>3023</v>
      </c>
      <c r="L100" s="37">
        <f t="shared" si="3"/>
        <v>29.5</v>
      </c>
      <c r="M100" s="35">
        <f t="shared" si="4"/>
        <v>0</v>
      </c>
      <c r="N100" s="35">
        <f t="shared" si="5"/>
        <v>12.700000000000003</v>
      </c>
    </row>
    <row r="101" spans="1:14">
      <c r="A101" s="33">
        <v>41282</v>
      </c>
      <c r="B101" s="29">
        <v>74</v>
      </c>
      <c r="C101">
        <v>42</v>
      </c>
      <c r="D101" s="34" t="s">
        <v>167</v>
      </c>
      <c r="E101" s="34" t="s">
        <v>168</v>
      </c>
      <c r="F101" s="35">
        <v>35.950000000000003</v>
      </c>
      <c r="G101" s="36">
        <v>0.1</v>
      </c>
      <c r="H101" s="35">
        <v>32.36</v>
      </c>
      <c r="I101" s="35">
        <v>20.25</v>
      </c>
      <c r="J101">
        <v>2</v>
      </c>
      <c r="K101">
        <v>3023</v>
      </c>
      <c r="L101" s="37">
        <f t="shared" si="3"/>
        <v>64.72</v>
      </c>
      <c r="M101" s="35">
        <f t="shared" si="4"/>
        <v>3.5900000000000034</v>
      </c>
      <c r="N101" s="35">
        <f t="shared" si="5"/>
        <v>24.22</v>
      </c>
    </row>
    <row r="102" spans="1:14">
      <c r="A102" s="33">
        <v>41282</v>
      </c>
      <c r="B102" s="29">
        <v>75</v>
      </c>
      <c r="C102">
        <v>15</v>
      </c>
      <c r="D102" s="34" t="s">
        <v>170</v>
      </c>
      <c r="E102" s="34" t="s">
        <v>168</v>
      </c>
      <c r="F102" s="35">
        <v>28.95</v>
      </c>
      <c r="G102" s="36">
        <v>0.1</v>
      </c>
      <c r="H102" s="35">
        <v>26.06</v>
      </c>
      <c r="I102" s="35">
        <v>17.53</v>
      </c>
      <c r="J102">
        <v>12</v>
      </c>
      <c r="K102">
        <v>3016</v>
      </c>
      <c r="L102" s="37">
        <f t="shared" si="3"/>
        <v>312.71999999999997</v>
      </c>
      <c r="M102" s="35">
        <f t="shared" si="4"/>
        <v>2.8900000000000006</v>
      </c>
      <c r="N102" s="35">
        <f t="shared" si="5"/>
        <v>102.35999999999997</v>
      </c>
    </row>
    <row r="103" spans="1:14">
      <c r="A103" s="33">
        <v>41282</v>
      </c>
      <c r="B103" s="29">
        <v>76</v>
      </c>
      <c r="C103">
        <v>27</v>
      </c>
      <c r="D103" s="34" t="s">
        <v>169</v>
      </c>
      <c r="E103" s="34" t="s">
        <v>168</v>
      </c>
      <c r="F103" s="35">
        <v>4.95</v>
      </c>
      <c r="G103" s="36">
        <v>0.1</v>
      </c>
      <c r="H103" s="35">
        <v>4.46</v>
      </c>
      <c r="I103" s="35">
        <v>1.82</v>
      </c>
      <c r="J103">
        <v>1</v>
      </c>
      <c r="K103">
        <v>3027</v>
      </c>
      <c r="L103" s="37">
        <f t="shared" si="3"/>
        <v>4.46</v>
      </c>
      <c r="M103" s="35">
        <f t="shared" si="4"/>
        <v>0.49000000000000021</v>
      </c>
      <c r="N103" s="35">
        <f t="shared" si="5"/>
        <v>2.6399999999999997</v>
      </c>
    </row>
    <row r="104" spans="1:14">
      <c r="A104" s="33">
        <v>41282</v>
      </c>
      <c r="B104" s="29">
        <v>77</v>
      </c>
      <c r="C104">
        <v>13</v>
      </c>
      <c r="D104" s="34" t="s">
        <v>167</v>
      </c>
      <c r="E104" s="34" t="s">
        <v>168</v>
      </c>
      <c r="F104" s="35">
        <v>26.95</v>
      </c>
      <c r="G104" s="36">
        <v>0.1</v>
      </c>
      <c r="H104" s="35">
        <v>24.26</v>
      </c>
      <c r="I104" s="35">
        <v>13.26</v>
      </c>
      <c r="J104">
        <v>16</v>
      </c>
      <c r="K104">
        <v>3033</v>
      </c>
      <c r="L104" s="37">
        <f t="shared" si="3"/>
        <v>388.16</v>
      </c>
      <c r="M104" s="35">
        <f t="shared" si="4"/>
        <v>2.6899999999999977</v>
      </c>
      <c r="N104" s="35">
        <f t="shared" si="5"/>
        <v>176.00000000000003</v>
      </c>
    </row>
    <row r="105" spans="1:14">
      <c r="A105" s="33">
        <v>41282</v>
      </c>
      <c r="B105" s="29">
        <v>78</v>
      </c>
      <c r="C105">
        <v>14</v>
      </c>
      <c r="D105" s="34" t="s">
        <v>170</v>
      </c>
      <c r="E105" s="34" t="s">
        <v>168</v>
      </c>
      <c r="F105" s="35">
        <v>31.95</v>
      </c>
      <c r="G105" s="36">
        <v>0</v>
      </c>
      <c r="H105" s="35">
        <v>31.95</v>
      </c>
      <c r="I105" s="35">
        <v>17.38</v>
      </c>
      <c r="J105">
        <v>1</v>
      </c>
      <c r="K105">
        <v>3010</v>
      </c>
      <c r="L105" s="37">
        <f t="shared" si="3"/>
        <v>31.95</v>
      </c>
      <c r="M105" s="35">
        <f t="shared" si="4"/>
        <v>0</v>
      </c>
      <c r="N105" s="35">
        <f t="shared" si="5"/>
        <v>14.57</v>
      </c>
    </row>
    <row r="106" spans="1:14">
      <c r="A106" s="33">
        <v>41282</v>
      </c>
      <c r="B106" s="29">
        <v>79</v>
      </c>
      <c r="C106">
        <v>24</v>
      </c>
      <c r="D106" s="34" t="s">
        <v>169</v>
      </c>
      <c r="E106" s="34" t="s">
        <v>168</v>
      </c>
      <c r="F106" s="35">
        <v>27.95</v>
      </c>
      <c r="G106" s="36">
        <v>0</v>
      </c>
      <c r="H106" s="35">
        <v>27.95</v>
      </c>
      <c r="I106" s="35">
        <v>16.8</v>
      </c>
      <c r="J106">
        <v>14</v>
      </c>
      <c r="K106">
        <v>3015</v>
      </c>
      <c r="L106" s="37">
        <f t="shared" si="3"/>
        <v>391.3</v>
      </c>
      <c r="M106" s="35">
        <f t="shared" si="4"/>
        <v>0</v>
      </c>
      <c r="N106" s="35">
        <f t="shared" si="5"/>
        <v>156.09999999999997</v>
      </c>
    </row>
    <row r="107" spans="1:14">
      <c r="A107" s="33">
        <v>41282</v>
      </c>
      <c r="B107" s="29">
        <v>80</v>
      </c>
      <c r="C107">
        <v>2</v>
      </c>
      <c r="D107" s="34" t="s">
        <v>167</v>
      </c>
      <c r="E107" s="34" t="s">
        <v>168</v>
      </c>
      <c r="F107" s="35">
        <v>44.95</v>
      </c>
      <c r="G107" s="36">
        <v>0</v>
      </c>
      <c r="H107" s="35">
        <v>44.95</v>
      </c>
      <c r="I107" s="35">
        <v>27.95</v>
      </c>
      <c r="J107">
        <v>9</v>
      </c>
      <c r="K107">
        <v>3016</v>
      </c>
      <c r="L107" s="37">
        <f t="shared" si="3"/>
        <v>404.55</v>
      </c>
      <c r="M107" s="35">
        <f t="shared" si="4"/>
        <v>0</v>
      </c>
      <c r="N107" s="35">
        <f t="shared" si="5"/>
        <v>153.00000000000003</v>
      </c>
    </row>
    <row r="108" spans="1:14">
      <c r="A108" s="33">
        <v>41283</v>
      </c>
      <c r="B108" s="29">
        <v>81</v>
      </c>
      <c r="C108">
        <v>15</v>
      </c>
      <c r="D108" s="34" t="s">
        <v>171</v>
      </c>
      <c r="E108" s="34" t="s">
        <v>172</v>
      </c>
      <c r="F108" s="35">
        <v>28.95</v>
      </c>
      <c r="G108" s="36">
        <v>0</v>
      </c>
      <c r="H108" s="35">
        <v>28.95</v>
      </c>
      <c r="I108" s="35">
        <v>17.53</v>
      </c>
      <c r="J108">
        <v>33</v>
      </c>
      <c r="K108">
        <v>3012</v>
      </c>
      <c r="L108" s="37">
        <f t="shared" si="3"/>
        <v>955.35</v>
      </c>
      <c r="M108" s="35">
        <f t="shared" si="4"/>
        <v>0</v>
      </c>
      <c r="N108" s="35">
        <f t="shared" si="5"/>
        <v>376.85999999999996</v>
      </c>
    </row>
    <row r="109" spans="1:14">
      <c r="A109" s="33">
        <v>41283</v>
      </c>
      <c r="B109" s="29">
        <v>82</v>
      </c>
      <c r="C109">
        <v>32</v>
      </c>
      <c r="D109" s="34" t="s">
        <v>173</v>
      </c>
      <c r="E109" s="34" t="s">
        <v>172</v>
      </c>
      <c r="F109" s="35">
        <v>22.95</v>
      </c>
      <c r="G109" s="36">
        <v>0</v>
      </c>
      <c r="H109" s="35">
        <v>22.95</v>
      </c>
      <c r="I109" s="35">
        <v>11.78</v>
      </c>
      <c r="J109">
        <v>1</v>
      </c>
      <c r="K109">
        <v>3017</v>
      </c>
      <c r="L109" s="37">
        <f t="shared" si="3"/>
        <v>22.95</v>
      </c>
      <c r="M109" s="35">
        <f t="shared" si="4"/>
        <v>0</v>
      </c>
      <c r="N109" s="35">
        <f t="shared" si="5"/>
        <v>11.17</v>
      </c>
    </row>
    <row r="110" spans="1:14">
      <c r="A110" s="33">
        <v>41283</v>
      </c>
      <c r="B110" s="29">
        <v>83</v>
      </c>
      <c r="C110">
        <v>12</v>
      </c>
      <c r="D110" s="34" t="s">
        <v>171</v>
      </c>
      <c r="E110" s="34" t="s">
        <v>172</v>
      </c>
      <c r="F110" s="35">
        <v>47.95</v>
      </c>
      <c r="G110" s="36">
        <v>0</v>
      </c>
      <c r="H110" s="35">
        <v>47.95</v>
      </c>
      <c r="I110" s="35">
        <v>20.7</v>
      </c>
      <c r="J110">
        <v>2</v>
      </c>
      <c r="K110">
        <v>3030</v>
      </c>
      <c r="L110" s="37">
        <f t="shared" si="3"/>
        <v>95.9</v>
      </c>
      <c r="M110" s="35">
        <f t="shared" si="4"/>
        <v>0</v>
      </c>
      <c r="N110" s="35">
        <f t="shared" si="5"/>
        <v>54.500000000000007</v>
      </c>
    </row>
    <row r="111" spans="1:14">
      <c r="A111" s="33">
        <v>41283</v>
      </c>
      <c r="B111" s="29">
        <v>84</v>
      </c>
      <c r="C111">
        <v>26</v>
      </c>
      <c r="D111" s="34" t="s">
        <v>173</v>
      </c>
      <c r="E111" s="34" t="s">
        <v>172</v>
      </c>
      <c r="F111" s="35">
        <v>0.95</v>
      </c>
      <c r="G111" s="36">
        <v>0</v>
      </c>
      <c r="H111" s="35">
        <v>0.95</v>
      </c>
      <c r="I111" s="35">
        <v>0.42</v>
      </c>
      <c r="J111">
        <v>10</v>
      </c>
      <c r="K111">
        <v>3030</v>
      </c>
      <c r="L111" s="37">
        <f t="shared" si="3"/>
        <v>9.5</v>
      </c>
      <c r="M111" s="35">
        <f t="shared" si="4"/>
        <v>0</v>
      </c>
      <c r="N111" s="35">
        <f t="shared" si="5"/>
        <v>5.3000000000000007</v>
      </c>
    </row>
    <row r="112" spans="1:14">
      <c r="A112" s="33">
        <v>41283</v>
      </c>
      <c r="B112" s="29">
        <v>84</v>
      </c>
      <c r="C112">
        <v>50</v>
      </c>
      <c r="D112" s="34" t="s">
        <v>173</v>
      </c>
      <c r="E112" s="34" t="s">
        <v>172</v>
      </c>
      <c r="F112" s="35">
        <v>24.95</v>
      </c>
      <c r="G112" s="36">
        <v>0</v>
      </c>
      <c r="H112" s="35">
        <v>24.95</v>
      </c>
      <c r="I112" s="35">
        <v>12.14</v>
      </c>
      <c r="J112">
        <v>3</v>
      </c>
      <c r="K112">
        <v>3030</v>
      </c>
      <c r="L112" s="37">
        <f t="shared" si="3"/>
        <v>74.849999999999994</v>
      </c>
      <c r="M112" s="35">
        <f t="shared" si="4"/>
        <v>0</v>
      </c>
      <c r="N112" s="35">
        <f t="shared" si="5"/>
        <v>38.429999999999993</v>
      </c>
    </row>
    <row r="113" spans="1:14">
      <c r="A113" s="33">
        <v>41284</v>
      </c>
      <c r="B113" s="29">
        <v>85</v>
      </c>
      <c r="C113">
        <v>19</v>
      </c>
      <c r="D113" s="34" t="s">
        <v>169</v>
      </c>
      <c r="E113" s="34" t="s">
        <v>172</v>
      </c>
      <c r="F113" s="35">
        <v>49.95</v>
      </c>
      <c r="G113" s="36">
        <v>0</v>
      </c>
      <c r="H113" s="35">
        <v>49.95</v>
      </c>
      <c r="I113" s="35">
        <v>24.77</v>
      </c>
      <c r="J113">
        <v>31</v>
      </c>
      <c r="K113">
        <v>3021</v>
      </c>
      <c r="L113" s="37">
        <f t="shared" si="3"/>
        <v>1548.45</v>
      </c>
      <c r="M113" s="35">
        <f t="shared" si="4"/>
        <v>0</v>
      </c>
      <c r="N113" s="35">
        <f t="shared" si="5"/>
        <v>780.58000000000015</v>
      </c>
    </row>
    <row r="114" spans="1:14">
      <c r="A114" s="33">
        <v>41284</v>
      </c>
      <c r="B114" s="29">
        <v>85</v>
      </c>
      <c r="C114">
        <v>22</v>
      </c>
      <c r="D114" s="34" t="s">
        <v>169</v>
      </c>
      <c r="E114" s="34" t="s">
        <v>172</v>
      </c>
      <c r="F114" s="35">
        <v>0.95</v>
      </c>
      <c r="G114" s="36">
        <v>0</v>
      </c>
      <c r="H114" s="35">
        <v>0.95</v>
      </c>
      <c r="I114" s="35">
        <v>0.56999999999999995</v>
      </c>
      <c r="J114">
        <v>2</v>
      </c>
      <c r="K114">
        <v>3021</v>
      </c>
      <c r="L114" s="37">
        <f t="shared" si="3"/>
        <v>1.9</v>
      </c>
      <c r="M114" s="35">
        <f t="shared" si="4"/>
        <v>0</v>
      </c>
      <c r="N114" s="35">
        <f t="shared" si="5"/>
        <v>0.76</v>
      </c>
    </row>
    <row r="115" spans="1:14">
      <c r="A115" s="33">
        <v>41284</v>
      </c>
      <c r="B115" s="29">
        <v>86</v>
      </c>
      <c r="C115">
        <v>37</v>
      </c>
      <c r="D115" s="34" t="s">
        <v>167</v>
      </c>
      <c r="E115" s="34" t="s">
        <v>172</v>
      </c>
      <c r="F115" s="35">
        <v>24.95</v>
      </c>
      <c r="G115" s="36">
        <v>0</v>
      </c>
      <c r="H115" s="35">
        <v>24.95</v>
      </c>
      <c r="I115" s="35">
        <v>9.3800000000000008</v>
      </c>
      <c r="J115">
        <v>3</v>
      </c>
      <c r="K115">
        <v>3024</v>
      </c>
      <c r="L115" s="37">
        <f t="shared" si="3"/>
        <v>74.849999999999994</v>
      </c>
      <c r="M115" s="35">
        <f t="shared" si="4"/>
        <v>0</v>
      </c>
      <c r="N115" s="35">
        <f t="shared" si="5"/>
        <v>46.709999999999994</v>
      </c>
    </row>
    <row r="116" spans="1:14">
      <c r="A116" s="33">
        <v>41284</v>
      </c>
      <c r="B116" s="29">
        <v>87</v>
      </c>
      <c r="C116">
        <v>44</v>
      </c>
      <c r="D116" s="34" t="s">
        <v>167</v>
      </c>
      <c r="E116" s="34" t="s">
        <v>172</v>
      </c>
      <c r="F116" s="35">
        <v>38.950000000000003</v>
      </c>
      <c r="G116" s="36">
        <v>0</v>
      </c>
      <c r="H116" s="35">
        <v>38.950000000000003</v>
      </c>
      <c r="I116" s="35">
        <v>24.76</v>
      </c>
      <c r="J116">
        <v>10</v>
      </c>
      <c r="K116">
        <v>3026</v>
      </c>
      <c r="L116" s="37">
        <f t="shared" si="3"/>
        <v>389.5</v>
      </c>
      <c r="M116" s="35">
        <f t="shared" si="4"/>
        <v>0</v>
      </c>
      <c r="N116" s="35">
        <f t="shared" si="5"/>
        <v>141.9</v>
      </c>
    </row>
    <row r="117" spans="1:14">
      <c r="A117" s="33">
        <v>41284</v>
      </c>
      <c r="B117" s="29">
        <v>87</v>
      </c>
      <c r="C117">
        <v>44</v>
      </c>
      <c r="D117" s="34" t="s">
        <v>167</v>
      </c>
      <c r="E117" s="34" t="s">
        <v>172</v>
      </c>
      <c r="F117" s="35">
        <v>38.950000000000003</v>
      </c>
      <c r="G117" s="36">
        <v>0</v>
      </c>
      <c r="H117" s="35">
        <v>38.950000000000003</v>
      </c>
      <c r="I117" s="35">
        <v>24.76</v>
      </c>
      <c r="J117">
        <v>21</v>
      </c>
      <c r="K117">
        <v>3026</v>
      </c>
      <c r="L117" s="37">
        <f t="shared" si="3"/>
        <v>817.95</v>
      </c>
      <c r="M117" s="35">
        <f t="shared" si="4"/>
        <v>0</v>
      </c>
      <c r="N117" s="35">
        <f t="shared" si="5"/>
        <v>297.99</v>
      </c>
    </row>
    <row r="118" spans="1:14">
      <c r="A118" s="33">
        <v>41284</v>
      </c>
      <c r="B118" s="29">
        <v>87</v>
      </c>
      <c r="C118">
        <v>21</v>
      </c>
      <c r="D118" s="34" t="s">
        <v>167</v>
      </c>
      <c r="E118" s="34" t="s">
        <v>172</v>
      </c>
      <c r="F118" s="35">
        <v>26.95</v>
      </c>
      <c r="G118" s="36">
        <v>0</v>
      </c>
      <c r="H118" s="35">
        <v>26.95</v>
      </c>
      <c r="I118" s="35">
        <v>12.42</v>
      </c>
      <c r="J118">
        <v>12</v>
      </c>
      <c r="K118">
        <v>3026</v>
      </c>
      <c r="L118" s="37">
        <f t="shared" si="3"/>
        <v>323.39999999999998</v>
      </c>
      <c r="M118" s="35">
        <f t="shared" si="4"/>
        <v>0</v>
      </c>
      <c r="N118" s="35">
        <f t="shared" si="5"/>
        <v>174.35999999999999</v>
      </c>
    </row>
    <row r="119" spans="1:14">
      <c r="A119" s="33">
        <v>41284</v>
      </c>
      <c r="B119" s="29">
        <v>88</v>
      </c>
      <c r="C119">
        <v>27</v>
      </c>
      <c r="D119" s="34" t="s">
        <v>167</v>
      </c>
      <c r="E119" s="34" t="s">
        <v>172</v>
      </c>
      <c r="F119" s="35">
        <v>4.95</v>
      </c>
      <c r="G119" s="36">
        <v>0</v>
      </c>
      <c r="H119" s="35">
        <v>4.95</v>
      </c>
      <c r="I119" s="35">
        <v>1.82</v>
      </c>
      <c r="J119">
        <v>8</v>
      </c>
      <c r="K119">
        <v>3027</v>
      </c>
      <c r="L119" s="37">
        <f t="shared" si="3"/>
        <v>39.6</v>
      </c>
      <c r="M119" s="35">
        <f t="shared" si="4"/>
        <v>0</v>
      </c>
      <c r="N119" s="35">
        <f t="shared" si="5"/>
        <v>25.04</v>
      </c>
    </row>
    <row r="120" spans="1:14">
      <c r="A120" s="33">
        <v>41284</v>
      </c>
      <c r="B120" s="29">
        <v>89</v>
      </c>
      <c r="C120">
        <v>13</v>
      </c>
      <c r="D120" s="34" t="s">
        <v>167</v>
      </c>
      <c r="E120" s="34" t="s">
        <v>172</v>
      </c>
      <c r="F120" s="35">
        <v>26.95</v>
      </c>
      <c r="G120" s="36">
        <v>0</v>
      </c>
      <c r="H120" s="35">
        <v>26.95</v>
      </c>
      <c r="I120" s="35">
        <v>13.26</v>
      </c>
      <c r="J120">
        <v>13</v>
      </c>
      <c r="K120">
        <v>3032</v>
      </c>
      <c r="L120" s="37">
        <f t="shared" si="3"/>
        <v>350.34999999999997</v>
      </c>
      <c r="M120" s="35">
        <f t="shared" si="4"/>
        <v>0</v>
      </c>
      <c r="N120" s="35">
        <f t="shared" si="5"/>
        <v>177.97</v>
      </c>
    </row>
    <row r="121" spans="1:14">
      <c r="A121" s="33">
        <v>41284</v>
      </c>
      <c r="B121" s="29">
        <v>89</v>
      </c>
      <c r="C121">
        <v>1</v>
      </c>
      <c r="D121" s="34" t="s">
        <v>167</v>
      </c>
      <c r="E121" s="34" t="s">
        <v>172</v>
      </c>
      <c r="F121" s="35">
        <v>43.95</v>
      </c>
      <c r="G121" s="36">
        <v>0.1</v>
      </c>
      <c r="H121" s="35">
        <v>39.56</v>
      </c>
      <c r="I121" s="35">
        <v>25.6</v>
      </c>
      <c r="J121">
        <v>1</v>
      </c>
      <c r="K121">
        <v>3032</v>
      </c>
      <c r="L121" s="37">
        <f t="shared" si="3"/>
        <v>39.56</v>
      </c>
      <c r="M121" s="35">
        <f t="shared" si="4"/>
        <v>4.3900000000000006</v>
      </c>
      <c r="N121" s="35">
        <f t="shared" si="5"/>
        <v>13.96</v>
      </c>
    </row>
    <row r="122" spans="1:14">
      <c r="A122" s="33">
        <v>41285</v>
      </c>
      <c r="B122" s="29">
        <v>90</v>
      </c>
      <c r="C122">
        <v>33</v>
      </c>
      <c r="D122" s="34" t="s">
        <v>173</v>
      </c>
      <c r="E122" s="34" t="s">
        <v>172</v>
      </c>
      <c r="F122" s="35">
        <v>19.95</v>
      </c>
      <c r="G122" s="36">
        <v>0</v>
      </c>
      <c r="H122" s="35">
        <v>19.95</v>
      </c>
      <c r="I122" s="35">
        <v>9.7799999999999994</v>
      </c>
      <c r="J122">
        <v>28</v>
      </c>
      <c r="K122">
        <v>3027</v>
      </c>
      <c r="L122" s="37">
        <f t="shared" si="3"/>
        <v>558.6</v>
      </c>
      <c r="M122" s="35">
        <f t="shared" si="4"/>
        <v>0</v>
      </c>
      <c r="N122" s="35">
        <f t="shared" si="5"/>
        <v>284.76</v>
      </c>
    </row>
    <row r="123" spans="1:14">
      <c r="A123" s="33">
        <v>41285</v>
      </c>
      <c r="B123" s="29">
        <v>91</v>
      </c>
      <c r="C123">
        <v>11</v>
      </c>
      <c r="D123" s="34" t="s">
        <v>170</v>
      </c>
      <c r="E123" s="34" t="s">
        <v>172</v>
      </c>
      <c r="F123" s="35">
        <v>65.95</v>
      </c>
      <c r="G123" s="36">
        <v>0</v>
      </c>
      <c r="H123" s="35">
        <v>65.95</v>
      </c>
      <c r="I123" s="35">
        <v>37.97</v>
      </c>
      <c r="J123">
        <v>8</v>
      </c>
      <c r="K123">
        <v>3012</v>
      </c>
      <c r="L123" s="37">
        <f t="shared" si="3"/>
        <v>527.6</v>
      </c>
      <c r="M123" s="35">
        <f t="shared" si="4"/>
        <v>0</v>
      </c>
      <c r="N123" s="35">
        <f t="shared" si="5"/>
        <v>223.84000000000003</v>
      </c>
    </row>
    <row r="124" spans="1:14">
      <c r="A124" s="33">
        <v>41285</v>
      </c>
      <c r="B124" s="29">
        <v>91</v>
      </c>
      <c r="C124">
        <v>28</v>
      </c>
      <c r="D124" s="34" t="s">
        <v>170</v>
      </c>
      <c r="E124" s="34" t="s">
        <v>172</v>
      </c>
      <c r="F124" s="35">
        <v>0.95</v>
      </c>
      <c r="G124" s="36">
        <v>0</v>
      </c>
      <c r="H124" s="35">
        <v>0.95</v>
      </c>
      <c r="I124" s="35">
        <v>0.5</v>
      </c>
      <c r="J124">
        <v>33</v>
      </c>
      <c r="K124">
        <v>3012</v>
      </c>
      <c r="L124" s="37">
        <f t="shared" si="3"/>
        <v>31.349999999999998</v>
      </c>
      <c r="M124" s="35">
        <f t="shared" si="4"/>
        <v>0</v>
      </c>
      <c r="N124" s="35">
        <f t="shared" si="5"/>
        <v>14.849999999999998</v>
      </c>
    </row>
    <row r="125" spans="1:14">
      <c r="A125" s="33">
        <v>41286</v>
      </c>
      <c r="B125" s="29">
        <v>92</v>
      </c>
      <c r="C125">
        <v>10</v>
      </c>
      <c r="D125" s="34" t="s">
        <v>170</v>
      </c>
      <c r="E125" s="34" t="s">
        <v>172</v>
      </c>
      <c r="F125" s="35">
        <v>34.950000000000003</v>
      </c>
      <c r="G125" s="36">
        <v>0</v>
      </c>
      <c r="H125" s="35">
        <v>34.950000000000003</v>
      </c>
      <c r="I125" s="35">
        <v>22.13</v>
      </c>
      <c r="J125">
        <v>9</v>
      </c>
      <c r="K125">
        <v>3019</v>
      </c>
      <c r="L125" s="37">
        <f t="shared" si="3"/>
        <v>314.55</v>
      </c>
      <c r="M125" s="35">
        <f t="shared" si="4"/>
        <v>0</v>
      </c>
      <c r="N125" s="35">
        <f t="shared" si="5"/>
        <v>115.38000000000004</v>
      </c>
    </row>
    <row r="126" spans="1:14">
      <c r="A126" s="33">
        <v>41286</v>
      </c>
      <c r="B126" s="29">
        <v>92</v>
      </c>
      <c r="C126">
        <v>5</v>
      </c>
      <c r="D126" s="34" t="s">
        <v>170</v>
      </c>
      <c r="E126" s="34" t="s">
        <v>172</v>
      </c>
      <c r="F126" s="35">
        <v>24.95</v>
      </c>
      <c r="G126" s="36">
        <v>0</v>
      </c>
      <c r="H126" s="35">
        <v>24.95</v>
      </c>
      <c r="I126" s="35">
        <v>12.27</v>
      </c>
      <c r="J126">
        <v>7</v>
      </c>
      <c r="K126">
        <v>3019</v>
      </c>
      <c r="L126" s="37">
        <f t="shared" si="3"/>
        <v>174.65</v>
      </c>
      <c r="M126" s="35">
        <f t="shared" si="4"/>
        <v>0</v>
      </c>
      <c r="N126" s="35">
        <f t="shared" si="5"/>
        <v>88.759999999999991</v>
      </c>
    </row>
    <row r="127" spans="1:14">
      <c r="A127" s="33">
        <v>41286</v>
      </c>
      <c r="B127" s="29">
        <v>92</v>
      </c>
      <c r="C127">
        <v>32</v>
      </c>
      <c r="D127" s="34" t="s">
        <v>170</v>
      </c>
      <c r="E127" s="34" t="s">
        <v>172</v>
      </c>
      <c r="F127" s="35">
        <v>22.95</v>
      </c>
      <c r="G127" s="36">
        <v>0.1</v>
      </c>
      <c r="H127" s="35">
        <v>20.66</v>
      </c>
      <c r="I127" s="35">
        <v>11.78</v>
      </c>
      <c r="J127">
        <v>5</v>
      </c>
      <c r="K127">
        <v>3019</v>
      </c>
      <c r="L127" s="37">
        <f t="shared" si="3"/>
        <v>103.3</v>
      </c>
      <c r="M127" s="35">
        <f t="shared" si="4"/>
        <v>2.2899999999999991</v>
      </c>
      <c r="N127" s="35">
        <f t="shared" si="5"/>
        <v>44.400000000000006</v>
      </c>
    </row>
    <row r="128" spans="1:14">
      <c r="A128" s="33">
        <v>41286</v>
      </c>
      <c r="B128" s="29">
        <v>92</v>
      </c>
      <c r="C128">
        <v>44</v>
      </c>
      <c r="D128" s="34" t="s">
        <v>170</v>
      </c>
      <c r="E128" s="34" t="s">
        <v>172</v>
      </c>
      <c r="F128" s="35">
        <v>38.950000000000003</v>
      </c>
      <c r="G128" s="36">
        <v>0</v>
      </c>
      <c r="H128" s="35">
        <v>38.950000000000003</v>
      </c>
      <c r="I128" s="35">
        <v>24.76</v>
      </c>
      <c r="J128">
        <v>4</v>
      </c>
      <c r="K128">
        <v>3019</v>
      </c>
      <c r="L128" s="37">
        <f t="shared" si="3"/>
        <v>155.80000000000001</v>
      </c>
      <c r="M128" s="35">
        <f t="shared" si="4"/>
        <v>0</v>
      </c>
      <c r="N128" s="35">
        <f t="shared" si="5"/>
        <v>56.760000000000005</v>
      </c>
    </row>
    <row r="129" spans="1:14">
      <c r="A129" s="33">
        <v>41286</v>
      </c>
      <c r="B129" s="29">
        <v>93</v>
      </c>
      <c r="C129">
        <v>27</v>
      </c>
      <c r="D129" s="34" t="s">
        <v>170</v>
      </c>
      <c r="E129" s="34" t="s">
        <v>172</v>
      </c>
      <c r="F129" s="35">
        <v>4.95</v>
      </c>
      <c r="G129" s="36">
        <v>0</v>
      </c>
      <c r="H129" s="35">
        <v>4.95</v>
      </c>
      <c r="I129" s="35">
        <v>1.82</v>
      </c>
      <c r="J129">
        <v>9</v>
      </c>
      <c r="K129">
        <v>3021</v>
      </c>
      <c r="L129" s="37">
        <f t="shared" si="3"/>
        <v>44.550000000000004</v>
      </c>
      <c r="M129" s="35">
        <f t="shared" si="4"/>
        <v>0</v>
      </c>
      <c r="N129" s="35">
        <f t="shared" si="5"/>
        <v>28.169999999999998</v>
      </c>
    </row>
    <row r="130" spans="1:14">
      <c r="A130" s="33">
        <v>41286</v>
      </c>
      <c r="B130" s="29">
        <v>94</v>
      </c>
      <c r="C130">
        <v>39</v>
      </c>
      <c r="D130" s="34" t="s">
        <v>170</v>
      </c>
      <c r="E130" s="34" t="s">
        <v>172</v>
      </c>
      <c r="F130" s="35">
        <v>26.95</v>
      </c>
      <c r="G130" s="36">
        <v>0</v>
      </c>
      <c r="H130" s="35">
        <v>26.95</v>
      </c>
      <c r="I130" s="35">
        <v>12.24</v>
      </c>
      <c r="J130">
        <v>7</v>
      </c>
      <c r="K130">
        <v>3014</v>
      </c>
      <c r="L130" s="37">
        <f t="shared" si="3"/>
        <v>188.65</v>
      </c>
      <c r="M130" s="35">
        <f t="shared" si="4"/>
        <v>0</v>
      </c>
      <c r="N130" s="35">
        <f t="shared" si="5"/>
        <v>102.97</v>
      </c>
    </row>
    <row r="131" spans="1:14">
      <c r="A131" s="33">
        <v>41286</v>
      </c>
      <c r="B131" s="29">
        <v>94</v>
      </c>
      <c r="C131">
        <v>46</v>
      </c>
      <c r="D131" s="34" t="s">
        <v>170</v>
      </c>
      <c r="E131" s="34" t="s">
        <v>172</v>
      </c>
      <c r="F131" s="35">
        <v>55.95</v>
      </c>
      <c r="G131" s="36">
        <v>0</v>
      </c>
      <c r="H131" s="35">
        <v>55.95</v>
      </c>
      <c r="I131" s="35">
        <v>32.47</v>
      </c>
      <c r="J131">
        <v>24</v>
      </c>
      <c r="K131">
        <v>3014</v>
      </c>
      <c r="L131" s="37">
        <f t="shared" ref="L131:L194" si="6">H131*J131</f>
        <v>1342.8000000000002</v>
      </c>
      <c r="M131" s="35">
        <f t="shared" ref="M131:M194" si="7">F131-H131</f>
        <v>0</v>
      </c>
      <c r="N131" s="35">
        <f t="shared" ref="N131:N194" si="8">(H131-I131)*J131</f>
        <v>563.5200000000001</v>
      </c>
    </row>
    <row r="132" spans="1:14">
      <c r="A132" s="33">
        <v>41286</v>
      </c>
      <c r="B132" s="29">
        <v>94</v>
      </c>
      <c r="C132">
        <v>48</v>
      </c>
      <c r="D132" s="34" t="s">
        <v>170</v>
      </c>
      <c r="E132" s="34" t="s">
        <v>172</v>
      </c>
      <c r="F132" s="35">
        <v>3.95</v>
      </c>
      <c r="G132" s="36">
        <v>0</v>
      </c>
      <c r="H132" s="35">
        <v>3.95</v>
      </c>
      <c r="I132" s="35">
        <v>1.43</v>
      </c>
      <c r="J132">
        <v>16</v>
      </c>
      <c r="K132">
        <v>3014</v>
      </c>
      <c r="L132" s="37">
        <f t="shared" si="6"/>
        <v>63.2</v>
      </c>
      <c r="M132" s="35">
        <f t="shared" si="7"/>
        <v>0</v>
      </c>
      <c r="N132" s="35">
        <f t="shared" si="8"/>
        <v>40.320000000000007</v>
      </c>
    </row>
    <row r="133" spans="1:14">
      <c r="A133" s="33">
        <v>41286</v>
      </c>
      <c r="B133" s="29">
        <v>94</v>
      </c>
      <c r="C133">
        <v>46</v>
      </c>
      <c r="D133" s="34" t="s">
        <v>170</v>
      </c>
      <c r="E133" s="34" t="s">
        <v>172</v>
      </c>
      <c r="F133" s="35">
        <v>55.95</v>
      </c>
      <c r="G133" s="36">
        <v>0</v>
      </c>
      <c r="H133" s="35">
        <v>55.95</v>
      </c>
      <c r="I133" s="35">
        <v>32.47</v>
      </c>
      <c r="J133">
        <v>23</v>
      </c>
      <c r="K133">
        <v>3014</v>
      </c>
      <c r="L133" s="37">
        <f t="shared" si="6"/>
        <v>1286.8500000000001</v>
      </c>
      <c r="M133" s="35">
        <f t="shared" si="7"/>
        <v>0</v>
      </c>
      <c r="N133" s="35">
        <f t="shared" si="8"/>
        <v>540.04000000000008</v>
      </c>
    </row>
    <row r="134" spans="1:14">
      <c r="A134" s="33">
        <v>41286</v>
      </c>
      <c r="B134" s="29">
        <v>94</v>
      </c>
      <c r="C134">
        <v>30</v>
      </c>
      <c r="D134" s="34" t="s">
        <v>170</v>
      </c>
      <c r="E134" s="34" t="s">
        <v>172</v>
      </c>
      <c r="F134" s="35">
        <v>10.95</v>
      </c>
      <c r="G134" s="36">
        <v>0</v>
      </c>
      <c r="H134" s="35">
        <v>10.95</v>
      </c>
      <c r="I134" s="35">
        <v>4.8</v>
      </c>
      <c r="J134">
        <v>27</v>
      </c>
      <c r="K134">
        <v>3014</v>
      </c>
      <c r="L134" s="37">
        <f t="shared" si="6"/>
        <v>295.64999999999998</v>
      </c>
      <c r="M134" s="35">
        <f t="shared" si="7"/>
        <v>0</v>
      </c>
      <c r="N134" s="35">
        <f t="shared" si="8"/>
        <v>166.04999999999998</v>
      </c>
    </row>
    <row r="135" spans="1:14">
      <c r="A135" s="33">
        <v>41286</v>
      </c>
      <c r="B135" s="29">
        <v>94</v>
      </c>
      <c r="C135">
        <v>35</v>
      </c>
      <c r="D135" s="34" t="s">
        <v>170</v>
      </c>
      <c r="E135" s="34" t="s">
        <v>172</v>
      </c>
      <c r="F135" s="35">
        <v>0.95</v>
      </c>
      <c r="G135" s="36">
        <v>0</v>
      </c>
      <c r="H135" s="35">
        <v>0.95</v>
      </c>
      <c r="I135" s="35">
        <v>0.47</v>
      </c>
      <c r="J135">
        <v>21</v>
      </c>
      <c r="K135">
        <v>3014</v>
      </c>
      <c r="L135" s="37">
        <f t="shared" si="6"/>
        <v>19.95</v>
      </c>
      <c r="M135" s="35">
        <f t="shared" si="7"/>
        <v>0</v>
      </c>
      <c r="N135" s="35">
        <f t="shared" si="8"/>
        <v>10.08</v>
      </c>
    </row>
    <row r="136" spans="1:14">
      <c r="A136" s="33">
        <v>41286</v>
      </c>
      <c r="B136" s="29">
        <v>94</v>
      </c>
      <c r="C136">
        <v>4</v>
      </c>
      <c r="D136" s="34" t="s">
        <v>170</v>
      </c>
      <c r="E136" s="34" t="s">
        <v>172</v>
      </c>
      <c r="F136" s="35">
        <v>73.95</v>
      </c>
      <c r="G136" s="36">
        <v>0</v>
      </c>
      <c r="H136" s="35">
        <v>73.95</v>
      </c>
      <c r="I136" s="35">
        <v>38.86</v>
      </c>
      <c r="J136">
        <v>1</v>
      </c>
      <c r="K136">
        <v>3014</v>
      </c>
      <c r="L136" s="37">
        <f t="shared" si="6"/>
        <v>73.95</v>
      </c>
      <c r="M136" s="35">
        <f t="shared" si="7"/>
        <v>0</v>
      </c>
      <c r="N136" s="35">
        <f t="shared" si="8"/>
        <v>35.090000000000003</v>
      </c>
    </row>
    <row r="137" spans="1:14">
      <c r="A137" s="33">
        <v>41286</v>
      </c>
      <c r="B137" s="29">
        <v>95</v>
      </c>
      <c r="C137">
        <v>37</v>
      </c>
      <c r="D137" s="34" t="s">
        <v>169</v>
      </c>
      <c r="E137" s="34" t="s">
        <v>172</v>
      </c>
      <c r="F137" s="35">
        <v>24.95</v>
      </c>
      <c r="G137" s="36">
        <v>0.1</v>
      </c>
      <c r="H137" s="35">
        <v>22.46</v>
      </c>
      <c r="I137" s="35">
        <v>9.3800000000000008</v>
      </c>
      <c r="J137">
        <v>8</v>
      </c>
      <c r="K137">
        <v>3013</v>
      </c>
      <c r="L137" s="37">
        <f t="shared" si="6"/>
        <v>179.68</v>
      </c>
      <c r="M137" s="35">
        <f t="shared" si="7"/>
        <v>2.4899999999999984</v>
      </c>
      <c r="N137" s="35">
        <f t="shared" si="8"/>
        <v>104.64</v>
      </c>
    </row>
    <row r="138" spans="1:14">
      <c r="A138" s="33">
        <v>41286</v>
      </c>
      <c r="B138" s="29">
        <v>96</v>
      </c>
      <c r="C138">
        <v>10</v>
      </c>
      <c r="D138" s="34" t="s">
        <v>169</v>
      </c>
      <c r="E138" s="34" t="s">
        <v>172</v>
      </c>
      <c r="F138" s="35">
        <v>34.950000000000003</v>
      </c>
      <c r="G138" s="36">
        <v>0</v>
      </c>
      <c r="H138" s="35">
        <v>34.950000000000003</v>
      </c>
      <c r="I138" s="35">
        <v>22.13</v>
      </c>
      <c r="J138">
        <v>6</v>
      </c>
      <c r="K138">
        <v>3017</v>
      </c>
      <c r="L138" s="37">
        <f t="shared" si="6"/>
        <v>209.70000000000002</v>
      </c>
      <c r="M138" s="35">
        <f t="shared" si="7"/>
        <v>0</v>
      </c>
      <c r="N138" s="35">
        <f t="shared" si="8"/>
        <v>76.920000000000016</v>
      </c>
    </row>
    <row r="139" spans="1:14">
      <c r="A139" s="33">
        <v>41286</v>
      </c>
      <c r="B139" s="29">
        <v>96</v>
      </c>
      <c r="C139">
        <v>47</v>
      </c>
      <c r="D139" s="34" t="s">
        <v>169</v>
      </c>
      <c r="E139" s="34" t="s">
        <v>172</v>
      </c>
      <c r="F139" s="35">
        <v>28.95</v>
      </c>
      <c r="G139" s="36">
        <v>0.1</v>
      </c>
      <c r="H139" s="35">
        <v>26.06</v>
      </c>
      <c r="I139" s="35">
        <v>8.86</v>
      </c>
      <c r="J139">
        <v>20</v>
      </c>
      <c r="K139">
        <v>3017</v>
      </c>
      <c r="L139" s="37">
        <f t="shared" si="6"/>
        <v>521.19999999999993</v>
      </c>
      <c r="M139" s="35">
        <f t="shared" si="7"/>
        <v>2.8900000000000006</v>
      </c>
      <c r="N139" s="35">
        <f t="shared" si="8"/>
        <v>344</v>
      </c>
    </row>
    <row r="140" spans="1:14">
      <c r="A140" s="33">
        <v>41286</v>
      </c>
      <c r="B140" s="29">
        <v>97</v>
      </c>
      <c r="C140">
        <v>33</v>
      </c>
      <c r="D140" s="34" t="s">
        <v>170</v>
      </c>
      <c r="E140" s="34" t="s">
        <v>172</v>
      </c>
      <c r="F140" s="35">
        <v>19.95</v>
      </c>
      <c r="G140" s="36">
        <v>0</v>
      </c>
      <c r="H140" s="35">
        <v>19.95</v>
      </c>
      <c r="I140" s="35">
        <v>9.7799999999999994</v>
      </c>
      <c r="J140">
        <v>2</v>
      </c>
      <c r="K140">
        <v>3013</v>
      </c>
      <c r="L140" s="37">
        <f t="shared" si="6"/>
        <v>39.9</v>
      </c>
      <c r="M140" s="35">
        <f t="shared" si="7"/>
        <v>0</v>
      </c>
      <c r="N140" s="35">
        <f t="shared" si="8"/>
        <v>20.34</v>
      </c>
    </row>
    <row r="141" spans="1:14">
      <c r="A141" s="33">
        <v>41286</v>
      </c>
      <c r="B141" s="29">
        <v>98</v>
      </c>
      <c r="C141">
        <v>9</v>
      </c>
      <c r="D141" s="34" t="s">
        <v>169</v>
      </c>
      <c r="E141" s="34" t="s">
        <v>172</v>
      </c>
      <c r="F141" s="35">
        <v>48.95</v>
      </c>
      <c r="G141" s="36">
        <v>0</v>
      </c>
      <c r="H141" s="35">
        <v>48.95</v>
      </c>
      <c r="I141" s="35">
        <v>24.52</v>
      </c>
      <c r="J141">
        <v>23</v>
      </c>
      <c r="K141">
        <v>3024</v>
      </c>
      <c r="L141" s="37">
        <f t="shared" si="6"/>
        <v>1125.8500000000001</v>
      </c>
      <c r="M141" s="35">
        <f t="shared" si="7"/>
        <v>0</v>
      </c>
      <c r="N141" s="35">
        <f t="shared" si="8"/>
        <v>561.8900000000001</v>
      </c>
    </row>
    <row r="142" spans="1:14">
      <c r="A142" s="33">
        <v>41286</v>
      </c>
      <c r="B142" s="29">
        <v>99</v>
      </c>
      <c r="C142">
        <v>40</v>
      </c>
      <c r="D142" s="34" t="s">
        <v>170</v>
      </c>
      <c r="E142" s="34" t="s">
        <v>172</v>
      </c>
      <c r="F142" s="35">
        <v>16.95</v>
      </c>
      <c r="G142" s="36">
        <v>0</v>
      </c>
      <c r="H142" s="35">
        <v>16.95</v>
      </c>
      <c r="I142" s="35">
        <v>6.53</v>
      </c>
      <c r="J142">
        <v>12</v>
      </c>
      <c r="K142">
        <v>3022</v>
      </c>
      <c r="L142" s="37">
        <f t="shared" si="6"/>
        <v>203.39999999999998</v>
      </c>
      <c r="M142" s="35">
        <f t="shared" si="7"/>
        <v>0</v>
      </c>
      <c r="N142" s="35">
        <f t="shared" si="8"/>
        <v>125.03999999999998</v>
      </c>
    </row>
    <row r="143" spans="1:14">
      <c r="A143" s="33">
        <v>41286</v>
      </c>
      <c r="B143" s="29">
        <v>100</v>
      </c>
      <c r="C143">
        <v>12</v>
      </c>
      <c r="D143" s="34" t="s">
        <v>169</v>
      </c>
      <c r="E143" s="34" t="s">
        <v>172</v>
      </c>
      <c r="F143" s="35">
        <v>47.95</v>
      </c>
      <c r="G143" s="36">
        <v>0</v>
      </c>
      <c r="H143" s="35">
        <v>47.95</v>
      </c>
      <c r="I143" s="35">
        <v>20.7</v>
      </c>
      <c r="J143">
        <v>4</v>
      </c>
      <c r="K143">
        <v>3021</v>
      </c>
      <c r="L143" s="37">
        <f t="shared" si="6"/>
        <v>191.8</v>
      </c>
      <c r="M143" s="35">
        <f t="shared" si="7"/>
        <v>0</v>
      </c>
      <c r="N143" s="35">
        <f t="shared" si="8"/>
        <v>109.00000000000001</v>
      </c>
    </row>
    <row r="144" spans="1:14">
      <c r="A144" s="33">
        <v>41286</v>
      </c>
      <c r="B144" s="29">
        <v>100</v>
      </c>
      <c r="C144">
        <v>49</v>
      </c>
      <c r="D144" s="34" t="s">
        <v>169</v>
      </c>
      <c r="E144" s="34" t="s">
        <v>172</v>
      </c>
      <c r="F144" s="35">
        <v>63.95</v>
      </c>
      <c r="G144" s="36">
        <v>0</v>
      </c>
      <c r="H144" s="35">
        <v>63.95</v>
      </c>
      <c r="I144" s="35">
        <v>27.1</v>
      </c>
      <c r="J144">
        <v>1</v>
      </c>
      <c r="K144">
        <v>3021</v>
      </c>
      <c r="L144" s="37">
        <f t="shared" si="6"/>
        <v>63.95</v>
      </c>
      <c r="M144" s="35">
        <f t="shared" si="7"/>
        <v>0</v>
      </c>
      <c r="N144" s="35">
        <f t="shared" si="8"/>
        <v>36.85</v>
      </c>
    </row>
    <row r="145" spans="1:14">
      <c r="A145" s="33">
        <v>41286</v>
      </c>
      <c r="B145" s="29">
        <v>100</v>
      </c>
      <c r="C145">
        <v>48</v>
      </c>
      <c r="D145" s="34" t="s">
        <v>169</v>
      </c>
      <c r="E145" s="34" t="s">
        <v>172</v>
      </c>
      <c r="F145" s="35">
        <v>3.95</v>
      </c>
      <c r="G145" s="36">
        <v>0</v>
      </c>
      <c r="H145" s="35">
        <v>3.95</v>
      </c>
      <c r="I145" s="35">
        <v>1.43</v>
      </c>
      <c r="J145">
        <v>24</v>
      </c>
      <c r="K145">
        <v>3021</v>
      </c>
      <c r="L145" s="37">
        <f t="shared" si="6"/>
        <v>94.800000000000011</v>
      </c>
      <c r="M145" s="35">
        <f t="shared" si="7"/>
        <v>0</v>
      </c>
      <c r="N145" s="35">
        <f t="shared" si="8"/>
        <v>60.480000000000011</v>
      </c>
    </row>
    <row r="146" spans="1:14">
      <c r="A146" s="33">
        <v>41286</v>
      </c>
      <c r="B146" s="29">
        <v>101</v>
      </c>
      <c r="C146">
        <v>20</v>
      </c>
      <c r="D146" s="34" t="s">
        <v>170</v>
      </c>
      <c r="E146" s="34" t="s">
        <v>172</v>
      </c>
      <c r="F146" s="35">
        <v>16.95</v>
      </c>
      <c r="G146" s="36">
        <v>0</v>
      </c>
      <c r="H146" s="35">
        <v>16.95</v>
      </c>
      <c r="I146" s="35">
        <v>6.76</v>
      </c>
      <c r="J146">
        <v>10</v>
      </c>
      <c r="K146">
        <v>3014</v>
      </c>
      <c r="L146" s="37">
        <f t="shared" si="6"/>
        <v>169.5</v>
      </c>
      <c r="M146" s="35">
        <f t="shared" si="7"/>
        <v>0</v>
      </c>
      <c r="N146" s="35">
        <f t="shared" si="8"/>
        <v>101.89999999999999</v>
      </c>
    </row>
    <row r="147" spans="1:14">
      <c r="A147" s="33">
        <v>41286</v>
      </c>
      <c r="B147" s="29">
        <v>102</v>
      </c>
      <c r="C147">
        <v>48</v>
      </c>
      <c r="D147" s="34" t="s">
        <v>169</v>
      </c>
      <c r="E147" s="34" t="s">
        <v>172</v>
      </c>
      <c r="F147" s="35">
        <v>3.95</v>
      </c>
      <c r="G147" s="36">
        <v>0</v>
      </c>
      <c r="H147" s="35">
        <v>3.95</v>
      </c>
      <c r="I147" s="35">
        <v>1.43</v>
      </c>
      <c r="J147">
        <v>16</v>
      </c>
      <c r="K147">
        <v>3012</v>
      </c>
      <c r="L147" s="37">
        <f t="shared" si="6"/>
        <v>63.2</v>
      </c>
      <c r="M147" s="35">
        <f t="shared" si="7"/>
        <v>0</v>
      </c>
      <c r="N147" s="35">
        <f t="shared" si="8"/>
        <v>40.320000000000007</v>
      </c>
    </row>
    <row r="148" spans="1:14">
      <c r="A148" s="33">
        <v>41286</v>
      </c>
      <c r="B148" s="29">
        <v>103</v>
      </c>
      <c r="C148">
        <v>28</v>
      </c>
      <c r="D148" s="34" t="s">
        <v>170</v>
      </c>
      <c r="E148" s="34" t="s">
        <v>172</v>
      </c>
      <c r="F148" s="35">
        <v>0.95</v>
      </c>
      <c r="G148" s="36">
        <v>0.3</v>
      </c>
      <c r="H148" s="35">
        <v>0.67</v>
      </c>
      <c r="I148" s="35">
        <v>0.5</v>
      </c>
      <c r="J148">
        <v>6</v>
      </c>
      <c r="K148">
        <v>3016</v>
      </c>
      <c r="L148" s="37">
        <f t="shared" si="6"/>
        <v>4.0200000000000005</v>
      </c>
      <c r="M148" s="35">
        <f t="shared" si="7"/>
        <v>0.27999999999999992</v>
      </c>
      <c r="N148" s="35">
        <f t="shared" si="8"/>
        <v>1.0200000000000002</v>
      </c>
    </row>
    <row r="149" spans="1:14">
      <c r="A149" s="33">
        <v>41286</v>
      </c>
      <c r="B149" s="29">
        <v>103</v>
      </c>
      <c r="C149">
        <v>31</v>
      </c>
      <c r="D149" s="34" t="s">
        <v>170</v>
      </c>
      <c r="E149" s="34" t="s">
        <v>172</v>
      </c>
      <c r="F149" s="35">
        <v>0.95</v>
      </c>
      <c r="G149" s="36">
        <v>0</v>
      </c>
      <c r="H149" s="35">
        <v>0.95</v>
      </c>
      <c r="I149" s="35">
        <v>0.34</v>
      </c>
      <c r="J149">
        <v>2</v>
      </c>
      <c r="K149">
        <v>3016</v>
      </c>
      <c r="L149" s="37">
        <f t="shared" si="6"/>
        <v>1.9</v>
      </c>
      <c r="M149" s="35">
        <f t="shared" si="7"/>
        <v>0</v>
      </c>
      <c r="N149" s="35">
        <f t="shared" si="8"/>
        <v>1.2199999999999998</v>
      </c>
    </row>
    <row r="150" spans="1:14">
      <c r="A150" s="33">
        <v>41286</v>
      </c>
      <c r="B150" s="29">
        <v>103</v>
      </c>
      <c r="C150">
        <v>22</v>
      </c>
      <c r="D150" s="34" t="s">
        <v>170</v>
      </c>
      <c r="E150" s="34" t="s">
        <v>172</v>
      </c>
      <c r="F150" s="35">
        <v>0.95</v>
      </c>
      <c r="G150" s="36">
        <v>0</v>
      </c>
      <c r="H150" s="35">
        <v>0.95</v>
      </c>
      <c r="I150" s="35">
        <v>0.56999999999999995</v>
      </c>
      <c r="J150">
        <v>10</v>
      </c>
      <c r="K150">
        <v>3016</v>
      </c>
      <c r="L150" s="37">
        <f t="shared" si="6"/>
        <v>9.5</v>
      </c>
      <c r="M150" s="35">
        <f t="shared" si="7"/>
        <v>0</v>
      </c>
      <c r="N150" s="35">
        <f t="shared" si="8"/>
        <v>3.8</v>
      </c>
    </row>
    <row r="151" spans="1:14">
      <c r="A151" s="33">
        <v>41286</v>
      </c>
      <c r="B151" s="29">
        <v>104</v>
      </c>
      <c r="C151">
        <v>23</v>
      </c>
      <c r="D151" s="34" t="s">
        <v>169</v>
      </c>
      <c r="E151" s="34" t="s">
        <v>172</v>
      </c>
      <c r="F151" s="35">
        <v>2.95</v>
      </c>
      <c r="G151" s="36">
        <v>0.1</v>
      </c>
      <c r="H151" s="35">
        <v>2.66</v>
      </c>
      <c r="I151" s="35">
        <v>1.68</v>
      </c>
      <c r="J151">
        <v>6</v>
      </c>
      <c r="K151">
        <v>3027</v>
      </c>
      <c r="L151" s="37">
        <f t="shared" si="6"/>
        <v>15.96</v>
      </c>
      <c r="M151" s="35">
        <f t="shared" si="7"/>
        <v>0.29000000000000004</v>
      </c>
      <c r="N151" s="35">
        <f t="shared" si="8"/>
        <v>5.8800000000000008</v>
      </c>
    </row>
    <row r="152" spans="1:14">
      <c r="A152" s="33">
        <v>41286</v>
      </c>
      <c r="B152" s="29">
        <v>105</v>
      </c>
      <c r="C152">
        <v>31</v>
      </c>
      <c r="D152" s="34" t="s">
        <v>170</v>
      </c>
      <c r="E152" s="34" t="s">
        <v>172</v>
      </c>
      <c r="F152" s="35">
        <v>0.95</v>
      </c>
      <c r="G152" s="36">
        <v>0</v>
      </c>
      <c r="H152" s="35">
        <v>0.95</v>
      </c>
      <c r="I152" s="35">
        <v>0.34</v>
      </c>
      <c r="J152">
        <v>4</v>
      </c>
      <c r="K152">
        <v>3017</v>
      </c>
      <c r="L152" s="37">
        <f t="shared" si="6"/>
        <v>3.8</v>
      </c>
      <c r="M152" s="35">
        <f t="shared" si="7"/>
        <v>0</v>
      </c>
      <c r="N152" s="35">
        <f t="shared" si="8"/>
        <v>2.4399999999999995</v>
      </c>
    </row>
    <row r="153" spans="1:14">
      <c r="A153" s="33">
        <v>41286</v>
      </c>
      <c r="B153" s="29">
        <v>105</v>
      </c>
      <c r="C153">
        <v>32</v>
      </c>
      <c r="D153" s="34" t="s">
        <v>170</v>
      </c>
      <c r="E153" s="34" t="s">
        <v>172</v>
      </c>
      <c r="F153" s="35">
        <v>22.95</v>
      </c>
      <c r="G153" s="36">
        <v>0</v>
      </c>
      <c r="H153" s="35">
        <v>22.95</v>
      </c>
      <c r="I153" s="35">
        <v>11.78</v>
      </c>
      <c r="J153">
        <v>24</v>
      </c>
      <c r="K153">
        <v>3017</v>
      </c>
      <c r="L153" s="37">
        <f t="shared" si="6"/>
        <v>550.79999999999995</v>
      </c>
      <c r="M153" s="35">
        <f t="shared" si="7"/>
        <v>0</v>
      </c>
      <c r="N153" s="35">
        <f t="shared" si="8"/>
        <v>268.08</v>
      </c>
    </row>
    <row r="154" spans="1:14">
      <c r="A154" s="33">
        <v>41286</v>
      </c>
      <c r="B154" s="29">
        <v>105</v>
      </c>
      <c r="C154">
        <v>20</v>
      </c>
      <c r="D154" s="34" t="s">
        <v>170</v>
      </c>
      <c r="E154" s="34" t="s">
        <v>172</v>
      </c>
      <c r="F154" s="35">
        <v>16.95</v>
      </c>
      <c r="G154" s="36">
        <v>0</v>
      </c>
      <c r="H154" s="35">
        <v>16.95</v>
      </c>
      <c r="I154" s="35">
        <v>6.76</v>
      </c>
      <c r="J154">
        <v>18</v>
      </c>
      <c r="K154">
        <v>3017</v>
      </c>
      <c r="L154" s="37">
        <f t="shared" si="6"/>
        <v>305.09999999999997</v>
      </c>
      <c r="M154" s="35">
        <f t="shared" si="7"/>
        <v>0</v>
      </c>
      <c r="N154" s="35">
        <f t="shared" si="8"/>
        <v>183.42</v>
      </c>
    </row>
    <row r="155" spans="1:14">
      <c r="A155" s="33">
        <v>41286</v>
      </c>
      <c r="B155" s="29">
        <v>106</v>
      </c>
      <c r="C155">
        <v>36</v>
      </c>
      <c r="D155" s="34" t="s">
        <v>170</v>
      </c>
      <c r="E155" s="34" t="s">
        <v>172</v>
      </c>
      <c r="F155" s="35">
        <v>26.95</v>
      </c>
      <c r="G155" s="36">
        <v>0.1</v>
      </c>
      <c r="H155" s="35">
        <v>24.26</v>
      </c>
      <c r="I155" s="35">
        <v>12.53</v>
      </c>
      <c r="J155">
        <v>3</v>
      </c>
      <c r="K155">
        <v>3018</v>
      </c>
      <c r="L155" s="37">
        <f t="shared" si="6"/>
        <v>72.78</v>
      </c>
      <c r="M155" s="35">
        <f t="shared" si="7"/>
        <v>2.6899999999999977</v>
      </c>
      <c r="N155" s="35">
        <f t="shared" si="8"/>
        <v>35.190000000000005</v>
      </c>
    </row>
    <row r="156" spans="1:14">
      <c r="A156" s="33">
        <v>41286</v>
      </c>
      <c r="B156" s="29">
        <v>107</v>
      </c>
      <c r="C156">
        <v>21</v>
      </c>
      <c r="D156" s="34" t="s">
        <v>169</v>
      </c>
      <c r="E156" s="34" t="s">
        <v>172</v>
      </c>
      <c r="F156" s="35">
        <v>26.95</v>
      </c>
      <c r="G156" s="36">
        <v>0</v>
      </c>
      <c r="H156" s="35">
        <v>26.95</v>
      </c>
      <c r="I156" s="35">
        <v>12.42</v>
      </c>
      <c r="J156">
        <v>19</v>
      </c>
      <c r="K156">
        <v>3014</v>
      </c>
      <c r="L156" s="37">
        <f t="shared" si="6"/>
        <v>512.04999999999995</v>
      </c>
      <c r="M156" s="35">
        <f t="shared" si="7"/>
        <v>0</v>
      </c>
      <c r="N156" s="35">
        <f t="shared" si="8"/>
        <v>276.07</v>
      </c>
    </row>
    <row r="157" spans="1:14">
      <c r="A157" s="33">
        <v>41286</v>
      </c>
      <c r="B157" s="29">
        <v>108</v>
      </c>
      <c r="C157">
        <v>43</v>
      </c>
      <c r="D157" s="34" t="s">
        <v>170</v>
      </c>
      <c r="E157" s="34" t="s">
        <v>172</v>
      </c>
      <c r="F157" s="35">
        <v>11.95</v>
      </c>
      <c r="G157" s="36">
        <v>0</v>
      </c>
      <c r="H157" s="35">
        <v>11.95</v>
      </c>
      <c r="I157" s="35">
        <v>3.32</v>
      </c>
      <c r="J157">
        <v>8</v>
      </c>
      <c r="K157">
        <v>3018</v>
      </c>
      <c r="L157" s="37">
        <f t="shared" si="6"/>
        <v>95.6</v>
      </c>
      <c r="M157" s="35">
        <f t="shared" si="7"/>
        <v>0</v>
      </c>
      <c r="N157" s="35">
        <f t="shared" si="8"/>
        <v>69.039999999999992</v>
      </c>
    </row>
    <row r="158" spans="1:14">
      <c r="A158" s="33">
        <v>41286</v>
      </c>
      <c r="B158" s="29">
        <v>108</v>
      </c>
      <c r="C158">
        <v>13</v>
      </c>
      <c r="D158" s="34" t="s">
        <v>170</v>
      </c>
      <c r="E158" s="34" t="s">
        <v>172</v>
      </c>
      <c r="F158" s="35">
        <v>26.95</v>
      </c>
      <c r="G158" s="36">
        <v>0</v>
      </c>
      <c r="H158" s="35">
        <v>26.95</v>
      </c>
      <c r="I158" s="35">
        <v>13.26</v>
      </c>
      <c r="J158">
        <v>15</v>
      </c>
      <c r="K158">
        <v>3018</v>
      </c>
      <c r="L158" s="37">
        <f t="shared" si="6"/>
        <v>404.25</v>
      </c>
      <c r="M158" s="35">
        <f t="shared" si="7"/>
        <v>0</v>
      </c>
      <c r="N158" s="35">
        <f t="shared" si="8"/>
        <v>205.35</v>
      </c>
    </row>
    <row r="159" spans="1:14">
      <c r="A159" s="33">
        <v>41286</v>
      </c>
      <c r="B159" s="29">
        <v>109</v>
      </c>
      <c r="C159">
        <v>31</v>
      </c>
      <c r="D159" s="34" t="s">
        <v>169</v>
      </c>
      <c r="E159" s="34" t="s">
        <v>172</v>
      </c>
      <c r="F159" s="35">
        <v>0.95</v>
      </c>
      <c r="G159" s="36">
        <v>0</v>
      </c>
      <c r="H159" s="35">
        <v>0.95</v>
      </c>
      <c r="I159" s="35">
        <v>0.34</v>
      </c>
      <c r="J159">
        <v>21</v>
      </c>
      <c r="K159">
        <v>3016</v>
      </c>
      <c r="L159" s="37">
        <f t="shared" si="6"/>
        <v>19.95</v>
      </c>
      <c r="M159" s="35">
        <f t="shared" si="7"/>
        <v>0</v>
      </c>
      <c r="N159" s="35">
        <f t="shared" si="8"/>
        <v>12.809999999999997</v>
      </c>
    </row>
    <row r="160" spans="1:14">
      <c r="A160" s="33">
        <v>41286</v>
      </c>
      <c r="B160" s="29">
        <v>109</v>
      </c>
      <c r="C160">
        <v>13</v>
      </c>
      <c r="D160" s="34" t="s">
        <v>169</v>
      </c>
      <c r="E160" s="34" t="s">
        <v>172</v>
      </c>
      <c r="F160" s="35">
        <v>26.95</v>
      </c>
      <c r="G160" s="36">
        <v>0</v>
      </c>
      <c r="H160" s="35">
        <v>26.95</v>
      </c>
      <c r="I160" s="35">
        <v>13.26</v>
      </c>
      <c r="J160">
        <v>5</v>
      </c>
      <c r="K160">
        <v>3016</v>
      </c>
      <c r="L160" s="37">
        <f t="shared" si="6"/>
        <v>134.75</v>
      </c>
      <c r="M160" s="35">
        <f t="shared" si="7"/>
        <v>0</v>
      </c>
      <c r="N160" s="35">
        <f t="shared" si="8"/>
        <v>68.45</v>
      </c>
    </row>
    <row r="161" spans="1:14">
      <c r="A161" s="33">
        <v>41286</v>
      </c>
      <c r="B161" s="29">
        <v>110</v>
      </c>
      <c r="C161">
        <v>35</v>
      </c>
      <c r="D161" s="34" t="s">
        <v>170</v>
      </c>
      <c r="E161" s="34" t="s">
        <v>172</v>
      </c>
      <c r="F161" s="35">
        <v>0.95</v>
      </c>
      <c r="G161" s="36">
        <v>0</v>
      </c>
      <c r="H161" s="35">
        <v>0.95</v>
      </c>
      <c r="I161" s="35">
        <v>0.47</v>
      </c>
      <c r="J161">
        <v>11</v>
      </c>
      <c r="K161">
        <v>3012</v>
      </c>
      <c r="L161" s="37">
        <f t="shared" si="6"/>
        <v>10.45</v>
      </c>
      <c r="M161" s="35">
        <f t="shared" si="7"/>
        <v>0</v>
      </c>
      <c r="N161" s="35">
        <f t="shared" si="8"/>
        <v>5.2799999999999994</v>
      </c>
    </row>
    <row r="162" spans="1:14">
      <c r="A162" s="33">
        <v>41286</v>
      </c>
      <c r="B162" s="29">
        <v>110</v>
      </c>
      <c r="C162">
        <v>12</v>
      </c>
      <c r="D162" s="34" t="s">
        <v>170</v>
      </c>
      <c r="E162" s="34" t="s">
        <v>172</v>
      </c>
      <c r="F162" s="35">
        <v>47.95</v>
      </c>
      <c r="G162" s="36">
        <v>0</v>
      </c>
      <c r="H162" s="35">
        <v>47.95</v>
      </c>
      <c r="I162" s="35">
        <v>20.7</v>
      </c>
      <c r="J162">
        <v>3</v>
      </c>
      <c r="K162">
        <v>3012</v>
      </c>
      <c r="L162" s="37">
        <f t="shared" si="6"/>
        <v>143.85000000000002</v>
      </c>
      <c r="M162" s="35">
        <f t="shared" si="7"/>
        <v>0</v>
      </c>
      <c r="N162" s="35">
        <f t="shared" si="8"/>
        <v>81.750000000000014</v>
      </c>
    </row>
    <row r="163" spans="1:14">
      <c r="A163" s="33">
        <v>41286</v>
      </c>
      <c r="B163" s="29">
        <v>111</v>
      </c>
      <c r="C163">
        <v>2</v>
      </c>
      <c r="D163" s="34" t="s">
        <v>169</v>
      </c>
      <c r="E163" s="34" t="s">
        <v>172</v>
      </c>
      <c r="F163" s="35">
        <v>44.95</v>
      </c>
      <c r="G163" s="36">
        <v>0</v>
      </c>
      <c r="H163" s="35">
        <v>44.95</v>
      </c>
      <c r="I163" s="35">
        <v>27.95</v>
      </c>
      <c r="J163">
        <v>2</v>
      </c>
      <c r="K163">
        <v>3031</v>
      </c>
      <c r="L163" s="37">
        <f t="shared" si="6"/>
        <v>89.9</v>
      </c>
      <c r="M163" s="35">
        <f t="shared" si="7"/>
        <v>0</v>
      </c>
      <c r="N163" s="35">
        <f t="shared" si="8"/>
        <v>34.000000000000007</v>
      </c>
    </row>
    <row r="164" spans="1:14">
      <c r="A164" s="33">
        <v>41286</v>
      </c>
      <c r="B164" s="29">
        <v>111</v>
      </c>
      <c r="C164">
        <v>40</v>
      </c>
      <c r="D164" s="34" t="s">
        <v>169</v>
      </c>
      <c r="E164" s="34" t="s">
        <v>172</v>
      </c>
      <c r="F164" s="35">
        <v>16.95</v>
      </c>
      <c r="G164" s="36">
        <v>0</v>
      </c>
      <c r="H164" s="35">
        <v>16.95</v>
      </c>
      <c r="I164" s="35">
        <v>6.53</v>
      </c>
      <c r="J164">
        <v>6</v>
      </c>
      <c r="K164">
        <v>3031</v>
      </c>
      <c r="L164" s="37">
        <f t="shared" si="6"/>
        <v>101.69999999999999</v>
      </c>
      <c r="M164" s="35">
        <f t="shared" si="7"/>
        <v>0</v>
      </c>
      <c r="N164" s="35">
        <f t="shared" si="8"/>
        <v>62.519999999999989</v>
      </c>
    </row>
    <row r="165" spans="1:14">
      <c r="A165" s="33">
        <v>41286</v>
      </c>
      <c r="B165" s="29">
        <v>112</v>
      </c>
      <c r="C165">
        <v>28</v>
      </c>
      <c r="D165" s="34" t="s">
        <v>170</v>
      </c>
      <c r="E165" s="34" t="s">
        <v>172</v>
      </c>
      <c r="F165" s="35">
        <v>0.95</v>
      </c>
      <c r="G165" s="36">
        <v>0</v>
      </c>
      <c r="H165" s="35">
        <v>0.95</v>
      </c>
      <c r="I165" s="35">
        <v>0.5</v>
      </c>
      <c r="J165">
        <v>26</v>
      </c>
      <c r="K165">
        <v>3024</v>
      </c>
      <c r="L165" s="37">
        <f t="shared" si="6"/>
        <v>24.7</v>
      </c>
      <c r="M165" s="35">
        <f t="shared" si="7"/>
        <v>0</v>
      </c>
      <c r="N165" s="35">
        <f t="shared" si="8"/>
        <v>11.7</v>
      </c>
    </row>
    <row r="166" spans="1:14">
      <c r="A166" s="33">
        <v>41286</v>
      </c>
      <c r="B166" s="29">
        <v>112</v>
      </c>
      <c r="C166">
        <v>13</v>
      </c>
      <c r="D166" s="34" t="s">
        <v>170</v>
      </c>
      <c r="E166" s="34" t="s">
        <v>172</v>
      </c>
      <c r="F166" s="35">
        <v>26.95</v>
      </c>
      <c r="G166" s="36">
        <v>0</v>
      </c>
      <c r="H166" s="35">
        <v>26.95</v>
      </c>
      <c r="I166" s="35">
        <v>13.26</v>
      </c>
      <c r="J166">
        <v>1</v>
      </c>
      <c r="K166">
        <v>3024</v>
      </c>
      <c r="L166" s="37">
        <f t="shared" si="6"/>
        <v>26.95</v>
      </c>
      <c r="M166" s="35">
        <f t="shared" si="7"/>
        <v>0</v>
      </c>
      <c r="N166" s="35">
        <f t="shared" si="8"/>
        <v>13.69</v>
      </c>
    </row>
    <row r="167" spans="1:14">
      <c r="A167" s="33">
        <v>41286</v>
      </c>
      <c r="B167" s="29">
        <v>113</v>
      </c>
      <c r="C167">
        <v>50</v>
      </c>
      <c r="D167" s="34" t="s">
        <v>169</v>
      </c>
      <c r="E167" s="34" t="s">
        <v>172</v>
      </c>
      <c r="F167" s="35">
        <v>24.95</v>
      </c>
      <c r="G167" s="36">
        <v>0</v>
      </c>
      <c r="H167" s="35">
        <v>24.95</v>
      </c>
      <c r="I167" s="35">
        <v>12.14</v>
      </c>
      <c r="J167">
        <v>3</v>
      </c>
      <c r="K167">
        <v>3019</v>
      </c>
      <c r="L167" s="37">
        <f t="shared" si="6"/>
        <v>74.849999999999994</v>
      </c>
      <c r="M167" s="35">
        <f t="shared" si="7"/>
        <v>0</v>
      </c>
      <c r="N167" s="35">
        <f t="shared" si="8"/>
        <v>38.429999999999993</v>
      </c>
    </row>
    <row r="168" spans="1:14">
      <c r="A168" s="33">
        <v>41286</v>
      </c>
      <c r="B168" s="29">
        <v>113</v>
      </c>
      <c r="C168">
        <v>11</v>
      </c>
      <c r="D168" s="34" t="s">
        <v>169</v>
      </c>
      <c r="E168" s="34" t="s">
        <v>172</v>
      </c>
      <c r="F168" s="35">
        <v>65.95</v>
      </c>
      <c r="G168" s="36">
        <v>0</v>
      </c>
      <c r="H168" s="35">
        <v>65.95</v>
      </c>
      <c r="I168" s="35">
        <v>37.97</v>
      </c>
      <c r="J168">
        <v>7</v>
      </c>
      <c r="K168">
        <v>3019</v>
      </c>
      <c r="L168" s="37">
        <f t="shared" si="6"/>
        <v>461.65000000000003</v>
      </c>
      <c r="M168" s="35">
        <f t="shared" si="7"/>
        <v>0</v>
      </c>
      <c r="N168" s="35">
        <f t="shared" si="8"/>
        <v>195.86</v>
      </c>
    </row>
    <row r="169" spans="1:14">
      <c r="A169" s="33">
        <v>41286</v>
      </c>
      <c r="B169" s="29">
        <v>113</v>
      </c>
      <c r="C169">
        <v>20</v>
      </c>
      <c r="D169" s="34" t="s">
        <v>169</v>
      </c>
      <c r="E169" s="34" t="s">
        <v>172</v>
      </c>
      <c r="F169" s="35">
        <v>16.95</v>
      </c>
      <c r="G169" s="36">
        <v>0</v>
      </c>
      <c r="H169" s="35">
        <v>16.95</v>
      </c>
      <c r="I169" s="35">
        <v>6.76</v>
      </c>
      <c r="J169">
        <v>21</v>
      </c>
      <c r="K169">
        <v>3019</v>
      </c>
      <c r="L169" s="37">
        <f t="shared" si="6"/>
        <v>355.95</v>
      </c>
      <c r="M169" s="35">
        <f t="shared" si="7"/>
        <v>0</v>
      </c>
      <c r="N169" s="35">
        <f t="shared" si="8"/>
        <v>213.98999999999998</v>
      </c>
    </row>
    <row r="170" spans="1:14">
      <c r="A170" s="33">
        <v>41287</v>
      </c>
      <c r="B170" s="29">
        <v>114</v>
      </c>
      <c r="C170">
        <v>11</v>
      </c>
      <c r="D170" s="34" t="s">
        <v>171</v>
      </c>
      <c r="E170" s="34" t="s">
        <v>168</v>
      </c>
      <c r="F170" s="35">
        <v>65.95</v>
      </c>
      <c r="G170" s="36">
        <v>0</v>
      </c>
      <c r="H170" s="35">
        <v>65.95</v>
      </c>
      <c r="I170" s="35">
        <v>37.97</v>
      </c>
      <c r="J170">
        <v>18</v>
      </c>
      <c r="K170">
        <v>3020</v>
      </c>
      <c r="L170" s="37">
        <f t="shared" si="6"/>
        <v>1187.1000000000001</v>
      </c>
      <c r="M170" s="35">
        <f t="shared" si="7"/>
        <v>0</v>
      </c>
      <c r="N170" s="35">
        <f t="shared" si="8"/>
        <v>503.6400000000001</v>
      </c>
    </row>
    <row r="171" spans="1:14">
      <c r="A171" s="33">
        <v>41287</v>
      </c>
      <c r="B171" s="29">
        <v>115</v>
      </c>
      <c r="C171">
        <v>3</v>
      </c>
      <c r="D171" s="34" t="s">
        <v>173</v>
      </c>
      <c r="E171" s="34" t="s">
        <v>168</v>
      </c>
      <c r="F171" s="35">
        <v>59.95</v>
      </c>
      <c r="G171" s="36">
        <v>0</v>
      </c>
      <c r="H171" s="35">
        <v>59.95</v>
      </c>
      <c r="I171" s="35">
        <v>28.73</v>
      </c>
      <c r="J171">
        <v>3</v>
      </c>
      <c r="K171">
        <v>3014</v>
      </c>
      <c r="L171" s="37">
        <f t="shared" si="6"/>
        <v>179.85000000000002</v>
      </c>
      <c r="M171" s="35">
        <f t="shared" si="7"/>
        <v>0</v>
      </c>
      <c r="N171" s="35">
        <f t="shared" si="8"/>
        <v>93.660000000000011</v>
      </c>
    </row>
    <row r="172" spans="1:14">
      <c r="A172" s="33">
        <v>41287</v>
      </c>
      <c r="B172" s="29">
        <v>116</v>
      </c>
      <c r="C172">
        <v>15</v>
      </c>
      <c r="D172" s="34" t="s">
        <v>171</v>
      </c>
      <c r="E172" s="34" t="s">
        <v>168</v>
      </c>
      <c r="F172" s="35">
        <v>28.95</v>
      </c>
      <c r="G172" s="36">
        <v>0.2</v>
      </c>
      <c r="H172" s="35">
        <v>23.16</v>
      </c>
      <c r="I172" s="35">
        <v>17.53</v>
      </c>
      <c r="J172">
        <v>14</v>
      </c>
      <c r="K172">
        <v>3018</v>
      </c>
      <c r="L172" s="37">
        <f t="shared" si="6"/>
        <v>324.24</v>
      </c>
      <c r="M172" s="35">
        <f t="shared" si="7"/>
        <v>5.7899999999999991</v>
      </c>
      <c r="N172" s="35">
        <f t="shared" si="8"/>
        <v>78.819999999999993</v>
      </c>
    </row>
    <row r="173" spans="1:14">
      <c r="A173" s="33">
        <v>41287</v>
      </c>
      <c r="B173" s="29">
        <v>117</v>
      </c>
      <c r="C173">
        <v>3</v>
      </c>
      <c r="D173" s="34" t="s">
        <v>173</v>
      </c>
      <c r="E173" s="34" t="s">
        <v>168</v>
      </c>
      <c r="F173" s="35">
        <v>59.95</v>
      </c>
      <c r="G173" s="36">
        <v>0</v>
      </c>
      <c r="H173" s="35">
        <v>59.95</v>
      </c>
      <c r="I173" s="35">
        <v>28.73</v>
      </c>
      <c r="J173">
        <v>23</v>
      </c>
      <c r="K173">
        <v>3023</v>
      </c>
      <c r="L173" s="37">
        <f t="shared" si="6"/>
        <v>1378.8500000000001</v>
      </c>
      <c r="M173" s="35">
        <f t="shared" si="7"/>
        <v>0</v>
      </c>
      <c r="N173" s="35">
        <f t="shared" si="8"/>
        <v>718.06000000000006</v>
      </c>
    </row>
    <row r="174" spans="1:14">
      <c r="A174" s="33">
        <v>41287</v>
      </c>
      <c r="B174" s="29">
        <v>117</v>
      </c>
      <c r="C174">
        <v>14</v>
      </c>
      <c r="D174" s="34" t="s">
        <v>173</v>
      </c>
      <c r="E174" s="34" t="s">
        <v>168</v>
      </c>
      <c r="F174" s="35">
        <v>31.95</v>
      </c>
      <c r="G174" s="36">
        <v>0</v>
      </c>
      <c r="H174" s="35">
        <v>31.95</v>
      </c>
      <c r="I174" s="35">
        <v>17.38</v>
      </c>
      <c r="J174">
        <v>1</v>
      </c>
      <c r="K174">
        <v>3023</v>
      </c>
      <c r="L174" s="37">
        <f t="shared" si="6"/>
        <v>31.95</v>
      </c>
      <c r="M174" s="35">
        <f t="shared" si="7"/>
        <v>0</v>
      </c>
      <c r="N174" s="35">
        <f t="shared" si="8"/>
        <v>14.57</v>
      </c>
    </row>
    <row r="175" spans="1:14">
      <c r="A175" s="33">
        <v>41287</v>
      </c>
      <c r="B175" s="29">
        <v>117</v>
      </c>
      <c r="C175">
        <v>14</v>
      </c>
      <c r="D175" s="34" t="s">
        <v>173</v>
      </c>
      <c r="E175" s="34" t="s">
        <v>168</v>
      </c>
      <c r="F175" s="35">
        <v>31.95</v>
      </c>
      <c r="G175" s="36">
        <v>0</v>
      </c>
      <c r="H175" s="35">
        <v>31.95</v>
      </c>
      <c r="I175" s="35">
        <v>17.38</v>
      </c>
      <c r="J175">
        <v>2</v>
      </c>
      <c r="K175">
        <v>3023</v>
      </c>
      <c r="L175" s="37">
        <f t="shared" si="6"/>
        <v>63.9</v>
      </c>
      <c r="M175" s="35">
        <f t="shared" si="7"/>
        <v>0</v>
      </c>
      <c r="N175" s="35">
        <f t="shared" si="8"/>
        <v>29.14</v>
      </c>
    </row>
    <row r="176" spans="1:14">
      <c r="A176" s="33">
        <v>41287</v>
      </c>
      <c r="B176" s="29">
        <v>118</v>
      </c>
      <c r="C176">
        <v>20</v>
      </c>
      <c r="D176" s="34" t="s">
        <v>171</v>
      </c>
      <c r="E176" s="34" t="s">
        <v>168</v>
      </c>
      <c r="F176" s="35">
        <v>16.95</v>
      </c>
      <c r="G176" s="36">
        <v>0</v>
      </c>
      <c r="H176" s="35">
        <v>16.95</v>
      </c>
      <c r="I176" s="35">
        <v>6.76</v>
      </c>
      <c r="J176">
        <v>16</v>
      </c>
      <c r="K176">
        <v>3026</v>
      </c>
      <c r="L176" s="37">
        <f t="shared" si="6"/>
        <v>271.2</v>
      </c>
      <c r="M176" s="35">
        <f t="shared" si="7"/>
        <v>0</v>
      </c>
      <c r="N176" s="35">
        <f t="shared" si="8"/>
        <v>163.04</v>
      </c>
    </row>
    <row r="177" spans="1:14">
      <c r="A177" s="33">
        <v>41287</v>
      </c>
      <c r="B177" s="29">
        <v>118</v>
      </c>
      <c r="C177">
        <v>6</v>
      </c>
      <c r="D177" s="34" t="s">
        <v>171</v>
      </c>
      <c r="E177" s="34" t="s">
        <v>168</v>
      </c>
      <c r="F177" s="35">
        <v>55.95</v>
      </c>
      <c r="G177" s="36">
        <v>0</v>
      </c>
      <c r="H177" s="35">
        <v>55.95</v>
      </c>
      <c r="I177" s="35">
        <v>16.059999999999999</v>
      </c>
      <c r="J177">
        <v>24</v>
      </c>
      <c r="K177">
        <v>3026</v>
      </c>
      <c r="L177" s="37">
        <f t="shared" si="6"/>
        <v>1342.8000000000002</v>
      </c>
      <c r="M177" s="35">
        <f t="shared" si="7"/>
        <v>0</v>
      </c>
      <c r="N177" s="35">
        <f t="shared" si="8"/>
        <v>957.36</v>
      </c>
    </row>
    <row r="178" spans="1:14">
      <c r="A178" s="33">
        <v>41287</v>
      </c>
      <c r="B178" s="29">
        <v>118</v>
      </c>
      <c r="C178">
        <v>19</v>
      </c>
      <c r="D178" s="34" t="s">
        <v>171</v>
      </c>
      <c r="E178" s="34" t="s">
        <v>168</v>
      </c>
      <c r="F178" s="35">
        <v>49.95</v>
      </c>
      <c r="G178" s="36">
        <v>0</v>
      </c>
      <c r="H178" s="35">
        <v>49.95</v>
      </c>
      <c r="I178" s="35">
        <v>24.77</v>
      </c>
      <c r="J178">
        <v>17</v>
      </c>
      <c r="K178">
        <v>3026</v>
      </c>
      <c r="L178" s="37">
        <f t="shared" si="6"/>
        <v>849.15000000000009</v>
      </c>
      <c r="M178" s="35">
        <f t="shared" si="7"/>
        <v>0</v>
      </c>
      <c r="N178" s="35">
        <f t="shared" si="8"/>
        <v>428.06000000000006</v>
      </c>
    </row>
    <row r="179" spans="1:14">
      <c r="A179" s="33">
        <v>41287</v>
      </c>
      <c r="B179" s="29">
        <v>119</v>
      </c>
      <c r="C179">
        <v>7</v>
      </c>
      <c r="D179" s="34" t="s">
        <v>173</v>
      </c>
      <c r="E179" s="34" t="s">
        <v>168</v>
      </c>
      <c r="F179" s="35">
        <v>20.95</v>
      </c>
      <c r="G179" s="36">
        <v>0</v>
      </c>
      <c r="H179" s="35">
        <v>20.95</v>
      </c>
      <c r="I179" s="35">
        <v>10.039999999999999</v>
      </c>
      <c r="J179">
        <v>8</v>
      </c>
      <c r="K179">
        <v>3022</v>
      </c>
      <c r="L179" s="37">
        <f t="shared" si="6"/>
        <v>167.6</v>
      </c>
      <c r="M179" s="35">
        <f t="shared" si="7"/>
        <v>0</v>
      </c>
      <c r="N179" s="35">
        <f t="shared" si="8"/>
        <v>87.28</v>
      </c>
    </row>
    <row r="180" spans="1:14">
      <c r="A180" s="33">
        <v>41287</v>
      </c>
      <c r="B180" s="29">
        <v>120</v>
      </c>
      <c r="C180">
        <v>2</v>
      </c>
      <c r="D180" s="34" t="s">
        <v>171</v>
      </c>
      <c r="E180" s="34" t="s">
        <v>168</v>
      </c>
      <c r="F180" s="35">
        <v>44.95</v>
      </c>
      <c r="G180" s="36">
        <v>0</v>
      </c>
      <c r="H180" s="35">
        <v>44.95</v>
      </c>
      <c r="I180" s="35">
        <v>27.95</v>
      </c>
      <c r="J180">
        <v>3</v>
      </c>
      <c r="K180">
        <v>3026</v>
      </c>
      <c r="L180" s="37">
        <f t="shared" si="6"/>
        <v>134.85000000000002</v>
      </c>
      <c r="M180" s="35">
        <f t="shared" si="7"/>
        <v>0</v>
      </c>
      <c r="N180" s="35">
        <f t="shared" si="8"/>
        <v>51.000000000000014</v>
      </c>
    </row>
    <row r="181" spans="1:14">
      <c r="A181" s="33">
        <v>41287</v>
      </c>
      <c r="B181" s="29">
        <v>121</v>
      </c>
      <c r="C181">
        <v>30</v>
      </c>
      <c r="D181" s="34" t="s">
        <v>171</v>
      </c>
      <c r="E181" s="34" t="s">
        <v>168</v>
      </c>
      <c r="F181" s="35">
        <v>10.95</v>
      </c>
      <c r="G181" s="36">
        <v>0.1</v>
      </c>
      <c r="H181" s="35">
        <v>9.86</v>
      </c>
      <c r="I181" s="35">
        <v>4.8</v>
      </c>
      <c r="J181">
        <v>3</v>
      </c>
      <c r="K181">
        <v>3010</v>
      </c>
      <c r="L181" s="37">
        <f t="shared" si="6"/>
        <v>29.58</v>
      </c>
      <c r="M181" s="35">
        <f t="shared" si="7"/>
        <v>1.0899999999999999</v>
      </c>
      <c r="N181" s="35">
        <f t="shared" si="8"/>
        <v>15.18</v>
      </c>
    </row>
    <row r="182" spans="1:14">
      <c r="A182" s="33">
        <v>41287</v>
      </c>
      <c r="B182" s="29">
        <v>121</v>
      </c>
      <c r="C182">
        <v>36</v>
      </c>
      <c r="D182" s="34" t="s">
        <v>171</v>
      </c>
      <c r="E182" s="34" t="s">
        <v>168</v>
      </c>
      <c r="F182" s="35">
        <v>26.95</v>
      </c>
      <c r="G182" s="36">
        <v>0</v>
      </c>
      <c r="H182" s="35">
        <v>26.95</v>
      </c>
      <c r="I182" s="35">
        <v>12.53</v>
      </c>
      <c r="J182">
        <v>35</v>
      </c>
      <c r="K182">
        <v>3010</v>
      </c>
      <c r="L182" s="37">
        <f t="shared" si="6"/>
        <v>943.25</v>
      </c>
      <c r="M182" s="35">
        <f t="shared" si="7"/>
        <v>0</v>
      </c>
      <c r="N182" s="35">
        <f t="shared" si="8"/>
        <v>504.7</v>
      </c>
    </row>
    <row r="183" spans="1:14">
      <c r="A183" s="33">
        <v>41287</v>
      </c>
      <c r="B183" s="29">
        <v>122</v>
      </c>
      <c r="C183">
        <v>26</v>
      </c>
      <c r="D183" s="34" t="s">
        <v>173</v>
      </c>
      <c r="E183" s="34" t="s">
        <v>168</v>
      </c>
      <c r="F183" s="35">
        <v>0.95</v>
      </c>
      <c r="G183" s="36">
        <v>0</v>
      </c>
      <c r="H183" s="35">
        <v>0.95</v>
      </c>
      <c r="I183" s="35">
        <v>0.42</v>
      </c>
      <c r="J183">
        <v>10</v>
      </c>
      <c r="K183">
        <v>3018</v>
      </c>
      <c r="L183" s="37">
        <f t="shared" si="6"/>
        <v>9.5</v>
      </c>
      <c r="M183" s="35">
        <f t="shared" si="7"/>
        <v>0</v>
      </c>
      <c r="N183" s="35">
        <f t="shared" si="8"/>
        <v>5.3000000000000007</v>
      </c>
    </row>
    <row r="184" spans="1:14">
      <c r="A184" s="33">
        <v>41287</v>
      </c>
      <c r="B184" s="29">
        <v>122</v>
      </c>
      <c r="C184">
        <v>18</v>
      </c>
      <c r="D184" s="34" t="s">
        <v>173</v>
      </c>
      <c r="E184" s="34" t="s">
        <v>168</v>
      </c>
      <c r="F184" s="35">
        <v>54.95</v>
      </c>
      <c r="G184" s="36">
        <v>0</v>
      </c>
      <c r="H184" s="35">
        <v>54.95</v>
      </c>
      <c r="I184" s="35">
        <v>26.65</v>
      </c>
      <c r="J184">
        <v>13</v>
      </c>
      <c r="K184">
        <v>3018</v>
      </c>
      <c r="L184" s="37">
        <f t="shared" si="6"/>
        <v>714.35</v>
      </c>
      <c r="M184" s="35">
        <f t="shared" si="7"/>
        <v>0</v>
      </c>
      <c r="N184" s="35">
        <f t="shared" si="8"/>
        <v>367.90000000000003</v>
      </c>
    </row>
    <row r="185" spans="1:14">
      <c r="A185" s="33">
        <v>41287</v>
      </c>
      <c r="B185" s="29">
        <v>122</v>
      </c>
      <c r="C185">
        <v>4</v>
      </c>
      <c r="D185" s="34" t="s">
        <v>173</v>
      </c>
      <c r="E185" s="34" t="s">
        <v>168</v>
      </c>
      <c r="F185" s="35">
        <v>73.95</v>
      </c>
      <c r="G185" s="36">
        <v>0</v>
      </c>
      <c r="H185" s="35">
        <v>73.95</v>
      </c>
      <c r="I185" s="35">
        <v>38.86</v>
      </c>
      <c r="J185">
        <v>2</v>
      </c>
      <c r="K185">
        <v>3018</v>
      </c>
      <c r="L185" s="37">
        <f t="shared" si="6"/>
        <v>147.9</v>
      </c>
      <c r="M185" s="35">
        <f t="shared" si="7"/>
        <v>0</v>
      </c>
      <c r="N185" s="35">
        <f t="shared" si="8"/>
        <v>70.180000000000007</v>
      </c>
    </row>
    <row r="186" spans="1:14">
      <c r="A186" s="33">
        <v>41287</v>
      </c>
      <c r="B186" s="29">
        <v>122</v>
      </c>
      <c r="C186">
        <v>35</v>
      </c>
      <c r="D186" s="34" t="s">
        <v>173</v>
      </c>
      <c r="E186" s="34" t="s">
        <v>168</v>
      </c>
      <c r="F186" s="35">
        <v>0.95</v>
      </c>
      <c r="G186" s="36">
        <v>0</v>
      </c>
      <c r="H186" s="35">
        <v>0.95</v>
      </c>
      <c r="I186" s="35">
        <v>0.47</v>
      </c>
      <c r="J186">
        <v>26</v>
      </c>
      <c r="K186">
        <v>3018</v>
      </c>
      <c r="L186" s="37">
        <f t="shared" si="6"/>
        <v>24.7</v>
      </c>
      <c r="M186" s="35">
        <f t="shared" si="7"/>
        <v>0</v>
      </c>
      <c r="N186" s="35">
        <f t="shared" si="8"/>
        <v>12.48</v>
      </c>
    </row>
    <row r="187" spans="1:14">
      <c r="A187" s="33">
        <v>41287</v>
      </c>
      <c r="B187" s="29">
        <v>122</v>
      </c>
      <c r="C187">
        <v>42</v>
      </c>
      <c r="D187" s="34" t="s">
        <v>173</v>
      </c>
      <c r="E187" s="34" t="s">
        <v>168</v>
      </c>
      <c r="F187" s="35">
        <v>35.950000000000003</v>
      </c>
      <c r="G187" s="36">
        <v>0</v>
      </c>
      <c r="H187" s="35">
        <v>35.950000000000003</v>
      </c>
      <c r="I187" s="35">
        <v>20.25</v>
      </c>
      <c r="J187">
        <v>1</v>
      </c>
      <c r="K187">
        <v>3018</v>
      </c>
      <c r="L187" s="37">
        <f t="shared" si="6"/>
        <v>35.950000000000003</v>
      </c>
      <c r="M187" s="35">
        <f t="shared" si="7"/>
        <v>0</v>
      </c>
      <c r="N187" s="35">
        <f t="shared" si="8"/>
        <v>15.700000000000003</v>
      </c>
    </row>
    <row r="188" spans="1:14">
      <c r="A188" s="33">
        <v>41287</v>
      </c>
      <c r="B188" s="29">
        <v>123</v>
      </c>
      <c r="C188">
        <v>47</v>
      </c>
      <c r="D188" s="34" t="s">
        <v>171</v>
      </c>
      <c r="E188" s="34" t="s">
        <v>168</v>
      </c>
      <c r="F188" s="35">
        <v>28.95</v>
      </c>
      <c r="G188" s="36">
        <v>0</v>
      </c>
      <c r="H188" s="35">
        <v>28.95</v>
      </c>
      <c r="I188" s="35">
        <v>8.86</v>
      </c>
      <c r="J188">
        <v>19</v>
      </c>
      <c r="K188">
        <v>3024</v>
      </c>
      <c r="L188" s="37">
        <f t="shared" si="6"/>
        <v>550.04999999999995</v>
      </c>
      <c r="M188" s="35">
        <f t="shared" si="7"/>
        <v>0</v>
      </c>
      <c r="N188" s="35">
        <f t="shared" si="8"/>
        <v>381.71</v>
      </c>
    </row>
    <row r="189" spans="1:14">
      <c r="A189" s="33">
        <v>41287</v>
      </c>
      <c r="B189" s="29">
        <v>123</v>
      </c>
      <c r="C189">
        <v>31</v>
      </c>
      <c r="D189" s="34" t="s">
        <v>171</v>
      </c>
      <c r="E189" s="34" t="s">
        <v>168</v>
      </c>
      <c r="F189" s="35">
        <v>0.95</v>
      </c>
      <c r="G189" s="36">
        <v>0</v>
      </c>
      <c r="H189" s="35">
        <v>0.95</v>
      </c>
      <c r="I189" s="35">
        <v>0.34</v>
      </c>
      <c r="J189">
        <v>13</v>
      </c>
      <c r="K189">
        <v>3024</v>
      </c>
      <c r="L189" s="37">
        <f t="shared" si="6"/>
        <v>12.35</v>
      </c>
      <c r="M189" s="35">
        <f t="shared" si="7"/>
        <v>0</v>
      </c>
      <c r="N189" s="35">
        <f t="shared" si="8"/>
        <v>7.9299999999999979</v>
      </c>
    </row>
    <row r="190" spans="1:14">
      <c r="A190" s="33">
        <v>41287</v>
      </c>
      <c r="B190" s="29">
        <v>123</v>
      </c>
      <c r="C190">
        <v>49</v>
      </c>
      <c r="D190" s="34" t="s">
        <v>171</v>
      </c>
      <c r="E190" s="34" t="s">
        <v>168</v>
      </c>
      <c r="F190" s="35">
        <v>63.95</v>
      </c>
      <c r="G190" s="36">
        <v>0.1</v>
      </c>
      <c r="H190" s="35">
        <v>57.56</v>
      </c>
      <c r="I190" s="35">
        <v>27.1</v>
      </c>
      <c r="J190">
        <v>5</v>
      </c>
      <c r="K190">
        <v>3024</v>
      </c>
      <c r="L190" s="37">
        <f t="shared" si="6"/>
        <v>287.8</v>
      </c>
      <c r="M190" s="35">
        <f t="shared" si="7"/>
        <v>6.3900000000000006</v>
      </c>
      <c r="N190" s="35">
        <f t="shared" si="8"/>
        <v>152.30000000000001</v>
      </c>
    </row>
    <row r="191" spans="1:14">
      <c r="A191" s="33">
        <v>41287</v>
      </c>
      <c r="B191" s="29">
        <v>124</v>
      </c>
      <c r="C191">
        <v>23</v>
      </c>
      <c r="D191" s="34" t="s">
        <v>173</v>
      </c>
      <c r="E191" s="34" t="s">
        <v>168</v>
      </c>
      <c r="F191" s="35">
        <v>2.95</v>
      </c>
      <c r="G191" s="36">
        <v>0</v>
      </c>
      <c r="H191" s="35">
        <v>2.95</v>
      </c>
      <c r="I191" s="35">
        <v>1.68</v>
      </c>
      <c r="J191">
        <v>12</v>
      </c>
      <c r="K191">
        <v>3021</v>
      </c>
      <c r="L191" s="37">
        <f t="shared" si="6"/>
        <v>35.400000000000006</v>
      </c>
      <c r="M191" s="35">
        <f t="shared" si="7"/>
        <v>0</v>
      </c>
      <c r="N191" s="35">
        <f t="shared" si="8"/>
        <v>15.240000000000002</v>
      </c>
    </row>
    <row r="192" spans="1:14">
      <c r="A192" s="33">
        <v>41287</v>
      </c>
      <c r="B192" s="29">
        <v>125</v>
      </c>
      <c r="C192">
        <v>38</v>
      </c>
      <c r="D192" s="34" t="s">
        <v>171</v>
      </c>
      <c r="E192" s="34" t="s">
        <v>168</v>
      </c>
      <c r="F192" s="35">
        <v>24.95</v>
      </c>
      <c r="G192" s="36">
        <v>0.1</v>
      </c>
      <c r="H192" s="35">
        <v>22.46</v>
      </c>
      <c r="I192" s="35">
        <v>11.48</v>
      </c>
      <c r="J192">
        <v>5</v>
      </c>
      <c r="K192">
        <v>3030</v>
      </c>
      <c r="L192" s="37">
        <f t="shared" si="6"/>
        <v>112.30000000000001</v>
      </c>
      <c r="M192" s="35">
        <f t="shared" si="7"/>
        <v>2.4899999999999984</v>
      </c>
      <c r="N192" s="35">
        <f t="shared" si="8"/>
        <v>54.900000000000006</v>
      </c>
    </row>
    <row r="193" spans="1:14">
      <c r="A193" s="33">
        <v>41287</v>
      </c>
      <c r="B193" s="29">
        <v>125</v>
      </c>
      <c r="C193">
        <v>26</v>
      </c>
      <c r="D193" s="34" t="s">
        <v>171</v>
      </c>
      <c r="E193" s="34" t="s">
        <v>168</v>
      </c>
      <c r="F193" s="35">
        <v>0.95</v>
      </c>
      <c r="G193" s="36">
        <v>0</v>
      </c>
      <c r="H193" s="35">
        <v>0.95</v>
      </c>
      <c r="I193" s="35">
        <v>0.42</v>
      </c>
      <c r="J193">
        <v>6</v>
      </c>
      <c r="K193">
        <v>3030</v>
      </c>
      <c r="L193" s="37">
        <f t="shared" si="6"/>
        <v>5.6999999999999993</v>
      </c>
      <c r="M193" s="35">
        <f t="shared" si="7"/>
        <v>0</v>
      </c>
      <c r="N193" s="35">
        <f t="shared" si="8"/>
        <v>3.18</v>
      </c>
    </row>
    <row r="194" spans="1:14">
      <c r="A194" s="33">
        <v>41287</v>
      </c>
      <c r="B194" s="29">
        <v>125</v>
      </c>
      <c r="C194">
        <v>4</v>
      </c>
      <c r="D194" s="34" t="s">
        <v>171</v>
      </c>
      <c r="E194" s="34" t="s">
        <v>168</v>
      </c>
      <c r="F194" s="35">
        <v>73.95</v>
      </c>
      <c r="G194" s="36">
        <v>0</v>
      </c>
      <c r="H194" s="35">
        <v>73.95</v>
      </c>
      <c r="I194" s="35">
        <v>38.86</v>
      </c>
      <c r="J194">
        <v>2</v>
      </c>
      <c r="K194">
        <v>3030</v>
      </c>
      <c r="L194" s="37">
        <f t="shared" si="6"/>
        <v>147.9</v>
      </c>
      <c r="M194" s="35">
        <f t="shared" si="7"/>
        <v>0</v>
      </c>
      <c r="N194" s="35">
        <f t="shared" si="8"/>
        <v>70.180000000000007</v>
      </c>
    </row>
    <row r="195" spans="1:14">
      <c r="A195" s="33">
        <v>41287</v>
      </c>
      <c r="B195" s="29">
        <v>126</v>
      </c>
      <c r="C195">
        <v>7</v>
      </c>
      <c r="D195" s="34" t="s">
        <v>173</v>
      </c>
      <c r="E195" s="34" t="s">
        <v>168</v>
      </c>
      <c r="F195" s="35">
        <v>20.95</v>
      </c>
      <c r="G195" s="36">
        <v>0.1</v>
      </c>
      <c r="H195" s="35">
        <v>18.86</v>
      </c>
      <c r="I195" s="35">
        <v>10.039999999999999</v>
      </c>
      <c r="J195">
        <v>19</v>
      </c>
      <c r="K195">
        <v>3011</v>
      </c>
      <c r="L195" s="37">
        <f t="shared" ref="L195:L258" si="9">H195*J195</f>
        <v>358.34</v>
      </c>
      <c r="M195" s="35">
        <f t="shared" ref="M195:M258" si="10">F195-H195</f>
        <v>2.09</v>
      </c>
      <c r="N195" s="35">
        <f t="shared" ref="N195:N258" si="11">(H195-I195)*J195</f>
        <v>167.58</v>
      </c>
    </row>
    <row r="196" spans="1:14">
      <c r="A196" s="33">
        <v>41287</v>
      </c>
      <c r="B196" s="29">
        <v>126</v>
      </c>
      <c r="C196">
        <v>4</v>
      </c>
      <c r="D196" s="34" t="s">
        <v>173</v>
      </c>
      <c r="E196" s="34" t="s">
        <v>168</v>
      </c>
      <c r="F196" s="35">
        <v>73.95</v>
      </c>
      <c r="G196" s="36">
        <v>0</v>
      </c>
      <c r="H196" s="35">
        <v>73.95</v>
      </c>
      <c r="I196" s="35">
        <v>38.86</v>
      </c>
      <c r="J196">
        <v>2</v>
      </c>
      <c r="K196">
        <v>3011</v>
      </c>
      <c r="L196" s="37">
        <f t="shared" si="9"/>
        <v>147.9</v>
      </c>
      <c r="M196" s="35">
        <f t="shared" si="10"/>
        <v>0</v>
      </c>
      <c r="N196" s="35">
        <f t="shared" si="11"/>
        <v>70.180000000000007</v>
      </c>
    </row>
    <row r="197" spans="1:14">
      <c r="A197" s="33">
        <v>41287</v>
      </c>
      <c r="B197" s="29">
        <v>127</v>
      </c>
      <c r="C197">
        <v>33</v>
      </c>
      <c r="D197" s="34" t="s">
        <v>171</v>
      </c>
      <c r="E197" s="34" t="s">
        <v>168</v>
      </c>
      <c r="F197" s="35">
        <v>19.95</v>
      </c>
      <c r="G197" s="36">
        <v>0.1</v>
      </c>
      <c r="H197" s="35">
        <v>17.96</v>
      </c>
      <c r="I197" s="35">
        <v>9.7799999999999994</v>
      </c>
      <c r="J197">
        <v>31</v>
      </c>
      <c r="K197">
        <v>3019</v>
      </c>
      <c r="L197" s="37">
        <f t="shared" si="9"/>
        <v>556.76</v>
      </c>
      <c r="M197" s="35">
        <f t="shared" si="10"/>
        <v>1.9899999999999984</v>
      </c>
      <c r="N197" s="35">
        <f t="shared" si="11"/>
        <v>253.58000000000004</v>
      </c>
    </row>
    <row r="198" spans="1:14">
      <c r="A198" s="33">
        <v>41287</v>
      </c>
      <c r="B198" s="29">
        <v>128</v>
      </c>
      <c r="C198">
        <v>19</v>
      </c>
      <c r="D198" s="34" t="s">
        <v>173</v>
      </c>
      <c r="E198" s="34" t="s">
        <v>168</v>
      </c>
      <c r="F198" s="35">
        <v>49.95</v>
      </c>
      <c r="G198" s="36">
        <v>0</v>
      </c>
      <c r="H198" s="35">
        <v>49.95</v>
      </c>
      <c r="I198" s="35">
        <v>24.77</v>
      </c>
      <c r="J198">
        <v>2</v>
      </c>
      <c r="K198">
        <v>3013</v>
      </c>
      <c r="L198" s="37">
        <f t="shared" si="9"/>
        <v>99.9</v>
      </c>
      <c r="M198" s="35">
        <f t="shared" si="10"/>
        <v>0</v>
      </c>
      <c r="N198" s="35">
        <f t="shared" si="11"/>
        <v>50.360000000000007</v>
      </c>
    </row>
    <row r="199" spans="1:14">
      <c r="A199" s="33">
        <v>41287</v>
      </c>
      <c r="B199" s="29">
        <v>128</v>
      </c>
      <c r="C199">
        <v>43</v>
      </c>
      <c r="D199" s="34" t="s">
        <v>173</v>
      </c>
      <c r="E199" s="34" t="s">
        <v>168</v>
      </c>
      <c r="F199" s="35">
        <v>11.95</v>
      </c>
      <c r="G199" s="36">
        <v>0.1</v>
      </c>
      <c r="H199" s="35">
        <v>10.76</v>
      </c>
      <c r="I199" s="35">
        <v>3.32</v>
      </c>
      <c r="J199">
        <v>3</v>
      </c>
      <c r="K199">
        <v>3013</v>
      </c>
      <c r="L199" s="37">
        <f t="shared" si="9"/>
        <v>32.28</v>
      </c>
      <c r="M199" s="35">
        <f t="shared" si="10"/>
        <v>1.1899999999999995</v>
      </c>
      <c r="N199" s="35">
        <f t="shared" si="11"/>
        <v>22.32</v>
      </c>
    </row>
    <row r="200" spans="1:14">
      <c r="A200" s="33">
        <v>41288</v>
      </c>
      <c r="B200" s="29">
        <v>129</v>
      </c>
      <c r="C200">
        <v>40</v>
      </c>
      <c r="D200" s="34" t="s">
        <v>171</v>
      </c>
      <c r="E200" s="34" t="s">
        <v>168</v>
      </c>
      <c r="F200" s="35">
        <v>16.95</v>
      </c>
      <c r="G200" s="36">
        <v>0</v>
      </c>
      <c r="H200" s="35">
        <v>16.95</v>
      </c>
      <c r="I200" s="35">
        <v>6.53</v>
      </c>
      <c r="J200">
        <v>15</v>
      </c>
      <c r="K200">
        <v>3021</v>
      </c>
      <c r="L200" s="37">
        <f t="shared" si="9"/>
        <v>254.25</v>
      </c>
      <c r="M200" s="35">
        <f t="shared" si="10"/>
        <v>0</v>
      </c>
      <c r="N200" s="35">
        <f t="shared" si="11"/>
        <v>156.29999999999998</v>
      </c>
    </row>
    <row r="201" spans="1:14">
      <c r="A201" s="33">
        <v>41288</v>
      </c>
      <c r="B201" s="29">
        <v>129</v>
      </c>
      <c r="C201">
        <v>7</v>
      </c>
      <c r="D201" s="34" t="s">
        <v>171</v>
      </c>
      <c r="E201" s="34" t="s">
        <v>168</v>
      </c>
      <c r="F201" s="35">
        <v>20.95</v>
      </c>
      <c r="G201" s="36">
        <v>0</v>
      </c>
      <c r="H201" s="35">
        <v>20.95</v>
      </c>
      <c r="I201" s="35">
        <v>10.039999999999999</v>
      </c>
      <c r="J201">
        <v>1</v>
      </c>
      <c r="K201">
        <v>3021</v>
      </c>
      <c r="L201" s="37">
        <f t="shared" si="9"/>
        <v>20.95</v>
      </c>
      <c r="M201" s="35">
        <f t="shared" si="10"/>
        <v>0</v>
      </c>
      <c r="N201" s="35">
        <f t="shared" si="11"/>
        <v>10.91</v>
      </c>
    </row>
    <row r="202" spans="1:14">
      <c r="A202" s="33">
        <v>41288</v>
      </c>
      <c r="B202" s="29">
        <v>130</v>
      </c>
      <c r="C202">
        <v>10</v>
      </c>
      <c r="D202" s="34" t="s">
        <v>167</v>
      </c>
      <c r="E202" s="34" t="s">
        <v>168</v>
      </c>
      <c r="F202" s="35">
        <v>34.950000000000003</v>
      </c>
      <c r="G202" s="36">
        <v>0</v>
      </c>
      <c r="H202" s="35">
        <v>34.950000000000003</v>
      </c>
      <c r="I202" s="35">
        <v>22.13</v>
      </c>
      <c r="J202">
        <v>16</v>
      </c>
      <c r="K202">
        <v>3022</v>
      </c>
      <c r="L202" s="37">
        <f t="shared" si="9"/>
        <v>559.20000000000005</v>
      </c>
      <c r="M202" s="35">
        <f t="shared" si="10"/>
        <v>0</v>
      </c>
      <c r="N202" s="35">
        <f t="shared" si="11"/>
        <v>205.12000000000006</v>
      </c>
    </row>
    <row r="203" spans="1:14">
      <c r="A203" s="33">
        <v>41288</v>
      </c>
      <c r="B203" s="29">
        <v>131</v>
      </c>
      <c r="C203">
        <v>7</v>
      </c>
      <c r="D203" s="34" t="s">
        <v>171</v>
      </c>
      <c r="E203" s="34" t="s">
        <v>168</v>
      </c>
      <c r="F203" s="35">
        <v>20.95</v>
      </c>
      <c r="G203" s="36">
        <v>0</v>
      </c>
      <c r="H203" s="35">
        <v>20.95</v>
      </c>
      <c r="I203" s="35">
        <v>10.039999999999999</v>
      </c>
      <c r="J203">
        <v>24</v>
      </c>
      <c r="K203">
        <v>3020</v>
      </c>
      <c r="L203" s="37">
        <f t="shared" si="9"/>
        <v>502.79999999999995</v>
      </c>
      <c r="M203" s="35">
        <f t="shared" si="10"/>
        <v>0</v>
      </c>
      <c r="N203" s="35">
        <f t="shared" si="11"/>
        <v>261.84000000000003</v>
      </c>
    </row>
    <row r="204" spans="1:14">
      <c r="A204" s="33">
        <v>41288</v>
      </c>
      <c r="B204" s="29">
        <v>131</v>
      </c>
      <c r="C204">
        <v>47</v>
      </c>
      <c r="D204" s="34" t="s">
        <v>171</v>
      </c>
      <c r="E204" s="34" t="s">
        <v>168</v>
      </c>
      <c r="F204" s="35">
        <v>28.95</v>
      </c>
      <c r="G204" s="36">
        <v>0</v>
      </c>
      <c r="H204" s="35">
        <v>28.95</v>
      </c>
      <c r="I204" s="35">
        <v>8.86</v>
      </c>
      <c r="J204">
        <v>1</v>
      </c>
      <c r="K204">
        <v>3020</v>
      </c>
      <c r="L204" s="37">
        <f t="shared" si="9"/>
        <v>28.95</v>
      </c>
      <c r="M204" s="35">
        <f t="shared" si="10"/>
        <v>0</v>
      </c>
      <c r="N204" s="35">
        <f t="shared" si="11"/>
        <v>20.09</v>
      </c>
    </row>
    <row r="205" spans="1:14">
      <c r="A205" s="33">
        <v>41288</v>
      </c>
      <c r="B205" s="29">
        <v>131</v>
      </c>
      <c r="C205">
        <v>29</v>
      </c>
      <c r="D205" s="34" t="s">
        <v>171</v>
      </c>
      <c r="E205" s="34" t="s">
        <v>168</v>
      </c>
      <c r="F205" s="35">
        <v>40.950000000000003</v>
      </c>
      <c r="G205" s="36">
        <v>0</v>
      </c>
      <c r="H205" s="35">
        <v>40.950000000000003</v>
      </c>
      <c r="I205" s="35">
        <v>15.51</v>
      </c>
      <c r="J205">
        <v>1</v>
      </c>
      <c r="K205">
        <v>3020</v>
      </c>
      <c r="L205" s="37">
        <f t="shared" si="9"/>
        <v>40.950000000000003</v>
      </c>
      <c r="M205" s="35">
        <f t="shared" si="10"/>
        <v>0</v>
      </c>
      <c r="N205" s="35">
        <f t="shared" si="11"/>
        <v>25.440000000000005</v>
      </c>
    </row>
    <row r="206" spans="1:14">
      <c r="A206" s="33">
        <v>41288</v>
      </c>
      <c r="B206" s="29">
        <v>132</v>
      </c>
      <c r="C206">
        <v>11</v>
      </c>
      <c r="D206" s="34" t="s">
        <v>167</v>
      </c>
      <c r="E206" s="34" t="s">
        <v>168</v>
      </c>
      <c r="F206" s="35">
        <v>65.95</v>
      </c>
      <c r="G206" s="36">
        <v>0</v>
      </c>
      <c r="H206" s="35">
        <v>65.95</v>
      </c>
      <c r="I206" s="35">
        <v>37.97</v>
      </c>
      <c r="J206">
        <v>19</v>
      </c>
      <c r="K206">
        <v>3022</v>
      </c>
      <c r="L206" s="37">
        <f t="shared" si="9"/>
        <v>1253.05</v>
      </c>
      <c r="M206" s="35">
        <f t="shared" si="10"/>
        <v>0</v>
      </c>
      <c r="N206" s="35">
        <f t="shared" si="11"/>
        <v>531.62000000000012</v>
      </c>
    </row>
    <row r="207" spans="1:14">
      <c r="A207" s="33">
        <v>41288</v>
      </c>
      <c r="B207" s="29">
        <v>133</v>
      </c>
      <c r="C207">
        <v>13</v>
      </c>
      <c r="D207" s="34" t="s">
        <v>173</v>
      </c>
      <c r="E207" s="34" t="s">
        <v>168</v>
      </c>
      <c r="F207" s="35">
        <v>26.95</v>
      </c>
      <c r="G207" s="36">
        <v>0</v>
      </c>
      <c r="H207" s="35">
        <v>26.95</v>
      </c>
      <c r="I207" s="35">
        <v>13.26</v>
      </c>
      <c r="J207">
        <v>9</v>
      </c>
      <c r="K207">
        <v>3032</v>
      </c>
      <c r="L207" s="37">
        <f t="shared" si="9"/>
        <v>242.54999999999998</v>
      </c>
      <c r="M207" s="35">
        <f t="shared" si="10"/>
        <v>0</v>
      </c>
      <c r="N207" s="35">
        <f t="shared" si="11"/>
        <v>123.21</v>
      </c>
    </row>
    <row r="208" spans="1:14">
      <c r="A208" s="33">
        <v>41288</v>
      </c>
      <c r="B208" s="29">
        <v>134</v>
      </c>
      <c r="C208">
        <v>9</v>
      </c>
      <c r="D208" s="34" t="s">
        <v>171</v>
      </c>
      <c r="E208" s="34" t="s">
        <v>168</v>
      </c>
      <c r="F208" s="35">
        <v>48.95</v>
      </c>
      <c r="G208" s="36">
        <v>0.1</v>
      </c>
      <c r="H208" s="35">
        <v>44.06</v>
      </c>
      <c r="I208" s="35">
        <v>24.52</v>
      </c>
      <c r="J208">
        <v>5</v>
      </c>
      <c r="K208">
        <v>3018</v>
      </c>
      <c r="L208" s="37">
        <f t="shared" si="9"/>
        <v>220.3</v>
      </c>
      <c r="M208" s="35">
        <f t="shared" si="10"/>
        <v>4.8900000000000006</v>
      </c>
      <c r="N208" s="35">
        <f t="shared" si="11"/>
        <v>97.700000000000017</v>
      </c>
    </row>
    <row r="209" spans="1:14">
      <c r="A209" s="33">
        <v>41288</v>
      </c>
      <c r="B209" s="29">
        <v>134</v>
      </c>
      <c r="C209">
        <v>6</v>
      </c>
      <c r="D209" s="34" t="s">
        <v>171</v>
      </c>
      <c r="E209" s="34" t="s">
        <v>168</v>
      </c>
      <c r="F209" s="35">
        <v>55.95</v>
      </c>
      <c r="G209" s="36">
        <v>0.1</v>
      </c>
      <c r="H209" s="35">
        <v>50.36</v>
      </c>
      <c r="I209" s="35">
        <v>16.059999999999999</v>
      </c>
      <c r="J209">
        <v>23</v>
      </c>
      <c r="K209">
        <v>3018</v>
      </c>
      <c r="L209" s="37">
        <f t="shared" si="9"/>
        <v>1158.28</v>
      </c>
      <c r="M209" s="35">
        <f t="shared" si="10"/>
        <v>5.5900000000000034</v>
      </c>
      <c r="N209" s="35">
        <f t="shared" si="11"/>
        <v>788.9</v>
      </c>
    </row>
    <row r="210" spans="1:14">
      <c r="A210" s="33">
        <v>41288</v>
      </c>
      <c r="B210" s="29">
        <v>135</v>
      </c>
      <c r="C210">
        <v>5</v>
      </c>
      <c r="D210" s="34" t="s">
        <v>167</v>
      </c>
      <c r="E210" s="34" t="s">
        <v>168</v>
      </c>
      <c r="F210" s="35">
        <v>24.95</v>
      </c>
      <c r="G210" s="36">
        <v>0</v>
      </c>
      <c r="H210" s="35">
        <v>24.95</v>
      </c>
      <c r="I210" s="35">
        <v>12.27</v>
      </c>
      <c r="J210">
        <v>4</v>
      </c>
      <c r="K210">
        <v>3015</v>
      </c>
      <c r="L210" s="37">
        <f t="shared" si="9"/>
        <v>99.8</v>
      </c>
      <c r="M210" s="35">
        <f t="shared" si="10"/>
        <v>0</v>
      </c>
      <c r="N210" s="35">
        <f t="shared" si="11"/>
        <v>50.72</v>
      </c>
    </row>
    <row r="211" spans="1:14">
      <c r="A211" s="33">
        <v>41288</v>
      </c>
      <c r="B211" s="29">
        <v>136</v>
      </c>
      <c r="C211">
        <v>17</v>
      </c>
      <c r="D211" s="34" t="s">
        <v>171</v>
      </c>
      <c r="E211" s="34" t="s">
        <v>168</v>
      </c>
      <c r="F211" s="35">
        <v>49.95</v>
      </c>
      <c r="G211" s="36">
        <v>0</v>
      </c>
      <c r="H211" s="35">
        <v>49.95</v>
      </c>
      <c r="I211" s="35">
        <v>23.93</v>
      </c>
      <c r="J211">
        <v>17</v>
      </c>
      <c r="K211">
        <v>3024</v>
      </c>
      <c r="L211" s="37">
        <f t="shared" si="9"/>
        <v>849.15000000000009</v>
      </c>
      <c r="M211" s="35">
        <f t="shared" si="10"/>
        <v>0</v>
      </c>
      <c r="N211" s="35">
        <f t="shared" si="11"/>
        <v>442.34000000000003</v>
      </c>
    </row>
    <row r="212" spans="1:14">
      <c r="A212" s="33">
        <v>41288</v>
      </c>
      <c r="B212" s="29">
        <v>137</v>
      </c>
      <c r="C212">
        <v>1</v>
      </c>
      <c r="D212" s="34" t="s">
        <v>167</v>
      </c>
      <c r="E212" s="34" t="s">
        <v>168</v>
      </c>
      <c r="F212" s="35">
        <v>43.95</v>
      </c>
      <c r="G212" s="36">
        <v>0.1</v>
      </c>
      <c r="H212" s="35">
        <v>39.56</v>
      </c>
      <c r="I212" s="35">
        <v>25.6</v>
      </c>
      <c r="J212">
        <v>4</v>
      </c>
      <c r="K212">
        <v>3012</v>
      </c>
      <c r="L212" s="37">
        <f t="shared" si="9"/>
        <v>158.24</v>
      </c>
      <c r="M212" s="35">
        <f t="shared" si="10"/>
        <v>4.3900000000000006</v>
      </c>
      <c r="N212" s="35">
        <f t="shared" si="11"/>
        <v>55.84</v>
      </c>
    </row>
    <row r="213" spans="1:14">
      <c r="A213" s="33">
        <v>41288</v>
      </c>
      <c r="B213" s="29">
        <v>138</v>
      </c>
      <c r="C213">
        <v>43</v>
      </c>
      <c r="D213" s="34" t="s">
        <v>171</v>
      </c>
      <c r="E213" s="34" t="s">
        <v>168</v>
      </c>
      <c r="F213" s="35">
        <v>11.95</v>
      </c>
      <c r="G213" s="36">
        <v>0</v>
      </c>
      <c r="H213" s="35">
        <v>11.95</v>
      </c>
      <c r="I213" s="35">
        <v>3.32</v>
      </c>
      <c r="J213">
        <v>2</v>
      </c>
      <c r="K213">
        <v>3014</v>
      </c>
      <c r="L213" s="37">
        <f t="shared" si="9"/>
        <v>23.9</v>
      </c>
      <c r="M213" s="35">
        <f t="shared" si="10"/>
        <v>0</v>
      </c>
      <c r="N213" s="35">
        <f t="shared" si="11"/>
        <v>17.259999999999998</v>
      </c>
    </row>
    <row r="214" spans="1:14">
      <c r="A214" s="33">
        <v>41288</v>
      </c>
      <c r="B214" s="29">
        <v>138</v>
      </c>
      <c r="C214">
        <v>48</v>
      </c>
      <c r="D214" s="34" t="s">
        <v>171</v>
      </c>
      <c r="E214" s="34" t="s">
        <v>168</v>
      </c>
      <c r="F214" s="35">
        <v>3.95</v>
      </c>
      <c r="G214" s="36">
        <v>0</v>
      </c>
      <c r="H214" s="35">
        <v>3.95</v>
      </c>
      <c r="I214" s="35">
        <v>1.43</v>
      </c>
      <c r="J214">
        <v>8</v>
      </c>
      <c r="K214">
        <v>3014</v>
      </c>
      <c r="L214" s="37">
        <f t="shared" si="9"/>
        <v>31.6</v>
      </c>
      <c r="M214" s="35">
        <f t="shared" si="10"/>
        <v>0</v>
      </c>
      <c r="N214" s="35">
        <f t="shared" si="11"/>
        <v>20.160000000000004</v>
      </c>
    </row>
    <row r="215" spans="1:14">
      <c r="A215" s="33">
        <v>41288</v>
      </c>
      <c r="B215" s="29">
        <v>138</v>
      </c>
      <c r="C215">
        <v>7</v>
      </c>
      <c r="D215" s="34" t="s">
        <v>171</v>
      </c>
      <c r="E215" s="34" t="s">
        <v>168</v>
      </c>
      <c r="F215" s="35">
        <v>20.95</v>
      </c>
      <c r="G215" s="36">
        <v>0</v>
      </c>
      <c r="H215" s="35">
        <v>20.95</v>
      </c>
      <c r="I215" s="35">
        <v>10.039999999999999</v>
      </c>
      <c r="J215">
        <v>24</v>
      </c>
      <c r="K215">
        <v>3014</v>
      </c>
      <c r="L215" s="37">
        <f t="shared" si="9"/>
        <v>502.79999999999995</v>
      </c>
      <c r="M215" s="35">
        <f t="shared" si="10"/>
        <v>0</v>
      </c>
      <c r="N215" s="35">
        <f t="shared" si="11"/>
        <v>261.84000000000003</v>
      </c>
    </row>
    <row r="216" spans="1:14">
      <c r="A216" s="33">
        <v>41288</v>
      </c>
      <c r="B216" s="29">
        <v>138</v>
      </c>
      <c r="C216">
        <v>8</v>
      </c>
      <c r="D216" s="34" t="s">
        <v>171</v>
      </c>
      <c r="E216" s="34" t="s">
        <v>168</v>
      </c>
      <c r="F216" s="35">
        <v>7.95</v>
      </c>
      <c r="G216" s="36">
        <v>0</v>
      </c>
      <c r="H216" s="35">
        <v>7.95</v>
      </c>
      <c r="I216" s="35">
        <v>4.53</v>
      </c>
      <c r="J216">
        <v>12</v>
      </c>
      <c r="K216">
        <v>3014</v>
      </c>
      <c r="L216" s="37">
        <f t="shared" si="9"/>
        <v>95.4</v>
      </c>
      <c r="M216" s="35">
        <f t="shared" si="10"/>
        <v>0</v>
      </c>
      <c r="N216" s="35">
        <f t="shared" si="11"/>
        <v>41.04</v>
      </c>
    </row>
    <row r="217" spans="1:14">
      <c r="A217" s="33">
        <v>41288</v>
      </c>
      <c r="B217" s="29">
        <v>139</v>
      </c>
      <c r="C217">
        <v>27</v>
      </c>
      <c r="D217" s="34" t="s">
        <v>173</v>
      </c>
      <c r="E217" s="34" t="s">
        <v>168</v>
      </c>
      <c r="F217" s="35">
        <v>4.95</v>
      </c>
      <c r="G217" s="36">
        <v>0</v>
      </c>
      <c r="H217" s="35">
        <v>4.95</v>
      </c>
      <c r="I217" s="35">
        <v>1.82</v>
      </c>
      <c r="J217">
        <v>2</v>
      </c>
      <c r="K217">
        <v>3018</v>
      </c>
      <c r="L217" s="37">
        <f t="shared" si="9"/>
        <v>9.9</v>
      </c>
      <c r="M217" s="35">
        <f t="shared" si="10"/>
        <v>0</v>
      </c>
      <c r="N217" s="35">
        <f t="shared" si="11"/>
        <v>6.26</v>
      </c>
    </row>
    <row r="218" spans="1:14">
      <c r="A218" s="33">
        <v>41288</v>
      </c>
      <c r="B218" s="29">
        <v>140</v>
      </c>
      <c r="C218">
        <v>28</v>
      </c>
      <c r="D218" s="34" t="s">
        <v>173</v>
      </c>
      <c r="E218" s="34" t="s">
        <v>168</v>
      </c>
      <c r="F218" s="35">
        <v>0.95</v>
      </c>
      <c r="G218" s="36">
        <v>0</v>
      </c>
      <c r="H218" s="35">
        <v>0.95</v>
      </c>
      <c r="I218" s="35">
        <v>0.5</v>
      </c>
      <c r="J218">
        <v>30</v>
      </c>
      <c r="K218">
        <v>3030</v>
      </c>
      <c r="L218" s="37">
        <f t="shared" si="9"/>
        <v>28.5</v>
      </c>
      <c r="M218" s="35">
        <f t="shared" si="10"/>
        <v>0</v>
      </c>
      <c r="N218" s="35">
        <f t="shared" si="11"/>
        <v>13.499999999999998</v>
      </c>
    </row>
    <row r="219" spans="1:14">
      <c r="A219" s="33">
        <v>41289</v>
      </c>
      <c r="B219" s="29">
        <v>141</v>
      </c>
      <c r="C219">
        <v>23</v>
      </c>
      <c r="D219" s="34" t="s">
        <v>167</v>
      </c>
      <c r="E219" s="34" t="s">
        <v>168</v>
      </c>
      <c r="F219" s="35">
        <v>2.95</v>
      </c>
      <c r="G219" s="36">
        <v>0</v>
      </c>
      <c r="H219" s="35">
        <v>2.95</v>
      </c>
      <c r="I219" s="35">
        <v>1.68</v>
      </c>
      <c r="J219">
        <v>2</v>
      </c>
      <c r="K219">
        <v>3030</v>
      </c>
      <c r="L219" s="37">
        <f t="shared" si="9"/>
        <v>5.9</v>
      </c>
      <c r="M219" s="35">
        <f t="shared" si="10"/>
        <v>0</v>
      </c>
      <c r="N219" s="35">
        <f t="shared" si="11"/>
        <v>2.5400000000000005</v>
      </c>
    </row>
    <row r="220" spans="1:14">
      <c r="A220" s="33">
        <v>41289</v>
      </c>
      <c r="B220" s="29">
        <v>142</v>
      </c>
      <c r="C220">
        <v>4</v>
      </c>
      <c r="D220" s="34" t="s">
        <v>169</v>
      </c>
      <c r="E220" s="34" t="s">
        <v>168</v>
      </c>
      <c r="F220" s="35">
        <v>73.95</v>
      </c>
      <c r="G220" s="36">
        <v>0</v>
      </c>
      <c r="H220" s="35">
        <v>73.95</v>
      </c>
      <c r="I220" s="35">
        <v>38.86</v>
      </c>
      <c r="J220">
        <v>1</v>
      </c>
      <c r="K220">
        <v>3028</v>
      </c>
      <c r="L220" s="37">
        <f t="shared" si="9"/>
        <v>73.95</v>
      </c>
      <c r="M220" s="35">
        <f t="shared" si="10"/>
        <v>0</v>
      </c>
      <c r="N220" s="35">
        <f t="shared" si="11"/>
        <v>35.090000000000003</v>
      </c>
    </row>
    <row r="221" spans="1:14">
      <c r="A221" s="33">
        <v>41289</v>
      </c>
      <c r="B221" s="29">
        <v>143</v>
      </c>
      <c r="C221">
        <v>46</v>
      </c>
      <c r="D221" s="34" t="s">
        <v>167</v>
      </c>
      <c r="E221" s="34" t="s">
        <v>168</v>
      </c>
      <c r="F221" s="35">
        <v>55.95</v>
      </c>
      <c r="G221" s="36">
        <v>0</v>
      </c>
      <c r="H221" s="35">
        <v>55.95</v>
      </c>
      <c r="I221" s="35">
        <v>32.47</v>
      </c>
      <c r="J221">
        <v>2</v>
      </c>
      <c r="K221">
        <v>3014</v>
      </c>
      <c r="L221" s="37">
        <f t="shared" si="9"/>
        <v>111.9</v>
      </c>
      <c r="M221" s="35">
        <f t="shared" si="10"/>
        <v>0</v>
      </c>
      <c r="N221" s="35">
        <f t="shared" si="11"/>
        <v>46.960000000000008</v>
      </c>
    </row>
    <row r="222" spans="1:14">
      <c r="A222" s="33">
        <v>41289</v>
      </c>
      <c r="B222" s="29">
        <v>143</v>
      </c>
      <c r="C222">
        <v>18</v>
      </c>
      <c r="D222" s="34" t="s">
        <v>167</v>
      </c>
      <c r="E222" s="34" t="s">
        <v>168</v>
      </c>
      <c r="F222" s="35">
        <v>54.95</v>
      </c>
      <c r="G222" s="36">
        <v>0</v>
      </c>
      <c r="H222" s="35">
        <v>54.95</v>
      </c>
      <c r="I222" s="35">
        <v>26.65</v>
      </c>
      <c r="J222">
        <v>27</v>
      </c>
      <c r="K222">
        <v>3014</v>
      </c>
      <c r="L222" s="37">
        <f t="shared" si="9"/>
        <v>1483.65</v>
      </c>
      <c r="M222" s="35">
        <f t="shared" si="10"/>
        <v>0</v>
      </c>
      <c r="N222" s="35">
        <f t="shared" si="11"/>
        <v>764.10000000000014</v>
      </c>
    </row>
    <row r="223" spans="1:14">
      <c r="A223" s="33">
        <v>41289</v>
      </c>
      <c r="B223" s="29">
        <v>143</v>
      </c>
      <c r="C223">
        <v>18</v>
      </c>
      <c r="D223" s="34" t="s">
        <v>167</v>
      </c>
      <c r="E223" s="34" t="s">
        <v>168</v>
      </c>
      <c r="F223" s="35">
        <v>54.95</v>
      </c>
      <c r="G223" s="36">
        <v>0</v>
      </c>
      <c r="H223" s="35">
        <v>54.95</v>
      </c>
      <c r="I223" s="35">
        <v>26.65</v>
      </c>
      <c r="J223">
        <v>34</v>
      </c>
      <c r="K223">
        <v>3014</v>
      </c>
      <c r="L223" s="37">
        <f t="shared" si="9"/>
        <v>1868.3000000000002</v>
      </c>
      <c r="M223" s="35">
        <f t="shared" si="10"/>
        <v>0</v>
      </c>
      <c r="N223" s="35">
        <f t="shared" si="11"/>
        <v>962.20000000000016</v>
      </c>
    </row>
    <row r="224" spans="1:14">
      <c r="A224" s="33">
        <v>41289</v>
      </c>
      <c r="B224" s="29">
        <v>144</v>
      </c>
      <c r="C224">
        <v>8</v>
      </c>
      <c r="D224" s="34" t="s">
        <v>170</v>
      </c>
      <c r="E224" s="34" t="s">
        <v>168</v>
      </c>
      <c r="F224" s="35">
        <v>7.95</v>
      </c>
      <c r="G224" s="36">
        <v>0</v>
      </c>
      <c r="H224" s="35">
        <v>7.95</v>
      </c>
      <c r="I224" s="35">
        <v>4.53</v>
      </c>
      <c r="J224">
        <v>20</v>
      </c>
      <c r="K224">
        <v>3031</v>
      </c>
      <c r="L224" s="37">
        <f t="shared" si="9"/>
        <v>159</v>
      </c>
      <c r="M224" s="35">
        <f t="shared" si="10"/>
        <v>0</v>
      </c>
      <c r="N224" s="35">
        <f t="shared" si="11"/>
        <v>68.400000000000006</v>
      </c>
    </row>
    <row r="225" spans="1:14">
      <c r="A225" s="33">
        <v>41289</v>
      </c>
      <c r="B225" s="29">
        <v>145</v>
      </c>
      <c r="C225">
        <v>42</v>
      </c>
      <c r="D225" s="34" t="s">
        <v>170</v>
      </c>
      <c r="E225" s="34" t="s">
        <v>168</v>
      </c>
      <c r="F225" s="35">
        <v>35.950000000000003</v>
      </c>
      <c r="G225" s="36">
        <v>0</v>
      </c>
      <c r="H225" s="35">
        <v>35.950000000000003</v>
      </c>
      <c r="I225" s="35">
        <v>20.25</v>
      </c>
      <c r="J225">
        <v>2</v>
      </c>
      <c r="K225">
        <v>3031</v>
      </c>
      <c r="L225" s="37">
        <f t="shared" si="9"/>
        <v>71.900000000000006</v>
      </c>
      <c r="M225" s="35">
        <f t="shared" si="10"/>
        <v>0</v>
      </c>
      <c r="N225" s="35">
        <f t="shared" si="11"/>
        <v>31.400000000000006</v>
      </c>
    </row>
    <row r="226" spans="1:14">
      <c r="A226" s="33">
        <v>41289</v>
      </c>
      <c r="B226" s="29">
        <v>146</v>
      </c>
      <c r="C226">
        <v>30</v>
      </c>
      <c r="D226" s="34" t="s">
        <v>169</v>
      </c>
      <c r="E226" s="34" t="s">
        <v>168</v>
      </c>
      <c r="F226" s="35">
        <v>10.95</v>
      </c>
      <c r="G226" s="36">
        <v>0.1</v>
      </c>
      <c r="H226" s="35">
        <v>9.86</v>
      </c>
      <c r="I226" s="35">
        <v>4.8</v>
      </c>
      <c r="J226">
        <v>11</v>
      </c>
      <c r="K226">
        <v>3019</v>
      </c>
      <c r="L226" s="37">
        <f t="shared" si="9"/>
        <v>108.46</v>
      </c>
      <c r="M226" s="35">
        <f t="shared" si="10"/>
        <v>1.0899999999999999</v>
      </c>
      <c r="N226" s="35">
        <f t="shared" si="11"/>
        <v>55.66</v>
      </c>
    </row>
    <row r="227" spans="1:14">
      <c r="A227" s="33">
        <v>41289</v>
      </c>
      <c r="B227" s="29">
        <v>147</v>
      </c>
      <c r="C227">
        <v>23</v>
      </c>
      <c r="D227" s="34" t="s">
        <v>167</v>
      </c>
      <c r="E227" s="34" t="s">
        <v>168</v>
      </c>
      <c r="F227" s="35">
        <v>2.95</v>
      </c>
      <c r="G227" s="36">
        <v>0.1</v>
      </c>
      <c r="H227" s="35">
        <v>2.66</v>
      </c>
      <c r="I227" s="35">
        <v>1.68</v>
      </c>
      <c r="J227">
        <v>4</v>
      </c>
      <c r="K227">
        <v>3010</v>
      </c>
      <c r="L227" s="37">
        <f t="shared" si="9"/>
        <v>10.64</v>
      </c>
      <c r="M227" s="35">
        <f t="shared" si="10"/>
        <v>0.29000000000000004</v>
      </c>
      <c r="N227" s="35">
        <f t="shared" si="11"/>
        <v>3.9200000000000008</v>
      </c>
    </row>
    <row r="228" spans="1:14">
      <c r="A228" s="33">
        <v>41289</v>
      </c>
      <c r="B228" s="29">
        <v>148</v>
      </c>
      <c r="C228">
        <v>16</v>
      </c>
      <c r="D228" s="34" t="s">
        <v>170</v>
      </c>
      <c r="E228" s="34" t="s">
        <v>168</v>
      </c>
      <c r="F228" s="35">
        <v>27.95</v>
      </c>
      <c r="G228" s="36">
        <v>0</v>
      </c>
      <c r="H228" s="35">
        <v>27.95</v>
      </c>
      <c r="I228" s="35">
        <v>15.85</v>
      </c>
      <c r="J228">
        <v>2</v>
      </c>
      <c r="K228">
        <v>3022</v>
      </c>
      <c r="L228" s="37">
        <f t="shared" si="9"/>
        <v>55.9</v>
      </c>
      <c r="M228" s="35">
        <f t="shared" si="10"/>
        <v>0</v>
      </c>
      <c r="N228" s="35">
        <f t="shared" si="11"/>
        <v>24.2</v>
      </c>
    </row>
    <row r="229" spans="1:14">
      <c r="A229" s="33">
        <v>41289</v>
      </c>
      <c r="B229" s="29">
        <v>149</v>
      </c>
      <c r="C229">
        <v>23</v>
      </c>
      <c r="D229" s="34" t="s">
        <v>169</v>
      </c>
      <c r="E229" s="34" t="s">
        <v>168</v>
      </c>
      <c r="F229" s="35">
        <v>2.95</v>
      </c>
      <c r="G229" s="36">
        <v>0.1</v>
      </c>
      <c r="H229" s="35">
        <v>2.66</v>
      </c>
      <c r="I229" s="35">
        <v>1.68</v>
      </c>
      <c r="J229">
        <v>8</v>
      </c>
      <c r="K229">
        <v>3024</v>
      </c>
      <c r="L229" s="37">
        <f t="shared" si="9"/>
        <v>21.28</v>
      </c>
      <c r="M229" s="35">
        <f t="shared" si="10"/>
        <v>0.29000000000000004</v>
      </c>
      <c r="N229" s="35">
        <f t="shared" si="11"/>
        <v>7.8400000000000016</v>
      </c>
    </row>
    <row r="230" spans="1:14">
      <c r="A230" s="33">
        <v>41289</v>
      </c>
      <c r="B230" s="29">
        <v>150</v>
      </c>
      <c r="C230">
        <v>21</v>
      </c>
      <c r="D230" s="34" t="s">
        <v>167</v>
      </c>
      <c r="E230" s="34" t="s">
        <v>168</v>
      </c>
      <c r="F230" s="35">
        <v>26.95</v>
      </c>
      <c r="G230" s="36">
        <v>0</v>
      </c>
      <c r="H230" s="35">
        <v>26.95</v>
      </c>
      <c r="I230" s="35">
        <v>12.42</v>
      </c>
      <c r="J230">
        <v>15</v>
      </c>
      <c r="K230">
        <v>3032</v>
      </c>
      <c r="L230" s="37">
        <f t="shared" si="9"/>
        <v>404.25</v>
      </c>
      <c r="M230" s="35">
        <f t="shared" si="10"/>
        <v>0</v>
      </c>
      <c r="N230" s="35">
        <f t="shared" si="11"/>
        <v>217.95</v>
      </c>
    </row>
    <row r="231" spans="1:14">
      <c r="A231" s="33">
        <v>41289</v>
      </c>
      <c r="B231" s="29">
        <v>150</v>
      </c>
      <c r="C231">
        <v>3</v>
      </c>
      <c r="D231" s="34" t="s">
        <v>167</v>
      </c>
      <c r="E231" s="34" t="s">
        <v>168</v>
      </c>
      <c r="F231" s="35">
        <v>59.95</v>
      </c>
      <c r="G231" s="36">
        <v>0</v>
      </c>
      <c r="H231" s="35">
        <v>59.95</v>
      </c>
      <c r="I231" s="35">
        <v>28.73</v>
      </c>
      <c r="J231">
        <v>3</v>
      </c>
      <c r="K231">
        <v>3032</v>
      </c>
      <c r="L231" s="37">
        <f t="shared" si="9"/>
        <v>179.85000000000002</v>
      </c>
      <c r="M231" s="35">
        <f t="shared" si="10"/>
        <v>0</v>
      </c>
      <c r="N231" s="35">
        <f t="shared" si="11"/>
        <v>93.660000000000011</v>
      </c>
    </row>
    <row r="232" spans="1:14">
      <c r="A232" s="33">
        <v>41289</v>
      </c>
      <c r="B232" s="29">
        <v>151</v>
      </c>
      <c r="C232">
        <v>25</v>
      </c>
      <c r="D232" s="34" t="s">
        <v>169</v>
      </c>
      <c r="E232" s="34" t="s">
        <v>168</v>
      </c>
      <c r="F232" s="35">
        <v>0.95</v>
      </c>
      <c r="G232" s="36">
        <v>0.2</v>
      </c>
      <c r="H232" s="35">
        <v>0.76</v>
      </c>
      <c r="I232" s="35">
        <v>0.35</v>
      </c>
      <c r="J232">
        <v>1</v>
      </c>
      <c r="K232">
        <v>3018</v>
      </c>
      <c r="L232" s="37">
        <f t="shared" si="9"/>
        <v>0.76</v>
      </c>
      <c r="M232" s="35">
        <f t="shared" si="10"/>
        <v>0.18999999999999995</v>
      </c>
      <c r="N232" s="35">
        <f t="shared" si="11"/>
        <v>0.41000000000000003</v>
      </c>
    </row>
    <row r="233" spans="1:14">
      <c r="A233" s="33">
        <v>41289</v>
      </c>
      <c r="B233" s="29">
        <v>152</v>
      </c>
      <c r="C233">
        <v>49</v>
      </c>
      <c r="D233" s="34" t="s">
        <v>170</v>
      </c>
      <c r="E233" s="34" t="s">
        <v>168</v>
      </c>
      <c r="F233" s="35">
        <v>63.95</v>
      </c>
      <c r="G233" s="36">
        <v>0</v>
      </c>
      <c r="H233" s="35">
        <v>63.95</v>
      </c>
      <c r="I233" s="35">
        <v>27.1</v>
      </c>
      <c r="J233">
        <v>1</v>
      </c>
      <c r="K233">
        <v>3020</v>
      </c>
      <c r="L233" s="37">
        <f t="shared" si="9"/>
        <v>63.95</v>
      </c>
      <c r="M233" s="35">
        <f t="shared" si="10"/>
        <v>0</v>
      </c>
      <c r="N233" s="35">
        <f t="shared" si="11"/>
        <v>36.85</v>
      </c>
    </row>
    <row r="234" spans="1:14">
      <c r="A234" s="33">
        <v>41289</v>
      </c>
      <c r="B234" s="29">
        <v>153</v>
      </c>
      <c r="C234">
        <v>48</v>
      </c>
      <c r="D234" s="34" t="s">
        <v>167</v>
      </c>
      <c r="E234" s="34" t="s">
        <v>168</v>
      </c>
      <c r="F234" s="35">
        <v>3.95</v>
      </c>
      <c r="G234" s="36">
        <v>0</v>
      </c>
      <c r="H234" s="35">
        <v>3.95</v>
      </c>
      <c r="I234" s="35">
        <v>1.43</v>
      </c>
      <c r="J234">
        <v>15</v>
      </c>
      <c r="K234">
        <v>3013</v>
      </c>
      <c r="L234" s="37">
        <f t="shared" si="9"/>
        <v>59.25</v>
      </c>
      <c r="M234" s="35">
        <f t="shared" si="10"/>
        <v>0</v>
      </c>
      <c r="N234" s="35">
        <f t="shared" si="11"/>
        <v>37.800000000000004</v>
      </c>
    </row>
    <row r="235" spans="1:14">
      <c r="A235" s="33">
        <v>41289</v>
      </c>
      <c r="B235" s="29">
        <v>153</v>
      </c>
      <c r="C235">
        <v>8</v>
      </c>
      <c r="D235" s="34" t="s">
        <v>167</v>
      </c>
      <c r="E235" s="34" t="s">
        <v>168</v>
      </c>
      <c r="F235" s="35">
        <v>7.95</v>
      </c>
      <c r="G235" s="36">
        <v>0</v>
      </c>
      <c r="H235" s="35">
        <v>7.95</v>
      </c>
      <c r="I235" s="35">
        <v>4.53</v>
      </c>
      <c r="J235">
        <v>9</v>
      </c>
      <c r="K235">
        <v>3013</v>
      </c>
      <c r="L235" s="37">
        <f t="shared" si="9"/>
        <v>71.55</v>
      </c>
      <c r="M235" s="35">
        <f t="shared" si="10"/>
        <v>0</v>
      </c>
      <c r="N235" s="35">
        <f t="shared" si="11"/>
        <v>30.78</v>
      </c>
    </row>
    <row r="236" spans="1:14">
      <c r="A236" s="33">
        <v>41289</v>
      </c>
      <c r="B236" s="29">
        <v>154</v>
      </c>
      <c r="C236">
        <v>26</v>
      </c>
      <c r="D236" s="34" t="s">
        <v>169</v>
      </c>
      <c r="E236" s="34" t="s">
        <v>168</v>
      </c>
      <c r="F236" s="35">
        <v>0.95</v>
      </c>
      <c r="G236" s="36">
        <v>0</v>
      </c>
      <c r="H236" s="35">
        <v>0.95</v>
      </c>
      <c r="I236" s="35">
        <v>0.42</v>
      </c>
      <c r="J236">
        <v>3</v>
      </c>
      <c r="K236">
        <v>3015</v>
      </c>
      <c r="L236" s="37">
        <f t="shared" si="9"/>
        <v>2.8499999999999996</v>
      </c>
      <c r="M236" s="35">
        <f t="shared" si="10"/>
        <v>0</v>
      </c>
      <c r="N236" s="35">
        <f t="shared" si="11"/>
        <v>1.59</v>
      </c>
    </row>
    <row r="237" spans="1:14">
      <c r="A237" s="33">
        <v>41289</v>
      </c>
      <c r="B237" s="29">
        <v>155</v>
      </c>
      <c r="C237">
        <v>40</v>
      </c>
      <c r="D237" s="34" t="s">
        <v>170</v>
      </c>
      <c r="E237" s="34" t="s">
        <v>168</v>
      </c>
      <c r="F237" s="35">
        <v>16.95</v>
      </c>
      <c r="G237" s="36">
        <v>0</v>
      </c>
      <c r="H237" s="35">
        <v>16.95</v>
      </c>
      <c r="I237" s="35">
        <v>6.53</v>
      </c>
      <c r="J237">
        <v>26</v>
      </c>
      <c r="K237">
        <v>3022</v>
      </c>
      <c r="L237" s="37">
        <f t="shared" si="9"/>
        <v>440.7</v>
      </c>
      <c r="M237" s="35">
        <f t="shared" si="10"/>
        <v>0</v>
      </c>
      <c r="N237" s="35">
        <f t="shared" si="11"/>
        <v>270.91999999999996</v>
      </c>
    </row>
    <row r="238" spans="1:14">
      <c r="A238" s="33">
        <v>41289</v>
      </c>
      <c r="B238" s="29">
        <v>156</v>
      </c>
      <c r="C238">
        <v>40</v>
      </c>
      <c r="D238" s="34" t="s">
        <v>170</v>
      </c>
      <c r="E238" s="34" t="s">
        <v>168</v>
      </c>
      <c r="F238" s="35">
        <v>16.95</v>
      </c>
      <c r="G238" s="36">
        <v>0</v>
      </c>
      <c r="H238" s="35">
        <v>16.95</v>
      </c>
      <c r="I238" s="35">
        <v>6.53</v>
      </c>
      <c r="J238">
        <v>24</v>
      </c>
      <c r="K238">
        <v>3032</v>
      </c>
      <c r="L238" s="37">
        <f t="shared" si="9"/>
        <v>406.79999999999995</v>
      </c>
      <c r="M238" s="35">
        <f t="shared" si="10"/>
        <v>0</v>
      </c>
      <c r="N238" s="35">
        <f t="shared" si="11"/>
        <v>250.07999999999996</v>
      </c>
    </row>
    <row r="239" spans="1:14">
      <c r="A239" s="33">
        <v>41289</v>
      </c>
      <c r="B239" s="29">
        <v>157</v>
      </c>
      <c r="C239">
        <v>35</v>
      </c>
      <c r="D239" s="34" t="s">
        <v>167</v>
      </c>
      <c r="E239" s="34" t="s">
        <v>168</v>
      </c>
      <c r="F239" s="35">
        <v>0.95</v>
      </c>
      <c r="G239" s="36">
        <v>0</v>
      </c>
      <c r="H239" s="35">
        <v>0.95</v>
      </c>
      <c r="I239" s="35">
        <v>0.47</v>
      </c>
      <c r="J239">
        <v>26</v>
      </c>
      <c r="K239">
        <v>3027</v>
      </c>
      <c r="L239" s="37">
        <f t="shared" si="9"/>
        <v>24.7</v>
      </c>
      <c r="M239" s="35">
        <f t="shared" si="10"/>
        <v>0</v>
      </c>
      <c r="N239" s="35">
        <f t="shared" si="11"/>
        <v>12.48</v>
      </c>
    </row>
    <row r="240" spans="1:14">
      <c r="A240" s="33">
        <v>41289</v>
      </c>
      <c r="B240" s="29">
        <v>157</v>
      </c>
      <c r="C240">
        <v>50</v>
      </c>
      <c r="D240" s="34" t="s">
        <v>167</v>
      </c>
      <c r="E240" s="34" t="s">
        <v>168</v>
      </c>
      <c r="F240" s="35">
        <v>24.95</v>
      </c>
      <c r="G240" s="36">
        <v>0</v>
      </c>
      <c r="H240" s="35">
        <v>24.95</v>
      </c>
      <c r="I240" s="35">
        <v>12.14</v>
      </c>
      <c r="J240">
        <v>2</v>
      </c>
      <c r="K240">
        <v>3027</v>
      </c>
      <c r="L240" s="37">
        <f t="shared" si="9"/>
        <v>49.9</v>
      </c>
      <c r="M240" s="35">
        <f t="shared" si="10"/>
        <v>0</v>
      </c>
      <c r="N240" s="35">
        <f t="shared" si="11"/>
        <v>25.619999999999997</v>
      </c>
    </row>
    <row r="241" spans="1:14">
      <c r="A241" s="33">
        <v>41289</v>
      </c>
      <c r="B241" s="29">
        <v>157</v>
      </c>
      <c r="C241">
        <v>22</v>
      </c>
      <c r="D241" s="34" t="s">
        <v>167</v>
      </c>
      <c r="E241" s="34" t="s">
        <v>168</v>
      </c>
      <c r="F241" s="35">
        <v>0.95</v>
      </c>
      <c r="G241" s="36">
        <v>0</v>
      </c>
      <c r="H241" s="35">
        <v>0.95</v>
      </c>
      <c r="I241" s="35">
        <v>0.56999999999999995</v>
      </c>
      <c r="J241">
        <v>8</v>
      </c>
      <c r="K241">
        <v>3027</v>
      </c>
      <c r="L241" s="37">
        <f t="shared" si="9"/>
        <v>7.6</v>
      </c>
      <c r="M241" s="35">
        <f t="shared" si="10"/>
        <v>0</v>
      </c>
      <c r="N241" s="35">
        <f t="shared" si="11"/>
        <v>3.04</v>
      </c>
    </row>
    <row r="242" spans="1:14">
      <c r="A242" s="33">
        <v>41289</v>
      </c>
      <c r="B242" s="29">
        <v>157</v>
      </c>
      <c r="C242">
        <v>6</v>
      </c>
      <c r="D242" s="34" t="s">
        <v>167</v>
      </c>
      <c r="E242" s="34" t="s">
        <v>168</v>
      </c>
      <c r="F242" s="35">
        <v>55.95</v>
      </c>
      <c r="G242" s="36">
        <v>0</v>
      </c>
      <c r="H242" s="35">
        <v>55.95</v>
      </c>
      <c r="I242" s="35">
        <v>16.059999999999999</v>
      </c>
      <c r="J242">
        <v>14</v>
      </c>
      <c r="K242">
        <v>3027</v>
      </c>
      <c r="L242" s="37">
        <f t="shared" si="9"/>
        <v>783.30000000000007</v>
      </c>
      <c r="M242" s="35">
        <f t="shared" si="10"/>
        <v>0</v>
      </c>
      <c r="N242" s="35">
        <f t="shared" si="11"/>
        <v>558.46</v>
      </c>
    </row>
    <row r="243" spans="1:14">
      <c r="A243" s="33">
        <v>41289</v>
      </c>
      <c r="B243" s="29">
        <v>157</v>
      </c>
      <c r="C243">
        <v>9</v>
      </c>
      <c r="D243" s="34" t="s">
        <v>167</v>
      </c>
      <c r="E243" s="34" t="s">
        <v>168</v>
      </c>
      <c r="F243" s="35">
        <v>48.95</v>
      </c>
      <c r="G243" s="36">
        <v>0</v>
      </c>
      <c r="H243" s="35">
        <v>48.95</v>
      </c>
      <c r="I243" s="35">
        <v>24.52</v>
      </c>
      <c r="J243">
        <v>29</v>
      </c>
      <c r="K243">
        <v>3027</v>
      </c>
      <c r="L243" s="37">
        <f t="shared" si="9"/>
        <v>1419.5500000000002</v>
      </c>
      <c r="M243" s="35">
        <f t="shared" si="10"/>
        <v>0</v>
      </c>
      <c r="N243" s="35">
        <f t="shared" si="11"/>
        <v>708.47000000000014</v>
      </c>
    </row>
    <row r="244" spans="1:14">
      <c r="A244" s="33">
        <v>41289</v>
      </c>
      <c r="B244" s="29">
        <v>158</v>
      </c>
      <c r="C244">
        <v>2</v>
      </c>
      <c r="D244" s="34" t="s">
        <v>169</v>
      </c>
      <c r="E244" s="34" t="s">
        <v>168</v>
      </c>
      <c r="F244" s="35">
        <v>44.95</v>
      </c>
      <c r="G244" s="36">
        <v>0</v>
      </c>
      <c r="H244" s="35">
        <v>44.95</v>
      </c>
      <c r="I244" s="35">
        <v>27.95</v>
      </c>
      <c r="J244">
        <v>10</v>
      </c>
      <c r="K244">
        <v>3021</v>
      </c>
      <c r="L244" s="37">
        <f t="shared" si="9"/>
        <v>449.5</v>
      </c>
      <c r="M244" s="35">
        <f t="shared" si="10"/>
        <v>0</v>
      </c>
      <c r="N244" s="35">
        <f t="shared" si="11"/>
        <v>170.00000000000003</v>
      </c>
    </row>
    <row r="245" spans="1:14">
      <c r="A245" s="33">
        <v>41289</v>
      </c>
      <c r="B245" s="29">
        <v>159</v>
      </c>
      <c r="C245">
        <v>45</v>
      </c>
      <c r="D245" s="34" t="s">
        <v>170</v>
      </c>
      <c r="E245" s="34" t="s">
        <v>168</v>
      </c>
      <c r="F245" s="35">
        <v>38.950000000000003</v>
      </c>
      <c r="G245" s="36">
        <v>0</v>
      </c>
      <c r="H245" s="35">
        <v>38.950000000000003</v>
      </c>
      <c r="I245" s="35">
        <v>22.33</v>
      </c>
      <c r="J245">
        <v>2</v>
      </c>
      <c r="K245">
        <v>3011</v>
      </c>
      <c r="L245" s="37">
        <f t="shared" si="9"/>
        <v>77.900000000000006</v>
      </c>
      <c r="M245" s="35">
        <f t="shared" si="10"/>
        <v>0</v>
      </c>
      <c r="N245" s="35">
        <f t="shared" si="11"/>
        <v>33.240000000000009</v>
      </c>
    </row>
    <row r="246" spans="1:14">
      <c r="A246" s="33">
        <v>41289</v>
      </c>
      <c r="B246" s="29">
        <v>160</v>
      </c>
      <c r="C246">
        <v>7</v>
      </c>
      <c r="D246" s="34" t="s">
        <v>169</v>
      </c>
      <c r="E246" s="34" t="s">
        <v>168</v>
      </c>
      <c r="F246" s="35">
        <v>20.95</v>
      </c>
      <c r="G246" s="36">
        <v>0</v>
      </c>
      <c r="H246" s="35">
        <v>20.95</v>
      </c>
      <c r="I246" s="35">
        <v>10.039999999999999</v>
      </c>
      <c r="J246">
        <v>1</v>
      </c>
      <c r="K246">
        <v>3028</v>
      </c>
      <c r="L246" s="37">
        <f t="shared" si="9"/>
        <v>20.95</v>
      </c>
      <c r="M246" s="35">
        <f t="shared" si="10"/>
        <v>0</v>
      </c>
      <c r="N246" s="35">
        <f t="shared" si="11"/>
        <v>10.91</v>
      </c>
    </row>
    <row r="247" spans="1:14">
      <c r="A247" s="33">
        <v>41289</v>
      </c>
      <c r="B247" s="29">
        <v>160</v>
      </c>
      <c r="C247">
        <v>25</v>
      </c>
      <c r="D247" s="34" t="s">
        <v>169</v>
      </c>
      <c r="E247" s="34" t="s">
        <v>168</v>
      </c>
      <c r="F247" s="35">
        <v>0.95</v>
      </c>
      <c r="G247" s="36">
        <v>0</v>
      </c>
      <c r="H247" s="35">
        <v>0.95</v>
      </c>
      <c r="I247" s="35">
        <v>0.35</v>
      </c>
      <c r="J247">
        <v>10</v>
      </c>
      <c r="K247">
        <v>3028</v>
      </c>
      <c r="L247" s="37">
        <f t="shared" si="9"/>
        <v>9.5</v>
      </c>
      <c r="M247" s="35">
        <f t="shared" si="10"/>
        <v>0</v>
      </c>
      <c r="N247" s="35">
        <f t="shared" si="11"/>
        <v>6</v>
      </c>
    </row>
    <row r="248" spans="1:14">
      <c r="A248" s="33">
        <v>41289</v>
      </c>
      <c r="B248" s="29">
        <v>161</v>
      </c>
      <c r="C248">
        <v>31</v>
      </c>
      <c r="D248" s="34" t="s">
        <v>170</v>
      </c>
      <c r="E248" s="34" t="s">
        <v>168</v>
      </c>
      <c r="F248" s="35">
        <v>0.95</v>
      </c>
      <c r="G248" s="36">
        <v>0</v>
      </c>
      <c r="H248" s="35">
        <v>0.95</v>
      </c>
      <c r="I248" s="35">
        <v>0.34</v>
      </c>
      <c r="J248">
        <v>8</v>
      </c>
      <c r="K248">
        <v>3022</v>
      </c>
      <c r="L248" s="37">
        <f t="shared" si="9"/>
        <v>7.6</v>
      </c>
      <c r="M248" s="35">
        <f t="shared" si="10"/>
        <v>0</v>
      </c>
      <c r="N248" s="35">
        <f t="shared" si="11"/>
        <v>4.879999999999999</v>
      </c>
    </row>
    <row r="249" spans="1:14">
      <c r="A249" s="33">
        <v>41289</v>
      </c>
      <c r="B249" s="29">
        <v>162</v>
      </c>
      <c r="C249">
        <v>13</v>
      </c>
      <c r="D249" s="34" t="s">
        <v>167</v>
      </c>
      <c r="E249" s="34" t="s">
        <v>168</v>
      </c>
      <c r="F249" s="35">
        <v>26.95</v>
      </c>
      <c r="G249" s="36">
        <v>0</v>
      </c>
      <c r="H249" s="35">
        <v>26.95</v>
      </c>
      <c r="I249" s="35">
        <v>13.26</v>
      </c>
      <c r="J249">
        <v>7</v>
      </c>
      <c r="K249">
        <v>3023</v>
      </c>
      <c r="L249" s="37">
        <f t="shared" si="9"/>
        <v>188.65</v>
      </c>
      <c r="M249" s="35">
        <f t="shared" si="10"/>
        <v>0</v>
      </c>
      <c r="N249" s="35">
        <f t="shared" si="11"/>
        <v>95.83</v>
      </c>
    </row>
    <row r="250" spans="1:14">
      <c r="A250" s="33">
        <v>41289</v>
      </c>
      <c r="B250" s="29">
        <v>162</v>
      </c>
      <c r="C250">
        <v>21</v>
      </c>
      <c r="D250" s="34" t="s">
        <v>167</v>
      </c>
      <c r="E250" s="34" t="s">
        <v>168</v>
      </c>
      <c r="F250" s="35">
        <v>26.95</v>
      </c>
      <c r="G250" s="36">
        <v>0.1</v>
      </c>
      <c r="H250" s="35">
        <v>24.26</v>
      </c>
      <c r="I250" s="35">
        <v>12.42</v>
      </c>
      <c r="J250">
        <v>19</v>
      </c>
      <c r="K250">
        <v>3023</v>
      </c>
      <c r="L250" s="37">
        <f t="shared" si="9"/>
        <v>460.94000000000005</v>
      </c>
      <c r="M250" s="35">
        <f t="shared" si="10"/>
        <v>2.6899999999999977</v>
      </c>
      <c r="N250" s="35">
        <f t="shared" si="11"/>
        <v>224.96000000000004</v>
      </c>
    </row>
    <row r="251" spans="1:14">
      <c r="A251" s="33">
        <v>41289</v>
      </c>
      <c r="B251" s="29">
        <v>162</v>
      </c>
      <c r="C251">
        <v>30</v>
      </c>
      <c r="D251" s="34" t="s">
        <v>167</v>
      </c>
      <c r="E251" s="34" t="s">
        <v>168</v>
      </c>
      <c r="F251" s="35">
        <v>10.95</v>
      </c>
      <c r="G251" s="36">
        <v>0.2</v>
      </c>
      <c r="H251" s="35">
        <v>8.76</v>
      </c>
      <c r="I251" s="35">
        <v>4.8</v>
      </c>
      <c r="J251">
        <v>24</v>
      </c>
      <c r="K251">
        <v>3023</v>
      </c>
      <c r="L251" s="37">
        <f t="shared" si="9"/>
        <v>210.24</v>
      </c>
      <c r="M251" s="35">
        <f t="shared" si="10"/>
        <v>2.1899999999999995</v>
      </c>
      <c r="N251" s="35">
        <f t="shared" si="11"/>
        <v>95.039999999999992</v>
      </c>
    </row>
    <row r="252" spans="1:14">
      <c r="A252" s="33">
        <v>41290</v>
      </c>
      <c r="B252" s="29">
        <v>163</v>
      </c>
      <c r="C252">
        <v>23</v>
      </c>
      <c r="D252" s="34" t="s">
        <v>173</v>
      </c>
      <c r="E252" s="34" t="s">
        <v>172</v>
      </c>
      <c r="F252" s="35">
        <v>2.95</v>
      </c>
      <c r="G252" s="36">
        <v>0.1</v>
      </c>
      <c r="H252" s="35">
        <v>2.66</v>
      </c>
      <c r="I252" s="35">
        <v>1.68</v>
      </c>
      <c r="J252">
        <v>7</v>
      </c>
      <c r="K252">
        <v>3021</v>
      </c>
      <c r="L252" s="37">
        <f t="shared" si="9"/>
        <v>18.62</v>
      </c>
      <c r="M252" s="35">
        <f t="shared" si="10"/>
        <v>0.29000000000000004</v>
      </c>
      <c r="N252" s="35">
        <f t="shared" si="11"/>
        <v>6.8600000000000012</v>
      </c>
    </row>
    <row r="253" spans="1:14">
      <c r="A253" s="33">
        <v>41290</v>
      </c>
      <c r="B253" s="29">
        <v>163</v>
      </c>
      <c r="C253">
        <v>37</v>
      </c>
      <c r="D253" s="34" t="s">
        <v>173</v>
      </c>
      <c r="E253" s="34" t="s">
        <v>172</v>
      </c>
      <c r="F253" s="35">
        <v>24.95</v>
      </c>
      <c r="G253" s="36">
        <v>0</v>
      </c>
      <c r="H253" s="35">
        <v>24.95</v>
      </c>
      <c r="I253" s="35">
        <v>9.3800000000000008</v>
      </c>
      <c r="J253">
        <v>10</v>
      </c>
      <c r="K253">
        <v>3021</v>
      </c>
      <c r="L253" s="37">
        <f t="shared" si="9"/>
        <v>249.5</v>
      </c>
      <c r="M253" s="35">
        <f t="shared" si="10"/>
        <v>0</v>
      </c>
      <c r="N253" s="35">
        <f t="shared" si="11"/>
        <v>155.69999999999999</v>
      </c>
    </row>
    <row r="254" spans="1:14">
      <c r="A254" s="33">
        <v>41290</v>
      </c>
      <c r="B254" s="29">
        <v>164</v>
      </c>
      <c r="C254">
        <v>10</v>
      </c>
      <c r="D254" s="34" t="s">
        <v>171</v>
      </c>
      <c r="E254" s="34" t="s">
        <v>172</v>
      </c>
      <c r="F254" s="35">
        <v>34.950000000000003</v>
      </c>
      <c r="G254" s="36">
        <v>0</v>
      </c>
      <c r="H254" s="35">
        <v>34.950000000000003</v>
      </c>
      <c r="I254" s="35">
        <v>22.13</v>
      </c>
      <c r="J254">
        <v>3</v>
      </c>
      <c r="K254">
        <v>3029</v>
      </c>
      <c r="L254" s="37">
        <f t="shared" si="9"/>
        <v>104.85000000000001</v>
      </c>
      <c r="M254" s="35">
        <f t="shared" si="10"/>
        <v>0</v>
      </c>
      <c r="N254" s="35">
        <f t="shared" si="11"/>
        <v>38.460000000000008</v>
      </c>
    </row>
    <row r="255" spans="1:14">
      <c r="A255" s="33">
        <v>41290</v>
      </c>
      <c r="B255" s="29">
        <v>164</v>
      </c>
      <c r="C255">
        <v>20</v>
      </c>
      <c r="D255" s="34" t="s">
        <v>171</v>
      </c>
      <c r="E255" s="34" t="s">
        <v>172</v>
      </c>
      <c r="F255" s="35">
        <v>16.95</v>
      </c>
      <c r="G255" s="36">
        <v>0</v>
      </c>
      <c r="H255" s="35">
        <v>16.95</v>
      </c>
      <c r="I255" s="35">
        <v>6.76</v>
      </c>
      <c r="J255">
        <v>12</v>
      </c>
      <c r="K255">
        <v>3029</v>
      </c>
      <c r="L255" s="37">
        <f t="shared" si="9"/>
        <v>203.39999999999998</v>
      </c>
      <c r="M255" s="35">
        <f t="shared" si="10"/>
        <v>0</v>
      </c>
      <c r="N255" s="35">
        <f t="shared" si="11"/>
        <v>122.28</v>
      </c>
    </row>
    <row r="256" spans="1:14">
      <c r="A256" s="33">
        <v>41290</v>
      </c>
      <c r="B256" s="29">
        <v>164</v>
      </c>
      <c r="C256">
        <v>38</v>
      </c>
      <c r="D256" s="34" t="s">
        <v>171</v>
      </c>
      <c r="E256" s="34" t="s">
        <v>172</v>
      </c>
      <c r="F256" s="35">
        <v>24.95</v>
      </c>
      <c r="G256" s="36">
        <v>0.1</v>
      </c>
      <c r="H256" s="35">
        <v>22.46</v>
      </c>
      <c r="I256" s="35">
        <v>11.48</v>
      </c>
      <c r="J256">
        <v>2</v>
      </c>
      <c r="K256">
        <v>3029</v>
      </c>
      <c r="L256" s="37">
        <f t="shared" si="9"/>
        <v>44.92</v>
      </c>
      <c r="M256" s="35">
        <f t="shared" si="10"/>
        <v>2.4899999999999984</v>
      </c>
      <c r="N256" s="35">
        <f t="shared" si="11"/>
        <v>21.96</v>
      </c>
    </row>
    <row r="257" spans="1:14">
      <c r="A257" s="33">
        <v>41290</v>
      </c>
      <c r="B257" s="29">
        <v>164</v>
      </c>
      <c r="C257">
        <v>37</v>
      </c>
      <c r="D257" s="34" t="s">
        <v>171</v>
      </c>
      <c r="E257" s="34" t="s">
        <v>172</v>
      </c>
      <c r="F257" s="35">
        <v>24.95</v>
      </c>
      <c r="G257" s="36">
        <v>0</v>
      </c>
      <c r="H257" s="35">
        <v>24.95</v>
      </c>
      <c r="I257" s="35">
        <v>9.3800000000000008</v>
      </c>
      <c r="J257">
        <v>7</v>
      </c>
      <c r="K257">
        <v>3029</v>
      </c>
      <c r="L257" s="37">
        <f t="shared" si="9"/>
        <v>174.65</v>
      </c>
      <c r="M257" s="35">
        <f t="shared" si="10"/>
        <v>0</v>
      </c>
      <c r="N257" s="35">
        <f t="shared" si="11"/>
        <v>108.99</v>
      </c>
    </row>
    <row r="258" spans="1:14">
      <c r="A258" s="33">
        <v>41290</v>
      </c>
      <c r="B258" s="29">
        <v>165</v>
      </c>
      <c r="C258">
        <v>33</v>
      </c>
      <c r="D258" s="34" t="s">
        <v>171</v>
      </c>
      <c r="E258" s="34" t="s">
        <v>172</v>
      </c>
      <c r="F258" s="35">
        <v>19.95</v>
      </c>
      <c r="G258" s="36">
        <v>0</v>
      </c>
      <c r="H258" s="35">
        <v>19.95</v>
      </c>
      <c r="I258" s="35">
        <v>9.7799999999999994</v>
      </c>
      <c r="J258">
        <v>17</v>
      </c>
      <c r="K258">
        <v>3022</v>
      </c>
      <c r="L258" s="37">
        <f t="shared" si="9"/>
        <v>339.15</v>
      </c>
      <c r="M258" s="35">
        <f t="shared" si="10"/>
        <v>0</v>
      </c>
      <c r="N258" s="35">
        <f t="shared" si="11"/>
        <v>172.89</v>
      </c>
    </row>
    <row r="259" spans="1:14">
      <c r="A259" s="33">
        <v>41290</v>
      </c>
      <c r="B259" s="29">
        <v>165</v>
      </c>
      <c r="C259">
        <v>1</v>
      </c>
      <c r="D259" s="34" t="s">
        <v>171</v>
      </c>
      <c r="E259" s="34" t="s">
        <v>172</v>
      </c>
      <c r="F259" s="35">
        <v>43.95</v>
      </c>
      <c r="G259" s="36">
        <v>0</v>
      </c>
      <c r="H259" s="35">
        <v>43.95</v>
      </c>
      <c r="I259" s="35">
        <v>25.6</v>
      </c>
      <c r="J259">
        <v>17</v>
      </c>
      <c r="K259">
        <v>3022</v>
      </c>
      <c r="L259" s="37">
        <f t="shared" ref="L259:L322" si="12">H259*J259</f>
        <v>747.15000000000009</v>
      </c>
      <c r="M259" s="35">
        <f t="shared" ref="M259:M322" si="13">F259-H259</f>
        <v>0</v>
      </c>
      <c r="N259" s="35">
        <f t="shared" ref="N259:N322" si="14">(H259-I259)*J259</f>
        <v>311.95000000000005</v>
      </c>
    </row>
    <row r="260" spans="1:14">
      <c r="A260" s="33">
        <v>41290</v>
      </c>
      <c r="B260" s="29">
        <v>166</v>
      </c>
      <c r="C260">
        <v>7</v>
      </c>
      <c r="D260" s="34" t="s">
        <v>173</v>
      </c>
      <c r="E260" s="34" t="s">
        <v>172</v>
      </c>
      <c r="F260" s="35">
        <v>20.95</v>
      </c>
      <c r="G260" s="36">
        <v>0</v>
      </c>
      <c r="H260" s="35">
        <v>20.95</v>
      </c>
      <c r="I260" s="35">
        <v>10.039999999999999</v>
      </c>
      <c r="J260">
        <v>3</v>
      </c>
      <c r="K260">
        <v>3010</v>
      </c>
      <c r="L260" s="37">
        <f t="shared" si="12"/>
        <v>62.849999999999994</v>
      </c>
      <c r="M260" s="35">
        <f t="shared" si="13"/>
        <v>0</v>
      </c>
      <c r="N260" s="35">
        <f t="shared" si="14"/>
        <v>32.730000000000004</v>
      </c>
    </row>
    <row r="261" spans="1:14">
      <c r="A261" s="33">
        <v>41290</v>
      </c>
      <c r="B261" s="29">
        <v>167</v>
      </c>
      <c r="C261">
        <v>18</v>
      </c>
      <c r="D261" s="34" t="s">
        <v>173</v>
      </c>
      <c r="E261" s="34" t="s">
        <v>172</v>
      </c>
      <c r="F261" s="35">
        <v>54.95</v>
      </c>
      <c r="G261" s="36">
        <v>0</v>
      </c>
      <c r="H261" s="35">
        <v>54.95</v>
      </c>
      <c r="I261" s="35">
        <v>26.65</v>
      </c>
      <c r="J261">
        <v>25</v>
      </c>
      <c r="K261">
        <v>3019</v>
      </c>
      <c r="L261" s="37">
        <f t="shared" si="12"/>
        <v>1373.75</v>
      </c>
      <c r="M261" s="35">
        <f t="shared" si="13"/>
        <v>0</v>
      </c>
      <c r="N261" s="35">
        <f t="shared" si="14"/>
        <v>707.50000000000011</v>
      </c>
    </row>
    <row r="262" spans="1:14">
      <c r="A262" s="33">
        <v>41290</v>
      </c>
      <c r="B262" s="29">
        <v>168</v>
      </c>
      <c r="C262">
        <v>31</v>
      </c>
      <c r="D262" s="34" t="s">
        <v>171</v>
      </c>
      <c r="E262" s="34" t="s">
        <v>172</v>
      </c>
      <c r="F262" s="35">
        <v>0.95</v>
      </c>
      <c r="G262" s="36">
        <v>0</v>
      </c>
      <c r="H262" s="35">
        <v>0.95</v>
      </c>
      <c r="I262" s="35">
        <v>0.34</v>
      </c>
      <c r="J262">
        <v>7</v>
      </c>
      <c r="K262">
        <v>3011</v>
      </c>
      <c r="L262" s="37">
        <f t="shared" si="12"/>
        <v>6.6499999999999995</v>
      </c>
      <c r="M262" s="35">
        <f t="shared" si="13"/>
        <v>0</v>
      </c>
      <c r="N262" s="35">
        <f t="shared" si="14"/>
        <v>4.2699999999999996</v>
      </c>
    </row>
    <row r="263" spans="1:14">
      <c r="A263" s="33">
        <v>41290</v>
      </c>
      <c r="B263" s="29">
        <v>169</v>
      </c>
      <c r="C263">
        <v>49</v>
      </c>
      <c r="D263" s="34" t="s">
        <v>173</v>
      </c>
      <c r="E263" s="34" t="s">
        <v>172</v>
      </c>
      <c r="F263" s="35">
        <v>63.95</v>
      </c>
      <c r="G263" s="36">
        <v>0</v>
      </c>
      <c r="H263" s="35">
        <v>63.95</v>
      </c>
      <c r="I263" s="35">
        <v>27.1</v>
      </c>
      <c r="J263">
        <v>2</v>
      </c>
      <c r="K263">
        <v>3012</v>
      </c>
      <c r="L263" s="37">
        <f t="shared" si="12"/>
        <v>127.9</v>
      </c>
      <c r="M263" s="35">
        <f t="shared" si="13"/>
        <v>0</v>
      </c>
      <c r="N263" s="35">
        <f t="shared" si="14"/>
        <v>73.7</v>
      </c>
    </row>
    <row r="264" spans="1:14">
      <c r="A264" s="33">
        <v>41290</v>
      </c>
      <c r="B264" s="29">
        <v>169</v>
      </c>
      <c r="C264">
        <v>20</v>
      </c>
      <c r="D264" s="34" t="s">
        <v>173</v>
      </c>
      <c r="E264" s="34" t="s">
        <v>172</v>
      </c>
      <c r="F264" s="35">
        <v>16.95</v>
      </c>
      <c r="G264" s="36">
        <v>0.1</v>
      </c>
      <c r="H264" s="35">
        <v>15.26</v>
      </c>
      <c r="I264" s="35">
        <v>6.76</v>
      </c>
      <c r="J264">
        <v>4</v>
      </c>
      <c r="K264">
        <v>3012</v>
      </c>
      <c r="L264" s="37">
        <f t="shared" si="12"/>
        <v>61.04</v>
      </c>
      <c r="M264" s="35">
        <f t="shared" si="13"/>
        <v>1.6899999999999995</v>
      </c>
      <c r="N264" s="35">
        <f t="shared" si="14"/>
        <v>34</v>
      </c>
    </row>
    <row r="265" spans="1:14">
      <c r="A265" s="33">
        <v>41290</v>
      </c>
      <c r="B265" s="29">
        <v>170</v>
      </c>
      <c r="C265">
        <v>48</v>
      </c>
      <c r="D265" s="34" t="s">
        <v>171</v>
      </c>
      <c r="E265" s="34" t="s">
        <v>172</v>
      </c>
      <c r="F265" s="35">
        <v>3.95</v>
      </c>
      <c r="G265" s="36">
        <v>0</v>
      </c>
      <c r="H265" s="35">
        <v>3.95</v>
      </c>
      <c r="I265" s="35">
        <v>1.43</v>
      </c>
      <c r="J265">
        <v>4</v>
      </c>
      <c r="K265">
        <v>3020</v>
      </c>
      <c r="L265" s="37">
        <f t="shared" si="12"/>
        <v>15.8</v>
      </c>
      <c r="M265" s="35">
        <f t="shared" si="13"/>
        <v>0</v>
      </c>
      <c r="N265" s="35">
        <f t="shared" si="14"/>
        <v>10.080000000000002</v>
      </c>
    </row>
    <row r="266" spans="1:14">
      <c r="A266" s="33">
        <v>41290</v>
      </c>
      <c r="B266" s="29">
        <v>171</v>
      </c>
      <c r="C266">
        <v>25</v>
      </c>
      <c r="D266" s="34" t="s">
        <v>171</v>
      </c>
      <c r="E266" s="34" t="s">
        <v>172</v>
      </c>
      <c r="F266" s="35">
        <v>0.95</v>
      </c>
      <c r="G266" s="36">
        <v>0</v>
      </c>
      <c r="H266" s="35">
        <v>0.95</v>
      </c>
      <c r="I266" s="35">
        <v>0.35</v>
      </c>
      <c r="J266">
        <v>29</v>
      </c>
      <c r="K266">
        <v>3030</v>
      </c>
      <c r="L266" s="37">
        <f t="shared" si="12"/>
        <v>27.549999999999997</v>
      </c>
      <c r="M266" s="35">
        <f t="shared" si="13"/>
        <v>0</v>
      </c>
      <c r="N266" s="35">
        <f t="shared" si="14"/>
        <v>17.399999999999999</v>
      </c>
    </row>
    <row r="267" spans="1:14">
      <c r="A267" s="33">
        <v>41290</v>
      </c>
      <c r="B267" s="29">
        <v>172</v>
      </c>
      <c r="C267">
        <v>41</v>
      </c>
      <c r="D267" s="34" t="s">
        <v>173</v>
      </c>
      <c r="E267" s="34" t="s">
        <v>172</v>
      </c>
      <c r="F267" s="35">
        <v>18.95</v>
      </c>
      <c r="G267" s="36">
        <v>0</v>
      </c>
      <c r="H267" s="35">
        <v>18.95</v>
      </c>
      <c r="I267" s="35">
        <v>9.98</v>
      </c>
      <c r="J267">
        <v>5</v>
      </c>
      <c r="K267">
        <v>3029</v>
      </c>
      <c r="L267" s="37">
        <f t="shared" si="12"/>
        <v>94.75</v>
      </c>
      <c r="M267" s="35">
        <f t="shared" si="13"/>
        <v>0</v>
      </c>
      <c r="N267" s="35">
        <f t="shared" si="14"/>
        <v>44.849999999999994</v>
      </c>
    </row>
    <row r="268" spans="1:14">
      <c r="A268" s="33">
        <v>41290</v>
      </c>
      <c r="B268" s="29">
        <v>173</v>
      </c>
      <c r="C268">
        <v>9</v>
      </c>
      <c r="D268" s="34" t="s">
        <v>171</v>
      </c>
      <c r="E268" s="34" t="s">
        <v>172</v>
      </c>
      <c r="F268" s="35">
        <v>48.95</v>
      </c>
      <c r="G268" s="36">
        <v>0.1</v>
      </c>
      <c r="H268" s="35">
        <v>44.06</v>
      </c>
      <c r="I268" s="35">
        <v>24.52</v>
      </c>
      <c r="J268">
        <v>19</v>
      </c>
      <c r="K268">
        <v>3019</v>
      </c>
      <c r="L268" s="37">
        <f t="shared" si="12"/>
        <v>837.1400000000001</v>
      </c>
      <c r="M268" s="35">
        <f t="shared" si="13"/>
        <v>4.8900000000000006</v>
      </c>
      <c r="N268" s="35">
        <f t="shared" si="14"/>
        <v>371.26000000000005</v>
      </c>
    </row>
    <row r="269" spans="1:14">
      <c r="A269" s="33">
        <v>41290</v>
      </c>
      <c r="B269" s="29">
        <v>173</v>
      </c>
      <c r="C269">
        <v>9</v>
      </c>
      <c r="D269" s="34" t="s">
        <v>171</v>
      </c>
      <c r="E269" s="34" t="s">
        <v>172</v>
      </c>
      <c r="F269" s="35">
        <v>48.95</v>
      </c>
      <c r="G269" s="36">
        <v>0</v>
      </c>
      <c r="H269" s="35">
        <v>48.95</v>
      </c>
      <c r="I269" s="35">
        <v>24.52</v>
      </c>
      <c r="J269">
        <v>3</v>
      </c>
      <c r="K269">
        <v>3019</v>
      </c>
      <c r="L269" s="37">
        <f t="shared" si="12"/>
        <v>146.85000000000002</v>
      </c>
      <c r="M269" s="35">
        <f t="shared" si="13"/>
        <v>0</v>
      </c>
      <c r="N269" s="35">
        <f t="shared" si="14"/>
        <v>73.290000000000006</v>
      </c>
    </row>
    <row r="270" spans="1:14">
      <c r="A270" s="33">
        <v>41290</v>
      </c>
      <c r="B270" s="29">
        <v>174</v>
      </c>
      <c r="C270">
        <v>48</v>
      </c>
      <c r="D270" s="34" t="s">
        <v>171</v>
      </c>
      <c r="E270" s="34" t="s">
        <v>172</v>
      </c>
      <c r="F270" s="35">
        <v>3.95</v>
      </c>
      <c r="G270" s="36">
        <v>0</v>
      </c>
      <c r="H270" s="35">
        <v>3.95</v>
      </c>
      <c r="I270" s="35">
        <v>1.43</v>
      </c>
      <c r="J270">
        <v>1</v>
      </c>
      <c r="K270">
        <v>3016</v>
      </c>
      <c r="L270" s="37">
        <f t="shared" si="12"/>
        <v>3.95</v>
      </c>
      <c r="M270" s="35">
        <f t="shared" si="13"/>
        <v>0</v>
      </c>
      <c r="N270" s="35">
        <f t="shared" si="14"/>
        <v>2.5200000000000005</v>
      </c>
    </row>
    <row r="271" spans="1:14">
      <c r="A271" s="33">
        <v>41290</v>
      </c>
      <c r="B271" s="29">
        <v>174</v>
      </c>
      <c r="C271">
        <v>11</v>
      </c>
      <c r="D271" s="34" t="s">
        <v>171</v>
      </c>
      <c r="E271" s="34" t="s">
        <v>172</v>
      </c>
      <c r="F271" s="35">
        <v>65.95</v>
      </c>
      <c r="G271" s="36">
        <v>0</v>
      </c>
      <c r="H271" s="35">
        <v>65.95</v>
      </c>
      <c r="I271" s="35">
        <v>37.97</v>
      </c>
      <c r="J271">
        <v>1</v>
      </c>
      <c r="K271">
        <v>3016</v>
      </c>
      <c r="L271" s="37">
        <f t="shared" si="12"/>
        <v>65.95</v>
      </c>
      <c r="M271" s="35">
        <f t="shared" si="13"/>
        <v>0</v>
      </c>
      <c r="N271" s="35">
        <f t="shared" si="14"/>
        <v>27.980000000000004</v>
      </c>
    </row>
    <row r="272" spans="1:14">
      <c r="A272" s="33">
        <v>41290</v>
      </c>
      <c r="B272" s="29">
        <v>174</v>
      </c>
      <c r="C272">
        <v>4</v>
      </c>
      <c r="D272" s="34" t="s">
        <v>171</v>
      </c>
      <c r="E272" s="34" t="s">
        <v>172</v>
      </c>
      <c r="F272" s="35">
        <v>73.95</v>
      </c>
      <c r="G272" s="36">
        <v>0</v>
      </c>
      <c r="H272" s="35">
        <v>73.95</v>
      </c>
      <c r="I272" s="35">
        <v>38.86</v>
      </c>
      <c r="J272">
        <v>1</v>
      </c>
      <c r="K272">
        <v>3016</v>
      </c>
      <c r="L272" s="37">
        <f t="shared" si="12"/>
        <v>73.95</v>
      </c>
      <c r="M272" s="35">
        <f t="shared" si="13"/>
        <v>0</v>
      </c>
      <c r="N272" s="35">
        <f t="shared" si="14"/>
        <v>35.090000000000003</v>
      </c>
    </row>
    <row r="273" spans="1:14">
      <c r="A273" s="33">
        <v>41290</v>
      </c>
      <c r="B273" s="29">
        <v>174</v>
      </c>
      <c r="C273">
        <v>37</v>
      </c>
      <c r="D273" s="34" t="s">
        <v>171</v>
      </c>
      <c r="E273" s="34" t="s">
        <v>172</v>
      </c>
      <c r="F273" s="35">
        <v>24.95</v>
      </c>
      <c r="G273" s="36">
        <v>0</v>
      </c>
      <c r="H273" s="35">
        <v>24.95</v>
      </c>
      <c r="I273" s="35">
        <v>9.3800000000000008</v>
      </c>
      <c r="J273">
        <v>11</v>
      </c>
      <c r="K273">
        <v>3016</v>
      </c>
      <c r="L273" s="37">
        <f t="shared" si="12"/>
        <v>274.45</v>
      </c>
      <c r="M273" s="35">
        <f t="shared" si="13"/>
        <v>0</v>
      </c>
      <c r="N273" s="35">
        <f t="shared" si="14"/>
        <v>171.26999999999998</v>
      </c>
    </row>
    <row r="274" spans="1:14">
      <c r="A274" s="33">
        <v>41290</v>
      </c>
      <c r="B274" s="29">
        <v>175</v>
      </c>
      <c r="C274">
        <v>1</v>
      </c>
      <c r="D274" s="34" t="s">
        <v>171</v>
      </c>
      <c r="E274" s="34" t="s">
        <v>172</v>
      </c>
      <c r="F274" s="35">
        <v>43.95</v>
      </c>
      <c r="G274" s="36">
        <v>0</v>
      </c>
      <c r="H274" s="35">
        <v>43.95</v>
      </c>
      <c r="I274" s="35">
        <v>25.6</v>
      </c>
      <c r="J274">
        <v>10</v>
      </c>
      <c r="K274">
        <v>3024</v>
      </c>
      <c r="L274" s="37">
        <f t="shared" si="12"/>
        <v>439.5</v>
      </c>
      <c r="M274" s="35">
        <f t="shared" si="13"/>
        <v>0</v>
      </c>
      <c r="N274" s="35">
        <f t="shared" si="14"/>
        <v>183.5</v>
      </c>
    </row>
    <row r="275" spans="1:14">
      <c r="A275" s="33">
        <v>41290</v>
      </c>
      <c r="B275" s="29">
        <v>176</v>
      </c>
      <c r="C275">
        <v>50</v>
      </c>
      <c r="D275" s="34" t="s">
        <v>173</v>
      </c>
      <c r="E275" s="34" t="s">
        <v>172</v>
      </c>
      <c r="F275" s="35">
        <v>24.95</v>
      </c>
      <c r="G275" s="36">
        <v>0</v>
      </c>
      <c r="H275" s="35">
        <v>24.95</v>
      </c>
      <c r="I275" s="35">
        <v>12.14</v>
      </c>
      <c r="J275">
        <v>3</v>
      </c>
      <c r="K275">
        <v>3020</v>
      </c>
      <c r="L275" s="37">
        <f t="shared" si="12"/>
        <v>74.849999999999994</v>
      </c>
      <c r="M275" s="35">
        <f t="shared" si="13"/>
        <v>0</v>
      </c>
      <c r="N275" s="35">
        <f t="shared" si="14"/>
        <v>38.429999999999993</v>
      </c>
    </row>
    <row r="276" spans="1:14">
      <c r="A276" s="33">
        <v>41290</v>
      </c>
      <c r="B276" s="29">
        <v>176</v>
      </c>
      <c r="C276">
        <v>38</v>
      </c>
      <c r="D276" s="34" t="s">
        <v>173</v>
      </c>
      <c r="E276" s="34" t="s">
        <v>172</v>
      </c>
      <c r="F276" s="35">
        <v>24.95</v>
      </c>
      <c r="G276" s="36">
        <v>0</v>
      </c>
      <c r="H276" s="35">
        <v>24.95</v>
      </c>
      <c r="I276" s="35">
        <v>11.48</v>
      </c>
      <c r="J276">
        <v>4</v>
      </c>
      <c r="K276">
        <v>3020</v>
      </c>
      <c r="L276" s="37">
        <f t="shared" si="12"/>
        <v>99.8</v>
      </c>
      <c r="M276" s="35">
        <f t="shared" si="13"/>
        <v>0</v>
      </c>
      <c r="N276" s="35">
        <f t="shared" si="14"/>
        <v>53.879999999999995</v>
      </c>
    </row>
    <row r="277" spans="1:14">
      <c r="A277" s="33">
        <v>41290</v>
      </c>
      <c r="B277" s="29">
        <v>177</v>
      </c>
      <c r="C277">
        <v>12</v>
      </c>
      <c r="D277" s="34" t="s">
        <v>171</v>
      </c>
      <c r="E277" s="34" t="s">
        <v>172</v>
      </c>
      <c r="F277" s="35">
        <v>47.95</v>
      </c>
      <c r="G277" s="36">
        <v>0</v>
      </c>
      <c r="H277" s="35">
        <v>47.95</v>
      </c>
      <c r="I277" s="35">
        <v>20.7</v>
      </c>
      <c r="J277">
        <v>1</v>
      </c>
      <c r="K277">
        <v>3025</v>
      </c>
      <c r="L277" s="37">
        <f t="shared" si="12"/>
        <v>47.95</v>
      </c>
      <c r="M277" s="35">
        <f t="shared" si="13"/>
        <v>0</v>
      </c>
      <c r="N277" s="35">
        <f t="shared" si="14"/>
        <v>27.250000000000004</v>
      </c>
    </row>
    <row r="278" spans="1:14">
      <c r="A278" s="33">
        <v>41291</v>
      </c>
      <c r="B278" s="29">
        <v>178</v>
      </c>
      <c r="C278">
        <v>27</v>
      </c>
      <c r="D278" s="34" t="s">
        <v>169</v>
      </c>
      <c r="E278" s="34" t="s">
        <v>172</v>
      </c>
      <c r="F278" s="35">
        <v>4.95</v>
      </c>
      <c r="G278" s="36">
        <v>0</v>
      </c>
      <c r="H278" s="35">
        <v>4.95</v>
      </c>
      <c r="I278" s="35">
        <v>1.82</v>
      </c>
      <c r="J278">
        <v>2</v>
      </c>
      <c r="K278">
        <v>3026</v>
      </c>
      <c r="L278" s="37">
        <f t="shared" si="12"/>
        <v>9.9</v>
      </c>
      <c r="M278" s="35">
        <f t="shared" si="13"/>
        <v>0</v>
      </c>
      <c r="N278" s="35">
        <f t="shared" si="14"/>
        <v>6.26</v>
      </c>
    </row>
    <row r="279" spans="1:14">
      <c r="A279" s="33">
        <v>41291</v>
      </c>
      <c r="B279" s="29">
        <v>179</v>
      </c>
      <c r="C279">
        <v>42</v>
      </c>
      <c r="D279" s="34" t="s">
        <v>167</v>
      </c>
      <c r="E279" s="34" t="s">
        <v>172</v>
      </c>
      <c r="F279" s="35">
        <v>35.950000000000003</v>
      </c>
      <c r="G279" s="36">
        <v>0</v>
      </c>
      <c r="H279" s="35">
        <v>35.950000000000003</v>
      </c>
      <c r="I279" s="35">
        <v>20.25</v>
      </c>
      <c r="J279">
        <v>2</v>
      </c>
      <c r="K279">
        <v>3025</v>
      </c>
      <c r="L279" s="37">
        <f t="shared" si="12"/>
        <v>71.900000000000006</v>
      </c>
      <c r="M279" s="35">
        <f t="shared" si="13"/>
        <v>0</v>
      </c>
      <c r="N279" s="35">
        <f t="shared" si="14"/>
        <v>31.400000000000006</v>
      </c>
    </row>
    <row r="280" spans="1:14">
      <c r="A280" s="33">
        <v>41291</v>
      </c>
      <c r="B280" s="29">
        <v>179</v>
      </c>
      <c r="C280">
        <v>35</v>
      </c>
      <c r="D280" s="34" t="s">
        <v>167</v>
      </c>
      <c r="E280" s="34" t="s">
        <v>172</v>
      </c>
      <c r="F280" s="35">
        <v>0.95</v>
      </c>
      <c r="G280" s="36">
        <v>0.1</v>
      </c>
      <c r="H280" s="35">
        <v>0.86</v>
      </c>
      <c r="I280" s="35">
        <v>0.47</v>
      </c>
      <c r="J280">
        <v>2</v>
      </c>
      <c r="K280">
        <v>3025</v>
      </c>
      <c r="L280" s="37">
        <f t="shared" si="12"/>
        <v>1.72</v>
      </c>
      <c r="M280" s="35">
        <f t="shared" si="13"/>
        <v>8.9999999999999969E-2</v>
      </c>
      <c r="N280" s="35">
        <f t="shared" si="14"/>
        <v>0.78</v>
      </c>
    </row>
    <row r="281" spans="1:14">
      <c r="A281" s="33">
        <v>41291</v>
      </c>
      <c r="B281" s="29">
        <v>180</v>
      </c>
      <c r="C281">
        <v>45</v>
      </c>
      <c r="D281" s="34" t="s">
        <v>169</v>
      </c>
      <c r="E281" s="34" t="s">
        <v>172</v>
      </c>
      <c r="F281" s="35">
        <v>38.950000000000003</v>
      </c>
      <c r="G281" s="36">
        <v>0</v>
      </c>
      <c r="H281" s="35">
        <v>38.950000000000003</v>
      </c>
      <c r="I281" s="35">
        <v>22.33</v>
      </c>
      <c r="J281">
        <v>6</v>
      </c>
      <c r="K281">
        <v>3013</v>
      </c>
      <c r="L281" s="37">
        <f t="shared" si="12"/>
        <v>233.70000000000002</v>
      </c>
      <c r="M281" s="35">
        <f t="shared" si="13"/>
        <v>0</v>
      </c>
      <c r="N281" s="35">
        <f t="shared" si="14"/>
        <v>99.720000000000027</v>
      </c>
    </row>
    <row r="282" spans="1:14">
      <c r="A282" s="33">
        <v>41291</v>
      </c>
      <c r="B282" s="29">
        <v>181</v>
      </c>
      <c r="C282">
        <v>20</v>
      </c>
      <c r="D282" s="34" t="s">
        <v>167</v>
      </c>
      <c r="E282" s="34" t="s">
        <v>172</v>
      </c>
      <c r="F282" s="35">
        <v>16.95</v>
      </c>
      <c r="G282" s="36">
        <v>0.1</v>
      </c>
      <c r="H282" s="35">
        <v>15.26</v>
      </c>
      <c r="I282" s="35">
        <v>6.76</v>
      </c>
      <c r="J282">
        <v>17</v>
      </c>
      <c r="K282">
        <v>3010</v>
      </c>
      <c r="L282" s="37">
        <f t="shared" si="12"/>
        <v>259.42</v>
      </c>
      <c r="M282" s="35">
        <f t="shared" si="13"/>
        <v>1.6899999999999995</v>
      </c>
      <c r="N282" s="35">
        <f t="shared" si="14"/>
        <v>144.5</v>
      </c>
    </row>
    <row r="283" spans="1:14">
      <c r="A283" s="33">
        <v>41291</v>
      </c>
      <c r="B283" s="29">
        <v>182</v>
      </c>
      <c r="C283">
        <v>11</v>
      </c>
      <c r="D283" s="34" t="s">
        <v>169</v>
      </c>
      <c r="E283" s="34" t="s">
        <v>172</v>
      </c>
      <c r="F283" s="35">
        <v>65.95</v>
      </c>
      <c r="G283" s="36">
        <v>0</v>
      </c>
      <c r="H283" s="35">
        <v>65.95</v>
      </c>
      <c r="I283" s="35">
        <v>37.97</v>
      </c>
      <c r="J283">
        <v>17</v>
      </c>
      <c r="K283">
        <v>3029</v>
      </c>
      <c r="L283" s="37">
        <f t="shared" si="12"/>
        <v>1121.1500000000001</v>
      </c>
      <c r="M283" s="35">
        <f t="shared" si="13"/>
        <v>0</v>
      </c>
      <c r="N283" s="35">
        <f t="shared" si="14"/>
        <v>475.66000000000008</v>
      </c>
    </row>
    <row r="284" spans="1:14">
      <c r="A284" s="33">
        <v>41291</v>
      </c>
      <c r="B284" s="29">
        <v>182</v>
      </c>
      <c r="C284">
        <v>11</v>
      </c>
      <c r="D284" s="34" t="s">
        <v>169</v>
      </c>
      <c r="E284" s="34" t="s">
        <v>172</v>
      </c>
      <c r="F284" s="35">
        <v>65.95</v>
      </c>
      <c r="G284" s="36">
        <v>0.1</v>
      </c>
      <c r="H284" s="35">
        <v>59.36</v>
      </c>
      <c r="I284" s="35">
        <v>37.97</v>
      </c>
      <c r="J284">
        <v>1</v>
      </c>
      <c r="K284">
        <v>3029</v>
      </c>
      <c r="L284" s="37">
        <f t="shared" si="12"/>
        <v>59.36</v>
      </c>
      <c r="M284" s="35">
        <f t="shared" si="13"/>
        <v>6.5900000000000034</v>
      </c>
      <c r="N284" s="35">
        <f t="shared" si="14"/>
        <v>21.39</v>
      </c>
    </row>
    <row r="285" spans="1:14">
      <c r="A285" s="33">
        <v>41291</v>
      </c>
      <c r="B285" s="29">
        <v>183</v>
      </c>
      <c r="C285">
        <v>29</v>
      </c>
      <c r="D285" s="34" t="s">
        <v>169</v>
      </c>
      <c r="E285" s="34" t="s">
        <v>172</v>
      </c>
      <c r="F285" s="35">
        <v>40.950000000000003</v>
      </c>
      <c r="G285" s="36">
        <v>0.1</v>
      </c>
      <c r="H285" s="35">
        <v>36.86</v>
      </c>
      <c r="I285" s="35">
        <v>15.51</v>
      </c>
      <c r="J285">
        <v>5</v>
      </c>
      <c r="K285">
        <v>3026</v>
      </c>
      <c r="L285" s="37">
        <f t="shared" si="12"/>
        <v>184.3</v>
      </c>
      <c r="M285" s="35">
        <f t="shared" si="13"/>
        <v>4.0900000000000034</v>
      </c>
      <c r="N285" s="35">
        <f t="shared" si="14"/>
        <v>106.75</v>
      </c>
    </row>
    <row r="286" spans="1:14">
      <c r="A286" s="33">
        <v>41291</v>
      </c>
      <c r="B286" s="29">
        <v>184</v>
      </c>
      <c r="C286">
        <v>24</v>
      </c>
      <c r="D286" s="34" t="s">
        <v>167</v>
      </c>
      <c r="E286" s="34" t="s">
        <v>172</v>
      </c>
      <c r="F286" s="35">
        <v>27.95</v>
      </c>
      <c r="G286" s="36">
        <v>0</v>
      </c>
      <c r="H286" s="35">
        <v>27.95</v>
      </c>
      <c r="I286" s="35">
        <v>16.8</v>
      </c>
      <c r="J286">
        <v>33</v>
      </c>
      <c r="K286">
        <v>3014</v>
      </c>
      <c r="L286" s="37">
        <f t="shared" si="12"/>
        <v>922.35</v>
      </c>
      <c r="M286" s="35">
        <f t="shared" si="13"/>
        <v>0</v>
      </c>
      <c r="N286" s="35">
        <f t="shared" si="14"/>
        <v>367.94999999999993</v>
      </c>
    </row>
    <row r="287" spans="1:14">
      <c r="A287" s="33">
        <v>41291</v>
      </c>
      <c r="B287" s="29">
        <v>185</v>
      </c>
      <c r="C287">
        <v>20</v>
      </c>
      <c r="D287" s="34" t="s">
        <v>169</v>
      </c>
      <c r="E287" s="34" t="s">
        <v>172</v>
      </c>
      <c r="F287" s="35">
        <v>16.95</v>
      </c>
      <c r="G287" s="36">
        <v>0</v>
      </c>
      <c r="H287" s="35">
        <v>16.95</v>
      </c>
      <c r="I287" s="35">
        <v>6.76</v>
      </c>
      <c r="J287">
        <v>9</v>
      </c>
      <c r="K287">
        <v>3018</v>
      </c>
      <c r="L287" s="37">
        <f t="shared" si="12"/>
        <v>152.54999999999998</v>
      </c>
      <c r="M287" s="35">
        <f t="shared" si="13"/>
        <v>0</v>
      </c>
      <c r="N287" s="35">
        <f t="shared" si="14"/>
        <v>91.71</v>
      </c>
    </row>
    <row r="288" spans="1:14">
      <c r="A288" s="33">
        <v>41291</v>
      </c>
      <c r="B288" s="29">
        <v>186</v>
      </c>
      <c r="C288">
        <v>30</v>
      </c>
      <c r="D288" s="34" t="s">
        <v>169</v>
      </c>
      <c r="E288" s="34" t="s">
        <v>172</v>
      </c>
      <c r="F288" s="35">
        <v>10.95</v>
      </c>
      <c r="G288" s="36">
        <v>0.1</v>
      </c>
      <c r="H288" s="35">
        <v>9.86</v>
      </c>
      <c r="I288" s="35">
        <v>4.8</v>
      </c>
      <c r="J288">
        <v>3</v>
      </c>
      <c r="K288">
        <v>3027</v>
      </c>
      <c r="L288" s="37">
        <f t="shared" si="12"/>
        <v>29.58</v>
      </c>
      <c r="M288" s="35">
        <f t="shared" si="13"/>
        <v>1.0899999999999999</v>
      </c>
      <c r="N288" s="35">
        <f t="shared" si="14"/>
        <v>15.18</v>
      </c>
    </row>
    <row r="289" spans="1:14">
      <c r="A289" s="33">
        <v>41291</v>
      </c>
      <c r="B289" s="29">
        <v>187</v>
      </c>
      <c r="C289">
        <v>13</v>
      </c>
      <c r="D289" s="34" t="s">
        <v>167</v>
      </c>
      <c r="E289" s="34" t="s">
        <v>172</v>
      </c>
      <c r="F289" s="35">
        <v>26.95</v>
      </c>
      <c r="G289" s="36">
        <v>0</v>
      </c>
      <c r="H289" s="35">
        <v>26.95</v>
      </c>
      <c r="I289" s="35">
        <v>13.26</v>
      </c>
      <c r="J289">
        <v>14</v>
      </c>
      <c r="K289">
        <v>3027</v>
      </c>
      <c r="L289" s="37">
        <f t="shared" si="12"/>
        <v>377.3</v>
      </c>
      <c r="M289" s="35">
        <f t="shared" si="13"/>
        <v>0</v>
      </c>
      <c r="N289" s="35">
        <f t="shared" si="14"/>
        <v>191.66</v>
      </c>
    </row>
    <row r="290" spans="1:14">
      <c r="A290" s="33">
        <v>41291</v>
      </c>
      <c r="B290" s="29">
        <v>188</v>
      </c>
      <c r="C290">
        <v>5</v>
      </c>
      <c r="D290" s="34" t="s">
        <v>169</v>
      </c>
      <c r="E290" s="34" t="s">
        <v>172</v>
      </c>
      <c r="F290" s="35">
        <v>24.95</v>
      </c>
      <c r="G290" s="36">
        <v>0.1</v>
      </c>
      <c r="H290" s="35">
        <v>22.46</v>
      </c>
      <c r="I290" s="35">
        <v>12.27</v>
      </c>
      <c r="J290">
        <v>5</v>
      </c>
      <c r="K290">
        <v>3032</v>
      </c>
      <c r="L290" s="37">
        <f t="shared" si="12"/>
        <v>112.30000000000001</v>
      </c>
      <c r="M290" s="35">
        <f t="shared" si="13"/>
        <v>2.4899999999999984</v>
      </c>
      <c r="N290" s="35">
        <f t="shared" si="14"/>
        <v>50.95</v>
      </c>
    </row>
    <row r="291" spans="1:14">
      <c r="A291" s="33">
        <v>41291</v>
      </c>
      <c r="B291" s="29">
        <v>188</v>
      </c>
      <c r="C291">
        <v>4</v>
      </c>
      <c r="D291" s="34" t="s">
        <v>169</v>
      </c>
      <c r="E291" s="34" t="s">
        <v>172</v>
      </c>
      <c r="F291" s="35">
        <v>73.95</v>
      </c>
      <c r="G291" s="36">
        <v>0</v>
      </c>
      <c r="H291" s="35">
        <v>73.95</v>
      </c>
      <c r="I291" s="35">
        <v>38.86</v>
      </c>
      <c r="J291">
        <v>2</v>
      </c>
      <c r="K291">
        <v>3032</v>
      </c>
      <c r="L291" s="37">
        <f t="shared" si="12"/>
        <v>147.9</v>
      </c>
      <c r="M291" s="35">
        <f t="shared" si="13"/>
        <v>0</v>
      </c>
      <c r="N291" s="35">
        <f t="shared" si="14"/>
        <v>70.180000000000007</v>
      </c>
    </row>
    <row r="292" spans="1:14">
      <c r="A292" s="33">
        <v>41291</v>
      </c>
      <c r="B292" s="29">
        <v>189</v>
      </c>
      <c r="C292">
        <v>29</v>
      </c>
      <c r="D292" s="34" t="s">
        <v>167</v>
      </c>
      <c r="E292" s="34" t="s">
        <v>172</v>
      </c>
      <c r="F292" s="35">
        <v>40.950000000000003</v>
      </c>
      <c r="G292" s="36">
        <v>0</v>
      </c>
      <c r="H292" s="35">
        <v>40.950000000000003</v>
      </c>
      <c r="I292" s="35">
        <v>15.51</v>
      </c>
      <c r="J292">
        <v>4</v>
      </c>
      <c r="K292">
        <v>3011</v>
      </c>
      <c r="L292" s="37">
        <f t="shared" si="12"/>
        <v>163.80000000000001</v>
      </c>
      <c r="M292" s="35">
        <f t="shared" si="13"/>
        <v>0</v>
      </c>
      <c r="N292" s="35">
        <f t="shared" si="14"/>
        <v>101.76000000000002</v>
      </c>
    </row>
    <row r="293" spans="1:14">
      <c r="A293" s="33">
        <v>41291</v>
      </c>
      <c r="B293" s="29">
        <v>189</v>
      </c>
      <c r="C293">
        <v>22</v>
      </c>
      <c r="D293" s="34" t="s">
        <v>167</v>
      </c>
      <c r="E293" s="34" t="s">
        <v>172</v>
      </c>
      <c r="F293" s="35">
        <v>0.95</v>
      </c>
      <c r="G293" s="36">
        <v>0.1</v>
      </c>
      <c r="H293" s="35">
        <v>0.86</v>
      </c>
      <c r="I293" s="35">
        <v>0.56999999999999995</v>
      </c>
      <c r="J293">
        <v>8</v>
      </c>
      <c r="K293">
        <v>3011</v>
      </c>
      <c r="L293" s="37">
        <f t="shared" si="12"/>
        <v>6.88</v>
      </c>
      <c r="M293" s="35">
        <f t="shared" si="13"/>
        <v>8.9999999999999969E-2</v>
      </c>
      <c r="N293" s="35">
        <f t="shared" si="14"/>
        <v>2.3200000000000003</v>
      </c>
    </row>
    <row r="294" spans="1:14">
      <c r="A294" s="33">
        <v>41291</v>
      </c>
      <c r="B294" s="29">
        <v>190</v>
      </c>
      <c r="C294">
        <v>12</v>
      </c>
      <c r="D294" s="34" t="s">
        <v>169</v>
      </c>
      <c r="E294" s="34" t="s">
        <v>172</v>
      </c>
      <c r="F294" s="35">
        <v>47.95</v>
      </c>
      <c r="G294" s="36">
        <v>0</v>
      </c>
      <c r="H294" s="35">
        <v>47.95</v>
      </c>
      <c r="I294" s="35">
        <v>20.7</v>
      </c>
      <c r="J294">
        <v>4</v>
      </c>
      <c r="K294">
        <v>3021</v>
      </c>
      <c r="L294" s="37">
        <f t="shared" si="12"/>
        <v>191.8</v>
      </c>
      <c r="M294" s="35">
        <f t="shared" si="13"/>
        <v>0</v>
      </c>
      <c r="N294" s="35">
        <f t="shared" si="14"/>
        <v>109.00000000000001</v>
      </c>
    </row>
    <row r="295" spans="1:14">
      <c r="A295" s="33">
        <v>41291</v>
      </c>
      <c r="B295" s="29">
        <v>191</v>
      </c>
      <c r="C295">
        <v>42</v>
      </c>
      <c r="D295" s="34" t="s">
        <v>167</v>
      </c>
      <c r="E295" s="34" t="s">
        <v>172</v>
      </c>
      <c r="F295" s="35">
        <v>35.950000000000003</v>
      </c>
      <c r="G295" s="36">
        <v>0</v>
      </c>
      <c r="H295" s="35">
        <v>35.950000000000003</v>
      </c>
      <c r="I295" s="35">
        <v>20.25</v>
      </c>
      <c r="J295">
        <v>1</v>
      </c>
      <c r="K295">
        <v>3031</v>
      </c>
      <c r="L295" s="37">
        <f t="shared" si="12"/>
        <v>35.950000000000003</v>
      </c>
      <c r="M295" s="35">
        <f t="shared" si="13"/>
        <v>0</v>
      </c>
      <c r="N295" s="35">
        <f t="shared" si="14"/>
        <v>15.700000000000003</v>
      </c>
    </row>
    <row r="296" spans="1:14">
      <c r="A296" s="33">
        <v>41291</v>
      </c>
      <c r="B296" s="29">
        <v>192</v>
      </c>
      <c r="C296">
        <v>41</v>
      </c>
      <c r="D296" s="34" t="s">
        <v>169</v>
      </c>
      <c r="E296" s="34" t="s">
        <v>172</v>
      </c>
      <c r="F296" s="35">
        <v>18.95</v>
      </c>
      <c r="G296" s="36">
        <v>0.1</v>
      </c>
      <c r="H296" s="35">
        <v>17.059999999999999</v>
      </c>
      <c r="I296" s="35">
        <v>9.98</v>
      </c>
      <c r="J296">
        <v>21</v>
      </c>
      <c r="K296">
        <v>3011</v>
      </c>
      <c r="L296" s="37">
        <f t="shared" si="12"/>
        <v>358.26</v>
      </c>
      <c r="M296" s="35">
        <f t="shared" si="13"/>
        <v>1.8900000000000006</v>
      </c>
      <c r="N296" s="35">
        <f t="shared" si="14"/>
        <v>148.67999999999995</v>
      </c>
    </row>
    <row r="297" spans="1:14">
      <c r="A297" s="33">
        <v>41291</v>
      </c>
      <c r="B297" s="29">
        <v>193</v>
      </c>
      <c r="C297">
        <v>43</v>
      </c>
      <c r="D297" s="34" t="s">
        <v>167</v>
      </c>
      <c r="E297" s="34" t="s">
        <v>172</v>
      </c>
      <c r="F297" s="35">
        <v>11.95</v>
      </c>
      <c r="G297" s="36">
        <v>0</v>
      </c>
      <c r="H297" s="35">
        <v>11.95</v>
      </c>
      <c r="I297" s="35">
        <v>3.32</v>
      </c>
      <c r="J297">
        <v>5</v>
      </c>
      <c r="K297">
        <v>3014</v>
      </c>
      <c r="L297" s="37">
        <f t="shared" si="12"/>
        <v>59.75</v>
      </c>
      <c r="M297" s="35">
        <f t="shared" si="13"/>
        <v>0</v>
      </c>
      <c r="N297" s="35">
        <f t="shared" si="14"/>
        <v>43.149999999999991</v>
      </c>
    </row>
    <row r="298" spans="1:14">
      <c r="A298" s="33">
        <v>41291</v>
      </c>
      <c r="B298" s="29">
        <v>194</v>
      </c>
      <c r="C298">
        <v>13</v>
      </c>
      <c r="D298" s="34" t="s">
        <v>169</v>
      </c>
      <c r="E298" s="34" t="s">
        <v>172</v>
      </c>
      <c r="F298" s="35">
        <v>26.95</v>
      </c>
      <c r="G298" s="36">
        <v>0.1</v>
      </c>
      <c r="H298" s="35">
        <v>24.26</v>
      </c>
      <c r="I298" s="35">
        <v>13.26</v>
      </c>
      <c r="J298">
        <v>8</v>
      </c>
      <c r="K298">
        <v>3011</v>
      </c>
      <c r="L298" s="37">
        <f t="shared" si="12"/>
        <v>194.08</v>
      </c>
      <c r="M298" s="35">
        <f t="shared" si="13"/>
        <v>2.6899999999999977</v>
      </c>
      <c r="N298" s="35">
        <f t="shared" si="14"/>
        <v>88.000000000000014</v>
      </c>
    </row>
    <row r="299" spans="1:14">
      <c r="A299" s="33">
        <v>41291</v>
      </c>
      <c r="B299" s="29">
        <v>194</v>
      </c>
      <c r="C299">
        <v>45</v>
      </c>
      <c r="D299" s="34" t="s">
        <v>169</v>
      </c>
      <c r="E299" s="34" t="s">
        <v>172</v>
      </c>
      <c r="F299" s="35">
        <v>38.950000000000003</v>
      </c>
      <c r="G299" s="36">
        <v>0</v>
      </c>
      <c r="H299" s="35">
        <v>38.950000000000003</v>
      </c>
      <c r="I299" s="35">
        <v>22.33</v>
      </c>
      <c r="J299">
        <v>5</v>
      </c>
      <c r="K299">
        <v>3011</v>
      </c>
      <c r="L299" s="37">
        <f t="shared" si="12"/>
        <v>194.75</v>
      </c>
      <c r="M299" s="35">
        <f t="shared" si="13"/>
        <v>0</v>
      </c>
      <c r="N299" s="35">
        <f t="shared" si="14"/>
        <v>83.100000000000023</v>
      </c>
    </row>
    <row r="300" spans="1:14">
      <c r="A300" s="33">
        <v>41291</v>
      </c>
      <c r="B300" s="29">
        <v>195</v>
      </c>
      <c r="C300">
        <v>30</v>
      </c>
      <c r="D300" s="34" t="s">
        <v>167</v>
      </c>
      <c r="E300" s="34" t="s">
        <v>172</v>
      </c>
      <c r="F300" s="35">
        <v>10.95</v>
      </c>
      <c r="G300" s="36">
        <v>0</v>
      </c>
      <c r="H300" s="35">
        <v>10.95</v>
      </c>
      <c r="I300" s="35">
        <v>4.8</v>
      </c>
      <c r="J300">
        <v>11</v>
      </c>
      <c r="K300">
        <v>3032</v>
      </c>
      <c r="L300" s="37">
        <f t="shared" si="12"/>
        <v>120.44999999999999</v>
      </c>
      <c r="M300" s="35">
        <f t="shared" si="13"/>
        <v>0</v>
      </c>
      <c r="N300" s="35">
        <f t="shared" si="14"/>
        <v>67.649999999999991</v>
      </c>
    </row>
    <row r="301" spans="1:14">
      <c r="A301" s="33">
        <v>41291</v>
      </c>
      <c r="B301" s="29">
        <v>196</v>
      </c>
      <c r="C301">
        <v>8</v>
      </c>
      <c r="D301" s="34" t="s">
        <v>167</v>
      </c>
      <c r="E301" s="34" t="s">
        <v>172</v>
      </c>
      <c r="F301" s="35">
        <v>7.95</v>
      </c>
      <c r="G301" s="36">
        <v>0.1</v>
      </c>
      <c r="H301" s="35">
        <v>7.16</v>
      </c>
      <c r="I301" s="35">
        <v>4.53</v>
      </c>
      <c r="J301">
        <v>18</v>
      </c>
      <c r="K301">
        <v>3031</v>
      </c>
      <c r="L301" s="37">
        <f t="shared" si="12"/>
        <v>128.88</v>
      </c>
      <c r="M301" s="35">
        <f t="shared" si="13"/>
        <v>0.79</v>
      </c>
      <c r="N301" s="35">
        <f t="shared" si="14"/>
        <v>47.339999999999996</v>
      </c>
    </row>
    <row r="302" spans="1:14">
      <c r="A302" s="33">
        <v>41292</v>
      </c>
      <c r="B302" s="29">
        <v>197</v>
      </c>
      <c r="C302">
        <v>49</v>
      </c>
      <c r="D302" s="34" t="s">
        <v>170</v>
      </c>
      <c r="E302" s="34" t="s">
        <v>172</v>
      </c>
      <c r="F302" s="35">
        <v>63.95</v>
      </c>
      <c r="G302" s="36">
        <v>0</v>
      </c>
      <c r="H302" s="35">
        <v>63.95</v>
      </c>
      <c r="I302" s="35">
        <v>27.1</v>
      </c>
      <c r="J302">
        <v>5</v>
      </c>
      <c r="K302">
        <v>3025</v>
      </c>
      <c r="L302" s="37">
        <f t="shared" si="12"/>
        <v>319.75</v>
      </c>
      <c r="M302" s="35">
        <f t="shared" si="13"/>
        <v>0</v>
      </c>
      <c r="N302" s="35">
        <f t="shared" si="14"/>
        <v>184.25</v>
      </c>
    </row>
    <row r="303" spans="1:14">
      <c r="A303" s="33">
        <v>41292</v>
      </c>
      <c r="B303" s="29">
        <v>198</v>
      </c>
      <c r="C303">
        <v>35</v>
      </c>
      <c r="D303" s="34" t="s">
        <v>173</v>
      </c>
      <c r="E303" s="34" t="s">
        <v>172</v>
      </c>
      <c r="F303" s="35">
        <v>0.95</v>
      </c>
      <c r="G303" s="36">
        <v>0</v>
      </c>
      <c r="H303" s="35">
        <v>0.95</v>
      </c>
      <c r="I303" s="35">
        <v>0.47</v>
      </c>
      <c r="J303">
        <v>9</v>
      </c>
      <c r="K303">
        <v>3032</v>
      </c>
      <c r="L303" s="37">
        <f t="shared" si="12"/>
        <v>8.5499999999999989</v>
      </c>
      <c r="M303" s="35">
        <f t="shared" si="13"/>
        <v>0</v>
      </c>
      <c r="N303" s="35">
        <f t="shared" si="14"/>
        <v>4.32</v>
      </c>
    </row>
    <row r="304" spans="1:14">
      <c r="A304" s="33">
        <v>41292</v>
      </c>
      <c r="B304" s="29">
        <v>198</v>
      </c>
      <c r="C304">
        <v>47</v>
      </c>
      <c r="D304" s="34" t="s">
        <v>173</v>
      </c>
      <c r="E304" s="34" t="s">
        <v>172</v>
      </c>
      <c r="F304" s="35">
        <v>28.95</v>
      </c>
      <c r="G304" s="36">
        <v>0</v>
      </c>
      <c r="H304" s="35">
        <v>28.95</v>
      </c>
      <c r="I304" s="35">
        <v>8.86</v>
      </c>
      <c r="J304">
        <v>7</v>
      </c>
      <c r="K304">
        <v>3032</v>
      </c>
      <c r="L304" s="37">
        <f t="shared" si="12"/>
        <v>202.65</v>
      </c>
      <c r="M304" s="35">
        <f t="shared" si="13"/>
        <v>0</v>
      </c>
      <c r="N304" s="35">
        <f t="shared" si="14"/>
        <v>140.63</v>
      </c>
    </row>
    <row r="305" spans="1:14">
      <c r="A305" s="33">
        <v>41292</v>
      </c>
      <c r="B305" s="29">
        <v>199</v>
      </c>
      <c r="C305">
        <v>6</v>
      </c>
      <c r="D305" s="34" t="s">
        <v>170</v>
      </c>
      <c r="E305" s="34" t="s">
        <v>172</v>
      </c>
      <c r="F305" s="35">
        <v>55.95</v>
      </c>
      <c r="G305" s="36">
        <v>0</v>
      </c>
      <c r="H305" s="35">
        <v>55.95</v>
      </c>
      <c r="I305" s="35">
        <v>16.059999999999999</v>
      </c>
      <c r="J305">
        <v>9</v>
      </c>
      <c r="K305">
        <v>3020</v>
      </c>
      <c r="L305" s="37">
        <f t="shared" si="12"/>
        <v>503.55</v>
      </c>
      <c r="M305" s="35">
        <f t="shared" si="13"/>
        <v>0</v>
      </c>
      <c r="N305" s="35">
        <f t="shared" si="14"/>
        <v>359.01</v>
      </c>
    </row>
    <row r="306" spans="1:14">
      <c r="A306" s="33">
        <v>41292</v>
      </c>
      <c r="B306" s="29">
        <v>200</v>
      </c>
      <c r="C306">
        <v>2</v>
      </c>
      <c r="D306" s="34" t="s">
        <v>170</v>
      </c>
      <c r="E306" s="34" t="s">
        <v>172</v>
      </c>
      <c r="F306" s="35">
        <v>44.95</v>
      </c>
      <c r="G306" s="36">
        <v>0</v>
      </c>
      <c r="H306" s="35">
        <v>44.95</v>
      </c>
      <c r="I306" s="35">
        <v>27.95</v>
      </c>
      <c r="J306">
        <v>3</v>
      </c>
      <c r="K306">
        <v>3017</v>
      </c>
      <c r="L306" s="37">
        <f t="shared" si="12"/>
        <v>134.85000000000002</v>
      </c>
      <c r="M306" s="35">
        <f t="shared" si="13"/>
        <v>0</v>
      </c>
      <c r="N306" s="35">
        <f t="shared" si="14"/>
        <v>51.000000000000014</v>
      </c>
    </row>
    <row r="307" spans="1:14">
      <c r="A307" s="33">
        <v>41292</v>
      </c>
      <c r="B307" s="29">
        <v>201</v>
      </c>
      <c r="C307">
        <v>17</v>
      </c>
      <c r="D307" s="34" t="s">
        <v>173</v>
      </c>
      <c r="E307" s="34" t="s">
        <v>172</v>
      </c>
      <c r="F307" s="35">
        <v>49.95</v>
      </c>
      <c r="G307" s="36">
        <v>0</v>
      </c>
      <c r="H307" s="35">
        <v>49.95</v>
      </c>
      <c r="I307" s="35">
        <v>23.93</v>
      </c>
      <c r="J307">
        <v>20</v>
      </c>
      <c r="K307">
        <v>3032</v>
      </c>
      <c r="L307" s="37">
        <f t="shared" si="12"/>
        <v>999</v>
      </c>
      <c r="M307" s="35">
        <f t="shared" si="13"/>
        <v>0</v>
      </c>
      <c r="N307" s="35">
        <f t="shared" si="14"/>
        <v>520.40000000000009</v>
      </c>
    </row>
    <row r="308" spans="1:14">
      <c r="A308" s="33">
        <v>41292</v>
      </c>
      <c r="B308" s="29">
        <v>202</v>
      </c>
      <c r="C308">
        <v>43</v>
      </c>
      <c r="D308" s="34" t="s">
        <v>173</v>
      </c>
      <c r="E308" s="34" t="s">
        <v>172</v>
      </c>
      <c r="F308" s="35">
        <v>11.95</v>
      </c>
      <c r="G308" s="36">
        <v>0</v>
      </c>
      <c r="H308" s="35">
        <v>11.95</v>
      </c>
      <c r="I308" s="35">
        <v>3.32</v>
      </c>
      <c r="J308">
        <v>7</v>
      </c>
      <c r="K308">
        <v>3029</v>
      </c>
      <c r="L308" s="37">
        <f t="shared" si="12"/>
        <v>83.649999999999991</v>
      </c>
      <c r="M308" s="35">
        <f t="shared" si="13"/>
        <v>0</v>
      </c>
      <c r="N308" s="35">
        <f t="shared" si="14"/>
        <v>60.41</v>
      </c>
    </row>
    <row r="309" spans="1:14">
      <c r="A309" s="33">
        <v>41292</v>
      </c>
      <c r="B309" s="29">
        <v>203</v>
      </c>
      <c r="C309">
        <v>3</v>
      </c>
      <c r="D309" s="34" t="s">
        <v>170</v>
      </c>
      <c r="E309" s="34" t="s">
        <v>172</v>
      </c>
      <c r="F309" s="35">
        <v>59.95</v>
      </c>
      <c r="G309" s="36">
        <v>0</v>
      </c>
      <c r="H309" s="35">
        <v>59.95</v>
      </c>
      <c r="I309" s="35">
        <v>28.73</v>
      </c>
      <c r="J309">
        <v>6</v>
      </c>
      <c r="K309">
        <v>3029</v>
      </c>
      <c r="L309" s="37">
        <f t="shared" si="12"/>
        <v>359.70000000000005</v>
      </c>
      <c r="M309" s="35">
        <f t="shared" si="13"/>
        <v>0</v>
      </c>
      <c r="N309" s="35">
        <f t="shared" si="14"/>
        <v>187.32000000000002</v>
      </c>
    </row>
    <row r="310" spans="1:14">
      <c r="A310" s="33">
        <v>41292</v>
      </c>
      <c r="B310" s="29">
        <v>204</v>
      </c>
      <c r="C310">
        <v>13</v>
      </c>
      <c r="D310" s="34" t="s">
        <v>173</v>
      </c>
      <c r="E310" s="34" t="s">
        <v>172</v>
      </c>
      <c r="F310" s="35">
        <v>26.95</v>
      </c>
      <c r="G310" s="36">
        <v>0</v>
      </c>
      <c r="H310" s="35">
        <v>26.95</v>
      </c>
      <c r="I310" s="35">
        <v>13.26</v>
      </c>
      <c r="J310">
        <v>11</v>
      </c>
      <c r="K310">
        <v>3010</v>
      </c>
      <c r="L310" s="37">
        <f t="shared" si="12"/>
        <v>296.45</v>
      </c>
      <c r="M310" s="35">
        <f t="shared" si="13"/>
        <v>0</v>
      </c>
      <c r="N310" s="35">
        <f t="shared" si="14"/>
        <v>150.59</v>
      </c>
    </row>
    <row r="311" spans="1:14">
      <c r="A311" s="33">
        <v>41292</v>
      </c>
      <c r="B311" s="29">
        <v>205</v>
      </c>
      <c r="C311">
        <v>38</v>
      </c>
      <c r="D311" s="34" t="s">
        <v>170</v>
      </c>
      <c r="E311" s="34" t="s">
        <v>172</v>
      </c>
      <c r="F311" s="35">
        <v>24.95</v>
      </c>
      <c r="G311" s="36">
        <v>0</v>
      </c>
      <c r="H311" s="35">
        <v>24.95</v>
      </c>
      <c r="I311" s="35">
        <v>11.48</v>
      </c>
      <c r="J311">
        <v>5</v>
      </c>
      <c r="K311">
        <v>3016</v>
      </c>
      <c r="L311" s="37">
        <f t="shared" si="12"/>
        <v>124.75</v>
      </c>
      <c r="M311" s="35">
        <f t="shared" si="13"/>
        <v>0</v>
      </c>
      <c r="N311" s="35">
        <f t="shared" si="14"/>
        <v>67.349999999999994</v>
      </c>
    </row>
    <row r="312" spans="1:14">
      <c r="A312" s="33">
        <v>41292</v>
      </c>
      <c r="B312" s="29">
        <v>206</v>
      </c>
      <c r="C312">
        <v>18</v>
      </c>
      <c r="D312" s="34" t="s">
        <v>173</v>
      </c>
      <c r="E312" s="34" t="s">
        <v>172</v>
      </c>
      <c r="F312" s="35">
        <v>54.95</v>
      </c>
      <c r="G312" s="36">
        <v>0</v>
      </c>
      <c r="H312" s="35">
        <v>54.95</v>
      </c>
      <c r="I312" s="35">
        <v>26.65</v>
      </c>
      <c r="J312">
        <v>3</v>
      </c>
      <c r="K312">
        <v>3014</v>
      </c>
      <c r="L312" s="37">
        <f t="shared" si="12"/>
        <v>164.85000000000002</v>
      </c>
      <c r="M312" s="35">
        <f t="shared" si="13"/>
        <v>0</v>
      </c>
      <c r="N312" s="35">
        <f t="shared" si="14"/>
        <v>84.9</v>
      </c>
    </row>
    <row r="313" spans="1:14">
      <c r="A313" s="33">
        <v>41292</v>
      </c>
      <c r="B313" s="29">
        <v>207</v>
      </c>
      <c r="C313">
        <v>16</v>
      </c>
      <c r="D313" s="34" t="s">
        <v>170</v>
      </c>
      <c r="E313" s="34" t="s">
        <v>172</v>
      </c>
      <c r="F313" s="35">
        <v>27.95</v>
      </c>
      <c r="G313" s="36">
        <v>0</v>
      </c>
      <c r="H313" s="35">
        <v>27.95</v>
      </c>
      <c r="I313" s="35">
        <v>15.85</v>
      </c>
      <c r="J313">
        <v>6</v>
      </c>
      <c r="K313">
        <v>3010</v>
      </c>
      <c r="L313" s="37">
        <f t="shared" si="12"/>
        <v>167.7</v>
      </c>
      <c r="M313" s="35">
        <f t="shared" si="13"/>
        <v>0</v>
      </c>
      <c r="N313" s="35">
        <f t="shared" si="14"/>
        <v>72.599999999999994</v>
      </c>
    </row>
    <row r="314" spans="1:14">
      <c r="A314" s="33">
        <v>41292</v>
      </c>
      <c r="B314" s="29">
        <v>207</v>
      </c>
      <c r="C314">
        <v>42</v>
      </c>
      <c r="D314" s="34" t="s">
        <v>170</v>
      </c>
      <c r="E314" s="34" t="s">
        <v>172</v>
      </c>
      <c r="F314" s="35">
        <v>35.950000000000003</v>
      </c>
      <c r="G314" s="36">
        <v>0</v>
      </c>
      <c r="H314" s="35">
        <v>35.950000000000003</v>
      </c>
      <c r="I314" s="35">
        <v>20.25</v>
      </c>
      <c r="J314">
        <v>2</v>
      </c>
      <c r="K314">
        <v>3010</v>
      </c>
      <c r="L314" s="37">
        <f t="shared" si="12"/>
        <v>71.900000000000006</v>
      </c>
      <c r="M314" s="35">
        <f t="shared" si="13"/>
        <v>0</v>
      </c>
      <c r="N314" s="35">
        <f t="shared" si="14"/>
        <v>31.400000000000006</v>
      </c>
    </row>
    <row r="315" spans="1:14">
      <c r="A315" s="33">
        <v>41292</v>
      </c>
      <c r="B315" s="29">
        <v>208</v>
      </c>
      <c r="C315">
        <v>15</v>
      </c>
      <c r="D315" s="34" t="s">
        <v>170</v>
      </c>
      <c r="E315" s="34" t="s">
        <v>172</v>
      </c>
      <c r="F315" s="35">
        <v>28.95</v>
      </c>
      <c r="G315" s="36">
        <v>0</v>
      </c>
      <c r="H315" s="35">
        <v>28.95</v>
      </c>
      <c r="I315" s="35">
        <v>17.53</v>
      </c>
      <c r="J315">
        <v>35</v>
      </c>
      <c r="K315">
        <v>3012</v>
      </c>
      <c r="L315" s="37">
        <f t="shared" si="12"/>
        <v>1013.25</v>
      </c>
      <c r="M315" s="35">
        <f t="shared" si="13"/>
        <v>0</v>
      </c>
      <c r="N315" s="35">
        <f t="shared" si="14"/>
        <v>399.69999999999993</v>
      </c>
    </row>
    <row r="316" spans="1:14">
      <c r="A316" s="33">
        <v>41292</v>
      </c>
      <c r="B316" s="29">
        <v>209</v>
      </c>
      <c r="C316">
        <v>18</v>
      </c>
      <c r="D316" s="34" t="s">
        <v>173</v>
      </c>
      <c r="E316" s="34" t="s">
        <v>172</v>
      </c>
      <c r="F316" s="35">
        <v>54.95</v>
      </c>
      <c r="G316" s="36">
        <v>0</v>
      </c>
      <c r="H316" s="35">
        <v>54.95</v>
      </c>
      <c r="I316" s="35">
        <v>26.65</v>
      </c>
      <c r="J316">
        <v>33</v>
      </c>
      <c r="K316">
        <v>3014</v>
      </c>
      <c r="L316" s="37">
        <f t="shared" si="12"/>
        <v>1813.3500000000001</v>
      </c>
      <c r="M316" s="35">
        <f t="shared" si="13"/>
        <v>0</v>
      </c>
      <c r="N316" s="35">
        <f t="shared" si="14"/>
        <v>933.90000000000009</v>
      </c>
    </row>
    <row r="317" spans="1:14">
      <c r="A317" s="33">
        <v>41292</v>
      </c>
      <c r="B317" s="29">
        <v>209</v>
      </c>
      <c r="C317">
        <v>49</v>
      </c>
      <c r="D317" s="34" t="s">
        <v>173</v>
      </c>
      <c r="E317" s="34" t="s">
        <v>172</v>
      </c>
      <c r="F317" s="35">
        <v>63.95</v>
      </c>
      <c r="G317" s="36">
        <v>0.1</v>
      </c>
      <c r="H317" s="35">
        <v>57.56</v>
      </c>
      <c r="I317" s="35">
        <v>27.1</v>
      </c>
      <c r="J317">
        <v>1</v>
      </c>
      <c r="K317">
        <v>3014</v>
      </c>
      <c r="L317" s="37">
        <f t="shared" si="12"/>
        <v>57.56</v>
      </c>
      <c r="M317" s="35">
        <f t="shared" si="13"/>
        <v>6.3900000000000006</v>
      </c>
      <c r="N317" s="35">
        <f t="shared" si="14"/>
        <v>30.46</v>
      </c>
    </row>
    <row r="318" spans="1:14">
      <c r="A318" s="33">
        <v>41292</v>
      </c>
      <c r="B318" s="29">
        <v>209</v>
      </c>
      <c r="C318">
        <v>47</v>
      </c>
      <c r="D318" s="34" t="s">
        <v>173</v>
      </c>
      <c r="E318" s="34" t="s">
        <v>172</v>
      </c>
      <c r="F318" s="35">
        <v>28.95</v>
      </c>
      <c r="G318" s="36">
        <v>0</v>
      </c>
      <c r="H318" s="35">
        <v>28.95</v>
      </c>
      <c r="I318" s="35">
        <v>8.86</v>
      </c>
      <c r="J318">
        <v>1</v>
      </c>
      <c r="K318">
        <v>3014</v>
      </c>
      <c r="L318" s="37">
        <f t="shared" si="12"/>
        <v>28.95</v>
      </c>
      <c r="M318" s="35">
        <f t="shared" si="13"/>
        <v>0</v>
      </c>
      <c r="N318" s="35">
        <f t="shared" si="14"/>
        <v>20.09</v>
      </c>
    </row>
    <row r="319" spans="1:14">
      <c r="A319" s="33">
        <v>41292</v>
      </c>
      <c r="B319" s="29">
        <v>210</v>
      </c>
      <c r="C319">
        <v>29</v>
      </c>
      <c r="D319" s="34" t="s">
        <v>170</v>
      </c>
      <c r="E319" s="34" t="s">
        <v>172</v>
      </c>
      <c r="F319" s="35">
        <v>40.950000000000003</v>
      </c>
      <c r="G319" s="36">
        <v>0.1</v>
      </c>
      <c r="H319" s="35">
        <v>36.86</v>
      </c>
      <c r="I319" s="35">
        <v>15.51</v>
      </c>
      <c r="J319">
        <v>5</v>
      </c>
      <c r="K319">
        <v>3032</v>
      </c>
      <c r="L319" s="37">
        <f t="shared" si="12"/>
        <v>184.3</v>
      </c>
      <c r="M319" s="35">
        <f t="shared" si="13"/>
        <v>4.0900000000000034</v>
      </c>
      <c r="N319" s="35">
        <f t="shared" si="14"/>
        <v>106.75</v>
      </c>
    </row>
    <row r="320" spans="1:14">
      <c r="A320" s="33">
        <v>41292</v>
      </c>
      <c r="B320" s="29">
        <v>210</v>
      </c>
      <c r="C320">
        <v>25</v>
      </c>
      <c r="D320" s="34" t="s">
        <v>170</v>
      </c>
      <c r="E320" s="34" t="s">
        <v>172</v>
      </c>
      <c r="F320" s="35">
        <v>0.95</v>
      </c>
      <c r="G320" s="36">
        <v>0</v>
      </c>
      <c r="H320" s="35">
        <v>0.95</v>
      </c>
      <c r="I320" s="35">
        <v>0.35</v>
      </c>
      <c r="J320">
        <v>22</v>
      </c>
      <c r="K320">
        <v>3032</v>
      </c>
      <c r="L320" s="37">
        <f t="shared" si="12"/>
        <v>20.9</v>
      </c>
      <c r="M320" s="35">
        <f t="shared" si="13"/>
        <v>0</v>
      </c>
      <c r="N320" s="35">
        <f t="shared" si="14"/>
        <v>13.2</v>
      </c>
    </row>
    <row r="321" spans="1:14">
      <c r="A321" s="33">
        <v>41293</v>
      </c>
      <c r="B321" s="29">
        <v>211</v>
      </c>
      <c r="C321">
        <v>39</v>
      </c>
      <c r="D321" s="34" t="s">
        <v>170</v>
      </c>
      <c r="E321" s="34" t="s">
        <v>172</v>
      </c>
      <c r="F321" s="35">
        <v>26.95</v>
      </c>
      <c r="G321" s="36">
        <v>0</v>
      </c>
      <c r="H321" s="35">
        <v>26.95</v>
      </c>
      <c r="I321" s="35">
        <v>12.24</v>
      </c>
      <c r="J321">
        <v>7</v>
      </c>
      <c r="K321">
        <v>3021</v>
      </c>
      <c r="L321" s="37">
        <f t="shared" si="12"/>
        <v>188.65</v>
      </c>
      <c r="M321" s="35">
        <f t="shared" si="13"/>
        <v>0</v>
      </c>
      <c r="N321" s="35">
        <f t="shared" si="14"/>
        <v>102.97</v>
      </c>
    </row>
    <row r="322" spans="1:14">
      <c r="A322" s="33">
        <v>41293</v>
      </c>
      <c r="B322" s="29">
        <v>212</v>
      </c>
      <c r="C322">
        <v>48</v>
      </c>
      <c r="D322" s="34" t="s">
        <v>169</v>
      </c>
      <c r="E322" s="34" t="s">
        <v>172</v>
      </c>
      <c r="F322" s="35">
        <v>3.95</v>
      </c>
      <c r="G322" s="36">
        <v>0</v>
      </c>
      <c r="H322" s="35">
        <v>3.95</v>
      </c>
      <c r="I322" s="35">
        <v>1.43</v>
      </c>
      <c r="J322">
        <v>14</v>
      </c>
      <c r="K322">
        <v>3029</v>
      </c>
      <c r="L322" s="37">
        <f t="shared" si="12"/>
        <v>55.300000000000004</v>
      </c>
      <c r="M322" s="35">
        <f t="shared" si="13"/>
        <v>0</v>
      </c>
      <c r="N322" s="35">
        <f t="shared" si="14"/>
        <v>35.280000000000008</v>
      </c>
    </row>
    <row r="323" spans="1:14">
      <c r="A323" s="33">
        <v>41293</v>
      </c>
      <c r="B323" s="29">
        <v>213</v>
      </c>
      <c r="C323">
        <v>11</v>
      </c>
      <c r="D323" s="34" t="s">
        <v>170</v>
      </c>
      <c r="E323" s="34" t="s">
        <v>172</v>
      </c>
      <c r="F323" s="35">
        <v>65.95</v>
      </c>
      <c r="G323" s="36">
        <v>0</v>
      </c>
      <c r="H323" s="35">
        <v>65.95</v>
      </c>
      <c r="I323" s="35">
        <v>37.97</v>
      </c>
      <c r="J323">
        <v>12</v>
      </c>
      <c r="K323">
        <v>3026</v>
      </c>
      <c r="L323" s="37">
        <f t="shared" ref="L323:L386" si="15">H323*J323</f>
        <v>791.40000000000009</v>
      </c>
      <c r="M323" s="35">
        <f t="shared" ref="M323:M386" si="16">F323-H323</f>
        <v>0</v>
      </c>
      <c r="N323" s="35">
        <f t="shared" ref="N323:N386" si="17">(H323-I323)*J323</f>
        <v>335.76000000000005</v>
      </c>
    </row>
    <row r="324" spans="1:14">
      <c r="A324" s="33">
        <v>41293</v>
      </c>
      <c r="B324" s="29">
        <v>213</v>
      </c>
      <c r="C324">
        <v>48</v>
      </c>
      <c r="D324" s="34" t="s">
        <v>170</v>
      </c>
      <c r="E324" s="34" t="s">
        <v>172</v>
      </c>
      <c r="F324" s="35">
        <v>3.95</v>
      </c>
      <c r="G324" s="36">
        <v>0</v>
      </c>
      <c r="H324" s="35">
        <v>3.95</v>
      </c>
      <c r="I324" s="35">
        <v>1.43</v>
      </c>
      <c r="J324">
        <v>6</v>
      </c>
      <c r="K324">
        <v>3026</v>
      </c>
      <c r="L324" s="37">
        <f t="shared" si="15"/>
        <v>23.700000000000003</v>
      </c>
      <c r="M324" s="35">
        <f t="shared" si="16"/>
        <v>0</v>
      </c>
      <c r="N324" s="35">
        <f t="shared" si="17"/>
        <v>15.120000000000003</v>
      </c>
    </row>
    <row r="325" spans="1:14">
      <c r="A325" s="33">
        <v>41293</v>
      </c>
      <c r="B325" s="29">
        <v>214</v>
      </c>
      <c r="C325">
        <v>28</v>
      </c>
      <c r="D325" s="34" t="s">
        <v>169</v>
      </c>
      <c r="E325" s="34" t="s">
        <v>172</v>
      </c>
      <c r="F325" s="35">
        <v>0.95</v>
      </c>
      <c r="G325" s="36">
        <v>0</v>
      </c>
      <c r="H325" s="35">
        <v>0.95</v>
      </c>
      <c r="I325" s="35">
        <v>0.5</v>
      </c>
      <c r="J325">
        <v>32</v>
      </c>
      <c r="K325">
        <v>3022</v>
      </c>
      <c r="L325" s="37">
        <f t="shared" si="15"/>
        <v>30.4</v>
      </c>
      <c r="M325" s="35">
        <f t="shared" si="16"/>
        <v>0</v>
      </c>
      <c r="N325" s="35">
        <f t="shared" si="17"/>
        <v>14.399999999999999</v>
      </c>
    </row>
    <row r="326" spans="1:14">
      <c r="A326" s="33">
        <v>41293</v>
      </c>
      <c r="B326" s="29">
        <v>214</v>
      </c>
      <c r="C326">
        <v>42</v>
      </c>
      <c r="D326" s="34" t="s">
        <v>169</v>
      </c>
      <c r="E326" s="34" t="s">
        <v>172</v>
      </c>
      <c r="F326" s="35">
        <v>35.950000000000003</v>
      </c>
      <c r="G326" s="36">
        <v>0</v>
      </c>
      <c r="H326" s="35">
        <v>35.950000000000003</v>
      </c>
      <c r="I326" s="35">
        <v>20.25</v>
      </c>
      <c r="J326">
        <v>2</v>
      </c>
      <c r="K326">
        <v>3022</v>
      </c>
      <c r="L326" s="37">
        <f t="shared" si="15"/>
        <v>71.900000000000006</v>
      </c>
      <c r="M326" s="35">
        <f t="shared" si="16"/>
        <v>0</v>
      </c>
      <c r="N326" s="35">
        <f t="shared" si="17"/>
        <v>31.400000000000006</v>
      </c>
    </row>
    <row r="327" spans="1:14">
      <c r="A327" s="33">
        <v>41293</v>
      </c>
      <c r="B327" s="29">
        <v>215</v>
      </c>
      <c r="C327">
        <v>19</v>
      </c>
      <c r="D327" s="34" t="s">
        <v>170</v>
      </c>
      <c r="E327" s="34" t="s">
        <v>172</v>
      </c>
      <c r="F327" s="35">
        <v>49.95</v>
      </c>
      <c r="G327" s="36">
        <v>0.1</v>
      </c>
      <c r="H327" s="35">
        <v>44.96</v>
      </c>
      <c r="I327" s="35">
        <v>24.77</v>
      </c>
      <c r="J327">
        <v>20</v>
      </c>
      <c r="K327">
        <v>3017</v>
      </c>
      <c r="L327" s="37">
        <f t="shared" si="15"/>
        <v>899.2</v>
      </c>
      <c r="M327" s="35">
        <f t="shared" si="16"/>
        <v>4.990000000000002</v>
      </c>
      <c r="N327" s="35">
        <f t="shared" si="17"/>
        <v>403.8</v>
      </c>
    </row>
    <row r="328" spans="1:14">
      <c r="A328" s="33">
        <v>41293</v>
      </c>
      <c r="B328" s="29">
        <v>216</v>
      </c>
      <c r="C328">
        <v>19</v>
      </c>
      <c r="D328" s="34" t="s">
        <v>170</v>
      </c>
      <c r="E328" s="34" t="s">
        <v>172</v>
      </c>
      <c r="F328" s="35">
        <v>49.95</v>
      </c>
      <c r="G328" s="36">
        <v>0</v>
      </c>
      <c r="H328" s="35">
        <v>49.95</v>
      </c>
      <c r="I328" s="35">
        <v>24.77</v>
      </c>
      <c r="J328">
        <v>25</v>
      </c>
      <c r="K328">
        <v>3020</v>
      </c>
      <c r="L328" s="37">
        <f t="shared" si="15"/>
        <v>1248.75</v>
      </c>
      <c r="M328" s="35">
        <f t="shared" si="16"/>
        <v>0</v>
      </c>
      <c r="N328" s="35">
        <f t="shared" si="17"/>
        <v>629.50000000000011</v>
      </c>
    </row>
    <row r="329" spans="1:14">
      <c r="A329" s="33">
        <v>41293</v>
      </c>
      <c r="B329" s="29">
        <v>217</v>
      </c>
      <c r="C329">
        <v>32</v>
      </c>
      <c r="D329" s="34" t="s">
        <v>169</v>
      </c>
      <c r="E329" s="34" t="s">
        <v>172</v>
      </c>
      <c r="F329" s="35">
        <v>22.95</v>
      </c>
      <c r="G329" s="36">
        <v>0</v>
      </c>
      <c r="H329" s="35">
        <v>22.95</v>
      </c>
      <c r="I329" s="35">
        <v>11.78</v>
      </c>
      <c r="J329">
        <v>3</v>
      </c>
      <c r="K329">
        <v>3015</v>
      </c>
      <c r="L329" s="37">
        <f t="shared" si="15"/>
        <v>68.849999999999994</v>
      </c>
      <c r="M329" s="35">
        <f t="shared" si="16"/>
        <v>0</v>
      </c>
      <c r="N329" s="35">
        <f t="shared" si="17"/>
        <v>33.51</v>
      </c>
    </row>
    <row r="330" spans="1:14">
      <c r="A330" s="33">
        <v>41293</v>
      </c>
      <c r="B330" s="29">
        <v>218</v>
      </c>
      <c r="C330">
        <v>50</v>
      </c>
      <c r="D330" s="34" t="s">
        <v>170</v>
      </c>
      <c r="E330" s="34" t="s">
        <v>172</v>
      </c>
      <c r="F330" s="35">
        <v>24.95</v>
      </c>
      <c r="G330" s="36">
        <v>0</v>
      </c>
      <c r="H330" s="35">
        <v>24.95</v>
      </c>
      <c r="I330" s="35">
        <v>12.14</v>
      </c>
      <c r="J330">
        <v>2</v>
      </c>
      <c r="K330">
        <v>3033</v>
      </c>
      <c r="L330" s="37">
        <f t="shared" si="15"/>
        <v>49.9</v>
      </c>
      <c r="M330" s="35">
        <f t="shared" si="16"/>
        <v>0</v>
      </c>
      <c r="N330" s="35">
        <f t="shared" si="17"/>
        <v>25.619999999999997</v>
      </c>
    </row>
    <row r="331" spans="1:14">
      <c r="A331" s="33">
        <v>41293</v>
      </c>
      <c r="B331" s="29">
        <v>219</v>
      </c>
      <c r="C331">
        <v>5</v>
      </c>
      <c r="D331" s="34" t="s">
        <v>169</v>
      </c>
      <c r="E331" s="34" t="s">
        <v>172</v>
      </c>
      <c r="F331" s="35">
        <v>24.95</v>
      </c>
      <c r="G331" s="36">
        <v>0</v>
      </c>
      <c r="H331" s="35">
        <v>24.95</v>
      </c>
      <c r="I331" s="35">
        <v>12.27</v>
      </c>
      <c r="J331">
        <v>8</v>
      </c>
      <c r="K331">
        <v>3014</v>
      </c>
      <c r="L331" s="37">
        <f t="shared" si="15"/>
        <v>199.6</v>
      </c>
      <c r="M331" s="35">
        <f t="shared" si="16"/>
        <v>0</v>
      </c>
      <c r="N331" s="35">
        <f t="shared" si="17"/>
        <v>101.44</v>
      </c>
    </row>
    <row r="332" spans="1:14">
      <c r="A332" s="33">
        <v>41293</v>
      </c>
      <c r="B332" s="29">
        <v>219</v>
      </c>
      <c r="C332">
        <v>42</v>
      </c>
      <c r="D332" s="34" t="s">
        <v>169</v>
      </c>
      <c r="E332" s="34" t="s">
        <v>172</v>
      </c>
      <c r="F332" s="35">
        <v>35.950000000000003</v>
      </c>
      <c r="G332" s="36">
        <v>0</v>
      </c>
      <c r="H332" s="35">
        <v>35.950000000000003</v>
      </c>
      <c r="I332" s="35">
        <v>20.25</v>
      </c>
      <c r="J332">
        <v>1</v>
      </c>
      <c r="K332">
        <v>3014</v>
      </c>
      <c r="L332" s="37">
        <f t="shared" si="15"/>
        <v>35.950000000000003</v>
      </c>
      <c r="M332" s="35">
        <f t="shared" si="16"/>
        <v>0</v>
      </c>
      <c r="N332" s="35">
        <f t="shared" si="17"/>
        <v>15.700000000000003</v>
      </c>
    </row>
    <row r="333" spans="1:14">
      <c r="A333" s="33">
        <v>41293</v>
      </c>
      <c r="B333" s="29">
        <v>219</v>
      </c>
      <c r="C333">
        <v>14</v>
      </c>
      <c r="D333" s="34" t="s">
        <v>169</v>
      </c>
      <c r="E333" s="34" t="s">
        <v>172</v>
      </c>
      <c r="F333" s="35">
        <v>31.95</v>
      </c>
      <c r="G333" s="36">
        <v>0</v>
      </c>
      <c r="H333" s="35">
        <v>31.95</v>
      </c>
      <c r="I333" s="35">
        <v>17.38</v>
      </c>
      <c r="J333">
        <v>4</v>
      </c>
      <c r="K333">
        <v>3014</v>
      </c>
      <c r="L333" s="37">
        <f t="shared" si="15"/>
        <v>127.8</v>
      </c>
      <c r="M333" s="35">
        <f t="shared" si="16"/>
        <v>0</v>
      </c>
      <c r="N333" s="35">
        <f t="shared" si="17"/>
        <v>58.28</v>
      </c>
    </row>
    <row r="334" spans="1:14">
      <c r="A334" s="33">
        <v>41293</v>
      </c>
      <c r="B334" s="29">
        <v>220</v>
      </c>
      <c r="C334">
        <v>11</v>
      </c>
      <c r="D334" s="34" t="s">
        <v>170</v>
      </c>
      <c r="E334" s="34" t="s">
        <v>172</v>
      </c>
      <c r="F334" s="35">
        <v>65.95</v>
      </c>
      <c r="G334" s="36">
        <v>0</v>
      </c>
      <c r="H334" s="35">
        <v>65.95</v>
      </c>
      <c r="I334" s="35">
        <v>37.97</v>
      </c>
      <c r="J334">
        <v>17</v>
      </c>
      <c r="K334">
        <v>3014</v>
      </c>
      <c r="L334" s="37">
        <f t="shared" si="15"/>
        <v>1121.1500000000001</v>
      </c>
      <c r="M334" s="35">
        <f t="shared" si="16"/>
        <v>0</v>
      </c>
      <c r="N334" s="35">
        <f t="shared" si="17"/>
        <v>475.66000000000008</v>
      </c>
    </row>
    <row r="335" spans="1:14">
      <c r="A335" s="33">
        <v>41293</v>
      </c>
      <c r="B335" s="29">
        <v>220</v>
      </c>
      <c r="C335">
        <v>25</v>
      </c>
      <c r="D335" s="34" t="s">
        <v>170</v>
      </c>
      <c r="E335" s="34" t="s">
        <v>172</v>
      </c>
      <c r="F335" s="35">
        <v>0.95</v>
      </c>
      <c r="G335" s="36">
        <v>0</v>
      </c>
      <c r="H335" s="35">
        <v>0.95</v>
      </c>
      <c r="I335" s="35">
        <v>0.35</v>
      </c>
      <c r="J335">
        <v>11</v>
      </c>
      <c r="K335">
        <v>3014</v>
      </c>
      <c r="L335" s="37">
        <f t="shared" si="15"/>
        <v>10.45</v>
      </c>
      <c r="M335" s="35">
        <f t="shared" si="16"/>
        <v>0</v>
      </c>
      <c r="N335" s="35">
        <f t="shared" si="17"/>
        <v>6.6</v>
      </c>
    </row>
    <row r="336" spans="1:14">
      <c r="A336" s="33">
        <v>41293</v>
      </c>
      <c r="B336" s="29">
        <v>221</v>
      </c>
      <c r="C336">
        <v>10</v>
      </c>
      <c r="D336" s="34" t="s">
        <v>170</v>
      </c>
      <c r="E336" s="34" t="s">
        <v>172</v>
      </c>
      <c r="F336" s="35">
        <v>34.950000000000003</v>
      </c>
      <c r="G336" s="36">
        <v>0</v>
      </c>
      <c r="H336" s="35">
        <v>34.950000000000003</v>
      </c>
      <c r="I336" s="35">
        <v>22.13</v>
      </c>
      <c r="J336">
        <v>3</v>
      </c>
      <c r="K336">
        <v>3013</v>
      </c>
      <c r="L336" s="37">
        <f t="shared" si="15"/>
        <v>104.85000000000001</v>
      </c>
      <c r="M336" s="35">
        <f t="shared" si="16"/>
        <v>0</v>
      </c>
      <c r="N336" s="35">
        <f t="shared" si="17"/>
        <v>38.460000000000008</v>
      </c>
    </row>
    <row r="337" spans="1:14">
      <c r="A337" s="33">
        <v>41293</v>
      </c>
      <c r="B337" s="29">
        <v>222</v>
      </c>
      <c r="C337">
        <v>5</v>
      </c>
      <c r="D337" s="34" t="s">
        <v>169</v>
      </c>
      <c r="E337" s="34" t="s">
        <v>172</v>
      </c>
      <c r="F337" s="35">
        <v>24.95</v>
      </c>
      <c r="G337" s="36">
        <v>0</v>
      </c>
      <c r="H337" s="35">
        <v>24.95</v>
      </c>
      <c r="I337" s="35">
        <v>12.27</v>
      </c>
      <c r="J337">
        <v>9</v>
      </c>
      <c r="K337">
        <v>3032</v>
      </c>
      <c r="L337" s="37">
        <f t="shared" si="15"/>
        <v>224.54999999999998</v>
      </c>
      <c r="M337" s="35">
        <f t="shared" si="16"/>
        <v>0</v>
      </c>
      <c r="N337" s="35">
        <f t="shared" si="17"/>
        <v>114.12</v>
      </c>
    </row>
    <row r="338" spans="1:14">
      <c r="A338" s="33">
        <v>41293</v>
      </c>
      <c r="B338" s="29">
        <v>223</v>
      </c>
      <c r="C338">
        <v>12</v>
      </c>
      <c r="D338" s="34" t="s">
        <v>170</v>
      </c>
      <c r="E338" s="34" t="s">
        <v>172</v>
      </c>
      <c r="F338" s="35">
        <v>47.95</v>
      </c>
      <c r="G338" s="36">
        <v>0</v>
      </c>
      <c r="H338" s="35">
        <v>47.95</v>
      </c>
      <c r="I338" s="35">
        <v>20.7</v>
      </c>
      <c r="J338">
        <v>2</v>
      </c>
      <c r="K338">
        <v>3027</v>
      </c>
      <c r="L338" s="37">
        <f t="shared" si="15"/>
        <v>95.9</v>
      </c>
      <c r="M338" s="35">
        <f t="shared" si="16"/>
        <v>0</v>
      </c>
      <c r="N338" s="35">
        <f t="shared" si="17"/>
        <v>54.500000000000007</v>
      </c>
    </row>
    <row r="339" spans="1:14">
      <c r="A339" s="33">
        <v>41293</v>
      </c>
      <c r="B339" s="29">
        <v>224</v>
      </c>
      <c r="C339">
        <v>8</v>
      </c>
      <c r="D339" s="34" t="s">
        <v>170</v>
      </c>
      <c r="E339" s="34" t="s">
        <v>172</v>
      </c>
      <c r="F339" s="35">
        <v>7.95</v>
      </c>
      <c r="G339" s="36">
        <v>0</v>
      </c>
      <c r="H339" s="35">
        <v>7.95</v>
      </c>
      <c r="I339" s="35">
        <v>4.53</v>
      </c>
      <c r="J339">
        <v>1</v>
      </c>
      <c r="K339">
        <v>3025</v>
      </c>
      <c r="L339" s="37">
        <f t="shared" si="15"/>
        <v>7.95</v>
      </c>
      <c r="M339" s="35">
        <f t="shared" si="16"/>
        <v>0</v>
      </c>
      <c r="N339" s="35">
        <f t="shared" si="17"/>
        <v>3.42</v>
      </c>
    </row>
    <row r="340" spans="1:14">
      <c r="A340" s="33">
        <v>41293</v>
      </c>
      <c r="B340" s="29">
        <v>224</v>
      </c>
      <c r="C340">
        <v>32</v>
      </c>
      <c r="D340" s="34" t="s">
        <v>170</v>
      </c>
      <c r="E340" s="34" t="s">
        <v>172</v>
      </c>
      <c r="F340" s="35">
        <v>22.95</v>
      </c>
      <c r="G340" s="36">
        <v>0</v>
      </c>
      <c r="H340" s="35">
        <v>22.95</v>
      </c>
      <c r="I340" s="35">
        <v>11.78</v>
      </c>
      <c r="J340">
        <v>18</v>
      </c>
      <c r="K340">
        <v>3025</v>
      </c>
      <c r="L340" s="37">
        <f t="shared" si="15"/>
        <v>413.09999999999997</v>
      </c>
      <c r="M340" s="35">
        <f t="shared" si="16"/>
        <v>0</v>
      </c>
      <c r="N340" s="35">
        <f t="shared" si="17"/>
        <v>201.06</v>
      </c>
    </row>
    <row r="341" spans="1:14">
      <c r="A341" s="33">
        <v>41293</v>
      </c>
      <c r="B341" s="29">
        <v>224</v>
      </c>
      <c r="C341">
        <v>26</v>
      </c>
      <c r="D341" s="34" t="s">
        <v>170</v>
      </c>
      <c r="E341" s="34" t="s">
        <v>172</v>
      </c>
      <c r="F341" s="35">
        <v>0.95</v>
      </c>
      <c r="G341" s="36">
        <v>0</v>
      </c>
      <c r="H341" s="35">
        <v>0.95</v>
      </c>
      <c r="I341" s="35">
        <v>0.42</v>
      </c>
      <c r="J341">
        <v>15</v>
      </c>
      <c r="K341">
        <v>3025</v>
      </c>
      <c r="L341" s="37">
        <f t="shared" si="15"/>
        <v>14.25</v>
      </c>
      <c r="M341" s="35">
        <f t="shared" si="16"/>
        <v>0</v>
      </c>
      <c r="N341" s="35">
        <f t="shared" si="17"/>
        <v>7.95</v>
      </c>
    </row>
    <row r="342" spans="1:14">
      <c r="A342" s="33">
        <v>41293</v>
      </c>
      <c r="B342" s="29">
        <v>225</v>
      </c>
      <c r="C342">
        <v>21</v>
      </c>
      <c r="D342" s="34" t="s">
        <v>170</v>
      </c>
      <c r="E342" s="34" t="s">
        <v>172</v>
      </c>
      <c r="F342" s="35">
        <v>26.95</v>
      </c>
      <c r="G342" s="36">
        <v>0</v>
      </c>
      <c r="H342" s="35">
        <v>26.95</v>
      </c>
      <c r="I342" s="35">
        <v>12.42</v>
      </c>
      <c r="J342">
        <v>18</v>
      </c>
      <c r="K342">
        <v>3027</v>
      </c>
      <c r="L342" s="37">
        <f t="shared" si="15"/>
        <v>485.09999999999997</v>
      </c>
      <c r="M342" s="35">
        <f t="shared" si="16"/>
        <v>0</v>
      </c>
      <c r="N342" s="35">
        <f t="shared" si="17"/>
        <v>261.53999999999996</v>
      </c>
    </row>
    <row r="343" spans="1:14">
      <c r="A343" s="33">
        <v>41293</v>
      </c>
      <c r="B343" s="29">
        <v>226</v>
      </c>
      <c r="C343">
        <v>30</v>
      </c>
      <c r="D343" s="34" t="s">
        <v>169</v>
      </c>
      <c r="E343" s="34" t="s">
        <v>172</v>
      </c>
      <c r="F343" s="35">
        <v>10.95</v>
      </c>
      <c r="G343" s="36">
        <v>0</v>
      </c>
      <c r="H343" s="35">
        <v>10.95</v>
      </c>
      <c r="I343" s="35">
        <v>4.8</v>
      </c>
      <c r="J343">
        <v>21</v>
      </c>
      <c r="K343">
        <v>3013</v>
      </c>
      <c r="L343" s="37">
        <f t="shared" si="15"/>
        <v>229.95</v>
      </c>
      <c r="M343" s="35">
        <f t="shared" si="16"/>
        <v>0</v>
      </c>
      <c r="N343" s="35">
        <f t="shared" si="17"/>
        <v>129.14999999999998</v>
      </c>
    </row>
    <row r="344" spans="1:14">
      <c r="A344" s="33">
        <v>41293</v>
      </c>
      <c r="B344" s="29">
        <v>227</v>
      </c>
      <c r="C344">
        <v>21</v>
      </c>
      <c r="D344" s="34" t="s">
        <v>169</v>
      </c>
      <c r="E344" s="34" t="s">
        <v>172</v>
      </c>
      <c r="F344" s="35">
        <v>26.95</v>
      </c>
      <c r="G344" s="36">
        <v>0.1</v>
      </c>
      <c r="H344" s="35">
        <v>24.26</v>
      </c>
      <c r="I344" s="35">
        <v>12.42</v>
      </c>
      <c r="J344">
        <v>3</v>
      </c>
      <c r="K344">
        <v>3011</v>
      </c>
      <c r="L344" s="37">
        <f t="shared" si="15"/>
        <v>72.78</v>
      </c>
      <c r="M344" s="35">
        <f t="shared" si="16"/>
        <v>2.6899999999999977</v>
      </c>
      <c r="N344" s="35">
        <f t="shared" si="17"/>
        <v>35.520000000000003</v>
      </c>
    </row>
    <row r="345" spans="1:14">
      <c r="A345" s="33">
        <v>41293</v>
      </c>
      <c r="B345" s="29">
        <v>227</v>
      </c>
      <c r="C345">
        <v>40</v>
      </c>
      <c r="D345" s="34" t="s">
        <v>169</v>
      </c>
      <c r="E345" s="34" t="s">
        <v>172</v>
      </c>
      <c r="F345" s="35">
        <v>16.95</v>
      </c>
      <c r="G345" s="36">
        <v>0.2</v>
      </c>
      <c r="H345" s="35">
        <v>13.56</v>
      </c>
      <c r="I345" s="35">
        <v>6.53</v>
      </c>
      <c r="J345">
        <v>16</v>
      </c>
      <c r="K345">
        <v>3011</v>
      </c>
      <c r="L345" s="37">
        <f t="shared" si="15"/>
        <v>216.96</v>
      </c>
      <c r="M345" s="35">
        <f t="shared" si="16"/>
        <v>3.3899999999999988</v>
      </c>
      <c r="N345" s="35">
        <f t="shared" si="17"/>
        <v>112.48</v>
      </c>
    </row>
    <row r="346" spans="1:14">
      <c r="A346" s="33">
        <v>41293</v>
      </c>
      <c r="B346" s="29">
        <v>227</v>
      </c>
      <c r="C346">
        <v>23</v>
      </c>
      <c r="D346" s="34" t="s">
        <v>169</v>
      </c>
      <c r="E346" s="34" t="s">
        <v>172</v>
      </c>
      <c r="F346" s="35">
        <v>2.95</v>
      </c>
      <c r="G346" s="36">
        <v>0</v>
      </c>
      <c r="H346" s="35">
        <v>2.95</v>
      </c>
      <c r="I346" s="35">
        <v>1.68</v>
      </c>
      <c r="J346">
        <v>8</v>
      </c>
      <c r="K346">
        <v>3011</v>
      </c>
      <c r="L346" s="37">
        <f t="shared" si="15"/>
        <v>23.6</v>
      </c>
      <c r="M346" s="35">
        <f t="shared" si="16"/>
        <v>0</v>
      </c>
      <c r="N346" s="35">
        <f t="shared" si="17"/>
        <v>10.160000000000002</v>
      </c>
    </row>
    <row r="347" spans="1:14">
      <c r="A347" s="33">
        <v>41293</v>
      </c>
      <c r="B347" s="29">
        <v>228</v>
      </c>
      <c r="C347">
        <v>43</v>
      </c>
      <c r="D347" s="34" t="s">
        <v>170</v>
      </c>
      <c r="E347" s="34" t="s">
        <v>172</v>
      </c>
      <c r="F347" s="35">
        <v>11.95</v>
      </c>
      <c r="G347" s="36">
        <v>0</v>
      </c>
      <c r="H347" s="35">
        <v>11.95</v>
      </c>
      <c r="I347" s="35">
        <v>3.32</v>
      </c>
      <c r="J347">
        <v>5</v>
      </c>
      <c r="K347">
        <v>3017</v>
      </c>
      <c r="L347" s="37">
        <f t="shared" si="15"/>
        <v>59.75</v>
      </c>
      <c r="M347" s="35">
        <f t="shared" si="16"/>
        <v>0</v>
      </c>
      <c r="N347" s="35">
        <f t="shared" si="17"/>
        <v>43.149999999999991</v>
      </c>
    </row>
    <row r="348" spans="1:14">
      <c r="A348" s="33">
        <v>41293</v>
      </c>
      <c r="B348" s="29">
        <v>229</v>
      </c>
      <c r="C348">
        <v>33</v>
      </c>
      <c r="D348" s="34" t="s">
        <v>169</v>
      </c>
      <c r="E348" s="34" t="s">
        <v>172</v>
      </c>
      <c r="F348" s="35">
        <v>19.95</v>
      </c>
      <c r="G348" s="36">
        <v>0</v>
      </c>
      <c r="H348" s="35">
        <v>19.95</v>
      </c>
      <c r="I348" s="35">
        <v>9.7799999999999994</v>
      </c>
      <c r="J348">
        <v>23</v>
      </c>
      <c r="K348">
        <v>3016</v>
      </c>
      <c r="L348" s="37">
        <f t="shared" si="15"/>
        <v>458.84999999999997</v>
      </c>
      <c r="M348" s="35">
        <f t="shared" si="16"/>
        <v>0</v>
      </c>
      <c r="N348" s="35">
        <f t="shared" si="17"/>
        <v>233.91</v>
      </c>
    </row>
    <row r="349" spans="1:14">
      <c r="A349" s="33">
        <v>41293</v>
      </c>
      <c r="B349" s="29">
        <v>229</v>
      </c>
      <c r="C349">
        <v>9</v>
      </c>
      <c r="D349" s="34" t="s">
        <v>169</v>
      </c>
      <c r="E349" s="34" t="s">
        <v>172</v>
      </c>
      <c r="F349" s="35">
        <v>48.95</v>
      </c>
      <c r="G349" s="36">
        <v>0</v>
      </c>
      <c r="H349" s="35">
        <v>48.95</v>
      </c>
      <c r="I349" s="35">
        <v>24.52</v>
      </c>
      <c r="J349">
        <v>14</v>
      </c>
      <c r="K349">
        <v>3016</v>
      </c>
      <c r="L349" s="37">
        <f t="shared" si="15"/>
        <v>685.30000000000007</v>
      </c>
      <c r="M349" s="35">
        <f t="shared" si="16"/>
        <v>0</v>
      </c>
      <c r="N349" s="35">
        <f t="shared" si="17"/>
        <v>342.02000000000004</v>
      </c>
    </row>
    <row r="350" spans="1:14">
      <c r="A350" s="33">
        <v>41293</v>
      </c>
      <c r="B350" s="29">
        <v>230</v>
      </c>
      <c r="C350">
        <v>7</v>
      </c>
      <c r="D350" s="34" t="s">
        <v>169</v>
      </c>
      <c r="E350" s="34" t="s">
        <v>172</v>
      </c>
      <c r="F350" s="35">
        <v>20.95</v>
      </c>
      <c r="G350" s="36">
        <v>0</v>
      </c>
      <c r="H350" s="35">
        <v>20.95</v>
      </c>
      <c r="I350" s="35">
        <v>10.039999999999999</v>
      </c>
      <c r="J350">
        <v>5</v>
      </c>
      <c r="K350">
        <v>3017</v>
      </c>
      <c r="L350" s="37">
        <f t="shared" si="15"/>
        <v>104.75</v>
      </c>
      <c r="M350" s="35">
        <f t="shared" si="16"/>
        <v>0</v>
      </c>
      <c r="N350" s="35">
        <f t="shared" si="17"/>
        <v>54.55</v>
      </c>
    </row>
    <row r="351" spans="1:14">
      <c r="A351" s="33">
        <v>41293</v>
      </c>
      <c r="B351" s="29">
        <v>230</v>
      </c>
      <c r="C351">
        <v>25</v>
      </c>
      <c r="D351" s="34" t="s">
        <v>169</v>
      </c>
      <c r="E351" s="34" t="s">
        <v>172</v>
      </c>
      <c r="F351" s="35">
        <v>0.95</v>
      </c>
      <c r="G351" s="36">
        <v>0</v>
      </c>
      <c r="H351" s="35">
        <v>0.95</v>
      </c>
      <c r="I351" s="35">
        <v>0.35</v>
      </c>
      <c r="J351">
        <v>32</v>
      </c>
      <c r="K351">
        <v>3017</v>
      </c>
      <c r="L351" s="37">
        <f t="shared" si="15"/>
        <v>30.4</v>
      </c>
      <c r="M351" s="35">
        <f t="shared" si="16"/>
        <v>0</v>
      </c>
      <c r="N351" s="35">
        <f t="shared" si="17"/>
        <v>19.2</v>
      </c>
    </row>
    <row r="352" spans="1:14">
      <c r="A352" s="33">
        <v>41293</v>
      </c>
      <c r="B352" s="29">
        <v>231</v>
      </c>
      <c r="C352">
        <v>45</v>
      </c>
      <c r="D352" s="34" t="s">
        <v>170</v>
      </c>
      <c r="E352" s="34" t="s">
        <v>172</v>
      </c>
      <c r="F352" s="35">
        <v>38.950000000000003</v>
      </c>
      <c r="G352" s="36">
        <v>0</v>
      </c>
      <c r="H352" s="35">
        <v>38.950000000000003</v>
      </c>
      <c r="I352" s="35">
        <v>22.33</v>
      </c>
      <c r="J352">
        <v>4</v>
      </c>
      <c r="K352">
        <v>3025</v>
      </c>
      <c r="L352" s="37">
        <f t="shared" si="15"/>
        <v>155.80000000000001</v>
      </c>
      <c r="M352" s="35">
        <f t="shared" si="16"/>
        <v>0</v>
      </c>
      <c r="N352" s="35">
        <f t="shared" si="17"/>
        <v>66.480000000000018</v>
      </c>
    </row>
    <row r="353" spans="1:14">
      <c r="A353" s="33">
        <v>41293</v>
      </c>
      <c r="B353" s="29">
        <v>232</v>
      </c>
      <c r="C353">
        <v>11</v>
      </c>
      <c r="D353" s="34" t="s">
        <v>170</v>
      </c>
      <c r="E353" s="34" t="s">
        <v>172</v>
      </c>
      <c r="F353" s="35">
        <v>65.95</v>
      </c>
      <c r="G353" s="36">
        <v>0</v>
      </c>
      <c r="H353" s="35">
        <v>65.95</v>
      </c>
      <c r="I353" s="35">
        <v>37.97</v>
      </c>
      <c r="J353">
        <v>14</v>
      </c>
      <c r="K353">
        <v>3024</v>
      </c>
      <c r="L353" s="37">
        <f t="shared" si="15"/>
        <v>923.30000000000007</v>
      </c>
      <c r="M353" s="35">
        <f t="shared" si="16"/>
        <v>0</v>
      </c>
      <c r="N353" s="35">
        <f t="shared" si="17"/>
        <v>391.72</v>
      </c>
    </row>
    <row r="354" spans="1:14">
      <c r="A354" s="33">
        <v>41293</v>
      </c>
      <c r="B354" s="29">
        <v>232</v>
      </c>
      <c r="C354">
        <v>6</v>
      </c>
      <c r="D354" s="34" t="s">
        <v>170</v>
      </c>
      <c r="E354" s="34" t="s">
        <v>172</v>
      </c>
      <c r="F354" s="35">
        <v>55.95</v>
      </c>
      <c r="G354" s="36">
        <v>0.1</v>
      </c>
      <c r="H354" s="35">
        <v>50.36</v>
      </c>
      <c r="I354" s="35">
        <v>16.059999999999999</v>
      </c>
      <c r="J354">
        <v>6</v>
      </c>
      <c r="K354">
        <v>3024</v>
      </c>
      <c r="L354" s="37">
        <f t="shared" si="15"/>
        <v>302.15999999999997</v>
      </c>
      <c r="M354" s="35">
        <f t="shared" si="16"/>
        <v>5.5900000000000034</v>
      </c>
      <c r="N354" s="35">
        <f t="shared" si="17"/>
        <v>205.79999999999998</v>
      </c>
    </row>
    <row r="355" spans="1:14">
      <c r="A355" s="33">
        <v>41293</v>
      </c>
      <c r="B355" s="29">
        <v>232</v>
      </c>
      <c r="C355">
        <v>5</v>
      </c>
      <c r="D355" s="34" t="s">
        <v>170</v>
      </c>
      <c r="E355" s="34" t="s">
        <v>172</v>
      </c>
      <c r="F355" s="35">
        <v>24.95</v>
      </c>
      <c r="G355" s="36">
        <v>0</v>
      </c>
      <c r="H355" s="35">
        <v>24.95</v>
      </c>
      <c r="I355" s="35">
        <v>12.27</v>
      </c>
      <c r="J355">
        <v>1</v>
      </c>
      <c r="K355">
        <v>3024</v>
      </c>
      <c r="L355" s="37">
        <f t="shared" si="15"/>
        <v>24.95</v>
      </c>
      <c r="M355" s="35">
        <f t="shared" si="16"/>
        <v>0</v>
      </c>
      <c r="N355" s="35">
        <f t="shared" si="17"/>
        <v>12.68</v>
      </c>
    </row>
    <row r="356" spans="1:14">
      <c r="A356" s="33">
        <v>41293</v>
      </c>
      <c r="B356" s="29">
        <v>232</v>
      </c>
      <c r="C356">
        <v>6</v>
      </c>
      <c r="D356" s="34" t="s">
        <v>170</v>
      </c>
      <c r="E356" s="34" t="s">
        <v>172</v>
      </c>
      <c r="F356" s="35">
        <v>55.95</v>
      </c>
      <c r="G356" s="36">
        <v>0</v>
      </c>
      <c r="H356" s="35">
        <v>55.95</v>
      </c>
      <c r="I356" s="35">
        <v>16.059999999999999</v>
      </c>
      <c r="J356">
        <v>22</v>
      </c>
      <c r="K356">
        <v>3024</v>
      </c>
      <c r="L356" s="37">
        <f t="shared" si="15"/>
        <v>1230.9000000000001</v>
      </c>
      <c r="M356" s="35">
        <f t="shared" si="16"/>
        <v>0</v>
      </c>
      <c r="N356" s="35">
        <f t="shared" si="17"/>
        <v>877.58</v>
      </c>
    </row>
    <row r="357" spans="1:14">
      <c r="A357" s="33">
        <v>41293</v>
      </c>
      <c r="B357" s="29">
        <v>232</v>
      </c>
      <c r="C357">
        <v>7</v>
      </c>
      <c r="D357" s="34" t="s">
        <v>170</v>
      </c>
      <c r="E357" s="34" t="s">
        <v>172</v>
      </c>
      <c r="F357" s="35">
        <v>20.95</v>
      </c>
      <c r="G357" s="36">
        <v>0</v>
      </c>
      <c r="H357" s="35">
        <v>20.95</v>
      </c>
      <c r="I357" s="35">
        <v>10.039999999999999</v>
      </c>
      <c r="J357">
        <v>16</v>
      </c>
      <c r="K357">
        <v>3024</v>
      </c>
      <c r="L357" s="37">
        <f t="shared" si="15"/>
        <v>335.2</v>
      </c>
      <c r="M357" s="35">
        <f t="shared" si="16"/>
        <v>0</v>
      </c>
      <c r="N357" s="35">
        <f t="shared" si="17"/>
        <v>174.56</v>
      </c>
    </row>
    <row r="358" spans="1:14">
      <c r="A358" s="33">
        <v>41293</v>
      </c>
      <c r="B358" s="29">
        <v>232</v>
      </c>
      <c r="C358">
        <v>8</v>
      </c>
      <c r="D358" s="34" t="s">
        <v>170</v>
      </c>
      <c r="E358" s="34" t="s">
        <v>172</v>
      </c>
      <c r="F358" s="35">
        <v>7.95</v>
      </c>
      <c r="G358" s="36">
        <v>0</v>
      </c>
      <c r="H358" s="35">
        <v>7.95</v>
      </c>
      <c r="I358" s="35">
        <v>4.53</v>
      </c>
      <c r="J358">
        <v>28</v>
      </c>
      <c r="K358">
        <v>3024</v>
      </c>
      <c r="L358" s="37">
        <f t="shared" si="15"/>
        <v>222.6</v>
      </c>
      <c r="M358" s="35">
        <f t="shared" si="16"/>
        <v>0</v>
      </c>
      <c r="N358" s="35">
        <f t="shared" si="17"/>
        <v>95.759999999999991</v>
      </c>
    </row>
    <row r="359" spans="1:14">
      <c r="A359" s="33">
        <v>41293</v>
      </c>
      <c r="B359" s="29">
        <v>232</v>
      </c>
      <c r="C359">
        <v>22</v>
      </c>
      <c r="D359" s="34" t="s">
        <v>170</v>
      </c>
      <c r="E359" s="34" t="s">
        <v>172</v>
      </c>
      <c r="F359" s="35">
        <v>0.95</v>
      </c>
      <c r="G359" s="36">
        <v>0.2</v>
      </c>
      <c r="H359" s="35">
        <v>0.76</v>
      </c>
      <c r="I359" s="35">
        <v>0.56999999999999995</v>
      </c>
      <c r="J359">
        <v>20</v>
      </c>
      <c r="K359">
        <v>3024</v>
      </c>
      <c r="L359" s="37">
        <f t="shared" si="15"/>
        <v>15.2</v>
      </c>
      <c r="M359" s="35">
        <f t="shared" si="16"/>
        <v>0.18999999999999995</v>
      </c>
      <c r="N359" s="35">
        <f t="shared" si="17"/>
        <v>3.8000000000000012</v>
      </c>
    </row>
    <row r="360" spans="1:14">
      <c r="A360" s="33">
        <v>41293</v>
      </c>
      <c r="B360" s="29">
        <v>233</v>
      </c>
      <c r="C360">
        <v>50</v>
      </c>
      <c r="D360" s="34" t="s">
        <v>169</v>
      </c>
      <c r="E360" s="34" t="s">
        <v>172</v>
      </c>
      <c r="F360" s="35">
        <v>24.95</v>
      </c>
      <c r="G360" s="36">
        <v>0</v>
      </c>
      <c r="H360" s="35">
        <v>24.95</v>
      </c>
      <c r="I360" s="35">
        <v>12.14</v>
      </c>
      <c r="J360">
        <v>3</v>
      </c>
      <c r="K360">
        <v>3021</v>
      </c>
      <c r="L360" s="37">
        <f t="shared" si="15"/>
        <v>74.849999999999994</v>
      </c>
      <c r="M360" s="35">
        <f t="shared" si="16"/>
        <v>0</v>
      </c>
      <c r="N360" s="35">
        <f t="shared" si="17"/>
        <v>38.429999999999993</v>
      </c>
    </row>
    <row r="361" spans="1:14">
      <c r="A361" s="33">
        <v>41293</v>
      </c>
      <c r="B361" s="29">
        <v>234</v>
      </c>
      <c r="C361">
        <v>42</v>
      </c>
      <c r="D361" s="34" t="s">
        <v>170</v>
      </c>
      <c r="E361" s="34" t="s">
        <v>172</v>
      </c>
      <c r="F361" s="35">
        <v>35.950000000000003</v>
      </c>
      <c r="G361" s="36">
        <v>0</v>
      </c>
      <c r="H361" s="35">
        <v>35.950000000000003</v>
      </c>
      <c r="I361" s="35">
        <v>20.25</v>
      </c>
      <c r="J361">
        <v>1</v>
      </c>
      <c r="K361">
        <v>3017</v>
      </c>
      <c r="L361" s="37">
        <f t="shared" si="15"/>
        <v>35.950000000000003</v>
      </c>
      <c r="M361" s="35">
        <f t="shared" si="16"/>
        <v>0</v>
      </c>
      <c r="N361" s="35">
        <f t="shared" si="17"/>
        <v>15.700000000000003</v>
      </c>
    </row>
    <row r="362" spans="1:14">
      <c r="A362" s="33">
        <v>41293</v>
      </c>
      <c r="B362" s="29">
        <v>234</v>
      </c>
      <c r="C362">
        <v>36</v>
      </c>
      <c r="D362" s="34" t="s">
        <v>170</v>
      </c>
      <c r="E362" s="34" t="s">
        <v>172</v>
      </c>
      <c r="F362" s="35">
        <v>26.95</v>
      </c>
      <c r="G362" s="36">
        <v>0</v>
      </c>
      <c r="H362" s="35">
        <v>26.95</v>
      </c>
      <c r="I362" s="35">
        <v>12.53</v>
      </c>
      <c r="J362">
        <v>31</v>
      </c>
      <c r="K362">
        <v>3017</v>
      </c>
      <c r="L362" s="37">
        <f t="shared" si="15"/>
        <v>835.44999999999993</v>
      </c>
      <c r="M362" s="35">
        <f t="shared" si="16"/>
        <v>0</v>
      </c>
      <c r="N362" s="35">
        <f t="shared" si="17"/>
        <v>447.02</v>
      </c>
    </row>
    <row r="363" spans="1:14">
      <c r="A363" s="33">
        <v>41293</v>
      </c>
      <c r="B363" s="29">
        <v>234</v>
      </c>
      <c r="C363">
        <v>38</v>
      </c>
      <c r="D363" s="34" t="s">
        <v>170</v>
      </c>
      <c r="E363" s="34" t="s">
        <v>172</v>
      </c>
      <c r="F363" s="35">
        <v>24.95</v>
      </c>
      <c r="G363" s="36">
        <v>0</v>
      </c>
      <c r="H363" s="35">
        <v>24.95</v>
      </c>
      <c r="I363" s="35">
        <v>11.48</v>
      </c>
      <c r="J363">
        <v>4</v>
      </c>
      <c r="K363">
        <v>3017</v>
      </c>
      <c r="L363" s="37">
        <f t="shared" si="15"/>
        <v>99.8</v>
      </c>
      <c r="M363" s="35">
        <f t="shared" si="16"/>
        <v>0</v>
      </c>
      <c r="N363" s="35">
        <f t="shared" si="17"/>
        <v>53.879999999999995</v>
      </c>
    </row>
    <row r="364" spans="1:14">
      <c r="A364" s="33">
        <v>41293</v>
      </c>
      <c r="B364" s="29">
        <v>235</v>
      </c>
      <c r="C364">
        <v>49</v>
      </c>
      <c r="D364" s="34" t="s">
        <v>169</v>
      </c>
      <c r="E364" s="34" t="s">
        <v>172</v>
      </c>
      <c r="F364" s="35">
        <v>63.95</v>
      </c>
      <c r="G364" s="36">
        <v>0</v>
      </c>
      <c r="H364" s="35">
        <v>63.95</v>
      </c>
      <c r="I364" s="35">
        <v>27.1</v>
      </c>
      <c r="J364">
        <v>2</v>
      </c>
      <c r="K364">
        <v>3028</v>
      </c>
      <c r="L364" s="37">
        <f t="shared" si="15"/>
        <v>127.9</v>
      </c>
      <c r="M364" s="35">
        <f t="shared" si="16"/>
        <v>0</v>
      </c>
      <c r="N364" s="35">
        <f t="shared" si="17"/>
        <v>73.7</v>
      </c>
    </row>
    <row r="365" spans="1:14">
      <c r="A365" s="33">
        <v>41293</v>
      </c>
      <c r="B365" s="29">
        <v>236</v>
      </c>
      <c r="C365">
        <v>19</v>
      </c>
      <c r="D365" s="34" t="s">
        <v>170</v>
      </c>
      <c r="E365" s="34" t="s">
        <v>172</v>
      </c>
      <c r="F365" s="35">
        <v>49.95</v>
      </c>
      <c r="G365" s="36">
        <v>0</v>
      </c>
      <c r="H365" s="35">
        <v>49.95</v>
      </c>
      <c r="I365" s="35">
        <v>24.77</v>
      </c>
      <c r="J365">
        <v>7</v>
      </c>
      <c r="K365">
        <v>3012</v>
      </c>
      <c r="L365" s="37">
        <f t="shared" si="15"/>
        <v>349.65000000000003</v>
      </c>
      <c r="M365" s="35">
        <f t="shared" si="16"/>
        <v>0</v>
      </c>
      <c r="N365" s="35">
        <f t="shared" si="17"/>
        <v>176.26000000000002</v>
      </c>
    </row>
    <row r="366" spans="1:14">
      <c r="A366" s="33">
        <v>41293</v>
      </c>
      <c r="B366" s="29">
        <v>236</v>
      </c>
      <c r="C366">
        <v>27</v>
      </c>
      <c r="D366" s="34" t="s">
        <v>170</v>
      </c>
      <c r="E366" s="34" t="s">
        <v>172</v>
      </c>
      <c r="F366" s="35">
        <v>4.95</v>
      </c>
      <c r="G366" s="36">
        <v>0</v>
      </c>
      <c r="H366" s="35">
        <v>4.95</v>
      </c>
      <c r="I366" s="35">
        <v>1.82</v>
      </c>
      <c r="J366">
        <v>5</v>
      </c>
      <c r="K366">
        <v>3012</v>
      </c>
      <c r="L366" s="37">
        <f t="shared" si="15"/>
        <v>24.75</v>
      </c>
      <c r="M366" s="35">
        <f t="shared" si="16"/>
        <v>0</v>
      </c>
      <c r="N366" s="35">
        <f t="shared" si="17"/>
        <v>15.649999999999999</v>
      </c>
    </row>
    <row r="367" spans="1:14">
      <c r="A367" s="33">
        <v>41293</v>
      </c>
      <c r="B367" s="29">
        <v>237</v>
      </c>
      <c r="C367">
        <v>13</v>
      </c>
      <c r="D367" s="34" t="s">
        <v>170</v>
      </c>
      <c r="E367" s="34" t="s">
        <v>172</v>
      </c>
      <c r="F367" s="35">
        <v>26.95</v>
      </c>
      <c r="G367" s="36">
        <v>0.1</v>
      </c>
      <c r="H367" s="35">
        <v>24.26</v>
      </c>
      <c r="I367" s="35">
        <v>13.26</v>
      </c>
      <c r="J367">
        <v>16</v>
      </c>
      <c r="K367">
        <v>3028</v>
      </c>
      <c r="L367" s="37">
        <f t="shared" si="15"/>
        <v>388.16</v>
      </c>
      <c r="M367" s="35">
        <f t="shared" si="16"/>
        <v>2.6899999999999977</v>
      </c>
      <c r="N367" s="35">
        <f t="shared" si="17"/>
        <v>176.00000000000003</v>
      </c>
    </row>
    <row r="368" spans="1:14">
      <c r="A368" s="33">
        <v>41293</v>
      </c>
      <c r="B368" s="29">
        <v>237</v>
      </c>
      <c r="C368">
        <v>46</v>
      </c>
      <c r="D368" s="34" t="s">
        <v>170</v>
      </c>
      <c r="E368" s="34" t="s">
        <v>172</v>
      </c>
      <c r="F368" s="35">
        <v>55.95</v>
      </c>
      <c r="G368" s="36">
        <v>0</v>
      </c>
      <c r="H368" s="35">
        <v>55.95</v>
      </c>
      <c r="I368" s="35">
        <v>32.47</v>
      </c>
      <c r="J368">
        <v>16</v>
      </c>
      <c r="K368">
        <v>3028</v>
      </c>
      <c r="L368" s="37">
        <f t="shared" si="15"/>
        <v>895.2</v>
      </c>
      <c r="M368" s="35">
        <f t="shared" si="16"/>
        <v>0</v>
      </c>
      <c r="N368" s="35">
        <f t="shared" si="17"/>
        <v>375.68000000000006</v>
      </c>
    </row>
    <row r="369" spans="1:14">
      <c r="A369" s="33">
        <v>41293</v>
      </c>
      <c r="B369" s="29">
        <v>238</v>
      </c>
      <c r="C369">
        <v>15</v>
      </c>
      <c r="D369" s="34" t="s">
        <v>169</v>
      </c>
      <c r="E369" s="34" t="s">
        <v>172</v>
      </c>
      <c r="F369" s="35">
        <v>28.95</v>
      </c>
      <c r="G369" s="36">
        <v>0.1</v>
      </c>
      <c r="H369" s="35">
        <v>26.06</v>
      </c>
      <c r="I369" s="35">
        <v>17.53</v>
      </c>
      <c r="J369">
        <v>5</v>
      </c>
      <c r="K369">
        <v>3014</v>
      </c>
      <c r="L369" s="37">
        <f t="shared" si="15"/>
        <v>130.29999999999998</v>
      </c>
      <c r="M369" s="35">
        <f t="shared" si="16"/>
        <v>2.8900000000000006</v>
      </c>
      <c r="N369" s="35">
        <f t="shared" si="17"/>
        <v>42.649999999999991</v>
      </c>
    </row>
    <row r="370" spans="1:14">
      <c r="A370" s="33">
        <v>41293</v>
      </c>
      <c r="B370" s="29">
        <v>238</v>
      </c>
      <c r="C370">
        <v>40</v>
      </c>
      <c r="D370" s="34" t="s">
        <v>169</v>
      </c>
      <c r="E370" s="34" t="s">
        <v>172</v>
      </c>
      <c r="F370" s="35">
        <v>16.95</v>
      </c>
      <c r="G370" s="36">
        <v>0</v>
      </c>
      <c r="H370" s="35">
        <v>16.95</v>
      </c>
      <c r="I370" s="35">
        <v>6.53</v>
      </c>
      <c r="J370">
        <v>31</v>
      </c>
      <c r="K370">
        <v>3014</v>
      </c>
      <c r="L370" s="37">
        <f t="shared" si="15"/>
        <v>525.44999999999993</v>
      </c>
      <c r="M370" s="35">
        <f t="shared" si="16"/>
        <v>0</v>
      </c>
      <c r="N370" s="35">
        <f t="shared" si="17"/>
        <v>323.01999999999992</v>
      </c>
    </row>
    <row r="371" spans="1:14">
      <c r="A371" s="33">
        <v>41294</v>
      </c>
      <c r="B371" s="29">
        <v>239</v>
      </c>
      <c r="C371">
        <v>11</v>
      </c>
      <c r="D371" s="34" t="s">
        <v>171</v>
      </c>
      <c r="E371" s="34" t="s">
        <v>168</v>
      </c>
      <c r="F371" s="35">
        <v>65.95</v>
      </c>
      <c r="G371" s="36">
        <v>0</v>
      </c>
      <c r="H371" s="35">
        <v>65.95</v>
      </c>
      <c r="I371" s="35">
        <v>37.97</v>
      </c>
      <c r="J371">
        <v>8</v>
      </c>
      <c r="K371">
        <v>3020</v>
      </c>
      <c r="L371" s="37">
        <f t="shared" si="15"/>
        <v>527.6</v>
      </c>
      <c r="M371" s="35">
        <f t="shared" si="16"/>
        <v>0</v>
      </c>
      <c r="N371" s="35">
        <f t="shared" si="17"/>
        <v>223.84000000000003</v>
      </c>
    </row>
    <row r="372" spans="1:14">
      <c r="A372" s="33">
        <v>41294</v>
      </c>
      <c r="B372" s="29">
        <v>239</v>
      </c>
      <c r="C372">
        <v>8</v>
      </c>
      <c r="D372" s="34" t="s">
        <v>171</v>
      </c>
      <c r="E372" s="34" t="s">
        <v>168</v>
      </c>
      <c r="F372" s="35">
        <v>7.95</v>
      </c>
      <c r="G372" s="36">
        <v>0</v>
      </c>
      <c r="H372" s="35">
        <v>7.95</v>
      </c>
      <c r="I372" s="35">
        <v>4.53</v>
      </c>
      <c r="J372">
        <v>2</v>
      </c>
      <c r="K372">
        <v>3020</v>
      </c>
      <c r="L372" s="37">
        <f t="shared" si="15"/>
        <v>15.9</v>
      </c>
      <c r="M372" s="35">
        <f t="shared" si="16"/>
        <v>0</v>
      </c>
      <c r="N372" s="35">
        <f t="shared" si="17"/>
        <v>6.84</v>
      </c>
    </row>
    <row r="373" spans="1:14">
      <c r="A373" s="33">
        <v>41294</v>
      </c>
      <c r="B373" s="29">
        <v>239</v>
      </c>
      <c r="C373">
        <v>8</v>
      </c>
      <c r="D373" s="34" t="s">
        <v>171</v>
      </c>
      <c r="E373" s="34" t="s">
        <v>168</v>
      </c>
      <c r="F373" s="35">
        <v>7.95</v>
      </c>
      <c r="G373" s="36">
        <v>0</v>
      </c>
      <c r="H373" s="35">
        <v>7.95</v>
      </c>
      <c r="I373" s="35">
        <v>4.53</v>
      </c>
      <c r="J373">
        <v>32</v>
      </c>
      <c r="K373">
        <v>3020</v>
      </c>
      <c r="L373" s="37">
        <f t="shared" si="15"/>
        <v>254.4</v>
      </c>
      <c r="M373" s="35">
        <f t="shared" si="16"/>
        <v>0</v>
      </c>
      <c r="N373" s="35">
        <f t="shared" si="17"/>
        <v>109.44</v>
      </c>
    </row>
    <row r="374" spans="1:14">
      <c r="A374" s="33">
        <v>41294</v>
      </c>
      <c r="B374" s="29">
        <v>240</v>
      </c>
      <c r="C374">
        <v>12</v>
      </c>
      <c r="D374" s="34" t="s">
        <v>173</v>
      </c>
      <c r="E374" s="34" t="s">
        <v>168</v>
      </c>
      <c r="F374" s="35">
        <v>47.95</v>
      </c>
      <c r="G374" s="36">
        <v>0</v>
      </c>
      <c r="H374" s="35">
        <v>47.95</v>
      </c>
      <c r="I374" s="35">
        <v>20.7</v>
      </c>
      <c r="J374">
        <v>4</v>
      </c>
      <c r="K374">
        <v>3016</v>
      </c>
      <c r="L374" s="37">
        <f t="shared" si="15"/>
        <v>191.8</v>
      </c>
      <c r="M374" s="35">
        <f t="shared" si="16"/>
        <v>0</v>
      </c>
      <c r="N374" s="35">
        <f t="shared" si="17"/>
        <v>109.00000000000001</v>
      </c>
    </row>
    <row r="375" spans="1:14">
      <c r="A375" s="33">
        <v>41294</v>
      </c>
      <c r="B375" s="29">
        <v>241</v>
      </c>
      <c r="C375">
        <v>48</v>
      </c>
      <c r="D375" s="34" t="s">
        <v>171</v>
      </c>
      <c r="E375" s="34" t="s">
        <v>168</v>
      </c>
      <c r="F375" s="35">
        <v>3.95</v>
      </c>
      <c r="G375" s="36">
        <v>0</v>
      </c>
      <c r="H375" s="35">
        <v>3.95</v>
      </c>
      <c r="I375" s="35">
        <v>1.43</v>
      </c>
      <c r="J375">
        <v>17</v>
      </c>
      <c r="K375">
        <v>3013</v>
      </c>
      <c r="L375" s="37">
        <f t="shared" si="15"/>
        <v>67.150000000000006</v>
      </c>
      <c r="M375" s="35">
        <f t="shared" si="16"/>
        <v>0</v>
      </c>
      <c r="N375" s="35">
        <f t="shared" si="17"/>
        <v>42.840000000000011</v>
      </c>
    </row>
    <row r="376" spans="1:14">
      <c r="A376" s="33">
        <v>41294</v>
      </c>
      <c r="B376" s="29">
        <v>242</v>
      </c>
      <c r="C376">
        <v>9</v>
      </c>
      <c r="D376" s="34" t="s">
        <v>173</v>
      </c>
      <c r="E376" s="34" t="s">
        <v>168</v>
      </c>
      <c r="F376" s="35">
        <v>48.95</v>
      </c>
      <c r="G376" s="36">
        <v>0</v>
      </c>
      <c r="H376" s="35">
        <v>48.95</v>
      </c>
      <c r="I376" s="35">
        <v>24.52</v>
      </c>
      <c r="J376">
        <v>29</v>
      </c>
      <c r="K376">
        <v>3022</v>
      </c>
      <c r="L376" s="37">
        <f t="shared" si="15"/>
        <v>1419.5500000000002</v>
      </c>
      <c r="M376" s="35">
        <f t="shared" si="16"/>
        <v>0</v>
      </c>
      <c r="N376" s="35">
        <f t="shared" si="17"/>
        <v>708.47000000000014</v>
      </c>
    </row>
    <row r="377" spans="1:14">
      <c r="A377" s="33">
        <v>41294</v>
      </c>
      <c r="B377" s="29">
        <v>243</v>
      </c>
      <c r="C377">
        <v>4</v>
      </c>
      <c r="D377" s="34" t="s">
        <v>171</v>
      </c>
      <c r="E377" s="34" t="s">
        <v>168</v>
      </c>
      <c r="F377" s="35">
        <v>73.95</v>
      </c>
      <c r="G377" s="36">
        <v>0</v>
      </c>
      <c r="H377" s="35">
        <v>73.95</v>
      </c>
      <c r="I377" s="35">
        <v>38.86</v>
      </c>
      <c r="J377">
        <v>2</v>
      </c>
      <c r="K377">
        <v>3033</v>
      </c>
      <c r="L377" s="37">
        <f t="shared" si="15"/>
        <v>147.9</v>
      </c>
      <c r="M377" s="35">
        <f t="shared" si="16"/>
        <v>0</v>
      </c>
      <c r="N377" s="35">
        <f t="shared" si="17"/>
        <v>70.180000000000007</v>
      </c>
    </row>
    <row r="378" spans="1:14">
      <c r="A378" s="33">
        <v>41294</v>
      </c>
      <c r="B378" s="29">
        <v>243</v>
      </c>
      <c r="C378">
        <v>30</v>
      </c>
      <c r="D378" s="34" t="s">
        <v>171</v>
      </c>
      <c r="E378" s="34" t="s">
        <v>168</v>
      </c>
      <c r="F378" s="35">
        <v>10.95</v>
      </c>
      <c r="G378" s="36">
        <v>0</v>
      </c>
      <c r="H378" s="35">
        <v>10.95</v>
      </c>
      <c r="I378" s="35">
        <v>4.8</v>
      </c>
      <c r="J378">
        <v>7</v>
      </c>
      <c r="K378">
        <v>3033</v>
      </c>
      <c r="L378" s="37">
        <f t="shared" si="15"/>
        <v>76.649999999999991</v>
      </c>
      <c r="M378" s="35">
        <f t="shared" si="16"/>
        <v>0</v>
      </c>
      <c r="N378" s="35">
        <f t="shared" si="17"/>
        <v>43.05</v>
      </c>
    </row>
    <row r="379" spans="1:14">
      <c r="A379" s="33">
        <v>41294</v>
      </c>
      <c r="B379" s="29">
        <v>244</v>
      </c>
      <c r="C379">
        <v>6</v>
      </c>
      <c r="D379" s="34" t="s">
        <v>173</v>
      </c>
      <c r="E379" s="34" t="s">
        <v>168</v>
      </c>
      <c r="F379" s="35">
        <v>55.95</v>
      </c>
      <c r="G379" s="36">
        <v>0</v>
      </c>
      <c r="H379" s="35">
        <v>55.95</v>
      </c>
      <c r="I379" s="35">
        <v>16.059999999999999</v>
      </c>
      <c r="J379">
        <v>25</v>
      </c>
      <c r="K379">
        <v>3032</v>
      </c>
      <c r="L379" s="37">
        <f t="shared" si="15"/>
        <v>1398.75</v>
      </c>
      <c r="M379" s="35">
        <f t="shared" si="16"/>
        <v>0</v>
      </c>
      <c r="N379" s="35">
        <f t="shared" si="17"/>
        <v>997.25</v>
      </c>
    </row>
    <row r="380" spans="1:14">
      <c r="A380" s="33">
        <v>41294</v>
      </c>
      <c r="B380" s="29">
        <v>244</v>
      </c>
      <c r="C380">
        <v>45</v>
      </c>
      <c r="D380" s="34" t="s">
        <v>173</v>
      </c>
      <c r="E380" s="34" t="s">
        <v>168</v>
      </c>
      <c r="F380" s="35">
        <v>38.950000000000003</v>
      </c>
      <c r="G380" s="36">
        <v>0</v>
      </c>
      <c r="H380" s="35">
        <v>38.950000000000003</v>
      </c>
      <c r="I380" s="35">
        <v>22.33</v>
      </c>
      <c r="J380">
        <v>5</v>
      </c>
      <c r="K380">
        <v>3032</v>
      </c>
      <c r="L380" s="37">
        <f t="shared" si="15"/>
        <v>194.75</v>
      </c>
      <c r="M380" s="35">
        <f t="shared" si="16"/>
        <v>0</v>
      </c>
      <c r="N380" s="35">
        <f t="shared" si="17"/>
        <v>83.100000000000023</v>
      </c>
    </row>
    <row r="381" spans="1:14">
      <c r="A381" s="33">
        <v>41294</v>
      </c>
      <c r="B381" s="29">
        <v>245</v>
      </c>
      <c r="C381">
        <v>26</v>
      </c>
      <c r="D381" s="34" t="s">
        <v>173</v>
      </c>
      <c r="E381" s="34" t="s">
        <v>168</v>
      </c>
      <c r="F381" s="35">
        <v>0.95</v>
      </c>
      <c r="G381" s="36">
        <v>0</v>
      </c>
      <c r="H381" s="35">
        <v>0.95</v>
      </c>
      <c r="I381" s="35">
        <v>0.42</v>
      </c>
      <c r="J381">
        <v>6</v>
      </c>
      <c r="K381">
        <v>3027</v>
      </c>
      <c r="L381" s="37">
        <f t="shared" si="15"/>
        <v>5.6999999999999993</v>
      </c>
      <c r="M381" s="35">
        <f t="shared" si="16"/>
        <v>0</v>
      </c>
      <c r="N381" s="35">
        <f t="shared" si="17"/>
        <v>3.18</v>
      </c>
    </row>
    <row r="382" spans="1:14">
      <c r="A382" s="33">
        <v>41294</v>
      </c>
      <c r="B382" s="29">
        <v>245</v>
      </c>
      <c r="C382">
        <v>1</v>
      </c>
      <c r="D382" s="34" t="s">
        <v>173</v>
      </c>
      <c r="E382" s="34" t="s">
        <v>168</v>
      </c>
      <c r="F382" s="35">
        <v>43.95</v>
      </c>
      <c r="G382" s="36">
        <v>0</v>
      </c>
      <c r="H382" s="35">
        <v>43.95</v>
      </c>
      <c r="I382" s="35">
        <v>25.6</v>
      </c>
      <c r="J382">
        <v>6</v>
      </c>
      <c r="K382">
        <v>3027</v>
      </c>
      <c r="L382" s="37">
        <f t="shared" si="15"/>
        <v>263.70000000000005</v>
      </c>
      <c r="M382" s="35">
        <f t="shared" si="16"/>
        <v>0</v>
      </c>
      <c r="N382" s="35">
        <f t="shared" si="17"/>
        <v>110.10000000000001</v>
      </c>
    </row>
    <row r="383" spans="1:14">
      <c r="A383" s="33">
        <v>41294</v>
      </c>
      <c r="B383" s="29">
        <v>246</v>
      </c>
      <c r="C383">
        <v>29</v>
      </c>
      <c r="D383" s="34" t="s">
        <v>171</v>
      </c>
      <c r="E383" s="34" t="s">
        <v>168</v>
      </c>
      <c r="F383" s="35">
        <v>40.950000000000003</v>
      </c>
      <c r="G383" s="36">
        <v>0.1</v>
      </c>
      <c r="H383" s="35">
        <v>36.86</v>
      </c>
      <c r="I383" s="35">
        <v>15.51</v>
      </c>
      <c r="J383">
        <v>6</v>
      </c>
      <c r="K383">
        <v>3012</v>
      </c>
      <c r="L383" s="37">
        <f t="shared" si="15"/>
        <v>221.16</v>
      </c>
      <c r="M383" s="35">
        <f t="shared" si="16"/>
        <v>4.0900000000000034</v>
      </c>
      <c r="N383" s="35">
        <f t="shared" si="17"/>
        <v>128.10000000000002</v>
      </c>
    </row>
    <row r="384" spans="1:14">
      <c r="A384" s="33">
        <v>41294</v>
      </c>
      <c r="B384" s="29">
        <v>247</v>
      </c>
      <c r="C384">
        <v>3</v>
      </c>
      <c r="D384" s="34" t="s">
        <v>173</v>
      </c>
      <c r="E384" s="34" t="s">
        <v>168</v>
      </c>
      <c r="F384" s="35">
        <v>59.95</v>
      </c>
      <c r="G384" s="36">
        <v>0</v>
      </c>
      <c r="H384" s="35">
        <v>59.95</v>
      </c>
      <c r="I384" s="35">
        <v>28.73</v>
      </c>
      <c r="J384">
        <v>16</v>
      </c>
      <c r="K384">
        <v>3024</v>
      </c>
      <c r="L384" s="37">
        <f t="shared" si="15"/>
        <v>959.2</v>
      </c>
      <c r="M384" s="35">
        <f t="shared" si="16"/>
        <v>0</v>
      </c>
      <c r="N384" s="35">
        <f t="shared" si="17"/>
        <v>499.52000000000004</v>
      </c>
    </row>
    <row r="385" spans="1:14">
      <c r="A385" s="33">
        <v>41294</v>
      </c>
      <c r="B385" s="29">
        <v>248</v>
      </c>
      <c r="C385">
        <v>40</v>
      </c>
      <c r="D385" s="34" t="s">
        <v>171</v>
      </c>
      <c r="E385" s="34" t="s">
        <v>168</v>
      </c>
      <c r="F385" s="35">
        <v>16.95</v>
      </c>
      <c r="G385" s="36">
        <v>0</v>
      </c>
      <c r="H385" s="35">
        <v>16.95</v>
      </c>
      <c r="I385" s="35">
        <v>6.53</v>
      </c>
      <c r="J385">
        <v>18</v>
      </c>
      <c r="K385">
        <v>3010</v>
      </c>
      <c r="L385" s="37">
        <f t="shared" si="15"/>
        <v>305.09999999999997</v>
      </c>
      <c r="M385" s="35">
        <f t="shared" si="16"/>
        <v>0</v>
      </c>
      <c r="N385" s="35">
        <f t="shared" si="17"/>
        <v>187.55999999999997</v>
      </c>
    </row>
    <row r="386" spans="1:14">
      <c r="A386" s="33">
        <v>41294</v>
      </c>
      <c r="B386" s="29">
        <v>249</v>
      </c>
      <c r="C386">
        <v>49</v>
      </c>
      <c r="D386" s="34" t="s">
        <v>173</v>
      </c>
      <c r="E386" s="34" t="s">
        <v>168</v>
      </c>
      <c r="F386" s="35">
        <v>63.95</v>
      </c>
      <c r="G386" s="36">
        <v>0</v>
      </c>
      <c r="H386" s="35">
        <v>63.95</v>
      </c>
      <c r="I386" s="35">
        <v>27.1</v>
      </c>
      <c r="J386">
        <v>3</v>
      </c>
      <c r="K386">
        <v>3032</v>
      </c>
      <c r="L386" s="37">
        <f t="shared" si="15"/>
        <v>191.85000000000002</v>
      </c>
      <c r="M386" s="35">
        <f t="shared" si="16"/>
        <v>0</v>
      </c>
      <c r="N386" s="35">
        <f t="shared" si="17"/>
        <v>110.55000000000001</v>
      </c>
    </row>
    <row r="387" spans="1:14">
      <c r="A387" s="33">
        <v>41294</v>
      </c>
      <c r="B387" s="29">
        <v>250</v>
      </c>
      <c r="C387">
        <v>12</v>
      </c>
      <c r="D387" s="34" t="s">
        <v>171</v>
      </c>
      <c r="E387" s="34" t="s">
        <v>168</v>
      </c>
      <c r="F387" s="35">
        <v>47.95</v>
      </c>
      <c r="G387" s="36">
        <v>0</v>
      </c>
      <c r="H387" s="35">
        <v>47.95</v>
      </c>
      <c r="I387" s="35">
        <v>20.7</v>
      </c>
      <c r="J387">
        <v>1</v>
      </c>
      <c r="K387">
        <v>3030</v>
      </c>
      <c r="L387" s="37">
        <f t="shared" ref="L387:L450" si="18">H387*J387</f>
        <v>47.95</v>
      </c>
      <c r="M387" s="35">
        <f t="shared" ref="M387:M450" si="19">F387-H387</f>
        <v>0</v>
      </c>
      <c r="N387" s="35">
        <f t="shared" ref="N387:N450" si="20">(H387-I387)*J387</f>
        <v>27.250000000000004</v>
      </c>
    </row>
    <row r="388" spans="1:14">
      <c r="A388" s="33">
        <v>41294</v>
      </c>
      <c r="B388" s="29">
        <v>250</v>
      </c>
      <c r="C388">
        <v>16</v>
      </c>
      <c r="D388" s="34" t="s">
        <v>171</v>
      </c>
      <c r="E388" s="34" t="s">
        <v>168</v>
      </c>
      <c r="F388" s="35">
        <v>27.95</v>
      </c>
      <c r="G388" s="36">
        <v>0</v>
      </c>
      <c r="H388" s="35">
        <v>27.95</v>
      </c>
      <c r="I388" s="35">
        <v>15.85</v>
      </c>
      <c r="J388">
        <v>6</v>
      </c>
      <c r="K388">
        <v>3030</v>
      </c>
      <c r="L388" s="37">
        <f t="shared" si="18"/>
        <v>167.7</v>
      </c>
      <c r="M388" s="35">
        <f t="shared" si="19"/>
        <v>0</v>
      </c>
      <c r="N388" s="35">
        <f t="shared" si="20"/>
        <v>72.599999999999994</v>
      </c>
    </row>
    <row r="389" spans="1:14">
      <c r="A389" s="33">
        <v>41294</v>
      </c>
      <c r="B389" s="29">
        <v>251</v>
      </c>
      <c r="C389">
        <v>11</v>
      </c>
      <c r="D389" s="34" t="s">
        <v>173</v>
      </c>
      <c r="E389" s="34" t="s">
        <v>168</v>
      </c>
      <c r="F389" s="35">
        <v>65.95</v>
      </c>
      <c r="G389" s="36">
        <v>0</v>
      </c>
      <c r="H389" s="35">
        <v>65.95</v>
      </c>
      <c r="I389" s="35">
        <v>37.97</v>
      </c>
      <c r="J389">
        <v>6</v>
      </c>
      <c r="K389">
        <v>3011</v>
      </c>
      <c r="L389" s="37">
        <f t="shared" si="18"/>
        <v>395.70000000000005</v>
      </c>
      <c r="M389" s="35">
        <f t="shared" si="19"/>
        <v>0</v>
      </c>
      <c r="N389" s="35">
        <f t="shared" si="20"/>
        <v>167.88000000000002</v>
      </c>
    </row>
    <row r="390" spans="1:14">
      <c r="A390" s="33">
        <v>41294</v>
      </c>
      <c r="B390" s="29">
        <v>252</v>
      </c>
      <c r="C390">
        <v>16</v>
      </c>
      <c r="D390" s="34" t="s">
        <v>171</v>
      </c>
      <c r="E390" s="34" t="s">
        <v>168</v>
      </c>
      <c r="F390" s="35">
        <v>27.95</v>
      </c>
      <c r="G390" s="36">
        <v>0</v>
      </c>
      <c r="H390" s="35">
        <v>27.95</v>
      </c>
      <c r="I390" s="35">
        <v>15.85</v>
      </c>
      <c r="J390">
        <v>2</v>
      </c>
      <c r="K390">
        <v>3017</v>
      </c>
      <c r="L390" s="37">
        <f t="shared" si="18"/>
        <v>55.9</v>
      </c>
      <c r="M390" s="35">
        <f t="shared" si="19"/>
        <v>0</v>
      </c>
      <c r="N390" s="35">
        <f t="shared" si="20"/>
        <v>24.2</v>
      </c>
    </row>
    <row r="391" spans="1:14">
      <c r="A391" s="33">
        <v>41294</v>
      </c>
      <c r="B391" s="29">
        <v>252</v>
      </c>
      <c r="C391">
        <v>36</v>
      </c>
      <c r="D391" s="34" t="s">
        <v>171</v>
      </c>
      <c r="E391" s="34" t="s">
        <v>168</v>
      </c>
      <c r="F391" s="35">
        <v>26.95</v>
      </c>
      <c r="G391" s="36">
        <v>0</v>
      </c>
      <c r="H391" s="35">
        <v>26.95</v>
      </c>
      <c r="I391" s="35">
        <v>12.53</v>
      </c>
      <c r="J391">
        <v>10</v>
      </c>
      <c r="K391">
        <v>3017</v>
      </c>
      <c r="L391" s="37">
        <f t="shared" si="18"/>
        <v>269.5</v>
      </c>
      <c r="M391" s="35">
        <f t="shared" si="19"/>
        <v>0</v>
      </c>
      <c r="N391" s="35">
        <f t="shared" si="20"/>
        <v>144.19999999999999</v>
      </c>
    </row>
    <row r="392" spans="1:14">
      <c r="A392" s="33">
        <v>41294</v>
      </c>
      <c r="B392" s="29">
        <v>253</v>
      </c>
      <c r="C392">
        <v>2</v>
      </c>
      <c r="D392" s="34" t="s">
        <v>173</v>
      </c>
      <c r="E392" s="34" t="s">
        <v>168</v>
      </c>
      <c r="F392" s="35">
        <v>44.95</v>
      </c>
      <c r="G392" s="36">
        <v>0.1</v>
      </c>
      <c r="H392" s="35">
        <v>40.46</v>
      </c>
      <c r="I392" s="35">
        <v>27.95</v>
      </c>
      <c r="J392">
        <v>8</v>
      </c>
      <c r="K392">
        <v>3017</v>
      </c>
      <c r="L392" s="37">
        <f t="shared" si="18"/>
        <v>323.68</v>
      </c>
      <c r="M392" s="35">
        <f t="shared" si="19"/>
        <v>4.490000000000002</v>
      </c>
      <c r="N392" s="35">
        <f t="shared" si="20"/>
        <v>100.08000000000001</v>
      </c>
    </row>
    <row r="393" spans="1:14">
      <c r="A393" s="33">
        <v>41294</v>
      </c>
      <c r="B393" s="29">
        <v>254</v>
      </c>
      <c r="C393">
        <v>25</v>
      </c>
      <c r="D393" s="34" t="s">
        <v>171</v>
      </c>
      <c r="E393" s="34" t="s">
        <v>168</v>
      </c>
      <c r="F393" s="35">
        <v>0.95</v>
      </c>
      <c r="G393" s="36">
        <v>0</v>
      </c>
      <c r="H393" s="35">
        <v>0.95</v>
      </c>
      <c r="I393" s="35">
        <v>0.35</v>
      </c>
      <c r="J393">
        <v>17</v>
      </c>
      <c r="K393">
        <v>3015</v>
      </c>
      <c r="L393" s="37">
        <f t="shared" si="18"/>
        <v>16.149999999999999</v>
      </c>
      <c r="M393" s="35">
        <f t="shared" si="19"/>
        <v>0</v>
      </c>
      <c r="N393" s="35">
        <f t="shared" si="20"/>
        <v>10.199999999999999</v>
      </c>
    </row>
    <row r="394" spans="1:14">
      <c r="A394" s="33">
        <v>41294</v>
      </c>
      <c r="B394" s="29">
        <v>255</v>
      </c>
      <c r="C394">
        <v>50</v>
      </c>
      <c r="D394" s="34" t="s">
        <v>173</v>
      </c>
      <c r="E394" s="34" t="s">
        <v>168</v>
      </c>
      <c r="F394" s="35">
        <v>24.95</v>
      </c>
      <c r="G394" s="36">
        <v>0</v>
      </c>
      <c r="H394" s="35">
        <v>24.95</v>
      </c>
      <c r="I394" s="35">
        <v>12.14</v>
      </c>
      <c r="J394">
        <v>2</v>
      </c>
      <c r="K394">
        <v>3020</v>
      </c>
      <c r="L394" s="37">
        <f t="shared" si="18"/>
        <v>49.9</v>
      </c>
      <c r="M394" s="35">
        <f t="shared" si="19"/>
        <v>0</v>
      </c>
      <c r="N394" s="35">
        <f t="shared" si="20"/>
        <v>25.619999999999997</v>
      </c>
    </row>
    <row r="395" spans="1:14">
      <c r="A395" s="33">
        <v>41294</v>
      </c>
      <c r="B395" s="29">
        <v>256</v>
      </c>
      <c r="C395">
        <v>8</v>
      </c>
      <c r="D395" s="34" t="s">
        <v>173</v>
      </c>
      <c r="E395" s="34" t="s">
        <v>168</v>
      </c>
      <c r="F395" s="35">
        <v>7.95</v>
      </c>
      <c r="G395" s="36">
        <v>0</v>
      </c>
      <c r="H395" s="35">
        <v>7.95</v>
      </c>
      <c r="I395" s="35">
        <v>4.53</v>
      </c>
      <c r="J395">
        <v>38</v>
      </c>
      <c r="K395">
        <v>3031</v>
      </c>
      <c r="L395" s="37">
        <f t="shared" si="18"/>
        <v>302.10000000000002</v>
      </c>
      <c r="M395" s="35">
        <f t="shared" si="19"/>
        <v>0</v>
      </c>
      <c r="N395" s="35">
        <f t="shared" si="20"/>
        <v>129.96</v>
      </c>
    </row>
    <row r="396" spans="1:14">
      <c r="A396" s="33">
        <v>41294</v>
      </c>
      <c r="B396" s="29">
        <v>256</v>
      </c>
      <c r="C396">
        <v>23</v>
      </c>
      <c r="D396" s="34" t="s">
        <v>173</v>
      </c>
      <c r="E396" s="34" t="s">
        <v>168</v>
      </c>
      <c r="F396" s="35">
        <v>2.95</v>
      </c>
      <c r="G396" s="36">
        <v>0</v>
      </c>
      <c r="H396" s="35">
        <v>2.95</v>
      </c>
      <c r="I396" s="35">
        <v>1.68</v>
      </c>
      <c r="J396">
        <v>13</v>
      </c>
      <c r="K396">
        <v>3031</v>
      </c>
      <c r="L396" s="37">
        <f t="shared" si="18"/>
        <v>38.35</v>
      </c>
      <c r="M396" s="35">
        <f t="shared" si="19"/>
        <v>0</v>
      </c>
      <c r="N396" s="35">
        <f t="shared" si="20"/>
        <v>16.510000000000002</v>
      </c>
    </row>
    <row r="397" spans="1:14">
      <c r="A397" s="33">
        <v>41294</v>
      </c>
      <c r="B397" s="29">
        <v>257</v>
      </c>
      <c r="C397">
        <v>46</v>
      </c>
      <c r="D397" s="34" t="s">
        <v>171</v>
      </c>
      <c r="E397" s="34" t="s">
        <v>168</v>
      </c>
      <c r="F397" s="35">
        <v>55.95</v>
      </c>
      <c r="G397" s="36">
        <v>0</v>
      </c>
      <c r="H397" s="35">
        <v>55.95</v>
      </c>
      <c r="I397" s="35">
        <v>32.47</v>
      </c>
      <c r="J397">
        <v>4</v>
      </c>
      <c r="K397">
        <v>3017</v>
      </c>
      <c r="L397" s="37">
        <f t="shared" si="18"/>
        <v>223.8</v>
      </c>
      <c r="M397" s="35">
        <f t="shared" si="19"/>
        <v>0</v>
      </c>
      <c r="N397" s="35">
        <f t="shared" si="20"/>
        <v>93.920000000000016</v>
      </c>
    </row>
    <row r="398" spans="1:14">
      <c r="A398" s="33">
        <v>41294</v>
      </c>
      <c r="B398" s="29">
        <v>257</v>
      </c>
      <c r="C398">
        <v>11</v>
      </c>
      <c r="D398" s="34" t="s">
        <v>171</v>
      </c>
      <c r="E398" s="34" t="s">
        <v>168</v>
      </c>
      <c r="F398" s="35">
        <v>65.95</v>
      </c>
      <c r="G398" s="36">
        <v>0</v>
      </c>
      <c r="H398" s="35">
        <v>65.95</v>
      </c>
      <c r="I398" s="35">
        <v>37.97</v>
      </c>
      <c r="J398">
        <v>12</v>
      </c>
      <c r="K398">
        <v>3017</v>
      </c>
      <c r="L398" s="37">
        <f t="shared" si="18"/>
        <v>791.40000000000009</v>
      </c>
      <c r="M398" s="35">
        <f t="shared" si="19"/>
        <v>0</v>
      </c>
      <c r="N398" s="35">
        <f t="shared" si="20"/>
        <v>335.76000000000005</v>
      </c>
    </row>
    <row r="399" spans="1:14">
      <c r="A399" s="33">
        <v>41294</v>
      </c>
      <c r="B399" s="29">
        <v>258</v>
      </c>
      <c r="C399">
        <v>20</v>
      </c>
      <c r="D399" s="34" t="s">
        <v>173</v>
      </c>
      <c r="E399" s="34" t="s">
        <v>168</v>
      </c>
      <c r="F399" s="35">
        <v>16.95</v>
      </c>
      <c r="G399" s="36">
        <v>0</v>
      </c>
      <c r="H399" s="35">
        <v>16.95</v>
      </c>
      <c r="I399" s="35">
        <v>6.76</v>
      </c>
      <c r="J399">
        <v>25</v>
      </c>
      <c r="K399">
        <v>3029</v>
      </c>
      <c r="L399" s="37">
        <f t="shared" si="18"/>
        <v>423.75</v>
      </c>
      <c r="M399" s="35">
        <f t="shared" si="19"/>
        <v>0</v>
      </c>
      <c r="N399" s="35">
        <f t="shared" si="20"/>
        <v>254.75</v>
      </c>
    </row>
    <row r="400" spans="1:14">
      <c r="A400" s="33">
        <v>41294</v>
      </c>
      <c r="B400" s="29">
        <v>259</v>
      </c>
      <c r="C400">
        <v>12</v>
      </c>
      <c r="D400" s="34" t="s">
        <v>171</v>
      </c>
      <c r="E400" s="34" t="s">
        <v>168</v>
      </c>
      <c r="F400" s="35">
        <v>47.95</v>
      </c>
      <c r="G400" s="36">
        <v>0</v>
      </c>
      <c r="H400" s="35">
        <v>47.95</v>
      </c>
      <c r="I400" s="35">
        <v>20.7</v>
      </c>
      <c r="J400">
        <v>2</v>
      </c>
      <c r="K400">
        <v>3025</v>
      </c>
      <c r="L400" s="37">
        <f t="shared" si="18"/>
        <v>95.9</v>
      </c>
      <c r="M400" s="35">
        <f t="shared" si="19"/>
        <v>0</v>
      </c>
      <c r="N400" s="35">
        <f t="shared" si="20"/>
        <v>54.500000000000007</v>
      </c>
    </row>
    <row r="401" spans="1:14">
      <c r="A401" s="33">
        <v>41294</v>
      </c>
      <c r="B401" s="29">
        <v>260</v>
      </c>
      <c r="C401">
        <v>21</v>
      </c>
      <c r="D401" s="34" t="s">
        <v>173</v>
      </c>
      <c r="E401" s="34" t="s">
        <v>168</v>
      </c>
      <c r="F401" s="35">
        <v>26.95</v>
      </c>
      <c r="G401" s="36">
        <v>0</v>
      </c>
      <c r="H401" s="35">
        <v>26.95</v>
      </c>
      <c r="I401" s="35">
        <v>12.42</v>
      </c>
      <c r="J401">
        <v>13</v>
      </c>
      <c r="K401">
        <v>3026</v>
      </c>
      <c r="L401" s="37">
        <f t="shared" si="18"/>
        <v>350.34999999999997</v>
      </c>
      <c r="M401" s="35">
        <f t="shared" si="19"/>
        <v>0</v>
      </c>
      <c r="N401" s="35">
        <f t="shared" si="20"/>
        <v>188.89</v>
      </c>
    </row>
    <row r="402" spans="1:14">
      <c r="A402" s="33">
        <v>41294</v>
      </c>
      <c r="B402" s="29">
        <v>261</v>
      </c>
      <c r="C402">
        <v>49</v>
      </c>
      <c r="D402" s="34" t="s">
        <v>171</v>
      </c>
      <c r="E402" s="34" t="s">
        <v>168</v>
      </c>
      <c r="F402" s="35">
        <v>63.95</v>
      </c>
      <c r="G402" s="36">
        <v>0</v>
      </c>
      <c r="H402" s="35">
        <v>63.95</v>
      </c>
      <c r="I402" s="35">
        <v>27.1</v>
      </c>
      <c r="J402">
        <v>2</v>
      </c>
      <c r="K402">
        <v>3021</v>
      </c>
      <c r="L402" s="37">
        <f t="shared" si="18"/>
        <v>127.9</v>
      </c>
      <c r="M402" s="35">
        <f t="shared" si="19"/>
        <v>0</v>
      </c>
      <c r="N402" s="35">
        <f t="shared" si="20"/>
        <v>73.7</v>
      </c>
    </row>
    <row r="403" spans="1:14">
      <c r="A403" s="33">
        <v>41294</v>
      </c>
      <c r="B403" s="29">
        <v>261</v>
      </c>
      <c r="C403">
        <v>6</v>
      </c>
      <c r="D403" s="34" t="s">
        <v>171</v>
      </c>
      <c r="E403" s="34" t="s">
        <v>168</v>
      </c>
      <c r="F403" s="35">
        <v>55.95</v>
      </c>
      <c r="G403" s="36">
        <v>0</v>
      </c>
      <c r="H403" s="35">
        <v>55.95</v>
      </c>
      <c r="I403" s="35">
        <v>16.059999999999999</v>
      </c>
      <c r="J403">
        <v>9</v>
      </c>
      <c r="K403">
        <v>3021</v>
      </c>
      <c r="L403" s="37">
        <f t="shared" si="18"/>
        <v>503.55</v>
      </c>
      <c r="M403" s="35">
        <f t="shared" si="19"/>
        <v>0</v>
      </c>
      <c r="N403" s="35">
        <f t="shared" si="20"/>
        <v>359.01</v>
      </c>
    </row>
    <row r="404" spans="1:14">
      <c r="A404" s="33">
        <v>41294</v>
      </c>
      <c r="B404" s="29">
        <v>262</v>
      </c>
      <c r="C404">
        <v>37</v>
      </c>
      <c r="D404" s="34" t="s">
        <v>173</v>
      </c>
      <c r="E404" s="34" t="s">
        <v>168</v>
      </c>
      <c r="F404" s="35">
        <v>24.95</v>
      </c>
      <c r="G404" s="36">
        <v>0</v>
      </c>
      <c r="H404" s="35">
        <v>24.95</v>
      </c>
      <c r="I404" s="35">
        <v>9.3800000000000008</v>
      </c>
      <c r="J404">
        <v>1</v>
      </c>
      <c r="K404">
        <v>3031</v>
      </c>
      <c r="L404" s="37">
        <f t="shared" si="18"/>
        <v>24.95</v>
      </c>
      <c r="M404" s="35">
        <f t="shared" si="19"/>
        <v>0</v>
      </c>
      <c r="N404" s="35">
        <f t="shared" si="20"/>
        <v>15.569999999999999</v>
      </c>
    </row>
    <row r="405" spans="1:14">
      <c r="A405" s="33">
        <v>41294</v>
      </c>
      <c r="B405" s="29">
        <v>263</v>
      </c>
      <c r="C405">
        <v>15</v>
      </c>
      <c r="D405" s="34" t="s">
        <v>171</v>
      </c>
      <c r="E405" s="34" t="s">
        <v>168</v>
      </c>
      <c r="F405" s="35">
        <v>28.95</v>
      </c>
      <c r="G405" s="36">
        <v>0</v>
      </c>
      <c r="H405" s="35">
        <v>28.95</v>
      </c>
      <c r="I405" s="35">
        <v>17.53</v>
      </c>
      <c r="J405">
        <v>34</v>
      </c>
      <c r="K405">
        <v>3010</v>
      </c>
      <c r="L405" s="37">
        <f t="shared" si="18"/>
        <v>984.3</v>
      </c>
      <c r="M405" s="35">
        <f t="shared" si="19"/>
        <v>0</v>
      </c>
      <c r="N405" s="35">
        <f t="shared" si="20"/>
        <v>388.27999999999992</v>
      </c>
    </row>
    <row r="406" spans="1:14">
      <c r="A406" s="33">
        <v>41294</v>
      </c>
      <c r="B406" s="29">
        <v>264</v>
      </c>
      <c r="C406">
        <v>32</v>
      </c>
      <c r="D406" s="34" t="s">
        <v>173</v>
      </c>
      <c r="E406" s="34" t="s">
        <v>168</v>
      </c>
      <c r="F406" s="35">
        <v>22.95</v>
      </c>
      <c r="G406" s="36">
        <v>0.1</v>
      </c>
      <c r="H406" s="35">
        <v>20.66</v>
      </c>
      <c r="I406" s="35">
        <v>11.78</v>
      </c>
      <c r="J406">
        <v>4</v>
      </c>
      <c r="K406">
        <v>3011</v>
      </c>
      <c r="L406" s="37">
        <f t="shared" si="18"/>
        <v>82.64</v>
      </c>
      <c r="M406" s="35">
        <f t="shared" si="19"/>
        <v>2.2899999999999991</v>
      </c>
      <c r="N406" s="35">
        <f t="shared" si="20"/>
        <v>35.520000000000003</v>
      </c>
    </row>
    <row r="407" spans="1:14">
      <c r="A407" s="33">
        <v>41294</v>
      </c>
      <c r="B407" s="29">
        <v>264</v>
      </c>
      <c r="C407">
        <v>35</v>
      </c>
      <c r="D407" s="34" t="s">
        <v>173</v>
      </c>
      <c r="E407" s="34" t="s">
        <v>168</v>
      </c>
      <c r="F407" s="35">
        <v>0.95</v>
      </c>
      <c r="G407" s="36">
        <v>0</v>
      </c>
      <c r="H407" s="35">
        <v>0.95</v>
      </c>
      <c r="I407" s="35">
        <v>0.47</v>
      </c>
      <c r="J407">
        <v>7</v>
      </c>
      <c r="K407">
        <v>3011</v>
      </c>
      <c r="L407" s="37">
        <f t="shared" si="18"/>
        <v>6.6499999999999995</v>
      </c>
      <c r="M407" s="35">
        <f t="shared" si="19"/>
        <v>0</v>
      </c>
      <c r="N407" s="35">
        <f t="shared" si="20"/>
        <v>3.36</v>
      </c>
    </row>
    <row r="408" spans="1:14">
      <c r="A408" s="33">
        <v>41294</v>
      </c>
      <c r="B408" s="29">
        <v>264</v>
      </c>
      <c r="C408">
        <v>18</v>
      </c>
      <c r="D408" s="34" t="s">
        <v>173</v>
      </c>
      <c r="E408" s="34" t="s">
        <v>168</v>
      </c>
      <c r="F408" s="35">
        <v>54.95</v>
      </c>
      <c r="G408" s="36">
        <v>0</v>
      </c>
      <c r="H408" s="35">
        <v>54.95</v>
      </c>
      <c r="I408" s="35">
        <v>26.65</v>
      </c>
      <c r="J408">
        <v>16</v>
      </c>
      <c r="K408">
        <v>3011</v>
      </c>
      <c r="L408" s="37">
        <f t="shared" si="18"/>
        <v>879.2</v>
      </c>
      <c r="M408" s="35">
        <f t="shared" si="19"/>
        <v>0</v>
      </c>
      <c r="N408" s="35">
        <f t="shared" si="20"/>
        <v>452.80000000000007</v>
      </c>
    </row>
    <row r="409" spans="1:14">
      <c r="A409" s="33">
        <v>41294</v>
      </c>
      <c r="B409" s="29">
        <v>264</v>
      </c>
      <c r="C409">
        <v>14</v>
      </c>
      <c r="D409" s="34" t="s">
        <v>173</v>
      </c>
      <c r="E409" s="34" t="s">
        <v>168</v>
      </c>
      <c r="F409" s="35">
        <v>31.95</v>
      </c>
      <c r="G409" s="36">
        <v>0</v>
      </c>
      <c r="H409" s="35">
        <v>31.95</v>
      </c>
      <c r="I409" s="35">
        <v>17.38</v>
      </c>
      <c r="J409">
        <v>2</v>
      </c>
      <c r="K409">
        <v>3011</v>
      </c>
      <c r="L409" s="37">
        <f t="shared" si="18"/>
        <v>63.9</v>
      </c>
      <c r="M409" s="35">
        <f t="shared" si="19"/>
        <v>0</v>
      </c>
      <c r="N409" s="35">
        <f t="shared" si="20"/>
        <v>29.14</v>
      </c>
    </row>
    <row r="410" spans="1:14">
      <c r="A410" s="33">
        <v>41294</v>
      </c>
      <c r="B410" s="29">
        <v>265</v>
      </c>
      <c r="C410">
        <v>26</v>
      </c>
      <c r="D410" s="34" t="s">
        <v>173</v>
      </c>
      <c r="E410" s="34" t="s">
        <v>168</v>
      </c>
      <c r="F410" s="35">
        <v>0.95</v>
      </c>
      <c r="G410" s="36">
        <v>0</v>
      </c>
      <c r="H410" s="35">
        <v>0.95</v>
      </c>
      <c r="I410" s="35">
        <v>0.42</v>
      </c>
      <c r="J410">
        <v>3</v>
      </c>
      <c r="K410">
        <v>3021</v>
      </c>
      <c r="L410" s="37">
        <f t="shared" si="18"/>
        <v>2.8499999999999996</v>
      </c>
      <c r="M410" s="35">
        <f t="shared" si="19"/>
        <v>0</v>
      </c>
      <c r="N410" s="35">
        <f t="shared" si="20"/>
        <v>1.59</v>
      </c>
    </row>
    <row r="411" spans="1:14">
      <c r="A411" s="33">
        <v>41294</v>
      </c>
      <c r="B411" s="29">
        <v>265</v>
      </c>
      <c r="C411">
        <v>23</v>
      </c>
      <c r="D411" s="34" t="s">
        <v>173</v>
      </c>
      <c r="E411" s="34" t="s">
        <v>168</v>
      </c>
      <c r="F411" s="35">
        <v>2.95</v>
      </c>
      <c r="G411" s="36">
        <v>0</v>
      </c>
      <c r="H411" s="35">
        <v>2.95</v>
      </c>
      <c r="I411" s="35">
        <v>1.68</v>
      </c>
      <c r="J411">
        <v>8</v>
      </c>
      <c r="K411">
        <v>3021</v>
      </c>
      <c r="L411" s="37">
        <f t="shared" si="18"/>
        <v>23.6</v>
      </c>
      <c r="M411" s="35">
        <f t="shared" si="19"/>
        <v>0</v>
      </c>
      <c r="N411" s="35">
        <f t="shared" si="20"/>
        <v>10.160000000000002</v>
      </c>
    </row>
    <row r="412" spans="1:14">
      <c r="A412" s="33">
        <v>41294</v>
      </c>
      <c r="B412" s="29">
        <v>265</v>
      </c>
      <c r="C412">
        <v>45</v>
      </c>
      <c r="D412" s="34" t="s">
        <v>173</v>
      </c>
      <c r="E412" s="34" t="s">
        <v>168</v>
      </c>
      <c r="F412" s="35">
        <v>38.950000000000003</v>
      </c>
      <c r="G412" s="36">
        <v>0</v>
      </c>
      <c r="H412" s="35">
        <v>38.950000000000003</v>
      </c>
      <c r="I412" s="35">
        <v>22.33</v>
      </c>
      <c r="J412">
        <v>1</v>
      </c>
      <c r="K412">
        <v>3021</v>
      </c>
      <c r="L412" s="37">
        <f t="shared" si="18"/>
        <v>38.950000000000003</v>
      </c>
      <c r="M412" s="35">
        <f t="shared" si="19"/>
        <v>0</v>
      </c>
      <c r="N412" s="35">
        <f t="shared" si="20"/>
        <v>16.620000000000005</v>
      </c>
    </row>
    <row r="413" spans="1:14">
      <c r="A413" s="33">
        <v>41294</v>
      </c>
      <c r="B413" s="29">
        <v>265</v>
      </c>
      <c r="C413">
        <v>4</v>
      </c>
      <c r="D413" s="34" t="s">
        <v>173</v>
      </c>
      <c r="E413" s="34" t="s">
        <v>168</v>
      </c>
      <c r="F413" s="35">
        <v>73.95</v>
      </c>
      <c r="G413" s="36">
        <v>0</v>
      </c>
      <c r="H413" s="35">
        <v>73.95</v>
      </c>
      <c r="I413" s="35">
        <v>38.86</v>
      </c>
      <c r="J413">
        <v>2</v>
      </c>
      <c r="K413">
        <v>3021</v>
      </c>
      <c r="L413" s="37">
        <f t="shared" si="18"/>
        <v>147.9</v>
      </c>
      <c r="M413" s="35">
        <f t="shared" si="19"/>
        <v>0</v>
      </c>
      <c r="N413" s="35">
        <f t="shared" si="20"/>
        <v>70.180000000000007</v>
      </c>
    </row>
    <row r="414" spans="1:14">
      <c r="A414" s="33">
        <v>41294</v>
      </c>
      <c r="B414" s="29">
        <v>265</v>
      </c>
      <c r="C414">
        <v>44</v>
      </c>
      <c r="D414" s="34" t="s">
        <v>173</v>
      </c>
      <c r="E414" s="34" t="s">
        <v>168</v>
      </c>
      <c r="F414" s="35">
        <v>38.950000000000003</v>
      </c>
      <c r="G414" s="36">
        <v>0</v>
      </c>
      <c r="H414" s="35">
        <v>38.950000000000003</v>
      </c>
      <c r="I414" s="35">
        <v>24.76</v>
      </c>
      <c r="J414">
        <v>31</v>
      </c>
      <c r="K414">
        <v>3021</v>
      </c>
      <c r="L414" s="37">
        <f t="shared" si="18"/>
        <v>1207.45</v>
      </c>
      <c r="M414" s="35">
        <f t="shared" si="19"/>
        <v>0</v>
      </c>
      <c r="N414" s="35">
        <f t="shared" si="20"/>
        <v>439.89000000000004</v>
      </c>
    </row>
    <row r="415" spans="1:14">
      <c r="A415" s="33">
        <v>41294</v>
      </c>
      <c r="B415" s="29">
        <v>266</v>
      </c>
      <c r="C415">
        <v>29</v>
      </c>
      <c r="D415" s="34" t="s">
        <v>171</v>
      </c>
      <c r="E415" s="34" t="s">
        <v>168</v>
      </c>
      <c r="F415" s="35">
        <v>40.950000000000003</v>
      </c>
      <c r="G415" s="36">
        <v>0</v>
      </c>
      <c r="H415" s="35">
        <v>40.950000000000003</v>
      </c>
      <c r="I415" s="35">
        <v>15.51</v>
      </c>
      <c r="J415">
        <v>6</v>
      </c>
      <c r="K415">
        <v>3014</v>
      </c>
      <c r="L415" s="37">
        <f t="shared" si="18"/>
        <v>245.70000000000002</v>
      </c>
      <c r="M415" s="35">
        <f t="shared" si="19"/>
        <v>0</v>
      </c>
      <c r="N415" s="35">
        <f t="shared" si="20"/>
        <v>152.64000000000004</v>
      </c>
    </row>
    <row r="416" spans="1:14">
      <c r="A416" s="33">
        <v>41294</v>
      </c>
      <c r="B416" s="29">
        <v>266</v>
      </c>
      <c r="C416">
        <v>43</v>
      </c>
      <c r="D416" s="34" t="s">
        <v>171</v>
      </c>
      <c r="E416" s="34" t="s">
        <v>168</v>
      </c>
      <c r="F416" s="35">
        <v>11.95</v>
      </c>
      <c r="G416" s="36">
        <v>0</v>
      </c>
      <c r="H416" s="35">
        <v>11.95</v>
      </c>
      <c r="I416" s="35">
        <v>3.32</v>
      </c>
      <c r="J416">
        <v>11</v>
      </c>
      <c r="K416">
        <v>3014</v>
      </c>
      <c r="L416" s="37">
        <f t="shared" si="18"/>
        <v>131.44999999999999</v>
      </c>
      <c r="M416" s="35">
        <f t="shared" si="19"/>
        <v>0</v>
      </c>
      <c r="N416" s="35">
        <f t="shared" si="20"/>
        <v>94.929999999999993</v>
      </c>
    </row>
    <row r="417" spans="1:14">
      <c r="A417" s="33">
        <v>41294</v>
      </c>
      <c r="B417" s="29">
        <v>267</v>
      </c>
      <c r="C417">
        <v>7</v>
      </c>
      <c r="D417" s="34" t="s">
        <v>173</v>
      </c>
      <c r="E417" s="34" t="s">
        <v>168</v>
      </c>
      <c r="F417" s="35">
        <v>20.95</v>
      </c>
      <c r="G417" s="36">
        <v>0.1</v>
      </c>
      <c r="H417" s="35">
        <v>18.86</v>
      </c>
      <c r="I417" s="35">
        <v>10.039999999999999</v>
      </c>
      <c r="J417">
        <v>25</v>
      </c>
      <c r="K417">
        <v>3032</v>
      </c>
      <c r="L417" s="37">
        <f t="shared" si="18"/>
        <v>471.5</v>
      </c>
      <c r="M417" s="35">
        <f t="shared" si="19"/>
        <v>2.09</v>
      </c>
      <c r="N417" s="35">
        <f t="shared" si="20"/>
        <v>220.5</v>
      </c>
    </row>
    <row r="418" spans="1:14">
      <c r="A418" s="33">
        <v>41294</v>
      </c>
      <c r="B418" s="29">
        <v>268</v>
      </c>
      <c r="C418">
        <v>45</v>
      </c>
      <c r="D418" s="34" t="s">
        <v>171</v>
      </c>
      <c r="E418" s="34" t="s">
        <v>168</v>
      </c>
      <c r="F418" s="35">
        <v>38.950000000000003</v>
      </c>
      <c r="G418" s="36">
        <v>0</v>
      </c>
      <c r="H418" s="35">
        <v>38.950000000000003</v>
      </c>
      <c r="I418" s="35">
        <v>22.33</v>
      </c>
      <c r="J418">
        <v>6</v>
      </c>
      <c r="K418">
        <v>3031</v>
      </c>
      <c r="L418" s="37">
        <f t="shared" si="18"/>
        <v>233.70000000000002</v>
      </c>
      <c r="M418" s="35">
        <f t="shared" si="19"/>
        <v>0</v>
      </c>
      <c r="N418" s="35">
        <f t="shared" si="20"/>
        <v>99.720000000000027</v>
      </c>
    </row>
    <row r="419" spans="1:14">
      <c r="A419" s="33">
        <v>41294</v>
      </c>
      <c r="B419" s="29">
        <v>269</v>
      </c>
      <c r="C419">
        <v>34</v>
      </c>
      <c r="D419" s="34" t="s">
        <v>173</v>
      </c>
      <c r="E419" s="34" t="s">
        <v>168</v>
      </c>
      <c r="F419" s="35">
        <v>37.950000000000003</v>
      </c>
      <c r="G419" s="36">
        <v>0.1</v>
      </c>
      <c r="H419" s="35">
        <v>34.159999999999997</v>
      </c>
      <c r="I419" s="35">
        <v>15.35</v>
      </c>
      <c r="J419">
        <v>5</v>
      </c>
      <c r="K419">
        <v>3027</v>
      </c>
      <c r="L419" s="37">
        <f t="shared" si="18"/>
        <v>170.79999999999998</v>
      </c>
      <c r="M419" s="35">
        <f t="shared" si="19"/>
        <v>3.7900000000000063</v>
      </c>
      <c r="N419" s="35">
        <f t="shared" si="20"/>
        <v>94.049999999999983</v>
      </c>
    </row>
    <row r="420" spans="1:14">
      <c r="A420" s="33">
        <v>41294</v>
      </c>
      <c r="B420" s="29">
        <v>269</v>
      </c>
      <c r="C420">
        <v>19</v>
      </c>
      <c r="D420" s="34" t="s">
        <v>173</v>
      </c>
      <c r="E420" s="34" t="s">
        <v>168</v>
      </c>
      <c r="F420" s="35">
        <v>49.95</v>
      </c>
      <c r="G420" s="36">
        <v>0</v>
      </c>
      <c r="H420" s="35">
        <v>49.95</v>
      </c>
      <c r="I420" s="35">
        <v>24.77</v>
      </c>
      <c r="J420">
        <v>30</v>
      </c>
      <c r="K420">
        <v>3027</v>
      </c>
      <c r="L420" s="37">
        <f t="shared" si="18"/>
        <v>1498.5</v>
      </c>
      <c r="M420" s="35">
        <f t="shared" si="19"/>
        <v>0</v>
      </c>
      <c r="N420" s="35">
        <f t="shared" si="20"/>
        <v>755.40000000000009</v>
      </c>
    </row>
    <row r="421" spans="1:14">
      <c r="A421" s="33">
        <v>41294</v>
      </c>
      <c r="B421" s="29">
        <v>270</v>
      </c>
      <c r="C421">
        <v>13</v>
      </c>
      <c r="D421" s="34" t="s">
        <v>171</v>
      </c>
      <c r="E421" s="34" t="s">
        <v>168</v>
      </c>
      <c r="F421" s="35">
        <v>26.95</v>
      </c>
      <c r="G421" s="36">
        <v>0</v>
      </c>
      <c r="H421" s="35">
        <v>26.95</v>
      </c>
      <c r="I421" s="35">
        <v>13.26</v>
      </c>
      <c r="J421">
        <v>2</v>
      </c>
      <c r="K421">
        <v>3033</v>
      </c>
      <c r="L421" s="37">
        <f t="shared" si="18"/>
        <v>53.9</v>
      </c>
      <c r="M421" s="35">
        <f t="shared" si="19"/>
        <v>0</v>
      </c>
      <c r="N421" s="35">
        <f t="shared" si="20"/>
        <v>27.38</v>
      </c>
    </row>
    <row r="422" spans="1:14">
      <c r="A422" s="33">
        <v>41294</v>
      </c>
      <c r="B422" s="29">
        <v>271</v>
      </c>
      <c r="C422">
        <v>4</v>
      </c>
      <c r="D422" s="34" t="s">
        <v>173</v>
      </c>
      <c r="E422" s="34" t="s">
        <v>168</v>
      </c>
      <c r="F422" s="35">
        <v>73.95</v>
      </c>
      <c r="G422" s="36">
        <v>0</v>
      </c>
      <c r="H422" s="35">
        <v>73.95</v>
      </c>
      <c r="I422" s="35">
        <v>38.86</v>
      </c>
      <c r="J422">
        <v>1</v>
      </c>
      <c r="K422">
        <v>3029</v>
      </c>
      <c r="L422" s="37">
        <f t="shared" si="18"/>
        <v>73.95</v>
      </c>
      <c r="M422" s="35">
        <f t="shared" si="19"/>
        <v>0</v>
      </c>
      <c r="N422" s="35">
        <f t="shared" si="20"/>
        <v>35.090000000000003</v>
      </c>
    </row>
    <row r="423" spans="1:14">
      <c r="A423" s="33">
        <v>41294</v>
      </c>
      <c r="B423" s="29">
        <v>271</v>
      </c>
      <c r="C423">
        <v>25</v>
      </c>
      <c r="D423" s="34" t="s">
        <v>173</v>
      </c>
      <c r="E423" s="34" t="s">
        <v>168</v>
      </c>
      <c r="F423" s="35">
        <v>0.95</v>
      </c>
      <c r="G423" s="36">
        <v>0</v>
      </c>
      <c r="H423" s="35">
        <v>0.95</v>
      </c>
      <c r="I423" s="35">
        <v>0.35</v>
      </c>
      <c r="J423">
        <v>5</v>
      </c>
      <c r="K423">
        <v>3029</v>
      </c>
      <c r="L423" s="37">
        <f t="shared" si="18"/>
        <v>4.75</v>
      </c>
      <c r="M423" s="35">
        <f t="shared" si="19"/>
        <v>0</v>
      </c>
      <c r="N423" s="35">
        <f t="shared" si="20"/>
        <v>3</v>
      </c>
    </row>
    <row r="424" spans="1:14">
      <c r="A424" s="33">
        <v>41294</v>
      </c>
      <c r="B424" s="29">
        <v>272</v>
      </c>
      <c r="C424">
        <v>27</v>
      </c>
      <c r="D424" s="34" t="s">
        <v>173</v>
      </c>
      <c r="E424" s="34" t="s">
        <v>168</v>
      </c>
      <c r="F424" s="35">
        <v>4.95</v>
      </c>
      <c r="G424" s="36">
        <v>0</v>
      </c>
      <c r="H424" s="35">
        <v>4.95</v>
      </c>
      <c r="I424" s="35">
        <v>1.82</v>
      </c>
      <c r="J424">
        <v>7</v>
      </c>
      <c r="K424">
        <v>3024</v>
      </c>
      <c r="L424" s="37">
        <f t="shared" si="18"/>
        <v>34.65</v>
      </c>
      <c r="M424" s="35">
        <f t="shared" si="19"/>
        <v>0</v>
      </c>
      <c r="N424" s="35">
        <f t="shared" si="20"/>
        <v>21.91</v>
      </c>
    </row>
    <row r="425" spans="1:14">
      <c r="A425" s="33">
        <v>41294</v>
      </c>
      <c r="B425" s="29">
        <v>272</v>
      </c>
      <c r="C425">
        <v>39</v>
      </c>
      <c r="D425" s="34" t="s">
        <v>173</v>
      </c>
      <c r="E425" s="34" t="s">
        <v>168</v>
      </c>
      <c r="F425" s="35">
        <v>26.95</v>
      </c>
      <c r="G425" s="36">
        <v>0</v>
      </c>
      <c r="H425" s="35">
        <v>26.95</v>
      </c>
      <c r="I425" s="35">
        <v>12.24</v>
      </c>
      <c r="J425">
        <v>3</v>
      </c>
      <c r="K425">
        <v>3024</v>
      </c>
      <c r="L425" s="37">
        <f t="shared" si="18"/>
        <v>80.849999999999994</v>
      </c>
      <c r="M425" s="35">
        <f t="shared" si="19"/>
        <v>0</v>
      </c>
      <c r="N425" s="35">
        <f t="shared" si="20"/>
        <v>44.129999999999995</v>
      </c>
    </row>
    <row r="426" spans="1:14">
      <c r="A426" s="33">
        <v>41294</v>
      </c>
      <c r="B426" s="29">
        <v>273</v>
      </c>
      <c r="C426">
        <v>34</v>
      </c>
      <c r="D426" s="34" t="s">
        <v>171</v>
      </c>
      <c r="E426" s="34" t="s">
        <v>168</v>
      </c>
      <c r="F426" s="35">
        <v>37.950000000000003</v>
      </c>
      <c r="G426" s="36">
        <v>0</v>
      </c>
      <c r="H426" s="35">
        <v>37.950000000000003</v>
      </c>
      <c r="I426" s="35">
        <v>15.35</v>
      </c>
      <c r="J426">
        <v>10</v>
      </c>
      <c r="K426">
        <v>3020</v>
      </c>
      <c r="L426" s="37">
        <f t="shared" si="18"/>
        <v>379.5</v>
      </c>
      <c r="M426" s="35">
        <f t="shared" si="19"/>
        <v>0</v>
      </c>
      <c r="N426" s="35">
        <f t="shared" si="20"/>
        <v>226</v>
      </c>
    </row>
    <row r="427" spans="1:14">
      <c r="A427" s="33">
        <v>41294</v>
      </c>
      <c r="B427" s="29">
        <v>274</v>
      </c>
      <c r="C427">
        <v>48</v>
      </c>
      <c r="D427" s="34" t="s">
        <v>173</v>
      </c>
      <c r="E427" s="34" t="s">
        <v>168</v>
      </c>
      <c r="F427" s="35">
        <v>3.95</v>
      </c>
      <c r="G427" s="36">
        <v>0</v>
      </c>
      <c r="H427" s="35">
        <v>3.95</v>
      </c>
      <c r="I427" s="35">
        <v>1.43</v>
      </c>
      <c r="J427">
        <v>23</v>
      </c>
      <c r="K427">
        <v>3030</v>
      </c>
      <c r="L427" s="37">
        <f t="shared" si="18"/>
        <v>90.850000000000009</v>
      </c>
      <c r="M427" s="35">
        <f t="shared" si="19"/>
        <v>0</v>
      </c>
      <c r="N427" s="35">
        <f t="shared" si="20"/>
        <v>57.960000000000008</v>
      </c>
    </row>
    <row r="428" spans="1:14">
      <c r="A428" s="33">
        <v>41294</v>
      </c>
      <c r="B428" s="29">
        <v>275</v>
      </c>
      <c r="C428">
        <v>36</v>
      </c>
      <c r="D428" s="34" t="s">
        <v>173</v>
      </c>
      <c r="E428" s="34" t="s">
        <v>168</v>
      </c>
      <c r="F428" s="35">
        <v>26.95</v>
      </c>
      <c r="G428" s="36">
        <v>0</v>
      </c>
      <c r="H428" s="35">
        <v>26.95</v>
      </c>
      <c r="I428" s="35">
        <v>12.53</v>
      </c>
      <c r="J428">
        <v>7</v>
      </c>
      <c r="K428">
        <v>3028</v>
      </c>
      <c r="L428" s="37">
        <f t="shared" si="18"/>
        <v>188.65</v>
      </c>
      <c r="M428" s="35">
        <f t="shared" si="19"/>
        <v>0</v>
      </c>
      <c r="N428" s="35">
        <f t="shared" si="20"/>
        <v>100.94</v>
      </c>
    </row>
    <row r="429" spans="1:14">
      <c r="A429" s="33">
        <v>41294</v>
      </c>
      <c r="B429" s="29">
        <v>276</v>
      </c>
      <c r="C429">
        <v>39</v>
      </c>
      <c r="D429" s="34" t="s">
        <v>171</v>
      </c>
      <c r="E429" s="34" t="s">
        <v>168</v>
      </c>
      <c r="F429" s="35">
        <v>26.95</v>
      </c>
      <c r="G429" s="36">
        <v>0.2</v>
      </c>
      <c r="H429" s="35">
        <v>21.56</v>
      </c>
      <c r="I429" s="35">
        <v>12.24</v>
      </c>
      <c r="J429">
        <v>16</v>
      </c>
      <c r="K429">
        <v>3010</v>
      </c>
      <c r="L429" s="37">
        <f t="shared" si="18"/>
        <v>344.96</v>
      </c>
      <c r="M429" s="35">
        <f t="shared" si="19"/>
        <v>5.3900000000000006</v>
      </c>
      <c r="N429" s="35">
        <f t="shared" si="20"/>
        <v>149.11999999999998</v>
      </c>
    </row>
    <row r="430" spans="1:14">
      <c r="A430" s="33">
        <v>41294</v>
      </c>
      <c r="B430" s="29">
        <v>276</v>
      </c>
      <c r="C430">
        <v>35</v>
      </c>
      <c r="D430" s="34" t="s">
        <v>171</v>
      </c>
      <c r="E430" s="34" t="s">
        <v>168</v>
      </c>
      <c r="F430" s="35">
        <v>0.95</v>
      </c>
      <c r="G430" s="36">
        <v>0</v>
      </c>
      <c r="H430" s="35">
        <v>0.95</v>
      </c>
      <c r="I430" s="35">
        <v>0.47</v>
      </c>
      <c r="J430">
        <v>20</v>
      </c>
      <c r="K430">
        <v>3010</v>
      </c>
      <c r="L430" s="37">
        <f t="shared" si="18"/>
        <v>19</v>
      </c>
      <c r="M430" s="35">
        <f t="shared" si="19"/>
        <v>0</v>
      </c>
      <c r="N430" s="35">
        <f t="shared" si="20"/>
        <v>9.6</v>
      </c>
    </row>
    <row r="431" spans="1:14">
      <c r="A431" s="33">
        <v>41294</v>
      </c>
      <c r="B431" s="29">
        <v>276</v>
      </c>
      <c r="C431">
        <v>3</v>
      </c>
      <c r="D431" s="34" t="s">
        <v>171</v>
      </c>
      <c r="E431" s="34" t="s">
        <v>168</v>
      </c>
      <c r="F431" s="35">
        <v>59.95</v>
      </c>
      <c r="G431" s="36">
        <v>0</v>
      </c>
      <c r="H431" s="35">
        <v>59.95</v>
      </c>
      <c r="I431" s="35">
        <v>28.73</v>
      </c>
      <c r="J431">
        <v>13</v>
      </c>
      <c r="K431">
        <v>3010</v>
      </c>
      <c r="L431" s="37">
        <f t="shared" si="18"/>
        <v>779.35</v>
      </c>
      <c r="M431" s="35">
        <f t="shared" si="19"/>
        <v>0</v>
      </c>
      <c r="N431" s="35">
        <f t="shared" si="20"/>
        <v>405.86</v>
      </c>
    </row>
    <row r="432" spans="1:14">
      <c r="A432" s="33">
        <v>41294</v>
      </c>
      <c r="B432" s="29">
        <v>277</v>
      </c>
      <c r="C432">
        <v>10</v>
      </c>
      <c r="D432" s="34" t="s">
        <v>173</v>
      </c>
      <c r="E432" s="34" t="s">
        <v>168</v>
      </c>
      <c r="F432" s="35">
        <v>34.950000000000003</v>
      </c>
      <c r="G432" s="36">
        <v>0</v>
      </c>
      <c r="H432" s="35">
        <v>34.950000000000003</v>
      </c>
      <c r="I432" s="35">
        <v>22.13</v>
      </c>
      <c r="J432">
        <v>1</v>
      </c>
      <c r="K432">
        <v>3013</v>
      </c>
      <c r="L432" s="37">
        <f t="shared" si="18"/>
        <v>34.950000000000003</v>
      </c>
      <c r="M432" s="35">
        <f t="shared" si="19"/>
        <v>0</v>
      </c>
      <c r="N432" s="35">
        <f t="shared" si="20"/>
        <v>12.820000000000004</v>
      </c>
    </row>
    <row r="433" spans="1:14">
      <c r="A433" s="33">
        <v>41294</v>
      </c>
      <c r="B433" s="29">
        <v>277</v>
      </c>
      <c r="C433">
        <v>21</v>
      </c>
      <c r="D433" s="34" t="s">
        <v>173</v>
      </c>
      <c r="E433" s="34" t="s">
        <v>168</v>
      </c>
      <c r="F433" s="35">
        <v>26.95</v>
      </c>
      <c r="G433" s="36">
        <v>0</v>
      </c>
      <c r="H433" s="35">
        <v>26.95</v>
      </c>
      <c r="I433" s="35">
        <v>12.42</v>
      </c>
      <c r="J433">
        <v>11</v>
      </c>
      <c r="K433">
        <v>3013</v>
      </c>
      <c r="L433" s="37">
        <f t="shared" si="18"/>
        <v>296.45</v>
      </c>
      <c r="M433" s="35">
        <f t="shared" si="19"/>
        <v>0</v>
      </c>
      <c r="N433" s="35">
        <f t="shared" si="20"/>
        <v>159.82999999999998</v>
      </c>
    </row>
    <row r="434" spans="1:14">
      <c r="A434" s="33">
        <v>41294</v>
      </c>
      <c r="B434" s="29">
        <v>278</v>
      </c>
      <c r="C434">
        <v>9</v>
      </c>
      <c r="D434" s="34" t="s">
        <v>171</v>
      </c>
      <c r="E434" s="34" t="s">
        <v>168</v>
      </c>
      <c r="F434" s="35">
        <v>48.95</v>
      </c>
      <c r="G434" s="36">
        <v>0</v>
      </c>
      <c r="H434" s="35">
        <v>48.95</v>
      </c>
      <c r="I434" s="35">
        <v>24.52</v>
      </c>
      <c r="J434">
        <v>20</v>
      </c>
      <c r="K434">
        <v>3018</v>
      </c>
      <c r="L434" s="37">
        <f t="shared" si="18"/>
        <v>979</v>
      </c>
      <c r="M434" s="35">
        <f t="shared" si="19"/>
        <v>0</v>
      </c>
      <c r="N434" s="35">
        <f t="shared" si="20"/>
        <v>488.60000000000008</v>
      </c>
    </row>
    <row r="435" spans="1:14">
      <c r="A435" s="33">
        <v>41294</v>
      </c>
      <c r="B435" s="29">
        <v>279</v>
      </c>
      <c r="C435">
        <v>2</v>
      </c>
      <c r="D435" s="34" t="s">
        <v>173</v>
      </c>
      <c r="E435" s="34" t="s">
        <v>168</v>
      </c>
      <c r="F435" s="35">
        <v>44.95</v>
      </c>
      <c r="G435" s="36">
        <v>0</v>
      </c>
      <c r="H435" s="35">
        <v>44.95</v>
      </c>
      <c r="I435" s="35">
        <v>27.95</v>
      </c>
      <c r="J435">
        <v>5</v>
      </c>
      <c r="K435">
        <v>3022</v>
      </c>
      <c r="L435" s="37">
        <f t="shared" si="18"/>
        <v>224.75</v>
      </c>
      <c r="M435" s="35">
        <f t="shared" si="19"/>
        <v>0</v>
      </c>
      <c r="N435" s="35">
        <f t="shared" si="20"/>
        <v>85.000000000000014</v>
      </c>
    </row>
    <row r="436" spans="1:14">
      <c r="A436" s="33">
        <v>41294</v>
      </c>
      <c r="B436" s="29">
        <v>280</v>
      </c>
      <c r="C436">
        <v>12</v>
      </c>
      <c r="D436" s="34" t="s">
        <v>171</v>
      </c>
      <c r="E436" s="34" t="s">
        <v>168</v>
      </c>
      <c r="F436" s="35">
        <v>47.95</v>
      </c>
      <c r="G436" s="36">
        <v>0</v>
      </c>
      <c r="H436" s="35">
        <v>47.95</v>
      </c>
      <c r="I436" s="35">
        <v>20.7</v>
      </c>
      <c r="J436">
        <v>1</v>
      </c>
      <c r="K436">
        <v>3013</v>
      </c>
      <c r="L436" s="37">
        <f t="shared" si="18"/>
        <v>47.95</v>
      </c>
      <c r="M436" s="35">
        <f t="shared" si="19"/>
        <v>0</v>
      </c>
      <c r="N436" s="35">
        <f t="shared" si="20"/>
        <v>27.250000000000004</v>
      </c>
    </row>
    <row r="437" spans="1:14">
      <c r="A437" s="33">
        <v>41294</v>
      </c>
      <c r="B437" s="29">
        <v>281</v>
      </c>
      <c r="C437">
        <v>36</v>
      </c>
      <c r="D437" s="34" t="s">
        <v>173</v>
      </c>
      <c r="E437" s="34" t="s">
        <v>168</v>
      </c>
      <c r="F437" s="35">
        <v>26.95</v>
      </c>
      <c r="G437" s="36">
        <v>0</v>
      </c>
      <c r="H437" s="35">
        <v>26.95</v>
      </c>
      <c r="I437" s="35">
        <v>12.53</v>
      </c>
      <c r="J437">
        <v>3</v>
      </c>
      <c r="K437">
        <v>3012</v>
      </c>
      <c r="L437" s="37">
        <f t="shared" si="18"/>
        <v>80.849999999999994</v>
      </c>
      <c r="M437" s="35">
        <f t="shared" si="19"/>
        <v>0</v>
      </c>
      <c r="N437" s="35">
        <f t="shared" si="20"/>
        <v>43.26</v>
      </c>
    </row>
    <row r="438" spans="1:14">
      <c r="A438" s="33">
        <v>41294</v>
      </c>
      <c r="B438" s="29">
        <v>281</v>
      </c>
      <c r="C438">
        <v>14</v>
      </c>
      <c r="D438" s="34" t="s">
        <v>173</v>
      </c>
      <c r="E438" s="34" t="s">
        <v>168</v>
      </c>
      <c r="F438" s="35">
        <v>31.95</v>
      </c>
      <c r="G438" s="36">
        <v>0</v>
      </c>
      <c r="H438" s="35">
        <v>31.95</v>
      </c>
      <c r="I438" s="35">
        <v>17.38</v>
      </c>
      <c r="J438">
        <v>3</v>
      </c>
      <c r="K438">
        <v>3012</v>
      </c>
      <c r="L438" s="37">
        <f t="shared" si="18"/>
        <v>95.85</v>
      </c>
      <c r="M438" s="35">
        <f t="shared" si="19"/>
        <v>0</v>
      </c>
      <c r="N438" s="35">
        <f t="shared" si="20"/>
        <v>43.71</v>
      </c>
    </row>
    <row r="439" spans="1:14">
      <c r="A439" s="33">
        <v>41294</v>
      </c>
      <c r="B439" s="29">
        <v>282</v>
      </c>
      <c r="C439">
        <v>31</v>
      </c>
      <c r="D439" s="34" t="s">
        <v>171</v>
      </c>
      <c r="E439" s="34" t="s">
        <v>168</v>
      </c>
      <c r="F439" s="35">
        <v>0.95</v>
      </c>
      <c r="G439" s="36">
        <v>0</v>
      </c>
      <c r="H439" s="35">
        <v>0.95</v>
      </c>
      <c r="I439" s="35">
        <v>0.34</v>
      </c>
      <c r="J439">
        <v>3</v>
      </c>
      <c r="K439">
        <v>3033</v>
      </c>
      <c r="L439" s="37">
        <f t="shared" si="18"/>
        <v>2.8499999999999996</v>
      </c>
      <c r="M439" s="35">
        <f t="shared" si="19"/>
        <v>0</v>
      </c>
      <c r="N439" s="35">
        <f t="shared" si="20"/>
        <v>1.8299999999999996</v>
      </c>
    </row>
    <row r="440" spans="1:14">
      <c r="A440" s="33">
        <v>41294</v>
      </c>
      <c r="B440" s="29">
        <v>283</v>
      </c>
      <c r="C440">
        <v>21</v>
      </c>
      <c r="D440" s="34" t="s">
        <v>173</v>
      </c>
      <c r="E440" s="34" t="s">
        <v>168</v>
      </c>
      <c r="F440" s="35">
        <v>26.95</v>
      </c>
      <c r="G440" s="36">
        <v>0</v>
      </c>
      <c r="H440" s="35">
        <v>26.95</v>
      </c>
      <c r="I440" s="35">
        <v>12.42</v>
      </c>
      <c r="J440">
        <v>16</v>
      </c>
      <c r="K440">
        <v>3023</v>
      </c>
      <c r="L440" s="37">
        <f t="shared" si="18"/>
        <v>431.2</v>
      </c>
      <c r="M440" s="35">
        <f t="shared" si="19"/>
        <v>0</v>
      </c>
      <c r="N440" s="35">
        <f t="shared" si="20"/>
        <v>232.48</v>
      </c>
    </row>
    <row r="441" spans="1:14">
      <c r="A441" s="33">
        <v>41294</v>
      </c>
      <c r="B441" s="29">
        <v>283</v>
      </c>
      <c r="C441">
        <v>11</v>
      </c>
      <c r="D441" s="34" t="s">
        <v>173</v>
      </c>
      <c r="E441" s="34" t="s">
        <v>168</v>
      </c>
      <c r="F441" s="35">
        <v>65.95</v>
      </c>
      <c r="G441" s="36">
        <v>0</v>
      </c>
      <c r="H441" s="35">
        <v>65.95</v>
      </c>
      <c r="I441" s="35">
        <v>37.97</v>
      </c>
      <c r="J441">
        <v>15</v>
      </c>
      <c r="K441">
        <v>3023</v>
      </c>
      <c r="L441" s="37">
        <f t="shared" si="18"/>
        <v>989.25</v>
      </c>
      <c r="M441" s="35">
        <f t="shared" si="19"/>
        <v>0</v>
      </c>
      <c r="N441" s="35">
        <f t="shared" si="20"/>
        <v>419.70000000000005</v>
      </c>
    </row>
    <row r="442" spans="1:14">
      <c r="A442" s="33">
        <v>41294</v>
      </c>
      <c r="B442" s="29">
        <v>283</v>
      </c>
      <c r="C442">
        <v>37</v>
      </c>
      <c r="D442" s="34" t="s">
        <v>173</v>
      </c>
      <c r="E442" s="34" t="s">
        <v>168</v>
      </c>
      <c r="F442" s="35">
        <v>24.95</v>
      </c>
      <c r="G442" s="36">
        <v>0</v>
      </c>
      <c r="H442" s="35">
        <v>24.95</v>
      </c>
      <c r="I442" s="35">
        <v>9.3800000000000008</v>
      </c>
      <c r="J442">
        <v>9</v>
      </c>
      <c r="K442">
        <v>3023</v>
      </c>
      <c r="L442" s="37">
        <f t="shared" si="18"/>
        <v>224.54999999999998</v>
      </c>
      <c r="M442" s="35">
        <f t="shared" si="19"/>
        <v>0</v>
      </c>
      <c r="N442" s="35">
        <f t="shared" si="20"/>
        <v>140.13</v>
      </c>
    </row>
    <row r="443" spans="1:14">
      <c r="A443" s="33">
        <v>41294</v>
      </c>
      <c r="B443" s="29">
        <v>283</v>
      </c>
      <c r="C443">
        <v>10</v>
      </c>
      <c r="D443" s="34" t="s">
        <v>173</v>
      </c>
      <c r="E443" s="34" t="s">
        <v>168</v>
      </c>
      <c r="F443" s="35">
        <v>34.950000000000003</v>
      </c>
      <c r="G443" s="36">
        <v>0.1</v>
      </c>
      <c r="H443" s="35">
        <v>31.46</v>
      </c>
      <c r="I443" s="35">
        <v>22.13</v>
      </c>
      <c r="J443">
        <v>8</v>
      </c>
      <c r="K443">
        <v>3023</v>
      </c>
      <c r="L443" s="37">
        <f t="shared" si="18"/>
        <v>251.68</v>
      </c>
      <c r="M443" s="35">
        <f t="shared" si="19"/>
        <v>3.490000000000002</v>
      </c>
      <c r="N443" s="35">
        <f t="shared" si="20"/>
        <v>74.640000000000015</v>
      </c>
    </row>
    <row r="444" spans="1:14">
      <c r="A444" s="33">
        <v>41294</v>
      </c>
      <c r="B444" s="29">
        <v>284</v>
      </c>
      <c r="C444">
        <v>23</v>
      </c>
      <c r="D444" s="34" t="s">
        <v>171</v>
      </c>
      <c r="E444" s="34" t="s">
        <v>168</v>
      </c>
      <c r="F444" s="35">
        <v>2.95</v>
      </c>
      <c r="G444" s="36">
        <v>0</v>
      </c>
      <c r="H444" s="35">
        <v>2.95</v>
      </c>
      <c r="I444" s="35">
        <v>1.68</v>
      </c>
      <c r="J444">
        <v>7</v>
      </c>
      <c r="K444">
        <v>3013</v>
      </c>
      <c r="L444" s="37">
        <f t="shared" si="18"/>
        <v>20.650000000000002</v>
      </c>
      <c r="M444" s="35">
        <f t="shared" si="19"/>
        <v>0</v>
      </c>
      <c r="N444" s="35">
        <f t="shared" si="20"/>
        <v>8.8900000000000023</v>
      </c>
    </row>
    <row r="445" spans="1:14">
      <c r="A445" s="33">
        <v>41294</v>
      </c>
      <c r="B445" s="29">
        <v>285</v>
      </c>
      <c r="C445">
        <v>12</v>
      </c>
      <c r="D445" s="34" t="s">
        <v>173</v>
      </c>
      <c r="E445" s="34" t="s">
        <v>168</v>
      </c>
      <c r="F445" s="35">
        <v>47.95</v>
      </c>
      <c r="G445" s="36">
        <v>0</v>
      </c>
      <c r="H445" s="35">
        <v>47.95</v>
      </c>
      <c r="I445" s="35">
        <v>20.7</v>
      </c>
      <c r="J445">
        <v>2</v>
      </c>
      <c r="K445">
        <v>3024</v>
      </c>
      <c r="L445" s="37">
        <f t="shared" si="18"/>
        <v>95.9</v>
      </c>
      <c r="M445" s="35">
        <f t="shared" si="19"/>
        <v>0</v>
      </c>
      <c r="N445" s="35">
        <f t="shared" si="20"/>
        <v>54.500000000000007</v>
      </c>
    </row>
    <row r="446" spans="1:14">
      <c r="A446" s="33">
        <v>41294</v>
      </c>
      <c r="B446" s="29">
        <v>285</v>
      </c>
      <c r="C446">
        <v>19</v>
      </c>
      <c r="D446" s="34" t="s">
        <v>173</v>
      </c>
      <c r="E446" s="34" t="s">
        <v>168</v>
      </c>
      <c r="F446" s="35">
        <v>49.95</v>
      </c>
      <c r="G446" s="36">
        <v>0</v>
      </c>
      <c r="H446" s="35">
        <v>49.95</v>
      </c>
      <c r="I446" s="35">
        <v>24.77</v>
      </c>
      <c r="J446">
        <v>6</v>
      </c>
      <c r="K446">
        <v>3024</v>
      </c>
      <c r="L446" s="37">
        <f t="shared" si="18"/>
        <v>299.70000000000005</v>
      </c>
      <c r="M446" s="35">
        <f t="shared" si="19"/>
        <v>0</v>
      </c>
      <c r="N446" s="35">
        <f t="shared" si="20"/>
        <v>151.08000000000001</v>
      </c>
    </row>
    <row r="447" spans="1:14">
      <c r="A447" s="33">
        <v>41294</v>
      </c>
      <c r="B447" s="29">
        <v>285</v>
      </c>
      <c r="C447">
        <v>12</v>
      </c>
      <c r="D447" s="34" t="s">
        <v>173</v>
      </c>
      <c r="E447" s="34" t="s">
        <v>168</v>
      </c>
      <c r="F447" s="35">
        <v>47.95</v>
      </c>
      <c r="G447" s="36">
        <v>0</v>
      </c>
      <c r="H447" s="35">
        <v>47.95</v>
      </c>
      <c r="I447" s="35">
        <v>20.7</v>
      </c>
      <c r="J447">
        <v>1</v>
      </c>
      <c r="K447">
        <v>3024</v>
      </c>
      <c r="L447" s="37">
        <f t="shared" si="18"/>
        <v>47.95</v>
      </c>
      <c r="M447" s="35">
        <f t="shared" si="19"/>
        <v>0</v>
      </c>
      <c r="N447" s="35">
        <f t="shared" si="20"/>
        <v>27.250000000000004</v>
      </c>
    </row>
    <row r="448" spans="1:14">
      <c r="A448" s="33">
        <v>41295</v>
      </c>
      <c r="B448" s="29">
        <v>286</v>
      </c>
      <c r="C448">
        <v>11</v>
      </c>
      <c r="D448" s="34" t="s">
        <v>167</v>
      </c>
      <c r="E448" s="34" t="s">
        <v>168</v>
      </c>
      <c r="F448" s="35">
        <v>65.95</v>
      </c>
      <c r="G448" s="36">
        <v>0.1</v>
      </c>
      <c r="H448" s="35">
        <v>59.36</v>
      </c>
      <c r="I448" s="35">
        <v>37.97</v>
      </c>
      <c r="J448">
        <v>7</v>
      </c>
      <c r="K448">
        <v>3022</v>
      </c>
      <c r="L448" s="37">
        <f t="shared" si="18"/>
        <v>415.52</v>
      </c>
      <c r="M448" s="35">
        <f t="shared" si="19"/>
        <v>6.5900000000000034</v>
      </c>
      <c r="N448" s="35">
        <f t="shared" si="20"/>
        <v>149.73000000000002</v>
      </c>
    </row>
    <row r="449" spans="1:14">
      <c r="A449" s="33">
        <v>41295</v>
      </c>
      <c r="B449" s="29">
        <v>286</v>
      </c>
      <c r="C449">
        <v>35</v>
      </c>
      <c r="D449" s="34" t="s">
        <v>167</v>
      </c>
      <c r="E449" s="34" t="s">
        <v>168</v>
      </c>
      <c r="F449" s="35">
        <v>0.95</v>
      </c>
      <c r="G449" s="36">
        <v>0</v>
      </c>
      <c r="H449" s="35">
        <v>0.95</v>
      </c>
      <c r="I449" s="35">
        <v>0.47</v>
      </c>
      <c r="J449">
        <v>18</v>
      </c>
      <c r="K449">
        <v>3022</v>
      </c>
      <c r="L449" s="37">
        <f t="shared" si="18"/>
        <v>17.099999999999998</v>
      </c>
      <c r="M449" s="35">
        <f t="shared" si="19"/>
        <v>0</v>
      </c>
      <c r="N449" s="35">
        <f t="shared" si="20"/>
        <v>8.64</v>
      </c>
    </row>
    <row r="450" spans="1:14">
      <c r="A450" s="33">
        <v>41295</v>
      </c>
      <c r="B450" s="29">
        <v>287</v>
      </c>
      <c r="C450">
        <v>41</v>
      </c>
      <c r="D450" s="34" t="s">
        <v>173</v>
      </c>
      <c r="E450" s="34" t="s">
        <v>168</v>
      </c>
      <c r="F450" s="35">
        <v>18.95</v>
      </c>
      <c r="G450" s="36">
        <v>0</v>
      </c>
      <c r="H450" s="35">
        <v>18.95</v>
      </c>
      <c r="I450" s="35">
        <v>9.98</v>
      </c>
      <c r="J450">
        <v>1</v>
      </c>
      <c r="K450">
        <v>3032</v>
      </c>
      <c r="L450" s="37">
        <f t="shared" si="18"/>
        <v>18.95</v>
      </c>
      <c r="M450" s="35">
        <f t="shared" si="19"/>
        <v>0</v>
      </c>
      <c r="N450" s="35">
        <f t="shared" si="20"/>
        <v>8.9699999999999989</v>
      </c>
    </row>
    <row r="451" spans="1:14">
      <c r="A451" s="33">
        <v>41295</v>
      </c>
      <c r="B451" s="29">
        <v>288</v>
      </c>
      <c r="C451">
        <v>26</v>
      </c>
      <c r="D451" s="34" t="s">
        <v>173</v>
      </c>
      <c r="E451" s="34" t="s">
        <v>168</v>
      </c>
      <c r="F451" s="35">
        <v>0.95</v>
      </c>
      <c r="G451" s="36">
        <v>0</v>
      </c>
      <c r="H451" s="35">
        <v>0.95</v>
      </c>
      <c r="I451" s="35">
        <v>0.42</v>
      </c>
      <c r="J451">
        <v>8</v>
      </c>
      <c r="K451">
        <v>3019</v>
      </c>
      <c r="L451" s="37">
        <f t="shared" ref="L451:L514" si="21">H451*J451</f>
        <v>7.6</v>
      </c>
      <c r="M451" s="35">
        <f t="shared" ref="M451:M514" si="22">F451-H451</f>
        <v>0</v>
      </c>
      <c r="N451" s="35">
        <f t="shared" ref="N451:N514" si="23">(H451-I451)*J451</f>
        <v>4.24</v>
      </c>
    </row>
    <row r="452" spans="1:14">
      <c r="A452" s="33">
        <v>41295</v>
      </c>
      <c r="B452" s="29">
        <v>289</v>
      </c>
      <c r="C452">
        <v>24</v>
      </c>
      <c r="D452" s="34" t="s">
        <v>171</v>
      </c>
      <c r="E452" s="34" t="s">
        <v>168</v>
      </c>
      <c r="F452" s="35">
        <v>27.95</v>
      </c>
      <c r="G452" s="36">
        <v>0</v>
      </c>
      <c r="H452" s="35">
        <v>27.95</v>
      </c>
      <c r="I452" s="35">
        <v>16.8</v>
      </c>
      <c r="J452">
        <v>4</v>
      </c>
      <c r="K452">
        <v>3029</v>
      </c>
      <c r="L452" s="37">
        <f t="shared" si="21"/>
        <v>111.8</v>
      </c>
      <c r="M452" s="35">
        <f t="shared" si="22"/>
        <v>0</v>
      </c>
      <c r="N452" s="35">
        <f t="shared" si="23"/>
        <v>44.599999999999994</v>
      </c>
    </row>
    <row r="453" spans="1:14">
      <c r="A453" s="33">
        <v>41295</v>
      </c>
      <c r="B453" s="29">
        <v>290</v>
      </c>
      <c r="C453">
        <v>48</v>
      </c>
      <c r="D453" s="34" t="s">
        <v>173</v>
      </c>
      <c r="E453" s="34" t="s">
        <v>168</v>
      </c>
      <c r="F453" s="35">
        <v>3.95</v>
      </c>
      <c r="G453" s="36">
        <v>0</v>
      </c>
      <c r="H453" s="35">
        <v>3.95</v>
      </c>
      <c r="I453" s="35">
        <v>1.43</v>
      </c>
      <c r="J453">
        <v>10</v>
      </c>
      <c r="K453">
        <v>3016</v>
      </c>
      <c r="L453" s="37">
        <f t="shared" si="21"/>
        <v>39.5</v>
      </c>
      <c r="M453" s="35">
        <f t="shared" si="22"/>
        <v>0</v>
      </c>
      <c r="N453" s="35">
        <f t="shared" si="23"/>
        <v>25.200000000000003</v>
      </c>
    </row>
    <row r="454" spans="1:14">
      <c r="A454" s="33">
        <v>41295</v>
      </c>
      <c r="B454" s="29">
        <v>291</v>
      </c>
      <c r="C454">
        <v>16</v>
      </c>
      <c r="D454" s="34" t="s">
        <v>167</v>
      </c>
      <c r="E454" s="34" t="s">
        <v>168</v>
      </c>
      <c r="F454" s="35">
        <v>27.95</v>
      </c>
      <c r="G454" s="36">
        <v>0</v>
      </c>
      <c r="H454" s="35">
        <v>27.95</v>
      </c>
      <c r="I454" s="35">
        <v>15.85</v>
      </c>
      <c r="J454">
        <v>2</v>
      </c>
      <c r="K454">
        <v>3016</v>
      </c>
      <c r="L454" s="37">
        <f t="shared" si="21"/>
        <v>55.9</v>
      </c>
      <c r="M454" s="35">
        <f t="shared" si="22"/>
        <v>0</v>
      </c>
      <c r="N454" s="35">
        <f t="shared" si="23"/>
        <v>24.2</v>
      </c>
    </row>
    <row r="455" spans="1:14">
      <c r="A455" s="33">
        <v>41295</v>
      </c>
      <c r="B455" s="29">
        <v>292</v>
      </c>
      <c r="C455">
        <v>41</v>
      </c>
      <c r="D455" s="34" t="s">
        <v>171</v>
      </c>
      <c r="E455" s="34" t="s">
        <v>168</v>
      </c>
      <c r="F455" s="35">
        <v>18.95</v>
      </c>
      <c r="G455" s="36">
        <v>0</v>
      </c>
      <c r="H455" s="35">
        <v>18.95</v>
      </c>
      <c r="I455" s="35">
        <v>9.98</v>
      </c>
      <c r="J455">
        <v>15</v>
      </c>
      <c r="K455">
        <v>3032</v>
      </c>
      <c r="L455" s="37">
        <f t="shared" si="21"/>
        <v>284.25</v>
      </c>
      <c r="M455" s="35">
        <f t="shared" si="22"/>
        <v>0</v>
      </c>
      <c r="N455" s="35">
        <f t="shared" si="23"/>
        <v>134.54999999999998</v>
      </c>
    </row>
    <row r="456" spans="1:14">
      <c r="A456" s="33">
        <v>41295</v>
      </c>
      <c r="B456" s="29">
        <v>293</v>
      </c>
      <c r="C456">
        <v>36</v>
      </c>
      <c r="D456" s="34" t="s">
        <v>173</v>
      </c>
      <c r="E456" s="34" t="s">
        <v>168</v>
      </c>
      <c r="F456" s="35">
        <v>26.95</v>
      </c>
      <c r="G456" s="36">
        <v>0</v>
      </c>
      <c r="H456" s="35">
        <v>26.95</v>
      </c>
      <c r="I456" s="35">
        <v>12.53</v>
      </c>
      <c r="J456">
        <v>31</v>
      </c>
      <c r="K456">
        <v>3032</v>
      </c>
      <c r="L456" s="37">
        <f t="shared" si="21"/>
        <v>835.44999999999993</v>
      </c>
      <c r="M456" s="35">
        <f t="shared" si="22"/>
        <v>0</v>
      </c>
      <c r="N456" s="35">
        <f t="shared" si="23"/>
        <v>447.02</v>
      </c>
    </row>
    <row r="457" spans="1:14">
      <c r="A457" s="33">
        <v>41295</v>
      </c>
      <c r="B457" s="29">
        <v>293</v>
      </c>
      <c r="C457">
        <v>20</v>
      </c>
      <c r="D457" s="34" t="s">
        <v>173</v>
      </c>
      <c r="E457" s="34" t="s">
        <v>168</v>
      </c>
      <c r="F457" s="35">
        <v>16.95</v>
      </c>
      <c r="G457" s="36">
        <v>0</v>
      </c>
      <c r="H457" s="35">
        <v>16.95</v>
      </c>
      <c r="I457" s="35">
        <v>6.76</v>
      </c>
      <c r="J457">
        <v>30</v>
      </c>
      <c r="K457">
        <v>3032</v>
      </c>
      <c r="L457" s="37">
        <f t="shared" si="21"/>
        <v>508.5</v>
      </c>
      <c r="M457" s="35">
        <f t="shared" si="22"/>
        <v>0</v>
      </c>
      <c r="N457" s="35">
        <f t="shared" si="23"/>
        <v>305.7</v>
      </c>
    </row>
    <row r="458" spans="1:14">
      <c r="A458" s="33">
        <v>41295</v>
      </c>
      <c r="B458" s="29">
        <v>293</v>
      </c>
      <c r="C458">
        <v>16</v>
      </c>
      <c r="D458" s="34" t="s">
        <v>173</v>
      </c>
      <c r="E458" s="34" t="s">
        <v>168</v>
      </c>
      <c r="F458" s="35">
        <v>27.95</v>
      </c>
      <c r="G458" s="36">
        <v>0</v>
      </c>
      <c r="H458" s="35">
        <v>27.95</v>
      </c>
      <c r="I458" s="35">
        <v>15.85</v>
      </c>
      <c r="J458">
        <v>6</v>
      </c>
      <c r="K458">
        <v>3032</v>
      </c>
      <c r="L458" s="37">
        <f t="shared" si="21"/>
        <v>167.7</v>
      </c>
      <c r="M458" s="35">
        <f t="shared" si="22"/>
        <v>0</v>
      </c>
      <c r="N458" s="35">
        <f t="shared" si="23"/>
        <v>72.599999999999994</v>
      </c>
    </row>
    <row r="459" spans="1:14">
      <c r="A459" s="33">
        <v>41295</v>
      </c>
      <c r="B459" s="29">
        <v>294</v>
      </c>
      <c r="C459">
        <v>3</v>
      </c>
      <c r="D459" s="34" t="s">
        <v>167</v>
      </c>
      <c r="E459" s="34" t="s">
        <v>168</v>
      </c>
      <c r="F459" s="35">
        <v>59.95</v>
      </c>
      <c r="G459" s="36">
        <v>0</v>
      </c>
      <c r="H459" s="35">
        <v>59.95</v>
      </c>
      <c r="I459" s="35">
        <v>28.73</v>
      </c>
      <c r="J459">
        <v>6</v>
      </c>
      <c r="K459">
        <v>3025</v>
      </c>
      <c r="L459" s="37">
        <f t="shared" si="21"/>
        <v>359.70000000000005</v>
      </c>
      <c r="M459" s="35">
        <f t="shared" si="22"/>
        <v>0</v>
      </c>
      <c r="N459" s="35">
        <f t="shared" si="23"/>
        <v>187.32000000000002</v>
      </c>
    </row>
    <row r="460" spans="1:14">
      <c r="A460" s="33">
        <v>41295</v>
      </c>
      <c r="B460" s="29">
        <v>294</v>
      </c>
      <c r="C460">
        <v>23</v>
      </c>
      <c r="D460" s="34" t="s">
        <v>167</v>
      </c>
      <c r="E460" s="34" t="s">
        <v>168</v>
      </c>
      <c r="F460" s="35">
        <v>2.95</v>
      </c>
      <c r="G460" s="36">
        <v>0</v>
      </c>
      <c r="H460" s="35">
        <v>2.95</v>
      </c>
      <c r="I460" s="35">
        <v>1.68</v>
      </c>
      <c r="J460">
        <v>12</v>
      </c>
      <c r="K460">
        <v>3025</v>
      </c>
      <c r="L460" s="37">
        <f t="shared" si="21"/>
        <v>35.400000000000006</v>
      </c>
      <c r="M460" s="35">
        <f t="shared" si="22"/>
        <v>0</v>
      </c>
      <c r="N460" s="35">
        <f t="shared" si="23"/>
        <v>15.240000000000002</v>
      </c>
    </row>
    <row r="461" spans="1:14">
      <c r="A461" s="33">
        <v>41295</v>
      </c>
      <c r="B461" s="29">
        <v>295</v>
      </c>
      <c r="C461">
        <v>29</v>
      </c>
      <c r="D461" s="34" t="s">
        <v>173</v>
      </c>
      <c r="E461" s="34" t="s">
        <v>168</v>
      </c>
      <c r="F461" s="35">
        <v>40.950000000000003</v>
      </c>
      <c r="G461" s="36">
        <v>0</v>
      </c>
      <c r="H461" s="35">
        <v>40.950000000000003</v>
      </c>
      <c r="I461" s="35">
        <v>15.51</v>
      </c>
      <c r="J461">
        <v>6</v>
      </c>
      <c r="K461">
        <v>3014</v>
      </c>
      <c r="L461" s="37">
        <f t="shared" si="21"/>
        <v>245.70000000000002</v>
      </c>
      <c r="M461" s="35">
        <f t="shared" si="22"/>
        <v>0</v>
      </c>
      <c r="N461" s="35">
        <f t="shared" si="23"/>
        <v>152.64000000000004</v>
      </c>
    </row>
    <row r="462" spans="1:14">
      <c r="A462" s="33">
        <v>41295</v>
      </c>
      <c r="B462" s="29">
        <v>296</v>
      </c>
      <c r="C462">
        <v>32</v>
      </c>
      <c r="D462" s="34" t="s">
        <v>171</v>
      </c>
      <c r="E462" s="34" t="s">
        <v>168</v>
      </c>
      <c r="F462" s="35">
        <v>22.95</v>
      </c>
      <c r="G462" s="36">
        <v>0</v>
      </c>
      <c r="H462" s="35">
        <v>22.95</v>
      </c>
      <c r="I462" s="35">
        <v>11.78</v>
      </c>
      <c r="J462">
        <v>18</v>
      </c>
      <c r="K462">
        <v>3013</v>
      </c>
      <c r="L462" s="37">
        <f t="shared" si="21"/>
        <v>413.09999999999997</v>
      </c>
      <c r="M462" s="35">
        <f t="shared" si="22"/>
        <v>0</v>
      </c>
      <c r="N462" s="35">
        <f t="shared" si="23"/>
        <v>201.06</v>
      </c>
    </row>
    <row r="463" spans="1:14">
      <c r="A463" s="33">
        <v>41295</v>
      </c>
      <c r="B463" s="29">
        <v>297</v>
      </c>
      <c r="C463">
        <v>1</v>
      </c>
      <c r="D463" s="34" t="s">
        <v>167</v>
      </c>
      <c r="E463" s="34" t="s">
        <v>168</v>
      </c>
      <c r="F463" s="35">
        <v>43.95</v>
      </c>
      <c r="G463" s="36">
        <v>0.2</v>
      </c>
      <c r="H463" s="35">
        <v>35.159999999999997</v>
      </c>
      <c r="I463" s="35">
        <v>25.6</v>
      </c>
      <c r="J463">
        <v>7</v>
      </c>
      <c r="K463">
        <v>3018</v>
      </c>
      <c r="L463" s="37">
        <f t="shared" si="21"/>
        <v>246.11999999999998</v>
      </c>
      <c r="M463" s="35">
        <f t="shared" si="22"/>
        <v>8.7900000000000063</v>
      </c>
      <c r="N463" s="35">
        <f t="shared" si="23"/>
        <v>66.919999999999959</v>
      </c>
    </row>
    <row r="464" spans="1:14">
      <c r="A464" s="33">
        <v>41295</v>
      </c>
      <c r="B464" s="29">
        <v>298</v>
      </c>
      <c r="C464">
        <v>22</v>
      </c>
      <c r="D464" s="34" t="s">
        <v>173</v>
      </c>
      <c r="E464" s="34" t="s">
        <v>168</v>
      </c>
      <c r="F464" s="35">
        <v>0.95</v>
      </c>
      <c r="G464" s="36">
        <v>0</v>
      </c>
      <c r="H464" s="35">
        <v>0.95</v>
      </c>
      <c r="I464" s="35">
        <v>0.56999999999999995</v>
      </c>
      <c r="J464">
        <v>7</v>
      </c>
      <c r="K464">
        <v>3025</v>
      </c>
      <c r="L464" s="37">
        <f t="shared" si="21"/>
        <v>6.6499999999999995</v>
      </c>
      <c r="M464" s="35">
        <f t="shared" si="22"/>
        <v>0</v>
      </c>
      <c r="N464" s="35">
        <f t="shared" si="23"/>
        <v>2.66</v>
      </c>
    </row>
    <row r="465" spans="1:14">
      <c r="A465" s="33">
        <v>41295</v>
      </c>
      <c r="B465" s="29">
        <v>299</v>
      </c>
      <c r="C465">
        <v>41</v>
      </c>
      <c r="D465" s="34" t="s">
        <v>167</v>
      </c>
      <c r="E465" s="34" t="s">
        <v>168</v>
      </c>
      <c r="F465" s="35">
        <v>18.95</v>
      </c>
      <c r="G465" s="36">
        <v>0</v>
      </c>
      <c r="H465" s="35">
        <v>18.95</v>
      </c>
      <c r="I465" s="35">
        <v>9.98</v>
      </c>
      <c r="J465">
        <v>10</v>
      </c>
      <c r="K465">
        <v>3027</v>
      </c>
      <c r="L465" s="37">
        <f t="shared" si="21"/>
        <v>189.5</v>
      </c>
      <c r="M465" s="35">
        <f t="shared" si="22"/>
        <v>0</v>
      </c>
      <c r="N465" s="35">
        <f t="shared" si="23"/>
        <v>89.699999999999989</v>
      </c>
    </row>
    <row r="466" spans="1:14">
      <c r="A466" s="33">
        <v>41295</v>
      </c>
      <c r="B466" s="29">
        <v>300</v>
      </c>
      <c r="C466">
        <v>50</v>
      </c>
      <c r="D466" s="34" t="s">
        <v>171</v>
      </c>
      <c r="E466" s="34" t="s">
        <v>168</v>
      </c>
      <c r="F466" s="35">
        <v>24.95</v>
      </c>
      <c r="G466" s="36">
        <v>0.1</v>
      </c>
      <c r="H466" s="35">
        <v>22.46</v>
      </c>
      <c r="I466" s="35">
        <v>12.14</v>
      </c>
      <c r="J466">
        <v>3</v>
      </c>
      <c r="K466">
        <v>3023</v>
      </c>
      <c r="L466" s="37">
        <f t="shared" si="21"/>
        <v>67.38</v>
      </c>
      <c r="M466" s="35">
        <f t="shared" si="22"/>
        <v>2.4899999999999984</v>
      </c>
      <c r="N466" s="35">
        <f t="shared" si="23"/>
        <v>30.96</v>
      </c>
    </row>
    <row r="467" spans="1:14">
      <c r="A467" s="33">
        <v>41295</v>
      </c>
      <c r="B467" s="29">
        <v>301</v>
      </c>
      <c r="C467">
        <v>24</v>
      </c>
      <c r="D467" s="34" t="s">
        <v>167</v>
      </c>
      <c r="E467" s="34" t="s">
        <v>168</v>
      </c>
      <c r="F467" s="35">
        <v>27.95</v>
      </c>
      <c r="G467" s="36">
        <v>0</v>
      </c>
      <c r="H467" s="35">
        <v>27.95</v>
      </c>
      <c r="I467" s="35">
        <v>16.8</v>
      </c>
      <c r="J467">
        <v>19</v>
      </c>
      <c r="K467">
        <v>3028</v>
      </c>
      <c r="L467" s="37">
        <f t="shared" si="21"/>
        <v>531.04999999999995</v>
      </c>
      <c r="M467" s="35">
        <f t="shared" si="22"/>
        <v>0</v>
      </c>
      <c r="N467" s="35">
        <f t="shared" si="23"/>
        <v>211.84999999999997</v>
      </c>
    </row>
    <row r="468" spans="1:14">
      <c r="A468" s="33">
        <v>41295</v>
      </c>
      <c r="B468" s="29">
        <v>301</v>
      </c>
      <c r="C468">
        <v>50</v>
      </c>
      <c r="D468" s="34" t="s">
        <v>167</v>
      </c>
      <c r="E468" s="34" t="s">
        <v>168</v>
      </c>
      <c r="F468" s="35">
        <v>24.95</v>
      </c>
      <c r="G468" s="36">
        <v>0</v>
      </c>
      <c r="H468" s="35">
        <v>24.95</v>
      </c>
      <c r="I468" s="35">
        <v>12.14</v>
      </c>
      <c r="J468">
        <v>1</v>
      </c>
      <c r="K468">
        <v>3028</v>
      </c>
      <c r="L468" s="37">
        <f t="shared" si="21"/>
        <v>24.95</v>
      </c>
      <c r="M468" s="35">
        <f t="shared" si="22"/>
        <v>0</v>
      </c>
      <c r="N468" s="35">
        <f t="shared" si="23"/>
        <v>12.809999999999999</v>
      </c>
    </row>
    <row r="469" spans="1:14">
      <c r="A469" s="33">
        <v>41295</v>
      </c>
      <c r="B469" s="29">
        <v>302</v>
      </c>
      <c r="C469">
        <v>29</v>
      </c>
      <c r="D469" s="34" t="s">
        <v>173</v>
      </c>
      <c r="E469" s="34" t="s">
        <v>168</v>
      </c>
      <c r="F469" s="35">
        <v>40.950000000000003</v>
      </c>
      <c r="G469" s="36">
        <v>0.2</v>
      </c>
      <c r="H469" s="35">
        <v>32.76</v>
      </c>
      <c r="I469" s="35">
        <v>15.51</v>
      </c>
      <c r="J469">
        <v>1</v>
      </c>
      <c r="K469">
        <v>3026</v>
      </c>
      <c r="L469" s="37">
        <f t="shared" si="21"/>
        <v>32.76</v>
      </c>
      <c r="M469" s="35">
        <f t="shared" si="22"/>
        <v>8.1900000000000048</v>
      </c>
      <c r="N469" s="35">
        <f t="shared" si="23"/>
        <v>17.25</v>
      </c>
    </row>
    <row r="470" spans="1:14">
      <c r="A470" s="33">
        <v>41295</v>
      </c>
      <c r="B470" s="29">
        <v>302</v>
      </c>
      <c r="C470">
        <v>19</v>
      </c>
      <c r="D470" s="34" t="s">
        <v>173</v>
      </c>
      <c r="E470" s="34" t="s">
        <v>168</v>
      </c>
      <c r="F470" s="35">
        <v>49.95</v>
      </c>
      <c r="G470" s="36">
        <v>0</v>
      </c>
      <c r="H470" s="35">
        <v>49.95</v>
      </c>
      <c r="I470" s="35">
        <v>24.77</v>
      </c>
      <c r="J470">
        <v>9</v>
      </c>
      <c r="K470">
        <v>3026</v>
      </c>
      <c r="L470" s="37">
        <f t="shared" si="21"/>
        <v>449.55</v>
      </c>
      <c r="M470" s="35">
        <f t="shared" si="22"/>
        <v>0</v>
      </c>
      <c r="N470" s="35">
        <f t="shared" si="23"/>
        <v>226.62000000000003</v>
      </c>
    </row>
    <row r="471" spans="1:14">
      <c r="A471" s="33">
        <v>41295</v>
      </c>
      <c r="B471" s="29">
        <v>302</v>
      </c>
      <c r="C471">
        <v>30</v>
      </c>
      <c r="D471" s="34" t="s">
        <v>173</v>
      </c>
      <c r="E471" s="34" t="s">
        <v>168</v>
      </c>
      <c r="F471" s="35">
        <v>10.95</v>
      </c>
      <c r="G471" s="36">
        <v>0</v>
      </c>
      <c r="H471" s="35">
        <v>10.95</v>
      </c>
      <c r="I471" s="35">
        <v>4.8</v>
      </c>
      <c r="J471">
        <v>25</v>
      </c>
      <c r="K471">
        <v>3026</v>
      </c>
      <c r="L471" s="37">
        <f t="shared" si="21"/>
        <v>273.75</v>
      </c>
      <c r="M471" s="35">
        <f t="shared" si="22"/>
        <v>0</v>
      </c>
      <c r="N471" s="35">
        <f t="shared" si="23"/>
        <v>153.75</v>
      </c>
    </row>
    <row r="472" spans="1:14">
      <c r="A472" s="33">
        <v>41295</v>
      </c>
      <c r="B472" s="29">
        <v>303</v>
      </c>
      <c r="C472">
        <v>6</v>
      </c>
      <c r="D472" s="34" t="s">
        <v>167</v>
      </c>
      <c r="E472" s="34" t="s">
        <v>168</v>
      </c>
      <c r="F472" s="35">
        <v>55.95</v>
      </c>
      <c r="G472" s="36">
        <v>0</v>
      </c>
      <c r="H472" s="35">
        <v>55.95</v>
      </c>
      <c r="I472" s="35">
        <v>16.059999999999999</v>
      </c>
      <c r="J472">
        <v>12</v>
      </c>
      <c r="K472">
        <v>3030</v>
      </c>
      <c r="L472" s="37">
        <f t="shared" si="21"/>
        <v>671.40000000000009</v>
      </c>
      <c r="M472" s="35">
        <f t="shared" si="22"/>
        <v>0</v>
      </c>
      <c r="N472" s="35">
        <f t="shared" si="23"/>
        <v>478.68</v>
      </c>
    </row>
    <row r="473" spans="1:14">
      <c r="A473" s="33">
        <v>41295</v>
      </c>
      <c r="B473" s="29">
        <v>304</v>
      </c>
      <c r="C473">
        <v>3</v>
      </c>
      <c r="D473" s="34" t="s">
        <v>173</v>
      </c>
      <c r="E473" s="34" t="s">
        <v>168</v>
      </c>
      <c r="F473" s="35">
        <v>59.95</v>
      </c>
      <c r="G473" s="36">
        <v>0</v>
      </c>
      <c r="H473" s="35">
        <v>59.95</v>
      </c>
      <c r="I473" s="35">
        <v>28.73</v>
      </c>
      <c r="J473">
        <v>17</v>
      </c>
      <c r="K473">
        <v>3025</v>
      </c>
      <c r="L473" s="37">
        <f t="shared" si="21"/>
        <v>1019.1500000000001</v>
      </c>
      <c r="M473" s="35">
        <f t="shared" si="22"/>
        <v>0</v>
      </c>
      <c r="N473" s="35">
        <f t="shared" si="23"/>
        <v>530.74</v>
      </c>
    </row>
    <row r="474" spans="1:14">
      <c r="A474" s="33">
        <v>41295</v>
      </c>
      <c r="B474" s="29">
        <v>305</v>
      </c>
      <c r="C474">
        <v>27</v>
      </c>
      <c r="D474" s="34" t="s">
        <v>173</v>
      </c>
      <c r="E474" s="34" t="s">
        <v>168</v>
      </c>
      <c r="F474" s="35">
        <v>4.95</v>
      </c>
      <c r="G474" s="36">
        <v>0</v>
      </c>
      <c r="H474" s="35">
        <v>4.95</v>
      </c>
      <c r="I474" s="35">
        <v>1.82</v>
      </c>
      <c r="J474">
        <v>4</v>
      </c>
      <c r="K474">
        <v>3032</v>
      </c>
      <c r="L474" s="37">
        <f t="shared" si="21"/>
        <v>19.8</v>
      </c>
      <c r="M474" s="35">
        <f t="shared" si="22"/>
        <v>0</v>
      </c>
      <c r="N474" s="35">
        <f t="shared" si="23"/>
        <v>12.52</v>
      </c>
    </row>
    <row r="475" spans="1:14">
      <c r="A475" s="33">
        <v>41295</v>
      </c>
      <c r="B475" s="29">
        <v>306</v>
      </c>
      <c r="C475">
        <v>30</v>
      </c>
      <c r="D475" s="34" t="s">
        <v>171</v>
      </c>
      <c r="E475" s="34" t="s">
        <v>168</v>
      </c>
      <c r="F475" s="35">
        <v>10.95</v>
      </c>
      <c r="G475" s="36">
        <v>0</v>
      </c>
      <c r="H475" s="35">
        <v>10.95</v>
      </c>
      <c r="I475" s="35">
        <v>4.8</v>
      </c>
      <c r="J475">
        <v>23</v>
      </c>
      <c r="K475">
        <v>3024</v>
      </c>
      <c r="L475" s="37">
        <f t="shared" si="21"/>
        <v>251.85</v>
      </c>
      <c r="M475" s="35">
        <f t="shared" si="22"/>
        <v>0</v>
      </c>
      <c r="N475" s="35">
        <f t="shared" si="23"/>
        <v>141.44999999999999</v>
      </c>
    </row>
    <row r="476" spans="1:14">
      <c r="A476" s="33">
        <v>41295</v>
      </c>
      <c r="B476" s="29">
        <v>307</v>
      </c>
      <c r="C476">
        <v>28</v>
      </c>
      <c r="D476" s="34" t="s">
        <v>167</v>
      </c>
      <c r="E476" s="34" t="s">
        <v>168</v>
      </c>
      <c r="F476" s="35">
        <v>0.95</v>
      </c>
      <c r="G476" s="36">
        <v>0</v>
      </c>
      <c r="H476" s="35">
        <v>0.95</v>
      </c>
      <c r="I476" s="35">
        <v>0.5</v>
      </c>
      <c r="J476">
        <v>2</v>
      </c>
      <c r="K476">
        <v>3026</v>
      </c>
      <c r="L476" s="37">
        <f t="shared" si="21"/>
        <v>1.9</v>
      </c>
      <c r="M476" s="35">
        <f t="shared" si="22"/>
        <v>0</v>
      </c>
      <c r="N476" s="35">
        <f t="shared" si="23"/>
        <v>0.89999999999999991</v>
      </c>
    </row>
    <row r="477" spans="1:14">
      <c r="A477" s="33">
        <v>41296</v>
      </c>
      <c r="B477" s="29">
        <v>308</v>
      </c>
      <c r="C477">
        <v>40</v>
      </c>
      <c r="D477" s="34" t="s">
        <v>169</v>
      </c>
      <c r="E477" s="34" t="s">
        <v>168</v>
      </c>
      <c r="F477" s="35">
        <v>16.95</v>
      </c>
      <c r="G477" s="36">
        <v>0</v>
      </c>
      <c r="H477" s="35">
        <v>16.95</v>
      </c>
      <c r="I477" s="35">
        <v>6.53</v>
      </c>
      <c r="J477">
        <v>36</v>
      </c>
      <c r="K477">
        <v>3019</v>
      </c>
      <c r="L477" s="37">
        <f t="shared" si="21"/>
        <v>610.19999999999993</v>
      </c>
      <c r="M477" s="35">
        <f t="shared" si="22"/>
        <v>0</v>
      </c>
      <c r="N477" s="35">
        <f t="shared" si="23"/>
        <v>375.11999999999995</v>
      </c>
    </row>
    <row r="478" spans="1:14">
      <c r="A478" s="33">
        <v>41296</v>
      </c>
      <c r="B478" s="29">
        <v>309</v>
      </c>
      <c r="C478">
        <v>49</v>
      </c>
      <c r="D478" s="34" t="s">
        <v>170</v>
      </c>
      <c r="E478" s="34" t="s">
        <v>168</v>
      </c>
      <c r="F478" s="35">
        <v>63.95</v>
      </c>
      <c r="G478" s="36">
        <v>0</v>
      </c>
      <c r="H478" s="35">
        <v>63.95</v>
      </c>
      <c r="I478" s="35">
        <v>27.1</v>
      </c>
      <c r="J478">
        <v>3</v>
      </c>
      <c r="K478">
        <v>3019</v>
      </c>
      <c r="L478" s="37">
        <f t="shared" si="21"/>
        <v>191.85000000000002</v>
      </c>
      <c r="M478" s="35">
        <f t="shared" si="22"/>
        <v>0</v>
      </c>
      <c r="N478" s="35">
        <f t="shared" si="23"/>
        <v>110.55000000000001</v>
      </c>
    </row>
    <row r="479" spans="1:14">
      <c r="A479" s="33">
        <v>41297</v>
      </c>
      <c r="B479" s="29">
        <v>310</v>
      </c>
      <c r="C479">
        <v>5</v>
      </c>
      <c r="D479" s="34" t="s">
        <v>173</v>
      </c>
      <c r="E479" s="34" t="s">
        <v>172</v>
      </c>
      <c r="F479" s="35">
        <v>24.95</v>
      </c>
      <c r="G479" s="36">
        <v>0.1</v>
      </c>
      <c r="H479" s="35">
        <v>22.46</v>
      </c>
      <c r="I479" s="35">
        <v>12.27</v>
      </c>
      <c r="J479">
        <v>1</v>
      </c>
      <c r="K479">
        <v>3022</v>
      </c>
      <c r="L479" s="37">
        <f t="shared" si="21"/>
        <v>22.46</v>
      </c>
      <c r="M479" s="35">
        <f t="shared" si="22"/>
        <v>2.4899999999999984</v>
      </c>
      <c r="N479" s="35">
        <f t="shared" si="23"/>
        <v>10.190000000000001</v>
      </c>
    </row>
    <row r="480" spans="1:14">
      <c r="A480" s="33">
        <v>41297</v>
      </c>
      <c r="B480" s="29">
        <v>311</v>
      </c>
      <c r="C480">
        <v>15</v>
      </c>
      <c r="D480" s="34" t="s">
        <v>173</v>
      </c>
      <c r="E480" s="34" t="s">
        <v>172</v>
      </c>
      <c r="F480" s="35">
        <v>28.95</v>
      </c>
      <c r="G480" s="36">
        <v>0</v>
      </c>
      <c r="H480" s="35">
        <v>28.95</v>
      </c>
      <c r="I480" s="35">
        <v>17.53</v>
      </c>
      <c r="J480">
        <v>18</v>
      </c>
      <c r="K480">
        <v>3024</v>
      </c>
      <c r="L480" s="37">
        <f t="shared" si="21"/>
        <v>521.1</v>
      </c>
      <c r="M480" s="35">
        <f t="shared" si="22"/>
        <v>0</v>
      </c>
      <c r="N480" s="35">
        <f t="shared" si="23"/>
        <v>205.55999999999997</v>
      </c>
    </row>
    <row r="481" spans="1:14">
      <c r="A481" s="33">
        <v>41297</v>
      </c>
      <c r="B481" s="29">
        <v>311</v>
      </c>
      <c r="C481">
        <v>4</v>
      </c>
      <c r="D481" s="34" t="s">
        <v>173</v>
      </c>
      <c r="E481" s="34" t="s">
        <v>172</v>
      </c>
      <c r="F481" s="35">
        <v>73.95</v>
      </c>
      <c r="G481" s="36">
        <v>0</v>
      </c>
      <c r="H481" s="35">
        <v>73.95</v>
      </c>
      <c r="I481" s="35">
        <v>38.86</v>
      </c>
      <c r="J481">
        <v>1</v>
      </c>
      <c r="K481">
        <v>3024</v>
      </c>
      <c r="L481" s="37">
        <f t="shared" si="21"/>
        <v>73.95</v>
      </c>
      <c r="M481" s="35">
        <f t="shared" si="22"/>
        <v>0</v>
      </c>
      <c r="N481" s="35">
        <f t="shared" si="23"/>
        <v>35.090000000000003</v>
      </c>
    </row>
    <row r="482" spans="1:14">
      <c r="A482" s="33">
        <v>41297</v>
      </c>
      <c r="B482" s="29">
        <v>312</v>
      </c>
      <c r="C482">
        <v>22</v>
      </c>
      <c r="D482" s="34" t="s">
        <v>171</v>
      </c>
      <c r="E482" s="34" t="s">
        <v>172</v>
      </c>
      <c r="F482" s="35">
        <v>0.95</v>
      </c>
      <c r="G482" s="36">
        <v>0</v>
      </c>
      <c r="H482" s="35">
        <v>0.95</v>
      </c>
      <c r="I482" s="35">
        <v>0.56999999999999995</v>
      </c>
      <c r="J482">
        <v>6</v>
      </c>
      <c r="K482">
        <v>3013</v>
      </c>
      <c r="L482" s="37">
        <f t="shared" si="21"/>
        <v>5.6999999999999993</v>
      </c>
      <c r="M482" s="35">
        <f t="shared" si="22"/>
        <v>0</v>
      </c>
      <c r="N482" s="35">
        <f t="shared" si="23"/>
        <v>2.2800000000000002</v>
      </c>
    </row>
    <row r="483" spans="1:14">
      <c r="A483" s="33">
        <v>41297</v>
      </c>
      <c r="B483" s="29">
        <v>313</v>
      </c>
      <c r="C483">
        <v>7</v>
      </c>
      <c r="D483" s="34" t="s">
        <v>173</v>
      </c>
      <c r="E483" s="34" t="s">
        <v>172</v>
      </c>
      <c r="F483" s="35">
        <v>20.95</v>
      </c>
      <c r="G483" s="36">
        <v>0</v>
      </c>
      <c r="H483" s="35">
        <v>20.95</v>
      </c>
      <c r="I483" s="35">
        <v>10.039999999999999</v>
      </c>
      <c r="J483">
        <v>20</v>
      </c>
      <c r="K483">
        <v>3011</v>
      </c>
      <c r="L483" s="37">
        <f t="shared" si="21"/>
        <v>419</v>
      </c>
      <c r="M483" s="35">
        <f t="shared" si="22"/>
        <v>0</v>
      </c>
      <c r="N483" s="35">
        <f t="shared" si="23"/>
        <v>218.2</v>
      </c>
    </row>
    <row r="484" spans="1:14">
      <c r="A484" s="33">
        <v>41297</v>
      </c>
      <c r="B484" s="29">
        <v>314</v>
      </c>
      <c r="C484">
        <v>8</v>
      </c>
      <c r="D484" s="34" t="s">
        <v>171</v>
      </c>
      <c r="E484" s="34" t="s">
        <v>172</v>
      </c>
      <c r="F484" s="35">
        <v>7.95</v>
      </c>
      <c r="G484" s="36">
        <v>0</v>
      </c>
      <c r="H484" s="35">
        <v>7.95</v>
      </c>
      <c r="I484" s="35">
        <v>4.53</v>
      </c>
      <c r="J484">
        <v>7</v>
      </c>
      <c r="K484">
        <v>3014</v>
      </c>
      <c r="L484" s="37">
        <f t="shared" si="21"/>
        <v>55.65</v>
      </c>
      <c r="M484" s="35">
        <f t="shared" si="22"/>
        <v>0</v>
      </c>
      <c r="N484" s="35">
        <f t="shared" si="23"/>
        <v>23.939999999999998</v>
      </c>
    </row>
    <row r="485" spans="1:14">
      <c r="A485" s="33">
        <v>41297</v>
      </c>
      <c r="B485" s="29">
        <v>315</v>
      </c>
      <c r="C485">
        <v>43</v>
      </c>
      <c r="D485" s="34" t="s">
        <v>173</v>
      </c>
      <c r="E485" s="34" t="s">
        <v>172</v>
      </c>
      <c r="F485" s="35">
        <v>11.95</v>
      </c>
      <c r="G485" s="36">
        <v>0</v>
      </c>
      <c r="H485" s="35">
        <v>11.95</v>
      </c>
      <c r="I485" s="35">
        <v>3.32</v>
      </c>
      <c r="J485">
        <v>2</v>
      </c>
      <c r="K485">
        <v>3029</v>
      </c>
      <c r="L485" s="37">
        <f t="shared" si="21"/>
        <v>23.9</v>
      </c>
      <c r="M485" s="35">
        <f t="shared" si="22"/>
        <v>0</v>
      </c>
      <c r="N485" s="35">
        <f t="shared" si="23"/>
        <v>17.259999999999998</v>
      </c>
    </row>
    <row r="486" spans="1:14">
      <c r="A486" s="33">
        <v>41297</v>
      </c>
      <c r="B486" s="29">
        <v>316</v>
      </c>
      <c r="C486">
        <v>39</v>
      </c>
      <c r="D486" s="34" t="s">
        <v>171</v>
      </c>
      <c r="E486" s="34" t="s">
        <v>172</v>
      </c>
      <c r="F486" s="35">
        <v>26.95</v>
      </c>
      <c r="G486" s="36">
        <v>0</v>
      </c>
      <c r="H486" s="35">
        <v>26.95</v>
      </c>
      <c r="I486" s="35">
        <v>12.24</v>
      </c>
      <c r="J486">
        <v>5</v>
      </c>
      <c r="K486">
        <v>3020</v>
      </c>
      <c r="L486" s="37">
        <f t="shared" si="21"/>
        <v>134.75</v>
      </c>
      <c r="M486" s="35">
        <f t="shared" si="22"/>
        <v>0</v>
      </c>
      <c r="N486" s="35">
        <f t="shared" si="23"/>
        <v>73.55</v>
      </c>
    </row>
    <row r="487" spans="1:14">
      <c r="A487" s="33">
        <v>41297</v>
      </c>
      <c r="B487" s="29">
        <v>317</v>
      </c>
      <c r="C487">
        <v>48</v>
      </c>
      <c r="D487" s="34" t="s">
        <v>173</v>
      </c>
      <c r="E487" s="34" t="s">
        <v>172</v>
      </c>
      <c r="F487" s="35">
        <v>3.95</v>
      </c>
      <c r="G487" s="36">
        <v>0</v>
      </c>
      <c r="H487" s="35">
        <v>3.95</v>
      </c>
      <c r="I487" s="35">
        <v>1.43</v>
      </c>
      <c r="J487">
        <v>7</v>
      </c>
      <c r="K487">
        <v>3017</v>
      </c>
      <c r="L487" s="37">
        <f t="shared" si="21"/>
        <v>27.650000000000002</v>
      </c>
      <c r="M487" s="35">
        <f t="shared" si="22"/>
        <v>0</v>
      </c>
      <c r="N487" s="35">
        <f t="shared" si="23"/>
        <v>17.640000000000004</v>
      </c>
    </row>
    <row r="488" spans="1:14">
      <c r="A488" s="33">
        <v>41297</v>
      </c>
      <c r="B488" s="29">
        <v>318</v>
      </c>
      <c r="C488">
        <v>44</v>
      </c>
      <c r="D488" s="34" t="s">
        <v>171</v>
      </c>
      <c r="E488" s="34" t="s">
        <v>172</v>
      </c>
      <c r="F488" s="35">
        <v>38.950000000000003</v>
      </c>
      <c r="G488" s="36">
        <v>0</v>
      </c>
      <c r="H488" s="35">
        <v>38.950000000000003</v>
      </c>
      <c r="I488" s="35">
        <v>24.76</v>
      </c>
      <c r="J488">
        <v>27</v>
      </c>
      <c r="K488">
        <v>3027</v>
      </c>
      <c r="L488" s="37">
        <f t="shared" si="21"/>
        <v>1051.6500000000001</v>
      </c>
      <c r="M488" s="35">
        <f t="shared" si="22"/>
        <v>0</v>
      </c>
      <c r="N488" s="35">
        <f t="shared" si="23"/>
        <v>383.13000000000005</v>
      </c>
    </row>
    <row r="489" spans="1:14">
      <c r="A489" s="33">
        <v>41297</v>
      </c>
      <c r="B489" s="29">
        <v>318</v>
      </c>
      <c r="C489">
        <v>39</v>
      </c>
      <c r="D489" s="34" t="s">
        <v>171</v>
      </c>
      <c r="E489" s="34" t="s">
        <v>172</v>
      </c>
      <c r="F489" s="35">
        <v>26.95</v>
      </c>
      <c r="G489" s="36">
        <v>0</v>
      </c>
      <c r="H489" s="35">
        <v>26.95</v>
      </c>
      <c r="I489" s="35">
        <v>12.24</v>
      </c>
      <c r="J489">
        <v>3</v>
      </c>
      <c r="K489">
        <v>3027</v>
      </c>
      <c r="L489" s="37">
        <f t="shared" si="21"/>
        <v>80.849999999999994</v>
      </c>
      <c r="M489" s="35">
        <f t="shared" si="22"/>
        <v>0</v>
      </c>
      <c r="N489" s="35">
        <f t="shared" si="23"/>
        <v>44.129999999999995</v>
      </c>
    </row>
    <row r="490" spans="1:14">
      <c r="A490" s="33">
        <v>41297</v>
      </c>
      <c r="B490" s="29">
        <v>319</v>
      </c>
      <c r="C490">
        <v>19</v>
      </c>
      <c r="D490" s="34" t="s">
        <v>173</v>
      </c>
      <c r="E490" s="34" t="s">
        <v>172</v>
      </c>
      <c r="F490" s="35">
        <v>49.95</v>
      </c>
      <c r="G490" s="36">
        <v>0</v>
      </c>
      <c r="H490" s="35">
        <v>49.95</v>
      </c>
      <c r="I490" s="35">
        <v>24.77</v>
      </c>
      <c r="J490">
        <v>5</v>
      </c>
      <c r="K490">
        <v>3032</v>
      </c>
      <c r="L490" s="37">
        <f t="shared" si="21"/>
        <v>249.75</v>
      </c>
      <c r="M490" s="35">
        <f t="shared" si="22"/>
        <v>0</v>
      </c>
      <c r="N490" s="35">
        <f t="shared" si="23"/>
        <v>125.90000000000002</v>
      </c>
    </row>
    <row r="491" spans="1:14">
      <c r="A491" s="33">
        <v>41297</v>
      </c>
      <c r="B491" s="29">
        <v>319</v>
      </c>
      <c r="C491">
        <v>4</v>
      </c>
      <c r="D491" s="34" t="s">
        <v>173</v>
      </c>
      <c r="E491" s="34" t="s">
        <v>172</v>
      </c>
      <c r="F491" s="35">
        <v>73.95</v>
      </c>
      <c r="G491" s="36">
        <v>0</v>
      </c>
      <c r="H491" s="35">
        <v>73.95</v>
      </c>
      <c r="I491" s="35">
        <v>38.86</v>
      </c>
      <c r="J491">
        <v>1</v>
      </c>
      <c r="K491">
        <v>3032</v>
      </c>
      <c r="L491" s="37">
        <f t="shared" si="21"/>
        <v>73.95</v>
      </c>
      <c r="M491" s="35">
        <f t="shared" si="22"/>
        <v>0</v>
      </c>
      <c r="N491" s="35">
        <f t="shared" si="23"/>
        <v>35.090000000000003</v>
      </c>
    </row>
    <row r="492" spans="1:14">
      <c r="A492" s="33">
        <v>41297</v>
      </c>
      <c r="B492" s="29">
        <v>320</v>
      </c>
      <c r="C492">
        <v>19</v>
      </c>
      <c r="D492" s="34" t="s">
        <v>171</v>
      </c>
      <c r="E492" s="34" t="s">
        <v>172</v>
      </c>
      <c r="F492" s="35">
        <v>49.95</v>
      </c>
      <c r="G492" s="36">
        <v>0.1</v>
      </c>
      <c r="H492" s="35">
        <v>44.96</v>
      </c>
      <c r="I492" s="35">
        <v>24.77</v>
      </c>
      <c r="J492">
        <v>17</v>
      </c>
      <c r="K492">
        <v>3025</v>
      </c>
      <c r="L492" s="37">
        <f t="shared" si="21"/>
        <v>764.32</v>
      </c>
      <c r="M492" s="35">
        <f t="shared" si="22"/>
        <v>4.990000000000002</v>
      </c>
      <c r="N492" s="35">
        <f t="shared" si="23"/>
        <v>343.23</v>
      </c>
    </row>
    <row r="493" spans="1:14">
      <c r="A493" s="33">
        <v>41297</v>
      </c>
      <c r="B493" s="29">
        <v>321</v>
      </c>
      <c r="C493">
        <v>24</v>
      </c>
      <c r="D493" s="34" t="s">
        <v>173</v>
      </c>
      <c r="E493" s="34" t="s">
        <v>172</v>
      </c>
      <c r="F493" s="35">
        <v>27.95</v>
      </c>
      <c r="G493" s="36">
        <v>0</v>
      </c>
      <c r="H493" s="35">
        <v>27.95</v>
      </c>
      <c r="I493" s="35">
        <v>16.8</v>
      </c>
      <c r="J493">
        <v>20</v>
      </c>
      <c r="K493">
        <v>3029</v>
      </c>
      <c r="L493" s="37">
        <f t="shared" si="21"/>
        <v>559</v>
      </c>
      <c r="M493" s="35">
        <f t="shared" si="22"/>
        <v>0</v>
      </c>
      <c r="N493" s="35">
        <f t="shared" si="23"/>
        <v>222.99999999999997</v>
      </c>
    </row>
    <row r="494" spans="1:14">
      <c r="A494" s="33">
        <v>41297</v>
      </c>
      <c r="B494" s="29">
        <v>322</v>
      </c>
      <c r="C494">
        <v>45</v>
      </c>
      <c r="D494" s="34" t="s">
        <v>171</v>
      </c>
      <c r="E494" s="34" t="s">
        <v>172</v>
      </c>
      <c r="F494" s="35">
        <v>38.950000000000003</v>
      </c>
      <c r="G494" s="36">
        <v>0</v>
      </c>
      <c r="H494" s="35">
        <v>38.950000000000003</v>
      </c>
      <c r="I494" s="35">
        <v>22.33</v>
      </c>
      <c r="J494">
        <v>6</v>
      </c>
      <c r="K494">
        <v>3026</v>
      </c>
      <c r="L494" s="37">
        <f t="shared" si="21"/>
        <v>233.70000000000002</v>
      </c>
      <c r="M494" s="35">
        <f t="shared" si="22"/>
        <v>0</v>
      </c>
      <c r="N494" s="35">
        <f t="shared" si="23"/>
        <v>99.720000000000027</v>
      </c>
    </row>
    <row r="495" spans="1:14">
      <c r="A495" s="33">
        <v>41297</v>
      </c>
      <c r="B495" s="29">
        <v>323</v>
      </c>
      <c r="C495">
        <v>2</v>
      </c>
      <c r="D495" s="34" t="s">
        <v>173</v>
      </c>
      <c r="E495" s="34" t="s">
        <v>172</v>
      </c>
      <c r="F495" s="35">
        <v>44.95</v>
      </c>
      <c r="G495" s="36">
        <v>0</v>
      </c>
      <c r="H495" s="35">
        <v>44.95</v>
      </c>
      <c r="I495" s="35">
        <v>27.95</v>
      </c>
      <c r="J495">
        <v>7</v>
      </c>
      <c r="K495">
        <v>3025</v>
      </c>
      <c r="L495" s="37">
        <f t="shared" si="21"/>
        <v>314.65000000000003</v>
      </c>
      <c r="M495" s="35">
        <f t="shared" si="22"/>
        <v>0</v>
      </c>
      <c r="N495" s="35">
        <f t="shared" si="23"/>
        <v>119.00000000000003</v>
      </c>
    </row>
    <row r="496" spans="1:14">
      <c r="A496" s="33">
        <v>41297</v>
      </c>
      <c r="B496" s="29">
        <v>324</v>
      </c>
      <c r="C496">
        <v>25</v>
      </c>
      <c r="D496" s="34" t="s">
        <v>173</v>
      </c>
      <c r="E496" s="34" t="s">
        <v>172</v>
      </c>
      <c r="F496" s="35">
        <v>0.95</v>
      </c>
      <c r="G496" s="36">
        <v>0</v>
      </c>
      <c r="H496" s="35">
        <v>0.95</v>
      </c>
      <c r="I496" s="35">
        <v>0.35</v>
      </c>
      <c r="J496">
        <v>28</v>
      </c>
      <c r="K496">
        <v>3027</v>
      </c>
      <c r="L496" s="37">
        <f t="shared" si="21"/>
        <v>26.599999999999998</v>
      </c>
      <c r="M496" s="35">
        <f t="shared" si="22"/>
        <v>0</v>
      </c>
      <c r="N496" s="35">
        <f t="shared" si="23"/>
        <v>16.8</v>
      </c>
    </row>
    <row r="497" spans="1:14">
      <c r="A497" s="33">
        <v>41297</v>
      </c>
      <c r="B497" s="29">
        <v>325</v>
      </c>
      <c r="C497">
        <v>1</v>
      </c>
      <c r="D497" s="34" t="s">
        <v>173</v>
      </c>
      <c r="E497" s="34" t="s">
        <v>172</v>
      </c>
      <c r="F497" s="35">
        <v>43.95</v>
      </c>
      <c r="G497" s="36">
        <v>0</v>
      </c>
      <c r="H497" s="35">
        <v>43.95</v>
      </c>
      <c r="I497" s="35">
        <v>25.6</v>
      </c>
      <c r="J497">
        <v>6</v>
      </c>
      <c r="K497">
        <v>3015</v>
      </c>
      <c r="L497" s="37">
        <f t="shared" si="21"/>
        <v>263.70000000000005</v>
      </c>
      <c r="M497" s="35">
        <f t="shared" si="22"/>
        <v>0</v>
      </c>
      <c r="N497" s="35">
        <f t="shared" si="23"/>
        <v>110.10000000000001</v>
      </c>
    </row>
    <row r="498" spans="1:14">
      <c r="A498" s="33">
        <v>41298</v>
      </c>
      <c r="B498" s="29">
        <v>326</v>
      </c>
      <c r="C498">
        <v>30</v>
      </c>
      <c r="D498" s="34" t="s">
        <v>169</v>
      </c>
      <c r="E498" s="34" t="s">
        <v>172</v>
      </c>
      <c r="F498" s="35">
        <v>10.95</v>
      </c>
      <c r="G498" s="36">
        <v>0</v>
      </c>
      <c r="H498" s="35">
        <v>10.95</v>
      </c>
      <c r="I498" s="35">
        <v>4.8</v>
      </c>
      <c r="J498">
        <v>26</v>
      </c>
      <c r="K498">
        <v>3026</v>
      </c>
      <c r="L498" s="37">
        <f t="shared" si="21"/>
        <v>284.7</v>
      </c>
      <c r="M498" s="35">
        <f t="shared" si="22"/>
        <v>0</v>
      </c>
      <c r="N498" s="35">
        <f t="shared" si="23"/>
        <v>159.89999999999998</v>
      </c>
    </row>
    <row r="499" spans="1:14">
      <c r="A499" s="33">
        <v>41298</v>
      </c>
      <c r="B499" s="29">
        <v>327</v>
      </c>
      <c r="C499">
        <v>40</v>
      </c>
      <c r="D499" s="34" t="s">
        <v>167</v>
      </c>
      <c r="E499" s="34" t="s">
        <v>172</v>
      </c>
      <c r="F499" s="35">
        <v>16.95</v>
      </c>
      <c r="G499" s="36">
        <v>0.1</v>
      </c>
      <c r="H499" s="35">
        <v>15.26</v>
      </c>
      <c r="I499" s="35">
        <v>6.53</v>
      </c>
      <c r="J499">
        <v>22</v>
      </c>
      <c r="K499">
        <v>3015</v>
      </c>
      <c r="L499" s="37">
        <f t="shared" si="21"/>
        <v>335.71999999999997</v>
      </c>
      <c r="M499" s="35">
        <f t="shared" si="22"/>
        <v>1.6899999999999995</v>
      </c>
      <c r="N499" s="35">
        <f t="shared" si="23"/>
        <v>192.06</v>
      </c>
    </row>
    <row r="500" spans="1:14">
      <c r="A500" s="33">
        <v>41298</v>
      </c>
      <c r="B500" s="29">
        <v>328</v>
      </c>
      <c r="C500">
        <v>34</v>
      </c>
      <c r="D500" s="34" t="s">
        <v>169</v>
      </c>
      <c r="E500" s="34" t="s">
        <v>172</v>
      </c>
      <c r="F500" s="35">
        <v>37.950000000000003</v>
      </c>
      <c r="G500" s="36">
        <v>0.1</v>
      </c>
      <c r="H500" s="35">
        <v>34.159999999999997</v>
      </c>
      <c r="I500" s="35">
        <v>15.35</v>
      </c>
      <c r="J500">
        <v>15</v>
      </c>
      <c r="K500">
        <v>3023</v>
      </c>
      <c r="L500" s="37">
        <f t="shared" si="21"/>
        <v>512.4</v>
      </c>
      <c r="M500" s="35">
        <f t="shared" si="22"/>
        <v>3.7900000000000063</v>
      </c>
      <c r="N500" s="35">
        <f t="shared" si="23"/>
        <v>282.14999999999992</v>
      </c>
    </row>
    <row r="501" spans="1:14">
      <c r="A501" s="33">
        <v>41298</v>
      </c>
      <c r="B501" s="29">
        <v>328</v>
      </c>
      <c r="C501">
        <v>7</v>
      </c>
      <c r="D501" s="34" t="s">
        <v>169</v>
      </c>
      <c r="E501" s="34" t="s">
        <v>172</v>
      </c>
      <c r="F501" s="35">
        <v>20.95</v>
      </c>
      <c r="G501" s="36">
        <v>0</v>
      </c>
      <c r="H501" s="35">
        <v>20.95</v>
      </c>
      <c r="I501" s="35">
        <v>10.039999999999999</v>
      </c>
      <c r="J501">
        <v>22</v>
      </c>
      <c r="K501">
        <v>3023</v>
      </c>
      <c r="L501" s="37">
        <f t="shared" si="21"/>
        <v>460.9</v>
      </c>
      <c r="M501" s="35">
        <f t="shared" si="22"/>
        <v>0</v>
      </c>
      <c r="N501" s="35">
        <f t="shared" si="23"/>
        <v>240.02</v>
      </c>
    </row>
    <row r="502" spans="1:14">
      <c r="A502" s="33">
        <v>41298</v>
      </c>
      <c r="B502" s="29">
        <v>329</v>
      </c>
      <c r="C502">
        <v>47</v>
      </c>
      <c r="D502" s="34" t="s">
        <v>167</v>
      </c>
      <c r="E502" s="34" t="s">
        <v>172</v>
      </c>
      <c r="F502" s="35">
        <v>28.95</v>
      </c>
      <c r="G502" s="36">
        <v>0</v>
      </c>
      <c r="H502" s="35">
        <v>28.95</v>
      </c>
      <c r="I502" s="35">
        <v>8.86</v>
      </c>
      <c r="J502">
        <v>20</v>
      </c>
      <c r="K502">
        <v>3031</v>
      </c>
      <c r="L502" s="37">
        <f t="shared" si="21"/>
        <v>579</v>
      </c>
      <c r="M502" s="35">
        <f t="shared" si="22"/>
        <v>0</v>
      </c>
      <c r="N502" s="35">
        <f t="shared" si="23"/>
        <v>401.8</v>
      </c>
    </row>
    <row r="503" spans="1:14">
      <c r="A503" s="33">
        <v>41298</v>
      </c>
      <c r="B503" s="29">
        <v>329</v>
      </c>
      <c r="C503">
        <v>6</v>
      </c>
      <c r="D503" s="34" t="s">
        <v>167</v>
      </c>
      <c r="E503" s="34" t="s">
        <v>172</v>
      </c>
      <c r="F503" s="35">
        <v>55.95</v>
      </c>
      <c r="G503" s="36">
        <v>0</v>
      </c>
      <c r="H503" s="35">
        <v>55.95</v>
      </c>
      <c r="I503" s="35">
        <v>16.059999999999999</v>
      </c>
      <c r="J503">
        <v>26</v>
      </c>
      <c r="K503">
        <v>3031</v>
      </c>
      <c r="L503" s="37">
        <f t="shared" si="21"/>
        <v>1454.7</v>
      </c>
      <c r="M503" s="35">
        <f t="shared" si="22"/>
        <v>0</v>
      </c>
      <c r="N503" s="35">
        <f t="shared" si="23"/>
        <v>1037.1400000000001</v>
      </c>
    </row>
    <row r="504" spans="1:14">
      <c r="A504" s="33">
        <v>41298</v>
      </c>
      <c r="B504" s="29">
        <v>329</v>
      </c>
      <c r="C504">
        <v>21</v>
      </c>
      <c r="D504" s="34" t="s">
        <v>167</v>
      </c>
      <c r="E504" s="34" t="s">
        <v>172</v>
      </c>
      <c r="F504" s="35">
        <v>26.95</v>
      </c>
      <c r="G504" s="36">
        <v>0</v>
      </c>
      <c r="H504" s="35">
        <v>26.95</v>
      </c>
      <c r="I504" s="35">
        <v>12.42</v>
      </c>
      <c r="J504">
        <v>20</v>
      </c>
      <c r="K504">
        <v>3031</v>
      </c>
      <c r="L504" s="37">
        <f t="shared" si="21"/>
        <v>539</v>
      </c>
      <c r="M504" s="35">
        <f t="shared" si="22"/>
        <v>0</v>
      </c>
      <c r="N504" s="35">
        <f t="shared" si="23"/>
        <v>290.59999999999997</v>
      </c>
    </row>
    <row r="505" spans="1:14">
      <c r="A505" s="33">
        <v>41298</v>
      </c>
      <c r="B505" s="29">
        <v>330</v>
      </c>
      <c r="C505">
        <v>13</v>
      </c>
      <c r="D505" s="34" t="s">
        <v>169</v>
      </c>
      <c r="E505" s="34" t="s">
        <v>172</v>
      </c>
      <c r="F505" s="35">
        <v>26.95</v>
      </c>
      <c r="G505" s="36">
        <v>0</v>
      </c>
      <c r="H505" s="35">
        <v>26.95</v>
      </c>
      <c r="I505" s="35">
        <v>13.26</v>
      </c>
      <c r="J505">
        <v>17</v>
      </c>
      <c r="K505">
        <v>3033</v>
      </c>
      <c r="L505" s="37">
        <f t="shared" si="21"/>
        <v>458.15</v>
      </c>
      <c r="M505" s="35">
        <f t="shared" si="22"/>
        <v>0</v>
      </c>
      <c r="N505" s="35">
        <f t="shared" si="23"/>
        <v>232.73</v>
      </c>
    </row>
    <row r="506" spans="1:14">
      <c r="A506" s="33">
        <v>41298</v>
      </c>
      <c r="B506" s="29">
        <v>330</v>
      </c>
      <c r="C506">
        <v>50</v>
      </c>
      <c r="D506" s="34" t="s">
        <v>169</v>
      </c>
      <c r="E506" s="34" t="s">
        <v>172</v>
      </c>
      <c r="F506" s="35">
        <v>24.95</v>
      </c>
      <c r="G506" s="36">
        <v>0</v>
      </c>
      <c r="H506" s="35">
        <v>24.95</v>
      </c>
      <c r="I506" s="35">
        <v>12.14</v>
      </c>
      <c r="J506">
        <v>3</v>
      </c>
      <c r="K506">
        <v>3033</v>
      </c>
      <c r="L506" s="37">
        <f t="shared" si="21"/>
        <v>74.849999999999994</v>
      </c>
      <c r="M506" s="35">
        <f t="shared" si="22"/>
        <v>0</v>
      </c>
      <c r="N506" s="35">
        <f t="shared" si="23"/>
        <v>38.429999999999993</v>
      </c>
    </row>
    <row r="507" spans="1:14">
      <c r="A507" s="33">
        <v>41298</v>
      </c>
      <c r="B507" s="29">
        <v>331</v>
      </c>
      <c r="C507">
        <v>50</v>
      </c>
      <c r="D507" s="34" t="s">
        <v>167</v>
      </c>
      <c r="E507" s="34" t="s">
        <v>172</v>
      </c>
      <c r="F507" s="35">
        <v>24.95</v>
      </c>
      <c r="G507" s="36">
        <v>0</v>
      </c>
      <c r="H507" s="35">
        <v>24.95</v>
      </c>
      <c r="I507" s="35">
        <v>12.14</v>
      </c>
      <c r="J507">
        <v>1</v>
      </c>
      <c r="K507">
        <v>3030</v>
      </c>
      <c r="L507" s="37">
        <f t="shared" si="21"/>
        <v>24.95</v>
      </c>
      <c r="M507" s="35">
        <f t="shared" si="22"/>
        <v>0</v>
      </c>
      <c r="N507" s="35">
        <f t="shared" si="23"/>
        <v>12.809999999999999</v>
      </c>
    </row>
    <row r="508" spans="1:14">
      <c r="A508" s="33">
        <v>41298</v>
      </c>
      <c r="B508" s="29">
        <v>331</v>
      </c>
      <c r="C508">
        <v>38</v>
      </c>
      <c r="D508" s="34" t="s">
        <v>167</v>
      </c>
      <c r="E508" s="34" t="s">
        <v>172</v>
      </c>
      <c r="F508" s="35">
        <v>24.95</v>
      </c>
      <c r="G508" s="36">
        <v>0</v>
      </c>
      <c r="H508" s="35">
        <v>24.95</v>
      </c>
      <c r="I508" s="35">
        <v>11.48</v>
      </c>
      <c r="J508">
        <v>4</v>
      </c>
      <c r="K508">
        <v>3030</v>
      </c>
      <c r="L508" s="37">
        <f t="shared" si="21"/>
        <v>99.8</v>
      </c>
      <c r="M508" s="35">
        <f t="shared" si="22"/>
        <v>0</v>
      </c>
      <c r="N508" s="35">
        <f t="shared" si="23"/>
        <v>53.879999999999995</v>
      </c>
    </row>
    <row r="509" spans="1:14">
      <c r="A509" s="33">
        <v>41298</v>
      </c>
      <c r="B509" s="29">
        <v>331</v>
      </c>
      <c r="C509">
        <v>7</v>
      </c>
      <c r="D509" s="34" t="s">
        <v>167</v>
      </c>
      <c r="E509" s="34" t="s">
        <v>172</v>
      </c>
      <c r="F509" s="35">
        <v>20.95</v>
      </c>
      <c r="G509" s="36">
        <v>0</v>
      </c>
      <c r="H509" s="35">
        <v>20.95</v>
      </c>
      <c r="I509" s="35">
        <v>10.039999999999999</v>
      </c>
      <c r="J509">
        <v>6</v>
      </c>
      <c r="K509">
        <v>3030</v>
      </c>
      <c r="L509" s="37">
        <f t="shared" si="21"/>
        <v>125.69999999999999</v>
      </c>
      <c r="M509" s="35">
        <f t="shared" si="22"/>
        <v>0</v>
      </c>
      <c r="N509" s="35">
        <f t="shared" si="23"/>
        <v>65.460000000000008</v>
      </c>
    </row>
    <row r="510" spans="1:14">
      <c r="A510" s="33">
        <v>41298</v>
      </c>
      <c r="B510" s="29">
        <v>332</v>
      </c>
      <c r="C510">
        <v>12</v>
      </c>
      <c r="D510" s="34" t="s">
        <v>169</v>
      </c>
      <c r="E510" s="34" t="s">
        <v>172</v>
      </c>
      <c r="F510" s="35">
        <v>47.95</v>
      </c>
      <c r="G510" s="36">
        <v>0</v>
      </c>
      <c r="H510" s="35">
        <v>47.95</v>
      </c>
      <c r="I510" s="35">
        <v>20.7</v>
      </c>
      <c r="J510">
        <v>3</v>
      </c>
      <c r="K510">
        <v>3013</v>
      </c>
      <c r="L510" s="37">
        <f t="shared" si="21"/>
        <v>143.85000000000002</v>
      </c>
      <c r="M510" s="35">
        <f t="shared" si="22"/>
        <v>0</v>
      </c>
      <c r="N510" s="35">
        <f t="shared" si="23"/>
        <v>81.750000000000014</v>
      </c>
    </row>
    <row r="511" spans="1:14">
      <c r="A511" s="33">
        <v>41298</v>
      </c>
      <c r="B511" s="29">
        <v>333</v>
      </c>
      <c r="C511">
        <v>9</v>
      </c>
      <c r="D511" s="34" t="s">
        <v>167</v>
      </c>
      <c r="E511" s="34" t="s">
        <v>172</v>
      </c>
      <c r="F511" s="35">
        <v>48.95</v>
      </c>
      <c r="G511" s="36">
        <v>0</v>
      </c>
      <c r="H511" s="35">
        <v>48.95</v>
      </c>
      <c r="I511" s="35">
        <v>24.52</v>
      </c>
      <c r="J511">
        <v>20</v>
      </c>
      <c r="K511">
        <v>3031</v>
      </c>
      <c r="L511" s="37">
        <f t="shared" si="21"/>
        <v>979</v>
      </c>
      <c r="M511" s="35">
        <f t="shared" si="22"/>
        <v>0</v>
      </c>
      <c r="N511" s="35">
        <f t="shared" si="23"/>
        <v>488.60000000000008</v>
      </c>
    </row>
    <row r="512" spans="1:14">
      <c r="A512" s="33">
        <v>41298</v>
      </c>
      <c r="B512" s="29">
        <v>334</v>
      </c>
      <c r="C512">
        <v>35</v>
      </c>
      <c r="D512" s="34" t="s">
        <v>167</v>
      </c>
      <c r="E512" s="34" t="s">
        <v>172</v>
      </c>
      <c r="F512" s="35">
        <v>0.95</v>
      </c>
      <c r="G512" s="36">
        <v>0</v>
      </c>
      <c r="H512" s="35">
        <v>0.95</v>
      </c>
      <c r="I512" s="35">
        <v>0.47</v>
      </c>
      <c r="J512">
        <v>27</v>
      </c>
      <c r="K512">
        <v>3029</v>
      </c>
      <c r="L512" s="37">
        <f t="shared" si="21"/>
        <v>25.65</v>
      </c>
      <c r="M512" s="35">
        <f t="shared" si="22"/>
        <v>0</v>
      </c>
      <c r="N512" s="35">
        <f t="shared" si="23"/>
        <v>12.959999999999999</v>
      </c>
    </row>
    <row r="513" spans="1:14">
      <c r="A513" s="33">
        <v>41298</v>
      </c>
      <c r="B513" s="29">
        <v>335</v>
      </c>
      <c r="C513">
        <v>49</v>
      </c>
      <c r="D513" s="34" t="s">
        <v>167</v>
      </c>
      <c r="E513" s="34" t="s">
        <v>172</v>
      </c>
      <c r="F513" s="35">
        <v>63.95</v>
      </c>
      <c r="G513" s="36">
        <v>0</v>
      </c>
      <c r="H513" s="35">
        <v>63.95</v>
      </c>
      <c r="I513" s="35">
        <v>27.1</v>
      </c>
      <c r="J513">
        <v>4</v>
      </c>
      <c r="K513">
        <v>3012</v>
      </c>
      <c r="L513" s="37">
        <f t="shared" si="21"/>
        <v>255.8</v>
      </c>
      <c r="M513" s="35">
        <f t="shared" si="22"/>
        <v>0</v>
      </c>
      <c r="N513" s="35">
        <f t="shared" si="23"/>
        <v>147.4</v>
      </c>
    </row>
    <row r="514" spans="1:14">
      <c r="A514" s="33">
        <v>41298</v>
      </c>
      <c r="B514" s="29">
        <v>335</v>
      </c>
      <c r="C514">
        <v>22</v>
      </c>
      <c r="D514" s="34" t="s">
        <v>167</v>
      </c>
      <c r="E514" s="34" t="s">
        <v>172</v>
      </c>
      <c r="F514" s="35">
        <v>0.95</v>
      </c>
      <c r="G514" s="36">
        <v>0</v>
      </c>
      <c r="H514" s="35">
        <v>0.95</v>
      </c>
      <c r="I514" s="35">
        <v>0.56999999999999995</v>
      </c>
      <c r="J514">
        <v>10</v>
      </c>
      <c r="K514">
        <v>3012</v>
      </c>
      <c r="L514" s="37">
        <f t="shared" si="21"/>
        <v>9.5</v>
      </c>
      <c r="M514" s="35">
        <f t="shared" si="22"/>
        <v>0</v>
      </c>
      <c r="N514" s="35">
        <f t="shared" si="23"/>
        <v>3.8</v>
      </c>
    </row>
    <row r="515" spans="1:14">
      <c r="A515" s="33">
        <v>41298</v>
      </c>
      <c r="B515" s="29">
        <v>336</v>
      </c>
      <c r="C515">
        <v>28</v>
      </c>
      <c r="D515" s="34" t="s">
        <v>169</v>
      </c>
      <c r="E515" s="34" t="s">
        <v>172</v>
      </c>
      <c r="F515" s="35">
        <v>0.95</v>
      </c>
      <c r="G515" s="36">
        <v>0</v>
      </c>
      <c r="H515" s="35">
        <v>0.95</v>
      </c>
      <c r="I515" s="35">
        <v>0.5</v>
      </c>
      <c r="J515">
        <v>33</v>
      </c>
      <c r="K515">
        <v>3017</v>
      </c>
      <c r="L515" s="37">
        <f t="shared" ref="L515:L578" si="24">H515*J515</f>
        <v>31.349999999999998</v>
      </c>
      <c r="M515" s="35">
        <f t="shared" ref="M515:M578" si="25">F515-H515</f>
        <v>0</v>
      </c>
      <c r="N515" s="35">
        <f t="shared" ref="N515:N578" si="26">(H515-I515)*J515</f>
        <v>14.849999999999998</v>
      </c>
    </row>
    <row r="516" spans="1:14">
      <c r="A516" s="33">
        <v>41298</v>
      </c>
      <c r="B516" s="29">
        <v>337</v>
      </c>
      <c r="C516">
        <v>23</v>
      </c>
      <c r="D516" s="34" t="s">
        <v>167</v>
      </c>
      <c r="E516" s="34" t="s">
        <v>172</v>
      </c>
      <c r="F516" s="35">
        <v>2.95</v>
      </c>
      <c r="G516" s="36">
        <v>0</v>
      </c>
      <c r="H516" s="35">
        <v>2.95</v>
      </c>
      <c r="I516" s="35">
        <v>1.68</v>
      </c>
      <c r="J516">
        <v>11</v>
      </c>
      <c r="K516">
        <v>3028</v>
      </c>
      <c r="L516" s="37">
        <f t="shared" si="24"/>
        <v>32.450000000000003</v>
      </c>
      <c r="M516" s="35">
        <f t="shared" si="25"/>
        <v>0</v>
      </c>
      <c r="N516" s="35">
        <f t="shared" si="26"/>
        <v>13.970000000000002</v>
      </c>
    </row>
    <row r="517" spans="1:14">
      <c r="A517" s="33">
        <v>41298</v>
      </c>
      <c r="B517" s="29">
        <v>338</v>
      </c>
      <c r="C517">
        <v>18</v>
      </c>
      <c r="D517" s="34" t="s">
        <v>169</v>
      </c>
      <c r="E517" s="34" t="s">
        <v>172</v>
      </c>
      <c r="F517" s="35">
        <v>54.95</v>
      </c>
      <c r="G517" s="36">
        <v>0</v>
      </c>
      <c r="H517" s="35">
        <v>54.95</v>
      </c>
      <c r="I517" s="35">
        <v>26.65</v>
      </c>
      <c r="J517">
        <v>33</v>
      </c>
      <c r="K517">
        <v>3023</v>
      </c>
      <c r="L517" s="37">
        <f t="shared" si="24"/>
        <v>1813.3500000000001</v>
      </c>
      <c r="M517" s="35">
        <f t="shared" si="25"/>
        <v>0</v>
      </c>
      <c r="N517" s="35">
        <f t="shared" si="26"/>
        <v>933.90000000000009</v>
      </c>
    </row>
    <row r="518" spans="1:14">
      <c r="A518" s="33">
        <v>41298</v>
      </c>
      <c r="B518" s="29">
        <v>339</v>
      </c>
      <c r="C518">
        <v>42</v>
      </c>
      <c r="D518" s="34" t="s">
        <v>167</v>
      </c>
      <c r="E518" s="34" t="s">
        <v>172</v>
      </c>
      <c r="F518" s="35">
        <v>35.950000000000003</v>
      </c>
      <c r="G518" s="36">
        <v>0.1</v>
      </c>
      <c r="H518" s="35">
        <v>32.36</v>
      </c>
      <c r="I518" s="35">
        <v>20.25</v>
      </c>
      <c r="J518">
        <v>2</v>
      </c>
      <c r="K518">
        <v>3015</v>
      </c>
      <c r="L518" s="37">
        <f t="shared" si="24"/>
        <v>64.72</v>
      </c>
      <c r="M518" s="35">
        <f t="shared" si="25"/>
        <v>3.5900000000000034</v>
      </c>
      <c r="N518" s="35">
        <f t="shared" si="26"/>
        <v>24.22</v>
      </c>
    </row>
    <row r="519" spans="1:14">
      <c r="A519" s="33">
        <v>41298</v>
      </c>
      <c r="B519" s="29">
        <v>340</v>
      </c>
      <c r="C519">
        <v>13</v>
      </c>
      <c r="D519" s="34" t="s">
        <v>169</v>
      </c>
      <c r="E519" s="34" t="s">
        <v>172</v>
      </c>
      <c r="F519" s="35">
        <v>26.95</v>
      </c>
      <c r="G519" s="36">
        <v>0</v>
      </c>
      <c r="H519" s="35">
        <v>26.95</v>
      </c>
      <c r="I519" s="35">
        <v>13.26</v>
      </c>
      <c r="J519">
        <v>17</v>
      </c>
      <c r="K519">
        <v>3021</v>
      </c>
      <c r="L519" s="37">
        <f t="shared" si="24"/>
        <v>458.15</v>
      </c>
      <c r="M519" s="35">
        <f t="shared" si="25"/>
        <v>0</v>
      </c>
      <c r="N519" s="35">
        <f t="shared" si="26"/>
        <v>232.73</v>
      </c>
    </row>
    <row r="520" spans="1:14">
      <c r="A520" s="33">
        <v>41298</v>
      </c>
      <c r="B520" s="29">
        <v>341</v>
      </c>
      <c r="C520">
        <v>21</v>
      </c>
      <c r="D520" s="34" t="s">
        <v>167</v>
      </c>
      <c r="E520" s="34" t="s">
        <v>172</v>
      </c>
      <c r="F520" s="35">
        <v>26.95</v>
      </c>
      <c r="G520" s="36">
        <v>0</v>
      </c>
      <c r="H520" s="35">
        <v>26.95</v>
      </c>
      <c r="I520" s="35">
        <v>12.42</v>
      </c>
      <c r="J520">
        <v>13</v>
      </c>
      <c r="K520">
        <v>3015</v>
      </c>
      <c r="L520" s="37">
        <f t="shared" si="24"/>
        <v>350.34999999999997</v>
      </c>
      <c r="M520" s="35">
        <f t="shared" si="25"/>
        <v>0</v>
      </c>
      <c r="N520" s="35">
        <f t="shared" si="26"/>
        <v>188.89</v>
      </c>
    </row>
    <row r="521" spans="1:14">
      <c r="A521" s="33">
        <v>41298</v>
      </c>
      <c r="B521" s="29">
        <v>342</v>
      </c>
      <c r="C521">
        <v>21</v>
      </c>
      <c r="D521" s="34" t="s">
        <v>167</v>
      </c>
      <c r="E521" s="34" t="s">
        <v>172</v>
      </c>
      <c r="F521" s="35">
        <v>26.95</v>
      </c>
      <c r="G521" s="36">
        <v>0</v>
      </c>
      <c r="H521" s="35">
        <v>26.95</v>
      </c>
      <c r="I521" s="35">
        <v>12.42</v>
      </c>
      <c r="J521">
        <v>16</v>
      </c>
      <c r="K521">
        <v>3013</v>
      </c>
      <c r="L521" s="37">
        <f t="shared" si="24"/>
        <v>431.2</v>
      </c>
      <c r="M521" s="35">
        <f t="shared" si="25"/>
        <v>0</v>
      </c>
      <c r="N521" s="35">
        <f t="shared" si="26"/>
        <v>232.48</v>
      </c>
    </row>
    <row r="522" spans="1:14">
      <c r="A522" s="33">
        <v>41298</v>
      </c>
      <c r="B522" s="29">
        <v>343</v>
      </c>
      <c r="C522">
        <v>40</v>
      </c>
      <c r="D522" s="34" t="s">
        <v>167</v>
      </c>
      <c r="E522" s="34" t="s">
        <v>172</v>
      </c>
      <c r="F522" s="35">
        <v>16.95</v>
      </c>
      <c r="G522" s="36">
        <v>0</v>
      </c>
      <c r="H522" s="35">
        <v>16.95</v>
      </c>
      <c r="I522" s="35">
        <v>6.53</v>
      </c>
      <c r="J522">
        <v>26</v>
      </c>
      <c r="K522">
        <v>3014</v>
      </c>
      <c r="L522" s="37">
        <f t="shared" si="24"/>
        <v>440.7</v>
      </c>
      <c r="M522" s="35">
        <f t="shared" si="25"/>
        <v>0</v>
      </c>
      <c r="N522" s="35">
        <f t="shared" si="26"/>
        <v>270.91999999999996</v>
      </c>
    </row>
    <row r="523" spans="1:14">
      <c r="A523" s="33">
        <v>41298</v>
      </c>
      <c r="B523" s="29">
        <v>343</v>
      </c>
      <c r="C523">
        <v>35</v>
      </c>
      <c r="D523" s="34" t="s">
        <v>167</v>
      </c>
      <c r="E523" s="34" t="s">
        <v>172</v>
      </c>
      <c r="F523" s="35">
        <v>0.95</v>
      </c>
      <c r="G523" s="36">
        <v>0</v>
      </c>
      <c r="H523" s="35">
        <v>0.95</v>
      </c>
      <c r="I523" s="35">
        <v>0.47</v>
      </c>
      <c r="J523">
        <v>24</v>
      </c>
      <c r="K523">
        <v>3014</v>
      </c>
      <c r="L523" s="37">
        <f t="shared" si="24"/>
        <v>22.799999999999997</v>
      </c>
      <c r="M523" s="35">
        <f t="shared" si="25"/>
        <v>0</v>
      </c>
      <c r="N523" s="35">
        <f t="shared" si="26"/>
        <v>11.52</v>
      </c>
    </row>
    <row r="524" spans="1:14">
      <c r="A524" s="33">
        <v>41298</v>
      </c>
      <c r="B524" s="29">
        <v>343</v>
      </c>
      <c r="C524">
        <v>22</v>
      </c>
      <c r="D524" s="34" t="s">
        <v>167</v>
      </c>
      <c r="E524" s="34" t="s">
        <v>172</v>
      </c>
      <c r="F524" s="35">
        <v>0.95</v>
      </c>
      <c r="G524" s="36">
        <v>0</v>
      </c>
      <c r="H524" s="35">
        <v>0.95</v>
      </c>
      <c r="I524" s="35">
        <v>0.56999999999999995</v>
      </c>
      <c r="J524">
        <v>5</v>
      </c>
      <c r="K524">
        <v>3014</v>
      </c>
      <c r="L524" s="37">
        <f t="shared" si="24"/>
        <v>4.75</v>
      </c>
      <c r="M524" s="35">
        <f t="shared" si="25"/>
        <v>0</v>
      </c>
      <c r="N524" s="35">
        <f t="shared" si="26"/>
        <v>1.9</v>
      </c>
    </row>
    <row r="525" spans="1:14">
      <c r="A525" s="33">
        <v>41298</v>
      </c>
      <c r="B525" s="29">
        <v>343</v>
      </c>
      <c r="C525">
        <v>6</v>
      </c>
      <c r="D525" s="34" t="s">
        <v>167</v>
      </c>
      <c r="E525" s="34" t="s">
        <v>172</v>
      </c>
      <c r="F525" s="35">
        <v>55.95</v>
      </c>
      <c r="G525" s="36">
        <v>0</v>
      </c>
      <c r="H525" s="35">
        <v>55.95</v>
      </c>
      <c r="I525" s="35">
        <v>16.059999999999999</v>
      </c>
      <c r="J525">
        <v>18</v>
      </c>
      <c r="K525">
        <v>3014</v>
      </c>
      <c r="L525" s="37">
        <f t="shared" si="24"/>
        <v>1007.1</v>
      </c>
      <c r="M525" s="35">
        <f t="shared" si="25"/>
        <v>0</v>
      </c>
      <c r="N525" s="35">
        <f t="shared" si="26"/>
        <v>718.02</v>
      </c>
    </row>
    <row r="526" spans="1:14">
      <c r="A526" s="33">
        <v>41298</v>
      </c>
      <c r="B526" s="29">
        <v>344</v>
      </c>
      <c r="C526">
        <v>18</v>
      </c>
      <c r="D526" s="34" t="s">
        <v>169</v>
      </c>
      <c r="E526" s="34" t="s">
        <v>172</v>
      </c>
      <c r="F526" s="35">
        <v>54.95</v>
      </c>
      <c r="G526" s="36">
        <v>0</v>
      </c>
      <c r="H526" s="35">
        <v>54.95</v>
      </c>
      <c r="I526" s="35">
        <v>26.65</v>
      </c>
      <c r="J526">
        <v>13</v>
      </c>
      <c r="K526">
        <v>3010</v>
      </c>
      <c r="L526" s="37">
        <f t="shared" si="24"/>
        <v>714.35</v>
      </c>
      <c r="M526" s="35">
        <f t="shared" si="25"/>
        <v>0</v>
      </c>
      <c r="N526" s="35">
        <f t="shared" si="26"/>
        <v>367.90000000000003</v>
      </c>
    </row>
    <row r="527" spans="1:14">
      <c r="A527" s="33">
        <v>41298</v>
      </c>
      <c r="B527" s="29">
        <v>344</v>
      </c>
      <c r="C527">
        <v>32</v>
      </c>
      <c r="D527" s="34" t="s">
        <v>169</v>
      </c>
      <c r="E527" s="34" t="s">
        <v>172</v>
      </c>
      <c r="F527" s="35">
        <v>22.95</v>
      </c>
      <c r="G527" s="36">
        <v>0</v>
      </c>
      <c r="H527" s="35">
        <v>22.95</v>
      </c>
      <c r="I527" s="35">
        <v>11.78</v>
      </c>
      <c r="J527">
        <v>3</v>
      </c>
      <c r="K527">
        <v>3010</v>
      </c>
      <c r="L527" s="37">
        <f t="shared" si="24"/>
        <v>68.849999999999994</v>
      </c>
      <c r="M527" s="35">
        <f t="shared" si="25"/>
        <v>0</v>
      </c>
      <c r="N527" s="35">
        <f t="shared" si="26"/>
        <v>33.51</v>
      </c>
    </row>
    <row r="528" spans="1:14">
      <c r="A528" s="33">
        <v>41298</v>
      </c>
      <c r="B528" s="29">
        <v>345</v>
      </c>
      <c r="C528">
        <v>7</v>
      </c>
      <c r="D528" s="34" t="s">
        <v>167</v>
      </c>
      <c r="E528" s="34" t="s">
        <v>172</v>
      </c>
      <c r="F528" s="35">
        <v>20.95</v>
      </c>
      <c r="G528" s="36">
        <v>0.1</v>
      </c>
      <c r="H528" s="35">
        <v>18.86</v>
      </c>
      <c r="I528" s="35">
        <v>10.039999999999999</v>
      </c>
      <c r="J528">
        <v>3</v>
      </c>
      <c r="K528">
        <v>3010</v>
      </c>
      <c r="L528" s="37">
        <f t="shared" si="24"/>
        <v>56.58</v>
      </c>
      <c r="M528" s="35">
        <f t="shared" si="25"/>
        <v>2.09</v>
      </c>
      <c r="N528" s="35">
        <f t="shared" si="26"/>
        <v>26.46</v>
      </c>
    </row>
    <row r="529" spans="1:14">
      <c r="A529" s="33">
        <v>41298</v>
      </c>
      <c r="B529" s="29">
        <v>345</v>
      </c>
      <c r="C529">
        <v>3</v>
      </c>
      <c r="D529" s="34" t="s">
        <v>167</v>
      </c>
      <c r="E529" s="34" t="s">
        <v>172</v>
      </c>
      <c r="F529" s="35">
        <v>59.95</v>
      </c>
      <c r="G529" s="36">
        <v>0</v>
      </c>
      <c r="H529" s="35">
        <v>59.95</v>
      </c>
      <c r="I529" s="35">
        <v>28.73</v>
      </c>
      <c r="J529">
        <v>2</v>
      </c>
      <c r="K529">
        <v>3010</v>
      </c>
      <c r="L529" s="37">
        <f t="shared" si="24"/>
        <v>119.9</v>
      </c>
      <c r="M529" s="35">
        <f t="shared" si="25"/>
        <v>0</v>
      </c>
      <c r="N529" s="35">
        <f t="shared" si="26"/>
        <v>62.440000000000005</v>
      </c>
    </row>
    <row r="530" spans="1:14">
      <c r="A530" s="33">
        <v>41298</v>
      </c>
      <c r="B530" s="29">
        <v>345</v>
      </c>
      <c r="C530">
        <v>1</v>
      </c>
      <c r="D530" s="34" t="s">
        <v>167</v>
      </c>
      <c r="E530" s="34" t="s">
        <v>172</v>
      </c>
      <c r="F530" s="35">
        <v>43.95</v>
      </c>
      <c r="G530" s="36">
        <v>0</v>
      </c>
      <c r="H530" s="35">
        <v>43.95</v>
      </c>
      <c r="I530" s="35">
        <v>25.6</v>
      </c>
      <c r="J530">
        <v>13</v>
      </c>
      <c r="K530">
        <v>3010</v>
      </c>
      <c r="L530" s="37">
        <f t="shared" si="24"/>
        <v>571.35</v>
      </c>
      <c r="M530" s="35">
        <f t="shared" si="25"/>
        <v>0</v>
      </c>
      <c r="N530" s="35">
        <f t="shared" si="26"/>
        <v>238.55</v>
      </c>
    </row>
    <row r="531" spans="1:14">
      <c r="A531" s="33">
        <v>41298</v>
      </c>
      <c r="B531" s="29">
        <v>345</v>
      </c>
      <c r="C531">
        <v>33</v>
      </c>
      <c r="D531" s="34" t="s">
        <v>167</v>
      </c>
      <c r="E531" s="34" t="s">
        <v>172</v>
      </c>
      <c r="F531" s="35">
        <v>19.95</v>
      </c>
      <c r="G531" s="36">
        <v>0</v>
      </c>
      <c r="H531" s="35">
        <v>19.95</v>
      </c>
      <c r="I531" s="35">
        <v>9.7799999999999994</v>
      </c>
      <c r="J531">
        <v>3</v>
      </c>
      <c r="K531">
        <v>3010</v>
      </c>
      <c r="L531" s="37">
        <f t="shared" si="24"/>
        <v>59.849999999999994</v>
      </c>
      <c r="M531" s="35">
        <f t="shared" si="25"/>
        <v>0</v>
      </c>
      <c r="N531" s="35">
        <f t="shared" si="26"/>
        <v>30.509999999999998</v>
      </c>
    </row>
    <row r="532" spans="1:14">
      <c r="A532" s="33">
        <v>41298</v>
      </c>
      <c r="B532" s="29">
        <v>346</v>
      </c>
      <c r="C532">
        <v>31</v>
      </c>
      <c r="D532" s="34" t="s">
        <v>169</v>
      </c>
      <c r="E532" s="34" t="s">
        <v>172</v>
      </c>
      <c r="F532" s="35">
        <v>0.95</v>
      </c>
      <c r="G532" s="36">
        <v>0</v>
      </c>
      <c r="H532" s="35">
        <v>0.95</v>
      </c>
      <c r="I532" s="35">
        <v>0.34</v>
      </c>
      <c r="J532">
        <v>20</v>
      </c>
      <c r="K532">
        <v>3033</v>
      </c>
      <c r="L532" s="37">
        <f t="shared" si="24"/>
        <v>19</v>
      </c>
      <c r="M532" s="35">
        <f t="shared" si="25"/>
        <v>0</v>
      </c>
      <c r="N532" s="35">
        <f t="shared" si="26"/>
        <v>12.199999999999998</v>
      </c>
    </row>
    <row r="533" spans="1:14">
      <c r="A533" s="33">
        <v>41298</v>
      </c>
      <c r="B533" s="29">
        <v>346</v>
      </c>
      <c r="C533">
        <v>16</v>
      </c>
      <c r="D533" s="34" t="s">
        <v>169</v>
      </c>
      <c r="E533" s="34" t="s">
        <v>172</v>
      </c>
      <c r="F533" s="35">
        <v>27.95</v>
      </c>
      <c r="G533" s="36">
        <v>0</v>
      </c>
      <c r="H533" s="35">
        <v>27.95</v>
      </c>
      <c r="I533" s="35">
        <v>15.85</v>
      </c>
      <c r="J533">
        <v>1</v>
      </c>
      <c r="K533">
        <v>3033</v>
      </c>
      <c r="L533" s="37">
        <f t="shared" si="24"/>
        <v>27.95</v>
      </c>
      <c r="M533" s="35">
        <f t="shared" si="25"/>
        <v>0</v>
      </c>
      <c r="N533" s="35">
        <f t="shared" si="26"/>
        <v>12.1</v>
      </c>
    </row>
    <row r="534" spans="1:14">
      <c r="A534" s="33">
        <v>41298</v>
      </c>
      <c r="B534" s="29">
        <v>347</v>
      </c>
      <c r="C534">
        <v>48</v>
      </c>
      <c r="D534" s="34" t="s">
        <v>167</v>
      </c>
      <c r="E534" s="34" t="s">
        <v>172</v>
      </c>
      <c r="F534" s="35">
        <v>3.95</v>
      </c>
      <c r="G534" s="36">
        <v>0</v>
      </c>
      <c r="H534" s="35">
        <v>3.95</v>
      </c>
      <c r="I534" s="35">
        <v>1.43</v>
      </c>
      <c r="J534">
        <v>4</v>
      </c>
      <c r="K534">
        <v>3010</v>
      </c>
      <c r="L534" s="37">
        <f t="shared" si="24"/>
        <v>15.8</v>
      </c>
      <c r="M534" s="35">
        <f t="shared" si="25"/>
        <v>0</v>
      </c>
      <c r="N534" s="35">
        <f t="shared" si="26"/>
        <v>10.080000000000002</v>
      </c>
    </row>
    <row r="535" spans="1:14">
      <c r="A535" s="33">
        <v>41298</v>
      </c>
      <c r="B535" s="29">
        <v>348</v>
      </c>
      <c r="C535">
        <v>20</v>
      </c>
      <c r="D535" s="34" t="s">
        <v>169</v>
      </c>
      <c r="E535" s="34" t="s">
        <v>172</v>
      </c>
      <c r="F535" s="35">
        <v>16.95</v>
      </c>
      <c r="G535" s="36">
        <v>0</v>
      </c>
      <c r="H535" s="35">
        <v>16.95</v>
      </c>
      <c r="I535" s="35">
        <v>6.76</v>
      </c>
      <c r="J535">
        <v>8</v>
      </c>
      <c r="K535">
        <v>3020</v>
      </c>
      <c r="L535" s="37">
        <f t="shared" si="24"/>
        <v>135.6</v>
      </c>
      <c r="M535" s="35">
        <f t="shared" si="25"/>
        <v>0</v>
      </c>
      <c r="N535" s="35">
        <f t="shared" si="26"/>
        <v>81.52</v>
      </c>
    </row>
    <row r="536" spans="1:14">
      <c r="A536" s="33">
        <v>41298</v>
      </c>
      <c r="B536" s="29">
        <v>348</v>
      </c>
      <c r="C536">
        <v>45</v>
      </c>
      <c r="D536" s="34" t="s">
        <v>169</v>
      </c>
      <c r="E536" s="34" t="s">
        <v>172</v>
      </c>
      <c r="F536" s="35">
        <v>38.950000000000003</v>
      </c>
      <c r="G536" s="36">
        <v>0.1</v>
      </c>
      <c r="H536" s="35">
        <v>35.06</v>
      </c>
      <c r="I536" s="35">
        <v>22.33</v>
      </c>
      <c r="J536">
        <v>7</v>
      </c>
      <c r="K536">
        <v>3020</v>
      </c>
      <c r="L536" s="37">
        <f t="shared" si="24"/>
        <v>245.42000000000002</v>
      </c>
      <c r="M536" s="35">
        <f t="shared" si="25"/>
        <v>3.8900000000000006</v>
      </c>
      <c r="N536" s="35">
        <f t="shared" si="26"/>
        <v>89.110000000000028</v>
      </c>
    </row>
    <row r="537" spans="1:14">
      <c r="A537" s="33">
        <v>41298</v>
      </c>
      <c r="B537" s="29">
        <v>349</v>
      </c>
      <c r="C537">
        <v>39</v>
      </c>
      <c r="D537" s="34" t="s">
        <v>169</v>
      </c>
      <c r="E537" s="34" t="s">
        <v>172</v>
      </c>
      <c r="F537" s="35">
        <v>26.95</v>
      </c>
      <c r="G537" s="36">
        <v>0</v>
      </c>
      <c r="H537" s="35">
        <v>26.95</v>
      </c>
      <c r="I537" s="35">
        <v>12.24</v>
      </c>
      <c r="J537">
        <v>20</v>
      </c>
      <c r="K537">
        <v>3022</v>
      </c>
      <c r="L537" s="37">
        <f t="shared" si="24"/>
        <v>539</v>
      </c>
      <c r="M537" s="35">
        <f t="shared" si="25"/>
        <v>0</v>
      </c>
      <c r="N537" s="35">
        <f t="shared" si="26"/>
        <v>294.2</v>
      </c>
    </row>
    <row r="538" spans="1:14">
      <c r="A538" s="33">
        <v>41298</v>
      </c>
      <c r="B538" s="29">
        <v>349</v>
      </c>
      <c r="C538">
        <v>27</v>
      </c>
      <c r="D538" s="34" t="s">
        <v>169</v>
      </c>
      <c r="E538" s="34" t="s">
        <v>172</v>
      </c>
      <c r="F538" s="35">
        <v>4.95</v>
      </c>
      <c r="G538" s="36">
        <v>0</v>
      </c>
      <c r="H538" s="35">
        <v>4.95</v>
      </c>
      <c r="I538" s="35">
        <v>1.82</v>
      </c>
      <c r="J538">
        <v>7</v>
      </c>
      <c r="K538">
        <v>3022</v>
      </c>
      <c r="L538" s="37">
        <f t="shared" si="24"/>
        <v>34.65</v>
      </c>
      <c r="M538" s="35">
        <f t="shared" si="25"/>
        <v>0</v>
      </c>
      <c r="N538" s="35">
        <f t="shared" si="26"/>
        <v>21.91</v>
      </c>
    </row>
    <row r="539" spans="1:14">
      <c r="A539" s="33">
        <v>41298</v>
      </c>
      <c r="B539" s="29">
        <v>350</v>
      </c>
      <c r="C539">
        <v>6</v>
      </c>
      <c r="D539" s="34" t="s">
        <v>167</v>
      </c>
      <c r="E539" s="34" t="s">
        <v>172</v>
      </c>
      <c r="F539" s="35">
        <v>55.95</v>
      </c>
      <c r="G539" s="36">
        <v>0</v>
      </c>
      <c r="H539" s="35">
        <v>55.95</v>
      </c>
      <c r="I539" s="35">
        <v>16.059999999999999</v>
      </c>
      <c r="J539">
        <v>9</v>
      </c>
      <c r="K539">
        <v>3019</v>
      </c>
      <c r="L539" s="37">
        <f t="shared" si="24"/>
        <v>503.55</v>
      </c>
      <c r="M539" s="35">
        <f t="shared" si="25"/>
        <v>0</v>
      </c>
      <c r="N539" s="35">
        <f t="shared" si="26"/>
        <v>359.01</v>
      </c>
    </row>
    <row r="540" spans="1:14">
      <c r="A540" s="33">
        <v>41298</v>
      </c>
      <c r="B540" s="29">
        <v>350</v>
      </c>
      <c r="C540">
        <v>39</v>
      </c>
      <c r="D540" s="34" t="s">
        <v>167</v>
      </c>
      <c r="E540" s="34" t="s">
        <v>172</v>
      </c>
      <c r="F540" s="35">
        <v>26.95</v>
      </c>
      <c r="G540" s="36">
        <v>0</v>
      </c>
      <c r="H540" s="35">
        <v>26.95</v>
      </c>
      <c r="I540" s="35">
        <v>12.24</v>
      </c>
      <c r="J540">
        <v>10</v>
      </c>
      <c r="K540">
        <v>3019</v>
      </c>
      <c r="L540" s="37">
        <f t="shared" si="24"/>
        <v>269.5</v>
      </c>
      <c r="M540" s="35">
        <f t="shared" si="25"/>
        <v>0</v>
      </c>
      <c r="N540" s="35">
        <f t="shared" si="26"/>
        <v>147.1</v>
      </c>
    </row>
    <row r="541" spans="1:14">
      <c r="A541" s="33">
        <v>41298</v>
      </c>
      <c r="B541" s="29">
        <v>351</v>
      </c>
      <c r="C541">
        <v>17</v>
      </c>
      <c r="D541" s="34" t="s">
        <v>169</v>
      </c>
      <c r="E541" s="34" t="s">
        <v>172</v>
      </c>
      <c r="F541" s="35">
        <v>49.95</v>
      </c>
      <c r="G541" s="36">
        <v>0</v>
      </c>
      <c r="H541" s="35">
        <v>49.95</v>
      </c>
      <c r="I541" s="35">
        <v>23.93</v>
      </c>
      <c r="J541">
        <v>24</v>
      </c>
      <c r="K541">
        <v>3032</v>
      </c>
      <c r="L541" s="37">
        <f t="shared" si="24"/>
        <v>1198.8000000000002</v>
      </c>
      <c r="M541" s="35">
        <f t="shared" si="25"/>
        <v>0</v>
      </c>
      <c r="N541" s="35">
        <f t="shared" si="26"/>
        <v>624.48</v>
      </c>
    </row>
    <row r="542" spans="1:14">
      <c r="A542" s="33">
        <v>41298</v>
      </c>
      <c r="B542" s="29">
        <v>351</v>
      </c>
      <c r="C542">
        <v>31</v>
      </c>
      <c r="D542" s="34" t="s">
        <v>169</v>
      </c>
      <c r="E542" s="34" t="s">
        <v>172</v>
      </c>
      <c r="F542" s="35">
        <v>0.95</v>
      </c>
      <c r="G542" s="36">
        <v>0</v>
      </c>
      <c r="H542" s="35">
        <v>0.95</v>
      </c>
      <c r="I542" s="35">
        <v>0.34</v>
      </c>
      <c r="J542">
        <v>21</v>
      </c>
      <c r="K542">
        <v>3032</v>
      </c>
      <c r="L542" s="37">
        <f t="shared" si="24"/>
        <v>19.95</v>
      </c>
      <c r="M542" s="35">
        <f t="shared" si="25"/>
        <v>0</v>
      </c>
      <c r="N542" s="35">
        <f t="shared" si="26"/>
        <v>12.809999999999997</v>
      </c>
    </row>
    <row r="543" spans="1:14">
      <c r="A543" s="33">
        <v>41298</v>
      </c>
      <c r="B543" s="29">
        <v>352</v>
      </c>
      <c r="C543">
        <v>43</v>
      </c>
      <c r="D543" s="34" t="s">
        <v>167</v>
      </c>
      <c r="E543" s="34" t="s">
        <v>172</v>
      </c>
      <c r="F543" s="35">
        <v>11.95</v>
      </c>
      <c r="G543" s="36">
        <v>0</v>
      </c>
      <c r="H543" s="35">
        <v>11.95</v>
      </c>
      <c r="I543" s="35">
        <v>3.32</v>
      </c>
      <c r="J543">
        <v>10</v>
      </c>
      <c r="K543">
        <v>3013</v>
      </c>
      <c r="L543" s="37">
        <f t="shared" si="24"/>
        <v>119.5</v>
      </c>
      <c r="M543" s="35">
        <f t="shared" si="25"/>
        <v>0</v>
      </c>
      <c r="N543" s="35">
        <f t="shared" si="26"/>
        <v>86.299999999999983</v>
      </c>
    </row>
    <row r="544" spans="1:14">
      <c r="A544" s="33">
        <v>41298</v>
      </c>
      <c r="B544" s="29">
        <v>353</v>
      </c>
      <c r="C544">
        <v>50</v>
      </c>
      <c r="D544" s="34" t="s">
        <v>169</v>
      </c>
      <c r="E544" s="34" t="s">
        <v>172</v>
      </c>
      <c r="F544" s="35">
        <v>24.95</v>
      </c>
      <c r="G544" s="36">
        <v>0</v>
      </c>
      <c r="H544" s="35">
        <v>24.95</v>
      </c>
      <c r="I544" s="35">
        <v>12.14</v>
      </c>
      <c r="J544">
        <v>2</v>
      </c>
      <c r="K544">
        <v>3018</v>
      </c>
      <c r="L544" s="37">
        <f t="shared" si="24"/>
        <v>49.9</v>
      </c>
      <c r="M544" s="35">
        <f t="shared" si="25"/>
        <v>0</v>
      </c>
      <c r="N544" s="35">
        <f t="shared" si="26"/>
        <v>25.619999999999997</v>
      </c>
    </row>
    <row r="545" spans="1:14">
      <c r="A545" s="33">
        <v>41298</v>
      </c>
      <c r="B545" s="29">
        <v>354</v>
      </c>
      <c r="C545">
        <v>20</v>
      </c>
      <c r="D545" s="34" t="s">
        <v>167</v>
      </c>
      <c r="E545" s="34" t="s">
        <v>172</v>
      </c>
      <c r="F545" s="35">
        <v>16.95</v>
      </c>
      <c r="G545" s="36">
        <v>0</v>
      </c>
      <c r="H545" s="35">
        <v>16.95</v>
      </c>
      <c r="I545" s="35">
        <v>6.76</v>
      </c>
      <c r="J545">
        <v>22</v>
      </c>
      <c r="K545">
        <v>3018</v>
      </c>
      <c r="L545" s="37">
        <f t="shared" si="24"/>
        <v>372.9</v>
      </c>
      <c r="M545" s="35">
        <f t="shared" si="25"/>
        <v>0</v>
      </c>
      <c r="N545" s="35">
        <f t="shared" si="26"/>
        <v>224.17999999999998</v>
      </c>
    </row>
    <row r="546" spans="1:14">
      <c r="A546" s="33">
        <v>41298</v>
      </c>
      <c r="B546" s="29">
        <v>354</v>
      </c>
      <c r="C546">
        <v>2</v>
      </c>
      <c r="D546" s="34" t="s">
        <v>167</v>
      </c>
      <c r="E546" s="34" t="s">
        <v>172</v>
      </c>
      <c r="F546" s="35">
        <v>44.95</v>
      </c>
      <c r="G546" s="36">
        <v>0</v>
      </c>
      <c r="H546" s="35">
        <v>44.95</v>
      </c>
      <c r="I546" s="35">
        <v>27.95</v>
      </c>
      <c r="J546">
        <v>9</v>
      </c>
      <c r="K546">
        <v>3018</v>
      </c>
      <c r="L546" s="37">
        <f t="shared" si="24"/>
        <v>404.55</v>
      </c>
      <c r="M546" s="35">
        <f t="shared" si="25"/>
        <v>0</v>
      </c>
      <c r="N546" s="35">
        <f t="shared" si="26"/>
        <v>153.00000000000003</v>
      </c>
    </row>
    <row r="547" spans="1:14">
      <c r="A547" s="33">
        <v>41298</v>
      </c>
      <c r="B547" s="29">
        <v>354</v>
      </c>
      <c r="C547">
        <v>14</v>
      </c>
      <c r="D547" s="34" t="s">
        <v>167</v>
      </c>
      <c r="E547" s="34" t="s">
        <v>172</v>
      </c>
      <c r="F547" s="35">
        <v>31.95</v>
      </c>
      <c r="G547" s="36">
        <v>0</v>
      </c>
      <c r="H547" s="35">
        <v>31.95</v>
      </c>
      <c r="I547" s="35">
        <v>17.38</v>
      </c>
      <c r="J547">
        <v>1</v>
      </c>
      <c r="K547">
        <v>3018</v>
      </c>
      <c r="L547" s="37">
        <f t="shared" si="24"/>
        <v>31.95</v>
      </c>
      <c r="M547" s="35">
        <f t="shared" si="25"/>
        <v>0</v>
      </c>
      <c r="N547" s="35">
        <f t="shared" si="26"/>
        <v>14.57</v>
      </c>
    </row>
    <row r="548" spans="1:14">
      <c r="A548" s="33">
        <v>41298</v>
      </c>
      <c r="B548" s="29">
        <v>354</v>
      </c>
      <c r="C548">
        <v>8</v>
      </c>
      <c r="D548" s="34" t="s">
        <v>167</v>
      </c>
      <c r="E548" s="34" t="s">
        <v>172</v>
      </c>
      <c r="F548" s="35">
        <v>7.95</v>
      </c>
      <c r="G548" s="36">
        <v>0</v>
      </c>
      <c r="H548" s="35">
        <v>7.95</v>
      </c>
      <c r="I548" s="35">
        <v>4.53</v>
      </c>
      <c r="J548">
        <v>2</v>
      </c>
      <c r="K548">
        <v>3018</v>
      </c>
      <c r="L548" s="37">
        <f t="shared" si="24"/>
        <v>15.9</v>
      </c>
      <c r="M548" s="35">
        <f t="shared" si="25"/>
        <v>0</v>
      </c>
      <c r="N548" s="35">
        <f t="shared" si="26"/>
        <v>6.84</v>
      </c>
    </row>
    <row r="549" spans="1:14">
      <c r="A549" s="33">
        <v>41298</v>
      </c>
      <c r="B549" s="29">
        <v>355</v>
      </c>
      <c r="C549">
        <v>24</v>
      </c>
      <c r="D549" s="34" t="s">
        <v>169</v>
      </c>
      <c r="E549" s="34" t="s">
        <v>172</v>
      </c>
      <c r="F549" s="35">
        <v>27.95</v>
      </c>
      <c r="G549" s="36">
        <v>0</v>
      </c>
      <c r="H549" s="35">
        <v>27.95</v>
      </c>
      <c r="I549" s="35">
        <v>16.8</v>
      </c>
      <c r="J549">
        <v>21</v>
      </c>
      <c r="K549">
        <v>3020</v>
      </c>
      <c r="L549" s="37">
        <f t="shared" si="24"/>
        <v>586.94999999999993</v>
      </c>
      <c r="M549" s="35">
        <f t="shared" si="25"/>
        <v>0</v>
      </c>
      <c r="N549" s="35">
        <f t="shared" si="26"/>
        <v>234.14999999999998</v>
      </c>
    </row>
    <row r="550" spans="1:14">
      <c r="A550" s="33">
        <v>41298</v>
      </c>
      <c r="B550" s="29">
        <v>356</v>
      </c>
      <c r="C550">
        <v>36</v>
      </c>
      <c r="D550" s="34" t="s">
        <v>167</v>
      </c>
      <c r="E550" s="34" t="s">
        <v>172</v>
      </c>
      <c r="F550" s="35">
        <v>26.95</v>
      </c>
      <c r="G550" s="36">
        <v>0</v>
      </c>
      <c r="H550" s="35">
        <v>26.95</v>
      </c>
      <c r="I550" s="35">
        <v>12.53</v>
      </c>
      <c r="J550">
        <v>5</v>
      </c>
      <c r="K550">
        <v>3020</v>
      </c>
      <c r="L550" s="37">
        <f t="shared" si="24"/>
        <v>134.75</v>
      </c>
      <c r="M550" s="35">
        <f t="shared" si="25"/>
        <v>0</v>
      </c>
      <c r="N550" s="35">
        <f t="shared" si="26"/>
        <v>72.099999999999994</v>
      </c>
    </row>
    <row r="551" spans="1:14">
      <c r="A551" s="33">
        <v>41299</v>
      </c>
      <c r="B551" s="29">
        <v>357</v>
      </c>
      <c r="C551">
        <v>24</v>
      </c>
      <c r="D551" s="34" t="s">
        <v>173</v>
      </c>
      <c r="E551" s="34" t="s">
        <v>172</v>
      </c>
      <c r="F551" s="35">
        <v>27.95</v>
      </c>
      <c r="G551" s="36">
        <v>0</v>
      </c>
      <c r="H551" s="35">
        <v>27.95</v>
      </c>
      <c r="I551" s="35">
        <v>16.8</v>
      </c>
      <c r="J551">
        <v>8</v>
      </c>
      <c r="K551">
        <v>3023</v>
      </c>
      <c r="L551" s="37">
        <f t="shared" si="24"/>
        <v>223.6</v>
      </c>
      <c r="M551" s="35">
        <f t="shared" si="25"/>
        <v>0</v>
      </c>
      <c r="N551" s="35">
        <f t="shared" si="26"/>
        <v>89.199999999999989</v>
      </c>
    </row>
    <row r="552" spans="1:14">
      <c r="A552" s="33">
        <v>41299</v>
      </c>
      <c r="B552" s="29">
        <v>358</v>
      </c>
      <c r="C552">
        <v>35</v>
      </c>
      <c r="D552" s="34" t="s">
        <v>170</v>
      </c>
      <c r="E552" s="34" t="s">
        <v>172</v>
      </c>
      <c r="F552" s="35">
        <v>0.95</v>
      </c>
      <c r="G552" s="36">
        <v>0</v>
      </c>
      <c r="H552" s="35">
        <v>0.95</v>
      </c>
      <c r="I552" s="35">
        <v>0.47</v>
      </c>
      <c r="J552">
        <v>23</v>
      </c>
      <c r="K552">
        <v>3018</v>
      </c>
      <c r="L552" s="37">
        <f t="shared" si="24"/>
        <v>21.849999999999998</v>
      </c>
      <c r="M552" s="35">
        <f t="shared" si="25"/>
        <v>0</v>
      </c>
      <c r="N552" s="35">
        <f t="shared" si="26"/>
        <v>11.04</v>
      </c>
    </row>
    <row r="553" spans="1:14">
      <c r="A553" s="33">
        <v>41299</v>
      </c>
      <c r="B553" s="29">
        <v>359</v>
      </c>
      <c r="C553">
        <v>32</v>
      </c>
      <c r="D553" s="34" t="s">
        <v>173</v>
      </c>
      <c r="E553" s="34" t="s">
        <v>172</v>
      </c>
      <c r="F553" s="35">
        <v>22.95</v>
      </c>
      <c r="G553" s="36">
        <v>0</v>
      </c>
      <c r="H553" s="35">
        <v>22.95</v>
      </c>
      <c r="I553" s="35">
        <v>11.78</v>
      </c>
      <c r="J553">
        <v>3</v>
      </c>
      <c r="K553">
        <v>3014</v>
      </c>
      <c r="L553" s="37">
        <f t="shared" si="24"/>
        <v>68.849999999999994</v>
      </c>
      <c r="M553" s="35">
        <f t="shared" si="25"/>
        <v>0</v>
      </c>
      <c r="N553" s="35">
        <f t="shared" si="26"/>
        <v>33.51</v>
      </c>
    </row>
    <row r="554" spans="1:14">
      <c r="A554" s="33">
        <v>41299</v>
      </c>
      <c r="B554" s="29">
        <v>359</v>
      </c>
      <c r="C554">
        <v>2</v>
      </c>
      <c r="D554" s="34" t="s">
        <v>173</v>
      </c>
      <c r="E554" s="34" t="s">
        <v>172</v>
      </c>
      <c r="F554" s="35">
        <v>44.95</v>
      </c>
      <c r="G554" s="36">
        <v>0</v>
      </c>
      <c r="H554" s="35">
        <v>44.95</v>
      </c>
      <c r="I554" s="35">
        <v>27.95</v>
      </c>
      <c r="J554">
        <v>7</v>
      </c>
      <c r="K554">
        <v>3014</v>
      </c>
      <c r="L554" s="37">
        <f t="shared" si="24"/>
        <v>314.65000000000003</v>
      </c>
      <c r="M554" s="35">
        <f t="shared" si="25"/>
        <v>0</v>
      </c>
      <c r="N554" s="35">
        <f t="shared" si="26"/>
        <v>119.00000000000003</v>
      </c>
    </row>
    <row r="555" spans="1:14">
      <c r="A555" s="33">
        <v>41299</v>
      </c>
      <c r="B555" s="29">
        <v>360</v>
      </c>
      <c r="C555">
        <v>43</v>
      </c>
      <c r="D555" s="34" t="s">
        <v>170</v>
      </c>
      <c r="E555" s="34" t="s">
        <v>172</v>
      </c>
      <c r="F555" s="35">
        <v>11.95</v>
      </c>
      <c r="G555" s="36">
        <v>0</v>
      </c>
      <c r="H555" s="35">
        <v>11.95</v>
      </c>
      <c r="I555" s="35">
        <v>3.32</v>
      </c>
      <c r="J555">
        <v>3</v>
      </c>
      <c r="K555">
        <v>3033</v>
      </c>
      <c r="L555" s="37">
        <f t="shared" si="24"/>
        <v>35.849999999999994</v>
      </c>
      <c r="M555" s="35">
        <f t="shared" si="25"/>
        <v>0</v>
      </c>
      <c r="N555" s="35">
        <f t="shared" si="26"/>
        <v>25.889999999999997</v>
      </c>
    </row>
    <row r="556" spans="1:14">
      <c r="A556" s="33">
        <v>41299</v>
      </c>
      <c r="B556" s="29">
        <v>361</v>
      </c>
      <c r="C556">
        <v>42</v>
      </c>
      <c r="D556" s="34" t="s">
        <v>173</v>
      </c>
      <c r="E556" s="34" t="s">
        <v>172</v>
      </c>
      <c r="F556" s="35">
        <v>35.950000000000003</v>
      </c>
      <c r="G556" s="36">
        <v>0</v>
      </c>
      <c r="H556" s="35">
        <v>35.950000000000003</v>
      </c>
      <c r="I556" s="35">
        <v>20.25</v>
      </c>
      <c r="J556">
        <v>1</v>
      </c>
      <c r="K556">
        <v>3017</v>
      </c>
      <c r="L556" s="37">
        <f t="shared" si="24"/>
        <v>35.950000000000003</v>
      </c>
      <c r="M556" s="35">
        <f t="shared" si="25"/>
        <v>0</v>
      </c>
      <c r="N556" s="35">
        <f t="shared" si="26"/>
        <v>15.700000000000003</v>
      </c>
    </row>
    <row r="557" spans="1:14">
      <c r="A557" s="33">
        <v>41299</v>
      </c>
      <c r="B557" s="29">
        <v>361</v>
      </c>
      <c r="C557">
        <v>39</v>
      </c>
      <c r="D557" s="34" t="s">
        <v>173</v>
      </c>
      <c r="E557" s="34" t="s">
        <v>172</v>
      </c>
      <c r="F557" s="35">
        <v>26.95</v>
      </c>
      <c r="G557" s="36">
        <v>0.2</v>
      </c>
      <c r="H557" s="35">
        <v>21.56</v>
      </c>
      <c r="I557" s="35">
        <v>12.24</v>
      </c>
      <c r="J557">
        <v>16</v>
      </c>
      <c r="K557">
        <v>3017</v>
      </c>
      <c r="L557" s="37">
        <f t="shared" si="24"/>
        <v>344.96</v>
      </c>
      <c r="M557" s="35">
        <f t="shared" si="25"/>
        <v>5.3900000000000006</v>
      </c>
      <c r="N557" s="35">
        <f t="shared" si="26"/>
        <v>149.11999999999998</v>
      </c>
    </row>
    <row r="558" spans="1:14">
      <c r="A558" s="33">
        <v>41299</v>
      </c>
      <c r="B558" s="29">
        <v>362</v>
      </c>
      <c r="C558">
        <v>39</v>
      </c>
      <c r="D558" s="34" t="s">
        <v>173</v>
      </c>
      <c r="E558" s="34" t="s">
        <v>172</v>
      </c>
      <c r="F558" s="35">
        <v>26.95</v>
      </c>
      <c r="G558" s="36">
        <v>0</v>
      </c>
      <c r="H558" s="35">
        <v>26.95</v>
      </c>
      <c r="I558" s="35">
        <v>12.24</v>
      </c>
      <c r="J558">
        <v>18</v>
      </c>
      <c r="K558">
        <v>3011</v>
      </c>
      <c r="L558" s="37">
        <f t="shared" si="24"/>
        <v>485.09999999999997</v>
      </c>
      <c r="M558" s="35">
        <f t="shared" si="25"/>
        <v>0</v>
      </c>
      <c r="N558" s="35">
        <f t="shared" si="26"/>
        <v>264.77999999999997</v>
      </c>
    </row>
    <row r="559" spans="1:14">
      <c r="A559" s="33">
        <v>41299</v>
      </c>
      <c r="B559" s="29">
        <v>362</v>
      </c>
      <c r="C559">
        <v>34</v>
      </c>
      <c r="D559" s="34" t="s">
        <v>173</v>
      </c>
      <c r="E559" s="34" t="s">
        <v>172</v>
      </c>
      <c r="F559" s="35">
        <v>37.950000000000003</v>
      </c>
      <c r="G559" s="36">
        <v>0</v>
      </c>
      <c r="H559" s="35">
        <v>37.950000000000003</v>
      </c>
      <c r="I559" s="35">
        <v>15.35</v>
      </c>
      <c r="J559">
        <v>8</v>
      </c>
      <c r="K559">
        <v>3011</v>
      </c>
      <c r="L559" s="37">
        <f t="shared" si="24"/>
        <v>303.60000000000002</v>
      </c>
      <c r="M559" s="35">
        <f t="shared" si="25"/>
        <v>0</v>
      </c>
      <c r="N559" s="35">
        <f t="shared" si="26"/>
        <v>180.8</v>
      </c>
    </row>
    <row r="560" spans="1:14">
      <c r="A560" s="33">
        <v>41299</v>
      </c>
      <c r="B560" s="29">
        <v>363</v>
      </c>
      <c r="C560">
        <v>23</v>
      </c>
      <c r="D560" s="34" t="s">
        <v>173</v>
      </c>
      <c r="E560" s="34" t="s">
        <v>172</v>
      </c>
      <c r="F560" s="35">
        <v>2.95</v>
      </c>
      <c r="G560" s="36">
        <v>0</v>
      </c>
      <c r="H560" s="35">
        <v>2.95</v>
      </c>
      <c r="I560" s="35">
        <v>1.68</v>
      </c>
      <c r="J560">
        <v>9</v>
      </c>
      <c r="K560">
        <v>3016</v>
      </c>
      <c r="L560" s="37">
        <f t="shared" si="24"/>
        <v>26.55</v>
      </c>
      <c r="M560" s="35">
        <f t="shared" si="25"/>
        <v>0</v>
      </c>
      <c r="N560" s="35">
        <f t="shared" si="26"/>
        <v>11.430000000000001</v>
      </c>
    </row>
    <row r="561" spans="1:14">
      <c r="A561" s="33">
        <v>41300</v>
      </c>
      <c r="B561" s="29">
        <v>364</v>
      </c>
      <c r="C561">
        <v>31</v>
      </c>
      <c r="D561" s="34" t="s">
        <v>169</v>
      </c>
      <c r="E561" s="34" t="s">
        <v>172</v>
      </c>
      <c r="F561" s="35">
        <v>0.95</v>
      </c>
      <c r="G561" s="36">
        <v>0</v>
      </c>
      <c r="H561" s="35">
        <v>0.95</v>
      </c>
      <c r="I561" s="35">
        <v>0.34</v>
      </c>
      <c r="J561">
        <v>17</v>
      </c>
      <c r="K561">
        <v>3033</v>
      </c>
      <c r="L561" s="37">
        <f t="shared" si="24"/>
        <v>16.149999999999999</v>
      </c>
      <c r="M561" s="35">
        <f t="shared" si="25"/>
        <v>0</v>
      </c>
      <c r="N561" s="35">
        <f t="shared" si="26"/>
        <v>10.369999999999997</v>
      </c>
    </row>
    <row r="562" spans="1:14">
      <c r="A562" s="33">
        <v>41300</v>
      </c>
      <c r="B562" s="29">
        <v>365</v>
      </c>
      <c r="C562">
        <v>37</v>
      </c>
      <c r="D562" s="34" t="s">
        <v>169</v>
      </c>
      <c r="E562" s="34" t="s">
        <v>172</v>
      </c>
      <c r="F562" s="35">
        <v>24.95</v>
      </c>
      <c r="G562" s="36">
        <v>0</v>
      </c>
      <c r="H562" s="35">
        <v>24.95</v>
      </c>
      <c r="I562" s="35">
        <v>9.3800000000000008</v>
      </c>
      <c r="J562">
        <v>2</v>
      </c>
      <c r="K562">
        <v>3029</v>
      </c>
      <c r="L562" s="37">
        <f t="shared" si="24"/>
        <v>49.9</v>
      </c>
      <c r="M562" s="35">
        <f t="shared" si="25"/>
        <v>0</v>
      </c>
      <c r="N562" s="35">
        <f t="shared" si="26"/>
        <v>31.139999999999997</v>
      </c>
    </row>
    <row r="563" spans="1:14">
      <c r="A563" s="33">
        <v>41300</v>
      </c>
      <c r="B563" s="29">
        <v>365</v>
      </c>
      <c r="C563">
        <v>17</v>
      </c>
      <c r="D563" s="34" t="s">
        <v>169</v>
      </c>
      <c r="E563" s="34" t="s">
        <v>172</v>
      </c>
      <c r="F563" s="35">
        <v>49.95</v>
      </c>
      <c r="G563" s="36">
        <v>0</v>
      </c>
      <c r="H563" s="35">
        <v>49.95</v>
      </c>
      <c r="I563" s="35">
        <v>23.93</v>
      </c>
      <c r="J563">
        <v>33</v>
      </c>
      <c r="K563">
        <v>3029</v>
      </c>
      <c r="L563" s="37">
        <f t="shared" si="24"/>
        <v>1648.3500000000001</v>
      </c>
      <c r="M563" s="35">
        <f t="shared" si="25"/>
        <v>0</v>
      </c>
      <c r="N563" s="35">
        <f t="shared" si="26"/>
        <v>858.66000000000008</v>
      </c>
    </row>
    <row r="564" spans="1:14">
      <c r="A564" s="33">
        <v>41300</v>
      </c>
      <c r="B564" s="29">
        <v>366</v>
      </c>
      <c r="C564">
        <v>9</v>
      </c>
      <c r="D564" s="34" t="s">
        <v>170</v>
      </c>
      <c r="E564" s="34" t="s">
        <v>172</v>
      </c>
      <c r="F564" s="35">
        <v>48.95</v>
      </c>
      <c r="G564" s="36">
        <v>0</v>
      </c>
      <c r="H564" s="35">
        <v>48.95</v>
      </c>
      <c r="I564" s="35">
        <v>24.52</v>
      </c>
      <c r="J564">
        <v>20</v>
      </c>
      <c r="K564">
        <v>3025</v>
      </c>
      <c r="L564" s="37">
        <f t="shared" si="24"/>
        <v>979</v>
      </c>
      <c r="M564" s="35">
        <f t="shared" si="25"/>
        <v>0</v>
      </c>
      <c r="N564" s="35">
        <f t="shared" si="26"/>
        <v>488.60000000000008</v>
      </c>
    </row>
    <row r="565" spans="1:14">
      <c r="A565" s="33">
        <v>41300</v>
      </c>
      <c r="B565" s="29">
        <v>367</v>
      </c>
      <c r="C565">
        <v>8</v>
      </c>
      <c r="D565" s="34" t="s">
        <v>169</v>
      </c>
      <c r="E565" s="34" t="s">
        <v>172</v>
      </c>
      <c r="F565" s="35">
        <v>7.95</v>
      </c>
      <c r="G565" s="36">
        <v>0.2</v>
      </c>
      <c r="H565" s="35">
        <v>6.36</v>
      </c>
      <c r="I565" s="35">
        <v>4.53</v>
      </c>
      <c r="J565">
        <v>30</v>
      </c>
      <c r="K565">
        <v>3012</v>
      </c>
      <c r="L565" s="37">
        <f t="shared" si="24"/>
        <v>190.8</v>
      </c>
      <c r="M565" s="35">
        <f t="shared" si="25"/>
        <v>1.5899999999999999</v>
      </c>
      <c r="N565" s="35">
        <f t="shared" si="26"/>
        <v>54.900000000000006</v>
      </c>
    </row>
    <row r="566" spans="1:14">
      <c r="A566" s="33">
        <v>41300</v>
      </c>
      <c r="B566" s="29">
        <v>367</v>
      </c>
      <c r="C566">
        <v>7</v>
      </c>
      <c r="D566" s="34" t="s">
        <v>169</v>
      </c>
      <c r="E566" s="34" t="s">
        <v>172</v>
      </c>
      <c r="F566" s="35">
        <v>20.95</v>
      </c>
      <c r="G566" s="36">
        <v>0</v>
      </c>
      <c r="H566" s="35">
        <v>20.95</v>
      </c>
      <c r="I566" s="35">
        <v>10.039999999999999</v>
      </c>
      <c r="J566">
        <v>9</v>
      </c>
      <c r="K566">
        <v>3012</v>
      </c>
      <c r="L566" s="37">
        <f t="shared" si="24"/>
        <v>188.54999999999998</v>
      </c>
      <c r="M566" s="35">
        <f t="shared" si="25"/>
        <v>0</v>
      </c>
      <c r="N566" s="35">
        <f t="shared" si="26"/>
        <v>98.19</v>
      </c>
    </row>
    <row r="567" spans="1:14">
      <c r="A567" s="33">
        <v>41300</v>
      </c>
      <c r="B567" s="29">
        <v>368</v>
      </c>
      <c r="C567">
        <v>35</v>
      </c>
      <c r="D567" s="34" t="s">
        <v>170</v>
      </c>
      <c r="E567" s="34" t="s">
        <v>172</v>
      </c>
      <c r="F567" s="35">
        <v>0.95</v>
      </c>
      <c r="G567" s="36">
        <v>0</v>
      </c>
      <c r="H567" s="35">
        <v>0.95</v>
      </c>
      <c r="I567" s="35">
        <v>0.47</v>
      </c>
      <c r="J567">
        <v>14</v>
      </c>
      <c r="K567">
        <v>3025</v>
      </c>
      <c r="L567" s="37">
        <f t="shared" si="24"/>
        <v>13.299999999999999</v>
      </c>
      <c r="M567" s="35">
        <f t="shared" si="25"/>
        <v>0</v>
      </c>
      <c r="N567" s="35">
        <f t="shared" si="26"/>
        <v>6.72</v>
      </c>
    </row>
    <row r="568" spans="1:14">
      <c r="A568" s="33">
        <v>41300</v>
      </c>
      <c r="B568" s="29">
        <v>368</v>
      </c>
      <c r="C568">
        <v>34</v>
      </c>
      <c r="D568" s="34" t="s">
        <v>170</v>
      </c>
      <c r="E568" s="34" t="s">
        <v>172</v>
      </c>
      <c r="F568" s="35">
        <v>37.950000000000003</v>
      </c>
      <c r="G568" s="36">
        <v>0</v>
      </c>
      <c r="H568" s="35">
        <v>37.950000000000003</v>
      </c>
      <c r="I568" s="35">
        <v>15.35</v>
      </c>
      <c r="J568">
        <v>8</v>
      </c>
      <c r="K568">
        <v>3025</v>
      </c>
      <c r="L568" s="37">
        <f t="shared" si="24"/>
        <v>303.60000000000002</v>
      </c>
      <c r="M568" s="35">
        <f t="shared" si="25"/>
        <v>0</v>
      </c>
      <c r="N568" s="35">
        <f t="shared" si="26"/>
        <v>180.8</v>
      </c>
    </row>
    <row r="569" spans="1:14">
      <c r="A569" s="33">
        <v>41300</v>
      </c>
      <c r="B569" s="29">
        <v>369</v>
      </c>
      <c r="C569">
        <v>50</v>
      </c>
      <c r="D569" s="34" t="s">
        <v>169</v>
      </c>
      <c r="E569" s="34" t="s">
        <v>172</v>
      </c>
      <c r="F569" s="35">
        <v>24.95</v>
      </c>
      <c r="G569" s="36">
        <v>0</v>
      </c>
      <c r="H569" s="35">
        <v>24.95</v>
      </c>
      <c r="I569" s="35">
        <v>12.14</v>
      </c>
      <c r="J569">
        <v>1</v>
      </c>
      <c r="K569">
        <v>3015</v>
      </c>
      <c r="L569" s="37">
        <f t="shared" si="24"/>
        <v>24.95</v>
      </c>
      <c r="M569" s="35">
        <f t="shared" si="25"/>
        <v>0</v>
      </c>
      <c r="N569" s="35">
        <f t="shared" si="26"/>
        <v>12.809999999999999</v>
      </c>
    </row>
    <row r="570" spans="1:14">
      <c r="A570" s="33">
        <v>41300</v>
      </c>
      <c r="B570" s="29">
        <v>370</v>
      </c>
      <c r="C570">
        <v>30</v>
      </c>
      <c r="D570" s="34" t="s">
        <v>170</v>
      </c>
      <c r="E570" s="34" t="s">
        <v>172</v>
      </c>
      <c r="F570" s="35">
        <v>10.95</v>
      </c>
      <c r="G570" s="36">
        <v>0</v>
      </c>
      <c r="H570" s="35">
        <v>10.95</v>
      </c>
      <c r="I570" s="35">
        <v>4.8</v>
      </c>
      <c r="J570">
        <v>5</v>
      </c>
      <c r="K570">
        <v>3029</v>
      </c>
      <c r="L570" s="37">
        <f t="shared" si="24"/>
        <v>54.75</v>
      </c>
      <c r="M570" s="35">
        <f t="shared" si="25"/>
        <v>0</v>
      </c>
      <c r="N570" s="35">
        <f t="shared" si="26"/>
        <v>30.749999999999996</v>
      </c>
    </row>
    <row r="571" spans="1:14">
      <c r="A571" s="33">
        <v>41300</v>
      </c>
      <c r="B571" s="29">
        <v>371</v>
      </c>
      <c r="C571">
        <v>8</v>
      </c>
      <c r="D571" s="34" t="s">
        <v>169</v>
      </c>
      <c r="E571" s="34" t="s">
        <v>172</v>
      </c>
      <c r="F571" s="35">
        <v>7.95</v>
      </c>
      <c r="G571" s="36">
        <v>0</v>
      </c>
      <c r="H571" s="35">
        <v>7.95</v>
      </c>
      <c r="I571" s="35">
        <v>4.53</v>
      </c>
      <c r="J571">
        <v>24</v>
      </c>
      <c r="K571">
        <v>3031</v>
      </c>
      <c r="L571" s="37">
        <f t="shared" si="24"/>
        <v>190.8</v>
      </c>
      <c r="M571" s="35">
        <f t="shared" si="25"/>
        <v>0</v>
      </c>
      <c r="N571" s="35">
        <f t="shared" si="26"/>
        <v>82.08</v>
      </c>
    </row>
    <row r="572" spans="1:14">
      <c r="A572" s="33">
        <v>41300</v>
      </c>
      <c r="B572" s="29">
        <v>371</v>
      </c>
      <c r="C572">
        <v>7</v>
      </c>
      <c r="D572" s="34" t="s">
        <v>169</v>
      </c>
      <c r="E572" s="34" t="s">
        <v>172</v>
      </c>
      <c r="F572" s="35">
        <v>20.95</v>
      </c>
      <c r="G572" s="36">
        <v>0</v>
      </c>
      <c r="H572" s="35">
        <v>20.95</v>
      </c>
      <c r="I572" s="35">
        <v>10.039999999999999</v>
      </c>
      <c r="J572">
        <v>9</v>
      </c>
      <c r="K572">
        <v>3031</v>
      </c>
      <c r="L572" s="37">
        <f t="shared" si="24"/>
        <v>188.54999999999998</v>
      </c>
      <c r="M572" s="35">
        <f t="shared" si="25"/>
        <v>0</v>
      </c>
      <c r="N572" s="35">
        <f t="shared" si="26"/>
        <v>98.19</v>
      </c>
    </row>
    <row r="573" spans="1:14">
      <c r="A573" s="33">
        <v>41300</v>
      </c>
      <c r="B573" s="29">
        <v>371</v>
      </c>
      <c r="C573">
        <v>1</v>
      </c>
      <c r="D573" s="34" t="s">
        <v>169</v>
      </c>
      <c r="E573" s="34" t="s">
        <v>172</v>
      </c>
      <c r="F573" s="35">
        <v>43.95</v>
      </c>
      <c r="G573" s="36">
        <v>0</v>
      </c>
      <c r="H573" s="35">
        <v>43.95</v>
      </c>
      <c r="I573" s="35">
        <v>25.6</v>
      </c>
      <c r="J573">
        <v>16</v>
      </c>
      <c r="K573">
        <v>3031</v>
      </c>
      <c r="L573" s="37">
        <f t="shared" si="24"/>
        <v>703.2</v>
      </c>
      <c r="M573" s="35">
        <f t="shared" si="25"/>
        <v>0</v>
      </c>
      <c r="N573" s="35">
        <f t="shared" si="26"/>
        <v>293.60000000000002</v>
      </c>
    </row>
    <row r="574" spans="1:14">
      <c r="A574" s="33">
        <v>41300</v>
      </c>
      <c r="B574" s="29">
        <v>371</v>
      </c>
      <c r="C574">
        <v>10</v>
      </c>
      <c r="D574" s="34" t="s">
        <v>169</v>
      </c>
      <c r="E574" s="34" t="s">
        <v>172</v>
      </c>
      <c r="F574" s="35">
        <v>34.950000000000003</v>
      </c>
      <c r="G574" s="36">
        <v>0</v>
      </c>
      <c r="H574" s="35">
        <v>34.950000000000003</v>
      </c>
      <c r="I574" s="35">
        <v>22.13</v>
      </c>
      <c r="J574">
        <v>9</v>
      </c>
      <c r="K574">
        <v>3031</v>
      </c>
      <c r="L574" s="37">
        <f t="shared" si="24"/>
        <v>314.55</v>
      </c>
      <c r="M574" s="35">
        <f t="shared" si="25"/>
        <v>0</v>
      </c>
      <c r="N574" s="35">
        <f t="shared" si="26"/>
        <v>115.38000000000004</v>
      </c>
    </row>
    <row r="575" spans="1:14">
      <c r="A575" s="33">
        <v>41300</v>
      </c>
      <c r="B575" s="29">
        <v>372</v>
      </c>
      <c r="C575">
        <v>37</v>
      </c>
      <c r="D575" s="34" t="s">
        <v>170</v>
      </c>
      <c r="E575" s="34" t="s">
        <v>172</v>
      </c>
      <c r="F575" s="35">
        <v>24.95</v>
      </c>
      <c r="G575" s="36">
        <v>0.1</v>
      </c>
      <c r="H575" s="35">
        <v>22.46</v>
      </c>
      <c r="I575" s="35">
        <v>9.3800000000000008</v>
      </c>
      <c r="J575">
        <v>10</v>
      </c>
      <c r="K575">
        <v>3011</v>
      </c>
      <c r="L575" s="37">
        <f t="shared" si="24"/>
        <v>224.60000000000002</v>
      </c>
      <c r="M575" s="35">
        <f t="shared" si="25"/>
        <v>2.4899999999999984</v>
      </c>
      <c r="N575" s="35">
        <f t="shared" si="26"/>
        <v>130.80000000000001</v>
      </c>
    </row>
    <row r="576" spans="1:14">
      <c r="A576" s="33">
        <v>41300</v>
      </c>
      <c r="B576" s="29">
        <v>373</v>
      </c>
      <c r="C576">
        <v>10</v>
      </c>
      <c r="D576" s="34" t="s">
        <v>169</v>
      </c>
      <c r="E576" s="34" t="s">
        <v>172</v>
      </c>
      <c r="F576" s="35">
        <v>34.950000000000003</v>
      </c>
      <c r="G576" s="36">
        <v>0</v>
      </c>
      <c r="H576" s="35">
        <v>34.950000000000003</v>
      </c>
      <c r="I576" s="35">
        <v>22.13</v>
      </c>
      <c r="J576">
        <v>5</v>
      </c>
      <c r="K576">
        <v>3025</v>
      </c>
      <c r="L576" s="37">
        <f t="shared" si="24"/>
        <v>174.75</v>
      </c>
      <c r="M576" s="35">
        <f t="shared" si="25"/>
        <v>0</v>
      </c>
      <c r="N576" s="35">
        <f t="shared" si="26"/>
        <v>64.100000000000023</v>
      </c>
    </row>
    <row r="577" spans="1:14">
      <c r="A577" s="33">
        <v>41300</v>
      </c>
      <c r="B577" s="29">
        <v>373</v>
      </c>
      <c r="C577">
        <v>24</v>
      </c>
      <c r="D577" s="34" t="s">
        <v>169</v>
      </c>
      <c r="E577" s="34" t="s">
        <v>172</v>
      </c>
      <c r="F577" s="35">
        <v>27.95</v>
      </c>
      <c r="G577" s="36">
        <v>0</v>
      </c>
      <c r="H577" s="35">
        <v>27.95</v>
      </c>
      <c r="I577" s="35">
        <v>16.8</v>
      </c>
      <c r="J577">
        <v>14</v>
      </c>
      <c r="K577">
        <v>3025</v>
      </c>
      <c r="L577" s="37">
        <f t="shared" si="24"/>
        <v>391.3</v>
      </c>
      <c r="M577" s="35">
        <f t="shared" si="25"/>
        <v>0</v>
      </c>
      <c r="N577" s="35">
        <f t="shared" si="26"/>
        <v>156.09999999999997</v>
      </c>
    </row>
    <row r="578" spans="1:14">
      <c r="A578" s="33">
        <v>41300</v>
      </c>
      <c r="B578" s="29">
        <v>374</v>
      </c>
      <c r="C578">
        <v>10</v>
      </c>
      <c r="D578" s="34" t="s">
        <v>170</v>
      </c>
      <c r="E578" s="34" t="s">
        <v>172</v>
      </c>
      <c r="F578" s="35">
        <v>34.950000000000003</v>
      </c>
      <c r="G578" s="36">
        <v>0.1</v>
      </c>
      <c r="H578" s="35">
        <v>31.46</v>
      </c>
      <c r="I578" s="35">
        <v>22.13</v>
      </c>
      <c r="J578">
        <v>10</v>
      </c>
      <c r="K578">
        <v>3011</v>
      </c>
      <c r="L578" s="37">
        <f t="shared" si="24"/>
        <v>314.60000000000002</v>
      </c>
      <c r="M578" s="35">
        <f t="shared" si="25"/>
        <v>3.490000000000002</v>
      </c>
      <c r="N578" s="35">
        <f t="shared" si="26"/>
        <v>93.300000000000011</v>
      </c>
    </row>
    <row r="579" spans="1:14">
      <c r="A579" s="33">
        <v>41300</v>
      </c>
      <c r="B579" s="29">
        <v>374</v>
      </c>
      <c r="C579">
        <v>44</v>
      </c>
      <c r="D579" s="34" t="s">
        <v>170</v>
      </c>
      <c r="E579" s="34" t="s">
        <v>172</v>
      </c>
      <c r="F579" s="35">
        <v>38.950000000000003</v>
      </c>
      <c r="G579" s="36">
        <v>0</v>
      </c>
      <c r="H579" s="35">
        <v>38.950000000000003</v>
      </c>
      <c r="I579" s="35">
        <v>24.76</v>
      </c>
      <c r="J579">
        <v>24</v>
      </c>
      <c r="K579">
        <v>3011</v>
      </c>
      <c r="L579" s="37">
        <f t="shared" ref="L579:L642" si="27">H579*J579</f>
        <v>934.80000000000007</v>
      </c>
      <c r="M579" s="35">
        <f t="shared" ref="M579:M642" si="28">F579-H579</f>
        <v>0</v>
      </c>
      <c r="N579" s="35">
        <f t="shared" ref="N579:N642" si="29">(H579-I579)*J579</f>
        <v>340.56000000000006</v>
      </c>
    </row>
    <row r="580" spans="1:14">
      <c r="A580" s="33">
        <v>41300</v>
      </c>
      <c r="B580" s="29">
        <v>375</v>
      </c>
      <c r="C580">
        <v>29</v>
      </c>
      <c r="D580" s="34" t="s">
        <v>169</v>
      </c>
      <c r="E580" s="34" t="s">
        <v>172</v>
      </c>
      <c r="F580" s="35">
        <v>40.950000000000003</v>
      </c>
      <c r="G580" s="36">
        <v>0</v>
      </c>
      <c r="H580" s="35">
        <v>40.950000000000003</v>
      </c>
      <c r="I580" s="35">
        <v>15.51</v>
      </c>
      <c r="J580">
        <v>1</v>
      </c>
      <c r="K580">
        <v>3033</v>
      </c>
      <c r="L580" s="37">
        <f t="shared" si="27"/>
        <v>40.950000000000003</v>
      </c>
      <c r="M580" s="35">
        <f t="shared" si="28"/>
        <v>0</v>
      </c>
      <c r="N580" s="35">
        <f t="shared" si="29"/>
        <v>25.440000000000005</v>
      </c>
    </row>
    <row r="581" spans="1:14">
      <c r="A581" s="33">
        <v>41300</v>
      </c>
      <c r="B581" s="29">
        <v>376</v>
      </c>
      <c r="C581">
        <v>40</v>
      </c>
      <c r="D581" s="34" t="s">
        <v>170</v>
      </c>
      <c r="E581" s="34" t="s">
        <v>172</v>
      </c>
      <c r="F581" s="35">
        <v>16.95</v>
      </c>
      <c r="G581" s="36">
        <v>0</v>
      </c>
      <c r="H581" s="35">
        <v>16.95</v>
      </c>
      <c r="I581" s="35">
        <v>6.53</v>
      </c>
      <c r="J581">
        <v>4</v>
      </c>
      <c r="K581">
        <v>3010</v>
      </c>
      <c r="L581" s="37">
        <f t="shared" si="27"/>
        <v>67.8</v>
      </c>
      <c r="M581" s="35">
        <f t="shared" si="28"/>
        <v>0</v>
      </c>
      <c r="N581" s="35">
        <f t="shared" si="29"/>
        <v>41.679999999999993</v>
      </c>
    </row>
    <row r="582" spans="1:14">
      <c r="A582" s="33">
        <v>41300</v>
      </c>
      <c r="B582" s="29">
        <v>376</v>
      </c>
      <c r="C582">
        <v>12</v>
      </c>
      <c r="D582" s="34" t="s">
        <v>170</v>
      </c>
      <c r="E582" s="34" t="s">
        <v>172</v>
      </c>
      <c r="F582" s="35">
        <v>47.95</v>
      </c>
      <c r="G582" s="36">
        <v>0</v>
      </c>
      <c r="H582" s="35">
        <v>47.95</v>
      </c>
      <c r="I582" s="35">
        <v>20.7</v>
      </c>
      <c r="J582">
        <v>4</v>
      </c>
      <c r="K582">
        <v>3010</v>
      </c>
      <c r="L582" s="37">
        <f t="shared" si="27"/>
        <v>191.8</v>
      </c>
      <c r="M582" s="35">
        <f t="shared" si="28"/>
        <v>0</v>
      </c>
      <c r="N582" s="35">
        <f t="shared" si="29"/>
        <v>109.00000000000001</v>
      </c>
    </row>
    <row r="583" spans="1:14">
      <c r="A583" s="33">
        <v>41300</v>
      </c>
      <c r="B583" s="29">
        <v>377</v>
      </c>
      <c r="C583">
        <v>5</v>
      </c>
      <c r="D583" s="34" t="s">
        <v>169</v>
      </c>
      <c r="E583" s="34" t="s">
        <v>172</v>
      </c>
      <c r="F583" s="35">
        <v>24.95</v>
      </c>
      <c r="G583" s="36">
        <v>0.1</v>
      </c>
      <c r="H583" s="35">
        <v>22.46</v>
      </c>
      <c r="I583" s="35">
        <v>12.27</v>
      </c>
      <c r="J583">
        <v>5</v>
      </c>
      <c r="K583">
        <v>3030</v>
      </c>
      <c r="L583" s="37">
        <f t="shared" si="27"/>
        <v>112.30000000000001</v>
      </c>
      <c r="M583" s="35">
        <f t="shared" si="28"/>
        <v>2.4899999999999984</v>
      </c>
      <c r="N583" s="35">
        <f t="shared" si="29"/>
        <v>50.95</v>
      </c>
    </row>
    <row r="584" spans="1:14">
      <c r="A584" s="33">
        <v>41300</v>
      </c>
      <c r="B584" s="29">
        <v>377</v>
      </c>
      <c r="C584">
        <v>11</v>
      </c>
      <c r="D584" s="34" t="s">
        <v>169</v>
      </c>
      <c r="E584" s="34" t="s">
        <v>172</v>
      </c>
      <c r="F584" s="35">
        <v>65.95</v>
      </c>
      <c r="G584" s="36">
        <v>0</v>
      </c>
      <c r="H584" s="35">
        <v>65.95</v>
      </c>
      <c r="I584" s="35">
        <v>37.97</v>
      </c>
      <c r="J584">
        <v>5</v>
      </c>
      <c r="K584">
        <v>3030</v>
      </c>
      <c r="L584" s="37">
        <f t="shared" si="27"/>
        <v>329.75</v>
      </c>
      <c r="M584" s="35">
        <f t="shared" si="28"/>
        <v>0</v>
      </c>
      <c r="N584" s="35">
        <f t="shared" si="29"/>
        <v>139.90000000000003</v>
      </c>
    </row>
    <row r="585" spans="1:14">
      <c r="A585" s="33">
        <v>41300</v>
      </c>
      <c r="B585" s="29">
        <v>378</v>
      </c>
      <c r="C585">
        <v>42</v>
      </c>
      <c r="D585" s="34" t="s">
        <v>170</v>
      </c>
      <c r="E585" s="34" t="s">
        <v>172</v>
      </c>
      <c r="F585" s="35">
        <v>35.950000000000003</v>
      </c>
      <c r="G585" s="36">
        <v>0</v>
      </c>
      <c r="H585" s="35">
        <v>35.950000000000003</v>
      </c>
      <c r="I585" s="35">
        <v>20.25</v>
      </c>
      <c r="J585">
        <v>2</v>
      </c>
      <c r="K585">
        <v>3024</v>
      </c>
      <c r="L585" s="37">
        <f t="shared" si="27"/>
        <v>71.900000000000006</v>
      </c>
      <c r="M585" s="35">
        <f t="shared" si="28"/>
        <v>0</v>
      </c>
      <c r="N585" s="35">
        <f t="shared" si="29"/>
        <v>31.400000000000006</v>
      </c>
    </row>
    <row r="586" spans="1:14">
      <c r="A586" s="33">
        <v>41300</v>
      </c>
      <c r="B586" s="29">
        <v>379</v>
      </c>
      <c r="C586">
        <v>5</v>
      </c>
      <c r="D586" s="34" t="s">
        <v>169</v>
      </c>
      <c r="E586" s="34" t="s">
        <v>172</v>
      </c>
      <c r="F586" s="35">
        <v>24.95</v>
      </c>
      <c r="G586" s="36">
        <v>0</v>
      </c>
      <c r="H586" s="35">
        <v>24.95</v>
      </c>
      <c r="I586" s="35">
        <v>12.27</v>
      </c>
      <c r="J586">
        <v>3</v>
      </c>
      <c r="K586">
        <v>3030</v>
      </c>
      <c r="L586" s="37">
        <f t="shared" si="27"/>
        <v>74.849999999999994</v>
      </c>
      <c r="M586" s="35">
        <f t="shared" si="28"/>
        <v>0</v>
      </c>
      <c r="N586" s="35">
        <f t="shared" si="29"/>
        <v>38.04</v>
      </c>
    </row>
    <row r="587" spans="1:14">
      <c r="A587" s="33">
        <v>41300</v>
      </c>
      <c r="B587" s="29">
        <v>379</v>
      </c>
      <c r="C587">
        <v>45</v>
      </c>
      <c r="D587" s="34" t="s">
        <v>169</v>
      </c>
      <c r="E587" s="34" t="s">
        <v>172</v>
      </c>
      <c r="F587" s="35">
        <v>38.950000000000003</v>
      </c>
      <c r="G587" s="36">
        <v>0</v>
      </c>
      <c r="H587" s="35">
        <v>38.950000000000003</v>
      </c>
      <c r="I587" s="35">
        <v>22.33</v>
      </c>
      <c r="J587">
        <v>7</v>
      </c>
      <c r="K587">
        <v>3030</v>
      </c>
      <c r="L587" s="37">
        <f t="shared" si="27"/>
        <v>272.65000000000003</v>
      </c>
      <c r="M587" s="35">
        <f t="shared" si="28"/>
        <v>0</v>
      </c>
      <c r="N587" s="35">
        <f t="shared" si="29"/>
        <v>116.34000000000003</v>
      </c>
    </row>
    <row r="588" spans="1:14">
      <c r="A588" s="33">
        <v>41300</v>
      </c>
      <c r="B588" s="29">
        <v>380</v>
      </c>
      <c r="C588">
        <v>12</v>
      </c>
      <c r="D588" s="34" t="s">
        <v>169</v>
      </c>
      <c r="E588" s="34" t="s">
        <v>172</v>
      </c>
      <c r="F588" s="35">
        <v>47.95</v>
      </c>
      <c r="G588" s="36">
        <v>0</v>
      </c>
      <c r="H588" s="35">
        <v>47.95</v>
      </c>
      <c r="I588" s="35">
        <v>20.7</v>
      </c>
      <c r="J588">
        <v>3</v>
      </c>
      <c r="K588">
        <v>3010</v>
      </c>
      <c r="L588" s="37">
        <f t="shared" si="27"/>
        <v>143.85000000000002</v>
      </c>
      <c r="M588" s="35">
        <f t="shared" si="28"/>
        <v>0</v>
      </c>
      <c r="N588" s="35">
        <f t="shared" si="29"/>
        <v>81.750000000000014</v>
      </c>
    </row>
    <row r="589" spans="1:14">
      <c r="A589" s="33">
        <v>41300</v>
      </c>
      <c r="B589" s="29">
        <v>381</v>
      </c>
      <c r="C589">
        <v>20</v>
      </c>
      <c r="D589" s="34" t="s">
        <v>170</v>
      </c>
      <c r="E589" s="34" t="s">
        <v>172</v>
      </c>
      <c r="F589" s="35">
        <v>16.95</v>
      </c>
      <c r="G589" s="36">
        <v>0</v>
      </c>
      <c r="H589" s="35">
        <v>16.95</v>
      </c>
      <c r="I589" s="35">
        <v>6.76</v>
      </c>
      <c r="J589">
        <v>6</v>
      </c>
      <c r="K589">
        <v>3021</v>
      </c>
      <c r="L589" s="37">
        <f t="shared" si="27"/>
        <v>101.69999999999999</v>
      </c>
      <c r="M589" s="35">
        <f t="shared" si="28"/>
        <v>0</v>
      </c>
      <c r="N589" s="35">
        <f t="shared" si="29"/>
        <v>61.14</v>
      </c>
    </row>
    <row r="590" spans="1:14">
      <c r="A590" s="33">
        <v>41300</v>
      </c>
      <c r="B590" s="29">
        <v>382</v>
      </c>
      <c r="C590">
        <v>36</v>
      </c>
      <c r="D590" s="34" t="s">
        <v>169</v>
      </c>
      <c r="E590" s="34" t="s">
        <v>172</v>
      </c>
      <c r="F590" s="35">
        <v>26.95</v>
      </c>
      <c r="G590" s="36">
        <v>0</v>
      </c>
      <c r="H590" s="35">
        <v>26.95</v>
      </c>
      <c r="I590" s="35">
        <v>12.53</v>
      </c>
      <c r="J590">
        <v>31</v>
      </c>
      <c r="K590">
        <v>3026</v>
      </c>
      <c r="L590" s="37">
        <f t="shared" si="27"/>
        <v>835.44999999999993</v>
      </c>
      <c r="M590" s="35">
        <f t="shared" si="28"/>
        <v>0</v>
      </c>
      <c r="N590" s="35">
        <f t="shared" si="29"/>
        <v>447.02</v>
      </c>
    </row>
    <row r="591" spans="1:14">
      <c r="A591" s="33">
        <v>41300</v>
      </c>
      <c r="B591" s="29">
        <v>383</v>
      </c>
      <c r="C591">
        <v>17</v>
      </c>
      <c r="D591" s="34" t="s">
        <v>169</v>
      </c>
      <c r="E591" s="34" t="s">
        <v>172</v>
      </c>
      <c r="F591" s="35">
        <v>49.95</v>
      </c>
      <c r="G591" s="36">
        <v>0</v>
      </c>
      <c r="H591" s="35">
        <v>49.95</v>
      </c>
      <c r="I591" s="35">
        <v>23.93</v>
      </c>
      <c r="J591">
        <v>37</v>
      </c>
      <c r="K591">
        <v>3019</v>
      </c>
      <c r="L591" s="37">
        <f t="shared" si="27"/>
        <v>1848.15</v>
      </c>
      <c r="M591" s="35">
        <f t="shared" si="28"/>
        <v>0</v>
      </c>
      <c r="N591" s="35">
        <f t="shared" si="29"/>
        <v>962.74000000000012</v>
      </c>
    </row>
    <row r="592" spans="1:14">
      <c r="A592" s="33">
        <v>41300</v>
      </c>
      <c r="B592" s="29">
        <v>384</v>
      </c>
      <c r="C592">
        <v>34</v>
      </c>
      <c r="D592" s="34" t="s">
        <v>170</v>
      </c>
      <c r="E592" s="34" t="s">
        <v>172</v>
      </c>
      <c r="F592" s="35">
        <v>37.950000000000003</v>
      </c>
      <c r="G592" s="36">
        <v>0</v>
      </c>
      <c r="H592" s="35">
        <v>37.950000000000003</v>
      </c>
      <c r="I592" s="35">
        <v>15.35</v>
      </c>
      <c r="J592">
        <v>6</v>
      </c>
      <c r="K592">
        <v>3014</v>
      </c>
      <c r="L592" s="37">
        <f t="shared" si="27"/>
        <v>227.70000000000002</v>
      </c>
      <c r="M592" s="35">
        <f t="shared" si="28"/>
        <v>0</v>
      </c>
      <c r="N592" s="35">
        <f t="shared" si="29"/>
        <v>135.60000000000002</v>
      </c>
    </row>
    <row r="593" spans="1:14">
      <c r="A593" s="33">
        <v>41301</v>
      </c>
      <c r="B593" s="29">
        <v>385</v>
      </c>
      <c r="C593">
        <v>36</v>
      </c>
      <c r="D593" s="34" t="s">
        <v>173</v>
      </c>
      <c r="E593" s="34" t="s">
        <v>168</v>
      </c>
      <c r="F593" s="35">
        <v>26.95</v>
      </c>
      <c r="G593" s="36">
        <v>0</v>
      </c>
      <c r="H593" s="35">
        <v>26.95</v>
      </c>
      <c r="I593" s="35">
        <v>12.53</v>
      </c>
      <c r="J593">
        <v>33</v>
      </c>
      <c r="K593">
        <v>3017</v>
      </c>
      <c r="L593" s="37">
        <f t="shared" si="27"/>
        <v>889.35</v>
      </c>
      <c r="M593" s="35">
        <f t="shared" si="28"/>
        <v>0</v>
      </c>
      <c r="N593" s="35">
        <f t="shared" si="29"/>
        <v>475.86</v>
      </c>
    </row>
    <row r="594" spans="1:14">
      <c r="A594" s="33">
        <v>41301</v>
      </c>
      <c r="B594" s="29">
        <v>386</v>
      </c>
      <c r="C594">
        <v>23</v>
      </c>
      <c r="D594" s="34" t="s">
        <v>171</v>
      </c>
      <c r="E594" s="34" t="s">
        <v>168</v>
      </c>
      <c r="F594" s="35">
        <v>2.95</v>
      </c>
      <c r="G594" s="36">
        <v>0</v>
      </c>
      <c r="H594" s="35">
        <v>2.95</v>
      </c>
      <c r="I594" s="35">
        <v>1.68</v>
      </c>
      <c r="J594">
        <v>13</v>
      </c>
      <c r="K594">
        <v>3021</v>
      </c>
      <c r="L594" s="37">
        <f t="shared" si="27"/>
        <v>38.35</v>
      </c>
      <c r="M594" s="35">
        <f t="shared" si="28"/>
        <v>0</v>
      </c>
      <c r="N594" s="35">
        <f t="shared" si="29"/>
        <v>16.510000000000002</v>
      </c>
    </row>
    <row r="595" spans="1:14">
      <c r="A595" s="33">
        <v>41301</v>
      </c>
      <c r="B595" s="29">
        <v>387</v>
      </c>
      <c r="C595">
        <v>43</v>
      </c>
      <c r="D595" s="34" t="s">
        <v>173</v>
      </c>
      <c r="E595" s="34" t="s">
        <v>168</v>
      </c>
      <c r="F595" s="35">
        <v>11.95</v>
      </c>
      <c r="G595" s="36">
        <v>0</v>
      </c>
      <c r="H595" s="35">
        <v>11.95</v>
      </c>
      <c r="I595" s="35">
        <v>3.32</v>
      </c>
      <c r="J595">
        <v>4</v>
      </c>
      <c r="K595">
        <v>3011</v>
      </c>
      <c r="L595" s="37">
        <f t="shared" si="27"/>
        <v>47.8</v>
      </c>
      <c r="M595" s="35">
        <f t="shared" si="28"/>
        <v>0</v>
      </c>
      <c r="N595" s="35">
        <f t="shared" si="29"/>
        <v>34.519999999999996</v>
      </c>
    </row>
    <row r="596" spans="1:14">
      <c r="A596" s="33">
        <v>41302</v>
      </c>
      <c r="B596" s="29">
        <v>388</v>
      </c>
      <c r="C596">
        <v>11</v>
      </c>
      <c r="D596" s="34" t="s">
        <v>167</v>
      </c>
      <c r="E596" s="34" t="s">
        <v>168</v>
      </c>
      <c r="F596" s="35">
        <v>65.95</v>
      </c>
      <c r="G596" s="36">
        <v>0</v>
      </c>
      <c r="H596" s="35">
        <v>65.95</v>
      </c>
      <c r="I596" s="35">
        <v>37.97</v>
      </c>
      <c r="J596">
        <v>4</v>
      </c>
      <c r="K596">
        <v>3028</v>
      </c>
      <c r="L596" s="37">
        <f t="shared" si="27"/>
        <v>263.8</v>
      </c>
      <c r="M596" s="35">
        <f t="shared" si="28"/>
        <v>0</v>
      </c>
      <c r="N596" s="35">
        <f t="shared" si="29"/>
        <v>111.92000000000002</v>
      </c>
    </row>
    <row r="597" spans="1:14">
      <c r="A597" s="33">
        <v>41302</v>
      </c>
      <c r="B597" s="29">
        <v>389</v>
      </c>
      <c r="C597">
        <v>47</v>
      </c>
      <c r="D597" s="34" t="s">
        <v>173</v>
      </c>
      <c r="E597" s="34" t="s">
        <v>168</v>
      </c>
      <c r="F597" s="35">
        <v>28.95</v>
      </c>
      <c r="G597" s="36">
        <v>0.1</v>
      </c>
      <c r="H597" s="35">
        <v>26.06</v>
      </c>
      <c r="I597" s="35">
        <v>8.86</v>
      </c>
      <c r="J597">
        <v>13</v>
      </c>
      <c r="K597">
        <v>3027</v>
      </c>
      <c r="L597" s="37">
        <f t="shared" si="27"/>
        <v>338.78</v>
      </c>
      <c r="M597" s="35">
        <f t="shared" si="28"/>
        <v>2.8900000000000006</v>
      </c>
      <c r="N597" s="35">
        <f t="shared" si="29"/>
        <v>223.6</v>
      </c>
    </row>
    <row r="598" spans="1:14">
      <c r="A598" s="33">
        <v>41302</v>
      </c>
      <c r="B598" s="29">
        <v>390</v>
      </c>
      <c r="C598">
        <v>23</v>
      </c>
      <c r="D598" s="34" t="s">
        <v>171</v>
      </c>
      <c r="E598" s="34" t="s">
        <v>168</v>
      </c>
      <c r="F598" s="35">
        <v>2.95</v>
      </c>
      <c r="G598" s="36">
        <v>0</v>
      </c>
      <c r="H598" s="35">
        <v>2.95</v>
      </c>
      <c r="I598" s="35">
        <v>1.68</v>
      </c>
      <c r="J598">
        <v>12</v>
      </c>
      <c r="K598">
        <v>3017</v>
      </c>
      <c r="L598" s="37">
        <f t="shared" si="27"/>
        <v>35.400000000000006</v>
      </c>
      <c r="M598" s="35">
        <f t="shared" si="28"/>
        <v>0</v>
      </c>
      <c r="N598" s="35">
        <f t="shared" si="29"/>
        <v>15.240000000000002</v>
      </c>
    </row>
    <row r="599" spans="1:14">
      <c r="A599" s="33">
        <v>41302</v>
      </c>
      <c r="B599" s="29">
        <v>391</v>
      </c>
      <c r="C599">
        <v>15</v>
      </c>
      <c r="D599" s="34" t="s">
        <v>167</v>
      </c>
      <c r="E599" s="34" t="s">
        <v>168</v>
      </c>
      <c r="F599" s="35">
        <v>28.95</v>
      </c>
      <c r="G599" s="36">
        <v>0.1</v>
      </c>
      <c r="H599" s="35">
        <v>26.06</v>
      </c>
      <c r="I599" s="35">
        <v>17.53</v>
      </c>
      <c r="J599">
        <v>16</v>
      </c>
      <c r="K599">
        <v>3010</v>
      </c>
      <c r="L599" s="37">
        <f t="shared" si="27"/>
        <v>416.96</v>
      </c>
      <c r="M599" s="35">
        <f t="shared" si="28"/>
        <v>2.8900000000000006</v>
      </c>
      <c r="N599" s="35">
        <f t="shared" si="29"/>
        <v>136.47999999999996</v>
      </c>
    </row>
    <row r="600" spans="1:14">
      <c r="A600" s="33">
        <v>41302</v>
      </c>
      <c r="B600" s="29">
        <v>391</v>
      </c>
      <c r="C600">
        <v>44</v>
      </c>
      <c r="D600" s="34" t="s">
        <v>167</v>
      </c>
      <c r="E600" s="34" t="s">
        <v>168</v>
      </c>
      <c r="F600" s="35">
        <v>38.950000000000003</v>
      </c>
      <c r="G600" s="36">
        <v>0</v>
      </c>
      <c r="H600" s="35">
        <v>38.950000000000003</v>
      </c>
      <c r="I600" s="35">
        <v>24.76</v>
      </c>
      <c r="J600">
        <v>3</v>
      </c>
      <c r="K600">
        <v>3010</v>
      </c>
      <c r="L600" s="37">
        <f t="shared" si="27"/>
        <v>116.85000000000001</v>
      </c>
      <c r="M600" s="35">
        <f t="shared" si="28"/>
        <v>0</v>
      </c>
      <c r="N600" s="35">
        <f t="shared" si="29"/>
        <v>42.570000000000007</v>
      </c>
    </row>
    <row r="601" spans="1:14">
      <c r="A601" s="33">
        <v>41302</v>
      </c>
      <c r="B601" s="29">
        <v>392</v>
      </c>
      <c r="C601">
        <v>50</v>
      </c>
      <c r="D601" s="34" t="s">
        <v>167</v>
      </c>
      <c r="E601" s="34" t="s">
        <v>168</v>
      </c>
      <c r="F601" s="35">
        <v>24.95</v>
      </c>
      <c r="G601" s="36">
        <v>0</v>
      </c>
      <c r="H601" s="35">
        <v>24.95</v>
      </c>
      <c r="I601" s="35">
        <v>12.14</v>
      </c>
      <c r="J601">
        <v>2</v>
      </c>
      <c r="K601">
        <v>3023</v>
      </c>
      <c r="L601" s="37">
        <f t="shared" si="27"/>
        <v>49.9</v>
      </c>
      <c r="M601" s="35">
        <f t="shared" si="28"/>
        <v>0</v>
      </c>
      <c r="N601" s="35">
        <f t="shared" si="29"/>
        <v>25.619999999999997</v>
      </c>
    </row>
    <row r="602" spans="1:14">
      <c r="A602" s="33">
        <v>41302</v>
      </c>
      <c r="B602" s="29">
        <v>393</v>
      </c>
      <c r="C602">
        <v>11</v>
      </c>
      <c r="D602" s="34" t="s">
        <v>171</v>
      </c>
      <c r="E602" s="34" t="s">
        <v>168</v>
      </c>
      <c r="F602" s="35">
        <v>65.95</v>
      </c>
      <c r="G602" s="36">
        <v>0</v>
      </c>
      <c r="H602" s="35">
        <v>65.95</v>
      </c>
      <c r="I602" s="35">
        <v>37.97</v>
      </c>
      <c r="J602">
        <v>6</v>
      </c>
      <c r="K602">
        <v>3025</v>
      </c>
      <c r="L602" s="37">
        <f t="shared" si="27"/>
        <v>395.70000000000005</v>
      </c>
      <c r="M602" s="35">
        <f t="shared" si="28"/>
        <v>0</v>
      </c>
      <c r="N602" s="35">
        <f t="shared" si="29"/>
        <v>167.88000000000002</v>
      </c>
    </row>
    <row r="603" spans="1:14">
      <c r="A603" s="33">
        <v>41302</v>
      </c>
      <c r="B603" s="29">
        <v>393</v>
      </c>
      <c r="C603">
        <v>26</v>
      </c>
      <c r="D603" s="34" t="s">
        <v>171</v>
      </c>
      <c r="E603" s="34" t="s">
        <v>168</v>
      </c>
      <c r="F603" s="35">
        <v>0.95</v>
      </c>
      <c r="G603" s="36">
        <v>0</v>
      </c>
      <c r="H603" s="35">
        <v>0.95</v>
      </c>
      <c r="I603" s="35">
        <v>0.42</v>
      </c>
      <c r="J603">
        <v>12</v>
      </c>
      <c r="K603">
        <v>3025</v>
      </c>
      <c r="L603" s="37">
        <f t="shared" si="27"/>
        <v>11.399999999999999</v>
      </c>
      <c r="M603" s="35">
        <f t="shared" si="28"/>
        <v>0</v>
      </c>
      <c r="N603" s="35">
        <f t="shared" si="29"/>
        <v>6.36</v>
      </c>
    </row>
    <row r="604" spans="1:14">
      <c r="A604" s="33">
        <v>41302</v>
      </c>
      <c r="B604" s="29">
        <v>394</v>
      </c>
      <c r="C604">
        <v>29</v>
      </c>
      <c r="D604" s="34" t="s">
        <v>167</v>
      </c>
      <c r="E604" s="34" t="s">
        <v>168</v>
      </c>
      <c r="F604" s="35">
        <v>40.950000000000003</v>
      </c>
      <c r="G604" s="36">
        <v>0</v>
      </c>
      <c r="H604" s="35">
        <v>40.950000000000003</v>
      </c>
      <c r="I604" s="35">
        <v>15.51</v>
      </c>
      <c r="J604">
        <v>2</v>
      </c>
      <c r="K604">
        <v>3010</v>
      </c>
      <c r="L604" s="37">
        <f t="shared" si="27"/>
        <v>81.900000000000006</v>
      </c>
      <c r="M604" s="35">
        <f t="shared" si="28"/>
        <v>0</v>
      </c>
      <c r="N604" s="35">
        <f t="shared" si="29"/>
        <v>50.88000000000001</v>
      </c>
    </row>
    <row r="605" spans="1:14">
      <c r="A605" s="33">
        <v>41302</v>
      </c>
      <c r="B605" s="29">
        <v>395</v>
      </c>
      <c r="C605">
        <v>2</v>
      </c>
      <c r="D605" s="34" t="s">
        <v>173</v>
      </c>
      <c r="E605" s="34" t="s">
        <v>168</v>
      </c>
      <c r="F605" s="35">
        <v>44.95</v>
      </c>
      <c r="G605" s="36">
        <v>0</v>
      </c>
      <c r="H605" s="35">
        <v>44.95</v>
      </c>
      <c r="I605" s="35">
        <v>27.95</v>
      </c>
      <c r="J605">
        <v>7</v>
      </c>
      <c r="K605">
        <v>3025</v>
      </c>
      <c r="L605" s="37">
        <f t="shared" si="27"/>
        <v>314.65000000000003</v>
      </c>
      <c r="M605" s="35">
        <f t="shared" si="28"/>
        <v>0</v>
      </c>
      <c r="N605" s="35">
        <f t="shared" si="29"/>
        <v>119.00000000000003</v>
      </c>
    </row>
    <row r="606" spans="1:14">
      <c r="A606" s="33">
        <v>41302</v>
      </c>
      <c r="B606" s="29">
        <v>396</v>
      </c>
      <c r="C606">
        <v>45</v>
      </c>
      <c r="D606" s="34" t="s">
        <v>171</v>
      </c>
      <c r="E606" s="34" t="s">
        <v>168</v>
      </c>
      <c r="F606" s="35">
        <v>38.950000000000003</v>
      </c>
      <c r="G606" s="36">
        <v>0</v>
      </c>
      <c r="H606" s="35">
        <v>38.950000000000003</v>
      </c>
      <c r="I606" s="35">
        <v>22.33</v>
      </c>
      <c r="J606">
        <v>2</v>
      </c>
      <c r="K606">
        <v>3031</v>
      </c>
      <c r="L606" s="37">
        <f t="shared" si="27"/>
        <v>77.900000000000006</v>
      </c>
      <c r="M606" s="35">
        <f t="shared" si="28"/>
        <v>0</v>
      </c>
      <c r="N606" s="35">
        <f t="shared" si="29"/>
        <v>33.240000000000009</v>
      </c>
    </row>
    <row r="607" spans="1:14">
      <c r="A607" s="33">
        <v>41302</v>
      </c>
      <c r="B607" s="29">
        <v>397</v>
      </c>
      <c r="C607">
        <v>32</v>
      </c>
      <c r="D607" s="34" t="s">
        <v>173</v>
      </c>
      <c r="E607" s="34" t="s">
        <v>168</v>
      </c>
      <c r="F607" s="35">
        <v>22.95</v>
      </c>
      <c r="G607" s="36">
        <v>0</v>
      </c>
      <c r="H607" s="35">
        <v>22.95</v>
      </c>
      <c r="I607" s="35">
        <v>11.78</v>
      </c>
      <c r="J607">
        <v>24</v>
      </c>
      <c r="K607">
        <v>3014</v>
      </c>
      <c r="L607" s="37">
        <f t="shared" si="27"/>
        <v>550.79999999999995</v>
      </c>
      <c r="M607" s="35">
        <f t="shared" si="28"/>
        <v>0</v>
      </c>
      <c r="N607" s="35">
        <f t="shared" si="29"/>
        <v>268.08</v>
      </c>
    </row>
    <row r="608" spans="1:14">
      <c r="A608" s="33">
        <v>41302</v>
      </c>
      <c r="B608" s="29">
        <v>398</v>
      </c>
      <c r="C608">
        <v>45</v>
      </c>
      <c r="D608" s="34" t="s">
        <v>171</v>
      </c>
      <c r="E608" s="34" t="s">
        <v>168</v>
      </c>
      <c r="F608" s="35">
        <v>38.950000000000003</v>
      </c>
      <c r="G608" s="36">
        <v>0</v>
      </c>
      <c r="H608" s="35">
        <v>38.950000000000003</v>
      </c>
      <c r="I608" s="35">
        <v>22.33</v>
      </c>
      <c r="J608">
        <v>1</v>
      </c>
      <c r="K608">
        <v>3017</v>
      </c>
      <c r="L608" s="37">
        <f t="shared" si="27"/>
        <v>38.950000000000003</v>
      </c>
      <c r="M608" s="35">
        <f t="shared" si="28"/>
        <v>0</v>
      </c>
      <c r="N608" s="35">
        <f t="shared" si="29"/>
        <v>16.620000000000005</v>
      </c>
    </row>
    <row r="609" spans="1:14">
      <c r="A609" s="33">
        <v>41302</v>
      </c>
      <c r="B609" s="29">
        <v>398</v>
      </c>
      <c r="C609">
        <v>23</v>
      </c>
      <c r="D609" s="34" t="s">
        <v>171</v>
      </c>
      <c r="E609" s="34" t="s">
        <v>168</v>
      </c>
      <c r="F609" s="35">
        <v>2.95</v>
      </c>
      <c r="G609" s="36">
        <v>0</v>
      </c>
      <c r="H609" s="35">
        <v>2.95</v>
      </c>
      <c r="I609" s="35">
        <v>1.68</v>
      </c>
      <c r="J609">
        <v>9</v>
      </c>
      <c r="K609">
        <v>3017</v>
      </c>
      <c r="L609" s="37">
        <f t="shared" si="27"/>
        <v>26.55</v>
      </c>
      <c r="M609" s="35">
        <f t="shared" si="28"/>
        <v>0</v>
      </c>
      <c r="N609" s="35">
        <f t="shared" si="29"/>
        <v>11.430000000000001</v>
      </c>
    </row>
    <row r="610" spans="1:14">
      <c r="A610" s="33">
        <v>41302</v>
      </c>
      <c r="B610" s="29">
        <v>399</v>
      </c>
      <c r="C610">
        <v>35</v>
      </c>
      <c r="D610" s="34" t="s">
        <v>173</v>
      </c>
      <c r="E610" s="34" t="s">
        <v>168</v>
      </c>
      <c r="F610" s="35">
        <v>0.95</v>
      </c>
      <c r="G610" s="36">
        <v>0.1</v>
      </c>
      <c r="H610" s="35">
        <v>0.86</v>
      </c>
      <c r="I610" s="35">
        <v>0.47</v>
      </c>
      <c r="J610">
        <v>10</v>
      </c>
      <c r="K610">
        <v>3022</v>
      </c>
      <c r="L610" s="37">
        <f t="shared" si="27"/>
        <v>8.6</v>
      </c>
      <c r="M610" s="35">
        <f t="shared" si="28"/>
        <v>8.9999999999999969E-2</v>
      </c>
      <c r="N610" s="35">
        <f t="shared" si="29"/>
        <v>3.9000000000000004</v>
      </c>
    </row>
    <row r="611" spans="1:14">
      <c r="A611" s="33">
        <v>41302</v>
      </c>
      <c r="B611" s="29">
        <v>399</v>
      </c>
      <c r="C611">
        <v>46</v>
      </c>
      <c r="D611" s="34" t="s">
        <v>173</v>
      </c>
      <c r="E611" s="34" t="s">
        <v>168</v>
      </c>
      <c r="F611" s="35">
        <v>55.95</v>
      </c>
      <c r="G611" s="36">
        <v>0</v>
      </c>
      <c r="H611" s="35">
        <v>55.95</v>
      </c>
      <c r="I611" s="35">
        <v>32.47</v>
      </c>
      <c r="J611">
        <v>14</v>
      </c>
      <c r="K611">
        <v>3022</v>
      </c>
      <c r="L611" s="37">
        <f t="shared" si="27"/>
        <v>783.30000000000007</v>
      </c>
      <c r="M611" s="35">
        <f t="shared" si="28"/>
        <v>0</v>
      </c>
      <c r="N611" s="35">
        <f t="shared" si="29"/>
        <v>328.72</v>
      </c>
    </row>
    <row r="612" spans="1:14">
      <c r="A612" s="33">
        <v>41302</v>
      </c>
      <c r="B612" s="29">
        <v>400</v>
      </c>
      <c r="C612">
        <v>12</v>
      </c>
      <c r="D612" s="34" t="s">
        <v>167</v>
      </c>
      <c r="E612" s="34" t="s">
        <v>168</v>
      </c>
      <c r="F612" s="35">
        <v>47.95</v>
      </c>
      <c r="G612" s="36">
        <v>0</v>
      </c>
      <c r="H612" s="35">
        <v>47.95</v>
      </c>
      <c r="I612" s="35">
        <v>20.7</v>
      </c>
      <c r="J612">
        <v>3</v>
      </c>
      <c r="K612">
        <v>3016</v>
      </c>
      <c r="L612" s="37">
        <f t="shared" si="27"/>
        <v>143.85000000000002</v>
      </c>
      <c r="M612" s="35">
        <f t="shared" si="28"/>
        <v>0</v>
      </c>
      <c r="N612" s="35">
        <f t="shared" si="29"/>
        <v>81.750000000000014</v>
      </c>
    </row>
    <row r="613" spans="1:14">
      <c r="A613" s="33">
        <v>41302</v>
      </c>
      <c r="B613" s="29">
        <v>401</v>
      </c>
      <c r="C613">
        <v>46</v>
      </c>
      <c r="D613" s="34" t="s">
        <v>173</v>
      </c>
      <c r="E613" s="34" t="s">
        <v>168</v>
      </c>
      <c r="F613" s="35">
        <v>55.95</v>
      </c>
      <c r="G613" s="36">
        <v>0</v>
      </c>
      <c r="H613" s="35">
        <v>55.95</v>
      </c>
      <c r="I613" s="35">
        <v>32.47</v>
      </c>
      <c r="J613">
        <v>29</v>
      </c>
      <c r="K613">
        <v>3027</v>
      </c>
      <c r="L613" s="37">
        <f t="shared" si="27"/>
        <v>1622.5500000000002</v>
      </c>
      <c r="M613" s="35">
        <f t="shared" si="28"/>
        <v>0</v>
      </c>
      <c r="N613" s="35">
        <f t="shared" si="29"/>
        <v>680.92000000000007</v>
      </c>
    </row>
    <row r="614" spans="1:14">
      <c r="A614" s="33">
        <v>41302</v>
      </c>
      <c r="B614" s="29">
        <v>402</v>
      </c>
      <c r="C614">
        <v>11</v>
      </c>
      <c r="D614" s="34" t="s">
        <v>173</v>
      </c>
      <c r="E614" s="34" t="s">
        <v>168</v>
      </c>
      <c r="F614" s="35">
        <v>65.95</v>
      </c>
      <c r="G614" s="36">
        <v>0</v>
      </c>
      <c r="H614" s="35">
        <v>65.95</v>
      </c>
      <c r="I614" s="35">
        <v>37.97</v>
      </c>
      <c r="J614">
        <v>10</v>
      </c>
      <c r="K614">
        <v>3031</v>
      </c>
      <c r="L614" s="37">
        <f t="shared" si="27"/>
        <v>659.5</v>
      </c>
      <c r="M614" s="35">
        <f t="shared" si="28"/>
        <v>0</v>
      </c>
      <c r="N614" s="35">
        <f t="shared" si="29"/>
        <v>279.80000000000007</v>
      </c>
    </row>
    <row r="615" spans="1:14">
      <c r="A615" s="33">
        <v>41302</v>
      </c>
      <c r="B615" s="29">
        <v>402</v>
      </c>
      <c r="C615">
        <v>4</v>
      </c>
      <c r="D615" s="34" t="s">
        <v>173</v>
      </c>
      <c r="E615" s="34" t="s">
        <v>168</v>
      </c>
      <c r="F615" s="35">
        <v>73.95</v>
      </c>
      <c r="G615" s="36">
        <v>0.1</v>
      </c>
      <c r="H615" s="35">
        <v>66.56</v>
      </c>
      <c r="I615" s="35">
        <v>38.86</v>
      </c>
      <c r="J615">
        <v>2</v>
      </c>
      <c r="K615">
        <v>3031</v>
      </c>
      <c r="L615" s="37">
        <f t="shared" si="27"/>
        <v>133.12</v>
      </c>
      <c r="M615" s="35">
        <f t="shared" si="28"/>
        <v>7.3900000000000006</v>
      </c>
      <c r="N615" s="35">
        <f t="shared" si="29"/>
        <v>55.400000000000006</v>
      </c>
    </row>
    <row r="616" spans="1:14">
      <c r="A616" s="33">
        <v>41302</v>
      </c>
      <c r="B616" s="29">
        <v>403</v>
      </c>
      <c r="C616">
        <v>36</v>
      </c>
      <c r="D616" s="34" t="s">
        <v>171</v>
      </c>
      <c r="E616" s="34" t="s">
        <v>168</v>
      </c>
      <c r="F616" s="35">
        <v>26.95</v>
      </c>
      <c r="G616" s="36">
        <v>0</v>
      </c>
      <c r="H616" s="35">
        <v>26.95</v>
      </c>
      <c r="I616" s="35">
        <v>12.53</v>
      </c>
      <c r="J616">
        <v>17</v>
      </c>
      <c r="K616">
        <v>3030</v>
      </c>
      <c r="L616" s="37">
        <f t="shared" si="27"/>
        <v>458.15</v>
      </c>
      <c r="M616" s="35">
        <f t="shared" si="28"/>
        <v>0</v>
      </c>
      <c r="N616" s="35">
        <f t="shared" si="29"/>
        <v>245.14</v>
      </c>
    </row>
    <row r="617" spans="1:14">
      <c r="A617" s="33">
        <v>41302</v>
      </c>
      <c r="B617" s="29">
        <v>404</v>
      </c>
      <c r="C617">
        <v>11</v>
      </c>
      <c r="D617" s="34" t="s">
        <v>171</v>
      </c>
      <c r="E617" s="34" t="s">
        <v>168</v>
      </c>
      <c r="F617" s="35">
        <v>65.95</v>
      </c>
      <c r="G617" s="36">
        <v>0</v>
      </c>
      <c r="H617" s="35">
        <v>65.95</v>
      </c>
      <c r="I617" s="35">
        <v>37.97</v>
      </c>
      <c r="J617">
        <v>13</v>
      </c>
      <c r="K617">
        <v>3025</v>
      </c>
      <c r="L617" s="37">
        <f t="shared" si="27"/>
        <v>857.35</v>
      </c>
      <c r="M617" s="35">
        <f t="shared" si="28"/>
        <v>0</v>
      </c>
      <c r="N617" s="35">
        <f t="shared" si="29"/>
        <v>363.74000000000007</v>
      </c>
    </row>
    <row r="618" spans="1:14">
      <c r="A618" s="33">
        <v>41302</v>
      </c>
      <c r="B618" s="29">
        <v>405</v>
      </c>
      <c r="C618">
        <v>20</v>
      </c>
      <c r="D618" s="34" t="s">
        <v>173</v>
      </c>
      <c r="E618" s="34" t="s">
        <v>168</v>
      </c>
      <c r="F618" s="35">
        <v>16.95</v>
      </c>
      <c r="G618" s="36">
        <v>0</v>
      </c>
      <c r="H618" s="35">
        <v>16.95</v>
      </c>
      <c r="I618" s="35">
        <v>6.76</v>
      </c>
      <c r="J618">
        <v>21</v>
      </c>
      <c r="K618">
        <v>3021</v>
      </c>
      <c r="L618" s="37">
        <f t="shared" si="27"/>
        <v>355.95</v>
      </c>
      <c r="M618" s="35">
        <f t="shared" si="28"/>
        <v>0</v>
      </c>
      <c r="N618" s="35">
        <f t="shared" si="29"/>
        <v>213.98999999999998</v>
      </c>
    </row>
    <row r="619" spans="1:14">
      <c r="A619" s="33">
        <v>41302</v>
      </c>
      <c r="B619" s="29">
        <v>406</v>
      </c>
      <c r="C619">
        <v>14</v>
      </c>
      <c r="D619" s="34" t="s">
        <v>167</v>
      </c>
      <c r="E619" s="34" t="s">
        <v>168</v>
      </c>
      <c r="F619" s="35">
        <v>31.95</v>
      </c>
      <c r="G619" s="36">
        <v>0</v>
      </c>
      <c r="H619" s="35">
        <v>31.95</v>
      </c>
      <c r="I619" s="35">
        <v>17.38</v>
      </c>
      <c r="J619">
        <v>1</v>
      </c>
      <c r="K619">
        <v>3017</v>
      </c>
      <c r="L619" s="37">
        <f t="shared" si="27"/>
        <v>31.95</v>
      </c>
      <c r="M619" s="35">
        <f t="shared" si="28"/>
        <v>0</v>
      </c>
      <c r="N619" s="35">
        <f t="shared" si="29"/>
        <v>14.57</v>
      </c>
    </row>
    <row r="620" spans="1:14">
      <c r="A620" s="33">
        <v>41302</v>
      </c>
      <c r="B620" s="29">
        <v>407</v>
      </c>
      <c r="C620">
        <v>35</v>
      </c>
      <c r="D620" s="34" t="s">
        <v>171</v>
      </c>
      <c r="E620" s="34" t="s">
        <v>168</v>
      </c>
      <c r="F620" s="35">
        <v>0.95</v>
      </c>
      <c r="G620" s="36">
        <v>0</v>
      </c>
      <c r="H620" s="35">
        <v>0.95</v>
      </c>
      <c r="I620" s="35">
        <v>0.47</v>
      </c>
      <c r="J620">
        <v>12</v>
      </c>
      <c r="K620">
        <v>3022</v>
      </c>
      <c r="L620" s="37">
        <f t="shared" si="27"/>
        <v>11.399999999999999</v>
      </c>
      <c r="M620" s="35">
        <f t="shared" si="28"/>
        <v>0</v>
      </c>
      <c r="N620" s="35">
        <f t="shared" si="29"/>
        <v>5.76</v>
      </c>
    </row>
    <row r="621" spans="1:14">
      <c r="A621" s="33">
        <v>41302</v>
      </c>
      <c r="B621" s="29">
        <v>408</v>
      </c>
      <c r="C621">
        <v>19</v>
      </c>
      <c r="D621" s="34" t="s">
        <v>173</v>
      </c>
      <c r="E621" s="34" t="s">
        <v>168</v>
      </c>
      <c r="F621" s="35">
        <v>49.95</v>
      </c>
      <c r="G621" s="36">
        <v>0.1</v>
      </c>
      <c r="H621" s="35">
        <v>44.96</v>
      </c>
      <c r="I621" s="35">
        <v>24.77</v>
      </c>
      <c r="J621">
        <v>37</v>
      </c>
      <c r="K621">
        <v>3013</v>
      </c>
      <c r="L621" s="37">
        <f t="shared" si="27"/>
        <v>1663.52</v>
      </c>
      <c r="M621" s="35">
        <f t="shared" si="28"/>
        <v>4.990000000000002</v>
      </c>
      <c r="N621" s="35">
        <f t="shared" si="29"/>
        <v>747.03000000000009</v>
      </c>
    </row>
    <row r="622" spans="1:14">
      <c r="A622" s="33">
        <v>41302</v>
      </c>
      <c r="B622" s="29">
        <v>409</v>
      </c>
      <c r="C622">
        <v>42</v>
      </c>
      <c r="D622" s="34" t="s">
        <v>171</v>
      </c>
      <c r="E622" s="34" t="s">
        <v>168</v>
      </c>
      <c r="F622" s="35">
        <v>35.950000000000003</v>
      </c>
      <c r="G622" s="36">
        <v>0</v>
      </c>
      <c r="H622" s="35">
        <v>35.950000000000003</v>
      </c>
      <c r="I622" s="35">
        <v>20.25</v>
      </c>
      <c r="J622">
        <v>2</v>
      </c>
      <c r="K622">
        <v>3020</v>
      </c>
      <c r="L622" s="37">
        <f t="shared" si="27"/>
        <v>71.900000000000006</v>
      </c>
      <c r="M622" s="35">
        <f t="shared" si="28"/>
        <v>0</v>
      </c>
      <c r="N622" s="35">
        <f t="shared" si="29"/>
        <v>31.400000000000006</v>
      </c>
    </row>
    <row r="623" spans="1:14">
      <c r="A623" s="33">
        <v>41302</v>
      </c>
      <c r="B623" s="29">
        <v>410</v>
      </c>
      <c r="C623">
        <v>40</v>
      </c>
      <c r="D623" s="34" t="s">
        <v>167</v>
      </c>
      <c r="E623" s="34" t="s">
        <v>168</v>
      </c>
      <c r="F623" s="35">
        <v>16.95</v>
      </c>
      <c r="G623" s="36">
        <v>0</v>
      </c>
      <c r="H623" s="35">
        <v>16.95</v>
      </c>
      <c r="I623" s="35">
        <v>6.53</v>
      </c>
      <c r="J623">
        <v>3</v>
      </c>
      <c r="K623">
        <v>3032</v>
      </c>
      <c r="L623" s="37">
        <f t="shared" si="27"/>
        <v>50.849999999999994</v>
      </c>
      <c r="M623" s="35">
        <f t="shared" si="28"/>
        <v>0</v>
      </c>
      <c r="N623" s="35">
        <f t="shared" si="29"/>
        <v>31.259999999999994</v>
      </c>
    </row>
    <row r="624" spans="1:14">
      <c r="A624" s="33">
        <v>41302</v>
      </c>
      <c r="B624" s="29">
        <v>411</v>
      </c>
      <c r="C624">
        <v>8</v>
      </c>
      <c r="D624" s="34" t="s">
        <v>173</v>
      </c>
      <c r="E624" s="34" t="s">
        <v>168</v>
      </c>
      <c r="F624" s="35">
        <v>7.95</v>
      </c>
      <c r="G624" s="36">
        <v>0</v>
      </c>
      <c r="H624" s="35">
        <v>7.95</v>
      </c>
      <c r="I624" s="35">
        <v>4.53</v>
      </c>
      <c r="J624">
        <v>18</v>
      </c>
      <c r="K624">
        <v>3028</v>
      </c>
      <c r="L624" s="37">
        <f t="shared" si="27"/>
        <v>143.1</v>
      </c>
      <c r="M624" s="35">
        <f t="shared" si="28"/>
        <v>0</v>
      </c>
      <c r="N624" s="35">
        <f t="shared" si="29"/>
        <v>61.56</v>
      </c>
    </row>
    <row r="625" spans="1:14">
      <c r="A625" s="33">
        <v>41302</v>
      </c>
      <c r="B625" s="29">
        <v>412</v>
      </c>
      <c r="C625">
        <v>31</v>
      </c>
      <c r="D625" s="34" t="s">
        <v>171</v>
      </c>
      <c r="E625" s="34" t="s">
        <v>168</v>
      </c>
      <c r="F625" s="35">
        <v>0.95</v>
      </c>
      <c r="G625" s="36">
        <v>0</v>
      </c>
      <c r="H625" s="35">
        <v>0.95</v>
      </c>
      <c r="I625" s="35">
        <v>0.34</v>
      </c>
      <c r="J625">
        <v>8</v>
      </c>
      <c r="K625">
        <v>3032</v>
      </c>
      <c r="L625" s="37">
        <f t="shared" si="27"/>
        <v>7.6</v>
      </c>
      <c r="M625" s="35">
        <f t="shared" si="28"/>
        <v>0</v>
      </c>
      <c r="N625" s="35">
        <f t="shared" si="29"/>
        <v>4.879999999999999</v>
      </c>
    </row>
    <row r="626" spans="1:14">
      <c r="A626" s="33">
        <v>41302</v>
      </c>
      <c r="B626" s="29">
        <v>412</v>
      </c>
      <c r="C626">
        <v>31</v>
      </c>
      <c r="D626" s="34" t="s">
        <v>171</v>
      </c>
      <c r="E626" s="34" t="s">
        <v>168</v>
      </c>
      <c r="F626" s="35">
        <v>0.95</v>
      </c>
      <c r="G626" s="36">
        <v>0.1</v>
      </c>
      <c r="H626" s="35">
        <v>0.86</v>
      </c>
      <c r="I626" s="35">
        <v>0.34</v>
      </c>
      <c r="J626">
        <v>11</v>
      </c>
      <c r="K626">
        <v>3032</v>
      </c>
      <c r="L626" s="37">
        <f t="shared" si="27"/>
        <v>9.4599999999999991</v>
      </c>
      <c r="M626" s="35">
        <f t="shared" si="28"/>
        <v>8.9999999999999969E-2</v>
      </c>
      <c r="N626" s="35">
        <f t="shared" si="29"/>
        <v>5.7200000000000006</v>
      </c>
    </row>
    <row r="627" spans="1:14">
      <c r="A627" s="33">
        <v>41302</v>
      </c>
      <c r="B627" s="29">
        <v>413</v>
      </c>
      <c r="C627">
        <v>11</v>
      </c>
      <c r="D627" s="34" t="s">
        <v>173</v>
      </c>
      <c r="E627" s="34" t="s">
        <v>168</v>
      </c>
      <c r="F627" s="35">
        <v>65.95</v>
      </c>
      <c r="G627" s="36">
        <v>0</v>
      </c>
      <c r="H627" s="35">
        <v>65.95</v>
      </c>
      <c r="I627" s="35">
        <v>37.97</v>
      </c>
      <c r="J627">
        <v>16</v>
      </c>
      <c r="K627">
        <v>3011</v>
      </c>
      <c r="L627" s="37">
        <f t="shared" si="27"/>
        <v>1055.2</v>
      </c>
      <c r="M627" s="35">
        <f t="shared" si="28"/>
        <v>0</v>
      </c>
      <c r="N627" s="35">
        <f t="shared" si="29"/>
        <v>447.68000000000006</v>
      </c>
    </row>
    <row r="628" spans="1:14">
      <c r="A628" s="33">
        <v>41302</v>
      </c>
      <c r="B628" s="29">
        <v>414</v>
      </c>
      <c r="C628">
        <v>34</v>
      </c>
      <c r="D628" s="34" t="s">
        <v>167</v>
      </c>
      <c r="E628" s="34" t="s">
        <v>168</v>
      </c>
      <c r="F628" s="35">
        <v>37.950000000000003</v>
      </c>
      <c r="G628" s="36">
        <v>0</v>
      </c>
      <c r="H628" s="35">
        <v>37.950000000000003</v>
      </c>
      <c r="I628" s="35">
        <v>15.35</v>
      </c>
      <c r="J628">
        <v>12</v>
      </c>
      <c r="K628">
        <v>3013</v>
      </c>
      <c r="L628" s="37">
        <f t="shared" si="27"/>
        <v>455.40000000000003</v>
      </c>
      <c r="M628" s="35">
        <f t="shared" si="28"/>
        <v>0</v>
      </c>
      <c r="N628" s="35">
        <f t="shared" si="29"/>
        <v>271.20000000000005</v>
      </c>
    </row>
    <row r="629" spans="1:14">
      <c r="A629" s="33">
        <v>41302</v>
      </c>
      <c r="B629" s="29">
        <v>415</v>
      </c>
      <c r="C629">
        <v>24</v>
      </c>
      <c r="D629" s="34" t="s">
        <v>173</v>
      </c>
      <c r="E629" s="34" t="s">
        <v>168</v>
      </c>
      <c r="F629" s="35">
        <v>27.95</v>
      </c>
      <c r="G629" s="36">
        <v>0</v>
      </c>
      <c r="H629" s="35">
        <v>27.95</v>
      </c>
      <c r="I629" s="35">
        <v>16.8</v>
      </c>
      <c r="J629">
        <v>33</v>
      </c>
      <c r="K629">
        <v>3032</v>
      </c>
      <c r="L629" s="37">
        <f t="shared" si="27"/>
        <v>922.35</v>
      </c>
      <c r="M629" s="35">
        <f t="shared" si="28"/>
        <v>0</v>
      </c>
      <c r="N629" s="35">
        <f t="shared" si="29"/>
        <v>367.94999999999993</v>
      </c>
    </row>
    <row r="630" spans="1:14">
      <c r="A630" s="33">
        <v>41302</v>
      </c>
      <c r="B630" s="29">
        <v>415</v>
      </c>
      <c r="C630">
        <v>20</v>
      </c>
      <c r="D630" s="34" t="s">
        <v>173</v>
      </c>
      <c r="E630" s="34" t="s">
        <v>168</v>
      </c>
      <c r="F630" s="35">
        <v>16.95</v>
      </c>
      <c r="G630" s="36">
        <v>0</v>
      </c>
      <c r="H630" s="35">
        <v>16.95</v>
      </c>
      <c r="I630" s="35">
        <v>6.76</v>
      </c>
      <c r="J630">
        <v>11</v>
      </c>
      <c r="K630">
        <v>3032</v>
      </c>
      <c r="L630" s="37">
        <f t="shared" si="27"/>
        <v>186.45</v>
      </c>
      <c r="M630" s="35">
        <f t="shared" si="28"/>
        <v>0</v>
      </c>
      <c r="N630" s="35">
        <f t="shared" si="29"/>
        <v>112.08999999999999</v>
      </c>
    </row>
    <row r="631" spans="1:14">
      <c r="A631" s="33">
        <v>41302</v>
      </c>
      <c r="B631" s="29">
        <v>416</v>
      </c>
      <c r="C631">
        <v>39</v>
      </c>
      <c r="D631" s="34" t="s">
        <v>167</v>
      </c>
      <c r="E631" s="34" t="s">
        <v>168</v>
      </c>
      <c r="F631" s="35">
        <v>26.95</v>
      </c>
      <c r="G631" s="36">
        <v>0</v>
      </c>
      <c r="H631" s="35">
        <v>26.95</v>
      </c>
      <c r="I631" s="35">
        <v>12.24</v>
      </c>
      <c r="J631">
        <v>13</v>
      </c>
      <c r="K631">
        <v>3011</v>
      </c>
      <c r="L631" s="37">
        <f t="shared" si="27"/>
        <v>350.34999999999997</v>
      </c>
      <c r="M631" s="35">
        <f t="shared" si="28"/>
        <v>0</v>
      </c>
      <c r="N631" s="35">
        <f t="shared" si="29"/>
        <v>191.23</v>
      </c>
    </row>
    <row r="632" spans="1:14">
      <c r="A632" s="33">
        <v>41302</v>
      </c>
      <c r="B632" s="29">
        <v>417</v>
      </c>
      <c r="C632">
        <v>44</v>
      </c>
      <c r="D632" s="34" t="s">
        <v>171</v>
      </c>
      <c r="E632" s="34" t="s">
        <v>168</v>
      </c>
      <c r="F632" s="35">
        <v>38.950000000000003</v>
      </c>
      <c r="G632" s="36">
        <v>0</v>
      </c>
      <c r="H632" s="35">
        <v>38.950000000000003</v>
      </c>
      <c r="I632" s="35">
        <v>24.76</v>
      </c>
      <c r="J632">
        <v>19</v>
      </c>
      <c r="K632">
        <v>3028</v>
      </c>
      <c r="L632" s="37">
        <f t="shared" si="27"/>
        <v>740.05000000000007</v>
      </c>
      <c r="M632" s="35">
        <f t="shared" si="28"/>
        <v>0</v>
      </c>
      <c r="N632" s="35">
        <f t="shared" si="29"/>
        <v>269.61</v>
      </c>
    </row>
    <row r="633" spans="1:14">
      <c r="A633" s="33">
        <v>41302</v>
      </c>
      <c r="B633" s="29">
        <v>418</v>
      </c>
      <c r="C633">
        <v>49</v>
      </c>
      <c r="D633" s="34" t="s">
        <v>167</v>
      </c>
      <c r="E633" s="34" t="s">
        <v>168</v>
      </c>
      <c r="F633" s="35">
        <v>63.95</v>
      </c>
      <c r="G633" s="36">
        <v>0</v>
      </c>
      <c r="H633" s="35">
        <v>63.95</v>
      </c>
      <c r="I633" s="35">
        <v>27.1</v>
      </c>
      <c r="J633">
        <v>3</v>
      </c>
      <c r="K633">
        <v>3020</v>
      </c>
      <c r="L633" s="37">
        <f t="shared" si="27"/>
        <v>191.85000000000002</v>
      </c>
      <c r="M633" s="35">
        <f t="shared" si="28"/>
        <v>0</v>
      </c>
      <c r="N633" s="35">
        <f t="shared" si="29"/>
        <v>110.55000000000001</v>
      </c>
    </row>
    <row r="634" spans="1:14">
      <c r="A634" s="33">
        <v>41302</v>
      </c>
      <c r="B634" s="29">
        <v>419</v>
      </c>
      <c r="C634">
        <v>50</v>
      </c>
      <c r="D634" s="34" t="s">
        <v>173</v>
      </c>
      <c r="E634" s="34" t="s">
        <v>168</v>
      </c>
      <c r="F634" s="35">
        <v>24.95</v>
      </c>
      <c r="G634" s="36">
        <v>0</v>
      </c>
      <c r="H634" s="35">
        <v>24.95</v>
      </c>
      <c r="I634" s="35">
        <v>12.14</v>
      </c>
      <c r="J634">
        <v>1</v>
      </c>
      <c r="K634">
        <v>3012</v>
      </c>
      <c r="L634" s="37">
        <f t="shared" si="27"/>
        <v>24.95</v>
      </c>
      <c r="M634" s="35">
        <f t="shared" si="28"/>
        <v>0</v>
      </c>
      <c r="N634" s="35">
        <f t="shared" si="29"/>
        <v>12.809999999999999</v>
      </c>
    </row>
    <row r="635" spans="1:14">
      <c r="A635" s="33">
        <v>41302</v>
      </c>
      <c r="B635" s="29">
        <v>420</v>
      </c>
      <c r="C635">
        <v>41</v>
      </c>
      <c r="D635" s="34" t="s">
        <v>167</v>
      </c>
      <c r="E635" s="34" t="s">
        <v>168</v>
      </c>
      <c r="F635" s="35">
        <v>18.95</v>
      </c>
      <c r="G635" s="36">
        <v>0</v>
      </c>
      <c r="H635" s="35">
        <v>18.95</v>
      </c>
      <c r="I635" s="35">
        <v>9.98</v>
      </c>
      <c r="J635">
        <v>18</v>
      </c>
      <c r="K635">
        <v>3012</v>
      </c>
      <c r="L635" s="37">
        <f t="shared" si="27"/>
        <v>341.09999999999997</v>
      </c>
      <c r="M635" s="35">
        <f t="shared" si="28"/>
        <v>0</v>
      </c>
      <c r="N635" s="35">
        <f t="shared" si="29"/>
        <v>161.45999999999998</v>
      </c>
    </row>
    <row r="636" spans="1:14">
      <c r="A636" s="33">
        <v>41303</v>
      </c>
      <c r="B636" s="29">
        <v>421</v>
      </c>
      <c r="C636">
        <v>41</v>
      </c>
      <c r="D636" s="34" t="s">
        <v>167</v>
      </c>
      <c r="E636" s="34" t="s">
        <v>168</v>
      </c>
      <c r="F636" s="35">
        <v>18.95</v>
      </c>
      <c r="G636" s="36">
        <v>0</v>
      </c>
      <c r="H636" s="35">
        <v>18.95</v>
      </c>
      <c r="I636" s="35">
        <v>9.98</v>
      </c>
      <c r="J636">
        <v>15</v>
      </c>
      <c r="K636">
        <v>3029</v>
      </c>
      <c r="L636" s="37">
        <f t="shared" si="27"/>
        <v>284.25</v>
      </c>
      <c r="M636" s="35">
        <f t="shared" si="28"/>
        <v>0</v>
      </c>
      <c r="N636" s="35">
        <f t="shared" si="29"/>
        <v>134.54999999999998</v>
      </c>
    </row>
    <row r="637" spans="1:14">
      <c r="A637" s="33">
        <v>41303</v>
      </c>
      <c r="B637" s="29">
        <v>422</v>
      </c>
      <c r="C637">
        <v>22</v>
      </c>
      <c r="D637" s="34" t="s">
        <v>169</v>
      </c>
      <c r="E637" s="34" t="s">
        <v>168</v>
      </c>
      <c r="F637" s="35">
        <v>0.95</v>
      </c>
      <c r="G637" s="36">
        <v>0</v>
      </c>
      <c r="H637" s="35">
        <v>0.95</v>
      </c>
      <c r="I637" s="35">
        <v>0.56999999999999995</v>
      </c>
      <c r="J637">
        <v>21</v>
      </c>
      <c r="K637">
        <v>3031</v>
      </c>
      <c r="L637" s="37">
        <f t="shared" si="27"/>
        <v>19.95</v>
      </c>
      <c r="M637" s="35">
        <f t="shared" si="28"/>
        <v>0</v>
      </c>
      <c r="N637" s="35">
        <f t="shared" si="29"/>
        <v>7.98</v>
      </c>
    </row>
    <row r="638" spans="1:14">
      <c r="A638" s="33">
        <v>41303</v>
      </c>
      <c r="B638" s="29">
        <v>423</v>
      </c>
      <c r="C638">
        <v>12</v>
      </c>
      <c r="D638" s="34" t="s">
        <v>167</v>
      </c>
      <c r="E638" s="34" t="s">
        <v>168</v>
      </c>
      <c r="F638" s="35">
        <v>47.95</v>
      </c>
      <c r="G638" s="36">
        <v>0.2</v>
      </c>
      <c r="H638" s="35">
        <v>38.36</v>
      </c>
      <c r="I638" s="35">
        <v>20.7</v>
      </c>
      <c r="J638">
        <v>4</v>
      </c>
      <c r="K638">
        <v>3019</v>
      </c>
      <c r="L638" s="37">
        <f t="shared" si="27"/>
        <v>153.44</v>
      </c>
      <c r="M638" s="35">
        <f t="shared" si="28"/>
        <v>9.5900000000000034</v>
      </c>
      <c r="N638" s="35">
        <f t="shared" si="29"/>
        <v>70.64</v>
      </c>
    </row>
    <row r="639" spans="1:14">
      <c r="A639" s="33">
        <v>41303</v>
      </c>
      <c r="B639" s="29">
        <v>424</v>
      </c>
      <c r="C639">
        <v>37</v>
      </c>
      <c r="D639" s="34" t="s">
        <v>169</v>
      </c>
      <c r="E639" s="34" t="s">
        <v>168</v>
      </c>
      <c r="F639" s="35">
        <v>24.95</v>
      </c>
      <c r="G639" s="36">
        <v>0</v>
      </c>
      <c r="H639" s="35">
        <v>24.95</v>
      </c>
      <c r="I639" s="35">
        <v>9.3800000000000008</v>
      </c>
      <c r="J639">
        <v>8</v>
      </c>
      <c r="K639">
        <v>3026</v>
      </c>
      <c r="L639" s="37">
        <f t="shared" si="27"/>
        <v>199.6</v>
      </c>
      <c r="M639" s="35">
        <f t="shared" si="28"/>
        <v>0</v>
      </c>
      <c r="N639" s="35">
        <f t="shared" si="29"/>
        <v>124.55999999999999</v>
      </c>
    </row>
    <row r="640" spans="1:14">
      <c r="A640" s="33">
        <v>41303</v>
      </c>
      <c r="B640" s="29">
        <v>425</v>
      </c>
      <c r="C640">
        <v>48</v>
      </c>
      <c r="D640" s="34" t="s">
        <v>169</v>
      </c>
      <c r="E640" s="34" t="s">
        <v>168</v>
      </c>
      <c r="F640" s="35">
        <v>3.95</v>
      </c>
      <c r="G640" s="36">
        <v>0</v>
      </c>
      <c r="H640" s="35">
        <v>3.95</v>
      </c>
      <c r="I640" s="35">
        <v>1.43</v>
      </c>
      <c r="J640">
        <v>11</v>
      </c>
      <c r="K640">
        <v>3013</v>
      </c>
      <c r="L640" s="37">
        <f t="shared" si="27"/>
        <v>43.45</v>
      </c>
      <c r="M640" s="35">
        <f t="shared" si="28"/>
        <v>0</v>
      </c>
      <c r="N640" s="35">
        <f t="shared" si="29"/>
        <v>27.720000000000006</v>
      </c>
    </row>
    <row r="641" spans="1:14">
      <c r="A641" s="33">
        <v>41303</v>
      </c>
      <c r="B641" s="29">
        <v>426</v>
      </c>
      <c r="C641">
        <v>2</v>
      </c>
      <c r="D641" s="34" t="s">
        <v>169</v>
      </c>
      <c r="E641" s="34" t="s">
        <v>168</v>
      </c>
      <c r="F641" s="35">
        <v>44.95</v>
      </c>
      <c r="G641" s="36">
        <v>0</v>
      </c>
      <c r="H641" s="35">
        <v>44.95</v>
      </c>
      <c r="I641" s="35">
        <v>27.95</v>
      </c>
      <c r="J641">
        <v>10</v>
      </c>
      <c r="K641">
        <v>3023</v>
      </c>
      <c r="L641" s="37">
        <f t="shared" si="27"/>
        <v>449.5</v>
      </c>
      <c r="M641" s="35">
        <f t="shared" si="28"/>
        <v>0</v>
      </c>
      <c r="N641" s="35">
        <f t="shared" si="29"/>
        <v>170.00000000000003</v>
      </c>
    </row>
    <row r="642" spans="1:14">
      <c r="A642" s="33">
        <v>41303</v>
      </c>
      <c r="B642" s="29">
        <v>427</v>
      </c>
      <c r="C642">
        <v>49</v>
      </c>
      <c r="D642" s="34" t="s">
        <v>170</v>
      </c>
      <c r="E642" s="34" t="s">
        <v>168</v>
      </c>
      <c r="F642" s="35">
        <v>63.95</v>
      </c>
      <c r="G642" s="36">
        <v>0</v>
      </c>
      <c r="H642" s="35">
        <v>63.95</v>
      </c>
      <c r="I642" s="35">
        <v>27.1</v>
      </c>
      <c r="J642">
        <v>2</v>
      </c>
      <c r="K642">
        <v>3011</v>
      </c>
      <c r="L642" s="37">
        <f t="shared" si="27"/>
        <v>127.9</v>
      </c>
      <c r="M642" s="35">
        <f t="shared" si="28"/>
        <v>0</v>
      </c>
      <c r="N642" s="35">
        <f t="shared" si="29"/>
        <v>73.7</v>
      </c>
    </row>
    <row r="643" spans="1:14">
      <c r="A643" s="33">
        <v>41303</v>
      </c>
      <c r="B643" s="29">
        <v>428</v>
      </c>
      <c r="C643">
        <v>37</v>
      </c>
      <c r="D643" s="34" t="s">
        <v>167</v>
      </c>
      <c r="E643" s="34" t="s">
        <v>168</v>
      </c>
      <c r="F643" s="35">
        <v>24.95</v>
      </c>
      <c r="G643" s="36">
        <v>0</v>
      </c>
      <c r="H643" s="35">
        <v>24.95</v>
      </c>
      <c r="I643" s="35">
        <v>9.3800000000000008</v>
      </c>
      <c r="J643">
        <v>7</v>
      </c>
      <c r="K643">
        <v>3028</v>
      </c>
      <c r="L643" s="37">
        <f t="shared" ref="L643:L706" si="30">H643*J643</f>
        <v>174.65</v>
      </c>
      <c r="M643" s="35">
        <f t="shared" ref="M643:M706" si="31">F643-H643</f>
        <v>0</v>
      </c>
      <c r="N643" s="35">
        <f t="shared" ref="N643:N706" si="32">(H643-I643)*J643</f>
        <v>108.99</v>
      </c>
    </row>
    <row r="644" spans="1:14">
      <c r="A644" s="33">
        <v>41303</v>
      </c>
      <c r="B644" s="29">
        <v>429</v>
      </c>
      <c r="C644">
        <v>22</v>
      </c>
      <c r="D644" s="34" t="s">
        <v>170</v>
      </c>
      <c r="E644" s="34" t="s">
        <v>168</v>
      </c>
      <c r="F644" s="35">
        <v>0.95</v>
      </c>
      <c r="G644" s="36">
        <v>0</v>
      </c>
      <c r="H644" s="35">
        <v>0.95</v>
      </c>
      <c r="I644" s="35">
        <v>0.56999999999999995</v>
      </c>
      <c r="J644">
        <v>5</v>
      </c>
      <c r="K644">
        <v>3029</v>
      </c>
      <c r="L644" s="37">
        <f t="shared" si="30"/>
        <v>4.75</v>
      </c>
      <c r="M644" s="35">
        <f t="shared" si="31"/>
        <v>0</v>
      </c>
      <c r="N644" s="35">
        <f t="shared" si="32"/>
        <v>1.9</v>
      </c>
    </row>
    <row r="645" spans="1:14">
      <c r="A645" s="33">
        <v>41304</v>
      </c>
      <c r="B645" s="29">
        <v>430</v>
      </c>
      <c r="C645">
        <v>33</v>
      </c>
      <c r="D645" s="34" t="s">
        <v>173</v>
      </c>
      <c r="E645" s="34" t="s">
        <v>172</v>
      </c>
      <c r="F645" s="35">
        <v>19.95</v>
      </c>
      <c r="G645" s="36">
        <v>0</v>
      </c>
      <c r="H645" s="35">
        <v>19.95</v>
      </c>
      <c r="I645" s="35">
        <v>9.7799999999999994</v>
      </c>
      <c r="J645">
        <v>9</v>
      </c>
      <c r="K645">
        <v>3027</v>
      </c>
      <c r="L645" s="37">
        <f t="shared" si="30"/>
        <v>179.54999999999998</v>
      </c>
      <c r="M645" s="35">
        <f t="shared" si="31"/>
        <v>0</v>
      </c>
      <c r="N645" s="35">
        <f t="shared" si="32"/>
        <v>91.53</v>
      </c>
    </row>
    <row r="646" spans="1:14">
      <c r="A646" s="33">
        <v>41304</v>
      </c>
      <c r="B646" s="29">
        <v>431</v>
      </c>
      <c r="C646">
        <v>6</v>
      </c>
      <c r="D646" s="34" t="s">
        <v>173</v>
      </c>
      <c r="E646" s="34" t="s">
        <v>172</v>
      </c>
      <c r="F646" s="35">
        <v>55.95</v>
      </c>
      <c r="G646" s="36">
        <v>0</v>
      </c>
      <c r="H646" s="35">
        <v>55.95</v>
      </c>
      <c r="I646" s="35">
        <v>16.059999999999999</v>
      </c>
      <c r="J646">
        <v>23</v>
      </c>
      <c r="K646">
        <v>3027</v>
      </c>
      <c r="L646" s="37">
        <f t="shared" si="30"/>
        <v>1286.8500000000001</v>
      </c>
      <c r="M646" s="35">
        <f t="shared" si="31"/>
        <v>0</v>
      </c>
      <c r="N646" s="35">
        <f t="shared" si="32"/>
        <v>917.47</v>
      </c>
    </row>
    <row r="647" spans="1:14">
      <c r="A647" s="33">
        <v>41305</v>
      </c>
      <c r="B647" s="29">
        <v>432</v>
      </c>
      <c r="C647">
        <v>43</v>
      </c>
      <c r="D647" s="34" t="s">
        <v>169</v>
      </c>
      <c r="E647" s="34" t="s">
        <v>172</v>
      </c>
      <c r="F647" s="35">
        <v>11.95</v>
      </c>
      <c r="G647" s="36">
        <v>0</v>
      </c>
      <c r="H647" s="35">
        <v>11.95</v>
      </c>
      <c r="I647" s="35">
        <v>3.32</v>
      </c>
      <c r="J647">
        <v>7</v>
      </c>
      <c r="K647">
        <v>3010</v>
      </c>
      <c r="L647" s="37">
        <f t="shared" si="30"/>
        <v>83.649999999999991</v>
      </c>
      <c r="M647" s="35">
        <f t="shared" si="31"/>
        <v>0</v>
      </c>
      <c r="N647" s="35">
        <f t="shared" si="32"/>
        <v>60.41</v>
      </c>
    </row>
    <row r="648" spans="1:14">
      <c r="A648" s="33">
        <v>41305</v>
      </c>
      <c r="B648" s="29">
        <v>433</v>
      </c>
      <c r="C648">
        <v>48</v>
      </c>
      <c r="D648" s="34" t="s">
        <v>167</v>
      </c>
      <c r="E648" s="34" t="s">
        <v>172</v>
      </c>
      <c r="F648" s="35">
        <v>3.95</v>
      </c>
      <c r="G648" s="36">
        <v>0</v>
      </c>
      <c r="H648" s="35">
        <v>3.95</v>
      </c>
      <c r="I648" s="35">
        <v>1.43</v>
      </c>
      <c r="J648">
        <v>10</v>
      </c>
      <c r="K648">
        <v>3018</v>
      </c>
      <c r="L648" s="37">
        <f t="shared" si="30"/>
        <v>39.5</v>
      </c>
      <c r="M648" s="35">
        <f t="shared" si="31"/>
        <v>0</v>
      </c>
      <c r="N648" s="35">
        <f t="shared" si="32"/>
        <v>25.200000000000003</v>
      </c>
    </row>
    <row r="649" spans="1:14">
      <c r="A649" s="33">
        <v>41305</v>
      </c>
      <c r="B649" s="29">
        <v>434</v>
      </c>
      <c r="C649">
        <v>35</v>
      </c>
      <c r="D649" s="34" t="s">
        <v>169</v>
      </c>
      <c r="E649" s="34" t="s">
        <v>172</v>
      </c>
      <c r="F649" s="35">
        <v>0.95</v>
      </c>
      <c r="G649" s="36">
        <v>0</v>
      </c>
      <c r="H649" s="35">
        <v>0.95</v>
      </c>
      <c r="I649" s="35">
        <v>0.47</v>
      </c>
      <c r="J649">
        <v>7</v>
      </c>
      <c r="K649">
        <v>3010</v>
      </c>
      <c r="L649" s="37">
        <f t="shared" si="30"/>
        <v>6.6499999999999995</v>
      </c>
      <c r="M649" s="35">
        <f t="shared" si="31"/>
        <v>0</v>
      </c>
      <c r="N649" s="35">
        <f t="shared" si="32"/>
        <v>3.36</v>
      </c>
    </row>
    <row r="650" spans="1:14">
      <c r="A650" s="33">
        <v>41305</v>
      </c>
      <c r="B650" s="29">
        <v>435</v>
      </c>
      <c r="C650">
        <v>37</v>
      </c>
      <c r="D650" s="34" t="s">
        <v>167</v>
      </c>
      <c r="E650" s="34" t="s">
        <v>172</v>
      </c>
      <c r="F650" s="35">
        <v>24.95</v>
      </c>
      <c r="G650" s="36">
        <v>0</v>
      </c>
      <c r="H650" s="35">
        <v>24.95</v>
      </c>
      <c r="I650" s="35">
        <v>9.3800000000000008</v>
      </c>
      <c r="J650">
        <v>8</v>
      </c>
      <c r="K650">
        <v>3028</v>
      </c>
      <c r="L650" s="37">
        <f t="shared" si="30"/>
        <v>199.6</v>
      </c>
      <c r="M650" s="35">
        <f t="shared" si="31"/>
        <v>0</v>
      </c>
      <c r="N650" s="35">
        <f t="shared" si="32"/>
        <v>124.55999999999999</v>
      </c>
    </row>
    <row r="651" spans="1:14">
      <c r="A651" s="33">
        <v>41305</v>
      </c>
      <c r="B651" s="29">
        <v>435</v>
      </c>
      <c r="C651">
        <v>26</v>
      </c>
      <c r="D651" s="34" t="s">
        <v>167</v>
      </c>
      <c r="E651" s="34" t="s">
        <v>172</v>
      </c>
      <c r="F651" s="35">
        <v>0.95</v>
      </c>
      <c r="G651" s="36">
        <v>0</v>
      </c>
      <c r="H651" s="35">
        <v>0.95</v>
      </c>
      <c r="I651" s="35">
        <v>0.42</v>
      </c>
      <c r="J651">
        <v>4</v>
      </c>
      <c r="K651">
        <v>3028</v>
      </c>
      <c r="L651" s="37">
        <f t="shared" si="30"/>
        <v>3.8</v>
      </c>
      <c r="M651" s="35">
        <f t="shared" si="31"/>
        <v>0</v>
      </c>
      <c r="N651" s="35">
        <f t="shared" si="32"/>
        <v>2.12</v>
      </c>
    </row>
    <row r="652" spans="1:14">
      <c r="A652" s="33">
        <v>41306</v>
      </c>
      <c r="B652" s="29">
        <v>436</v>
      </c>
      <c r="C652">
        <v>21</v>
      </c>
      <c r="D652" s="34" t="s">
        <v>173</v>
      </c>
      <c r="E652" s="34" t="s">
        <v>172</v>
      </c>
      <c r="F652" s="35">
        <v>26.95</v>
      </c>
      <c r="G652" s="36">
        <v>0</v>
      </c>
      <c r="H652" s="35">
        <v>26.95</v>
      </c>
      <c r="I652" s="35">
        <v>12.42</v>
      </c>
      <c r="J652">
        <v>4</v>
      </c>
      <c r="K652">
        <v>3019</v>
      </c>
      <c r="L652" s="37">
        <f t="shared" si="30"/>
        <v>107.8</v>
      </c>
      <c r="M652" s="35">
        <f t="shared" si="31"/>
        <v>0</v>
      </c>
      <c r="N652" s="35">
        <f t="shared" si="32"/>
        <v>58.12</v>
      </c>
    </row>
    <row r="653" spans="1:14">
      <c r="A653" s="33">
        <v>41306</v>
      </c>
      <c r="B653" s="29">
        <v>437</v>
      </c>
      <c r="C653">
        <v>4</v>
      </c>
      <c r="D653" s="34" t="s">
        <v>170</v>
      </c>
      <c r="E653" s="34" t="s">
        <v>172</v>
      </c>
      <c r="F653" s="35">
        <v>73.95</v>
      </c>
      <c r="G653" s="36">
        <v>0</v>
      </c>
      <c r="H653" s="35">
        <v>73.95</v>
      </c>
      <c r="I653" s="35">
        <v>38.86</v>
      </c>
      <c r="J653">
        <v>2</v>
      </c>
      <c r="K653">
        <v>3013</v>
      </c>
      <c r="L653" s="37">
        <f t="shared" si="30"/>
        <v>147.9</v>
      </c>
      <c r="M653" s="35">
        <f t="shared" si="31"/>
        <v>0</v>
      </c>
      <c r="N653" s="35">
        <f t="shared" si="32"/>
        <v>70.180000000000007</v>
      </c>
    </row>
    <row r="654" spans="1:14">
      <c r="A654" s="33">
        <v>41306</v>
      </c>
      <c r="B654" s="29">
        <v>438</v>
      </c>
      <c r="C654">
        <v>48</v>
      </c>
      <c r="D654" s="34" t="s">
        <v>170</v>
      </c>
      <c r="E654" s="34" t="s">
        <v>172</v>
      </c>
      <c r="F654" s="35">
        <v>3.95</v>
      </c>
      <c r="G654" s="36">
        <v>0</v>
      </c>
      <c r="H654" s="35">
        <v>3.95</v>
      </c>
      <c r="I654" s="35">
        <v>1.43</v>
      </c>
      <c r="J654">
        <v>17</v>
      </c>
      <c r="K654">
        <v>3020</v>
      </c>
      <c r="L654" s="37">
        <f t="shared" si="30"/>
        <v>67.150000000000006</v>
      </c>
      <c r="M654" s="35">
        <f t="shared" si="31"/>
        <v>0</v>
      </c>
      <c r="N654" s="35">
        <f t="shared" si="32"/>
        <v>42.840000000000011</v>
      </c>
    </row>
    <row r="655" spans="1:14">
      <c r="A655" s="33">
        <v>41306</v>
      </c>
      <c r="B655" s="29">
        <v>439</v>
      </c>
      <c r="C655">
        <v>4</v>
      </c>
      <c r="D655" s="34" t="s">
        <v>173</v>
      </c>
      <c r="E655" s="34" t="s">
        <v>172</v>
      </c>
      <c r="F655" s="35">
        <v>73.95</v>
      </c>
      <c r="G655" s="36">
        <v>0.1</v>
      </c>
      <c r="H655" s="35">
        <v>66.56</v>
      </c>
      <c r="I655" s="35">
        <v>38.86</v>
      </c>
      <c r="J655">
        <v>1</v>
      </c>
      <c r="K655">
        <v>3010</v>
      </c>
      <c r="L655" s="37">
        <f t="shared" si="30"/>
        <v>66.56</v>
      </c>
      <c r="M655" s="35">
        <f t="shared" si="31"/>
        <v>7.3900000000000006</v>
      </c>
      <c r="N655" s="35">
        <f t="shared" si="32"/>
        <v>27.700000000000003</v>
      </c>
    </row>
    <row r="656" spans="1:14">
      <c r="A656" s="33">
        <v>41306</v>
      </c>
      <c r="B656" s="29">
        <v>440</v>
      </c>
      <c r="C656">
        <v>15</v>
      </c>
      <c r="D656" s="34" t="s">
        <v>173</v>
      </c>
      <c r="E656" s="34" t="s">
        <v>172</v>
      </c>
      <c r="F656" s="35">
        <v>28.95</v>
      </c>
      <c r="G656" s="36">
        <v>0</v>
      </c>
      <c r="H656" s="35">
        <v>28.95</v>
      </c>
      <c r="I656" s="35">
        <v>17.53</v>
      </c>
      <c r="J656">
        <v>22</v>
      </c>
      <c r="K656">
        <v>3011</v>
      </c>
      <c r="L656" s="37">
        <f t="shared" si="30"/>
        <v>636.9</v>
      </c>
      <c r="M656" s="35">
        <f t="shared" si="31"/>
        <v>0</v>
      </c>
      <c r="N656" s="35">
        <f t="shared" si="32"/>
        <v>251.23999999999995</v>
      </c>
    </row>
    <row r="657" spans="1:14">
      <c r="A657" s="33">
        <v>41306</v>
      </c>
      <c r="B657" s="29">
        <v>441</v>
      </c>
      <c r="C657">
        <v>39</v>
      </c>
      <c r="D657" s="34" t="s">
        <v>170</v>
      </c>
      <c r="E657" s="34" t="s">
        <v>172</v>
      </c>
      <c r="F657" s="35">
        <v>26.95</v>
      </c>
      <c r="G657" s="36">
        <v>0.1</v>
      </c>
      <c r="H657" s="35">
        <v>24.26</v>
      </c>
      <c r="I657" s="35">
        <v>12.24</v>
      </c>
      <c r="J657">
        <v>13</v>
      </c>
      <c r="K657">
        <v>3015</v>
      </c>
      <c r="L657" s="37">
        <f t="shared" si="30"/>
        <v>315.38</v>
      </c>
      <c r="M657" s="35">
        <f t="shared" si="31"/>
        <v>2.6899999999999977</v>
      </c>
      <c r="N657" s="35">
        <f t="shared" si="32"/>
        <v>156.26000000000002</v>
      </c>
    </row>
    <row r="658" spans="1:14">
      <c r="A658" s="33">
        <v>41306</v>
      </c>
      <c r="B658" s="29">
        <v>442</v>
      </c>
      <c r="C658">
        <v>40</v>
      </c>
      <c r="D658" s="34" t="s">
        <v>170</v>
      </c>
      <c r="E658" s="34" t="s">
        <v>172</v>
      </c>
      <c r="F658" s="35">
        <v>16.95</v>
      </c>
      <c r="G658" s="36">
        <v>0</v>
      </c>
      <c r="H658" s="35">
        <v>16.95</v>
      </c>
      <c r="I658" s="35">
        <v>6.53</v>
      </c>
      <c r="J658">
        <v>2</v>
      </c>
      <c r="K658">
        <v>3032</v>
      </c>
      <c r="L658" s="37">
        <f t="shared" si="30"/>
        <v>33.9</v>
      </c>
      <c r="M658" s="35">
        <f t="shared" si="31"/>
        <v>0</v>
      </c>
      <c r="N658" s="35">
        <f t="shared" si="32"/>
        <v>20.839999999999996</v>
      </c>
    </row>
    <row r="659" spans="1:14">
      <c r="A659" s="33">
        <v>41306</v>
      </c>
      <c r="B659" s="29">
        <v>443</v>
      </c>
      <c r="C659">
        <v>39</v>
      </c>
      <c r="D659" s="34" t="s">
        <v>173</v>
      </c>
      <c r="E659" s="34" t="s">
        <v>172</v>
      </c>
      <c r="F659" s="35">
        <v>26.95</v>
      </c>
      <c r="G659" s="36">
        <v>0</v>
      </c>
      <c r="H659" s="35">
        <v>26.95</v>
      </c>
      <c r="I659" s="35">
        <v>12.24</v>
      </c>
      <c r="J659">
        <v>13</v>
      </c>
      <c r="K659">
        <v>3025</v>
      </c>
      <c r="L659" s="37">
        <f t="shared" si="30"/>
        <v>350.34999999999997</v>
      </c>
      <c r="M659" s="35">
        <f t="shared" si="31"/>
        <v>0</v>
      </c>
      <c r="N659" s="35">
        <f t="shared" si="32"/>
        <v>191.23</v>
      </c>
    </row>
    <row r="660" spans="1:14">
      <c r="A660" s="33">
        <v>41306</v>
      </c>
      <c r="B660" s="29">
        <v>444</v>
      </c>
      <c r="C660">
        <v>24</v>
      </c>
      <c r="D660" s="34" t="s">
        <v>170</v>
      </c>
      <c r="E660" s="34" t="s">
        <v>172</v>
      </c>
      <c r="F660" s="35">
        <v>27.95</v>
      </c>
      <c r="G660" s="36">
        <v>0</v>
      </c>
      <c r="H660" s="35">
        <v>27.95</v>
      </c>
      <c r="I660" s="35">
        <v>16.8</v>
      </c>
      <c r="J660">
        <v>21</v>
      </c>
      <c r="K660">
        <v>3026</v>
      </c>
      <c r="L660" s="37">
        <f t="shared" si="30"/>
        <v>586.94999999999993</v>
      </c>
      <c r="M660" s="35">
        <f t="shared" si="31"/>
        <v>0</v>
      </c>
      <c r="N660" s="35">
        <f t="shared" si="32"/>
        <v>234.14999999999998</v>
      </c>
    </row>
    <row r="661" spans="1:14">
      <c r="A661" s="33">
        <v>41306</v>
      </c>
      <c r="B661" s="29">
        <v>445</v>
      </c>
      <c r="C661">
        <v>40</v>
      </c>
      <c r="D661" s="34" t="s">
        <v>173</v>
      </c>
      <c r="E661" s="34" t="s">
        <v>172</v>
      </c>
      <c r="F661" s="35">
        <v>16.95</v>
      </c>
      <c r="G661" s="36">
        <v>0</v>
      </c>
      <c r="H661" s="35">
        <v>16.95</v>
      </c>
      <c r="I661" s="35">
        <v>6.53</v>
      </c>
      <c r="J661">
        <v>24</v>
      </c>
      <c r="K661">
        <v>3022</v>
      </c>
      <c r="L661" s="37">
        <f t="shared" si="30"/>
        <v>406.79999999999995</v>
      </c>
      <c r="M661" s="35">
        <f t="shared" si="31"/>
        <v>0</v>
      </c>
      <c r="N661" s="35">
        <f t="shared" si="32"/>
        <v>250.07999999999996</v>
      </c>
    </row>
    <row r="662" spans="1:14">
      <c r="A662" s="33">
        <v>41306</v>
      </c>
      <c r="B662" s="29">
        <v>445</v>
      </c>
      <c r="C662">
        <v>29</v>
      </c>
      <c r="D662" s="34" t="s">
        <v>173</v>
      </c>
      <c r="E662" s="34" t="s">
        <v>172</v>
      </c>
      <c r="F662" s="35">
        <v>40.950000000000003</v>
      </c>
      <c r="G662" s="36">
        <v>0</v>
      </c>
      <c r="H662" s="35">
        <v>40.950000000000003</v>
      </c>
      <c r="I662" s="35">
        <v>15.51</v>
      </c>
      <c r="J662">
        <v>4</v>
      </c>
      <c r="K662">
        <v>3022</v>
      </c>
      <c r="L662" s="37">
        <f t="shared" si="30"/>
        <v>163.80000000000001</v>
      </c>
      <c r="M662" s="35">
        <f t="shared" si="31"/>
        <v>0</v>
      </c>
      <c r="N662" s="35">
        <f t="shared" si="32"/>
        <v>101.76000000000002</v>
      </c>
    </row>
    <row r="663" spans="1:14">
      <c r="A663" s="33">
        <v>41306</v>
      </c>
      <c r="B663" s="29">
        <v>445</v>
      </c>
      <c r="C663">
        <v>20</v>
      </c>
      <c r="D663" s="34" t="s">
        <v>173</v>
      </c>
      <c r="E663" s="34" t="s">
        <v>172</v>
      </c>
      <c r="F663" s="35">
        <v>16.95</v>
      </c>
      <c r="G663" s="36">
        <v>0</v>
      </c>
      <c r="H663" s="35">
        <v>16.95</v>
      </c>
      <c r="I663" s="35">
        <v>6.76</v>
      </c>
      <c r="J663">
        <v>15</v>
      </c>
      <c r="K663">
        <v>3022</v>
      </c>
      <c r="L663" s="37">
        <f t="shared" si="30"/>
        <v>254.25</v>
      </c>
      <c r="M663" s="35">
        <f t="shared" si="31"/>
        <v>0</v>
      </c>
      <c r="N663" s="35">
        <f t="shared" si="32"/>
        <v>152.85</v>
      </c>
    </row>
    <row r="664" spans="1:14">
      <c r="A664" s="33">
        <v>41306</v>
      </c>
      <c r="B664" s="29">
        <v>445</v>
      </c>
      <c r="C664">
        <v>7</v>
      </c>
      <c r="D664" s="34" t="s">
        <v>173</v>
      </c>
      <c r="E664" s="34" t="s">
        <v>172</v>
      </c>
      <c r="F664" s="35">
        <v>20.95</v>
      </c>
      <c r="G664" s="36">
        <v>0</v>
      </c>
      <c r="H664" s="35">
        <v>20.95</v>
      </c>
      <c r="I664" s="35">
        <v>10.039999999999999</v>
      </c>
      <c r="J664">
        <v>12</v>
      </c>
      <c r="K664">
        <v>3022</v>
      </c>
      <c r="L664" s="37">
        <f t="shared" si="30"/>
        <v>251.39999999999998</v>
      </c>
      <c r="M664" s="35">
        <f t="shared" si="31"/>
        <v>0</v>
      </c>
      <c r="N664" s="35">
        <f t="shared" si="32"/>
        <v>130.92000000000002</v>
      </c>
    </row>
    <row r="665" spans="1:14">
      <c r="A665" s="33">
        <v>41306</v>
      </c>
      <c r="B665" s="29">
        <v>445</v>
      </c>
      <c r="C665">
        <v>35</v>
      </c>
      <c r="D665" s="34" t="s">
        <v>173</v>
      </c>
      <c r="E665" s="34" t="s">
        <v>172</v>
      </c>
      <c r="F665" s="35">
        <v>0.95</v>
      </c>
      <c r="G665" s="36">
        <v>0</v>
      </c>
      <c r="H665" s="35">
        <v>0.95</v>
      </c>
      <c r="I665" s="35">
        <v>0.47</v>
      </c>
      <c r="J665">
        <v>2</v>
      </c>
      <c r="K665">
        <v>3022</v>
      </c>
      <c r="L665" s="37">
        <f t="shared" si="30"/>
        <v>1.9</v>
      </c>
      <c r="M665" s="35">
        <f t="shared" si="31"/>
        <v>0</v>
      </c>
      <c r="N665" s="35">
        <f t="shared" si="32"/>
        <v>0.96</v>
      </c>
    </row>
    <row r="666" spans="1:14">
      <c r="A666" s="33">
        <v>41306</v>
      </c>
      <c r="B666" s="29">
        <v>446</v>
      </c>
      <c r="C666">
        <v>4</v>
      </c>
      <c r="D666" s="34" t="s">
        <v>170</v>
      </c>
      <c r="E666" s="34" t="s">
        <v>172</v>
      </c>
      <c r="F666" s="35">
        <v>73.95</v>
      </c>
      <c r="G666" s="36">
        <v>0</v>
      </c>
      <c r="H666" s="35">
        <v>73.95</v>
      </c>
      <c r="I666" s="35">
        <v>38.86</v>
      </c>
      <c r="J666">
        <v>1</v>
      </c>
      <c r="K666">
        <v>3028</v>
      </c>
      <c r="L666" s="37">
        <f t="shared" si="30"/>
        <v>73.95</v>
      </c>
      <c r="M666" s="35">
        <f t="shared" si="31"/>
        <v>0</v>
      </c>
      <c r="N666" s="35">
        <f t="shared" si="32"/>
        <v>35.090000000000003</v>
      </c>
    </row>
    <row r="667" spans="1:14">
      <c r="A667" s="33">
        <v>41306</v>
      </c>
      <c r="B667" s="29">
        <v>447</v>
      </c>
      <c r="C667">
        <v>38</v>
      </c>
      <c r="D667" s="34" t="s">
        <v>173</v>
      </c>
      <c r="E667" s="34" t="s">
        <v>172</v>
      </c>
      <c r="F667" s="35">
        <v>24.95</v>
      </c>
      <c r="G667" s="36">
        <v>0</v>
      </c>
      <c r="H667" s="35">
        <v>24.95</v>
      </c>
      <c r="I667" s="35">
        <v>11.48</v>
      </c>
      <c r="J667">
        <v>2</v>
      </c>
      <c r="K667">
        <v>3014</v>
      </c>
      <c r="L667" s="37">
        <f t="shared" si="30"/>
        <v>49.9</v>
      </c>
      <c r="M667" s="35">
        <f t="shared" si="31"/>
        <v>0</v>
      </c>
      <c r="N667" s="35">
        <f t="shared" si="32"/>
        <v>26.939999999999998</v>
      </c>
    </row>
    <row r="668" spans="1:14">
      <c r="A668" s="33">
        <v>41306</v>
      </c>
      <c r="B668" s="29">
        <v>447</v>
      </c>
      <c r="C668">
        <v>2</v>
      </c>
      <c r="D668" s="34" t="s">
        <v>173</v>
      </c>
      <c r="E668" s="34" t="s">
        <v>172</v>
      </c>
      <c r="F668" s="35">
        <v>44.95</v>
      </c>
      <c r="G668" s="36">
        <v>0</v>
      </c>
      <c r="H668" s="35">
        <v>44.95</v>
      </c>
      <c r="I668" s="35">
        <v>27.95</v>
      </c>
      <c r="J668">
        <v>5</v>
      </c>
      <c r="K668">
        <v>3014</v>
      </c>
      <c r="L668" s="37">
        <f t="shared" si="30"/>
        <v>224.75</v>
      </c>
      <c r="M668" s="35">
        <f t="shared" si="31"/>
        <v>0</v>
      </c>
      <c r="N668" s="35">
        <f t="shared" si="32"/>
        <v>85.000000000000014</v>
      </c>
    </row>
    <row r="669" spans="1:14">
      <c r="A669" s="33">
        <v>41306</v>
      </c>
      <c r="B669" s="29">
        <v>447</v>
      </c>
      <c r="C669">
        <v>3</v>
      </c>
      <c r="D669" s="34" t="s">
        <v>173</v>
      </c>
      <c r="E669" s="34" t="s">
        <v>172</v>
      </c>
      <c r="F669" s="35">
        <v>59.95</v>
      </c>
      <c r="G669" s="36">
        <v>0</v>
      </c>
      <c r="H669" s="35">
        <v>59.95</v>
      </c>
      <c r="I669" s="35">
        <v>28.73</v>
      </c>
      <c r="J669">
        <v>15</v>
      </c>
      <c r="K669">
        <v>3014</v>
      </c>
      <c r="L669" s="37">
        <f t="shared" si="30"/>
        <v>899.25</v>
      </c>
      <c r="M669" s="35">
        <f t="shared" si="31"/>
        <v>0</v>
      </c>
      <c r="N669" s="35">
        <f t="shared" si="32"/>
        <v>468.3</v>
      </c>
    </row>
    <row r="670" spans="1:14">
      <c r="A670" s="33">
        <v>41306</v>
      </c>
      <c r="B670" s="29">
        <v>447</v>
      </c>
      <c r="C670">
        <v>45</v>
      </c>
      <c r="D670" s="34" t="s">
        <v>173</v>
      </c>
      <c r="E670" s="34" t="s">
        <v>172</v>
      </c>
      <c r="F670" s="35">
        <v>38.950000000000003</v>
      </c>
      <c r="G670" s="36">
        <v>0</v>
      </c>
      <c r="H670" s="35">
        <v>38.950000000000003</v>
      </c>
      <c r="I670" s="35">
        <v>22.33</v>
      </c>
      <c r="J670">
        <v>3</v>
      </c>
      <c r="K670">
        <v>3014</v>
      </c>
      <c r="L670" s="37">
        <f t="shared" si="30"/>
        <v>116.85000000000001</v>
      </c>
      <c r="M670" s="35">
        <f t="shared" si="31"/>
        <v>0</v>
      </c>
      <c r="N670" s="35">
        <f t="shared" si="32"/>
        <v>49.860000000000014</v>
      </c>
    </row>
    <row r="671" spans="1:14">
      <c r="A671" s="33">
        <v>41306</v>
      </c>
      <c r="B671" s="29">
        <v>448</v>
      </c>
      <c r="C671">
        <v>8</v>
      </c>
      <c r="D671" s="34" t="s">
        <v>170</v>
      </c>
      <c r="E671" s="34" t="s">
        <v>172</v>
      </c>
      <c r="F671" s="35">
        <v>7.95</v>
      </c>
      <c r="G671" s="36">
        <v>0</v>
      </c>
      <c r="H671" s="35">
        <v>7.95</v>
      </c>
      <c r="I671" s="35">
        <v>4.53</v>
      </c>
      <c r="J671">
        <v>26</v>
      </c>
      <c r="K671">
        <v>3010</v>
      </c>
      <c r="L671" s="37">
        <f t="shared" si="30"/>
        <v>206.70000000000002</v>
      </c>
      <c r="M671" s="35">
        <f t="shared" si="31"/>
        <v>0</v>
      </c>
      <c r="N671" s="35">
        <f t="shared" si="32"/>
        <v>88.92</v>
      </c>
    </row>
    <row r="672" spans="1:14">
      <c r="A672" s="33">
        <v>41306</v>
      </c>
      <c r="B672" s="29">
        <v>449</v>
      </c>
      <c r="C672">
        <v>47</v>
      </c>
      <c r="D672" s="34" t="s">
        <v>173</v>
      </c>
      <c r="E672" s="34" t="s">
        <v>172</v>
      </c>
      <c r="F672" s="35">
        <v>28.95</v>
      </c>
      <c r="G672" s="36">
        <v>0</v>
      </c>
      <c r="H672" s="35">
        <v>28.95</v>
      </c>
      <c r="I672" s="35">
        <v>8.86</v>
      </c>
      <c r="J672">
        <v>2</v>
      </c>
      <c r="K672">
        <v>3020</v>
      </c>
      <c r="L672" s="37">
        <f t="shared" si="30"/>
        <v>57.9</v>
      </c>
      <c r="M672" s="35">
        <f t="shared" si="31"/>
        <v>0</v>
      </c>
      <c r="N672" s="35">
        <f t="shared" si="32"/>
        <v>40.18</v>
      </c>
    </row>
    <row r="673" spans="1:14">
      <c r="A673" s="33">
        <v>41306</v>
      </c>
      <c r="B673" s="29">
        <v>450</v>
      </c>
      <c r="C673">
        <v>26</v>
      </c>
      <c r="D673" s="34" t="s">
        <v>170</v>
      </c>
      <c r="E673" s="34" t="s">
        <v>172</v>
      </c>
      <c r="F673" s="35">
        <v>0.95</v>
      </c>
      <c r="G673" s="36">
        <v>0</v>
      </c>
      <c r="H673" s="35">
        <v>0.95</v>
      </c>
      <c r="I673" s="35">
        <v>0.42</v>
      </c>
      <c r="J673">
        <v>3</v>
      </c>
      <c r="K673">
        <v>3013</v>
      </c>
      <c r="L673" s="37">
        <f t="shared" si="30"/>
        <v>2.8499999999999996</v>
      </c>
      <c r="M673" s="35">
        <f t="shared" si="31"/>
        <v>0</v>
      </c>
      <c r="N673" s="35">
        <f t="shared" si="32"/>
        <v>1.59</v>
      </c>
    </row>
    <row r="674" spans="1:14">
      <c r="A674" s="33">
        <v>41306</v>
      </c>
      <c r="B674" s="29">
        <v>451</v>
      </c>
      <c r="C674">
        <v>6</v>
      </c>
      <c r="D674" s="34" t="s">
        <v>173</v>
      </c>
      <c r="E674" s="34" t="s">
        <v>172</v>
      </c>
      <c r="F674" s="35">
        <v>55.95</v>
      </c>
      <c r="G674" s="36">
        <v>0</v>
      </c>
      <c r="H674" s="35">
        <v>55.95</v>
      </c>
      <c r="I674" s="35">
        <v>16.059999999999999</v>
      </c>
      <c r="J674">
        <v>11</v>
      </c>
      <c r="K674">
        <v>3029</v>
      </c>
      <c r="L674" s="37">
        <f t="shared" si="30"/>
        <v>615.45000000000005</v>
      </c>
      <c r="M674" s="35">
        <f t="shared" si="31"/>
        <v>0</v>
      </c>
      <c r="N674" s="35">
        <f t="shared" si="32"/>
        <v>438.79</v>
      </c>
    </row>
    <row r="675" spans="1:14">
      <c r="A675" s="33">
        <v>41306</v>
      </c>
      <c r="B675" s="29">
        <v>451</v>
      </c>
      <c r="C675">
        <v>50</v>
      </c>
      <c r="D675" s="34" t="s">
        <v>173</v>
      </c>
      <c r="E675" s="34" t="s">
        <v>172</v>
      </c>
      <c r="F675" s="35">
        <v>24.95</v>
      </c>
      <c r="G675" s="36">
        <v>0</v>
      </c>
      <c r="H675" s="35">
        <v>24.95</v>
      </c>
      <c r="I675" s="35">
        <v>12.14</v>
      </c>
      <c r="J675">
        <v>1</v>
      </c>
      <c r="K675">
        <v>3029</v>
      </c>
      <c r="L675" s="37">
        <f t="shared" si="30"/>
        <v>24.95</v>
      </c>
      <c r="M675" s="35">
        <f t="shared" si="31"/>
        <v>0</v>
      </c>
      <c r="N675" s="35">
        <f t="shared" si="32"/>
        <v>12.809999999999999</v>
      </c>
    </row>
    <row r="676" spans="1:14">
      <c r="A676" s="33">
        <v>41306</v>
      </c>
      <c r="B676" s="29">
        <v>451</v>
      </c>
      <c r="C676">
        <v>17</v>
      </c>
      <c r="D676" s="34" t="s">
        <v>173</v>
      </c>
      <c r="E676" s="34" t="s">
        <v>172</v>
      </c>
      <c r="F676" s="35">
        <v>49.95</v>
      </c>
      <c r="G676" s="36">
        <v>0</v>
      </c>
      <c r="H676" s="35">
        <v>49.95</v>
      </c>
      <c r="I676" s="35">
        <v>23.93</v>
      </c>
      <c r="J676">
        <v>20</v>
      </c>
      <c r="K676">
        <v>3029</v>
      </c>
      <c r="L676" s="37">
        <f t="shared" si="30"/>
        <v>999</v>
      </c>
      <c r="M676" s="35">
        <f t="shared" si="31"/>
        <v>0</v>
      </c>
      <c r="N676" s="35">
        <f t="shared" si="32"/>
        <v>520.40000000000009</v>
      </c>
    </row>
    <row r="677" spans="1:14">
      <c r="A677" s="33">
        <v>41306</v>
      </c>
      <c r="B677" s="29">
        <v>452</v>
      </c>
      <c r="C677">
        <v>26</v>
      </c>
      <c r="D677" s="34" t="s">
        <v>170</v>
      </c>
      <c r="E677" s="34" t="s">
        <v>172</v>
      </c>
      <c r="F677" s="35">
        <v>0.95</v>
      </c>
      <c r="G677" s="36">
        <v>0</v>
      </c>
      <c r="H677" s="35">
        <v>0.95</v>
      </c>
      <c r="I677" s="35">
        <v>0.42</v>
      </c>
      <c r="J677">
        <v>2</v>
      </c>
      <c r="K677">
        <v>3024</v>
      </c>
      <c r="L677" s="37">
        <f t="shared" si="30"/>
        <v>1.9</v>
      </c>
      <c r="M677" s="35">
        <f t="shared" si="31"/>
        <v>0</v>
      </c>
      <c r="N677" s="35">
        <f t="shared" si="32"/>
        <v>1.06</v>
      </c>
    </row>
    <row r="678" spans="1:14">
      <c r="A678" s="33">
        <v>41306</v>
      </c>
      <c r="B678" s="29">
        <v>453</v>
      </c>
      <c r="C678">
        <v>4</v>
      </c>
      <c r="D678" s="34" t="s">
        <v>173</v>
      </c>
      <c r="E678" s="34" t="s">
        <v>172</v>
      </c>
      <c r="F678" s="35">
        <v>73.95</v>
      </c>
      <c r="G678" s="36">
        <v>0</v>
      </c>
      <c r="H678" s="35">
        <v>73.95</v>
      </c>
      <c r="I678" s="35">
        <v>38.86</v>
      </c>
      <c r="J678">
        <v>1</v>
      </c>
      <c r="K678">
        <v>3023</v>
      </c>
      <c r="L678" s="37">
        <f t="shared" si="30"/>
        <v>73.95</v>
      </c>
      <c r="M678" s="35">
        <f t="shared" si="31"/>
        <v>0</v>
      </c>
      <c r="N678" s="35">
        <f t="shared" si="32"/>
        <v>35.090000000000003</v>
      </c>
    </row>
    <row r="679" spans="1:14">
      <c r="A679" s="33">
        <v>41306</v>
      </c>
      <c r="B679" s="29">
        <v>454</v>
      </c>
      <c r="C679">
        <v>37</v>
      </c>
      <c r="D679" s="34" t="s">
        <v>173</v>
      </c>
      <c r="E679" s="34" t="s">
        <v>172</v>
      </c>
      <c r="F679" s="35">
        <v>24.95</v>
      </c>
      <c r="G679" s="36">
        <v>0</v>
      </c>
      <c r="H679" s="35">
        <v>24.95</v>
      </c>
      <c r="I679" s="35">
        <v>9.3800000000000008</v>
      </c>
      <c r="J679">
        <v>3</v>
      </c>
      <c r="K679">
        <v>3032</v>
      </c>
      <c r="L679" s="37">
        <f t="shared" si="30"/>
        <v>74.849999999999994</v>
      </c>
      <c r="M679" s="35">
        <f t="shared" si="31"/>
        <v>0</v>
      </c>
      <c r="N679" s="35">
        <f t="shared" si="32"/>
        <v>46.709999999999994</v>
      </c>
    </row>
    <row r="680" spans="1:14">
      <c r="A680" s="33">
        <v>41306</v>
      </c>
      <c r="B680" s="29">
        <v>455</v>
      </c>
      <c r="C680">
        <v>33</v>
      </c>
      <c r="D680" s="34" t="s">
        <v>170</v>
      </c>
      <c r="E680" s="34" t="s">
        <v>172</v>
      </c>
      <c r="F680" s="35">
        <v>19.95</v>
      </c>
      <c r="G680" s="36">
        <v>0.1</v>
      </c>
      <c r="H680" s="35">
        <v>17.96</v>
      </c>
      <c r="I680" s="35">
        <v>9.7799999999999994</v>
      </c>
      <c r="J680">
        <v>9</v>
      </c>
      <c r="K680">
        <v>3018</v>
      </c>
      <c r="L680" s="37">
        <f t="shared" si="30"/>
        <v>161.64000000000001</v>
      </c>
      <c r="M680" s="35">
        <f t="shared" si="31"/>
        <v>1.9899999999999984</v>
      </c>
      <c r="N680" s="35">
        <f t="shared" si="32"/>
        <v>73.620000000000019</v>
      </c>
    </row>
    <row r="681" spans="1:14">
      <c r="A681" s="33">
        <v>41306</v>
      </c>
      <c r="B681" s="29">
        <v>455</v>
      </c>
      <c r="C681">
        <v>29</v>
      </c>
      <c r="D681" s="34" t="s">
        <v>170</v>
      </c>
      <c r="E681" s="34" t="s">
        <v>172</v>
      </c>
      <c r="F681" s="35">
        <v>40.950000000000003</v>
      </c>
      <c r="G681" s="36">
        <v>0</v>
      </c>
      <c r="H681" s="35">
        <v>40.950000000000003</v>
      </c>
      <c r="I681" s="35">
        <v>15.51</v>
      </c>
      <c r="J681">
        <v>2</v>
      </c>
      <c r="K681">
        <v>3018</v>
      </c>
      <c r="L681" s="37">
        <f t="shared" si="30"/>
        <v>81.900000000000006</v>
      </c>
      <c r="M681" s="35">
        <f t="shared" si="31"/>
        <v>0</v>
      </c>
      <c r="N681" s="35">
        <f t="shared" si="32"/>
        <v>50.88000000000001</v>
      </c>
    </row>
    <row r="682" spans="1:14">
      <c r="A682" s="33">
        <v>41306</v>
      </c>
      <c r="B682" s="29">
        <v>456</v>
      </c>
      <c r="C682">
        <v>37</v>
      </c>
      <c r="D682" s="34" t="s">
        <v>173</v>
      </c>
      <c r="E682" s="34" t="s">
        <v>172</v>
      </c>
      <c r="F682" s="35">
        <v>24.95</v>
      </c>
      <c r="G682" s="36">
        <v>0</v>
      </c>
      <c r="H682" s="35">
        <v>24.95</v>
      </c>
      <c r="I682" s="35">
        <v>9.3800000000000008</v>
      </c>
      <c r="J682">
        <v>2</v>
      </c>
      <c r="K682">
        <v>3032</v>
      </c>
      <c r="L682" s="37">
        <f t="shared" si="30"/>
        <v>49.9</v>
      </c>
      <c r="M682" s="35">
        <f t="shared" si="31"/>
        <v>0</v>
      </c>
      <c r="N682" s="35">
        <f t="shared" si="32"/>
        <v>31.139999999999997</v>
      </c>
    </row>
    <row r="683" spans="1:14">
      <c r="A683" s="33">
        <v>41307</v>
      </c>
      <c r="B683" s="29">
        <v>457</v>
      </c>
      <c r="C683">
        <v>8</v>
      </c>
      <c r="D683" s="34" t="s">
        <v>169</v>
      </c>
      <c r="E683" s="34" t="s">
        <v>172</v>
      </c>
      <c r="F683" s="35">
        <v>7.95</v>
      </c>
      <c r="G683" s="36">
        <v>0</v>
      </c>
      <c r="H683" s="35">
        <v>7.95</v>
      </c>
      <c r="I683" s="35">
        <v>4.53</v>
      </c>
      <c r="J683">
        <v>19</v>
      </c>
      <c r="K683">
        <v>3011</v>
      </c>
      <c r="L683" s="37">
        <f t="shared" si="30"/>
        <v>151.05000000000001</v>
      </c>
      <c r="M683" s="35">
        <f t="shared" si="31"/>
        <v>0</v>
      </c>
      <c r="N683" s="35">
        <f t="shared" si="32"/>
        <v>64.98</v>
      </c>
    </row>
    <row r="684" spans="1:14">
      <c r="A684" s="33">
        <v>41307</v>
      </c>
      <c r="B684" s="29">
        <v>458</v>
      </c>
      <c r="C684">
        <v>23</v>
      </c>
      <c r="D684" s="34" t="s">
        <v>170</v>
      </c>
      <c r="E684" s="34" t="s">
        <v>172</v>
      </c>
      <c r="F684" s="35">
        <v>2.95</v>
      </c>
      <c r="G684" s="36">
        <v>0</v>
      </c>
      <c r="H684" s="35">
        <v>2.95</v>
      </c>
      <c r="I684" s="35">
        <v>1.68</v>
      </c>
      <c r="J684">
        <v>2</v>
      </c>
      <c r="K684">
        <v>3027</v>
      </c>
      <c r="L684" s="37">
        <f t="shared" si="30"/>
        <v>5.9</v>
      </c>
      <c r="M684" s="35">
        <f t="shared" si="31"/>
        <v>0</v>
      </c>
      <c r="N684" s="35">
        <f t="shared" si="32"/>
        <v>2.5400000000000005</v>
      </c>
    </row>
    <row r="685" spans="1:14">
      <c r="A685" s="33">
        <v>41307</v>
      </c>
      <c r="B685" s="29">
        <v>458</v>
      </c>
      <c r="C685">
        <v>8</v>
      </c>
      <c r="D685" s="34" t="s">
        <v>170</v>
      </c>
      <c r="E685" s="34" t="s">
        <v>172</v>
      </c>
      <c r="F685" s="35">
        <v>7.95</v>
      </c>
      <c r="G685" s="36">
        <v>0</v>
      </c>
      <c r="H685" s="35">
        <v>7.95</v>
      </c>
      <c r="I685" s="35">
        <v>4.53</v>
      </c>
      <c r="J685">
        <v>26</v>
      </c>
      <c r="K685">
        <v>3027</v>
      </c>
      <c r="L685" s="37">
        <f t="shared" si="30"/>
        <v>206.70000000000002</v>
      </c>
      <c r="M685" s="35">
        <f t="shared" si="31"/>
        <v>0</v>
      </c>
      <c r="N685" s="35">
        <f t="shared" si="32"/>
        <v>88.92</v>
      </c>
    </row>
    <row r="686" spans="1:14">
      <c r="A686" s="33">
        <v>41307</v>
      </c>
      <c r="B686" s="29">
        <v>458</v>
      </c>
      <c r="C686">
        <v>36</v>
      </c>
      <c r="D686" s="34" t="s">
        <v>170</v>
      </c>
      <c r="E686" s="34" t="s">
        <v>172</v>
      </c>
      <c r="F686" s="35">
        <v>26.95</v>
      </c>
      <c r="G686" s="36">
        <v>0</v>
      </c>
      <c r="H686" s="35">
        <v>26.95</v>
      </c>
      <c r="I686" s="35">
        <v>12.53</v>
      </c>
      <c r="J686">
        <v>7</v>
      </c>
      <c r="K686">
        <v>3027</v>
      </c>
      <c r="L686" s="37">
        <f t="shared" si="30"/>
        <v>188.65</v>
      </c>
      <c r="M686" s="35">
        <f t="shared" si="31"/>
        <v>0</v>
      </c>
      <c r="N686" s="35">
        <f t="shared" si="32"/>
        <v>100.94</v>
      </c>
    </row>
    <row r="687" spans="1:14">
      <c r="A687" s="33">
        <v>41307</v>
      </c>
      <c r="B687" s="29">
        <v>458</v>
      </c>
      <c r="C687">
        <v>42</v>
      </c>
      <c r="D687" s="34" t="s">
        <v>170</v>
      </c>
      <c r="E687" s="34" t="s">
        <v>172</v>
      </c>
      <c r="F687" s="35">
        <v>35.950000000000003</v>
      </c>
      <c r="G687" s="36">
        <v>0</v>
      </c>
      <c r="H687" s="35">
        <v>35.950000000000003</v>
      </c>
      <c r="I687" s="35">
        <v>20.25</v>
      </c>
      <c r="J687">
        <v>1</v>
      </c>
      <c r="K687">
        <v>3027</v>
      </c>
      <c r="L687" s="37">
        <f t="shared" si="30"/>
        <v>35.950000000000003</v>
      </c>
      <c r="M687" s="35">
        <f t="shared" si="31"/>
        <v>0</v>
      </c>
      <c r="N687" s="35">
        <f t="shared" si="32"/>
        <v>15.700000000000003</v>
      </c>
    </row>
    <row r="688" spans="1:14">
      <c r="A688" s="33">
        <v>41307</v>
      </c>
      <c r="B688" s="29">
        <v>459</v>
      </c>
      <c r="C688">
        <v>13</v>
      </c>
      <c r="D688" s="34" t="s">
        <v>169</v>
      </c>
      <c r="E688" s="34" t="s">
        <v>172</v>
      </c>
      <c r="F688" s="35">
        <v>26.95</v>
      </c>
      <c r="G688" s="36">
        <v>0.1</v>
      </c>
      <c r="H688" s="35">
        <v>24.26</v>
      </c>
      <c r="I688" s="35">
        <v>13.26</v>
      </c>
      <c r="J688">
        <v>16</v>
      </c>
      <c r="K688">
        <v>3032</v>
      </c>
      <c r="L688" s="37">
        <f t="shared" si="30"/>
        <v>388.16</v>
      </c>
      <c r="M688" s="35">
        <f t="shared" si="31"/>
        <v>2.6899999999999977</v>
      </c>
      <c r="N688" s="35">
        <f t="shared" si="32"/>
        <v>176.00000000000003</v>
      </c>
    </row>
    <row r="689" spans="1:14">
      <c r="A689" s="33">
        <v>41307</v>
      </c>
      <c r="B689" s="29">
        <v>459</v>
      </c>
      <c r="C689">
        <v>45</v>
      </c>
      <c r="D689" s="34" t="s">
        <v>169</v>
      </c>
      <c r="E689" s="34" t="s">
        <v>172</v>
      </c>
      <c r="F689" s="35">
        <v>38.950000000000003</v>
      </c>
      <c r="G689" s="36">
        <v>0.1</v>
      </c>
      <c r="H689" s="35">
        <v>35.06</v>
      </c>
      <c r="I689" s="35">
        <v>22.33</v>
      </c>
      <c r="J689">
        <v>4</v>
      </c>
      <c r="K689">
        <v>3032</v>
      </c>
      <c r="L689" s="37">
        <f t="shared" si="30"/>
        <v>140.24</v>
      </c>
      <c r="M689" s="35">
        <f t="shared" si="31"/>
        <v>3.8900000000000006</v>
      </c>
      <c r="N689" s="35">
        <f t="shared" si="32"/>
        <v>50.920000000000016</v>
      </c>
    </row>
    <row r="690" spans="1:14">
      <c r="A690" s="33">
        <v>41307</v>
      </c>
      <c r="B690" s="29">
        <v>459</v>
      </c>
      <c r="C690">
        <v>50</v>
      </c>
      <c r="D690" s="34" t="s">
        <v>169</v>
      </c>
      <c r="E690" s="34" t="s">
        <v>172</v>
      </c>
      <c r="F690" s="35">
        <v>24.95</v>
      </c>
      <c r="G690" s="36">
        <v>0</v>
      </c>
      <c r="H690" s="35">
        <v>24.95</v>
      </c>
      <c r="I690" s="35">
        <v>12.14</v>
      </c>
      <c r="J690">
        <v>2</v>
      </c>
      <c r="K690">
        <v>3032</v>
      </c>
      <c r="L690" s="37">
        <f t="shared" si="30"/>
        <v>49.9</v>
      </c>
      <c r="M690" s="35">
        <f t="shared" si="31"/>
        <v>0</v>
      </c>
      <c r="N690" s="35">
        <f t="shared" si="32"/>
        <v>25.619999999999997</v>
      </c>
    </row>
    <row r="691" spans="1:14">
      <c r="A691" s="33">
        <v>41307</v>
      </c>
      <c r="B691" s="29">
        <v>460</v>
      </c>
      <c r="C691">
        <v>33</v>
      </c>
      <c r="D691" s="34" t="s">
        <v>169</v>
      </c>
      <c r="E691" s="34" t="s">
        <v>172</v>
      </c>
      <c r="F691" s="35">
        <v>19.95</v>
      </c>
      <c r="G691" s="36">
        <v>0</v>
      </c>
      <c r="H691" s="35">
        <v>19.95</v>
      </c>
      <c r="I691" s="35">
        <v>9.7799999999999994</v>
      </c>
      <c r="J691">
        <v>12</v>
      </c>
      <c r="K691">
        <v>3021</v>
      </c>
      <c r="L691" s="37">
        <f t="shared" si="30"/>
        <v>239.39999999999998</v>
      </c>
      <c r="M691" s="35">
        <f t="shared" si="31"/>
        <v>0</v>
      </c>
      <c r="N691" s="35">
        <f t="shared" si="32"/>
        <v>122.03999999999999</v>
      </c>
    </row>
    <row r="692" spans="1:14">
      <c r="A692" s="33">
        <v>41307</v>
      </c>
      <c r="B692" s="29">
        <v>461</v>
      </c>
      <c r="C692">
        <v>13</v>
      </c>
      <c r="D692" s="34" t="s">
        <v>170</v>
      </c>
      <c r="E692" s="34" t="s">
        <v>172</v>
      </c>
      <c r="F692" s="35">
        <v>26.95</v>
      </c>
      <c r="G692" s="36">
        <v>0</v>
      </c>
      <c r="H692" s="35">
        <v>26.95</v>
      </c>
      <c r="I692" s="35">
        <v>13.26</v>
      </c>
      <c r="J692">
        <v>11</v>
      </c>
      <c r="K692">
        <v>3025</v>
      </c>
      <c r="L692" s="37">
        <f t="shared" si="30"/>
        <v>296.45</v>
      </c>
      <c r="M692" s="35">
        <f t="shared" si="31"/>
        <v>0</v>
      </c>
      <c r="N692" s="35">
        <f t="shared" si="32"/>
        <v>150.59</v>
      </c>
    </row>
    <row r="693" spans="1:14">
      <c r="A693" s="33">
        <v>41307</v>
      </c>
      <c r="B693" s="29">
        <v>462</v>
      </c>
      <c r="C693">
        <v>36</v>
      </c>
      <c r="D693" s="34" t="s">
        <v>169</v>
      </c>
      <c r="E693" s="34" t="s">
        <v>172</v>
      </c>
      <c r="F693" s="35">
        <v>26.95</v>
      </c>
      <c r="G693" s="36">
        <v>0</v>
      </c>
      <c r="H693" s="35">
        <v>26.95</v>
      </c>
      <c r="I693" s="35">
        <v>12.53</v>
      </c>
      <c r="J693">
        <v>5</v>
      </c>
      <c r="K693">
        <v>3017</v>
      </c>
      <c r="L693" s="37">
        <f t="shared" si="30"/>
        <v>134.75</v>
      </c>
      <c r="M693" s="35">
        <f t="shared" si="31"/>
        <v>0</v>
      </c>
      <c r="N693" s="35">
        <f t="shared" si="32"/>
        <v>72.099999999999994</v>
      </c>
    </row>
    <row r="694" spans="1:14">
      <c r="A694" s="33">
        <v>41307</v>
      </c>
      <c r="B694" s="29">
        <v>463</v>
      </c>
      <c r="C694">
        <v>22</v>
      </c>
      <c r="D694" s="34" t="s">
        <v>170</v>
      </c>
      <c r="E694" s="34" t="s">
        <v>172</v>
      </c>
      <c r="F694" s="35">
        <v>0.95</v>
      </c>
      <c r="G694" s="36">
        <v>0</v>
      </c>
      <c r="H694" s="35">
        <v>0.95</v>
      </c>
      <c r="I694" s="35">
        <v>0.56999999999999995</v>
      </c>
      <c r="J694">
        <v>9</v>
      </c>
      <c r="K694">
        <v>3029</v>
      </c>
      <c r="L694" s="37">
        <f t="shared" si="30"/>
        <v>8.5499999999999989</v>
      </c>
      <c r="M694" s="35">
        <f t="shared" si="31"/>
        <v>0</v>
      </c>
      <c r="N694" s="35">
        <f t="shared" si="32"/>
        <v>3.42</v>
      </c>
    </row>
    <row r="695" spans="1:14">
      <c r="A695" s="33">
        <v>41307</v>
      </c>
      <c r="B695" s="29">
        <v>464</v>
      </c>
      <c r="C695">
        <v>3</v>
      </c>
      <c r="D695" s="34" t="s">
        <v>170</v>
      </c>
      <c r="E695" s="34" t="s">
        <v>172</v>
      </c>
      <c r="F695" s="35">
        <v>59.95</v>
      </c>
      <c r="G695" s="36">
        <v>0</v>
      </c>
      <c r="H695" s="35">
        <v>59.95</v>
      </c>
      <c r="I695" s="35">
        <v>28.73</v>
      </c>
      <c r="J695">
        <v>11</v>
      </c>
      <c r="K695">
        <v>3025</v>
      </c>
      <c r="L695" s="37">
        <f t="shared" si="30"/>
        <v>659.45</v>
      </c>
      <c r="M695" s="35">
        <f t="shared" si="31"/>
        <v>0</v>
      </c>
      <c r="N695" s="35">
        <f t="shared" si="32"/>
        <v>343.42</v>
      </c>
    </row>
    <row r="696" spans="1:14">
      <c r="A696" s="33">
        <v>41307</v>
      </c>
      <c r="B696" s="29">
        <v>465</v>
      </c>
      <c r="C696">
        <v>18</v>
      </c>
      <c r="D696" s="34" t="s">
        <v>169</v>
      </c>
      <c r="E696" s="34" t="s">
        <v>172</v>
      </c>
      <c r="F696" s="35">
        <v>54.95</v>
      </c>
      <c r="G696" s="36">
        <v>0.1</v>
      </c>
      <c r="H696" s="35">
        <v>49.46</v>
      </c>
      <c r="I696" s="35">
        <v>26.65</v>
      </c>
      <c r="J696">
        <v>2</v>
      </c>
      <c r="K696">
        <v>3026</v>
      </c>
      <c r="L696" s="37">
        <f t="shared" si="30"/>
        <v>98.92</v>
      </c>
      <c r="M696" s="35">
        <f t="shared" si="31"/>
        <v>5.490000000000002</v>
      </c>
      <c r="N696" s="35">
        <f t="shared" si="32"/>
        <v>45.620000000000005</v>
      </c>
    </row>
    <row r="697" spans="1:14">
      <c r="A697" s="33">
        <v>41307</v>
      </c>
      <c r="B697" s="29">
        <v>466</v>
      </c>
      <c r="C697">
        <v>26</v>
      </c>
      <c r="D697" s="34" t="s">
        <v>170</v>
      </c>
      <c r="E697" s="34" t="s">
        <v>172</v>
      </c>
      <c r="F697" s="35">
        <v>0.95</v>
      </c>
      <c r="G697" s="36">
        <v>0</v>
      </c>
      <c r="H697" s="35">
        <v>0.95</v>
      </c>
      <c r="I697" s="35">
        <v>0.42</v>
      </c>
      <c r="J697">
        <v>6</v>
      </c>
      <c r="K697">
        <v>3025</v>
      </c>
      <c r="L697" s="37">
        <f t="shared" si="30"/>
        <v>5.6999999999999993</v>
      </c>
      <c r="M697" s="35">
        <f t="shared" si="31"/>
        <v>0</v>
      </c>
      <c r="N697" s="35">
        <f t="shared" si="32"/>
        <v>3.18</v>
      </c>
    </row>
    <row r="698" spans="1:14">
      <c r="A698" s="33">
        <v>41307</v>
      </c>
      <c r="B698" s="29">
        <v>467</v>
      </c>
      <c r="C698">
        <v>34</v>
      </c>
      <c r="D698" s="34" t="s">
        <v>170</v>
      </c>
      <c r="E698" s="34" t="s">
        <v>172</v>
      </c>
      <c r="F698" s="35">
        <v>37.950000000000003</v>
      </c>
      <c r="G698" s="36">
        <v>0.1</v>
      </c>
      <c r="H698" s="35">
        <v>34.159999999999997</v>
      </c>
      <c r="I698" s="35">
        <v>15.35</v>
      </c>
      <c r="J698">
        <v>5</v>
      </c>
      <c r="K698">
        <v>3031</v>
      </c>
      <c r="L698" s="37">
        <f t="shared" si="30"/>
        <v>170.79999999999998</v>
      </c>
      <c r="M698" s="35">
        <f t="shared" si="31"/>
        <v>3.7900000000000063</v>
      </c>
      <c r="N698" s="35">
        <f t="shared" si="32"/>
        <v>94.049999999999983</v>
      </c>
    </row>
    <row r="699" spans="1:14">
      <c r="A699" s="33">
        <v>41307</v>
      </c>
      <c r="B699" s="29">
        <v>467</v>
      </c>
      <c r="C699">
        <v>34</v>
      </c>
      <c r="D699" s="34" t="s">
        <v>170</v>
      </c>
      <c r="E699" s="34" t="s">
        <v>172</v>
      </c>
      <c r="F699" s="35">
        <v>37.950000000000003</v>
      </c>
      <c r="G699" s="36">
        <v>0</v>
      </c>
      <c r="H699" s="35">
        <v>37.950000000000003</v>
      </c>
      <c r="I699" s="35">
        <v>15.35</v>
      </c>
      <c r="J699">
        <v>2</v>
      </c>
      <c r="K699">
        <v>3031</v>
      </c>
      <c r="L699" s="37">
        <f t="shared" si="30"/>
        <v>75.900000000000006</v>
      </c>
      <c r="M699" s="35">
        <f t="shared" si="31"/>
        <v>0</v>
      </c>
      <c r="N699" s="35">
        <f t="shared" si="32"/>
        <v>45.2</v>
      </c>
    </row>
    <row r="700" spans="1:14">
      <c r="A700" s="33">
        <v>41307</v>
      </c>
      <c r="B700" s="29">
        <v>468</v>
      </c>
      <c r="C700">
        <v>23</v>
      </c>
      <c r="D700" s="34" t="s">
        <v>169</v>
      </c>
      <c r="E700" s="34" t="s">
        <v>172</v>
      </c>
      <c r="F700" s="35">
        <v>2.95</v>
      </c>
      <c r="G700" s="36">
        <v>0</v>
      </c>
      <c r="H700" s="35">
        <v>2.95</v>
      </c>
      <c r="I700" s="35">
        <v>1.68</v>
      </c>
      <c r="J700">
        <v>2</v>
      </c>
      <c r="K700">
        <v>3017</v>
      </c>
      <c r="L700" s="37">
        <f t="shared" si="30"/>
        <v>5.9</v>
      </c>
      <c r="M700" s="35">
        <f t="shared" si="31"/>
        <v>0</v>
      </c>
      <c r="N700" s="35">
        <f t="shared" si="32"/>
        <v>2.5400000000000005</v>
      </c>
    </row>
    <row r="701" spans="1:14">
      <c r="A701" s="33">
        <v>41307</v>
      </c>
      <c r="B701" s="29">
        <v>468</v>
      </c>
      <c r="C701">
        <v>42</v>
      </c>
      <c r="D701" s="34" t="s">
        <v>169</v>
      </c>
      <c r="E701" s="34" t="s">
        <v>172</v>
      </c>
      <c r="F701" s="35">
        <v>35.950000000000003</v>
      </c>
      <c r="G701" s="36">
        <v>0.1</v>
      </c>
      <c r="H701" s="35">
        <v>32.36</v>
      </c>
      <c r="I701" s="35">
        <v>20.25</v>
      </c>
      <c r="J701">
        <v>1</v>
      </c>
      <c r="K701">
        <v>3017</v>
      </c>
      <c r="L701" s="37">
        <f t="shared" si="30"/>
        <v>32.36</v>
      </c>
      <c r="M701" s="35">
        <f t="shared" si="31"/>
        <v>3.5900000000000034</v>
      </c>
      <c r="N701" s="35">
        <f t="shared" si="32"/>
        <v>12.11</v>
      </c>
    </row>
    <row r="702" spans="1:14">
      <c r="A702" s="33">
        <v>41307</v>
      </c>
      <c r="B702" s="29">
        <v>469</v>
      </c>
      <c r="C702">
        <v>5</v>
      </c>
      <c r="D702" s="34" t="s">
        <v>170</v>
      </c>
      <c r="E702" s="34" t="s">
        <v>172</v>
      </c>
      <c r="F702" s="35">
        <v>24.95</v>
      </c>
      <c r="G702" s="36">
        <v>0</v>
      </c>
      <c r="H702" s="35">
        <v>24.95</v>
      </c>
      <c r="I702" s="35">
        <v>12.27</v>
      </c>
      <c r="J702">
        <v>6</v>
      </c>
      <c r="K702">
        <v>3032</v>
      </c>
      <c r="L702" s="37">
        <f t="shared" si="30"/>
        <v>149.69999999999999</v>
      </c>
      <c r="M702" s="35">
        <f t="shared" si="31"/>
        <v>0</v>
      </c>
      <c r="N702" s="35">
        <f t="shared" si="32"/>
        <v>76.08</v>
      </c>
    </row>
    <row r="703" spans="1:14">
      <c r="A703" s="33">
        <v>41307</v>
      </c>
      <c r="B703" s="29">
        <v>470</v>
      </c>
      <c r="C703">
        <v>1</v>
      </c>
      <c r="D703" s="34" t="s">
        <v>169</v>
      </c>
      <c r="E703" s="34" t="s">
        <v>172</v>
      </c>
      <c r="F703" s="35">
        <v>43.95</v>
      </c>
      <c r="G703" s="36">
        <v>0</v>
      </c>
      <c r="H703" s="35">
        <v>43.95</v>
      </c>
      <c r="I703" s="35">
        <v>25.6</v>
      </c>
      <c r="J703">
        <v>3</v>
      </c>
      <c r="K703">
        <v>3020</v>
      </c>
      <c r="L703" s="37">
        <f t="shared" si="30"/>
        <v>131.85000000000002</v>
      </c>
      <c r="M703" s="35">
        <f t="shared" si="31"/>
        <v>0</v>
      </c>
      <c r="N703" s="35">
        <f t="shared" si="32"/>
        <v>55.050000000000004</v>
      </c>
    </row>
    <row r="704" spans="1:14">
      <c r="A704" s="33">
        <v>41307</v>
      </c>
      <c r="B704" s="29">
        <v>471</v>
      </c>
      <c r="C704">
        <v>42</v>
      </c>
      <c r="D704" s="34" t="s">
        <v>170</v>
      </c>
      <c r="E704" s="34" t="s">
        <v>172</v>
      </c>
      <c r="F704" s="35">
        <v>35.950000000000003</v>
      </c>
      <c r="G704" s="36">
        <v>0</v>
      </c>
      <c r="H704" s="35">
        <v>35.950000000000003</v>
      </c>
      <c r="I704" s="35">
        <v>20.25</v>
      </c>
      <c r="J704">
        <v>1</v>
      </c>
      <c r="K704">
        <v>3021</v>
      </c>
      <c r="L704" s="37">
        <f t="shared" si="30"/>
        <v>35.950000000000003</v>
      </c>
      <c r="M704" s="35">
        <f t="shared" si="31"/>
        <v>0</v>
      </c>
      <c r="N704" s="35">
        <f t="shared" si="32"/>
        <v>15.700000000000003</v>
      </c>
    </row>
    <row r="705" spans="1:14">
      <c r="A705" s="33">
        <v>41307</v>
      </c>
      <c r="B705" s="29">
        <v>472</v>
      </c>
      <c r="C705">
        <v>34</v>
      </c>
      <c r="D705" s="34" t="s">
        <v>169</v>
      </c>
      <c r="E705" s="34" t="s">
        <v>172</v>
      </c>
      <c r="F705" s="35">
        <v>37.950000000000003</v>
      </c>
      <c r="G705" s="36">
        <v>0.2</v>
      </c>
      <c r="H705" s="35">
        <v>30.36</v>
      </c>
      <c r="I705" s="35">
        <v>15.35</v>
      </c>
      <c r="J705">
        <v>8</v>
      </c>
      <c r="K705">
        <v>3033</v>
      </c>
      <c r="L705" s="37">
        <f t="shared" si="30"/>
        <v>242.88</v>
      </c>
      <c r="M705" s="35">
        <f t="shared" si="31"/>
        <v>7.5900000000000034</v>
      </c>
      <c r="N705" s="35">
        <f t="shared" si="32"/>
        <v>120.08</v>
      </c>
    </row>
    <row r="706" spans="1:14">
      <c r="A706" s="33">
        <v>41307</v>
      </c>
      <c r="B706" s="29">
        <v>473</v>
      </c>
      <c r="C706">
        <v>23</v>
      </c>
      <c r="D706" s="34" t="s">
        <v>170</v>
      </c>
      <c r="E706" s="34" t="s">
        <v>172</v>
      </c>
      <c r="F706" s="35">
        <v>2.95</v>
      </c>
      <c r="G706" s="36">
        <v>0.1</v>
      </c>
      <c r="H706" s="35">
        <v>2.66</v>
      </c>
      <c r="I706" s="35">
        <v>1.68</v>
      </c>
      <c r="J706">
        <v>6</v>
      </c>
      <c r="K706">
        <v>3021</v>
      </c>
      <c r="L706" s="37">
        <f t="shared" si="30"/>
        <v>15.96</v>
      </c>
      <c r="M706" s="35">
        <f t="shared" si="31"/>
        <v>0.29000000000000004</v>
      </c>
      <c r="N706" s="35">
        <f t="shared" si="32"/>
        <v>5.8800000000000008</v>
      </c>
    </row>
    <row r="707" spans="1:14">
      <c r="A707" s="33">
        <v>41307</v>
      </c>
      <c r="B707" s="29">
        <v>474</v>
      </c>
      <c r="C707">
        <v>41</v>
      </c>
      <c r="D707" s="34" t="s">
        <v>169</v>
      </c>
      <c r="E707" s="34" t="s">
        <v>172</v>
      </c>
      <c r="F707" s="35">
        <v>18.95</v>
      </c>
      <c r="G707" s="36">
        <v>0</v>
      </c>
      <c r="H707" s="35">
        <v>18.95</v>
      </c>
      <c r="I707" s="35">
        <v>9.98</v>
      </c>
      <c r="J707">
        <v>7</v>
      </c>
      <c r="K707">
        <v>3022</v>
      </c>
      <c r="L707" s="37">
        <f t="shared" ref="L707:L770" si="33">H707*J707</f>
        <v>132.65</v>
      </c>
      <c r="M707" s="35">
        <f t="shared" ref="M707:M770" si="34">F707-H707</f>
        <v>0</v>
      </c>
      <c r="N707" s="35">
        <f t="shared" ref="N707:N770" si="35">(H707-I707)*J707</f>
        <v>62.789999999999992</v>
      </c>
    </row>
    <row r="708" spans="1:14">
      <c r="A708" s="33">
        <v>41307</v>
      </c>
      <c r="B708" s="29">
        <v>475</v>
      </c>
      <c r="C708">
        <v>11</v>
      </c>
      <c r="D708" s="34" t="s">
        <v>170</v>
      </c>
      <c r="E708" s="34" t="s">
        <v>172</v>
      </c>
      <c r="F708" s="35">
        <v>65.95</v>
      </c>
      <c r="G708" s="36">
        <v>0</v>
      </c>
      <c r="H708" s="35">
        <v>65.95</v>
      </c>
      <c r="I708" s="35">
        <v>37.97</v>
      </c>
      <c r="J708">
        <v>6</v>
      </c>
      <c r="K708">
        <v>3024</v>
      </c>
      <c r="L708" s="37">
        <f t="shared" si="33"/>
        <v>395.70000000000005</v>
      </c>
      <c r="M708" s="35">
        <f t="shared" si="34"/>
        <v>0</v>
      </c>
      <c r="N708" s="35">
        <f t="shared" si="35"/>
        <v>167.88000000000002</v>
      </c>
    </row>
    <row r="709" spans="1:14">
      <c r="A709" s="33">
        <v>41307</v>
      </c>
      <c r="B709" s="29">
        <v>475</v>
      </c>
      <c r="C709">
        <v>48</v>
      </c>
      <c r="D709" s="34" t="s">
        <v>170</v>
      </c>
      <c r="E709" s="34" t="s">
        <v>172</v>
      </c>
      <c r="F709" s="35">
        <v>3.95</v>
      </c>
      <c r="G709" s="36">
        <v>0</v>
      </c>
      <c r="H709" s="35">
        <v>3.95</v>
      </c>
      <c r="I709" s="35">
        <v>1.43</v>
      </c>
      <c r="J709">
        <v>2</v>
      </c>
      <c r="K709">
        <v>3024</v>
      </c>
      <c r="L709" s="37">
        <f t="shared" si="33"/>
        <v>7.9</v>
      </c>
      <c r="M709" s="35">
        <f t="shared" si="34"/>
        <v>0</v>
      </c>
      <c r="N709" s="35">
        <f t="shared" si="35"/>
        <v>5.0400000000000009</v>
      </c>
    </row>
    <row r="710" spans="1:14">
      <c r="A710" s="33">
        <v>41307</v>
      </c>
      <c r="B710" s="29">
        <v>475</v>
      </c>
      <c r="C710">
        <v>49</v>
      </c>
      <c r="D710" s="34" t="s">
        <v>170</v>
      </c>
      <c r="E710" s="34" t="s">
        <v>172</v>
      </c>
      <c r="F710" s="35">
        <v>63.95</v>
      </c>
      <c r="G710" s="36">
        <v>0</v>
      </c>
      <c r="H710" s="35">
        <v>63.95</v>
      </c>
      <c r="I710" s="35">
        <v>27.1</v>
      </c>
      <c r="J710">
        <v>1</v>
      </c>
      <c r="K710">
        <v>3024</v>
      </c>
      <c r="L710" s="37">
        <f t="shared" si="33"/>
        <v>63.95</v>
      </c>
      <c r="M710" s="35">
        <f t="shared" si="34"/>
        <v>0</v>
      </c>
      <c r="N710" s="35">
        <f t="shared" si="35"/>
        <v>36.85</v>
      </c>
    </row>
    <row r="711" spans="1:14">
      <c r="A711" s="33">
        <v>41307</v>
      </c>
      <c r="B711" s="29">
        <v>476</v>
      </c>
      <c r="C711">
        <v>40</v>
      </c>
      <c r="D711" s="34" t="s">
        <v>169</v>
      </c>
      <c r="E711" s="34" t="s">
        <v>172</v>
      </c>
      <c r="F711" s="35">
        <v>16.95</v>
      </c>
      <c r="G711" s="36">
        <v>0</v>
      </c>
      <c r="H711" s="35">
        <v>16.95</v>
      </c>
      <c r="I711" s="35">
        <v>6.53</v>
      </c>
      <c r="J711">
        <v>1</v>
      </c>
      <c r="K711">
        <v>3023</v>
      </c>
      <c r="L711" s="37">
        <f t="shared" si="33"/>
        <v>16.95</v>
      </c>
      <c r="M711" s="35">
        <f t="shared" si="34"/>
        <v>0</v>
      </c>
      <c r="N711" s="35">
        <f t="shared" si="35"/>
        <v>10.419999999999998</v>
      </c>
    </row>
    <row r="712" spans="1:14">
      <c r="A712" s="33">
        <v>41307</v>
      </c>
      <c r="B712" s="29">
        <v>477</v>
      </c>
      <c r="C712">
        <v>2</v>
      </c>
      <c r="D712" s="34" t="s">
        <v>170</v>
      </c>
      <c r="E712" s="34" t="s">
        <v>172</v>
      </c>
      <c r="F712" s="35">
        <v>44.95</v>
      </c>
      <c r="G712" s="36">
        <v>0</v>
      </c>
      <c r="H712" s="35">
        <v>44.95</v>
      </c>
      <c r="I712" s="35">
        <v>27.95</v>
      </c>
      <c r="J712">
        <v>1</v>
      </c>
      <c r="K712">
        <v>3018</v>
      </c>
      <c r="L712" s="37">
        <f t="shared" si="33"/>
        <v>44.95</v>
      </c>
      <c r="M712" s="35">
        <f t="shared" si="34"/>
        <v>0</v>
      </c>
      <c r="N712" s="35">
        <f t="shared" si="35"/>
        <v>17.000000000000004</v>
      </c>
    </row>
    <row r="713" spans="1:14">
      <c r="A713" s="33">
        <v>41307</v>
      </c>
      <c r="B713" s="29">
        <v>478</v>
      </c>
      <c r="C713">
        <v>33</v>
      </c>
      <c r="D713" s="34" t="s">
        <v>170</v>
      </c>
      <c r="E713" s="34" t="s">
        <v>172</v>
      </c>
      <c r="F713" s="35">
        <v>19.95</v>
      </c>
      <c r="G713" s="36">
        <v>0</v>
      </c>
      <c r="H713" s="35">
        <v>19.95</v>
      </c>
      <c r="I713" s="35">
        <v>9.7799999999999994</v>
      </c>
      <c r="J713">
        <v>14</v>
      </c>
      <c r="K713">
        <v>3018</v>
      </c>
      <c r="L713" s="37">
        <f t="shared" si="33"/>
        <v>279.3</v>
      </c>
      <c r="M713" s="35">
        <f t="shared" si="34"/>
        <v>0</v>
      </c>
      <c r="N713" s="35">
        <f t="shared" si="35"/>
        <v>142.38</v>
      </c>
    </row>
    <row r="714" spans="1:14">
      <c r="A714" s="33">
        <v>41307</v>
      </c>
      <c r="B714" s="29">
        <v>479</v>
      </c>
      <c r="C714">
        <v>17</v>
      </c>
      <c r="D714" s="34" t="s">
        <v>170</v>
      </c>
      <c r="E714" s="34" t="s">
        <v>172</v>
      </c>
      <c r="F714" s="35">
        <v>49.95</v>
      </c>
      <c r="G714" s="36">
        <v>0</v>
      </c>
      <c r="H714" s="35">
        <v>49.95</v>
      </c>
      <c r="I714" s="35">
        <v>23.93</v>
      </c>
      <c r="J714">
        <v>2</v>
      </c>
      <c r="K714">
        <v>3032</v>
      </c>
      <c r="L714" s="37">
        <f t="shared" si="33"/>
        <v>99.9</v>
      </c>
      <c r="M714" s="35">
        <f t="shared" si="34"/>
        <v>0</v>
      </c>
      <c r="N714" s="35">
        <f t="shared" si="35"/>
        <v>52.040000000000006</v>
      </c>
    </row>
    <row r="715" spans="1:14">
      <c r="A715" s="33">
        <v>41307</v>
      </c>
      <c r="B715" s="29">
        <v>480</v>
      </c>
      <c r="C715">
        <v>11</v>
      </c>
      <c r="D715" s="34" t="s">
        <v>169</v>
      </c>
      <c r="E715" s="34" t="s">
        <v>172</v>
      </c>
      <c r="F715" s="35">
        <v>65.95</v>
      </c>
      <c r="G715" s="36">
        <v>0</v>
      </c>
      <c r="H715" s="35">
        <v>65.95</v>
      </c>
      <c r="I715" s="35">
        <v>37.97</v>
      </c>
      <c r="J715">
        <v>10</v>
      </c>
      <c r="K715">
        <v>3029</v>
      </c>
      <c r="L715" s="37">
        <f t="shared" si="33"/>
        <v>659.5</v>
      </c>
      <c r="M715" s="35">
        <f t="shared" si="34"/>
        <v>0</v>
      </c>
      <c r="N715" s="35">
        <f t="shared" si="35"/>
        <v>279.80000000000007</v>
      </c>
    </row>
    <row r="716" spans="1:14">
      <c r="A716" s="33">
        <v>41307</v>
      </c>
      <c r="B716" s="29">
        <v>481</v>
      </c>
      <c r="C716">
        <v>12</v>
      </c>
      <c r="D716" s="34" t="s">
        <v>169</v>
      </c>
      <c r="E716" s="34" t="s">
        <v>172</v>
      </c>
      <c r="F716" s="35">
        <v>47.95</v>
      </c>
      <c r="G716" s="36">
        <v>0.1</v>
      </c>
      <c r="H716" s="35">
        <v>43.16</v>
      </c>
      <c r="I716" s="35">
        <v>20.7</v>
      </c>
      <c r="J716">
        <v>2</v>
      </c>
      <c r="K716">
        <v>3032</v>
      </c>
      <c r="L716" s="37">
        <f t="shared" si="33"/>
        <v>86.32</v>
      </c>
      <c r="M716" s="35">
        <f t="shared" si="34"/>
        <v>4.7900000000000063</v>
      </c>
      <c r="N716" s="35">
        <f t="shared" si="35"/>
        <v>44.919999999999995</v>
      </c>
    </row>
    <row r="717" spans="1:14">
      <c r="A717" s="33">
        <v>41307</v>
      </c>
      <c r="B717" s="29">
        <v>482</v>
      </c>
      <c r="C717">
        <v>4</v>
      </c>
      <c r="D717" s="34" t="s">
        <v>170</v>
      </c>
      <c r="E717" s="34" t="s">
        <v>172</v>
      </c>
      <c r="F717" s="35">
        <v>73.95</v>
      </c>
      <c r="G717" s="36">
        <v>0</v>
      </c>
      <c r="H717" s="35">
        <v>73.95</v>
      </c>
      <c r="I717" s="35">
        <v>38.86</v>
      </c>
      <c r="J717">
        <v>2</v>
      </c>
      <c r="K717">
        <v>3022</v>
      </c>
      <c r="L717" s="37">
        <f t="shared" si="33"/>
        <v>147.9</v>
      </c>
      <c r="M717" s="35">
        <f t="shared" si="34"/>
        <v>0</v>
      </c>
      <c r="N717" s="35">
        <f t="shared" si="35"/>
        <v>70.180000000000007</v>
      </c>
    </row>
    <row r="718" spans="1:14">
      <c r="A718" s="33">
        <v>41307</v>
      </c>
      <c r="B718" s="29">
        <v>482</v>
      </c>
      <c r="C718">
        <v>34</v>
      </c>
      <c r="D718" s="34" t="s">
        <v>170</v>
      </c>
      <c r="E718" s="34" t="s">
        <v>172</v>
      </c>
      <c r="F718" s="35">
        <v>37.950000000000003</v>
      </c>
      <c r="G718" s="36">
        <v>0</v>
      </c>
      <c r="H718" s="35">
        <v>37.950000000000003</v>
      </c>
      <c r="I718" s="35">
        <v>15.35</v>
      </c>
      <c r="J718">
        <v>13</v>
      </c>
      <c r="K718">
        <v>3022</v>
      </c>
      <c r="L718" s="37">
        <f t="shared" si="33"/>
        <v>493.35</v>
      </c>
      <c r="M718" s="35">
        <f t="shared" si="34"/>
        <v>0</v>
      </c>
      <c r="N718" s="35">
        <f t="shared" si="35"/>
        <v>293.8</v>
      </c>
    </row>
    <row r="719" spans="1:14">
      <c r="A719" s="33">
        <v>41307</v>
      </c>
      <c r="B719" s="29">
        <v>482</v>
      </c>
      <c r="C719">
        <v>14</v>
      </c>
      <c r="D719" s="34" t="s">
        <v>170</v>
      </c>
      <c r="E719" s="34" t="s">
        <v>172</v>
      </c>
      <c r="F719" s="35">
        <v>31.95</v>
      </c>
      <c r="G719" s="36">
        <v>0</v>
      </c>
      <c r="H719" s="35">
        <v>31.95</v>
      </c>
      <c r="I719" s="35">
        <v>17.38</v>
      </c>
      <c r="J719">
        <v>2</v>
      </c>
      <c r="K719">
        <v>3022</v>
      </c>
      <c r="L719" s="37">
        <f t="shared" si="33"/>
        <v>63.9</v>
      </c>
      <c r="M719" s="35">
        <f t="shared" si="34"/>
        <v>0</v>
      </c>
      <c r="N719" s="35">
        <f t="shared" si="35"/>
        <v>29.14</v>
      </c>
    </row>
    <row r="720" spans="1:14">
      <c r="A720" s="33">
        <v>41307</v>
      </c>
      <c r="B720" s="29">
        <v>483</v>
      </c>
      <c r="C720">
        <v>39</v>
      </c>
      <c r="D720" s="34" t="s">
        <v>169</v>
      </c>
      <c r="E720" s="34" t="s">
        <v>172</v>
      </c>
      <c r="F720" s="35">
        <v>26.95</v>
      </c>
      <c r="G720" s="36">
        <v>0</v>
      </c>
      <c r="H720" s="35">
        <v>26.95</v>
      </c>
      <c r="I720" s="35">
        <v>12.24</v>
      </c>
      <c r="J720">
        <v>2</v>
      </c>
      <c r="K720">
        <v>3031</v>
      </c>
      <c r="L720" s="37">
        <f t="shared" si="33"/>
        <v>53.9</v>
      </c>
      <c r="M720" s="35">
        <f t="shared" si="34"/>
        <v>0</v>
      </c>
      <c r="N720" s="35">
        <f t="shared" si="35"/>
        <v>29.419999999999998</v>
      </c>
    </row>
    <row r="721" spans="1:14">
      <c r="A721" s="33">
        <v>41307</v>
      </c>
      <c r="B721" s="29">
        <v>483</v>
      </c>
      <c r="C721">
        <v>13</v>
      </c>
      <c r="D721" s="34" t="s">
        <v>169</v>
      </c>
      <c r="E721" s="34" t="s">
        <v>172</v>
      </c>
      <c r="F721" s="35">
        <v>26.95</v>
      </c>
      <c r="G721" s="36">
        <v>0</v>
      </c>
      <c r="H721" s="35">
        <v>26.95</v>
      </c>
      <c r="I721" s="35">
        <v>13.26</v>
      </c>
      <c r="J721">
        <v>13</v>
      </c>
      <c r="K721">
        <v>3031</v>
      </c>
      <c r="L721" s="37">
        <f t="shared" si="33"/>
        <v>350.34999999999997</v>
      </c>
      <c r="M721" s="35">
        <f t="shared" si="34"/>
        <v>0</v>
      </c>
      <c r="N721" s="35">
        <f t="shared" si="35"/>
        <v>177.97</v>
      </c>
    </row>
    <row r="722" spans="1:14">
      <c r="A722" s="33">
        <v>41308</v>
      </c>
      <c r="B722" s="29">
        <v>484</v>
      </c>
      <c r="C722">
        <v>3</v>
      </c>
      <c r="D722" s="34" t="s">
        <v>171</v>
      </c>
      <c r="E722" s="34" t="s">
        <v>168</v>
      </c>
      <c r="F722" s="35">
        <v>59.95</v>
      </c>
      <c r="G722" s="36">
        <v>0</v>
      </c>
      <c r="H722" s="35">
        <v>59.95</v>
      </c>
      <c r="I722" s="35">
        <v>28.73</v>
      </c>
      <c r="J722">
        <v>5</v>
      </c>
      <c r="K722">
        <v>3015</v>
      </c>
      <c r="L722" s="37">
        <f t="shared" si="33"/>
        <v>299.75</v>
      </c>
      <c r="M722" s="35">
        <f t="shared" si="34"/>
        <v>0</v>
      </c>
      <c r="N722" s="35">
        <f t="shared" si="35"/>
        <v>156.10000000000002</v>
      </c>
    </row>
    <row r="723" spans="1:14">
      <c r="A723" s="33">
        <v>41308</v>
      </c>
      <c r="B723" s="29">
        <v>485</v>
      </c>
      <c r="C723">
        <v>32</v>
      </c>
      <c r="D723" s="34" t="s">
        <v>173</v>
      </c>
      <c r="E723" s="34" t="s">
        <v>168</v>
      </c>
      <c r="F723" s="35">
        <v>22.95</v>
      </c>
      <c r="G723" s="36">
        <v>0</v>
      </c>
      <c r="H723" s="35">
        <v>22.95</v>
      </c>
      <c r="I723" s="35">
        <v>11.78</v>
      </c>
      <c r="J723">
        <v>17</v>
      </c>
      <c r="K723">
        <v>3016</v>
      </c>
      <c r="L723" s="37">
        <f t="shared" si="33"/>
        <v>390.15</v>
      </c>
      <c r="M723" s="35">
        <f t="shared" si="34"/>
        <v>0</v>
      </c>
      <c r="N723" s="35">
        <f t="shared" si="35"/>
        <v>189.89</v>
      </c>
    </row>
    <row r="724" spans="1:14">
      <c r="A724" s="33">
        <v>41308</v>
      </c>
      <c r="B724" s="29">
        <v>486</v>
      </c>
      <c r="C724">
        <v>19</v>
      </c>
      <c r="D724" s="34" t="s">
        <v>171</v>
      </c>
      <c r="E724" s="34" t="s">
        <v>168</v>
      </c>
      <c r="F724" s="35">
        <v>49.95</v>
      </c>
      <c r="G724" s="36">
        <v>0.1</v>
      </c>
      <c r="H724" s="35">
        <v>44.96</v>
      </c>
      <c r="I724" s="35">
        <v>24.77</v>
      </c>
      <c r="J724">
        <v>14</v>
      </c>
      <c r="K724">
        <v>3016</v>
      </c>
      <c r="L724" s="37">
        <f t="shared" si="33"/>
        <v>629.44000000000005</v>
      </c>
      <c r="M724" s="35">
        <f t="shared" si="34"/>
        <v>4.990000000000002</v>
      </c>
      <c r="N724" s="35">
        <f t="shared" si="35"/>
        <v>282.66000000000003</v>
      </c>
    </row>
    <row r="725" spans="1:14">
      <c r="A725" s="33">
        <v>41308</v>
      </c>
      <c r="B725" s="29">
        <v>487</v>
      </c>
      <c r="C725">
        <v>23</v>
      </c>
      <c r="D725" s="34" t="s">
        <v>173</v>
      </c>
      <c r="E725" s="34" t="s">
        <v>168</v>
      </c>
      <c r="F725" s="35">
        <v>2.95</v>
      </c>
      <c r="G725" s="36">
        <v>0</v>
      </c>
      <c r="H725" s="35">
        <v>2.95</v>
      </c>
      <c r="I725" s="35">
        <v>1.68</v>
      </c>
      <c r="J725">
        <v>2</v>
      </c>
      <c r="K725">
        <v>3015</v>
      </c>
      <c r="L725" s="37">
        <f t="shared" si="33"/>
        <v>5.9</v>
      </c>
      <c r="M725" s="35">
        <f t="shared" si="34"/>
        <v>0</v>
      </c>
      <c r="N725" s="35">
        <f t="shared" si="35"/>
        <v>2.5400000000000005</v>
      </c>
    </row>
    <row r="726" spans="1:14">
      <c r="A726" s="33">
        <v>41308</v>
      </c>
      <c r="B726" s="29">
        <v>488</v>
      </c>
      <c r="C726">
        <v>5</v>
      </c>
      <c r="D726" s="34" t="s">
        <v>171</v>
      </c>
      <c r="E726" s="34" t="s">
        <v>168</v>
      </c>
      <c r="F726" s="35">
        <v>24.95</v>
      </c>
      <c r="G726" s="36">
        <v>0</v>
      </c>
      <c r="H726" s="35">
        <v>24.95</v>
      </c>
      <c r="I726" s="35">
        <v>12.27</v>
      </c>
      <c r="J726">
        <v>3</v>
      </c>
      <c r="K726">
        <v>3028</v>
      </c>
      <c r="L726" s="37">
        <f t="shared" si="33"/>
        <v>74.849999999999994</v>
      </c>
      <c r="M726" s="35">
        <f t="shared" si="34"/>
        <v>0</v>
      </c>
      <c r="N726" s="35">
        <f t="shared" si="35"/>
        <v>38.04</v>
      </c>
    </row>
    <row r="727" spans="1:14">
      <c r="A727" s="33">
        <v>41308</v>
      </c>
      <c r="B727" s="29">
        <v>488</v>
      </c>
      <c r="C727">
        <v>10</v>
      </c>
      <c r="D727" s="34" t="s">
        <v>171</v>
      </c>
      <c r="E727" s="34" t="s">
        <v>168</v>
      </c>
      <c r="F727" s="35">
        <v>34.950000000000003</v>
      </c>
      <c r="G727" s="36">
        <v>0</v>
      </c>
      <c r="H727" s="35">
        <v>34.950000000000003</v>
      </c>
      <c r="I727" s="35">
        <v>22.13</v>
      </c>
      <c r="J727">
        <v>2</v>
      </c>
      <c r="K727">
        <v>3028</v>
      </c>
      <c r="L727" s="37">
        <f t="shared" si="33"/>
        <v>69.900000000000006</v>
      </c>
      <c r="M727" s="35">
        <f t="shared" si="34"/>
        <v>0</v>
      </c>
      <c r="N727" s="35">
        <f t="shared" si="35"/>
        <v>25.640000000000008</v>
      </c>
    </row>
    <row r="728" spans="1:14">
      <c r="A728" s="33">
        <v>41308</v>
      </c>
      <c r="B728" s="29">
        <v>489</v>
      </c>
      <c r="C728">
        <v>11</v>
      </c>
      <c r="D728" s="34" t="s">
        <v>173</v>
      </c>
      <c r="E728" s="34" t="s">
        <v>168</v>
      </c>
      <c r="F728" s="35">
        <v>65.95</v>
      </c>
      <c r="G728" s="36">
        <v>0</v>
      </c>
      <c r="H728" s="35">
        <v>65.95</v>
      </c>
      <c r="I728" s="35">
        <v>37.97</v>
      </c>
      <c r="J728">
        <v>17</v>
      </c>
      <c r="K728">
        <v>3033</v>
      </c>
      <c r="L728" s="37">
        <f t="shared" si="33"/>
        <v>1121.1500000000001</v>
      </c>
      <c r="M728" s="35">
        <f t="shared" si="34"/>
        <v>0</v>
      </c>
      <c r="N728" s="35">
        <f t="shared" si="35"/>
        <v>475.66000000000008</v>
      </c>
    </row>
    <row r="729" spans="1:14">
      <c r="A729" s="33">
        <v>41308</v>
      </c>
      <c r="B729" s="29">
        <v>490</v>
      </c>
      <c r="C729">
        <v>15</v>
      </c>
      <c r="D729" s="34" t="s">
        <v>171</v>
      </c>
      <c r="E729" s="34" t="s">
        <v>168</v>
      </c>
      <c r="F729" s="35">
        <v>28.95</v>
      </c>
      <c r="G729" s="36">
        <v>0.1</v>
      </c>
      <c r="H729" s="35">
        <v>26.06</v>
      </c>
      <c r="I729" s="35">
        <v>17.53</v>
      </c>
      <c r="J729">
        <v>16</v>
      </c>
      <c r="K729">
        <v>3028</v>
      </c>
      <c r="L729" s="37">
        <f t="shared" si="33"/>
        <v>416.96</v>
      </c>
      <c r="M729" s="35">
        <f t="shared" si="34"/>
        <v>2.8900000000000006</v>
      </c>
      <c r="N729" s="35">
        <f t="shared" si="35"/>
        <v>136.47999999999996</v>
      </c>
    </row>
    <row r="730" spans="1:14">
      <c r="A730" s="33">
        <v>41308</v>
      </c>
      <c r="B730" s="29">
        <v>491</v>
      </c>
      <c r="C730">
        <v>15</v>
      </c>
      <c r="D730" s="34" t="s">
        <v>173</v>
      </c>
      <c r="E730" s="34" t="s">
        <v>168</v>
      </c>
      <c r="F730" s="35">
        <v>28.95</v>
      </c>
      <c r="G730" s="36">
        <v>0</v>
      </c>
      <c r="H730" s="35">
        <v>28.95</v>
      </c>
      <c r="I730" s="35">
        <v>17.53</v>
      </c>
      <c r="J730">
        <v>30</v>
      </c>
      <c r="K730">
        <v>3025</v>
      </c>
      <c r="L730" s="37">
        <f t="shared" si="33"/>
        <v>868.5</v>
      </c>
      <c r="M730" s="35">
        <f t="shared" si="34"/>
        <v>0</v>
      </c>
      <c r="N730" s="35">
        <f t="shared" si="35"/>
        <v>342.59999999999997</v>
      </c>
    </row>
    <row r="731" spans="1:14">
      <c r="A731" s="33">
        <v>41308</v>
      </c>
      <c r="B731" s="29">
        <v>492</v>
      </c>
      <c r="C731">
        <v>9</v>
      </c>
      <c r="D731" s="34" t="s">
        <v>171</v>
      </c>
      <c r="E731" s="34" t="s">
        <v>168</v>
      </c>
      <c r="F731" s="35">
        <v>48.95</v>
      </c>
      <c r="G731" s="36">
        <v>0.1</v>
      </c>
      <c r="H731" s="35">
        <v>44.06</v>
      </c>
      <c r="I731" s="35">
        <v>24.52</v>
      </c>
      <c r="J731">
        <v>22</v>
      </c>
      <c r="K731">
        <v>3026</v>
      </c>
      <c r="L731" s="37">
        <f t="shared" si="33"/>
        <v>969.32</v>
      </c>
      <c r="M731" s="35">
        <f t="shared" si="34"/>
        <v>4.8900000000000006</v>
      </c>
      <c r="N731" s="35">
        <f t="shared" si="35"/>
        <v>429.88000000000005</v>
      </c>
    </row>
    <row r="732" spans="1:14">
      <c r="A732" s="33">
        <v>41308</v>
      </c>
      <c r="B732" s="29">
        <v>492</v>
      </c>
      <c r="C732">
        <v>10</v>
      </c>
      <c r="D732" s="34" t="s">
        <v>171</v>
      </c>
      <c r="E732" s="34" t="s">
        <v>168</v>
      </c>
      <c r="F732" s="35">
        <v>34.950000000000003</v>
      </c>
      <c r="G732" s="36">
        <v>0.1</v>
      </c>
      <c r="H732" s="35">
        <v>31.46</v>
      </c>
      <c r="I732" s="35">
        <v>22.13</v>
      </c>
      <c r="J732">
        <v>9</v>
      </c>
      <c r="K732">
        <v>3026</v>
      </c>
      <c r="L732" s="37">
        <f t="shared" si="33"/>
        <v>283.14</v>
      </c>
      <c r="M732" s="35">
        <f t="shared" si="34"/>
        <v>3.490000000000002</v>
      </c>
      <c r="N732" s="35">
        <f t="shared" si="35"/>
        <v>83.970000000000013</v>
      </c>
    </row>
    <row r="733" spans="1:14">
      <c r="A733" s="33">
        <v>41308</v>
      </c>
      <c r="B733" s="29">
        <v>493</v>
      </c>
      <c r="C733">
        <v>35</v>
      </c>
      <c r="D733" s="34" t="s">
        <v>173</v>
      </c>
      <c r="E733" s="34" t="s">
        <v>168</v>
      </c>
      <c r="F733" s="35">
        <v>0.95</v>
      </c>
      <c r="G733" s="36">
        <v>0.1</v>
      </c>
      <c r="H733" s="35">
        <v>0.86</v>
      </c>
      <c r="I733" s="35">
        <v>0.47</v>
      </c>
      <c r="J733">
        <v>20</v>
      </c>
      <c r="K733">
        <v>3010</v>
      </c>
      <c r="L733" s="37">
        <f t="shared" si="33"/>
        <v>17.2</v>
      </c>
      <c r="M733" s="35">
        <f t="shared" si="34"/>
        <v>8.9999999999999969E-2</v>
      </c>
      <c r="N733" s="35">
        <f t="shared" si="35"/>
        <v>7.8000000000000007</v>
      </c>
    </row>
    <row r="734" spans="1:14">
      <c r="A734" s="33">
        <v>41308</v>
      </c>
      <c r="B734" s="29">
        <v>493</v>
      </c>
      <c r="C734">
        <v>1</v>
      </c>
      <c r="D734" s="34" t="s">
        <v>173</v>
      </c>
      <c r="E734" s="34" t="s">
        <v>168</v>
      </c>
      <c r="F734" s="35">
        <v>43.95</v>
      </c>
      <c r="G734" s="36">
        <v>0</v>
      </c>
      <c r="H734" s="35">
        <v>43.95</v>
      </c>
      <c r="I734" s="35">
        <v>25.6</v>
      </c>
      <c r="J734">
        <v>1</v>
      </c>
      <c r="K734">
        <v>3010</v>
      </c>
      <c r="L734" s="37">
        <f t="shared" si="33"/>
        <v>43.95</v>
      </c>
      <c r="M734" s="35">
        <f t="shared" si="34"/>
        <v>0</v>
      </c>
      <c r="N734" s="35">
        <f t="shared" si="35"/>
        <v>18.350000000000001</v>
      </c>
    </row>
    <row r="735" spans="1:14">
      <c r="A735" s="33">
        <v>41308</v>
      </c>
      <c r="B735" s="29">
        <v>494</v>
      </c>
      <c r="C735">
        <v>23</v>
      </c>
      <c r="D735" s="34" t="s">
        <v>171</v>
      </c>
      <c r="E735" s="34" t="s">
        <v>168</v>
      </c>
      <c r="F735" s="35">
        <v>2.95</v>
      </c>
      <c r="G735" s="36">
        <v>0</v>
      </c>
      <c r="H735" s="35">
        <v>2.95</v>
      </c>
      <c r="I735" s="35">
        <v>1.68</v>
      </c>
      <c r="J735">
        <v>5</v>
      </c>
      <c r="K735">
        <v>3031</v>
      </c>
      <c r="L735" s="37">
        <f t="shared" si="33"/>
        <v>14.75</v>
      </c>
      <c r="M735" s="35">
        <f t="shared" si="34"/>
        <v>0</v>
      </c>
      <c r="N735" s="35">
        <f t="shared" si="35"/>
        <v>6.3500000000000014</v>
      </c>
    </row>
    <row r="736" spans="1:14">
      <c r="A736" s="33">
        <v>41308</v>
      </c>
      <c r="B736" s="29">
        <v>495</v>
      </c>
      <c r="C736">
        <v>31</v>
      </c>
      <c r="D736" s="34" t="s">
        <v>173</v>
      </c>
      <c r="E736" s="34" t="s">
        <v>168</v>
      </c>
      <c r="F736" s="35">
        <v>0.95</v>
      </c>
      <c r="G736" s="36">
        <v>0</v>
      </c>
      <c r="H736" s="35">
        <v>0.95</v>
      </c>
      <c r="I736" s="35">
        <v>0.34</v>
      </c>
      <c r="J736">
        <v>12</v>
      </c>
      <c r="K736">
        <v>3033</v>
      </c>
      <c r="L736" s="37">
        <f t="shared" si="33"/>
        <v>11.399999999999999</v>
      </c>
      <c r="M736" s="35">
        <f t="shared" si="34"/>
        <v>0</v>
      </c>
      <c r="N736" s="35">
        <f t="shared" si="35"/>
        <v>7.3199999999999985</v>
      </c>
    </row>
    <row r="737" spans="1:14">
      <c r="A737" s="33">
        <v>41308</v>
      </c>
      <c r="B737" s="29">
        <v>495</v>
      </c>
      <c r="C737">
        <v>10</v>
      </c>
      <c r="D737" s="34" t="s">
        <v>173</v>
      </c>
      <c r="E737" s="34" t="s">
        <v>168</v>
      </c>
      <c r="F737" s="35">
        <v>34.950000000000003</v>
      </c>
      <c r="G737" s="36">
        <v>0.1</v>
      </c>
      <c r="H737" s="35">
        <v>31.46</v>
      </c>
      <c r="I737" s="35">
        <v>22.13</v>
      </c>
      <c r="J737">
        <v>1</v>
      </c>
      <c r="K737">
        <v>3033</v>
      </c>
      <c r="L737" s="37">
        <f t="shared" si="33"/>
        <v>31.46</v>
      </c>
      <c r="M737" s="35">
        <f t="shared" si="34"/>
        <v>3.490000000000002</v>
      </c>
      <c r="N737" s="35">
        <f t="shared" si="35"/>
        <v>9.3300000000000018</v>
      </c>
    </row>
    <row r="738" spans="1:14">
      <c r="A738" s="33">
        <v>41308</v>
      </c>
      <c r="B738" s="29">
        <v>495</v>
      </c>
      <c r="C738">
        <v>36</v>
      </c>
      <c r="D738" s="34" t="s">
        <v>173</v>
      </c>
      <c r="E738" s="34" t="s">
        <v>168</v>
      </c>
      <c r="F738" s="35">
        <v>26.95</v>
      </c>
      <c r="G738" s="36">
        <v>0</v>
      </c>
      <c r="H738" s="35">
        <v>26.95</v>
      </c>
      <c r="I738" s="35">
        <v>12.53</v>
      </c>
      <c r="J738">
        <v>18</v>
      </c>
      <c r="K738">
        <v>3033</v>
      </c>
      <c r="L738" s="37">
        <f t="shared" si="33"/>
        <v>485.09999999999997</v>
      </c>
      <c r="M738" s="35">
        <f t="shared" si="34"/>
        <v>0</v>
      </c>
      <c r="N738" s="35">
        <f t="shared" si="35"/>
        <v>259.56</v>
      </c>
    </row>
    <row r="739" spans="1:14">
      <c r="A739" s="33">
        <v>41308</v>
      </c>
      <c r="B739" s="29">
        <v>496</v>
      </c>
      <c r="C739">
        <v>43</v>
      </c>
      <c r="D739" s="34" t="s">
        <v>171</v>
      </c>
      <c r="E739" s="34" t="s">
        <v>168</v>
      </c>
      <c r="F739" s="35">
        <v>11.95</v>
      </c>
      <c r="G739" s="36">
        <v>0</v>
      </c>
      <c r="H739" s="35">
        <v>11.95</v>
      </c>
      <c r="I739" s="35">
        <v>3.32</v>
      </c>
      <c r="J739">
        <v>9</v>
      </c>
      <c r="K739">
        <v>3026</v>
      </c>
      <c r="L739" s="37">
        <f t="shared" si="33"/>
        <v>107.55</v>
      </c>
      <c r="M739" s="35">
        <f t="shared" si="34"/>
        <v>0</v>
      </c>
      <c r="N739" s="35">
        <f t="shared" si="35"/>
        <v>77.669999999999987</v>
      </c>
    </row>
    <row r="740" spans="1:14">
      <c r="A740" s="33">
        <v>41308</v>
      </c>
      <c r="B740" s="29">
        <v>496</v>
      </c>
      <c r="C740">
        <v>33</v>
      </c>
      <c r="D740" s="34" t="s">
        <v>171</v>
      </c>
      <c r="E740" s="34" t="s">
        <v>168</v>
      </c>
      <c r="F740" s="35">
        <v>19.95</v>
      </c>
      <c r="G740" s="36">
        <v>0</v>
      </c>
      <c r="H740" s="35">
        <v>19.95</v>
      </c>
      <c r="I740" s="35">
        <v>9.7799999999999994</v>
      </c>
      <c r="J740">
        <v>10</v>
      </c>
      <c r="K740">
        <v>3026</v>
      </c>
      <c r="L740" s="37">
        <f t="shared" si="33"/>
        <v>199.5</v>
      </c>
      <c r="M740" s="35">
        <f t="shared" si="34"/>
        <v>0</v>
      </c>
      <c r="N740" s="35">
        <f t="shared" si="35"/>
        <v>101.7</v>
      </c>
    </row>
    <row r="741" spans="1:14">
      <c r="A741" s="33">
        <v>41308</v>
      </c>
      <c r="B741" s="29">
        <v>497</v>
      </c>
      <c r="C741">
        <v>44</v>
      </c>
      <c r="D741" s="34" t="s">
        <v>173</v>
      </c>
      <c r="E741" s="34" t="s">
        <v>168</v>
      </c>
      <c r="F741" s="35">
        <v>38.950000000000003</v>
      </c>
      <c r="G741" s="36">
        <v>0.1</v>
      </c>
      <c r="H741" s="35">
        <v>35.06</v>
      </c>
      <c r="I741" s="35">
        <v>24.76</v>
      </c>
      <c r="J741">
        <v>18</v>
      </c>
      <c r="K741">
        <v>3018</v>
      </c>
      <c r="L741" s="37">
        <f t="shared" si="33"/>
        <v>631.08000000000004</v>
      </c>
      <c r="M741" s="35">
        <f t="shared" si="34"/>
        <v>3.8900000000000006</v>
      </c>
      <c r="N741" s="35">
        <f t="shared" si="35"/>
        <v>185.4</v>
      </c>
    </row>
    <row r="742" spans="1:14">
      <c r="A742" s="33">
        <v>41308</v>
      </c>
      <c r="B742" s="29">
        <v>498</v>
      </c>
      <c r="C742">
        <v>45</v>
      </c>
      <c r="D742" s="34" t="s">
        <v>171</v>
      </c>
      <c r="E742" s="34" t="s">
        <v>168</v>
      </c>
      <c r="F742" s="35">
        <v>38.950000000000003</v>
      </c>
      <c r="G742" s="36">
        <v>0</v>
      </c>
      <c r="H742" s="35">
        <v>38.950000000000003</v>
      </c>
      <c r="I742" s="35">
        <v>22.33</v>
      </c>
      <c r="J742">
        <v>3</v>
      </c>
      <c r="K742">
        <v>3023</v>
      </c>
      <c r="L742" s="37">
        <f t="shared" si="33"/>
        <v>116.85000000000001</v>
      </c>
      <c r="M742" s="35">
        <f t="shared" si="34"/>
        <v>0</v>
      </c>
      <c r="N742" s="35">
        <f t="shared" si="35"/>
        <v>49.860000000000014</v>
      </c>
    </row>
    <row r="743" spans="1:14">
      <c r="A743" s="33">
        <v>41308</v>
      </c>
      <c r="B743" s="29">
        <v>498</v>
      </c>
      <c r="C743">
        <v>39</v>
      </c>
      <c r="D743" s="34" t="s">
        <v>171</v>
      </c>
      <c r="E743" s="34" t="s">
        <v>168</v>
      </c>
      <c r="F743" s="35">
        <v>26.95</v>
      </c>
      <c r="G743" s="36">
        <v>0</v>
      </c>
      <c r="H743" s="35">
        <v>26.95</v>
      </c>
      <c r="I743" s="35">
        <v>12.24</v>
      </c>
      <c r="J743">
        <v>18</v>
      </c>
      <c r="K743">
        <v>3023</v>
      </c>
      <c r="L743" s="37">
        <f t="shared" si="33"/>
        <v>485.09999999999997</v>
      </c>
      <c r="M743" s="35">
        <f t="shared" si="34"/>
        <v>0</v>
      </c>
      <c r="N743" s="35">
        <f t="shared" si="35"/>
        <v>264.77999999999997</v>
      </c>
    </row>
    <row r="744" spans="1:14">
      <c r="A744" s="33">
        <v>41308</v>
      </c>
      <c r="B744" s="29">
        <v>498</v>
      </c>
      <c r="C744">
        <v>19</v>
      </c>
      <c r="D744" s="34" t="s">
        <v>171</v>
      </c>
      <c r="E744" s="34" t="s">
        <v>168</v>
      </c>
      <c r="F744" s="35">
        <v>49.95</v>
      </c>
      <c r="G744" s="36">
        <v>0</v>
      </c>
      <c r="H744" s="35">
        <v>49.95</v>
      </c>
      <c r="I744" s="35">
        <v>24.77</v>
      </c>
      <c r="J744">
        <v>18</v>
      </c>
      <c r="K744">
        <v>3023</v>
      </c>
      <c r="L744" s="37">
        <f t="shared" si="33"/>
        <v>899.1</v>
      </c>
      <c r="M744" s="35">
        <f t="shared" si="34"/>
        <v>0</v>
      </c>
      <c r="N744" s="35">
        <f t="shared" si="35"/>
        <v>453.24000000000007</v>
      </c>
    </row>
    <row r="745" spans="1:14">
      <c r="A745" s="33">
        <v>41308</v>
      </c>
      <c r="B745" s="29">
        <v>498</v>
      </c>
      <c r="C745">
        <v>27</v>
      </c>
      <c r="D745" s="34" t="s">
        <v>171</v>
      </c>
      <c r="E745" s="34" t="s">
        <v>168</v>
      </c>
      <c r="F745" s="35">
        <v>4.95</v>
      </c>
      <c r="G745" s="36">
        <v>0</v>
      </c>
      <c r="H745" s="35">
        <v>4.95</v>
      </c>
      <c r="I745" s="35">
        <v>1.82</v>
      </c>
      <c r="J745">
        <v>9</v>
      </c>
      <c r="K745">
        <v>3023</v>
      </c>
      <c r="L745" s="37">
        <f t="shared" si="33"/>
        <v>44.550000000000004</v>
      </c>
      <c r="M745" s="35">
        <f t="shared" si="34"/>
        <v>0</v>
      </c>
      <c r="N745" s="35">
        <f t="shared" si="35"/>
        <v>28.169999999999998</v>
      </c>
    </row>
    <row r="746" spans="1:14">
      <c r="A746" s="33">
        <v>41308</v>
      </c>
      <c r="B746" s="29">
        <v>498</v>
      </c>
      <c r="C746">
        <v>25</v>
      </c>
      <c r="D746" s="34" t="s">
        <v>171</v>
      </c>
      <c r="E746" s="34" t="s">
        <v>168</v>
      </c>
      <c r="F746" s="35">
        <v>0.95</v>
      </c>
      <c r="G746" s="36">
        <v>0</v>
      </c>
      <c r="H746" s="35">
        <v>0.95</v>
      </c>
      <c r="I746" s="35">
        <v>0.35</v>
      </c>
      <c r="J746">
        <v>3</v>
      </c>
      <c r="K746">
        <v>3023</v>
      </c>
      <c r="L746" s="37">
        <f t="shared" si="33"/>
        <v>2.8499999999999996</v>
      </c>
      <c r="M746" s="35">
        <f t="shared" si="34"/>
        <v>0</v>
      </c>
      <c r="N746" s="35">
        <f t="shared" si="35"/>
        <v>1.7999999999999998</v>
      </c>
    </row>
    <row r="747" spans="1:14">
      <c r="A747" s="33">
        <v>41308</v>
      </c>
      <c r="B747" s="29">
        <v>498</v>
      </c>
      <c r="C747">
        <v>21</v>
      </c>
      <c r="D747" s="34" t="s">
        <v>171</v>
      </c>
      <c r="E747" s="34" t="s">
        <v>168</v>
      </c>
      <c r="F747" s="35">
        <v>26.95</v>
      </c>
      <c r="G747" s="36">
        <v>0.1</v>
      </c>
      <c r="H747" s="35">
        <v>24.26</v>
      </c>
      <c r="I747" s="35">
        <v>12.42</v>
      </c>
      <c r="J747">
        <v>20</v>
      </c>
      <c r="K747">
        <v>3023</v>
      </c>
      <c r="L747" s="37">
        <f t="shared" si="33"/>
        <v>485.20000000000005</v>
      </c>
      <c r="M747" s="35">
        <f t="shared" si="34"/>
        <v>2.6899999999999977</v>
      </c>
      <c r="N747" s="35">
        <f t="shared" si="35"/>
        <v>236.80000000000004</v>
      </c>
    </row>
    <row r="748" spans="1:14">
      <c r="A748" s="33">
        <v>41309</v>
      </c>
      <c r="B748" s="29">
        <v>499</v>
      </c>
      <c r="C748">
        <v>44</v>
      </c>
      <c r="D748" s="34" t="s">
        <v>171</v>
      </c>
      <c r="E748" s="34" t="s">
        <v>168</v>
      </c>
      <c r="F748" s="35">
        <v>38.950000000000003</v>
      </c>
      <c r="G748" s="36">
        <v>0</v>
      </c>
      <c r="H748" s="35">
        <v>38.950000000000003</v>
      </c>
      <c r="I748" s="35">
        <v>24.76</v>
      </c>
      <c r="J748">
        <v>2</v>
      </c>
      <c r="K748">
        <v>3027</v>
      </c>
      <c r="L748" s="37">
        <f t="shared" si="33"/>
        <v>77.900000000000006</v>
      </c>
      <c r="M748" s="35">
        <f t="shared" si="34"/>
        <v>0</v>
      </c>
      <c r="N748" s="35">
        <f t="shared" si="35"/>
        <v>28.380000000000003</v>
      </c>
    </row>
    <row r="749" spans="1:14">
      <c r="A749" s="33">
        <v>41309</v>
      </c>
      <c r="B749" s="29">
        <v>500</v>
      </c>
      <c r="C749">
        <v>16</v>
      </c>
      <c r="D749" s="34" t="s">
        <v>167</v>
      </c>
      <c r="E749" s="34" t="s">
        <v>168</v>
      </c>
      <c r="F749" s="35">
        <v>27.95</v>
      </c>
      <c r="G749" s="36">
        <v>0</v>
      </c>
      <c r="H749" s="35">
        <v>27.95</v>
      </c>
      <c r="I749" s="35">
        <v>15.85</v>
      </c>
      <c r="J749">
        <v>4</v>
      </c>
      <c r="K749">
        <v>3033</v>
      </c>
      <c r="L749" s="37">
        <f t="shared" si="33"/>
        <v>111.8</v>
      </c>
      <c r="M749" s="35">
        <f t="shared" si="34"/>
        <v>0</v>
      </c>
      <c r="N749" s="35">
        <f t="shared" si="35"/>
        <v>48.4</v>
      </c>
    </row>
    <row r="750" spans="1:14">
      <c r="A750" s="33">
        <v>41309</v>
      </c>
      <c r="B750" s="29">
        <v>501</v>
      </c>
      <c r="C750">
        <v>45</v>
      </c>
      <c r="D750" s="34" t="s">
        <v>171</v>
      </c>
      <c r="E750" s="34" t="s">
        <v>168</v>
      </c>
      <c r="F750" s="35">
        <v>38.950000000000003</v>
      </c>
      <c r="G750" s="36">
        <v>0</v>
      </c>
      <c r="H750" s="35">
        <v>38.950000000000003</v>
      </c>
      <c r="I750" s="35">
        <v>22.33</v>
      </c>
      <c r="J750">
        <v>6</v>
      </c>
      <c r="K750">
        <v>3011</v>
      </c>
      <c r="L750" s="37">
        <f t="shared" si="33"/>
        <v>233.70000000000002</v>
      </c>
      <c r="M750" s="35">
        <f t="shared" si="34"/>
        <v>0</v>
      </c>
      <c r="N750" s="35">
        <f t="shared" si="35"/>
        <v>99.720000000000027</v>
      </c>
    </row>
    <row r="751" spans="1:14">
      <c r="A751" s="33">
        <v>41309</v>
      </c>
      <c r="B751" s="29">
        <v>502</v>
      </c>
      <c r="C751">
        <v>8</v>
      </c>
      <c r="D751" s="34" t="s">
        <v>167</v>
      </c>
      <c r="E751" s="34" t="s">
        <v>168</v>
      </c>
      <c r="F751" s="35">
        <v>7.95</v>
      </c>
      <c r="G751" s="36">
        <v>0</v>
      </c>
      <c r="H751" s="35">
        <v>7.95</v>
      </c>
      <c r="I751" s="35">
        <v>4.53</v>
      </c>
      <c r="J751">
        <v>29</v>
      </c>
      <c r="K751">
        <v>3023</v>
      </c>
      <c r="L751" s="37">
        <f t="shared" si="33"/>
        <v>230.55</v>
      </c>
      <c r="M751" s="35">
        <f t="shared" si="34"/>
        <v>0</v>
      </c>
      <c r="N751" s="35">
        <f t="shared" si="35"/>
        <v>99.179999999999993</v>
      </c>
    </row>
    <row r="752" spans="1:14">
      <c r="A752" s="33">
        <v>41309</v>
      </c>
      <c r="B752" s="29">
        <v>503</v>
      </c>
      <c r="C752">
        <v>6</v>
      </c>
      <c r="D752" s="34" t="s">
        <v>173</v>
      </c>
      <c r="E752" s="34" t="s">
        <v>168</v>
      </c>
      <c r="F752" s="35">
        <v>55.95</v>
      </c>
      <c r="G752" s="36">
        <v>0</v>
      </c>
      <c r="H752" s="35">
        <v>55.95</v>
      </c>
      <c r="I752" s="35">
        <v>16.059999999999999</v>
      </c>
      <c r="J752">
        <v>9</v>
      </c>
      <c r="K752">
        <v>3023</v>
      </c>
      <c r="L752" s="37">
        <f t="shared" si="33"/>
        <v>503.55</v>
      </c>
      <c r="M752" s="35">
        <f t="shared" si="34"/>
        <v>0</v>
      </c>
      <c r="N752" s="35">
        <f t="shared" si="35"/>
        <v>359.01</v>
      </c>
    </row>
    <row r="753" spans="1:14">
      <c r="A753" s="33">
        <v>41309</v>
      </c>
      <c r="B753" s="29">
        <v>504</v>
      </c>
      <c r="C753">
        <v>6</v>
      </c>
      <c r="D753" s="34" t="s">
        <v>171</v>
      </c>
      <c r="E753" s="34" t="s">
        <v>168</v>
      </c>
      <c r="F753" s="35">
        <v>55.95</v>
      </c>
      <c r="G753" s="36">
        <v>0</v>
      </c>
      <c r="H753" s="35">
        <v>55.95</v>
      </c>
      <c r="I753" s="35">
        <v>16.059999999999999</v>
      </c>
      <c r="J753">
        <v>4</v>
      </c>
      <c r="K753">
        <v>3033</v>
      </c>
      <c r="L753" s="37">
        <f t="shared" si="33"/>
        <v>223.8</v>
      </c>
      <c r="M753" s="35">
        <f t="shared" si="34"/>
        <v>0</v>
      </c>
      <c r="N753" s="35">
        <f t="shared" si="35"/>
        <v>159.56</v>
      </c>
    </row>
    <row r="754" spans="1:14">
      <c r="A754" s="33">
        <v>41309</v>
      </c>
      <c r="B754" s="29">
        <v>505</v>
      </c>
      <c r="C754">
        <v>17</v>
      </c>
      <c r="D754" s="34" t="s">
        <v>173</v>
      </c>
      <c r="E754" s="34" t="s">
        <v>168</v>
      </c>
      <c r="F754" s="35">
        <v>49.95</v>
      </c>
      <c r="G754" s="36">
        <v>0</v>
      </c>
      <c r="H754" s="35">
        <v>49.95</v>
      </c>
      <c r="I754" s="35">
        <v>23.93</v>
      </c>
      <c r="J754">
        <v>21</v>
      </c>
      <c r="K754">
        <v>3023</v>
      </c>
      <c r="L754" s="37">
        <f t="shared" si="33"/>
        <v>1048.95</v>
      </c>
      <c r="M754" s="35">
        <f t="shared" si="34"/>
        <v>0</v>
      </c>
      <c r="N754" s="35">
        <f t="shared" si="35"/>
        <v>546.42000000000007</v>
      </c>
    </row>
    <row r="755" spans="1:14">
      <c r="A755" s="33">
        <v>41309</v>
      </c>
      <c r="B755" s="29">
        <v>506</v>
      </c>
      <c r="C755">
        <v>19</v>
      </c>
      <c r="D755" s="34" t="s">
        <v>171</v>
      </c>
      <c r="E755" s="34" t="s">
        <v>168</v>
      </c>
      <c r="F755" s="35">
        <v>49.95</v>
      </c>
      <c r="G755" s="36">
        <v>0</v>
      </c>
      <c r="H755" s="35">
        <v>49.95</v>
      </c>
      <c r="I755" s="35">
        <v>24.77</v>
      </c>
      <c r="J755">
        <v>5</v>
      </c>
      <c r="K755">
        <v>3012</v>
      </c>
      <c r="L755" s="37">
        <f t="shared" si="33"/>
        <v>249.75</v>
      </c>
      <c r="M755" s="35">
        <f t="shared" si="34"/>
        <v>0</v>
      </c>
      <c r="N755" s="35">
        <f t="shared" si="35"/>
        <v>125.90000000000002</v>
      </c>
    </row>
    <row r="756" spans="1:14">
      <c r="A756" s="33">
        <v>41310</v>
      </c>
      <c r="B756" s="29">
        <v>507</v>
      </c>
      <c r="C756">
        <v>32</v>
      </c>
      <c r="D756" s="34" t="s">
        <v>169</v>
      </c>
      <c r="E756" s="34" t="s">
        <v>168</v>
      </c>
      <c r="F756" s="35">
        <v>22.95</v>
      </c>
      <c r="G756" s="36">
        <v>0</v>
      </c>
      <c r="H756" s="35">
        <v>22.95</v>
      </c>
      <c r="I756" s="35">
        <v>11.78</v>
      </c>
      <c r="J756">
        <v>22</v>
      </c>
      <c r="K756">
        <v>3027</v>
      </c>
      <c r="L756" s="37">
        <f t="shared" si="33"/>
        <v>504.9</v>
      </c>
      <c r="M756" s="35">
        <f t="shared" si="34"/>
        <v>0</v>
      </c>
      <c r="N756" s="35">
        <f t="shared" si="35"/>
        <v>245.74</v>
      </c>
    </row>
    <row r="757" spans="1:14">
      <c r="A757" s="33">
        <v>41310</v>
      </c>
      <c r="B757" s="29">
        <v>508</v>
      </c>
      <c r="C757">
        <v>43</v>
      </c>
      <c r="D757" s="34" t="s">
        <v>167</v>
      </c>
      <c r="E757" s="34" t="s">
        <v>168</v>
      </c>
      <c r="F757" s="35">
        <v>11.95</v>
      </c>
      <c r="G757" s="36">
        <v>0</v>
      </c>
      <c r="H757" s="35">
        <v>11.95</v>
      </c>
      <c r="I757" s="35">
        <v>3.32</v>
      </c>
      <c r="J757">
        <v>4</v>
      </c>
      <c r="K757">
        <v>3030</v>
      </c>
      <c r="L757" s="37">
        <f t="shared" si="33"/>
        <v>47.8</v>
      </c>
      <c r="M757" s="35">
        <f t="shared" si="34"/>
        <v>0</v>
      </c>
      <c r="N757" s="35">
        <f t="shared" si="35"/>
        <v>34.519999999999996</v>
      </c>
    </row>
    <row r="758" spans="1:14">
      <c r="A758" s="33">
        <v>41310</v>
      </c>
      <c r="B758" s="29">
        <v>509</v>
      </c>
      <c r="C758">
        <v>9</v>
      </c>
      <c r="D758" s="34" t="s">
        <v>170</v>
      </c>
      <c r="E758" s="34" t="s">
        <v>168</v>
      </c>
      <c r="F758" s="35">
        <v>48.95</v>
      </c>
      <c r="G758" s="36">
        <v>0.1</v>
      </c>
      <c r="H758" s="35">
        <v>44.06</v>
      </c>
      <c r="I758" s="35">
        <v>24.52</v>
      </c>
      <c r="J758">
        <v>22</v>
      </c>
      <c r="K758">
        <v>3023</v>
      </c>
      <c r="L758" s="37">
        <f t="shared" si="33"/>
        <v>969.32</v>
      </c>
      <c r="M758" s="35">
        <f t="shared" si="34"/>
        <v>4.8900000000000006</v>
      </c>
      <c r="N758" s="35">
        <f t="shared" si="35"/>
        <v>429.88000000000005</v>
      </c>
    </row>
    <row r="759" spans="1:14">
      <c r="A759" s="33">
        <v>41310</v>
      </c>
      <c r="B759" s="29">
        <v>509</v>
      </c>
      <c r="C759">
        <v>26</v>
      </c>
      <c r="D759" s="34" t="s">
        <v>170</v>
      </c>
      <c r="E759" s="34" t="s">
        <v>168</v>
      </c>
      <c r="F759" s="35">
        <v>0.95</v>
      </c>
      <c r="G759" s="36">
        <v>0</v>
      </c>
      <c r="H759" s="35">
        <v>0.95</v>
      </c>
      <c r="I759" s="35">
        <v>0.42</v>
      </c>
      <c r="J759">
        <v>17</v>
      </c>
      <c r="K759">
        <v>3023</v>
      </c>
      <c r="L759" s="37">
        <f t="shared" si="33"/>
        <v>16.149999999999999</v>
      </c>
      <c r="M759" s="35">
        <f t="shared" si="34"/>
        <v>0</v>
      </c>
      <c r="N759" s="35">
        <f t="shared" si="35"/>
        <v>9.01</v>
      </c>
    </row>
    <row r="760" spans="1:14">
      <c r="A760" s="33">
        <v>41310</v>
      </c>
      <c r="B760" s="29">
        <v>509</v>
      </c>
      <c r="C760">
        <v>27</v>
      </c>
      <c r="D760" s="34" t="s">
        <v>170</v>
      </c>
      <c r="E760" s="34" t="s">
        <v>168</v>
      </c>
      <c r="F760" s="35">
        <v>4.95</v>
      </c>
      <c r="G760" s="36">
        <v>0</v>
      </c>
      <c r="H760" s="35">
        <v>4.95</v>
      </c>
      <c r="I760" s="35">
        <v>1.82</v>
      </c>
      <c r="J760">
        <v>8</v>
      </c>
      <c r="K760">
        <v>3023</v>
      </c>
      <c r="L760" s="37">
        <f t="shared" si="33"/>
        <v>39.6</v>
      </c>
      <c r="M760" s="35">
        <f t="shared" si="34"/>
        <v>0</v>
      </c>
      <c r="N760" s="35">
        <f t="shared" si="35"/>
        <v>25.04</v>
      </c>
    </row>
    <row r="761" spans="1:14">
      <c r="A761" s="33">
        <v>41311</v>
      </c>
      <c r="B761" s="29">
        <v>510</v>
      </c>
      <c r="C761">
        <v>4</v>
      </c>
      <c r="D761" s="34" t="s">
        <v>173</v>
      </c>
      <c r="E761" s="34" t="s">
        <v>172</v>
      </c>
      <c r="F761" s="35">
        <v>73.95</v>
      </c>
      <c r="G761" s="36">
        <v>0</v>
      </c>
      <c r="H761" s="35">
        <v>73.95</v>
      </c>
      <c r="I761" s="35">
        <v>38.86</v>
      </c>
      <c r="J761">
        <v>2</v>
      </c>
      <c r="K761">
        <v>3010</v>
      </c>
      <c r="L761" s="37">
        <f t="shared" si="33"/>
        <v>147.9</v>
      </c>
      <c r="M761" s="35">
        <f t="shared" si="34"/>
        <v>0</v>
      </c>
      <c r="N761" s="35">
        <f t="shared" si="35"/>
        <v>70.180000000000007</v>
      </c>
    </row>
    <row r="762" spans="1:14">
      <c r="A762" s="33">
        <v>41311</v>
      </c>
      <c r="B762" s="29">
        <v>510</v>
      </c>
      <c r="C762">
        <v>28</v>
      </c>
      <c r="D762" s="34" t="s">
        <v>173</v>
      </c>
      <c r="E762" s="34" t="s">
        <v>172</v>
      </c>
      <c r="F762" s="35">
        <v>0.95</v>
      </c>
      <c r="G762" s="36">
        <v>0</v>
      </c>
      <c r="H762" s="35">
        <v>0.95</v>
      </c>
      <c r="I762" s="35">
        <v>0.5</v>
      </c>
      <c r="J762">
        <v>17</v>
      </c>
      <c r="K762">
        <v>3010</v>
      </c>
      <c r="L762" s="37">
        <f t="shared" si="33"/>
        <v>16.149999999999999</v>
      </c>
      <c r="M762" s="35">
        <f t="shared" si="34"/>
        <v>0</v>
      </c>
      <c r="N762" s="35">
        <f t="shared" si="35"/>
        <v>7.6499999999999995</v>
      </c>
    </row>
    <row r="763" spans="1:14">
      <c r="A763" s="33">
        <v>41311</v>
      </c>
      <c r="B763" s="29">
        <v>510</v>
      </c>
      <c r="C763">
        <v>42</v>
      </c>
      <c r="D763" s="34" t="s">
        <v>173</v>
      </c>
      <c r="E763" s="34" t="s">
        <v>172</v>
      </c>
      <c r="F763" s="35">
        <v>35.950000000000003</v>
      </c>
      <c r="G763" s="36">
        <v>0</v>
      </c>
      <c r="H763" s="35">
        <v>35.950000000000003</v>
      </c>
      <c r="I763" s="35">
        <v>20.25</v>
      </c>
      <c r="J763">
        <v>1</v>
      </c>
      <c r="K763">
        <v>3010</v>
      </c>
      <c r="L763" s="37">
        <f t="shared" si="33"/>
        <v>35.950000000000003</v>
      </c>
      <c r="M763" s="35">
        <f t="shared" si="34"/>
        <v>0</v>
      </c>
      <c r="N763" s="35">
        <f t="shared" si="35"/>
        <v>15.700000000000003</v>
      </c>
    </row>
    <row r="764" spans="1:14">
      <c r="A764" s="33">
        <v>41311</v>
      </c>
      <c r="B764" s="29">
        <v>511</v>
      </c>
      <c r="C764">
        <v>37</v>
      </c>
      <c r="D764" s="34" t="s">
        <v>171</v>
      </c>
      <c r="E764" s="34" t="s">
        <v>172</v>
      </c>
      <c r="F764" s="35">
        <v>24.95</v>
      </c>
      <c r="G764" s="36">
        <v>0</v>
      </c>
      <c r="H764" s="35">
        <v>24.95</v>
      </c>
      <c r="I764" s="35">
        <v>9.3800000000000008</v>
      </c>
      <c r="J764">
        <v>9</v>
      </c>
      <c r="K764">
        <v>3021</v>
      </c>
      <c r="L764" s="37">
        <f t="shared" si="33"/>
        <v>224.54999999999998</v>
      </c>
      <c r="M764" s="35">
        <f t="shared" si="34"/>
        <v>0</v>
      </c>
      <c r="N764" s="35">
        <f t="shared" si="35"/>
        <v>140.13</v>
      </c>
    </row>
    <row r="765" spans="1:14">
      <c r="A765" s="33">
        <v>41311</v>
      </c>
      <c r="B765" s="29">
        <v>511</v>
      </c>
      <c r="C765">
        <v>3</v>
      </c>
      <c r="D765" s="34" t="s">
        <v>171</v>
      </c>
      <c r="E765" s="34" t="s">
        <v>172</v>
      </c>
      <c r="F765" s="35">
        <v>59.95</v>
      </c>
      <c r="G765" s="36">
        <v>0.2</v>
      </c>
      <c r="H765" s="35">
        <v>47.96</v>
      </c>
      <c r="I765" s="35">
        <v>28.73</v>
      </c>
      <c r="J765">
        <v>16</v>
      </c>
      <c r="K765">
        <v>3021</v>
      </c>
      <c r="L765" s="37">
        <f t="shared" si="33"/>
        <v>767.36</v>
      </c>
      <c r="M765" s="35">
        <f t="shared" si="34"/>
        <v>11.990000000000002</v>
      </c>
      <c r="N765" s="35">
        <f t="shared" si="35"/>
        <v>307.68</v>
      </c>
    </row>
    <row r="766" spans="1:14">
      <c r="A766" s="33">
        <v>41312</v>
      </c>
      <c r="B766" s="29">
        <v>512</v>
      </c>
      <c r="C766">
        <v>24</v>
      </c>
      <c r="D766" s="34" t="s">
        <v>169</v>
      </c>
      <c r="E766" s="34" t="s">
        <v>172</v>
      </c>
      <c r="F766" s="35">
        <v>27.95</v>
      </c>
      <c r="G766" s="36">
        <v>0</v>
      </c>
      <c r="H766" s="35">
        <v>27.95</v>
      </c>
      <c r="I766" s="35">
        <v>16.8</v>
      </c>
      <c r="J766">
        <v>23</v>
      </c>
      <c r="K766">
        <v>3012</v>
      </c>
      <c r="L766" s="37">
        <f t="shared" si="33"/>
        <v>642.85</v>
      </c>
      <c r="M766" s="35">
        <f t="shared" si="34"/>
        <v>0</v>
      </c>
      <c r="N766" s="35">
        <f t="shared" si="35"/>
        <v>256.45</v>
      </c>
    </row>
    <row r="767" spans="1:14">
      <c r="A767" s="33">
        <v>41313</v>
      </c>
      <c r="B767" s="29">
        <v>513</v>
      </c>
      <c r="C767">
        <v>2</v>
      </c>
      <c r="D767" s="34" t="s">
        <v>173</v>
      </c>
      <c r="E767" s="34" t="s">
        <v>172</v>
      </c>
      <c r="F767" s="35">
        <v>44.95</v>
      </c>
      <c r="G767" s="36">
        <v>0.1</v>
      </c>
      <c r="H767" s="35">
        <v>40.46</v>
      </c>
      <c r="I767" s="35">
        <v>27.95</v>
      </c>
      <c r="J767">
        <v>3</v>
      </c>
      <c r="K767">
        <v>3019</v>
      </c>
      <c r="L767" s="37">
        <f t="shared" si="33"/>
        <v>121.38</v>
      </c>
      <c r="M767" s="35">
        <f t="shared" si="34"/>
        <v>4.490000000000002</v>
      </c>
      <c r="N767" s="35">
        <f t="shared" si="35"/>
        <v>37.53</v>
      </c>
    </row>
    <row r="768" spans="1:14">
      <c r="A768" s="33">
        <v>41314</v>
      </c>
      <c r="B768" s="29">
        <v>514</v>
      </c>
      <c r="C768">
        <v>12</v>
      </c>
      <c r="D768" s="34" t="s">
        <v>170</v>
      </c>
      <c r="E768" s="34" t="s">
        <v>172</v>
      </c>
      <c r="F768" s="35">
        <v>47.95</v>
      </c>
      <c r="G768" s="36">
        <v>0</v>
      </c>
      <c r="H768" s="35">
        <v>47.95</v>
      </c>
      <c r="I768" s="35">
        <v>20.7</v>
      </c>
      <c r="J768">
        <v>2</v>
      </c>
      <c r="K768">
        <v>3029</v>
      </c>
      <c r="L768" s="37">
        <f t="shared" si="33"/>
        <v>95.9</v>
      </c>
      <c r="M768" s="35">
        <f t="shared" si="34"/>
        <v>0</v>
      </c>
      <c r="N768" s="35">
        <f t="shared" si="35"/>
        <v>54.500000000000007</v>
      </c>
    </row>
    <row r="769" spans="1:14">
      <c r="A769" s="33">
        <v>41314</v>
      </c>
      <c r="B769" s="29">
        <v>515</v>
      </c>
      <c r="C769">
        <v>49</v>
      </c>
      <c r="D769" s="34" t="s">
        <v>169</v>
      </c>
      <c r="E769" s="34" t="s">
        <v>172</v>
      </c>
      <c r="F769" s="35">
        <v>63.95</v>
      </c>
      <c r="G769" s="36">
        <v>0</v>
      </c>
      <c r="H769" s="35">
        <v>63.95</v>
      </c>
      <c r="I769" s="35">
        <v>27.1</v>
      </c>
      <c r="J769">
        <v>4</v>
      </c>
      <c r="K769">
        <v>3032</v>
      </c>
      <c r="L769" s="37">
        <f t="shared" si="33"/>
        <v>255.8</v>
      </c>
      <c r="M769" s="35">
        <f t="shared" si="34"/>
        <v>0</v>
      </c>
      <c r="N769" s="35">
        <f t="shared" si="35"/>
        <v>147.4</v>
      </c>
    </row>
    <row r="770" spans="1:14">
      <c r="A770" s="33">
        <v>41314</v>
      </c>
      <c r="B770" s="29">
        <v>516</v>
      </c>
      <c r="C770">
        <v>42</v>
      </c>
      <c r="D770" s="34" t="s">
        <v>169</v>
      </c>
      <c r="E770" s="34" t="s">
        <v>172</v>
      </c>
      <c r="F770" s="35">
        <v>35.950000000000003</v>
      </c>
      <c r="G770" s="36">
        <v>0.1</v>
      </c>
      <c r="H770" s="35">
        <v>32.36</v>
      </c>
      <c r="I770" s="35">
        <v>20.25</v>
      </c>
      <c r="J770">
        <v>2</v>
      </c>
      <c r="K770">
        <v>3012</v>
      </c>
      <c r="L770" s="37">
        <f t="shared" si="33"/>
        <v>64.72</v>
      </c>
      <c r="M770" s="35">
        <f t="shared" si="34"/>
        <v>3.5900000000000034</v>
      </c>
      <c r="N770" s="35">
        <f t="shared" si="35"/>
        <v>24.22</v>
      </c>
    </row>
    <row r="771" spans="1:14">
      <c r="A771" s="33">
        <v>41314</v>
      </c>
      <c r="B771" s="29">
        <v>516</v>
      </c>
      <c r="C771">
        <v>7</v>
      </c>
      <c r="D771" s="34" t="s">
        <v>169</v>
      </c>
      <c r="E771" s="34" t="s">
        <v>172</v>
      </c>
      <c r="F771" s="35">
        <v>20.95</v>
      </c>
      <c r="G771" s="36">
        <v>0</v>
      </c>
      <c r="H771" s="35">
        <v>20.95</v>
      </c>
      <c r="I771" s="35">
        <v>10.039999999999999</v>
      </c>
      <c r="J771">
        <v>10</v>
      </c>
      <c r="K771">
        <v>3012</v>
      </c>
      <c r="L771" s="37">
        <f t="shared" ref="L771:L834" si="36">H771*J771</f>
        <v>209.5</v>
      </c>
      <c r="M771" s="35">
        <f t="shared" ref="M771:M834" si="37">F771-H771</f>
        <v>0</v>
      </c>
      <c r="N771" s="35">
        <f t="shared" ref="N771:N834" si="38">(H771-I771)*J771</f>
        <v>109.1</v>
      </c>
    </row>
    <row r="772" spans="1:14">
      <c r="A772" s="33">
        <v>41314</v>
      </c>
      <c r="B772" s="29">
        <v>517</v>
      </c>
      <c r="C772">
        <v>18</v>
      </c>
      <c r="D772" s="34" t="s">
        <v>170</v>
      </c>
      <c r="E772" s="34" t="s">
        <v>172</v>
      </c>
      <c r="F772" s="35">
        <v>54.95</v>
      </c>
      <c r="G772" s="36">
        <v>0</v>
      </c>
      <c r="H772" s="35">
        <v>54.95</v>
      </c>
      <c r="I772" s="35">
        <v>26.65</v>
      </c>
      <c r="J772">
        <v>6</v>
      </c>
      <c r="K772">
        <v>3026</v>
      </c>
      <c r="L772" s="37">
        <f t="shared" si="36"/>
        <v>329.70000000000005</v>
      </c>
      <c r="M772" s="35">
        <f t="shared" si="37"/>
        <v>0</v>
      </c>
      <c r="N772" s="35">
        <f t="shared" si="38"/>
        <v>169.8</v>
      </c>
    </row>
    <row r="773" spans="1:14">
      <c r="A773" s="33">
        <v>41314</v>
      </c>
      <c r="B773" s="29">
        <v>517</v>
      </c>
      <c r="C773">
        <v>18</v>
      </c>
      <c r="D773" s="34" t="s">
        <v>170</v>
      </c>
      <c r="E773" s="34" t="s">
        <v>172</v>
      </c>
      <c r="F773" s="35">
        <v>54.95</v>
      </c>
      <c r="G773" s="36">
        <v>0</v>
      </c>
      <c r="H773" s="35">
        <v>54.95</v>
      </c>
      <c r="I773" s="35">
        <v>26.65</v>
      </c>
      <c r="J773">
        <v>2</v>
      </c>
      <c r="K773">
        <v>3026</v>
      </c>
      <c r="L773" s="37">
        <f t="shared" si="36"/>
        <v>109.9</v>
      </c>
      <c r="M773" s="35">
        <f t="shared" si="37"/>
        <v>0</v>
      </c>
      <c r="N773" s="35">
        <f t="shared" si="38"/>
        <v>56.600000000000009</v>
      </c>
    </row>
    <row r="774" spans="1:14">
      <c r="A774" s="33">
        <v>41314</v>
      </c>
      <c r="B774" s="29">
        <v>518</v>
      </c>
      <c r="C774">
        <v>45</v>
      </c>
      <c r="D774" s="34" t="s">
        <v>169</v>
      </c>
      <c r="E774" s="34" t="s">
        <v>172</v>
      </c>
      <c r="F774" s="35">
        <v>38.950000000000003</v>
      </c>
      <c r="G774" s="36">
        <v>0</v>
      </c>
      <c r="H774" s="35">
        <v>38.950000000000003</v>
      </c>
      <c r="I774" s="35">
        <v>22.33</v>
      </c>
      <c r="J774">
        <v>1</v>
      </c>
      <c r="K774">
        <v>3031</v>
      </c>
      <c r="L774" s="37">
        <f t="shared" si="36"/>
        <v>38.950000000000003</v>
      </c>
      <c r="M774" s="35">
        <f t="shared" si="37"/>
        <v>0</v>
      </c>
      <c r="N774" s="35">
        <f t="shared" si="38"/>
        <v>16.620000000000005</v>
      </c>
    </row>
    <row r="775" spans="1:14">
      <c r="A775" s="33">
        <v>41314</v>
      </c>
      <c r="B775" s="29">
        <v>518</v>
      </c>
      <c r="C775">
        <v>44</v>
      </c>
      <c r="D775" s="34" t="s">
        <v>169</v>
      </c>
      <c r="E775" s="34" t="s">
        <v>172</v>
      </c>
      <c r="F775" s="35">
        <v>38.950000000000003</v>
      </c>
      <c r="G775" s="36">
        <v>0</v>
      </c>
      <c r="H775" s="35">
        <v>38.950000000000003</v>
      </c>
      <c r="I775" s="35">
        <v>24.76</v>
      </c>
      <c r="J775">
        <v>8</v>
      </c>
      <c r="K775">
        <v>3031</v>
      </c>
      <c r="L775" s="37">
        <f t="shared" si="36"/>
        <v>311.60000000000002</v>
      </c>
      <c r="M775" s="35">
        <f t="shared" si="37"/>
        <v>0</v>
      </c>
      <c r="N775" s="35">
        <f t="shared" si="38"/>
        <v>113.52000000000001</v>
      </c>
    </row>
    <row r="776" spans="1:14">
      <c r="A776" s="33">
        <v>41314</v>
      </c>
      <c r="B776" s="29">
        <v>518</v>
      </c>
      <c r="C776">
        <v>48</v>
      </c>
      <c r="D776" s="34" t="s">
        <v>169</v>
      </c>
      <c r="E776" s="34" t="s">
        <v>172</v>
      </c>
      <c r="F776" s="35">
        <v>3.95</v>
      </c>
      <c r="G776" s="36">
        <v>0</v>
      </c>
      <c r="H776" s="35">
        <v>3.95</v>
      </c>
      <c r="I776" s="35">
        <v>1.43</v>
      </c>
      <c r="J776">
        <v>1</v>
      </c>
      <c r="K776">
        <v>3031</v>
      </c>
      <c r="L776" s="37">
        <f t="shared" si="36"/>
        <v>3.95</v>
      </c>
      <c r="M776" s="35">
        <f t="shared" si="37"/>
        <v>0</v>
      </c>
      <c r="N776" s="35">
        <f t="shared" si="38"/>
        <v>2.5200000000000005</v>
      </c>
    </row>
    <row r="777" spans="1:14">
      <c r="A777" s="33">
        <v>41314</v>
      </c>
      <c r="B777" s="29">
        <v>518</v>
      </c>
      <c r="C777">
        <v>23</v>
      </c>
      <c r="D777" s="34" t="s">
        <v>169</v>
      </c>
      <c r="E777" s="34" t="s">
        <v>172</v>
      </c>
      <c r="F777" s="35">
        <v>2.95</v>
      </c>
      <c r="G777" s="36">
        <v>0</v>
      </c>
      <c r="H777" s="35">
        <v>2.95</v>
      </c>
      <c r="I777" s="35">
        <v>1.68</v>
      </c>
      <c r="J777">
        <v>6</v>
      </c>
      <c r="K777">
        <v>3031</v>
      </c>
      <c r="L777" s="37">
        <f t="shared" si="36"/>
        <v>17.700000000000003</v>
      </c>
      <c r="M777" s="35">
        <f t="shared" si="37"/>
        <v>0</v>
      </c>
      <c r="N777" s="35">
        <f t="shared" si="38"/>
        <v>7.620000000000001</v>
      </c>
    </row>
    <row r="778" spans="1:14">
      <c r="A778" s="33">
        <v>41314</v>
      </c>
      <c r="B778" s="29">
        <v>519</v>
      </c>
      <c r="C778">
        <v>12</v>
      </c>
      <c r="D778" s="34" t="s">
        <v>170</v>
      </c>
      <c r="E778" s="34" t="s">
        <v>172</v>
      </c>
      <c r="F778" s="35">
        <v>47.95</v>
      </c>
      <c r="G778" s="36">
        <v>0.1</v>
      </c>
      <c r="H778" s="35">
        <v>43.16</v>
      </c>
      <c r="I778" s="35">
        <v>20.7</v>
      </c>
      <c r="J778">
        <v>1</v>
      </c>
      <c r="K778">
        <v>3022</v>
      </c>
      <c r="L778" s="37">
        <f t="shared" si="36"/>
        <v>43.16</v>
      </c>
      <c r="M778" s="35">
        <f t="shared" si="37"/>
        <v>4.7900000000000063</v>
      </c>
      <c r="N778" s="35">
        <f t="shared" si="38"/>
        <v>22.459999999999997</v>
      </c>
    </row>
    <row r="779" spans="1:14">
      <c r="A779" s="33">
        <v>41314</v>
      </c>
      <c r="B779" s="29">
        <v>519</v>
      </c>
      <c r="C779">
        <v>50</v>
      </c>
      <c r="D779" s="34" t="s">
        <v>170</v>
      </c>
      <c r="E779" s="34" t="s">
        <v>172</v>
      </c>
      <c r="F779" s="35">
        <v>24.95</v>
      </c>
      <c r="G779" s="36">
        <v>0.1</v>
      </c>
      <c r="H779" s="35">
        <v>22.46</v>
      </c>
      <c r="I779" s="35">
        <v>12.14</v>
      </c>
      <c r="J779">
        <v>1</v>
      </c>
      <c r="K779">
        <v>3022</v>
      </c>
      <c r="L779" s="37">
        <f t="shared" si="36"/>
        <v>22.46</v>
      </c>
      <c r="M779" s="35">
        <f t="shared" si="37"/>
        <v>2.4899999999999984</v>
      </c>
      <c r="N779" s="35">
        <f t="shared" si="38"/>
        <v>10.32</v>
      </c>
    </row>
    <row r="780" spans="1:14">
      <c r="A780" s="33">
        <v>41314</v>
      </c>
      <c r="B780" s="29">
        <v>519</v>
      </c>
      <c r="C780">
        <v>45</v>
      </c>
      <c r="D780" s="34" t="s">
        <v>170</v>
      </c>
      <c r="E780" s="34" t="s">
        <v>172</v>
      </c>
      <c r="F780" s="35">
        <v>38.950000000000003</v>
      </c>
      <c r="G780" s="36">
        <v>0</v>
      </c>
      <c r="H780" s="35">
        <v>38.950000000000003</v>
      </c>
      <c r="I780" s="35">
        <v>22.33</v>
      </c>
      <c r="J780">
        <v>2</v>
      </c>
      <c r="K780">
        <v>3022</v>
      </c>
      <c r="L780" s="37">
        <f t="shared" si="36"/>
        <v>77.900000000000006</v>
      </c>
      <c r="M780" s="35">
        <f t="shared" si="37"/>
        <v>0</v>
      </c>
      <c r="N780" s="35">
        <f t="shared" si="38"/>
        <v>33.240000000000009</v>
      </c>
    </row>
    <row r="781" spans="1:14">
      <c r="A781" s="33">
        <v>41314</v>
      </c>
      <c r="B781" s="29">
        <v>520</v>
      </c>
      <c r="C781">
        <v>25</v>
      </c>
      <c r="D781" s="34" t="s">
        <v>169</v>
      </c>
      <c r="E781" s="34" t="s">
        <v>172</v>
      </c>
      <c r="F781" s="35">
        <v>0.95</v>
      </c>
      <c r="G781" s="36">
        <v>0</v>
      </c>
      <c r="H781" s="35">
        <v>0.95</v>
      </c>
      <c r="I781" s="35">
        <v>0.35</v>
      </c>
      <c r="J781">
        <v>27</v>
      </c>
      <c r="K781">
        <v>3017</v>
      </c>
      <c r="L781" s="37">
        <f t="shared" si="36"/>
        <v>25.65</v>
      </c>
      <c r="M781" s="35">
        <f t="shared" si="37"/>
        <v>0</v>
      </c>
      <c r="N781" s="35">
        <f t="shared" si="38"/>
        <v>16.2</v>
      </c>
    </row>
    <row r="782" spans="1:14">
      <c r="A782" s="33">
        <v>41314</v>
      </c>
      <c r="B782" s="29">
        <v>520</v>
      </c>
      <c r="C782">
        <v>27</v>
      </c>
      <c r="D782" s="34" t="s">
        <v>169</v>
      </c>
      <c r="E782" s="34" t="s">
        <v>172</v>
      </c>
      <c r="F782" s="35">
        <v>4.95</v>
      </c>
      <c r="G782" s="36">
        <v>0</v>
      </c>
      <c r="H782" s="35">
        <v>4.95</v>
      </c>
      <c r="I782" s="35">
        <v>1.82</v>
      </c>
      <c r="J782">
        <v>2</v>
      </c>
      <c r="K782">
        <v>3017</v>
      </c>
      <c r="L782" s="37">
        <f t="shared" si="36"/>
        <v>9.9</v>
      </c>
      <c r="M782" s="35">
        <f t="shared" si="37"/>
        <v>0</v>
      </c>
      <c r="N782" s="35">
        <f t="shared" si="38"/>
        <v>6.26</v>
      </c>
    </row>
    <row r="783" spans="1:14">
      <c r="A783" s="33">
        <v>41314</v>
      </c>
      <c r="B783" s="29">
        <v>520</v>
      </c>
      <c r="C783">
        <v>19</v>
      </c>
      <c r="D783" s="34" t="s">
        <v>169</v>
      </c>
      <c r="E783" s="34" t="s">
        <v>172</v>
      </c>
      <c r="F783" s="35">
        <v>49.95</v>
      </c>
      <c r="G783" s="36">
        <v>0</v>
      </c>
      <c r="H783" s="35">
        <v>49.95</v>
      </c>
      <c r="I783" s="35">
        <v>24.77</v>
      </c>
      <c r="J783">
        <v>2</v>
      </c>
      <c r="K783">
        <v>3017</v>
      </c>
      <c r="L783" s="37">
        <f t="shared" si="36"/>
        <v>99.9</v>
      </c>
      <c r="M783" s="35">
        <f t="shared" si="37"/>
        <v>0</v>
      </c>
      <c r="N783" s="35">
        <f t="shared" si="38"/>
        <v>50.360000000000007</v>
      </c>
    </row>
    <row r="784" spans="1:14">
      <c r="A784" s="33">
        <v>41314</v>
      </c>
      <c r="B784" s="29">
        <v>521</v>
      </c>
      <c r="C784">
        <v>31</v>
      </c>
      <c r="D784" s="34" t="s">
        <v>169</v>
      </c>
      <c r="E784" s="34" t="s">
        <v>172</v>
      </c>
      <c r="F784" s="35">
        <v>0.95</v>
      </c>
      <c r="G784" s="36">
        <v>0</v>
      </c>
      <c r="H784" s="35">
        <v>0.95</v>
      </c>
      <c r="I784" s="35">
        <v>0.34</v>
      </c>
      <c r="J784">
        <v>7</v>
      </c>
      <c r="K784">
        <v>3027</v>
      </c>
      <c r="L784" s="37">
        <f t="shared" si="36"/>
        <v>6.6499999999999995</v>
      </c>
      <c r="M784" s="35">
        <f t="shared" si="37"/>
        <v>0</v>
      </c>
      <c r="N784" s="35">
        <f t="shared" si="38"/>
        <v>4.2699999999999996</v>
      </c>
    </row>
    <row r="785" spans="1:14">
      <c r="A785" s="33">
        <v>41314</v>
      </c>
      <c r="B785" s="29">
        <v>521</v>
      </c>
      <c r="C785">
        <v>46</v>
      </c>
      <c r="D785" s="34" t="s">
        <v>169</v>
      </c>
      <c r="E785" s="34" t="s">
        <v>172</v>
      </c>
      <c r="F785" s="35">
        <v>55.95</v>
      </c>
      <c r="G785" s="36">
        <v>0</v>
      </c>
      <c r="H785" s="35">
        <v>55.95</v>
      </c>
      <c r="I785" s="35">
        <v>32.47</v>
      </c>
      <c r="J785">
        <v>10</v>
      </c>
      <c r="K785">
        <v>3027</v>
      </c>
      <c r="L785" s="37">
        <f t="shared" si="36"/>
        <v>559.5</v>
      </c>
      <c r="M785" s="35">
        <f t="shared" si="37"/>
        <v>0</v>
      </c>
      <c r="N785" s="35">
        <f t="shared" si="38"/>
        <v>234.80000000000004</v>
      </c>
    </row>
    <row r="786" spans="1:14">
      <c r="A786" s="33">
        <v>41314</v>
      </c>
      <c r="B786" s="29">
        <v>521</v>
      </c>
      <c r="C786">
        <v>8</v>
      </c>
      <c r="D786" s="34" t="s">
        <v>169</v>
      </c>
      <c r="E786" s="34" t="s">
        <v>172</v>
      </c>
      <c r="F786" s="35">
        <v>7.95</v>
      </c>
      <c r="G786" s="36">
        <v>0</v>
      </c>
      <c r="H786" s="35">
        <v>7.95</v>
      </c>
      <c r="I786" s="35">
        <v>4.53</v>
      </c>
      <c r="J786">
        <v>24</v>
      </c>
      <c r="K786">
        <v>3027</v>
      </c>
      <c r="L786" s="37">
        <f t="shared" si="36"/>
        <v>190.8</v>
      </c>
      <c r="M786" s="35">
        <f t="shared" si="37"/>
        <v>0</v>
      </c>
      <c r="N786" s="35">
        <f t="shared" si="38"/>
        <v>82.08</v>
      </c>
    </row>
    <row r="787" spans="1:14">
      <c r="A787" s="33">
        <v>41314</v>
      </c>
      <c r="B787" s="29">
        <v>522</v>
      </c>
      <c r="C787">
        <v>4</v>
      </c>
      <c r="D787" s="34" t="s">
        <v>169</v>
      </c>
      <c r="E787" s="34" t="s">
        <v>172</v>
      </c>
      <c r="F787" s="35">
        <v>73.95</v>
      </c>
      <c r="G787" s="36">
        <v>0</v>
      </c>
      <c r="H787" s="35">
        <v>73.95</v>
      </c>
      <c r="I787" s="35">
        <v>38.86</v>
      </c>
      <c r="J787">
        <v>1</v>
      </c>
      <c r="K787">
        <v>3014</v>
      </c>
      <c r="L787" s="37">
        <f t="shared" si="36"/>
        <v>73.95</v>
      </c>
      <c r="M787" s="35">
        <f t="shared" si="37"/>
        <v>0</v>
      </c>
      <c r="N787" s="35">
        <f t="shared" si="38"/>
        <v>35.090000000000003</v>
      </c>
    </row>
    <row r="788" spans="1:14">
      <c r="A788" s="33">
        <v>41314</v>
      </c>
      <c r="B788" s="29">
        <v>523</v>
      </c>
      <c r="C788">
        <v>29</v>
      </c>
      <c r="D788" s="34" t="s">
        <v>169</v>
      </c>
      <c r="E788" s="34" t="s">
        <v>172</v>
      </c>
      <c r="F788" s="35">
        <v>40.950000000000003</v>
      </c>
      <c r="G788" s="36">
        <v>0</v>
      </c>
      <c r="H788" s="35">
        <v>40.950000000000003</v>
      </c>
      <c r="I788" s="35">
        <v>15.51</v>
      </c>
      <c r="J788">
        <v>3</v>
      </c>
      <c r="K788">
        <v>3010</v>
      </c>
      <c r="L788" s="37">
        <f t="shared" si="36"/>
        <v>122.85000000000001</v>
      </c>
      <c r="M788" s="35">
        <f t="shared" si="37"/>
        <v>0</v>
      </c>
      <c r="N788" s="35">
        <f t="shared" si="38"/>
        <v>76.320000000000022</v>
      </c>
    </row>
    <row r="789" spans="1:14">
      <c r="A789" s="33">
        <v>41314</v>
      </c>
      <c r="B789" s="29">
        <v>524</v>
      </c>
      <c r="C789">
        <v>48</v>
      </c>
      <c r="D789" s="34" t="s">
        <v>170</v>
      </c>
      <c r="E789" s="34" t="s">
        <v>172</v>
      </c>
      <c r="F789" s="35">
        <v>3.95</v>
      </c>
      <c r="G789" s="36">
        <v>0</v>
      </c>
      <c r="H789" s="35">
        <v>3.95</v>
      </c>
      <c r="I789" s="35">
        <v>1.43</v>
      </c>
      <c r="J789">
        <v>17</v>
      </c>
      <c r="K789">
        <v>3013</v>
      </c>
      <c r="L789" s="37">
        <f t="shared" si="36"/>
        <v>67.150000000000006</v>
      </c>
      <c r="M789" s="35">
        <f t="shared" si="37"/>
        <v>0</v>
      </c>
      <c r="N789" s="35">
        <f t="shared" si="38"/>
        <v>42.840000000000011</v>
      </c>
    </row>
    <row r="790" spans="1:14">
      <c r="A790" s="33">
        <v>41314</v>
      </c>
      <c r="B790" s="29">
        <v>525</v>
      </c>
      <c r="C790">
        <v>1</v>
      </c>
      <c r="D790" s="34" t="s">
        <v>170</v>
      </c>
      <c r="E790" s="34" t="s">
        <v>172</v>
      </c>
      <c r="F790" s="35">
        <v>43.95</v>
      </c>
      <c r="G790" s="36">
        <v>0.1</v>
      </c>
      <c r="H790" s="35">
        <v>39.56</v>
      </c>
      <c r="I790" s="35">
        <v>25.6</v>
      </c>
      <c r="J790">
        <v>5</v>
      </c>
      <c r="K790">
        <v>3031</v>
      </c>
      <c r="L790" s="37">
        <f t="shared" si="36"/>
        <v>197.8</v>
      </c>
      <c r="M790" s="35">
        <f t="shared" si="37"/>
        <v>4.3900000000000006</v>
      </c>
      <c r="N790" s="35">
        <f t="shared" si="38"/>
        <v>69.800000000000011</v>
      </c>
    </row>
    <row r="791" spans="1:14">
      <c r="A791" s="33">
        <v>41314</v>
      </c>
      <c r="B791" s="29">
        <v>525</v>
      </c>
      <c r="C791">
        <v>8</v>
      </c>
      <c r="D791" s="34" t="s">
        <v>170</v>
      </c>
      <c r="E791" s="34" t="s">
        <v>172</v>
      </c>
      <c r="F791" s="35">
        <v>7.95</v>
      </c>
      <c r="G791" s="36">
        <v>0</v>
      </c>
      <c r="H791" s="35">
        <v>7.95</v>
      </c>
      <c r="I791" s="35">
        <v>4.53</v>
      </c>
      <c r="J791">
        <v>1</v>
      </c>
      <c r="K791">
        <v>3031</v>
      </c>
      <c r="L791" s="37">
        <f t="shared" si="36"/>
        <v>7.95</v>
      </c>
      <c r="M791" s="35">
        <f t="shared" si="37"/>
        <v>0</v>
      </c>
      <c r="N791" s="35">
        <f t="shared" si="38"/>
        <v>3.42</v>
      </c>
    </row>
    <row r="792" spans="1:14">
      <c r="A792" s="33">
        <v>41314</v>
      </c>
      <c r="B792" s="29">
        <v>526</v>
      </c>
      <c r="C792">
        <v>23</v>
      </c>
      <c r="D792" s="34" t="s">
        <v>169</v>
      </c>
      <c r="E792" s="34" t="s">
        <v>172</v>
      </c>
      <c r="F792" s="35">
        <v>2.95</v>
      </c>
      <c r="G792" s="36">
        <v>0</v>
      </c>
      <c r="H792" s="35">
        <v>2.95</v>
      </c>
      <c r="I792" s="35">
        <v>1.68</v>
      </c>
      <c r="J792">
        <v>9</v>
      </c>
      <c r="K792">
        <v>3015</v>
      </c>
      <c r="L792" s="37">
        <f t="shared" si="36"/>
        <v>26.55</v>
      </c>
      <c r="M792" s="35">
        <f t="shared" si="37"/>
        <v>0</v>
      </c>
      <c r="N792" s="35">
        <f t="shared" si="38"/>
        <v>11.430000000000001</v>
      </c>
    </row>
    <row r="793" spans="1:14">
      <c r="A793" s="33">
        <v>41314</v>
      </c>
      <c r="B793" s="29">
        <v>526</v>
      </c>
      <c r="C793">
        <v>3</v>
      </c>
      <c r="D793" s="34" t="s">
        <v>169</v>
      </c>
      <c r="E793" s="34" t="s">
        <v>172</v>
      </c>
      <c r="F793" s="35">
        <v>59.95</v>
      </c>
      <c r="G793" s="36">
        <v>0</v>
      </c>
      <c r="H793" s="35">
        <v>59.95</v>
      </c>
      <c r="I793" s="35">
        <v>28.73</v>
      </c>
      <c r="J793">
        <v>10</v>
      </c>
      <c r="K793">
        <v>3015</v>
      </c>
      <c r="L793" s="37">
        <f t="shared" si="36"/>
        <v>599.5</v>
      </c>
      <c r="M793" s="35">
        <f t="shared" si="37"/>
        <v>0</v>
      </c>
      <c r="N793" s="35">
        <f t="shared" si="38"/>
        <v>312.20000000000005</v>
      </c>
    </row>
    <row r="794" spans="1:14">
      <c r="A794" s="33">
        <v>41315</v>
      </c>
      <c r="B794" s="29">
        <v>527</v>
      </c>
      <c r="C794">
        <v>43</v>
      </c>
      <c r="D794" s="34" t="s">
        <v>171</v>
      </c>
      <c r="E794" s="34" t="s">
        <v>168</v>
      </c>
      <c r="F794" s="35">
        <v>11.95</v>
      </c>
      <c r="G794" s="36">
        <v>0</v>
      </c>
      <c r="H794" s="35">
        <v>11.95</v>
      </c>
      <c r="I794" s="35">
        <v>3.32</v>
      </c>
      <c r="J794">
        <v>4</v>
      </c>
      <c r="K794">
        <v>3027</v>
      </c>
      <c r="L794" s="37">
        <f t="shared" si="36"/>
        <v>47.8</v>
      </c>
      <c r="M794" s="35">
        <f t="shared" si="37"/>
        <v>0</v>
      </c>
      <c r="N794" s="35">
        <f t="shared" si="38"/>
        <v>34.519999999999996</v>
      </c>
    </row>
    <row r="795" spans="1:14">
      <c r="A795" s="33">
        <v>41315</v>
      </c>
      <c r="B795" s="29">
        <v>527</v>
      </c>
      <c r="C795">
        <v>49</v>
      </c>
      <c r="D795" s="34" t="s">
        <v>171</v>
      </c>
      <c r="E795" s="34" t="s">
        <v>168</v>
      </c>
      <c r="F795" s="35">
        <v>63.95</v>
      </c>
      <c r="G795" s="36">
        <v>0</v>
      </c>
      <c r="H795" s="35">
        <v>63.95</v>
      </c>
      <c r="I795" s="35">
        <v>27.1</v>
      </c>
      <c r="J795">
        <v>2</v>
      </c>
      <c r="K795">
        <v>3027</v>
      </c>
      <c r="L795" s="37">
        <f t="shared" si="36"/>
        <v>127.9</v>
      </c>
      <c r="M795" s="35">
        <f t="shared" si="37"/>
        <v>0</v>
      </c>
      <c r="N795" s="35">
        <f t="shared" si="38"/>
        <v>73.7</v>
      </c>
    </row>
    <row r="796" spans="1:14">
      <c r="A796" s="33">
        <v>41315</v>
      </c>
      <c r="B796" s="29">
        <v>528</v>
      </c>
      <c r="C796">
        <v>26</v>
      </c>
      <c r="D796" s="34" t="s">
        <v>173</v>
      </c>
      <c r="E796" s="34" t="s">
        <v>168</v>
      </c>
      <c r="F796" s="35">
        <v>0.95</v>
      </c>
      <c r="G796" s="36">
        <v>0</v>
      </c>
      <c r="H796" s="35">
        <v>0.95</v>
      </c>
      <c r="I796" s="35">
        <v>0.42</v>
      </c>
      <c r="J796">
        <v>16</v>
      </c>
      <c r="K796">
        <v>3026</v>
      </c>
      <c r="L796" s="37">
        <f t="shared" si="36"/>
        <v>15.2</v>
      </c>
      <c r="M796" s="35">
        <f t="shared" si="37"/>
        <v>0</v>
      </c>
      <c r="N796" s="35">
        <f t="shared" si="38"/>
        <v>8.48</v>
      </c>
    </row>
    <row r="797" spans="1:14">
      <c r="A797" s="33">
        <v>41315</v>
      </c>
      <c r="B797" s="29">
        <v>528</v>
      </c>
      <c r="C797">
        <v>33</v>
      </c>
      <c r="D797" s="34" t="s">
        <v>173</v>
      </c>
      <c r="E797" s="34" t="s">
        <v>168</v>
      </c>
      <c r="F797" s="35">
        <v>19.95</v>
      </c>
      <c r="G797" s="36">
        <v>0</v>
      </c>
      <c r="H797" s="35">
        <v>19.95</v>
      </c>
      <c r="I797" s="35">
        <v>9.7799999999999994</v>
      </c>
      <c r="J797">
        <v>20</v>
      </c>
      <c r="K797">
        <v>3026</v>
      </c>
      <c r="L797" s="37">
        <f t="shared" si="36"/>
        <v>399</v>
      </c>
      <c r="M797" s="35">
        <f t="shared" si="37"/>
        <v>0</v>
      </c>
      <c r="N797" s="35">
        <f t="shared" si="38"/>
        <v>203.4</v>
      </c>
    </row>
    <row r="798" spans="1:14">
      <c r="A798" s="33">
        <v>41315</v>
      </c>
      <c r="B798" s="29">
        <v>529</v>
      </c>
      <c r="C798">
        <v>7</v>
      </c>
      <c r="D798" s="34" t="s">
        <v>173</v>
      </c>
      <c r="E798" s="34" t="s">
        <v>168</v>
      </c>
      <c r="F798" s="35">
        <v>20.95</v>
      </c>
      <c r="G798" s="36">
        <v>0</v>
      </c>
      <c r="H798" s="35">
        <v>20.95</v>
      </c>
      <c r="I798" s="35">
        <v>10.039999999999999</v>
      </c>
      <c r="J798">
        <v>12</v>
      </c>
      <c r="K798">
        <v>3020</v>
      </c>
      <c r="L798" s="37">
        <f t="shared" si="36"/>
        <v>251.39999999999998</v>
      </c>
      <c r="M798" s="35">
        <f t="shared" si="37"/>
        <v>0</v>
      </c>
      <c r="N798" s="35">
        <f t="shared" si="38"/>
        <v>130.92000000000002</v>
      </c>
    </row>
    <row r="799" spans="1:14">
      <c r="A799" s="33">
        <v>41315</v>
      </c>
      <c r="B799" s="29">
        <v>530</v>
      </c>
      <c r="C799">
        <v>2</v>
      </c>
      <c r="D799" s="34" t="s">
        <v>171</v>
      </c>
      <c r="E799" s="34" t="s">
        <v>168</v>
      </c>
      <c r="F799" s="35">
        <v>44.95</v>
      </c>
      <c r="G799" s="36">
        <v>0</v>
      </c>
      <c r="H799" s="35">
        <v>44.95</v>
      </c>
      <c r="I799" s="35">
        <v>27.95</v>
      </c>
      <c r="J799">
        <v>7</v>
      </c>
      <c r="K799">
        <v>3018</v>
      </c>
      <c r="L799" s="37">
        <f t="shared" si="36"/>
        <v>314.65000000000003</v>
      </c>
      <c r="M799" s="35">
        <f t="shared" si="37"/>
        <v>0</v>
      </c>
      <c r="N799" s="35">
        <f t="shared" si="38"/>
        <v>119.00000000000003</v>
      </c>
    </row>
    <row r="800" spans="1:14">
      <c r="A800" s="33">
        <v>41315</v>
      </c>
      <c r="B800" s="29">
        <v>531</v>
      </c>
      <c r="C800">
        <v>35</v>
      </c>
      <c r="D800" s="34" t="s">
        <v>173</v>
      </c>
      <c r="E800" s="34" t="s">
        <v>168</v>
      </c>
      <c r="F800" s="35">
        <v>0.95</v>
      </c>
      <c r="G800" s="36">
        <v>0</v>
      </c>
      <c r="H800" s="35">
        <v>0.95</v>
      </c>
      <c r="I800" s="35">
        <v>0.47</v>
      </c>
      <c r="J800">
        <v>13</v>
      </c>
      <c r="K800">
        <v>3020</v>
      </c>
      <c r="L800" s="37">
        <f t="shared" si="36"/>
        <v>12.35</v>
      </c>
      <c r="M800" s="35">
        <f t="shared" si="37"/>
        <v>0</v>
      </c>
      <c r="N800" s="35">
        <f t="shared" si="38"/>
        <v>6.24</v>
      </c>
    </row>
    <row r="801" spans="1:14">
      <c r="A801" s="33">
        <v>41315</v>
      </c>
      <c r="B801" s="29">
        <v>532</v>
      </c>
      <c r="C801">
        <v>22</v>
      </c>
      <c r="D801" s="34" t="s">
        <v>171</v>
      </c>
      <c r="E801" s="34" t="s">
        <v>168</v>
      </c>
      <c r="F801" s="35">
        <v>0.95</v>
      </c>
      <c r="G801" s="36">
        <v>0</v>
      </c>
      <c r="H801" s="35">
        <v>0.95</v>
      </c>
      <c r="I801" s="35">
        <v>0.56999999999999995</v>
      </c>
      <c r="J801">
        <v>4</v>
      </c>
      <c r="K801">
        <v>3018</v>
      </c>
      <c r="L801" s="37">
        <f t="shared" si="36"/>
        <v>3.8</v>
      </c>
      <c r="M801" s="35">
        <f t="shared" si="37"/>
        <v>0</v>
      </c>
      <c r="N801" s="35">
        <f t="shared" si="38"/>
        <v>1.52</v>
      </c>
    </row>
    <row r="802" spans="1:14">
      <c r="A802" s="33">
        <v>41315</v>
      </c>
      <c r="B802" s="29">
        <v>532</v>
      </c>
      <c r="C802">
        <v>34</v>
      </c>
      <c r="D802" s="34" t="s">
        <v>171</v>
      </c>
      <c r="E802" s="34" t="s">
        <v>168</v>
      </c>
      <c r="F802" s="35">
        <v>37.950000000000003</v>
      </c>
      <c r="G802" s="36">
        <v>0.1</v>
      </c>
      <c r="H802" s="35">
        <v>34.159999999999997</v>
      </c>
      <c r="I802" s="35">
        <v>15.35</v>
      </c>
      <c r="J802">
        <v>4</v>
      </c>
      <c r="K802">
        <v>3018</v>
      </c>
      <c r="L802" s="37">
        <f t="shared" si="36"/>
        <v>136.63999999999999</v>
      </c>
      <c r="M802" s="35">
        <f t="shared" si="37"/>
        <v>3.7900000000000063</v>
      </c>
      <c r="N802" s="35">
        <f t="shared" si="38"/>
        <v>75.239999999999981</v>
      </c>
    </row>
    <row r="803" spans="1:14">
      <c r="A803" s="33">
        <v>41315</v>
      </c>
      <c r="B803" s="29">
        <v>533</v>
      </c>
      <c r="C803">
        <v>43</v>
      </c>
      <c r="D803" s="34" t="s">
        <v>173</v>
      </c>
      <c r="E803" s="34" t="s">
        <v>168</v>
      </c>
      <c r="F803" s="35">
        <v>11.95</v>
      </c>
      <c r="G803" s="36">
        <v>0</v>
      </c>
      <c r="H803" s="35">
        <v>11.95</v>
      </c>
      <c r="I803" s="35">
        <v>3.32</v>
      </c>
      <c r="J803">
        <v>3</v>
      </c>
      <c r="K803">
        <v>3030</v>
      </c>
      <c r="L803" s="37">
        <f t="shared" si="36"/>
        <v>35.849999999999994</v>
      </c>
      <c r="M803" s="35">
        <f t="shared" si="37"/>
        <v>0</v>
      </c>
      <c r="N803" s="35">
        <f t="shared" si="38"/>
        <v>25.889999999999997</v>
      </c>
    </row>
    <row r="804" spans="1:14">
      <c r="A804" s="33">
        <v>41315</v>
      </c>
      <c r="B804" s="29">
        <v>533</v>
      </c>
      <c r="C804">
        <v>46</v>
      </c>
      <c r="D804" s="34" t="s">
        <v>173</v>
      </c>
      <c r="E804" s="34" t="s">
        <v>168</v>
      </c>
      <c r="F804" s="35">
        <v>55.95</v>
      </c>
      <c r="G804" s="36">
        <v>0.1</v>
      </c>
      <c r="H804" s="35">
        <v>50.36</v>
      </c>
      <c r="I804" s="35">
        <v>32.47</v>
      </c>
      <c r="J804">
        <v>14</v>
      </c>
      <c r="K804">
        <v>3030</v>
      </c>
      <c r="L804" s="37">
        <f t="shared" si="36"/>
        <v>705.04</v>
      </c>
      <c r="M804" s="35">
        <f t="shared" si="37"/>
        <v>5.5900000000000034</v>
      </c>
      <c r="N804" s="35">
        <f t="shared" si="38"/>
        <v>250.46</v>
      </c>
    </row>
    <row r="805" spans="1:14">
      <c r="A805" s="33">
        <v>41315</v>
      </c>
      <c r="B805" s="29">
        <v>534</v>
      </c>
      <c r="C805">
        <v>33</v>
      </c>
      <c r="D805" s="34" t="s">
        <v>171</v>
      </c>
      <c r="E805" s="34" t="s">
        <v>168</v>
      </c>
      <c r="F805" s="35">
        <v>19.95</v>
      </c>
      <c r="G805" s="36">
        <v>0</v>
      </c>
      <c r="H805" s="35">
        <v>19.95</v>
      </c>
      <c r="I805" s="35">
        <v>9.7799999999999994</v>
      </c>
      <c r="J805">
        <v>10</v>
      </c>
      <c r="K805">
        <v>3030</v>
      </c>
      <c r="L805" s="37">
        <f t="shared" si="36"/>
        <v>199.5</v>
      </c>
      <c r="M805" s="35">
        <f t="shared" si="37"/>
        <v>0</v>
      </c>
      <c r="N805" s="35">
        <f t="shared" si="38"/>
        <v>101.7</v>
      </c>
    </row>
    <row r="806" spans="1:14">
      <c r="A806" s="33">
        <v>41315</v>
      </c>
      <c r="B806" s="29">
        <v>534</v>
      </c>
      <c r="C806">
        <v>47</v>
      </c>
      <c r="D806" s="34" t="s">
        <v>171</v>
      </c>
      <c r="E806" s="34" t="s">
        <v>168</v>
      </c>
      <c r="F806" s="35">
        <v>28.95</v>
      </c>
      <c r="G806" s="36">
        <v>0</v>
      </c>
      <c r="H806" s="35">
        <v>28.95</v>
      </c>
      <c r="I806" s="35">
        <v>8.86</v>
      </c>
      <c r="J806">
        <v>18</v>
      </c>
      <c r="K806">
        <v>3030</v>
      </c>
      <c r="L806" s="37">
        <f t="shared" si="36"/>
        <v>521.1</v>
      </c>
      <c r="M806" s="35">
        <f t="shared" si="37"/>
        <v>0</v>
      </c>
      <c r="N806" s="35">
        <f t="shared" si="38"/>
        <v>361.62</v>
      </c>
    </row>
    <row r="807" spans="1:14">
      <c r="A807" s="33">
        <v>41315</v>
      </c>
      <c r="B807" s="29">
        <v>535</v>
      </c>
      <c r="C807">
        <v>5</v>
      </c>
      <c r="D807" s="34" t="s">
        <v>173</v>
      </c>
      <c r="E807" s="34" t="s">
        <v>168</v>
      </c>
      <c r="F807" s="35">
        <v>24.95</v>
      </c>
      <c r="G807" s="36">
        <v>0</v>
      </c>
      <c r="H807" s="35">
        <v>24.95</v>
      </c>
      <c r="I807" s="35">
        <v>12.27</v>
      </c>
      <c r="J807">
        <v>4</v>
      </c>
      <c r="K807">
        <v>3030</v>
      </c>
      <c r="L807" s="37">
        <f t="shared" si="36"/>
        <v>99.8</v>
      </c>
      <c r="M807" s="35">
        <f t="shared" si="37"/>
        <v>0</v>
      </c>
      <c r="N807" s="35">
        <f t="shared" si="38"/>
        <v>50.72</v>
      </c>
    </row>
    <row r="808" spans="1:14">
      <c r="A808" s="33">
        <v>41315</v>
      </c>
      <c r="B808" s="29">
        <v>535</v>
      </c>
      <c r="C808">
        <v>14</v>
      </c>
      <c r="D808" s="34" t="s">
        <v>173</v>
      </c>
      <c r="E808" s="34" t="s">
        <v>168</v>
      </c>
      <c r="F808" s="35">
        <v>31.95</v>
      </c>
      <c r="G808" s="36">
        <v>0</v>
      </c>
      <c r="H808" s="35">
        <v>31.95</v>
      </c>
      <c r="I808" s="35">
        <v>17.38</v>
      </c>
      <c r="J808">
        <v>3</v>
      </c>
      <c r="K808">
        <v>3030</v>
      </c>
      <c r="L808" s="37">
        <f t="shared" si="36"/>
        <v>95.85</v>
      </c>
      <c r="M808" s="35">
        <f t="shared" si="37"/>
        <v>0</v>
      </c>
      <c r="N808" s="35">
        <f t="shared" si="38"/>
        <v>43.71</v>
      </c>
    </row>
    <row r="809" spans="1:14">
      <c r="A809" s="33">
        <v>41315</v>
      </c>
      <c r="B809" s="29">
        <v>535</v>
      </c>
      <c r="C809">
        <v>13</v>
      </c>
      <c r="D809" s="34" t="s">
        <v>173</v>
      </c>
      <c r="E809" s="34" t="s">
        <v>168</v>
      </c>
      <c r="F809" s="35">
        <v>26.95</v>
      </c>
      <c r="G809" s="36">
        <v>0.2</v>
      </c>
      <c r="H809" s="35">
        <v>21.56</v>
      </c>
      <c r="I809" s="35">
        <v>13.26</v>
      </c>
      <c r="J809">
        <v>6</v>
      </c>
      <c r="K809">
        <v>3030</v>
      </c>
      <c r="L809" s="37">
        <f t="shared" si="36"/>
        <v>129.35999999999999</v>
      </c>
      <c r="M809" s="35">
        <f t="shared" si="37"/>
        <v>5.3900000000000006</v>
      </c>
      <c r="N809" s="35">
        <f t="shared" si="38"/>
        <v>49.8</v>
      </c>
    </row>
    <row r="810" spans="1:14">
      <c r="A810" s="33">
        <v>41316</v>
      </c>
      <c r="B810" s="29">
        <v>536</v>
      </c>
      <c r="C810">
        <v>43</v>
      </c>
      <c r="D810" s="34" t="s">
        <v>173</v>
      </c>
      <c r="E810" s="34" t="s">
        <v>168</v>
      </c>
      <c r="F810" s="35">
        <v>11.95</v>
      </c>
      <c r="G810" s="36">
        <v>0</v>
      </c>
      <c r="H810" s="35">
        <v>11.95</v>
      </c>
      <c r="I810" s="35">
        <v>3.32</v>
      </c>
      <c r="J810">
        <v>4</v>
      </c>
      <c r="K810">
        <v>3030</v>
      </c>
      <c r="L810" s="37">
        <f t="shared" si="36"/>
        <v>47.8</v>
      </c>
      <c r="M810" s="35">
        <f t="shared" si="37"/>
        <v>0</v>
      </c>
      <c r="N810" s="35">
        <f t="shared" si="38"/>
        <v>34.519999999999996</v>
      </c>
    </row>
    <row r="811" spans="1:14">
      <c r="A811" s="33">
        <v>41316</v>
      </c>
      <c r="B811" s="29">
        <v>537</v>
      </c>
      <c r="C811">
        <v>25</v>
      </c>
      <c r="D811" s="34" t="s">
        <v>167</v>
      </c>
      <c r="E811" s="34" t="s">
        <v>168</v>
      </c>
      <c r="F811" s="35">
        <v>0.95</v>
      </c>
      <c r="G811" s="36">
        <v>0</v>
      </c>
      <c r="H811" s="35">
        <v>0.95</v>
      </c>
      <c r="I811" s="35">
        <v>0.35</v>
      </c>
      <c r="J811">
        <v>30</v>
      </c>
      <c r="K811">
        <v>3030</v>
      </c>
      <c r="L811" s="37">
        <f t="shared" si="36"/>
        <v>28.5</v>
      </c>
      <c r="M811" s="35">
        <f t="shared" si="37"/>
        <v>0</v>
      </c>
      <c r="N811" s="35">
        <f t="shared" si="38"/>
        <v>18</v>
      </c>
    </row>
    <row r="812" spans="1:14">
      <c r="A812" s="33">
        <v>41316</v>
      </c>
      <c r="B812" s="29">
        <v>538</v>
      </c>
      <c r="C812">
        <v>16</v>
      </c>
      <c r="D812" s="34" t="s">
        <v>167</v>
      </c>
      <c r="E812" s="34" t="s">
        <v>168</v>
      </c>
      <c r="F812" s="35">
        <v>27.95</v>
      </c>
      <c r="G812" s="36">
        <v>0</v>
      </c>
      <c r="H812" s="35">
        <v>27.95</v>
      </c>
      <c r="I812" s="35">
        <v>15.85</v>
      </c>
      <c r="J812">
        <v>3</v>
      </c>
      <c r="K812">
        <v>3011</v>
      </c>
      <c r="L812" s="37">
        <f t="shared" si="36"/>
        <v>83.85</v>
      </c>
      <c r="M812" s="35">
        <f t="shared" si="37"/>
        <v>0</v>
      </c>
      <c r="N812" s="35">
        <f t="shared" si="38"/>
        <v>36.299999999999997</v>
      </c>
    </row>
    <row r="813" spans="1:14">
      <c r="A813" s="33">
        <v>41316</v>
      </c>
      <c r="B813" s="29">
        <v>539</v>
      </c>
      <c r="C813">
        <v>5</v>
      </c>
      <c r="D813" s="34" t="s">
        <v>173</v>
      </c>
      <c r="E813" s="34" t="s">
        <v>168</v>
      </c>
      <c r="F813" s="35">
        <v>24.95</v>
      </c>
      <c r="G813" s="36">
        <v>0</v>
      </c>
      <c r="H813" s="35">
        <v>24.95</v>
      </c>
      <c r="I813" s="35">
        <v>12.27</v>
      </c>
      <c r="J813">
        <v>7</v>
      </c>
      <c r="K813">
        <v>3024</v>
      </c>
      <c r="L813" s="37">
        <f t="shared" si="36"/>
        <v>174.65</v>
      </c>
      <c r="M813" s="35">
        <f t="shared" si="37"/>
        <v>0</v>
      </c>
      <c r="N813" s="35">
        <f t="shared" si="38"/>
        <v>88.759999999999991</v>
      </c>
    </row>
    <row r="814" spans="1:14">
      <c r="A814" s="33">
        <v>41316</v>
      </c>
      <c r="B814" s="29">
        <v>540</v>
      </c>
      <c r="C814">
        <v>2</v>
      </c>
      <c r="D814" s="34" t="s">
        <v>167</v>
      </c>
      <c r="E814" s="34" t="s">
        <v>168</v>
      </c>
      <c r="F814" s="35">
        <v>44.95</v>
      </c>
      <c r="G814" s="36">
        <v>0</v>
      </c>
      <c r="H814" s="35">
        <v>44.95</v>
      </c>
      <c r="I814" s="35">
        <v>27.95</v>
      </c>
      <c r="J814">
        <v>8</v>
      </c>
      <c r="K814">
        <v>3016</v>
      </c>
      <c r="L814" s="37">
        <f t="shared" si="36"/>
        <v>359.6</v>
      </c>
      <c r="M814" s="35">
        <f t="shared" si="37"/>
        <v>0</v>
      </c>
      <c r="N814" s="35">
        <f t="shared" si="38"/>
        <v>136.00000000000003</v>
      </c>
    </row>
    <row r="815" spans="1:14">
      <c r="A815" s="33">
        <v>41316</v>
      </c>
      <c r="B815" s="29">
        <v>541</v>
      </c>
      <c r="C815">
        <v>42</v>
      </c>
      <c r="D815" s="34" t="s">
        <v>173</v>
      </c>
      <c r="E815" s="34" t="s">
        <v>168</v>
      </c>
      <c r="F815" s="35">
        <v>35.950000000000003</v>
      </c>
      <c r="G815" s="36">
        <v>0</v>
      </c>
      <c r="H815" s="35">
        <v>35.950000000000003</v>
      </c>
      <c r="I815" s="35">
        <v>20.25</v>
      </c>
      <c r="J815">
        <v>1</v>
      </c>
      <c r="K815">
        <v>3022</v>
      </c>
      <c r="L815" s="37">
        <f t="shared" si="36"/>
        <v>35.950000000000003</v>
      </c>
      <c r="M815" s="35">
        <f t="shared" si="37"/>
        <v>0</v>
      </c>
      <c r="N815" s="35">
        <f t="shared" si="38"/>
        <v>15.700000000000003</v>
      </c>
    </row>
    <row r="816" spans="1:14">
      <c r="A816" s="33">
        <v>41316</v>
      </c>
      <c r="B816" s="29">
        <v>542</v>
      </c>
      <c r="C816">
        <v>29</v>
      </c>
      <c r="D816" s="34" t="s">
        <v>171</v>
      </c>
      <c r="E816" s="34" t="s">
        <v>168</v>
      </c>
      <c r="F816" s="35">
        <v>40.950000000000003</v>
      </c>
      <c r="G816" s="36">
        <v>0</v>
      </c>
      <c r="H816" s="35">
        <v>40.950000000000003</v>
      </c>
      <c r="I816" s="35">
        <v>15.51</v>
      </c>
      <c r="J816">
        <v>1</v>
      </c>
      <c r="K816">
        <v>3024</v>
      </c>
      <c r="L816" s="37">
        <f t="shared" si="36"/>
        <v>40.950000000000003</v>
      </c>
      <c r="M816" s="35">
        <f t="shared" si="37"/>
        <v>0</v>
      </c>
      <c r="N816" s="35">
        <f t="shared" si="38"/>
        <v>25.440000000000005</v>
      </c>
    </row>
    <row r="817" spans="1:14">
      <c r="A817" s="33">
        <v>41316</v>
      </c>
      <c r="B817" s="29">
        <v>543</v>
      </c>
      <c r="C817">
        <v>1</v>
      </c>
      <c r="D817" s="34" t="s">
        <v>171</v>
      </c>
      <c r="E817" s="34" t="s">
        <v>168</v>
      </c>
      <c r="F817" s="35">
        <v>43.95</v>
      </c>
      <c r="G817" s="36">
        <v>0</v>
      </c>
      <c r="H817" s="35">
        <v>43.95</v>
      </c>
      <c r="I817" s="35">
        <v>25.6</v>
      </c>
      <c r="J817">
        <v>15</v>
      </c>
      <c r="K817">
        <v>3017</v>
      </c>
      <c r="L817" s="37">
        <f t="shared" si="36"/>
        <v>659.25</v>
      </c>
      <c r="M817" s="35">
        <f t="shared" si="37"/>
        <v>0</v>
      </c>
      <c r="N817" s="35">
        <f t="shared" si="38"/>
        <v>275.25</v>
      </c>
    </row>
    <row r="818" spans="1:14">
      <c r="A818" s="33">
        <v>41316</v>
      </c>
      <c r="B818" s="29">
        <v>544</v>
      </c>
      <c r="C818">
        <v>13</v>
      </c>
      <c r="D818" s="34" t="s">
        <v>173</v>
      </c>
      <c r="E818" s="34" t="s">
        <v>168</v>
      </c>
      <c r="F818" s="35">
        <v>26.95</v>
      </c>
      <c r="G818" s="36">
        <v>0</v>
      </c>
      <c r="H818" s="35">
        <v>26.95</v>
      </c>
      <c r="I818" s="35">
        <v>13.26</v>
      </c>
      <c r="J818">
        <v>10</v>
      </c>
      <c r="K818">
        <v>3015</v>
      </c>
      <c r="L818" s="37">
        <f t="shared" si="36"/>
        <v>269.5</v>
      </c>
      <c r="M818" s="35">
        <f t="shared" si="37"/>
        <v>0</v>
      </c>
      <c r="N818" s="35">
        <f t="shared" si="38"/>
        <v>136.9</v>
      </c>
    </row>
    <row r="819" spans="1:14">
      <c r="A819" s="33">
        <v>41316</v>
      </c>
      <c r="B819" s="29">
        <v>545</v>
      </c>
      <c r="C819">
        <v>38</v>
      </c>
      <c r="D819" s="34" t="s">
        <v>171</v>
      </c>
      <c r="E819" s="34" t="s">
        <v>168</v>
      </c>
      <c r="F819" s="35">
        <v>24.95</v>
      </c>
      <c r="G819" s="36">
        <v>0</v>
      </c>
      <c r="H819" s="35">
        <v>24.95</v>
      </c>
      <c r="I819" s="35">
        <v>11.48</v>
      </c>
      <c r="J819">
        <v>4</v>
      </c>
      <c r="K819">
        <v>3033</v>
      </c>
      <c r="L819" s="37">
        <f t="shared" si="36"/>
        <v>99.8</v>
      </c>
      <c r="M819" s="35">
        <f t="shared" si="37"/>
        <v>0</v>
      </c>
      <c r="N819" s="35">
        <f t="shared" si="38"/>
        <v>53.879999999999995</v>
      </c>
    </row>
    <row r="820" spans="1:14">
      <c r="A820" s="33">
        <v>41316</v>
      </c>
      <c r="B820" s="29">
        <v>546</v>
      </c>
      <c r="C820">
        <v>22</v>
      </c>
      <c r="D820" s="34" t="s">
        <v>173</v>
      </c>
      <c r="E820" s="34" t="s">
        <v>168</v>
      </c>
      <c r="F820" s="35">
        <v>0.95</v>
      </c>
      <c r="G820" s="36">
        <v>0</v>
      </c>
      <c r="H820" s="35">
        <v>0.95</v>
      </c>
      <c r="I820" s="35">
        <v>0.56999999999999995</v>
      </c>
      <c r="J820">
        <v>12</v>
      </c>
      <c r="K820">
        <v>3028</v>
      </c>
      <c r="L820" s="37">
        <f t="shared" si="36"/>
        <v>11.399999999999999</v>
      </c>
      <c r="M820" s="35">
        <f t="shared" si="37"/>
        <v>0</v>
      </c>
      <c r="N820" s="35">
        <f t="shared" si="38"/>
        <v>4.5600000000000005</v>
      </c>
    </row>
    <row r="821" spans="1:14">
      <c r="A821" s="33">
        <v>41316</v>
      </c>
      <c r="B821" s="29">
        <v>547</v>
      </c>
      <c r="C821">
        <v>38</v>
      </c>
      <c r="D821" s="34" t="s">
        <v>171</v>
      </c>
      <c r="E821" s="34" t="s">
        <v>168</v>
      </c>
      <c r="F821" s="35">
        <v>24.95</v>
      </c>
      <c r="G821" s="36">
        <v>0</v>
      </c>
      <c r="H821" s="35">
        <v>24.95</v>
      </c>
      <c r="I821" s="35">
        <v>11.48</v>
      </c>
      <c r="J821">
        <v>1</v>
      </c>
      <c r="K821">
        <v>3032</v>
      </c>
      <c r="L821" s="37">
        <f t="shared" si="36"/>
        <v>24.95</v>
      </c>
      <c r="M821" s="35">
        <f t="shared" si="37"/>
        <v>0</v>
      </c>
      <c r="N821" s="35">
        <f t="shared" si="38"/>
        <v>13.469999999999999</v>
      </c>
    </row>
    <row r="822" spans="1:14">
      <c r="A822" s="33">
        <v>41316</v>
      </c>
      <c r="B822" s="29">
        <v>547</v>
      </c>
      <c r="C822">
        <v>41</v>
      </c>
      <c r="D822" s="34" t="s">
        <v>171</v>
      </c>
      <c r="E822" s="34" t="s">
        <v>168</v>
      </c>
      <c r="F822" s="35">
        <v>18.95</v>
      </c>
      <c r="G822" s="36">
        <v>0</v>
      </c>
      <c r="H822" s="35">
        <v>18.95</v>
      </c>
      <c r="I822" s="35">
        <v>9.98</v>
      </c>
      <c r="J822">
        <v>17</v>
      </c>
      <c r="K822">
        <v>3032</v>
      </c>
      <c r="L822" s="37">
        <f t="shared" si="36"/>
        <v>322.14999999999998</v>
      </c>
      <c r="M822" s="35">
        <f t="shared" si="37"/>
        <v>0</v>
      </c>
      <c r="N822" s="35">
        <f t="shared" si="38"/>
        <v>152.48999999999998</v>
      </c>
    </row>
    <row r="823" spans="1:14">
      <c r="A823" s="33">
        <v>41316</v>
      </c>
      <c r="B823" s="29">
        <v>548</v>
      </c>
      <c r="C823">
        <v>36</v>
      </c>
      <c r="D823" s="34" t="s">
        <v>167</v>
      </c>
      <c r="E823" s="34" t="s">
        <v>168</v>
      </c>
      <c r="F823" s="35">
        <v>26.95</v>
      </c>
      <c r="G823" s="36">
        <v>0.1</v>
      </c>
      <c r="H823" s="35">
        <v>24.26</v>
      </c>
      <c r="I823" s="35">
        <v>12.53</v>
      </c>
      <c r="J823">
        <v>9</v>
      </c>
      <c r="K823">
        <v>3020</v>
      </c>
      <c r="L823" s="37">
        <f t="shared" si="36"/>
        <v>218.34</v>
      </c>
      <c r="M823" s="35">
        <f t="shared" si="37"/>
        <v>2.6899999999999977</v>
      </c>
      <c r="N823" s="35">
        <f t="shared" si="38"/>
        <v>105.57000000000002</v>
      </c>
    </row>
    <row r="824" spans="1:14">
      <c r="A824" s="33">
        <v>41316</v>
      </c>
      <c r="B824" s="29">
        <v>549</v>
      </c>
      <c r="C824">
        <v>2</v>
      </c>
      <c r="D824" s="34" t="s">
        <v>167</v>
      </c>
      <c r="E824" s="34" t="s">
        <v>168</v>
      </c>
      <c r="F824" s="35">
        <v>44.95</v>
      </c>
      <c r="G824" s="36">
        <v>0</v>
      </c>
      <c r="H824" s="35">
        <v>44.95</v>
      </c>
      <c r="I824" s="35">
        <v>27.95</v>
      </c>
      <c r="J824">
        <v>3</v>
      </c>
      <c r="K824">
        <v>3029</v>
      </c>
      <c r="L824" s="37">
        <f t="shared" si="36"/>
        <v>134.85000000000002</v>
      </c>
      <c r="M824" s="35">
        <f t="shared" si="37"/>
        <v>0</v>
      </c>
      <c r="N824" s="35">
        <f t="shared" si="38"/>
        <v>51.000000000000014</v>
      </c>
    </row>
    <row r="825" spans="1:14">
      <c r="A825" s="33">
        <v>41316</v>
      </c>
      <c r="B825" s="29">
        <v>549</v>
      </c>
      <c r="C825">
        <v>16</v>
      </c>
      <c r="D825" s="34" t="s">
        <v>167</v>
      </c>
      <c r="E825" s="34" t="s">
        <v>168</v>
      </c>
      <c r="F825" s="35">
        <v>27.95</v>
      </c>
      <c r="G825" s="36">
        <v>0.1</v>
      </c>
      <c r="H825" s="35">
        <v>25.16</v>
      </c>
      <c r="I825" s="35">
        <v>15.85</v>
      </c>
      <c r="J825">
        <v>3</v>
      </c>
      <c r="K825">
        <v>3029</v>
      </c>
      <c r="L825" s="37">
        <f t="shared" si="36"/>
        <v>75.48</v>
      </c>
      <c r="M825" s="35">
        <f t="shared" si="37"/>
        <v>2.7899999999999991</v>
      </c>
      <c r="N825" s="35">
        <f t="shared" si="38"/>
        <v>27.93</v>
      </c>
    </row>
    <row r="826" spans="1:14">
      <c r="A826" s="33">
        <v>41316</v>
      </c>
      <c r="B826" s="29">
        <v>550</v>
      </c>
      <c r="C826">
        <v>13</v>
      </c>
      <c r="D826" s="34" t="s">
        <v>171</v>
      </c>
      <c r="E826" s="34" t="s">
        <v>168</v>
      </c>
      <c r="F826" s="35">
        <v>26.95</v>
      </c>
      <c r="G826" s="36">
        <v>0</v>
      </c>
      <c r="H826" s="35">
        <v>26.95</v>
      </c>
      <c r="I826" s="35">
        <v>13.26</v>
      </c>
      <c r="J826">
        <v>17</v>
      </c>
      <c r="K826">
        <v>3031</v>
      </c>
      <c r="L826" s="37">
        <f t="shared" si="36"/>
        <v>458.15</v>
      </c>
      <c r="M826" s="35">
        <f t="shared" si="37"/>
        <v>0</v>
      </c>
      <c r="N826" s="35">
        <f t="shared" si="38"/>
        <v>232.73</v>
      </c>
    </row>
    <row r="827" spans="1:14">
      <c r="A827" s="33">
        <v>41316</v>
      </c>
      <c r="B827" s="29">
        <v>551</v>
      </c>
      <c r="C827">
        <v>44</v>
      </c>
      <c r="D827" s="34" t="s">
        <v>173</v>
      </c>
      <c r="E827" s="34" t="s">
        <v>168</v>
      </c>
      <c r="F827" s="35">
        <v>38.950000000000003</v>
      </c>
      <c r="G827" s="36">
        <v>0</v>
      </c>
      <c r="H827" s="35">
        <v>38.950000000000003</v>
      </c>
      <c r="I827" s="35">
        <v>24.76</v>
      </c>
      <c r="J827">
        <v>10</v>
      </c>
      <c r="K827">
        <v>3023</v>
      </c>
      <c r="L827" s="37">
        <f t="shared" si="36"/>
        <v>389.5</v>
      </c>
      <c r="M827" s="35">
        <f t="shared" si="37"/>
        <v>0</v>
      </c>
      <c r="N827" s="35">
        <f t="shared" si="38"/>
        <v>141.9</v>
      </c>
    </row>
    <row r="828" spans="1:14">
      <c r="A828" s="33">
        <v>41316</v>
      </c>
      <c r="B828" s="29">
        <v>552</v>
      </c>
      <c r="C828">
        <v>5</v>
      </c>
      <c r="D828" s="34" t="s">
        <v>167</v>
      </c>
      <c r="E828" s="34" t="s">
        <v>168</v>
      </c>
      <c r="F828" s="35">
        <v>24.95</v>
      </c>
      <c r="G828" s="36">
        <v>0.1</v>
      </c>
      <c r="H828" s="35">
        <v>22.46</v>
      </c>
      <c r="I828" s="35">
        <v>12.27</v>
      </c>
      <c r="J828">
        <v>1</v>
      </c>
      <c r="K828">
        <v>3020</v>
      </c>
      <c r="L828" s="37">
        <f t="shared" si="36"/>
        <v>22.46</v>
      </c>
      <c r="M828" s="35">
        <f t="shared" si="37"/>
        <v>2.4899999999999984</v>
      </c>
      <c r="N828" s="35">
        <f t="shared" si="38"/>
        <v>10.190000000000001</v>
      </c>
    </row>
    <row r="829" spans="1:14">
      <c r="A829" s="33">
        <v>41316</v>
      </c>
      <c r="B829" s="29">
        <v>553</v>
      </c>
      <c r="C829">
        <v>46</v>
      </c>
      <c r="D829" s="34" t="s">
        <v>173</v>
      </c>
      <c r="E829" s="34" t="s">
        <v>168</v>
      </c>
      <c r="F829" s="35">
        <v>55.95</v>
      </c>
      <c r="G829" s="36">
        <v>0</v>
      </c>
      <c r="H829" s="35">
        <v>55.95</v>
      </c>
      <c r="I829" s="35">
        <v>32.47</v>
      </c>
      <c r="J829">
        <v>19</v>
      </c>
      <c r="K829">
        <v>3021</v>
      </c>
      <c r="L829" s="37">
        <f t="shared" si="36"/>
        <v>1063.05</v>
      </c>
      <c r="M829" s="35">
        <f t="shared" si="37"/>
        <v>0</v>
      </c>
      <c r="N829" s="35">
        <f t="shared" si="38"/>
        <v>446.12000000000006</v>
      </c>
    </row>
    <row r="830" spans="1:14">
      <c r="A830" s="33">
        <v>41316</v>
      </c>
      <c r="B830" s="29">
        <v>554</v>
      </c>
      <c r="C830">
        <v>25</v>
      </c>
      <c r="D830" s="34" t="s">
        <v>167</v>
      </c>
      <c r="E830" s="34" t="s">
        <v>168</v>
      </c>
      <c r="F830" s="35">
        <v>0.95</v>
      </c>
      <c r="G830" s="36">
        <v>0</v>
      </c>
      <c r="H830" s="35">
        <v>0.95</v>
      </c>
      <c r="I830" s="35">
        <v>0.35</v>
      </c>
      <c r="J830">
        <v>6</v>
      </c>
      <c r="K830">
        <v>3019</v>
      </c>
      <c r="L830" s="37">
        <f t="shared" si="36"/>
        <v>5.6999999999999993</v>
      </c>
      <c r="M830" s="35">
        <f t="shared" si="37"/>
        <v>0</v>
      </c>
      <c r="N830" s="35">
        <f t="shared" si="38"/>
        <v>3.5999999999999996</v>
      </c>
    </row>
    <row r="831" spans="1:14">
      <c r="A831" s="33">
        <v>41316</v>
      </c>
      <c r="B831" s="29">
        <v>554</v>
      </c>
      <c r="C831">
        <v>32</v>
      </c>
      <c r="D831" s="34" t="s">
        <v>167</v>
      </c>
      <c r="E831" s="34" t="s">
        <v>168</v>
      </c>
      <c r="F831" s="35">
        <v>22.95</v>
      </c>
      <c r="G831" s="36">
        <v>0</v>
      </c>
      <c r="H831" s="35">
        <v>22.95</v>
      </c>
      <c r="I831" s="35">
        <v>11.78</v>
      </c>
      <c r="J831">
        <v>15</v>
      </c>
      <c r="K831">
        <v>3019</v>
      </c>
      <c r="L831" s="37">
        <f t="shared" si="36"/>
        <v>344.25</v>
      </c>
      <c r="M831" s="35">
        <f t="shared" si="37"/>
        <v>0</v>
      </c>
      <c r="N831" s="35">
        <f t="shared" si="38"/>
        <v>167.55</v>
      </c>
    </row>
    <row r="832" spans="1:14">
      <c r="A832" s="33">
        <v>41316</v>
      </c>
      <c r="B832" s="29">
        <v>555</v>
      </c>
      <c r="C832">
        <v>2</v>
      </c>
      <c r="D832" s="34" t="s">
        <v>171</v>
      </c>
      <c r="E832" s="34" t="s">
        <v>168</v>
      </c>
      <c r="F832" s="35">
        <v>44.95</v>
      </c>
      <c r="G832" s="36">
        <v>0</v>
      </c>
      <c r="H832" s="35">
        <v>44.95</v>
      </c>
      <c r="I832" s="35">
        <v>27.95</v>
      </c>
      <c r="J832">
        <v>7</v>
      </c>
      <c r="K832">
        <v>3019</v>
      </c>
      <c r="L832" s="37">
        <f t="shared" si="36"/>
        <v>314.65000000000003</v>
      </c>
      <c r="M832" s="35">
        <f t="shared" si="37"/>
        <v>0</v>
      </c>
      <c r="N832" s="35">
        <f t="shared" si="38"/>
        <v>119.00000000000003</v>
      </c>
    </row>
    <row r="833" spans="1:14">
      <c r="A833" s="33">
        <v>41316</v>
      </c>
      <c r="B833" s="29">
        <v>556</v>
      </c>
      <c r="C833">
        <v>20</v>
      </c>
      <c r="D833" s="34" t="s">
        <v>167</v>
      </c>
      <c r="E833" s="34" t="s">
        <v>168</v>
      </c>
      <c r="F833" s="35">
        <v>16.95</v>
      </c>
      <c r="G833" s="36">
        <v>0</v>
      </c>
      <c r="H833" s="35">
        <v>16.95</v>
      </c>
      <c r="I833" s="35">
        <v>6.76</v>
      </c>
      <c r="J833">
        <v>21</v>
      </c>
      <c r="K833">
        <v>3027</v>
      </c>
      <c r="L833" s="37">
        <f t="shared" si="36"/>
        <v>355.95</v>
      </c>
      <c r="M833" s="35">
        <f t="shared" si="37"/>
        <v>0</v>
      </c>
      <c r="N833" s="35">
        <f t="shared" si="38"/>
        <v>213.98999999999998</v>
      </c>
    </row>
    <row r="834" spans="1:14">
      <c r="A834" s="33">
        <v>41316</v>
      </c>
      <c r="B834" s="29">
        <v>557</v>
      </c>
      <c r="C834">
        <v>41</v>
      </c>
      <c r="D834" s="34" t="s">
        <v>171</v>
      </c>
      <c r="E834" s="34" t="s">
        <v>168</v>
      </c>
      <c r="F834" s="35">
        <v>18.95</v>
      </c>
      <c r="G834" s="36">
        <v>0</v>
      </c>
      <c r="H834" s="35">
        <v>18.95</v>
      </c>
      <c r="I834" s="35">
        <v>9.98</v>
      </c>
      <c r="J834">
        <v>17</v>
      </c>
      <c r="K834">
        <v>3019</v>
      </c>
      <c r="L834" s="37">
        <f t="shared" si="36"/>
        <v>322.14999999999998</v>
      </c>
      <c r="M834" s="35">
        <f t="shared" si="37"/>
        <v>0</v>
      </c>
      <c r="N834" s="35">
        <f t="shared" si="38"/>
        <v>152.48999999999998</v>
      </c>
    </row>
    <row r="835" spans="1:14">
      <c r="A835" s="33">
        <v>41316</v>
      </c>
      <c r="B835" s="29">
        <v>558</v>
      </c>
      <c r="C835">
        <v>1</v>
      </c>
      <c r="D835" s="34" t="s">
        <v>173</v>
      </c>
      <c r="E835" s="34" t="s">
        <v>168</v>
      </c>
      <c r="F835" s="35">
        <v>43.95</v>
      </c>
      <c r="G835" s="36">
        <v>0</v>
      </c>
      <c r="H835" s="35">
        <v>43.95</v>
      </c>
      <c r="I835" s="35">
        <v>25.6</v>
      </c>
      <c r="J835">
        <v>1</v>
      </c>
      <c r="K835">
        <v>3013</v>
      </c>
      <c r="L835" s="37">
        <f t="shared" ref="L835:L898" si="39">H835*J835</f>
        <v>43.95</v>
      </c>
      <c r="M835" s="35">
        <f t="shared" ref="M835:M898" si="40">F835-H835</f>
        <v>0</v>
      </c>
      <c r="N835" s="35">
        <f t="shared" ref="N835:N898" si="41">(H835-I835)*J835</f>
        <v>18.350000000000001</v>
      </c>
    </row>
    <row r="836" spans="1:14">
      <c r="A836" s="33">
        <v>41316</v>
      </c>
      <c r="B836" s="29">
        <v>559</v>
      </c>
      <c r="C836">
        <v>39</v>
      </c>
      <c r="D836" s="34" t="s">
        <v>167</v>
      </c>
      <c r="E836" s="34" t="s">
        <v>168</v>
      </c>
      <c r="F836" s="35">
        <v>26.95</v>
      </c>
      <c r="G836" s="36">
        <v>0</v>
      </c>
      <c r="H836" s="35">
        <v>26.95</v>
      </c>
      <c r="I836" s="35">
        <v>12.24</v>
      </c>
      <c r="J836">
        <v>1</v>
      </c>
      <c r="K836">
        <v>3032</v>
      </c>
      <c r="L836" s="37">
        <f t="shared" si="39"/>
        <v>26.95</v>
      </c>
      <c r="M836" s="35">
        <f t="shared" si="40"/>
        <v>0</v>
      </c>
      <c r="N836" s="35">
        <f t="shared" si="41"/>
        <v>14.709999999999999</v>
      </c>
    </row>
    <row r="837" spans="1:14">
      <c r="A837" s="33">
        <v>41316</v>
      </c>
      <c r="B837" s="29">
        <v>559</v>
      </c>
      <c r="C837">
        <v>26</v>
      </c>
      <c r="D837" s="34" t="s">
        <v>167</v>
      </c>
      <c r="E837" s="34" t="s">
        <v>168</v>
      </c>
      <c r="F837" s="35">
        <v>0.95</v>
      </c>
      <c r="G837" s="36">
        <v>0</v>
      </c>
      <c r="H837" s="35">
        <v>0.95</v>
      </c>
      <c r="I837" s="35">
        <v>0.42</v>
      </c>
      <c r="J837">
        <v>4</v>
      </c>
      <c r="K837">
        <v>3032</v>
      </c>
      <c r="L837" s="37">
        <f t="shared" si="39"/>
        <v>3.8</v>
      </c>
      <c r="M837" s="35">
        <f t="shared" si="40"/>
        <v>0</v>
      </c>
      <c r="N837" s="35">
        <f t="shared" si="41"/>
        <v>2.12</v>
      </c>
    </row>
    <row r="838" spans="1:14">
      <c r="A838" s="33">
        <v>41316</v>
      </c>
      <c r="B838" s="29">
        <v>560</v>
      </c>
      <c r="C838">
        <v>11</v>
      </c>
      <c r="D838" s="34" t="s">
        <v>173</v>
      </c>
      <c r="E838" s="34" t="s">
        <v>168</v>
      </c>
      <c r="F838" s="35">
        <v>65.95</v>
      </c>
      <c r="G838" s="36">
        <v>0</v>
      </c>
      <c r="H838" s="35">
        <v>65.95</v>
      </c>
      <c r="I838" s="35">
        <v>37.97</v>
      </c>
      <c r="J838">
        <v>13</v>
      </c>
      <c r="K838">
        <v>3028</v>
      </c>
      <c r="L838" s="37">
        <f t="shared" si="39"/>
        <v>857.35</v>
      </c>
      <c r="M838" s="35">
        <f t="shared" si="40"/>
        <v>0</v>
      </c>
      <c r="N838" s="35">
        <f t="shared" si="41"/>
        <v>363.74000000000007</v>
      </c>
    </row>
    <row r="839" spans="1:14">
      <c r="A839" s="33">
        <v>41316</v>
      </c>
      <c r="B839" s="29">
        <v>561</v>
      </c>
      <c r="C839">
        <v>12</v>
      </c>
      <c r="D839" s="34" t="s">
        <v>171</v>
      </c>
      <c r="E839" s="34" t="s">
        <v>168</v>
      </c>
      <c r="F839" s="35">
        <v>47.95</v>
      </c>
      <c r="G839" s="36">
        <v>0</v>
      </c>
      <c r="H839" s="35">
        <v>47.95</v>
      </c>
      <c r="I839" s="35">
        <v>20.7</v>
      </c>
      <c r="J839">
        <v>2</v>
      </c>
      <c r="K839">
        <v>3016</v>
      </c>
      <c r="L839" s="37">
        <f t="shared" si="39"/>
        <v>95.9</v>
      </c>
      <c r="M839" s="35">
        <f t="shared" si="40"/>
        <v>0</v>
      </c>
      <c r="N839" s="35">
        <f t="shared" si="41"/>
        <v>54.500000000000007</v>
      </c>
    </row>
    <row r="840" spans="1:14">
      <c r="A840" s="33">
        <v>41316</v>
      </c>
      <c r="B840" s="29">
        <v>562</v>
      </c>
      <c r="C840">
        <v>29</v>
      </c>
      <c r="D840" s="34" t="s">
        <v>167</v>
      </c>
      <c r="E840" s="34" t="s">
        <v>168</v>
      </c>
      <c r="F840" s="35">
        <v>40.950000000000003</v>
      </c>
      <c r="G840" s="36">
        <v>0</v>
      </c>
      <c r="H840" s="35">
        <v>40.950000000000003</v>
      </c>
      <c r="I840" s="35">
        <v>15.51</v>
      </c>
      <c r="J840">
        <v>3</v>
      </c>
      <c r="K840">
        <v>3013</v>
      </c>
      <c r="L840" s="37">
        <f t="shared" si="39"/>
        <v>122.85000000000001</v>
      </c>
      <c r="M840" s="35">
        <f t="shared" si="40"/>
        <v>0</v>
      </c>
      <c r="N840" s="35">
        <f t="shared" si="41"/>
        <v>76.320000000000022</v>
      </c>
    </row>
    <row r="841" spans="1:14">
      <c r="A841" s="33">
        <v>41316</v>
      </c>
      <c r="B841" s="29">
        <v>562</v>
      </c>
      <c r="C841">
        <v>10</v>
      </c>
      <c r="D841" s="34" t="s">
        <v>167</v>
      </c>
      <c r="E841" s="34" t="s">
        <v>168</v>
      </c>
      <c r="F841" s="35">
        <v>34.950000000000003</v>
      </c>
      <c r="G841" s="36">
        <v>0</v>
      </c>
      <c r="H841" s="35">
        <v>34.950000000000003</v>
      </c>
      <c r="I841" s="35">
        <v>22.13</v>
      </c>
      <c r="J841">
        <v>3</v>
      </c>
      <c r="K841">
        <v>3013</v>
      </c>
      <c r="L841" s="37">
        <f t="shared" si="39"/>
        <v>104.85000000000001</v>
      </c>
      <c r="M841" s="35">
        <f t="shared" si="40"/>
        <v>0</v>
      </c>
      <c r="N841" s="35">
        <f t="shared" si="41"/>
        <v>38.460000000000008</v>
      </c>
    </row>
    <row r="842" spans="1:14">
      <c r="A842" s="33">
        <v>41316</v>
      </c>
      <c r="B842" s="29">
        <v>563</v>
      </c>
      <c r="C842">
        <v>8</v>
      </c>
      <c r="D842" s="34" t="s">
        <v>171</v>
      </c>
      <c r="E842" s="34" t="s">
        <v>168</v>
      </c>
      <c r="F842" s="35">
        <v>7.95</v>
      </c>
      <c r="G842" s="36">
        <v>0.1</v>
      </c>
      <c r="H842" s="35">
        <v>7.16</v>
      </c>
      <c r="I842" s="35">
        <v>4.53</v>
      </c>
      <c r="J842">
        <v>23</v>
      </c>
      <c r="K842">
        <v>3013</v>
      </c>
      <c r="L842" s="37">
        <f t="shared" si="39"/>
        <v>164.68</v>
      </c>
      <c r="M842" s="35">
        <f t="shared" si="40"/>
        <v>0.79</v>
      </c>
      <c r="N842" s="35">
        <f t="shared" si="41"/>
        <v>60.489999999999995</v>
      </c>
    </row>
    <row r="843" spans="1:14">
      <c r="A843" s="33">
        <v>41316</v>
      </c>
      <c r="B843" s="29">
        <v>564</v>
      </c>
      <c r="C843">
        <v>42</v>
      </c>
      <c r="D843" s="34" t="s">
        <v>173</v>
      </c>
      <c r="E843" s="34" t="s">
        <v>168</v>
      </c>
      <c r="F843" s="35">
        <v>35.950000000000003</v>
      </c>
      <c r="G843" s="36">
        <v>0</v>
      </c>
      <c r="H843" s="35">
        <v>35.950000000000003</v>
      </c>
      <c r="I843" s="35">
        <v>20.25</v>
      </c>
      <c r="J843">
        <v>1</v>
      </c>
      <c r="K843">
        <v>3026</v>
      </c>
      <c r="L843" s="37">
        <f t="shared" si="39"/>
        <v>35.950000000000003</v>
      </c>
      <c r="M843" s="35">
        <f t="shared" si="40"/>
        <v>0</v>
      </c>
      <c r="N843" s="35">
        <f t="shared" si="41"/>
        <v>15.700000000000003</v>
      </c>
    </row>
    <row r="844" spans="1:14">
      <c r="A844" s="33">
        <v>41316</v>
      </c>
      <c r="B844" s="29">
        <v>565</v>
      </c>
      <c r="C844">
        <v>34</v>
      </c>
      <c r="D844" s="34" t="s">
        <v>171</v>
      </c>
      <c r="E844" s="34" t="s">
        <v>168</v>
      </c>
      <c r="F844" s="35">
        <v>37.950000000000003</v>
      </c>
      <c r="G844" s="36">
        <v>0</v>
      </c>
      <c r="H844" s="35">
        <v>37.950000000000003</v>
      </c>
      <c r="I844" s="35">
        <v>15.35</v>
      </c>
      <c r="J844">
        <v>9</v>
      </c>
      <c r="K844">
        <v>3026</v>
      </c>
      <c r="L844" s="37">
        <f t="shared" si="39"/>
        <v>341.55</v>
      </c>
      <c r="M844" s="35">
        <f t="shared" si="40"/>
        <v>0</v>
      </c>
      <c r="N844" s="35">
        <f t="shared" si="41"/>
        <v>203.4</v>
      </c>
    </row>
    <row r="845" spans="1:14">
      <c r="A845" s="33">
        <v>41316</v>
      </c>
      <c r="B845" s="29">
        <v>566</v>
      </c>
      <c r="C845">
        <v>24</v>
      </c>
      <c r="D845" s="34" t="s">
        <v>173</v>
      </c>
      <c r="E845" s="34" t="s">
        <v>168</v>
      </c>
      <c r="F845" s="35">
        <v>27.95</v>
      </c>
      <c r="G845" s="36">
        <v>0</v>
      </c>
      <c r="H845" s="35">
        <v>27.95</v>
      </c>
      <c r="I845" s="35">
        <v>16.8</v>
      </c>
      <c r="J845">
        <v>30</v>
      </c>
      <c r="K845">
        <v>3033</v>
      </c>
      <c r="L845" s="37">
        <f t="shared" si="39"/>
        <v>838.5</v>
      </c>
      <c r="M845" s="35">
        <f t="shared" si="40"/>
        <v>0</v>
      </c>
      <c r="N845" s="35">
        <f t="shared" si="41"/>
        <v>334.49999999999994</v>
      </c>
    </row>
    <row r="846" spans="1:14">
      <c r="A846" s="33">
        <v>41316</v>
      </c>
      <c r="B846" s="29">
        <v>567</v>
      </c>
      <c r="C846">
        <v>23</v>
      </c>
      <c r="D846" s="34" t="s">
        <v>171</v>
      </c>
      <c r="E846" s="34" t="s">
        <v>168</v>
      </c>
      <c r="F846" s="35">
        <v>2.95</v>
      </c>
      <c r="G846" s="36">
        <v>0</v>
      </c>
      <c r="H846" s="35">
        <v>2.95</v>
      </c>
      <c r="I846" s="35">
        <v>1.68</v>
      </c>
      <c r="J846">
        <v>2</v>
      </c>
      <c r="K846">
        <v>3024</v>
      </c>
      <c r="L846" s="37">
        <f t="shared" si="39"/>
        <v>5.9</v>
      </c>
      <c r="M846" s="35">
        <f t="shared" si="40"/>
        <v>0</v>
      </c>
      <c r="N846" s="35">
        <f t="shared" si="41"/>
        <v>2.5400000000000005</v>
      </c>
    </row>
    <row r="847" spans="1:14">
      <c r="A847" s="33">
        <v>41316</v>
      </c>
      <c r="B847" s="29">
        <v>568</v>
      </c>
      <c r="C847">
        <v>23</v>
      </c>
      <c r="D847" s="34" t="s">
        <v>171</v>
      </c>
      <c r="E847" s="34" t="s">
        <v>168</v>
      </c>
      <c r="F847" s="35">
        <v>2.95</v>
      </c>
      <c r="G847" s="36">
        <v>0</v>
      </c>
      <c r="H847" s="35">
        <v>2.95</v>
      </c>
      <c r="I847" s="35">
        <v>1.68</v>
      </c>
      <c r="J847">
        <v>3</v>
      </c>
      <c r="K847">
        <v>3031</v>
      </c>
      <c r="L847" s="37">
        <f t="shared" si="39"/>
        <v>8.8500000000000014</v>
      </c>
      <c r="M847" s="35">
        <f t="shared" si="40"/>
        <v>0</v>
      </c>
      <c r="N847" s="35">
        <f t="shared" si="41"/>
        <v>3.8100000000000005</v>
      </c>
    </row>
    <row r="848" spans="1:14">
      <c r="A848" s="33">
        <v>41316</v>
      </c>
      <c r="B848" s="29">
        <v>569</v>
      </c>
      <c r="C848">
        <v>6</v>
      </c>
      <c r="D848" s="34" t="s">
        <v>167</v>
      </c>
      <c r="E848" s="34" t="s">
        <v>168</v>
      </c>
      <c r="F848" s="35">
        <v>55.95</v>
      </c>
      <c r="G848" s="36">
        <v>0</v>
      </c>
      <c r="H848" s="35">
        <v>55.95</v>
      </c>
      <c r="I848" s="35">
        <v>16.059999999999999</v>
      </c>
      <c r="J848">
        <v>2</v>
      </c>
      <c r="K848">
        <v>3012</v>
      </c>
      <c r="L848" s="37">
        <f t="shared" si="39"/>
        <v>111.9</v>
      </c>
      <c r="M848" s="35">
        <f t="shared" si="40"/>
        <v>0</v>
      </c>
      <c r="N848" s="35">
        <f t="shared" si="41"/>
        <v>79.78</v>
      </c>
    </row>
    <row r="849" spans="1:14">
      <c r="A849" s="33">
        <v>41316</v>
      </c>
      <c r="B849" s="29">
        <v>569</v>
      </c>
      <c r="C849">
        <v>2</v>
      </c>
      <c r="D849" s="34" t="s">
        <v>167</v>
      </c>
      <c r="E849" s="34" t="s">
        <v>168</v>
      </c>
      <c r="F849" s="35">
        <v>44.95</v>
      </c>
      <c r="G849" s="36">
        <v>0</v>
      </c>
      <c r="H849" s="35">
        <v>44.95</v>
      </c>
      <c r="I849" s="35">
        <v>27.95</v>
      </c>
      <c r="J849">
        <v>1</v>
      </c>
      <c r="K849">
        <v>3012</v>
      </c>
      <c r="L849" s="37">
        <f t="shared" si="39"/>
        <v>44.95</v>
      </c>
      <c r="M849" s="35">
        <f t="shared" si="40"/>
        <v>0</v>
      </c>
      <c r="N849" s="35">
        <f t="shared" si="41"/>
        <v>17.000000000000004</v>
      </c>
    </row>
    <row r="850" spans="1:14">
      <c r="A850" s="33">
        <v>41316</v>
      </c>
      <c r="B850" s="29">
        <v>570</v>
      </c>
      <c r="C850">
        <v>21</v>
      </c>
      <c r="D850" s="34" t="s">
        <v>173</v>
      </c>
      <c r="E850" s="34" t="s">
        <v>168</v>
      </c>
      <c r="F850" s="35">
        <v>26.95</v>
      </c>
      <c r="G850" s="36">
        <v>0</v>
      </c>
      <c r="H850" s="35">
        <v>26.95</v>
      </c>
      <c r="I850" s="35">
        <v>12.42</v>
      </c>
      <c r="J850">
        <v>14</v>
      </c>
      <c r="K850">
        <v>3012</v>
      </c>
      <c r="L850" s="37">
        <f t="shared" si="39"/>
        <v>377.3</v>
      </c>
      <c r="M850" s="35">
        <f t="shared" si="40"/>
        <v>0</v>
      </c>
      <c r="N850" s="35">
        <f t="shared" si="41"/>
        <v>203.42</v>
      </c>
    </row>
    <row r="851" spans="1:14">
      <c r="A851" s="33">
        <v>41316</v>
      </c>
      <c r="B851" s="29">
        <v>571</v>
      </c>
      <c r="C851">
        <v>46</v>
      </c>
      <c r="D851" s="34" t="s">
        <v>171</v>
      </c>
      <c r="E851" s="34" t="s">
        <v>168</v>
      </c>
      <c r="F851" s="35">
        <v>55.95</v>
      </c>
      <c r="G851" s="36">
        <v>0</v>
      </c>
      <c r="H851" s="35">
        <v>55.95</v>
      </c>
      <c r="I851" s="35">
        <v>32.47</v>
      </c>
      <c r="J851">
        <v>6</v>
      </c>
      <c r="K851">
        <v>3027</v>
      </c>
      <c r="L851" s="37">
        <f t="shared" si="39"/>
        <v>335.70000000000005</v>
      </c>
      <c r="M851" s="35">
        <f t="shared" si="40"/>
        <v>0</v>
      </c>
      <c r="N851" s="35">
        <f t="shared" si="41"/>
        <v>140.88000000000002</v>
      </c>
    </row>
    <row r="852" spans="1:14">
      <c r="A852" s="33">
        <v>41316</v>
      </c>
      <c r="B852" s="29">
        <v>572</v>
      </c>
      <c r="C852">
        <v>46</v>
      </c>
      <c r="D852" s="34" t="s">
        <v>173</v>
      </c>
      <c r="E852" s="34" t="s">
        <v>168</v>
      </c>
      <c r="F852" s="35">
        <v>55.95</v>
      </c>
      <c r="G852" s="36">
        <v>0</v>
      </c>
      <c r="H852" s="35">
        <v>55.95</v>
      </c>
      <c r="I852" s="35">
        <v>32.47</v>
      </c>
      <c r="J852">
        <v>29</v>
      </c>
      <c r="K852">
        <v>3029</v>
      </c>
      <c r="L852" s="37">
        <f t="shared" si="39"/>
        <v>1622.5500000000002</v>
      </c>
      <c r="M852" s="35">
        <f t="shared" si="40"/>
        <v>0</v>
      </c>
      <c r="N852" s="35">
        <f t="shared" si="41"/>
        <v>680.92000000000007</v>
      </c>
    </row>
    <row r="853" spans="1:14">
      <c r="A853" s="33">
        <v>41316</v>
      </c>
      <c r="B853" s="29">
        <v>573</v>
      </c>
      <c r="C853">
        <v>42</v>
      </c>
      <c r="D853" s="34" t="s">
        <v>173</v>
      </c>
      <c r="E853" s="34" t="s">
        <v>168</v>
      </c>
      <c r="F853" s="35">
        <v>35.950000000000003</v>
      </c>
      <c r="G853" s="36">
        <v>0</v>
      </c>
      <c r="H853" s="35">
        <v>35.950000000000003</v>
      </c>
      <c r="I853" s="35">
        <v>20.25</v>
      </c>
      <c r="J853">
        <v>2</v>
      </c>
      <c r="K853">
        <v>3033</v>
      </c>
      <c r="L853" s="37">
        <f t="shared" si="39"/>
        <v>71.900000000000006</v>
      </c>
      <c r="M853" s="35">
        <f t="shared" si="40"/>
        <v>0</v>
      </c>
      <c r="N853" s="35">
        <f t="shared" si="41"/>
        <v>31.400000000000006</v>
      </c>
    </row>
    <row r="854" spans="1:14">
      <c r="A854" s="33">
        <v>41316</v>
      </c>
      <c r="B854" s="29">
        <v>573</v>
      </c>
      <c r="C854">
        <v>30</v>
      </c>
      <c r="D854" s="34" t="s">
        <v>173</v>
      </c>
      <c r="E854" s="34" t="s">
        <v>168</v>
      </c>
      <c r="F854" s="35">
        <v>10.95</v>
      </c>
      <c r="G854" s="36">
        <v>0.1</v>
      </c>
      <c r="H854" s="35">
        <v>9.86</v>
      </c>
      <c r="I854" s="35">
        <v>4.8</v>
      </c>
      <c r="J854">
        <v>9</v>
      </c>
      <c r="K854">
        <v>3033</v>
      </c>
      <c r="L854" s="37">
        <f t="shared" si="39"/>
        <v>88.74</v>
      </c>
      <c r="M854" s="35">
        <f t="shared" si="40"/>
        <v>1.0899999999999999</v>
      </c>
      <c r="N854" s="35">
        <f t="shared" si="41"/>
        <v>45.54</v>
      </c>
    </row>
    <row r="855" spans="1:14">
      <c r="A855" s="33">
        <v>41317</v>
      </c>
      <c r="B855" s="29">
        <v>574</v>
      </c>
      <c r="C855">
        <v>48</v>
      </c>
      <c r="D855" s="34" t="s">
        <v>169</v>
      </c>
      <c r="E855" s="34" t="s">
        <v>168</v>
      </c>
      <c r="F855" s="35">
        <v>3.95</v>
      </c>
      <c r="G855" s="36">
        <v>0</v>
      </c>
      <c r="H855" s="35">
        <v>3.95</v>
      </c>
      <c r="I855" s="35">
        <v>1.43</v>
      </c>
      <c r="J855">
        <v>24</v>
      </c>
      <c r="K855">
        <v>3024</v>
      </c>
      <c r="L855" s="37">
        <f t="shared" si="39"/>
        <v>94.800000000000011</v>
      </c>
      <c r="M855" s="35">
        <f t="shared" si="40"/>
        <v>0</v>
      </c>
      <c r="N855" s="35">
        <f t="shared" si="41"/>
        <v>60.480000000000011</v>
      </c>
    </row>
    <row r="856" spans="1:14">
      <c r="A856" s="33">
        <v>41317</v>
      </c>
      <c r="B856" s="29">
        <v>575</v>
      </c>
      <c r="C856">
        <v>49</v>
      </c>
      <c r="D856" s="34" t="s">
        <v>167</v>
      </c>
      <c r="E856" s="34" t="s">
        <v>168</v>
      </c>
      <c r="F856" s="35">
        <v>63.95</v>
      </c>
      <c r="G856" s="36">
        <v>0</v>
      </c>
      <c r="H856" s="35">
        <v>63.95</v>
      </c>
      <c r="I856" s="35">
        <v>27.1</v>
      </c>
      <c r="J856">
        <v>3</v>
      </c>
      <c r="K856">
        <v>3022</v>
      </c>
      <c r="L856" s="37">
        <f t="shared" si="39"/>
        <v>191.85000000000002</v>
      </c>
      <c r="M856" s="35">
        <f t="shared" si="40"/>
        <v>0</v>
      </c>
      <c r="N856" s="35">
        <f t="shared" si="41"/>
        <v>110.55000000000001</v>
      </c>
    </row>
    <row r="857" spans="1:14">
      <c r="A857" s="33">
        <v>41317</v>
      </c>
      <c r="B857" s="29">
        <v>576</v>
      </c>
      <c r="C857">
        <v>44</v>
      </c>
      <c r="D857" s="34" t="s">
        <v>170</v>
      </c>
      <c r="E857" s="34" t="s">
        <v>168</v>
      </c>
      <c r="F857" s="35">
        <v>38.950000000000003</v>
      </c>
      <c r="G857" s="36">
        <v>0</v>
      </c>
      <c r="H857" s="35">
        <v>38.950000000000003</v>
      </c>
      <c r="I857" s="35">
        <v>24.76</v>
      </c>
      <c r="J857">
        <v>1</v>
      </c>
      <c r="K857">
        <v>3032</v>
      </c>
      <c r="L857" s="37">
        <f t="shared" si="39"/>
        <v>38.950000000000003</v>
      </c>
      <c r="M857" s="35">
        <f t="shared" si="40"/>
        <v>0</v>
      </c>
      <c r="N857" s="35">
        <f t="shared" si="41"/>
        <v>14.190000000000001</v>
      </c>
    </row>
    <row r="858" spans="1:14">
      <c r="A858" s="33">
        <v>41317</v>
      </c>
      <c r="B858" s="29">
        <v>577</v>
      </c>
      <c r="C858">
        <v>7</v>
      </c>
      <c r="D858" s="34" t="s">
        <v>167</v>
      </c>
      <c r="E858" s="34" t="s">
        <v>168</v>
      </c>
      <c r="F858" s="35">
        <v>20.95</v>
      </c>
      <c r="G858" s="36">
        <v>0.1</v>
      </c>
      <c r="H858" s="35">
        <v>18.86</v>
      </c>
      <c r="I858" s="35">
        <v>10.039999999999999</v>
      </c>
      <c r="J858">
        <v>3</v>
      </c>
      <c r="K858">
        <v>3020</v>
      </c>
      <c r="L858" s="37">
        <f t="shared" si="39"/>
        <v>56.58</v>
      </c>
      <c r="M858" s="35">
        <f t="shared" si="40"/>
        <v>2.09</v>
      </c>
      <c r="N858" s="35">
        <f t="shared" si="41"/>
        <v>26.46</v>
      </c>
    </row>
    <row r="859" spans="1:14">
      <c r="A859" s="33">
        <v>41317</v>
      </c>
      <c r="B859" s="29">
        <v>578</v>
      </c>
      <c r="C859">
        <v>29</v>
      </c>
      <c r="D859" s="34" t="s">
        <v>170</v>
      </c>
      <c r="E859" s="34" t="s">
        <v>168</v>
      </c>
      <c r="F859" s="35">
        <v>40.950000000000003</v>
      </c>
      <c r="G859" s="36">
        <v>0</v>
      </c>
      <c r="H859" s="35">
        <v>40.950000000000003</v>
      </c>
      <c r="I859" s="35">
        <v>15.51</v>
      </c>
      <c r="J859">
        <v>2</v>
      </c>
      <c r="K859">
        <v>3032</v>
      </c>
      <c r="L859" s="37">
        <f t="shared" si="39"/>
        <v>81.900000000000006</v>
      </c>
      <c r="M859" s="35">
        <f t="shared" si="40"/>
        <v>0</v>
      </c>
      <c r="N859" s="35">
        <f t="shared" si="41"/>
        <v>50.88000000000001</v>
      </c>
    </row>
    <row r="860" spans="1:14">
      <c r="A860" s="33">
        <v>41317</v>
      </c>
      <c r="B860" s="29">
        <v>578</v>
      </c>
      <c r="C860">
        <v>15</v>
      </c>
      <c r="D860" s="34" t="s">
        <v>170</v>
      </c>
      <c r="E860" s="34" t="s">
        <v>168</v>
      </c>
      <c r="F860" s="35">
        <v>28.95</v>
      </c>
      <c r="G860" s="36">
        <v>0</v>
      </c>
      <c r="H860" s="35">
        <v>28.95</v>
      </c>
      <c r="I860" s="35">
        <v>17.53</v>
      </c>
      <c r="J860">
        <v>25</v>
      </c>
      <c r="K860">
        <v>3032</v>
      </c>
      <c r="L860" s="37">
        <f t="shared" si="39"/>
        <v>723.75</v>
      </c>
      <c r="M860" s="35">
        <f t="shared" si="40"/>
        <v>0</v>
      </c>
      <c r="N860" s="35">
        <f t="shared" si="41"/>
        <v>285.49999999999994</v>
      </c>
    </row>
    <row r="861" spans="1:14">
      <c r="A861" s="33">
        <v>41317</v>
      </c>
      <c r="B861" s="29">
        <v>579</v>
      </c>
      <c r="C861">
        <v>13</v>
      </c>
      <c r="D861" s="34" t="s">
        <v>169</v>
      </c>
      <c r="E861" s="34" t="s">
        <v>168</v>
      </c>
      <c r="F861" s="35">
        <v>26.95</v>
      </c>
      <c r="G861" s="36">
        <v>0.1</v>
      </c>
      <c r="H861" s="35">
        <v>24.26</v>
      </c>
      <c r="I861" s="35">
        <v>13.26</v>
      </c>
      <c r="J861">
        <v>3</v>
      </c>
      <c r="K861">
        <v>3022</v>
      </c>
      <c r="L861" s="37">
        <f t="shared" si="39"/>
        <v>72.78</v>
      </c>
      <c r="M861" s="35">
        <f t="shared" si="40"/>
        <v>2.6899999999999977</v>
      </c>
      <c r="N861" s="35">
        <f t="shared" si="41"/>
        <v>33.000000000000007</v>
      </c>
    </row>
    <row r="862" spans="1:14">
      <c r="A862" s="33">
        <v>41317</v>
      </c>
      <c r="B862" s="29">
        <v>579</v>
      </c>
      <c r="C862">
        <v>40</v>
      </c>
      <c r="D862" s="34" t="s">
        <v>169</v>
      </c>
      <c r="E862" s="34" t="s">
        <v>168</v>
      </c>
      <c r="F862" s="35">
        <v>16.95</v>
      </c>
      <c r="G862" s="36">
        <v>0</v>
      </c>
      <c r="H862" s="35">
        <v>16.95</v>
      </c>
      <c r="I862" s="35">
        <v>6.53</v>
      </c>
      <c r="J862">
        <v>3</v>
      </c>
      <c r="K862">
        <v>3022</v>
      </c>
      <c r="L862" s="37">
        <f t="shared" si="39"/>
        <v>50.849999999999994</v>
      </c>
      <c r="M862" s="35">
        <f t="shared" si="40"/>
        <v>0</v>
      </c>
      <c r="N862" s="35">
        <f t="shared" si="41"/>
        <v>31.259999999999994</v>
      </c>
    </row>
    <row r="863" spans="1:14">
      <c r="A863" s="33">
        <v>41317</v>
      </c>
      <c r="B863" s="29">
        <v>579</v>
      </c>
      <c r="C863">
        <v>3</v>
      </c>
      <c r="D863" s="34" t="s">
        <v>169</v>
      </c>
      <c r="E863" s="34" t="s">
        <v>168</v>
      </c>
      <c r="F863" s="35">
        <v>59.95</v>
      </c>
      <c r="G863" s="36">
        <v>0</v>
      </c>
      <c r="H863" s="35">
        <v>59.95</v>
      </c>
      <c r="I863" s="35">
        <v>28.73</v>
      </c>
      <c r="J863">
        <v>16</v>
      </c>
      <c r="K863">
        <v>3022</v>
      </c>
      <c r="L863" s="37">
        <f t="shared" si="39"/>
        <v>959.2</v>
      </c>
      <c r="M863" s="35">
        <f t="shared" si="40"/>
        <v>0</v>
      </c>
      <c r="N863" s="35">
        <f t="shared" si="41"/>
        <v>499.52000000000004</v>
      </c>
    </row>
    <row r="864" spans="1:14">
      <c r="A864" s="33">
        <v>41317</v>
      </c>
      <c r="B864" s="29">
        <v>579</v>
      </c>
      <c r="C864">
        <v>30</v>
      </c>
      <c r="D864" s="34" t="s">
        <v>169</v>
      </c>
      <c r="E864" s="34" t="s">
        <v>168</v>
      </c>
      <c r="F864" s="35">
        <v>10.95</v>
      </c>
      <c r="G864" s="36">
        <v>0</v>
      </c>
      <c r="H864" s="35">
        <v>10.95</v>
      </c>
      <c r="I864" s="35">
        <v>4.8</v>
      </c>
      <c r="J864">
        <v>25</v>
      </c>
      <c r="K864">
        <v>3022</v>
      </c>
      <c r="L864" s="37">
        <f t="shared" si="39"/>
        <v>273.75</v>
      </c>
      <c r="M864" s="35">
        <f t="shared" si="40"/>
        <v>0</v>
      </c>
      <c r="N864" s="35">
        <f t="shared" si="41"/>
        <v>153.75</v>
      </c>
    </row>
    <row r="865" spans="1:14">
      <c r="A865" s="33">
        <v>41317</v>
      </c>
      <c r="B865" s="29">
        <v>580</v>
      </c>
      <c r="C865">
        <v>8</v>
      </c>
      <c r="D865" s="34" t="s">
        <v>169</v>
      </c>
      <c r="E865" s="34" t="s">
        <v>168</v>
      </c>
      <c r="F865" s="35">
        <v>7.95</v>
      </c>
      <c r="G865" s="36">
        <v>0</v>
      </c>
      <c r="H865" s="35">
        <v>7.95</v>
      </c>
      <c r="I865" s="35">
        <v>4.53</v>
      </c>
      <c r="J865">
        <v>28</v>
      </c>
      <c r="K865">
        <v>3030</v>
      </c>
      <c r="L865" s="37">
        <f t="shared" si="39"/>
        <v>222.6</v>
      </c>
      <c r="M865" s="35">
        <f t="shared" si="40"/>
        <v>0</v>
      </c>
      <c r="N865" s="35">
        <f t="shared" si="41"/>
        <v>95.759999999999991</v>
      </c>
    </row>
    <row r="866" spans="1:14">
      <c r="A866" s="33">
        <v>41317</v>
      </c>
      <c r="B866" s="29">
        <v>580</v>
      </c>
      <c r="C866">
        <v>35</v>
      </c>
      <c r="D866" s="34" t="s">
        <v>169</v>
      </c>
      <c r="E866" s="34" t="s">
        <v>168</v>
      </c>
      <c r="F866" s="35">
        <v>0.95</v>
      </c>
      <c r="G866" s="36">
        <v>0</v>
      </c>
      <c r="H866" s="35">
        <v>0.95</v>
      </c>
      <c r="I866" s="35">
        <v>0.47</v>
      </c>
      <c r="J866">
        <v>23</v>
      </c>
      <c r="K866">
        <v>3030</v>
      </c>
      <c r="L866" s="37">
        <f t="shared" si="39"/>
        <v>21.849999999999998</v>
      </c>
      <c r="M866" s="35">
        <f t="shared" si="40"/>
        <v>0</v>
      </c>
      <c r="N866" s="35">
        <f t="shared" si="41"/>
        <v>11.04</v>
      </c>
    </row>
    <row r="867" spans="1:14">
      <c r="A867" s="33">
        <v>41317</v>
      </c>
      <c r="B867" s="29">
        <v>581</v>
      </c>
      <c r="C867">
        <v>47</v>
      </c>
      <c r="D867" s="34" t="s">
        <v>170</v>
      </c>
      <c r="E867" s="34" t="s">
        <v>168</v>
      </c>
      <c r="F867" s="35">
        <v>28.95</v>
      </c>
      <c r="G867" s="36">
        <v>0</v>
      </c>
      <c r="H867" s="35">
        <v>28.95</v>
      </c>
      <c r="I867" s="35">
        <v>8.86</v>
      </c>
      <c r="J867">
        <v>3</v>
      </c>
      <c r="K867">
        <v>3017</v>
      </c>
      <c r="L867" s="37">
        <f t="shared" si="39"/>
        <v>86.85</v>
      </c>
      <c r="M867" s="35">
        <f t="shared" si="40"/>
        <v>0</v>
      </c>
      <c r="N867" s="35">
        <f t="shared" si="41"/>
        <v>60.269999999999996</v>
      </c>
    </row>
    <row r="868" spans="1:14">
      <c r="A868" s="33">
        <v>41317</v>
      </c>
      <c r="B868" s="29">
        <v>582</v>
      </c>
      <c r="C868">
        <v>23</v>
      </c>
      <c r="D868" s="34" t="s">
        <v>169</v>
      </c>
      <c r="E868" s="34" t="s">
        <v>168</v>
      </c>
      <c r="F868" s="35">
        <v>2.95</v>
      </c>
      <c r="G868" s="36">
        <v>0</v>
      </c>
      <c r="H868" s="35">
        <v>2.95</v>
      </c>
      <c r="I868" s="35">
        <v>1.68</v>
      </c>
      <c r="J868">
        <v>10</v>
      </c>
      <c r="K868">
        <v>3032</v>
      </c>
      <c r="L868" s="37">
        <f t="shared" si="39"/>
        <v>29.5</v>
      </c>
      <c r="M868" s="35">
        <f t="shared" si="40"/>
        <v>0</v>
      </c>
      <c r="N868" s="35">
        <f t="shared" si="41"/>
        <v>12.700000000000003</v>
      </c>
    </row>
    <row r="869" spans="1:14">
      <c r="A869" s="33">
        <v>41317</v>
      </c>
      <c r="B869" s="29">
        <v>583</v>
      </c>
      <c r="C869">
        <v>5</v>
      </c>
      <c r="D869" s="34" t="s">
        <v>167</v>
      </c>
      <c r="E869" s="34" t="s">
        <v>168</v>
      </c>
      <c r="F869" s="35">
        <v>24.95</v>
      </c>
      <c r="G869" s="36">
        <v>0</v>
      </c>
      <c r="H869" s="35">
        <v>24.95</v>
      </c>
      <c r="I869" s="35">
        <v>12.27</v>
      </c>
      <c r="J869">
        <v>4</v>
      </c>
      <c r="K869">
        <v>3032</v>
      </c>
      <c r="L869" s="37">
        <f t="shared" si="39"/>
        <v>99.8</v>
      </c>
      <c r="M869" s="35">
        <f t="shared" si="40"/>
        <v>0</v>
      </c>
      <c r="N869" s="35">
        <f t="shared" si="41"/>
        <v>50.72</v>
      </c>
    </row>
    <row r="870" spans="1:14">
      <c r="A870" s="33">
        <v>41317</v>
      </c>
      <c r="B870" s="29">
        <v>583</v>
      </c>
      <c r="C870">
        <v>4</v>
      </c>
      <c r="D870" s="34" t="s">
        <v>167</v>
      </c>
      <c r="E870" s="34" t="s">
        <v>168</v>
      </c>
      <c r="F870" s="35">
        <v>73.95</v>
      </c>
      <c r="G870" s="36">
        <v>0</v>
      </c>
      <c r="H870" s="35">
        <v>73.95</v>
      </c>
      <c r="I870" s="35">
        <v>38.86</v>
      </c>
      <c r="J870">
        <v>1</v>
      </c>
      <c r="K870">
        <v>3032</v>
      </c>
      <c r="L870" s="37">
        <f t="shared" si="39"/>
        <v>73.95</v>
      </c>
      <c r="M870" s="35">
        <f t="shared" si="40"/>
        <v>0</v>
      </c>
      <c r="N870" s="35">
        <f t="shared" si="41"/>
        <v>35.090000000000003</v>
      </c>
    </row>
    <row r="871" spans="1:14">
      <c r="A871" s="33">
        <v>41317</v>
      </c>
      <c r="B871" s="29">
        <v>584</v>
      </c>
      <c r="C871">
        <v>44</v>
      </c>
      <c r="D871" s="34" t="s">
        <v>169</v>
      </c>
      <c r="E871" s="34" t="s">
        <v>168</v>
      </c>
      <c r="F871" s="35">
        <v>38.950000000000003</v>
      </c>
      <c r="G871" s="36">
        <v>0.1</v>
      </c>
      <c r="H871" s="35">
        <v>35.06</v>
      </c>
      <c r="I871" s="35">
        <v>24.76</v>
      </c>
      <c r="J871">
        <v>5</v>
      </c>
      <c r="K871">
        <v>3012</v>
      </c>
      <c r="L871" s="37">
        <f t="shared" si="39"/>
        <v>175.3</v>
      </c>
      <c r="M871" s="35">
        <f t="shared" si="40"/>
        <v>3.8900000000000006</v>
      </c>
      <c r="N871" s="35">
        <f t="shared" si="41"/>
        <v>51.5</v>
      </c>
    </row>
    <row r="872" spans="1:14">
      <c r="A872" s="33">
        <v>41317</v>
      </c>
      <c r="B872" s="29">
        <v>584</v>
      </c>
      <c r="C872">
        <v>21</v>
      </c>
      <c r="D872" s="34" t="s">
        <v>169</v>
      </c>
      <c r="E872" s="34" t="s">
        <v>168</v>
      </c>
      <c r="F872" s="35">
        <v>26.95</v>
      </c>
      <c r="G872" s="36">
        <v>0</v>
      </c>
      <c r="H872" s="35">
        <v>26.95</v>
      </c>
      <c r="I872" s="35">
        <v>12.42</v>
      </c>
      <c r="J872">
        <v>3</v>
      </c>
      <c r="K872">
        <v>3012</v>
      </c>
      <c r="L872" s="37">
        <f t="shared" si="39"/>
        <v>80.849999999999994</v>
      </c>
      <c r="M872" s="35">
        <f t="shared" si="40"/>
        <v>0</v>
      </c>
      <c r="N872" s="35">
        <f t="shared" si="41"/>
        <v>43.589999999999996</v>
      </c>
    </row>
    <row r="873" spans="1:14">
      <c r="A873" s="33">
        <v>41317</v>
      </c>
      <c r="B873" s="29">
        <v>584</v>
      </c>
      <c r="C873">
        <v>33</v>
      </c>
      <c r="D873" s="34" t="s">
        <v>169</v>
      </c>
      <c r="E873" s="34" t="s">
        <v>168</v>
      </c>
      <c r="F873" s="35">
        <v>19.95</v>
      </c>
      <c r="G873" s="36">
        <v>0</v>
      </c>
      <c r="H873" s="35">
        <v>19.95</v>
      </c>
      <c r="I873" s="35">
        <v>9.7799999999999994</v>
      </c>
      <c r="J873">
        <v>5</v>
      </c>
      <c r="K873">
        <v>3012</v>
      </c>
      <c r="L873" s="37">
        <f t="shared" si="39"/>
        <v>99.75</v>
      </c>
      <c r="M873" s="35">
        <f t="shared" si="40"/>
        <v>0</v>
      </c>
      <c r="N873" s="35">
        <f t="shared" si="41"/>
        <v>50.85</v>
      </c>
    </row>
    <row r="874" spans="1:14">
      <c r="A874" s="33">
        <v>41317</v>
      </c>
      <c r="B874" s="29">
        <v>585</v>
      </c>
      <c r="C874">
        <v>35</v>
      </c>
      <c r="D874" s="34" t="s">
        <v>170</v>
      </c>
      <c r="E874" s="34" t="s">
        <v>168</v>
      </c>
      <c r="F874" s="35">
        <v>0.95</v>
      </c>
      <c r="G874" s="36">
        <v>0</v>
      </c>
      <c r="H874" s="35">
        <v>0.95</v>
      </c>
      <c r="I874" s="35">
        <v>0.47</v>
      </c>
      <c r="J874">
        <v>24</v>
      </c>
      <c r="K874">
        <v>3030</v>
      </c>
      <c r="L874" s="37">
        <f t="shared" si="39"/>
        <v>22.799999999999997</v>
      </c>
      <c r="M874" s="35">
        <f t="shared" si="40"/>
        <v>0</v>
      </c>
      <c r="N874" s="35">
        <f t="shared" si="41"/>
        <v>11.52</v>
      </c>
    </row>
    <row r="875" spans="1:14">
      <c r="A875" s="33">
        <v>41317</v>
      </c>
      <c r="B875" s="29">
        <v>586</v>
      </c>
      <c r="C875">
        <v>45</v>
      </c>
      <c r="D875" s="34" t="s">
        <v>169</v>
      </c>
      <c r="E875" s="34" t="s">
        <v>168</v>
      </c>
      <c r="F875" s="35">
        <v>38.950000000000003</v>
      </c>
      <c r="G875" s="36">
        <v>0</v>
      </c>
      <c r="H875" s="35">
        <v>38.950000000000003</v>
      </c>
      <c r="I875" s="35">
        <v>22.33</v>
      </c>
      <c r="J875">
        <v>1</v>
      </c>
      <c r="K875">
        <v>3010</v>
      </c>
      <c r="L875" s="37">
        <f t="shared" si="39"/>
        <v>38.950000000000003</v>
      </c>
      <c r="M875" s="35">
        <f t="shared" si="40"/>
        <v>0</v>
      </c>
      <c r="N875" s="35">
        <f t="shared" si="41"/>
        <v>16.620000000000005</v>
      </c>
    </row>
    <row r="876" spans="1:14">
      <c r="A876" s="33">
        <v>41317</v>
      </c>
      <c r="B876" s="29">
        <v>587</v>
      </c>
      <c r="C876">
        <v>9</v>
      </c>
      <c r="D876" s="34" t="s">
        <v>169</v>
      </c>
      <c r="E876" s="34" t="s">
        <v>168</v>
      </c>
      <c r="F876" s="35">
        <v>48.95</v>
      </c>
      <c r="G876" s="36">
        <v>0</v>
      </c>
      <c r="H876" s="35">
        <v>48.95</v>
      </c>
      <c r="I876" s="35">
        <v>24.52</v>
      </c>
      <c r="J876">
        <v>25</v>
      </c>
      <c r="K876">
        <v>3017</v>
      </c>
      <c r="L876" s="37">
        <f t="shared" si="39"/>
        <v>1223.75</v>
      </c>
      <c r="M876" s="35">
        <f t="shared" si="40"/>
        <v>0</v>
      </c>
      <c r="N876" s="35">
        <f t="shared" si="41"/>
        <v>610.75000000000011</v>
      </c>
    </row>
    <row r="877" spans="1:14">
      <c r="A877" s="33">
        <v>41317</v>
      </c>
      <c r="B877" s="29">
        <v>588</v>
      </c>
      <c r="C877">
        <v>48</v>
      </c>
      <c r="D877" s="34" t="s">
        <v>167</v>
      </c>
      <c r="E877" s="34" t="s">
        <v>168</v>
      </c>
      <c r="F877" s="35">
        <v>3.95</v>
      </c>
      <c r="G877" s="36">
        <v>0</v>
      </c>
      <c r="H877" s="35">
        <v>3.95</v>
      </c>
      <c r="I877" s="35">
        <v>1.43</v>
      </c>
      <c r="J877">
        <v>18</v>
      </c>
      <c r="K877">
        <v>3017</v>
      </c>
      <c r="L877" s="37">
        <f t="shared" si="39"/>
        <v>71.100000000000009</v>
      </c>
      <c r="M877" s="35">
        <f t="shared" si="40"/>
        <v>0</v>
      </c>
      <c r="N877" s="35">
        <f t="shared" si="41"/>
        <v>45.360000000000007</v>
      </c>
    </row>
    <row r="878" spans="1:14">
      <c r="A878" s="33">
        <v>41317</v>
      </c>
      <c r="B878" s="29">
        <v>589</v>
      </c>
      <c r="C878">
        <v>29</v>
      </c>
      <c r="D878" s="34" t="s">
        <v>170</v>
      </c>
      <c r="E878" s="34" t="s">
        <v>168</v>
      </c>
      <c r="F878" s="35">
        <v>40.950000000000003</v>
      </c>
      <c r="G878" s="36">
        <v>0</v>
      </c>
      <c r="H878" s="35">
        <v>40.950000000000003</v>
      </c>
      <c r="I878" s="35">
        <v>15.51</v>
      </c>
      <c r="J878">
        <v>1</v>
      </c>
      <c r="K878">
        <v>3027</v>
      </c>
      <c r="L878" s="37">
        <f t="shared" si="39"/>
        <v>40.950000000000003</v>
      </c>
      <c r="M878" s="35">
        <f t="shared" si="40"/>
        <v>0</v>
      </c>
      <c r="N878" s="35">
        <f t="shared" si="41"/>
        <v>25.440000000000005</v>
      </c>
    </row>
    <row r="879" spans="1:14">
      <c r="A879" s="33">
        <v>41317</v>
      </c>
      <c r="B879" s="29">
        <v>589</v>
      </c>
      <c r="C879">
        <v>11</v>
      </c>
      <c r="D879" s="34" t="s">
        <v>170</v>
      </c>
      <c r="E879" s="34" t="s">
        <v>168</v>
      </c>
      <c r="F879" s="35">
        <v>65.95</v>
      </c>
      <c r="G879" s="36">
        <v>0</v>
      </c>
      <c r="H879" s="35">
        <v>65.95</v>
      </c>
      <c r="I879" s="35">
        <v>37.97</v>
      </c>
      <c r="J879">
        <v>17</v>
      </c>
      <c r="K879">
        <v>3027</v>
      </c>
      <c r="L879" s="37">
        <f t="shared" si="39"/>
        <v>1121.1500000000001</v>
      </c>
      <c r="M879" s="35">
        <f t="shared" si="40"/>
        <v>0</v>
      </c>
      <c r="N879" s="35">
        <f t="shared" si="41"/>
        <v>475.66000000000008</v>
      </c>
    </row>
    <row r="880" spans="1:14">
      <c r="A880" s="33">
        <v>41317</v>
      </c>
      <c r="B880" s="29">
        <v>590</v>
      </c>
      <c r="C880">
        <v>33</v>
      </c>
      <c r="D880" s="34" t="s">
        <v>169</v>
      </c>
      <c r="E880" s="34" t="s">
        <v>168</v>
      </c>
      <c r="F880" s="35">
        <v>19.95</v>
      </c>
      <c r="G880" s="36">
        <v>0</v>
      </c>
      <c r="H880" s="35">
        <v>19.95</v>
      </c>
      <c r="I880" s="35">
        <v>9.7799999999999994</v>
      </c>
      <c r="J880">
        <v>19</v>
      </c>
      <c r="K880">
        <v>3011</v>
      </c>
      <c r="L880" s="37">
        <f t="shared" si="39"/>
        <v>379.05</v>
      </c>
      <c r="M880" s="35">
        <f t="shared" si="40"/>
        <v>0</v>
      </c>
      <c r="N880" s="35">
        <f t="shared" si="41"/>
        <v>193.23</v>
      </c>
    </row>
    <row r="881" spans="1:14">
      <c r="A881" s="33">
        <v>41317</v>
      </c>
      <c r="B881" s="29">
        <v>591</v>
      </c>
      <c r="C881">
        <v>13</v>
      </c>
      <c r="D881" s="34" t="s">
        <v>167</v>
      </c>
      <c r="E881" s="34" t="s">
        <v>168</v>
      </c>
      <c r="F881" s="35">
        <v>26.95</v>
      </c>
      <c r="G881" s="36">
        <v>0</v>
      </c>
      <c r="H881" s="35">
        <v>26.95</v>
      </c>
      <c r="I881" s="35">
        <v>13.26</v>
      </c>
      <c r="J881">
        <v>18</v>
      </c>
      <c r="K881">
        <v>3010</v>
      </c>
      <c r="L881" s="37">
        <f t="shared" si="39"/>
        <v>485.09999999999997</v>
      </c>
      <c r="M881" s="35">
        <f t="shared" si="40"/>
        <v>0</v>
      </c>
      <c r="N881" s="35">
        <f t="shared" si="41"/>
        <v>246.42</v>
      </c>
    </row>
    <row r="882" spans="1:14">
      <c r="A882" s="33">
        <v>41317</v>
      </c>
      <c r="B882" s="29">
        <v>592</v>
      </c>
      <c r="C882">
        <v>4</v>
      </c>
      <c r="D882" s="34" t="s">
        <v>169</v>
      </c>
      <c r="E882" s="34" t="s">
        <v>168</v>
      </c>
      <c r="F882" s="35">
        <v>73.95</v>
      </c>
      <c r="G882" s="36">
        <v>0</v>
      </c>
      <c r="H882" s="35">
        <v>73.95</v>
      </c>
      <c r="I882" s="35">
        <v>38.86</v>
      </c>
      <c r="J882">
        <v>1</v>
      </c>
      <c r="K882">
        <v>3024</v>
      </c>
      <c r="L882" s="37">
        <f t="shared" si="39"/>
        <v>73.95</v>
      </c>
      <c r="M882" s="35">
        <f t="shared" si="40"/>
        <v>0</v>
      </c>
      <c r="N882" s="35">
        <f t="shared" si="41"/>
        <v>35.090000000000003</v>
      </c>
    </row>
    <row r="883" spans="1:14">
      <c r="A883" s="33">
        <v>41317</v>
      </c>
      <c r="B883" s="29">
        <v>593</v>
      </c>
      <c r="C883">
        <v>24</v>
      </c>
      <c r="D883" s="34" t="s">
        <v>167</v>
      </c>
      <c r="E883" s="34" t="s">
        <v>168</v>
      </c>
      <c r="F883" s="35">
        <v>27.95</v>
      </c>
      <c r="G883" s="36">
        <v>0.1</v>
      </c>
      <c r="H883" s="35">
        <v>25.16</v>
      </c>
      <c r="I883" s="35">
        <v>16.8</v>
      </c>
      <c r="J883">
        <v>24</v>
      </c>
      <c r="K883">
        <v>3021</v>
      </c>
      <c r="L883" s="37">
        <f t="shared" si="39"/>
        <v>603.84</v>
      </c>
      <c r="M883" s="35">
        <f t="shared" si="40"/>
        <v>2.7899999999999991</v>
      </c>
      <c r="N883" s="35">
        <f t="shared" si="41"/>
        <v>200.64</v>
      </c>
    </row>
    <row r="884" spans="1:14">
      <c r="A884" s="33">
        <v>41317</v>
      </c>
      <c r="B884" s="29">
        <v>594</v>
      </c>
      <c r="C884">
        <v>15</v>
      </c>
      <c r="D884" s="34" t="s">
        <v>169</v>
      </c>
      <c r="E884" s="34" t="s">
        <v>168</v>
      </c>
      <c r="F884" s="35">
        <v>28.95</v>
      </c>
      <c r="G884" s="36">
        <v>0</v>
      </c>
      <c r="H884" s="35">
        <v>28.95</v>
      </c>
      <c r="I884" s="35">
        <v>17.53</v>
      </c>
      <c r="J884">
        <v>32</v>
      </c>
      <c r="K884">
        <v>3012</v>
      </c>
      <c r="L884" s="37">
        <f t="shared" si="39"/>
        <v>926.4</v>
      </c>
      <c r="M884" s="35">
        <f t="shared" si="40"/>
        <v>0</v>
      </c>
      <c r="N884" s="35">
        <f t="shared" si="41"/>
        <v>365.43999999999994</v>
      </c>
    </row>
    <row r="885" spans="1:14">
      <c r="A885" s="33">
        <v>41317</v>
      </c>
      <c r="B885" s="29">
        <v>594</v>
      </c>
      <c r="C885">
        <v>18</v>
      </c>
      <c r="D885" s="34" t="s">
        <v>169</v>
      </c>
      <c r="E885" s="34" t="s">
        <v>168</v>
      </c>
      <c r="F885" s="35">
        <v>54.95</v>
      </c>
      <c r="G885" s="36">
        <v>0</v>
      </c>
      <c r="H885" s="35">
        <v>54.95</v>
      </c>
      <c r="I885" s="35">
        <v>26.65</v>
      </c>
      <c r="J885">
        <v>4</v>
      </c>
      <c r="K885">
        <v>3012</v>
      </c>
      <c r="L885" s="37">
        <f t="shared" si="39"/>
        <v>219.8</v>
      </c>
      <c r="M885" s="35">
        <f t="shared" si="40"/>
        <v>0</v>
      </c>
      <c r="N885" s="35">
        <f t="shared" si="41"/>
        <v>113.20000000000002</v>
      </c>
    </row>
    <row r="886" spans="1:14">
      <c r="A886" s="33">
        <v>41317</v>
      </c>
      <c r="B886" s="29">
        <v>594</v>
      </c>
      <c r="C886">
        <v>44</v>
      </c>
      <c r="D886" s="34" t="s">
        <v>169</v>
      </c>
      <c r="E886" s="34" t="s">
        <v>168</v>
      </c>
      <c r="F886" s="35">
        <v>38.950000000000003</v>
      </c>
      <c r="G886" s="36">
        <v>0</v>
      </c>
      <c r="H886" s="35">
        <v>38.950000000000003</v>
      </c>
      <c r="I886" s="35">
        <v>24.76</v>
      </c>
      <c r="J886">
        <v>7</v>
      </c>
      <c r="K886">
        <v>3012</v>
      </c>
      <c r="L886" s="37">
        <f t="shared" si="39"/>
        <v>272.65000000000003</v>
      </c>
      <c r="M886" s="35">
        <f t="shared" si="40"/>
        <v>0</v>
      </c>
      <c r="N886" s="35">
        <f t="shared" si="41"/>
        <v>99.330000000000013</v>
      </c>
    </row>
    <row r="887" spans="1:14">
      <c r="A887" s="33">
        <v>41317</v>
      </c>
      <c r="B887" s="29">
        <v>595</v>
      </c>
      <c r="C887">
        <v>2</v>
      </c>
      <c r="D887" s="34" t="s">
        <v>167</v>
      </c>
      <c r="E887" s="34" t="s">
        <v>168</v>
      </c>
      <c r="F887" s="35">
        <v>44.95</v>
      </c>
      <c r="G887" s="36">
        <v>0</v>
      </c>
      <c r="H887" s="35">
        <v>44.95</v>
      </c>
      <c r="I887" s="35">
        <v>27.95</v>
      </c>
      <c r="J887">
        <v>2</v>
      </c>
      <c r="K887">
        <v>3010</v>
      </c>
      <c r="L887" s="37">
        <f t="shared" si="39"/>
        <v>89.9</v>
      </c>
      <c r="M887" s="35">
        <f t="shared" si="40"/>
        <v>0</v>
      </c>
      <c r="N887" s="35">
        <f t="shared" si="41"/>
        <v>34.000000000000007</v>
      </c>
    </row>
    <row r="888" spans="1:14">
      <c r="A888" s="33">
        <v>41318</v>
      </c>
      <c r="B888" s="29">
        <v>596</v>
      </c>
      <c r="C888">
        <v>38</v>
      </c>
      <c r="D888" s="34" t="s">
        <v>173</v>
      </c>
      <c r="E888" s="34" t="s">
        <v>172</v>
      </c>
      <c r="F888" s="35">
        <v>24.95</v>
      </c>
      <c r="G888" s="36">
        <v>0.1</v>
      </c>
      <c r="H888" s="35">
        <v>22.46</v>
      </c>
      <c r="I888" s="35">
        <v>11.48</v>
      </c>
      <c r="J888">
        <v>2</v>
      </c>
      <c r="K888">
        <v>3015</v>
      </c>
      <c r="L888" s="37">
        <f t="shared" si="39"/>
        <v>44.92</v>
      </c>
      <c r="M888" s="35">
        <f t="shared" si="40"/>
        <v>2.4899999999999984</v>
      </c>
      <c r="N888" s="35">
        <f t="shared" si="41"/>
        <v>21.96</v>
      </c>
    </row>
    <row r="889" spans="1:14">
      <c r="A889" s="33">
        <v>41318</v>
      </c>
      <c r="B889" s="29">
        <v>596</v>
      </c>
      <c r="C889">
        <v>3</v>
      </c>
      <c r="D889" s="34" t="s">
        <v>173</v>
      </c>
      <c r="E889" s="34" t="s">
        <v>172</v>
      </c>
      <c r="F889" s="35">
        <v>59.95</v>
      </c>
      <c r="G889" s="36">
        <v>0</v>
      </c>
      <c r="H889" s="35">
        <v>59.95</v>
      </c>
      <c r="I889" s="35">
        <v>28.73</v>
      </c>
      <c r="J889">
        <v>12</v>
      </c>
      <c r="K889">
        <v>3015</v>
      </c>
      <c r="L889" s="37">
        <f t="shared" si="39"/>
        <v>719.40000000000009</v>
      </c>
      <c r="M889" s="35">
        <f t="shared" si="40"/>
        <v>0</v>
      </c>
      <c r="N889" s="35">
        <f t="shared" si="41"/>
        <v>374.64000000000004</v>
      </c>
    </row>
    <row r="890" spans="1:14">
      <c r="A890" s="33">
        <v>41318</v>
      </c>
      <c r="B890" s="29">
        <v>597</v>
      </c>
      <c r="C890">
        <v>24</v>
      </c>
      <c r="D890" s="34" t="s">
        <v>171</v>
      </c>
      <c r="E890" s="34" t="s">
        <v>172</v>
      </c>
      <c r="F890" s="35">
        <v>27.95</v>
      </c>
      <c r="G890" s="36">
        <v>0</v>
      </c>
      <c r="H890" s="35">
        <v>27.95</v>
      </c>
      <c r="I890" s="35">
        <v>16.8</v>
      </c>
      <c r="J890">
        <v>27</v>
      </c>
      <c r="K890">
        <v>3027</v>
      </c>
      <c r="L890" s="37">
        <f t="shared" si="39"/>
        <v>754.65</v>
      </c>
      <c r="M890" s="35">
        <f t="shared" si="40"/>
        <v>0</v>
      </c>
      <c r="N890" s="35">
        <f t="shared" si="41"/>
        <v>301.04999999999995</v>
      </c>
    </row>
    <row r="891" spans="1:14">
      <c r="A891" s="33">
        <v>41318</v>
      </c>
      <c r="B891" s="29">
        <v>598</v>
      </c>
      <c r="C891">
        <v>37</v>
      </c>
      <c r="D891" s="34" t="s">
        <v>173</v>
      </c>
      <c r="E891" s="34" t="s">
        <v>172</v>
      </c>
      <c r="F891" s="35">
        <v>24.95</v>
      </c>
      <c r="G891" s="36">
        <v>0</v>
      </c>
      <c r="H891" s="35">
        <v>24.95</v>
      </c>
      <c r="I891" s="35">
        <v>9.3800000000000008</v>
      </c>
      <c r="J891">
        <v>4</v>
      </c>
      <c r="K891">
        <v>3026</v>
      </c>
      <c r="L891" s="37">
        <f t="shared" si="39"/>
        <v>99.8</v>
      </c>
      <c r="M891" s="35">
        <f t="shared" si="40"/>
        <v>0</v>
      </c>
      <c r="N891" s="35">
        <f t="shared" si="41"/>
        <v>62.279999999999994</v>
      </c>
    </row>
    <row r="892" spans="1:14">
      <c r="A892" s="33">
        <v>41318</v>
      </c>
      <c r="B892" s="29">
        <v>598</v>
      </c>
      <c r="C892">
        <v>1</v>
      </c>
      <c r="D892" s="34" t="s">
        <v>173</v>
      </c>
      <c r="E892" s="34" t="s">
        <v>172</v>
      </c>
      <c r="F892" s="35">
        <v>43.95</v>
      </c>
      <c r="G892" s="36">
        <v>0</v>
      </c>
      <c r="H892" s="35">
        <v>43.95</v>
      </c>
      <c r="I892" s="35">
        <v>25.6</v>
      </c>
      <c r="J892">
        <v>9</v>
      </c>
      <c r="K892">
        <v>3026</v>
      </c>
      <c r="L892" s="37">
        <f t="shared" si="39"/>
        <v>395.55</v>
      </c>
      <c r="M892" s="35">
        <f t="shared" si="40"/>
        <v>0</v>
      </c>
      <c r="N892" s="35">
        <f t="shared" si="41"/>
        <v>165.15</v>
      </c>
    </row>
    <row r="893" spans="1:14">
      <c r="A893" s="33">
        <v>41318</v>
      </c>
      <c r="B893" s="29">
        <v>599</v>
      </c>
      <c r="C893">
        <v>2</v>
      </c>
      <c r="D893" s="34" t="s">
        <v>171</v>
      </c>
      <c r="E893" s="34" t="s">
        <v>172</v>
      </c>
      <c r="F893" s="35">
        <v>44.95</v>
      </c>
      <c r="G893" s="36">
        <v>0</v>
      </c>
      <c r="H893" s="35">
        <v>44.95</v>
      </c>
      <c r="I893" s="35">
        <v>27.95</v>
      </c>
      <c r="J893">
        <v>2</v>
      </c>
      <c r="K893">
        <v>3029</v>
      </c>
      <c r="L893" s="37">
        <f t="shared" si="39"/>
        <v>89.9</v>
      </c>
      <c r="M893" s="35">
        <f t="shared" si="40"/>
        <v>0</v>
      </c>
      <c r="N893" s="35">
        <f t="shared" si="41"/>
        <v>34.000000000000007</v>
      </c>
    </row>
    <row r="894" spans="1:14">
      <c r="A894" s="33">
        <v>41318</v>
      </c>
      <c r="B894" s="29">
        <v>600</v>
      </c>
      <c r="C894">
        <v>21</v>
      </c>
      <c r="D894" s="34" t="s">
        <v>173</v>
      </c>
      <c r="E894" s="34" t="s">
        <v>172</v>
      </c>
      <c r="F894" s="35">
        <v>26.95</v>
      </c>
      <c r="G894" s="36">
        <v>0</v>
      </c>
      <c r="H894" s="35">
        <v>26.95</v>
      </c>
      <c r="I894" s="35">
        <v>12.42</v>
      </c>
      <c r="J894">
        <v>18</v>
      </c>
      <c r="K894">
        <v>3012</v>
      </c>
      <c r="L894" s="37">
        <f t="shared" si="39"/>
        <v>485.09999999999997</v>
      </c>
      <c r="M894" s="35">
        <f t="shared" si="40"/>
        <v>0</v>
      </c>
      <c r="N894" s="35">
        <f t="shared" si="41"/>
        <v>261.53999999999996</v>
      </c>
    </row>
    <row r="895" spans="1:14">
      <c r="A895" s="33">
        <v>41318</v>
      </c>
      <c r="B895" s="29">
        <v>600</v>
      </c>
      <c r="C895">
        <v>14</v>
      </c>
      <c r="D895" s="34" t="s">
        <v>173</v>
      </c>
      <c r="E895" s="34" t="s">
        <v>172</v>
      </c>
      <c r="F895" s="35">
        <v>31.95</v>
      </c>
      <c r="G895" s="36">
        <v>0</v>
      </c>
      <c r="H895" s="35">
        <v>31.95</v>
      </c>
      <c r="I895" s="35">
        <v>17.38</v>
      </c>
      <c r="J895">
        <v>2</v>
      </c>
      <c r="K895">
        <v>3012</v>
      </c>
      <c r="L895" s="37">
        <f t="shared" si="39"/>
        <v>63.9</v>
      </c>
      <c r="M895" s="35">
        <f t="shared" si="40"/>
        <v>0</v>
      </c>
      <c r="N895" s="35">
        <f t="shared" si="41"/>
        <v>29.14</v>
      </c>
    </row>
    <row r="896" spans="1:14">
      <c r="A896" s="33">
        <v>41318</v>
      </c>
      <c r="B896" s="29">
        <v>600</v>
      </c>
      <c r="C896">
        <v>42</v>
      </c>
      <c r="D896" s="34" t="s">
        <v>173</v>
      </c>
      <c r="E896" s="34" t="s">
        <v>172</v>
      </c>
      <c r="F896" s="35">
        <v>35.950000000000003</v>
      </c>
      <c r="G896" s="36">
        <v>0</v>
      </c>
      <c r="H896" s="35">
        <v>35.950000000000003</v>
      </c>
      <c r="I896" s="35">
        <v>20.25</v>
      </c>
      <c r="J896">
        <v>2</v>
      </c>
      <c r="K896">
        <v>3012</v>
      </c>
      <c r="L896" s="37">
        <f t="shared" si="39"/>
        <v>71.900000000000006</v>
      </c>
      <c r="M896" s="35">
        <f t="shared" si="40"/>
        <v>0</v>
      </c>
      <c r="N896" s="35">
        <f t="shared" si="41"/>
        <v>31.400000000000006</v>
      </c>
    </row>
    <row r="897" spans="1:14">
      <c r="A897" s="33">
        <v>41318</v>
      </c>
      <c r="B897" s="29">
        <v>600</v>
      </c>
      <c r="C897">
        <v>43</v>
      </c>
      <c r="D897" s="34" t="s">
        <v>173</v>
      </c>
      <c r="E897" s="34" t="s">
        <v>172</v>
      </c>
      <c r="F897" s="35">
        <v>11.95</v>
      </c>
      <c r="G897" s="36">
        <v>0.1</v>
      </c>
      <c r="H897" s="35">
        <v>10.76</v>
      </c>
      <c r="I897" s="35">
        <v>3.32</v>
      </c>
      <c r="J897">
        <v>1</v>
      </c>
      <c r="K897">
        <v>3012</v>
      </c>
      <c r="L897" s="37">
        <f t="shared" si="39"/>
        <v>10.76</v>
      </c>
      <c r="M897" s="35">
        <f t="shared" si="40"/>
        <v>1.1899999999999995</v>
      </c>
      <c r="N897" s="35">
        <f t="shared" si="41"/>
        <v>7.4399999999999995</v>
      </c>
    </row>
    <row r="898" spans="1:14">
      <c r="A898" s="33">
        <v>41318</v>
      </c>
      <c r="B898" s="29">
        <v>601</v>
      </c>
      <c r="C898">
        <v>5</v>
      </c>
      <c r="D898" s="34" t="s">
        <v>171</v>
      </c>
      <c r="E898" s="34" t="s">
        <v>172</v>
      </c>
      <c r="F898" s="35">
        <v>24.95</v>
      </c>
      <c r="G898" s="36">
        <v>0.1</v>
      </c>
      <c r="H898" s="35">
        <v>22.46</v>
      </c>
      <c r="I898" s="35">
        <v>12.27</v>
      </c>
      <c r="J898">
        <v>7</v>
      </c>
      <c r="K898">
        <v>3027</v>
      </c>
      <c r="L898" s="37">
        <f t="shared" si="39"/>
        <v>157.22</v>
      </c>
      <c r="M898" s="35">
        <f t="shared" si="40"/>
        <v>2.4899999999999984</v>
      </c>
      <c r="N898" s="35">
        <f t="shared" si="41"/>
        <v>71.330000000000013</v>
      </c>
    </row>
    <row r="899" spans="1:14">
      <c r="A899" s="33">
        <v>41318</v>
      </c>
      <c r="B899" s="29">
        <v>601</v>
      </c>
      <c r="C899">
        <v>26</v>
      </c>
      <c r="D899" s="34" t="s">
        <v>171</v>
      </c>
      <c r="E899" s="34" t="s">
        <v>172</v>
      </c>
      <c r="F899" s="35">
        <v>0.95</v>
      </c>
      <c r="G899" s="36">
        <v>0</v>
      </c>
      <c r="H899" s="35">
        <v>0.95</v>
      </c>
      <c r="I899" s="35">
        <v>0.42</v>
      </c>
      <c r="J899">
        <v>10</v>
      </c>
      <c r="K899">
        <v>3027</v>
      </c>
      <c r="L899" s="37">
        <f t="shared" ref="L899:L962" si="42">H899*J899</f>
        <v>9.5</v>
      </c>
      <c r="M899" s="35">
        <f t="shared" ref="M899:M962" si="43">F899-H899</f>
        <v>0</v>
      </c>
      <c r="N899" s="35">
        <f t="shared" ref="N899:N962" si="44">(H899-I899)*J899</f>
        <v>5.3000000000000007</v>
      </c>
    </row>
    <row r="900" spans="1:14">
      <c r="A900" s="33">
        <v>41318</v>
      </c>
      <c r="B900" s="29">
        <v>602</v>
      </c>
      <c r="C900">
        <v>4</v>
      </c>
      <c r="D900" s="34" t="s">
        <v>173</v>
      </c>
      <c r="E900" s="34" t="s">
        <v>172</v>
      </c>
      <c r="F900" s="35">
        <v>73.95</v>
      </c>
      <c r="G900" s="36">
        <v>0.1</v>
      </c>
      <c r="H900" s="35">
        <v>66.56</v>
      </c>
      <c r="I900" s="35">
        <v>38.86</v>
      </c>
      <c r="J900">
        <v>2</v>
      </c>
      <c r="K900">
        <v>3018</v>
      </c>
      <c r="L900" s="37">
        <f t="shared" si="42"/>
        <v>133.12</v>
      </c>
      <c r="M900" s="35">
        <f t="shared" si="43"/>
        <v>7.3900000000000006</v>
      </c>
      <c r="N900" s="35">
        <f t="shared" si="44"/>
        <v>55.400000000000006</v>
      </c>
    </row>
    <row r="901" spans="1:14">
      <c r="A901" s="33">
        <v>41319</v>
      </c>
      <c r="B901" s="29">
        <v>603</v>
      </c>
      <c r="C901">
        <v>30</v>
      </c>
      <c r="D901" s="34" t="s">
        <v>169</v>
      </c>
      <c r="E901" s="34" t="s">
        <v>172</v>
      </c>
      <c r="F901" s="35">
        <v>10.95</v>
      </c>
      <c r="G901" s="36">
        <v>0</v>
      </c>
      <c r="H901" s="35">
        <v>10.95</v>
      </c>
      <c r="I901" s="35">
        <v>4.8</v>
      </c>
      <c r="J901">
        <v>22</v>
      </c>
      <c r="K901">
        <v>3010</v>
      </c>
      <c r="L901" s="37">
        <f t="shared" si="42"/>
        <v>240.89999999999998</v>
      </c>
      <c r="M901" s="35">
        <f t="shared" si="43"/>
        <v>0</v>
      </c>
      <c r="N901" s="35">
        <f t="shared" si="44"/>
        <v>135.29999999999998</v>
      </c>
    </row>
    <row r="902" spans="1:14">
      <c r="A902" s="33">
        <v>41319</v>
      </c>
      <c r="B902" s="29">
        <v>603</v>
      </c>
      <c r="C902">
        <v>2</v>
      </c>
      <c r="D902" s="34" t="s">
        <v>169</v>
      </c>
      <c r="E902" s="34" t="s">
        <v>172</v>
      </c>
      <c r="F902" s="35">
        <v>44.95</v>
      </c>
      <c r="G902" s="36">
        <v>0</v>
      </c>
      <c r="H902" s="35">
        <v>44.95</v>
      </c>
      <c r="I902" s="35">
        <v>27.95</v>
      </c>
      <c r="J902">
        <v>5</v>
      </c>
      <c r="K902">
        <v>3010</v>
      </c>
      <c r="L902" s="37">
        <f t="shared" si="42"/>
        <v>224.75</v>
      </c>
      <c r="M902" s="35">
        <f t="shared" si="43"/>
        <v>0</v>
      </c>
      <c r="N902" s="35">
        <f t="shared" si="44"/>
        <v>85.000000000000014</v>
      </c>
    </row>
    <row r="903" spans="1:14">
      <c r="A903" s="33">
        <v>41319</v>
      </c>
      <c r="B903" s="29">
        <v>603</v>
      </c>
      <c r="C903">
        <v>32</v>
      </c>
      <c r="D903" s="34" t="s">
        <v>169</v>
      </c>
      <c r="E903" s="34" t="s">
        <v>172</v>
      </c>
      <c r="F903" s="35">
        <v>22.95</v>
      </c>
      <c r="G903" s="36">
        <v>0</v>
      </c>
      <c r="H903" s="35">
        <v>22.95</v>
      </c>
      <c r="I903" s="35">
        <v>11.78</v>
      </c>
      <c r="J903">
        <v>21</v>
      </c>
      <c r="K903">
        <v>3010</v>
      </c>
      <c r="L903" s="37">
        <f t="shared" si="42"/>
        <v>481.95</v>
      </c>
      <c r="M903" s="35">
        <f t="shared" si="43"/>
        <v>0</v>
      </c>
      <c r="N903" s="35">
        <f t="shared" si="44"/>
        <v>234.57</v>
      </c>
    </row>
    <row r="904" spans="1:14">
      <c r="A904" s="33">
        <v>41319</v>
      </c>
      <c r="B904" s="29">
        <v>603</v>
      </c>
      <c r="C904">
        <v>8</v>
      </c>
      <c r="D904" s="34" t="s">
        <v>169</v>
      </c>
      <c r="E904" s="34" t="s">
        <v>172</v>
      </c>
      <c r="F904" s="35">
        <v>7.95</v>
      </c>
      <c r="G904" s="36">
        <v>0</v>
      </c>
      <c r="H904" s="35">
        <v>7.95</v>
      </c>
      <c r="I904" s="35">
        <v>4.53</v>
      </c>
      <c r="J904">
        <v>4</v>
      </c>
      <c r="K904">
        <v>3010</v>
      </c>
      <c r="L904" s="37">
        <f t="shared" si="42"/>
        <v>31.8</v>
      </c>
      <c r="M904" s="35">
        <f t="shared" si="43"/>
        <v>0</v>
      </c>
      <c r="N904" s="35">
        <f t="shared" si="44"/>
        <v>13.68</v>
      </c>
    </row>
    <row r="905" spans="1:14">
      <c r="A905" s="33">
        <v>41319</v>
      </c>
      <c r="B905" s="29">
        <v>603</v>
      </c>
      <c r="C905">
        <v>23</v>
      </c>
      <c r="D905" s="34" t="s">
        <v>169</v>
      </c>
      <c r="E905" s="34" t="s">
        <v>172</v>
      </c>
      <c r="F905" s="35">
        <v>2.95</v>
      </c>
      <c r="G905" s="36">
        <v>0</v>
      </c>
      <c r="H905" s="35">
        <v>2.95</v>
      </c>
      <c r="I905" s="35">
        <v>1.68</v>
      </c>
      <c r="J905">
        <v>10</v>
      </c>
      <c r="K905">
        <v>3010</v>
      </c>
      <c r="L905" s="37">
        <f t="shared" si="42"/>
        <v>29.5</v>
      </c>
      <c r="M905" s="35">
        <f t="shared" si="43"/>
        <v>0</v>
      </c>
      <c r="N905" s="35">
        <f t="shared" si="44"/>
        <v>12.700000000000003</v>
      </c>
    </row>
    <row r="906" spans="1:14">
      <c r="A906" s="33">
        <v>41319</v>
      </c>
      <c r="B906" s="29">
        <v>604</v>
      </c>
      <c r="C906">
        <v>30</v>
      </c>
      <c r="D906" s="34" t="s">
        <v>167</v>
      </c>
      <c r="E906" s="34" t="s">
        <v>172</v>
      </c>
      <c r="F906" s="35">
        <v>10.95</v>
      </c>
      <c r="G906" s="36">
        <v>0</v>
      </c>
      <c r="H906" s="35">
        <v>10.95</v>
      </c>
      <c r="I906" s="35">
        <v>4.8</v>
      </c>
      <c r="J906">
        <v>10</v>
      </c>
      <c r="K906">
        <v>3026</v>
      </c>
      <c r="L906" s="37">
        <f t="shared" si="42"/>
        <v>109.5</v>
      </c>
      <c r="M906" s="35">
        <f t="shared" si="43"/>
        <v>0</v>
      </c>
      <c r="N906" s="35">
        <f t="shared" si="44"/>
        <v>61.499999999999993</v>
      </c>
    </row>
    <row r="907" spans="1:14">
      <c r="A907" s="33">
        <v>41319</v>
      </c>
      <c r="B907" s="29">
        <v>604</v>
      </c>
      <c r="C907">
        <v>7</v>
      </c>
      <c r="D907" s="34" t="s">
        <v>167</v>
      </c>
      <c r="E907" s="34" t="s">
        <v>172</v>
      </c>
      <c r="F907" s="35">
        <v>20.95</v>
      </c>
      <c r="G907" s="36">
        <v>0</v>
      </c>
      <c r="H907" s="35">
        <v>20.95</v>
      </c>
      <c r="I907" s="35">
        <v>10.039999999999999</v>
      </c>
      <c r="J907">
        <v>17</v>
      </c>
      <c r="K907">
        <v>3026</v>
      </c>
      <c r="L907" s="37">
        <f t="shared" si="42"/>
        <v>356.15</v>
      </c>
      <c r="M907" s="35">
        <f t="shared" si="43"/>
        <v>0</v>
      </c>
      <c r="N907" s="35">
        <f t="shared" si="44"/>
        <v>185.47</v>
      </c>
    </row>
    <row r="908" spans="1:14">
      <c r="A908" s="33">
        <v>41319</v>
      </c>
      <c r="B908" s="29">
        <v>605</v>
      </c>
      <c r="C908">
        <v>35</v>
      </c>
      <c r="D908" s="34" t="s">
        <v>169</v>
      </c>
      <c r="E908" s="34" t="s">
        <v>172</v>
      </c>
      <c r="F908" s="35">
        <v>0.95</v>
      </c>
      <c r="G908" s="36">
        <v>0</v>
      </c>
      <c r="H908" s="35">
        <v>0.95</v>
      </c>
      <c r="I908" s="35">
        <v>0.47</v>
      </c>
      <c r="J908">
        <v>6</v>
      </c>
      <c r="K908">
        <v>3018</v>
      </c>
      <c r="L908" s="37">
        <f t="shared" si="42"/>
        <v>5.6999999999999993</v>
      </c>
      <c r="M908" s="35">
        <f t="shared" si="43"/>
        <v>0</v>
      </c>
      <c r="N908" s="35">
        <f t="shared" si="44"/>
        <v>2.88</v>
      </c>
    </row>
    <row r="909" spans="1:14">
      <c r="A909" s="33">
        <v>41319</v>
      </c>
      <c r="B909" s="29">
        <v>605</v>
      </c>
      <c r="C909">
        <v>15</v>
      </c>
      <c r="D909" s="34" t="s">
        <v>169</v>
      </c>
      <c r="E909" s="34" t="s">
        <v>172</v>
      </c>
      <c r="F909" s="35">
        <v>28.95</v>
      </c>
      <c r="G909" s="36">
        <v>0</v>
      </c>
      <c r="H909" s="35">
        <v>28.95</v>
      </c>
      <c r="I909" s="35">
        <v>17.53</v>
      </c>
      <c r="J909">
        <v>9</v>
      </c>
      <c r="K909">
        <v>3018</v>
      </c>
      <c r="L909" s="37">
        <f t="shared" si="42"/>
        <v>260.55</v>
      </c>
      <c r="M909" s="35">
        <f t="shared" si="43"/>
        <v>0</v>
      </c>
      <c r="N909" s="35">
        <f t="shared" si="44"/>
        <v>102.77999999999999</v>
      </c>
    </row>
    <row r="910" spans="1:14">
      <c r="A910" s="33">
        <v>41319</v>
      </c>
      <c r="B910" s="29">
        <v>606</v>
      </c>
      <c r="C910">
        <v>20</v>
      </c>
      <c r="D910" s="34" t="s">
        <v>167</v>
      </c>
      <c r="E910" s="34" t="s">
        <v>172</v>
      </c>
      <c r="F910" s="35">
        <v>16.95</v>
      </c>
      <c r="G910" s="36">
        <v>0</v>
      </c>
      <c r="H910" s="35">
        <v>16.95</v>
      </c>
      <c r="I910" s="35">
        <v>6.76</v>
      </c>
      <c r="J910">
        <v>2</v>
      </c>
      <c r="K910">
        <v>3010</v>
      </c>
      <c r="L910" s="37">
        <f t="shared" si="42"/>
        <v>33.9</v>
      </c>
      <c r="M910" s="35">
        <f t="shared" si="43"/>
        <v>0</v>
      </c>
      <c r="N910" s="35">
        <f t="shared" si="44"/>
        <v>20.38</v>
      </c>
    </row>
    <row r="911" spans="1:14">
      <c r="A911" s="33">
        <v>41319</v>
      </c>
      <c r="B911" s="29">
        <v>606</v>
      </c>
      <c r="C911">
        <v>30</v>
      </c>
      <c r="D911" s="34" t="s">
        <v>167</v>
      </c>
      <c r="E911" s="34" t="s">
        <v>172</v>
      </c>
      <c r="F911" s="35">
        <v>10.95</v>
      </c>
      <c r="G911" s="36">
        <v>0</v>
      </c>
      <c r="H911" s="35">
        <v>10.95</v>
      </c>
      <c r="I911" s="35">
        <v>4.8</v>
      </c>
      <c r="J911">
        <v>16</v>
      </c>
      <c r="K911">
        <v>3010</v>
      </c>
      <c r="L911" s="37">
        <f t="shared" si="42"/>
        <v>175.2</v>
      </c>
      <c r="M911" s="35">
        <f t="shared" si="43"/>
        <v>0</v>
      </c>
      <c r="N911" s="35">
        <f t="shared" si="44"/>
        <v>98.399999999999991</v>
      </c>
    </row>
    <row r="912" spans="1:14">
      <c r="A912" s="33">
        <v>41319</v>
      </c>
      <c r="B912" s="29">
        <v>607</v>
      </c>
      <c r="C912">
        <v>4</v>
      </c>
      <c r="D912" s="34" t="s">
        <v>169</v>
      </c>
      <c r="E912" s="34" t="s">
        <v>172</v>
      </c>
      <c r="F912" s="35">
        <v>73.95</v>
      </c>
      <c r="G912" s="36">
        <v>0.1</v>
      </c>
      <c r="H912" s="35">
        <v>66.56</v>
      </c>
      <c r="I912" s="35">
        <v>38.86</v>
      </c>
      <c r="J912">
        <v>1</v>
      </c>
      <c r="K912">
        <v>3016</v>
      </c>
      <c r="L912" s="37">
        <f t="shared" si="42"/>
        <v>66.56</v>
      </c>
      <c r="M912" s="35">
        <f t="shared" si="43"/>
        <v>7.3900000000000006</v>
      </c>
      <c r="N912" s="35">
        <f t="shared" si="44"/>
        <v>27.700000000000003</v>
      </c>
    </row>
    <row r="913" spans="1:14">
      <c r="A913" s="33">
        <v>41319</v>
      </c>
      <c r="B913" s="29">
        <v>607</v>
      </c>
      <c r="C913">
        <v>40</v>
      </c>
      <c r="D913" s="34" t="s">
        <v>169</v>
      </c>
      <c r="E913" s="34" t="s">
        <v>172</v>
      </c>
      <c r="F913" s="35">
        <v>16.95</v>
      </c>
      <c r="G913" s="36">
        <v>0</v>
      </c>
      <c r="H913" s="35">
        <v>16.95</v>
      </c>
      <c r="I913" s="35">
        <v>6.53</v>
      </c>
      <c r="J913">
        <v>7</v>
      </c>
      <c r="K913">
        <v>3016</v>
      </c>
      <c r="L913" s="37">
        <f t="shared" si="42"/>
        <v>118.64999999999999</v>
      </c>
      <c r="M913" s="35">
        <f t="shared" si="43"/>
        <v>0</v>
      </c>
      <c r="N913" s="35">
        <f t="shared" si="44"/>
        <v>72.939999999999984</v>
      </c>
    </row>
    <row r="914" spans="1:14">
      <c r="A914" s="33">
        <v>41319</v>
      </c>
      <c r="B914" s="29">
        <v>607</v>
      </c>
      <c r="C914">
        <v>17</v>
      </c>
      <c r="D914" s="34" t="s">
        <v>169</v>
      </c>
      <c r="E914" s="34" t="s">
        <v>172</v>
      </c>
      <c r="F914" s="35">
        <v>49.95</v>
      </c>
      <c r="G914" s="36">
        <v>0</v>
      </c>
      <c r="H914" s="35">
        <v>49.95</v>
      </c>
      <c r="I914" s="35">
        <v>23.93</v>
      </c>
      <c r="J914">
        <v>18</v>
      </c>
      <c r="K914">
        <v>3016</v>
      </c>
      <c r="L914" s="37">
        <f t="shared" si="42"/>
        <v>899.1</v>
      </c>
      <c r="M914" s="35">
        <f t="shared" si="43"/>
        <v>0</v>
      </c>
      <c r="N914" s="35">
        <f t="shared" si="44"/>
        <v>468.36000000000007</v>
      </c>
    </row>
    <row r="915" spans="1:14">
      <c r="A915" s="33">
        <v>41319</v>
      </c>
      <c r="B915" s="29">
        <v>607</v>
      </c>
      <c r="C915">
        <v>21</v>
      </c>
      <c r="D915" s="34" t="s">
        <v>169</v>
      </c>
      <c r="E915" s="34" t="s">
        <v>172</v>
      </c>
      <c r="F915" s="35">
        <v>26.95</v>
      </c>
      <c r="G915" s="36">
        <v>0</v>
      </c>
      <c r="H915" s="35">
        <v>26.95</v>
      </c>
      <c r="I915" s="35">
        <v>12.42</v>
      </c>
      <c r="J915">
        <v>17</v>
      </c>
      <c r="K915">
        <v>3016</v>
      </c>
      <c r="L915" s="37">
        <f t="shared" si="42"/>
        <v>458.15</v>
      </c>
      <c r="M915" s="35">
        <f t="shared" si="43"/>
        <v>0</v>
      </c>
      <c r="N915" s="35">
        <f t="shared" si="44"/>
        <v>247.01</v>
      </c>
    </row>
    <row r="916" spans="1:14">
      <c r="A916" s="33">
        <v>41319</v>
      </c>
      <c r="B916" s="29">
        <v>608</v>
      </c>
      <c r="C916">
        <v>1</v>
      </c>
      <c r="D916" s="34" t="s">
        <v>167</v>
      </c>
      <c r="E916" s="34" t="s">
        <v>172</v>
      </c>
      <c r="F916" s="35">
        <v>43.95</v>
      </c>
      <c r="G916" s="36">
        <v>0</v>
      </c>
      <c r="H916" s="35">
        <v>43.95</v>
      </c>
      <c r="I916" s="35">
        <v>25.6</v>
      </c>
      <c r="J916">
        <v>14</v>
      </c>
      <c r="K916">
        <v>3027</v>
      </c>
      <c r="L916" s="37">
        <f t="shared" si="42"/>
        <v>615.30000000000007</v>
      </c>
      <c r="M916" s="35">
        <f t="shared" si="43"/>
        <v>0</v>
      </c>
      <c r="N916" s="35">
        <f t="shared" si="44"/>
        <v>256.90000000000003</v>
      </c>
    </row>
    <row r="917" spans="1:14">
      <c r="A917" s="33">
        <v>41319</v>
      </c>
      <c r="B917" s="29">
        <v>609</v>
      </c>
      <c r="C917">
        <v>45</v>
      </c>
      <c r="D917" s="34" t="s">
        <v>167</v>
      </c>
      <c r="E917" s="34" t="s">
        <v>172</v>
      </c>
      <c r="F917" s="35">
        <v>38.950000000000003</v>
      </c>
      <c r="G917" s="36">
        <v>0</v>
      </c>
      <c r="H917" s="35">
        <v>38.950000000000003</v>
      </c>
      <c r="I917" s="35">
        <v>22.33</v>
      </c>
      <c r="J917">
        <v>2</v>
      </c>
      <c r="K917">
        <v>3024</v>
      </c>
      <c r="L917" s="37">
        <f t="shared" si="42"/>
        <v>77.900000000000006</v>
      </c>
      <c r="M917" s="35">
        <f t="shared" si="43"/>
        <v>0</v>
      </c>
      <c r="N917" s="35">
        <f t="shared" si="44"/>
        <v>33.240000000000009</v>
      </c>
    </row>
    <row r="918" spans="1:14">
      <c r="A918" s="33">
        <v>41319</v>
      </c>
      <c r="B918" s="29">
        <v>610</v>
      </c>
      <c r="C918">
        <v>25</v>
      </c>
      <c r="D918" s="34" t="s">
        <v>167</v>
      </c>
      <c r="E918" s="34" t="s">
        <v>172</v>
      </c>
      <c r="F918" s="35">
        <v>0.95</v>
      </c>
      <c r="G918" s="36">
        <v>0</v>
      </c>
      <c r="H918" s="35">
        <v>0.95</v>
      </c>
      <c r="I918" s="35">
        <v>0.35</v>
      </c>
      <c r="J918">
        <v>24</v>
      </c>
      <c r="K918">
        <v>3029</v>
      </c>
      <c r="L918" s="37">
        <f t="shared" si="42"/>
        <v>22.799999999999997</v>
      </c>
      <c r="M918" s="35">
        <f t="shared" si="43"/>
        <v>0</v>
      </c>
      <c r="N918" s="35">
        <f t="shared" si="44"/>
        <v>14.399999999999999</v>
      </c>
    </row>
    <row r="919" spans="1:14">
      <c r="A919" s="33">
        <v>41319</v>
      </c>
      <c r="B919" s="29">
        <v>610</v>
      </c>
      <c r="C919">
        <v>1</v>
      </c>
      <c r="D919" s="34" t="s">
        <v>167</v>
      </c>
      <c r="E919" s="34" t="s">
        <v>172</v>
      </c>
      <c r="F919" s="35">
        <v>43.95</v>
      </c>
      <c r="G919" s="36">
        <v>0</v>
      </c>
      <c r="H919" s="35">
        <v>43.95</v>
      </c>
      <c r="I919" s="35">
        <v>25.6</v>
      </c>
      <c r="J919">
        <v>3</v>
      </c>
      <c r="K919">
        <v>3029</v>
      </c>
      <c r="L919" s="37">
        <f t="shared" si="42"/>
        <v>131.85000000000002</v>
      </c>
      <c r="M919" s="35">
        <f t="shared" si="43"/>
        <v>0</v>
      </c>
      <c r="N919" s="35">
        <f t="shared" si="44"/>
        <v>55.050000000000004</v>
      </c>
    </row>
    <row r="920" spans="1:14">
      <c r="A920" s="33">
        <v>41319</v>
      </c>
      <c r="B920" s="29">
        <v>610</v>
      </c>
      <c r="C920">
        <v>20</v>
      </c>
      <c r="D920" s="34" t="s">
        <v>167</v>
      </c>
      <c r="E920" s="34" t="s">
        <v>172</v>
      </c>
      <c r="F920" s="35">
        <v>16.95</v>
      </c>
      <c r="G920" s="36">
        <v>0</v>
      </c>
      <c r="H920" s="35">
        <v>16.95</v>
      </c>
      <c r="I920" s="35">
        <v>6.76</v>
      </c>
      <c r="J920">
        <v>21</v>
      </c>
      <c r="K920">
        <v>3029</v>
      </c>
      <c r="L920" s="37">
        <f t="shared" si="42"/>
        <v>355.95</v>
      </c>
      <c r="M920" s="35">
        <f t="shared" si="43"/>
        <v>0</v>
      </c>
      <c r="N920" s="35">
        <f t="shared" si="44"/>
        <v>213.98999999999998</v>
      </c>
    </row>
    <row r="921" spans="1:14">
      <c r="A921" s="33">
        <v>41319</v>
      </c>
      <c r="B921" s="29">
        <v>611</v>
      </c>
      <c r="C921">
        <v>4</v>
      </c>
      <c r="D921" s="34" t="s">
        <v>169</v>
      </c>
      <c r="E921" s="34" t="s">
        <v>172</v>
      </c>
      <c r="F921" s="35">
        <v>73.95</v>
      </c>
      <c r="G921" s="36">
        <v>0</v>
      </c>
      <c r="H921" s="35">
        <v>73.95</v>
      </c>
      <c r="I921" s="35">
        <v>38.86</v>
      </c>
      <c r="J921">
        <v>2</v>
      </c>
      <c r="K921">
        <v>3015</v>
      </c>
      <c r="L921" s="37">
        <f t="shared" si="42"/>
        <v>147.9</v>
      </c>
      <c r="M921" s="35">
        <f t="shared" si="43"/>
        <v>0</v>
      </c>
      <c r="N921" s="35">
        <f t="shared" si="44"/>
        <v>70.180000000000007</v>
      </c>
    </row>
    <row r="922" spans="1:14">
      <c r="A922" s="33">
        <v>41319</v>
      </c>
      <c r="B922" s="29">
        <v>612</v>
      </c>
      <c r="C922">
        <v>26</v>
      </c>
      <c r="D922" s="34" t="s">
        <v>167</v>
      </c>
      <c r="E922" s="34" t="s">
        <v>172</v>
      </c>
      <c r="F922" s="35">
        <v>0.95</v>
      </c>
      <c r="G922" s="36">
        <v>0</v>
      </c>
      <c r="H922" s="35">
        <v>0.95</v>
      </c>
      <c r="I922" s="35">
        <v>0.42</v>
      </c>
      <c r="J922">
        <v>9</v>
      </c>
      <c r="K922">
        <v>3029</v>
      </c>
      <c r="L922" s="37">
        <f t="shared" si="42"/>
        <v>8.5499999999999989</v>
      </c>
      <c r="M922" s="35">
        <f t="shared" si="43"/>
        <v>0</v>
      </c>
      <c r="N922" s="35">
        <f t="shared" si="44"/>
        <v>4.7700000000000005</v>
      </c>
    </row>
    <row r="923" spans="1:14">
      <c r="A923" s="33">
        <v>41319</v>
      </c>
      <c r="B923" s="29">
        <v>613</v>
      </c>
      <c r="C923">
        <v>9</v>
      </c>
      <c r="D923" s="34" t="s">
        <v>169</v>
      </c>
      <c r="E923" s="34" t="s">
        <v>172</v>
      </c>
      <c r="F923" s="35">
        <v>48.95</v>
      </c>
      <c r="G923" s="36">
        <v>0.1</v>
      </c>
      <c r="H923" s="35">
        <v>44.06</v>
      </c>
      <c r="I923" s="35">
        <v>24.52</v>
      </c>
      <c r="J923">
        <v>3</v>
      </c>
      <c r="K923">
        <v>3015</v>
      </c>
      <c r="L923" s="37">
        <f t="shared" si="42"/>
        <v>132.18</v>
      </c>
      <c r="M923" s="35">
        <f t="shared" si="43"/>
        <v>4.8900000000000006</v>
      </c>
      <c r="N923" s="35">
        <f t="shared" si="44"/>
        <v>58.620000000000005</v>
      </c>
    </row>
    <row r="924" spans="1:14">
      <c r="A924" s="33">
        <v>41319</v>
      </c>
      <c r="B924" s="29">
        <v>614</v>
      </c>
      <c r="C924">
        <v>22</v>
      </c>
      <c r="D924" s="34" t="s">
        <v>167</v>
      </c>
      <c r="E924" s="34" t="s">
        <v>172</v>
      </c>
      <c r="F924" s="35">
        <v>0.95</v>
      </c>
      <c r="G924" s="36">
        <v>0</v>
      </c>
      <c r="H924" s="35">
        <v>0.95</v>
      </c>
      <c r="I924" s="35">
        <v>0.56999999999999995</v>
      </c>
      <c r="J924">
        <v>16</v>
      </c>
      <c r="K924">
        <v>3022</v>
      </c>
      <c r="L924" s="37">
        <f t="shared" si="42"/>
        <v>15.2</v>
      </c>
      <c r="M924" s="35">
        <f t="shared" si="43"/>
        <v>0</v>
      </c>
      <c r="N924" s="35">
        <f t="shared" si="44"/>
        <v>6.08</v>
      </c>
    </row>
    <row r="925" spans="1:14">
      <c r="A925" s="33">
        <v>41319</v>
      </c>
      <c r="B925" s="29">
        <v>615</v>
      </c>
      <c r="C925">
        <v>37</v>
      </c>
      <c r="D925" s="34" t="s">
        <v>167</v>
      </c>
      <c r="E925" s="34" t="s">
        <v>172</v>
      </c>
      <c r="F925" s="35">
        <v>24.95</v>
      </c>
      <c r="G925" s="36">
        <v>0.2</v>
      </c>
      <c r="H925" s="35">
        <v>19.96</v>
      </c>
      <c r="I925" s="35">
        <v>9.3800000000000008</v>
      </c>
      <c r="J925">
        <v>3</v>
      </c>
      <c r="K925">
        <v>3019</v>
      </c>
      <c r="L925" s="37">
        <f t="shared" si="42"/>
        <v>59.88</v>
      </c>
      <c r="M925" s="35">
        <f t="shared" si="43"/>
        <v>4.9899999999999984</v>
      </c>
      <c r="N925" s="35">
        <f t="shared" si="44"/>
        <v>31.740000000000002</v>
      </c>
    </row>
    <row r="926" spans="1:14">
      <c r="A926" s="33">
        <v>41319</v>
      </c>
      <c r="B926" s="29">
        <v>616</v>
      </c>
      <c r="C926">
        <v>8</v>
      </c>
      <c r="D926" s="34" t="s">
        <v>169</v>
      </c>
      <c r="E926" s="34" t="s">
        <v>172</v>
      </c>
      <c r="F926" s="35">
        <v>7.95</v>
      </c>
      <c r="G926" s="36">
        <v>0</v>
      </c>
      <c r="H926" s="35">
        <v>7.95</v>
      </c>
      <c r="I926" s="35">
        <v>4.53</v>
      </c>
      <c r="J926">
        <v>9</v>
      </c>
      <c r="K926">
        <v>3010</v>
      </c>
      <c r="L926" s="37">
        <f t="shared" si="42"/>
        <v>71.55</v>
      </c>
      <c r="M926" s="35">
        <f t="shared" si="43"/>
        <v>0</v>
      </c>
      <c r="N926" s="35">
        <f t="shared" si="44"/>
        <v>30.78</v>
      </c>
    </row>
    <row r="927" spans="1:14">
      <c r="A927" s="33">
        <v>41319</v>
      </c>
      <c r="B927" s="29">
        <v>617</v>
      </c>
      <c r="C927">
        <v>12</v>
      </c>
      <c r="D927" s="34" t="s">
        <v>167</v>
      </c>
      <c r="E927" s="34" t="s">
        <v>172</v>
      </c>
      <c r="F927" s="35">
        <v>47.95</v>
      </c>
      <c r="G927" s="36">
        <v>0</v>
      </c>
      <c r="H927" s="35">
        <v>47.95</v>
      </c>
      <c r="I927" s="35">
        <v>20.7</v>
      </c>
      <c r="J927">
        <v>1</v>
      </c>
      <c r="K927">
        <v>3021</v>
      </c>
      <c r="L927" s="37">
        <f t="shared" si="42"/>
        <v>47.95</v>
      </c>
      <c r="M927" s="35">
        <f t="shared" si="43"/>
        <v>0</v>
      </c>
      <c r="N927" s="35">
        <f t="shared" si="44"/>
        <v>27.250000000000004</v>
      </c>
    </row>
    <row r="928" spans="1:14">
      <c r="A928" s="33">
        <v>41319</v>
      </c>
      <c r="B928" s="29">
        <v>617</v>
      </c>
      <c r="C928">
        <v>26</v>
      </c>
      <c r="D928" s="34" t="s">
        <v>167</v>
      </c>
      <c r="E928" s="34" t="s">
        <v>172</v>
      </c>
      <c r="F928" s="35">
        <v>0.95</v>
      </c>
      <c r="G928" s="36">
        <v>0</v>
      </c>
      <c r="H928" s="35">
        <v>0.95</v>
      </c>
      <c r="I928" s="35">
        <v>0.42</v>
      </c>
      <c r="J928">
        <v>9</v>
      </c>
      <c r="K928">
        <v>3021</v>
      </c>
      <c r="L928" s="37">
        <f t="shared" si="42"/>
        <v>8.5499999999999989</v>
      </c>
      <c r="M928" s="35">
        <f t="shared" si="43"/>
        <v>0</v>
      </c>
      <c r="N928" s="35">
        <f t="shared" si="44"/>
        <v>4.7700000000000005</v>
      </c>
    </row>
    <row r="929" spans="1:14">
      <c r="A929" s="33">
        <v>41319</v>
      </c>
      <c r="B929" s="29">
        <v>617</v>
      </c>
      <c r="C929">
        <v>19</v>
      </c>
      <c r="D929" s="34" t="s">
        <v>167</v>
      </c>
      <c r="E929" s="34" t="s">
        <v>172</v>
      </c>
      <c r="F929" s="35">
        <v>49.95</v>
      </c>
      <c r="G929" s="36">
        <v>0</v>
      </c>
      <c r="H929" s="35">
        <v>49.95</v>
      </c>
      <c r="I929" s="35">
        <v>24.77</v>
      </c>
      <c r="J929">
        <v>17</v>
      </c>
      <c r="K929">
        <v>3021</v>
      </c>
      <c r="L929" s="37">
        <f t="shared" si="42"/>
        <v>849.15000000000009</v>
      </c>
      <c r="M929" s="35">
        <f t="shared" si="43"/>
        <v>0</v>
      </c>
      <c r="N929" s="35">
        <f t="shared" si="44"/>
        <v>428.06000000000006</v>
      </c>
    </row>
    <row r="930" spans="1:14">
      <c r="A930" s="33">
        <v>41319</v>
      </c>
      <c r="B930" s="29">
        <v>617</v>
      </c>
      <c r="C930">
        <v>41</v>
      </c>
      <c r="D930" s="34" t="s">
        <v>167</v>
      </c>
      <c r="E930" s="34" t="s">
        <v>172</v>
      </c>
      <c r="F930" s="35">
        <v>18.95</v>
      </c>
      <c r="G930" s="36">
        <v>0</v>
      </c>
      <c r="H930" s="35">
        <v>18.95</v>
      </c>
      <c r="I930" s="35">
        <v>9.98</v>
      </c>
      <c r="J930">
        <v>9</v>
      </c>
      <c r="K930">
        <v>3021</v>
      </c>
      <c r="L930" s="37">
        <f t="shared" si="42"/>
        <v>170.54999999999998</v>
      </c>
      <c r="M930" s="35">
        <f t="shared" si="43"/>
        <v>0</v>
      </c>
      <c r="N930" s="35">
        <f t="shared" si="44"/>
        <v>80.72999999999999</v>
      </c>
    </row>
    <row r="931" spans="1:14">
      <c r="A931" s="33">
        <v>41319</v>
      </c>
      <c r="B931" s="29">
        <v>618</v>
      </c>
      <c r="C931">
        <v>47</v>
      </c>
      <c r="D931" s="34" t="s">
        <v>169</v>
      </c>
      <c r="E931" s="34" t="s">
        <v>172</v>
      </c>
      <c r="F931" s="35">
        <v>28.95</v>
      </c>
      <c r="G931" s="36">
        <v>0</v>
      </c>
      <c r="H931" s="35">
        <v>28.95</v>
      </c>
      <c r="I931" s="35">
        <v>8.86</v>
      </c>
      <c r="J931">
        <v>11</v>
      </c>
      <c r="K931">
        <v>3019</v>
      </c>
      <c r="L931" s="37">
        <f t="shared" si="42"/>
        <v>318.45</v>
      </c>
      <c r="M931" s="35">
        <f t="shared" si="43"/>
        <v>0</v>
      </c>
      <c r="N931" s="35">
        <f t="shared" si="44"/>
        <v>220.99</v>
      </c>
    </row>
    <row r="932" spans="1:14">
      <c r="A932" s="33">
        <v>41319</v>
      </c>
      <c r="B932" s="29">
        <v>619</v>
      </c>
      <c r="C932">
        <v>3</v>
      </c>
      <c r="D932" s="34" t="s">
        <v>167</v>
      </c>
      <c r="E932" s="34" t="s">
        <v>172</v>
      </c>
      <c r="F932" s="35">
        <v>59.95</v>
      </c>
      <c r="G932" s="36">
        <v>0</v>
      </c>
      <c r="H932" s="35">
        <v>59.95</v>
      </c>
      <c r="I932" s="35">
        <v>28.73</v>
      </c>
      <c r="J932">
        <v>2</v>
      </c>
      <c r="K932">
        <v>3029</v>
      </c>
      <c r="L932" s="37">
        <f t="shared" si="42"/>
        <v>119.9</v>
      </c>
      <c r="M932" s="35">
        <f t="shared" si="43"/>
        <v>0</v>
      </c>
      <c r="N932" s="35">
        <f t="shared" si="44"/>
        <v>62.440000000000005</v>
      </c>
    </row>
    <row r="933" spans="1:14">
      <c r="A933" s="33">
        <v>41319</v>
      </c>
      <c r="B933" s="29">
        <v>619</v>
      </c>
      <c r="C933">
        <v>27</v>
      </c>
      <c r="D933" s="34" t="s">
        <v>167</v>
      </c>
      <c r="E933" s="34" t="s">
        <v>172</v>
      </c>
      <c r="F933" s="35">
        <v>4.95</v>
      </c>
      <c r="G933" s="36">
        <v>0</v>
      </c>
      <c r="H933" s="35">
        <v>4.95</v>
      </c>
      <c r="I933" s="35">
        <v>1.82</v>
      </c>
      <c r="J933">
        <v>9</v>
      </c>
      <c r="K933">
        <v>3029</v>
      </c>
      <c r="L933" s="37">
        <f t="shared" si="42"/>
        <v>44.550000000000004</v>
      </c>
      <c r="M933" s="35">
        <f t="shared" si="43"/>
        <v>0</v>
      </c>
      <c r="N933" s="35">
        <f t="shared" si="44"/>
        <v>28.169999999999998</v>
      </c>
    </row>
    <row r="934" spans="1:14">
      <c r="A934" s="33">
        <v>41319</v>
      </c>
      <c r="B934" s="29">
        <v>620</v>
      </c>
      <c r="C934">
        <v>24</v>
      </c>
      <c r="D934" s="34" t="s">
        <v>169</v>
      </c>
      <c r="E934" s="34" t="s">
        <v>172</v>
      </c>
      <c r="F934" s="35">
        <v>27.95</v>
      </c>
      <c r="G934" s="36">
        <v>0</v>
      </c>
      <c r="H934" s="35">
        <v>27.95</v>
      </c>
      <c r="I934" s="35">
        <v>16.8</v>
      </c>
      <c r="J934">
        <v>24</v>
      </c>
      <c r="K934">
        <v>3017</v>
      </c>
      <c r="L934" s="37">
        <f t="shared" si="42"/>
        <v>670.8</v>
      </c>
      <c r="M934" s="35">
        <f t="shared" si="43"/>
        <v>0</v>
      </c>
      <c r="N934" s="35">
        <f t="shared" si="44"/>
        <v>267.59999999999997</v>
      </c>
    </row>
    <row r="935" spans="1:14">
      <c r="A935" s="33">
        <v>41320</v>
      </c>
      <c r="B935" s="29">
        <v>621</v>
      </c>
      <c r="C935">
        <v>46</v>
      </c>
      <c r="D935" s="34" t="s">
        <v>170</v>
      </c>
      <c r="E935" s="34" t="s">
        <v>172</v>
      </c>
      <c r="F935" s="35">
        <v>55.95</v>
      </c>
      <c r="G935" s="36">
        <v>0</v>
      </c>
      <c r="H935" s="35">
        <v>55.95</v>
      </c>
      <c r="I935" s="35">
        <v>32.47</v>
      </c>
      <c r="J935">
        <v>21</v>
      </c>
      <c r="K935">
        <v>3021</v>
      </c>
      <c r="L935" s="37">
        <f t="shared" si="42"/>
        <v>1174.95</v>
      </c>
      <c r="M935" s="35">
        <f t="shared" si="43"/>
        <v>0</v>
      </c>
      <c r="N935" s="35">
        <f t="shared" si="44"/>
        <v>493.0800000000001</v>
      </c>
    </row>
    <row r="936" spans="1:14">
      <c r="A936" s="33">
        <v>41320</v>
      </c>
      <c r="B936" s="29">
        <v>621</v>
      </c>
      <c r="C936">
        <v>3</v>
      </c>
      <c r="D936" s="34" t="s">
        <v>170</v>
      </c>
      <c r="E936" s="34" t="s">
        <v>172</v>
      </c>
      <c r="F936" s="35">
        <v>59.95</v>
      </c>
      <c r="G936" s="36">
        <v>0</v>
      </c>
      <c r="H936" s="35">
        <v>59.95</v>
      </c>
      <c r="I936" s="35">
        <v>28.73</v>
      </c>
      <c r="J936">
        <v>8</v>
      </c>
      <c r="K936">
        <v>3021</v>
      </c>
      <c r="L936" s="37">
        <f t="shared" si="42"/>
        <v>479.6</v>
      </c>
      <c r="M936" s="35">
        <f t="shared" si="43"/>
        <v>0</v>
      </c>
      <c r="N936" s="35">
        <f t="shared" si="44"/>
        <v>249.76000000000002</v>
      </c>
    </row>
    <row r="937" spans="1:14">
      <c r="A937" s="33">
        <v>41320</v>
      </c>
      <c r="B937" s="29">
        <v>621</v>
      </c>
      <c r="C937">
        <v>49</v>
      </c>
      <c r="D937" s="34" t="s">
        <v>170</v>
      </c>
      <c r="E937" s="34" t="s">
        <v>172</v>
      </c>
      <c r="F937" s="35">
        <v>63.95</v>
      </c>
      <c r="G937" s="36">
        <v>0</v>
      </c>
      <c r="H937" s="35">
        <v>63.95</v>
      </c>
      <c r="I937" s="35">
        <v>27.1</v>
      </c>
      <c r="J937">
        <v>2</v>
      </c>
      <c r="K937">
        <v>3021</v>
      </c>
      <c r="L937" s="37">
        <f t="shared" si="42"/>
        <v>127.9</v>
      </c>
      <c r="M937" s="35">
        <f t="shared" si="43"/>
        <v>0</v>
      </c>
      <c r="N937" s="35">
        <f t="shared" si="44"/>
        <v>73.7</v>
      </c>
    </row>
    <row r="938" spans="1:14">
      <c r="A938" s="33">
        <v>41320</v>
      </c>
      <c r="B938" s="29">
        <v>622</v>
      </c>
      <c r="C938">
        <v>22</v>
      </c>
      <c r="D938" s="34" t="s">
        <v>170</v>
      </c>
      <c r="E938" s="34" t="s">
        <v>172</v>
      </c>
      <c r="F938" s="35">
        <v>0.95</v>
      </c>
      <c r="G938" s="36">
        <v>0</v>
      </c>
      <c r="H938" s="35">
        <v>0.95</v>
      </c>
      <c r="I938" s="35">
        <v>0.56999999999999995</v>
      </c>
      <c r="J938">
        <v>10</v>
      </c>
      <c r="K938">
        <v>3019</v>
      </c>
      <c r="L938" s="37">
        <f t="shared" si="42"/>
        <v>9.5</v>
      </c>
      <c r="M938" s="35">
        <f t="shared" si="43"/>
        <v>0</v>
      </c>
      <c r="N938" s="35">
        <f t="shared" si="44"/>
        <v>3.8</v>
      </c>
    </row>
    <row r="939" spans="1:14">
      <c r="A939" s="33">
        <v>41320</v>
      </c>
      <c r="B939" s="29">
        <v>623</v>
      </c>
      <c r="C939">
        <v>30</v>
      </c>
      <c r="D939" s="34" t="s">
        <v>173</v>
      </c>
      <c r="E939" s="34" t="s">
        <v>172</v>
      </c>
      <c r="F939" s="35">
        <v>10.95</v>
      </c>
      <c r="G939" s="36">
        <v>0</v>
      </c>
      <c r="H939" s="35">
        <v>10.95</v>
      </c>
      <c r="I939" s="35">
        <v>4.8</v>
      </c>
      <c r="J939">
        <v>3</v>
      </c>
      <c r="K939">
        <v>3018</v>
      </c>
      <c r="L939" s="37">
        <f t="shared" si="42"/>
        <v>32.849999999999994</v>
      </c>
      <c r="M939" s="35">
        <f t="shared" si="43"/>
        <v>0</v>
      </c>
      <c r="N939" s="35">
        <f t="shared" si="44"/>
        <v>18.45</v>
      </c>
    </row>
    <row r="940" spans="1:14">
      <c r="A940" s="33">
        <v>41320</v>
      </c>
      <c r="B940" s="29">
        <v>623</v>
      </c>
      <c r="C940">
        <v>36</v>
      </c>
      <c r="D940" s="34" t="s">
        <v>173</v>
      </c>
      <c r="E940" s="34" t="s">
        <v>172</v>
      </c>
      <c r="F940" s="35">
        <v>26.95</v>
      </c>
      <c r="G940" s="36">
        <v>0</v>
      </c>
      <c r="H940" s="35">
        <v>26.95</v>
      </c>
      <c r="I940" s="35">
        <v>12.53</v>
      </c>
      <c r="J940">
        <v>15</v>
      </c>
      <c r="K940">
        <v>3018</v>
      </c>
      <c r="L940" s="37">
        <f t="shared" si="42"/>
        <v>404.25</v>
      </c>
      <c r="M940" s="35">
        <f t="shared" si="43"/>
        <v>0</v>
      </c>
      <c r="N940" s="35">
        <f t="shared" si="44"/>
        <v>216.3</v>
      </c>
    </row>
    <row r="941" spans="1:14">
      <c r="A941" s="33">
        <v>41320</v>
      </c>
      <c r="B941" s="29">
        <v>623</v>
      </c>
      <c r="C941">
        <v>32</v>
      </c>
      <c r="D941" s="34" t="s">
        <v>173</v>
      </c>
      <c r="E941" s="34" t="s">
        <v>172</v>
      </c>
      <c r="F941" s="35">
        <v>22.95</v>
      </c>
      <c r="G941" s="36">
        <v>0</v>
      </c>
      <c r="H941" s="35">
        <v>22.95</v>
      </c>
      <c r="I941" s="35">
        <v>11.78</v>
      </c>
      <c r="J941">
        <v>1</v>
      </c>
      <c r="K941">
        <v>3018</v>
      </c>
      <c r="L941" s="37">
        <f t="shared" si="42"/>
        <v>22.95</v>
      </c>
      <c r="M941" s="35">
        <f t="shared" si="43"/>
        <v>0</v>
      </c>
      <c r="N941" s="35">
        <f t="shared" si="44"/>
        <v>11.17</v>
      </c>
    </row>
    <row r="942" spans="1:14">
      <c r="A942" s="33">
        <v>41320</v>
      </c>
      <c r="B942" s="29">
        <v>624</v>
      </c>
      <c r="C942">
        <v>14</v>
      </c>
      <c r="D942" s="34" t="s">
        <v>170</v>
      </c>
      <c r="E942" s="34" t="s">
        <v>172</v>
      </c>
      <c r="F942" s="35">
        <v>31.95</v>
      </c>
      <c r="G942" s="36">
        <v>0</v>
      </c>
      <c r="H942" s="35">
        <v>31.95</v>
      </c>
      <c r="I942" s="35">
        <v>17.38</v>
      </c>
      <c r="J942">
        <v>2</v>
      </c>
      <c r="K942">
        <v>3030</v>
      </c>
      <c r="L942" s="37">
        <f t="shared" si="42"/>
        <v>63.9</v>
      </c>
      <c r="M942" s="35">
        <f t="shared" si="43"/>
        <v>0</v>
      </c>
      <c r="N942" s="35">
        <f t="shared" si="44"/>
        <v>29.14</v>
      </c>
    </row>
    <row r="943" spans="1:14">
      <c r="A943" s="33">
        <v>41320</v>
      </c>
      <c r="B943" s="29">
        <v>625</v>
      </c>
      <c r="C943">
        <v>29</v>
      </c>
      <c r="D943" s="34" t="s">
        <v>173</v>
      </c>
      <c r="E943" s="34" t="s">
        <v>172</v>
      </c>
      <c r="F943" s="35">
        <v>40.950000000000003</v>
      </c>
      <c r="G943" s="36">
        <v>0.1</v>
      </c>
      <c r="H943" s="35">
        <v>36.86</v>
      </c>
      <c r="I943" s="35">
        <v>15.51</v>
      </c>
      <c r="J943">
        <v>4</v>
      </c>
      <c r="K943">
        <v>3024</v>
      </c>
      <c r="L943" s="37">
        <f t="shared" si="42"/>
        <v>147.44</v>
      </c>
      <c r="M943" s="35">
        <f t="shared" si="43"/>
        <v>4.0900000000000034</v>
      </c>
      <c r="N943" s="35">
        <f t="shared" si="44"/>
        <v>85.4</v>
      </c>
    </row>
    <row r="944" spans="1:14">
      <c r="A944" s="33">
        <v>41321</v>
      </c>
      <c r="B944" s="29">
        <v>626</v>
      </c>
      <c r="C944">
        <v>28</v>
      </c>
      <c r="D944" s="34" t="s">
        <v>170</v>
      </c>
      <c r="E944" s="34" t="s">
        <v>172</v>
      </c>
      <c r="F944" s="35">
        <v>0.95</v>
      </c>
      <c r="G944" s="36">
        <v>0</v>
      </c>
      <c r="H944" s="35">
        <v>0.95</v>
      </c>
      <c r="I944" s="35">
        <v>0.5</v>
      </c>
      <c r="J944">
        <v>18</v>
      </c>
      <c r="K944">
        <v>3032</v>
      </c>
      <c r="L944" s="37">
        <f t="shared" si="42"/>
        <v>17.099999999999998</v>
      </c>
      <c r="M944" s="35">
        <f t="shared" si="43"/>
        <v>0</v>
      </c>
      <c r="N944" s="35">
        <f t="shared" si="44"/>
        <v>8.1</v>
      </c>
    </row>
    <row r="945" spans="1:14">
      <c r="A945" s="33">
        <v>41321</v>
      </c>
      <c r="B945" s="29">
        <v>626</v>
      </c>
      <c r="C945">
        <v>32</v>
      </c>
      <c r="D945" s="34" t="s">
        <v>170</v>
      </c>
      <c r="E945" s="34" t="s">
        <v>172</v>
      </c>
      <c r="F945" s="35">
        <v>22.95</v>
      </c>
      <c r="G945" s="36">
        <v>0.1</v>
      </c>
      <c r="H945" s="35">
        <v>20.66</v>
      </c>
      <c r="I945" s="35">
        <v>11.78</v>
      </c>
      <c r="J945">
        <v>8</v>
      </c>
      <c r="K945">
        <v>3032</v>
      </c>
      <c r="L945" s="37">
        <f t="shared" si="42"/>
        <v>165.28</v>
      </c>
      <c r="M945" s="35">
        <f t="shared" si="43"/>
        <v>2.2899999999999991</v>
      </c>
      <c r="N945" s="35">
        <f t="shared" si="44"/>
        <v>71.040000000000006</v>
      </c>
    </row>
    <row r="946" spans="1:14">
      <c r="A946" s="33">
        <v>41321</v>
      </c>
      <c r="B946" s="29">
        <v>627</v>
      </c>
      <c r="C946">
        <v>28</v>
      </c>
      <c r="D946" s="34" t="s">
        <v>169</v>
      </c>
      <c r="E946" s="34" t="s">
        <v>172</v>
      </c>
      <c r="F946" s="35">
        <v>0.95</v>
      </c>
      <c r="G946" s="36">
        <v>0</v>
      </c>
      <c r="H946" s="35">
        <v>0.95</v>
      </c>
      <c r="I946" s="35">
        <v>0.5</v>
      </c>
      <c r="J946">
        <v>25</v>
      </c>
      <c r="K946">
        <v>3020</v>
      </c>
      <c r="L946" s="37">
        <f t="shared" si="42"/>
        <v>23.75</v>
      </c>
      <c r="M946" s="35">
        <f t="shared" si="43"/>
        <v>0</v>
      </c>
      <c r="N946" s="35">
        <f t="shared" si="44"/>
        <v>11.249999999999998</v>
      </c>
    </row>
    <row r="947" spans="1:14">
      <c r="A947" s="33">
        <v>41321</v>
      </c>
      <c r="B947" s="29">
        <v>627</v>
      </c>
      <c r="C947">
        <v>49</v>
      </c>
      <c r="D947" s="34" t="s">
        <v>169</v>
      </c>
      <c r="E947" s="34" t="s">
        <v>172</v>
      </c>
      <c r="F947" s="35">
        <v>63.95</v>
      </c>
      <c r="G947" s="36">
        <v>0</v>
      </c>
      <c r="H947" s="35">
        <v>63.95</v>
      </c>
      <c r="I947" s="35">
        <v>27.1</v>
      </c>
      <c r="J947">
        <v>4</v>
      </c>
      <c r="K947">
        <v>3020</v>
      </c>
      <c r="L947" s="37">
        <f t="shared" si="42"/>
        <v>255.8</v>
      </c>
      <c r="M947" s="35">
        <f t="shared" si="43"/>
        <v>0</v>
      </c>
      <c r="N947" s="35">
        <f t="shared" si="44"/>
        <v>147.4</v>
      </c>
    </row>
    <row r="948" spans="1:14">
      <c r="A948" s="33">
        <v>41321</v>
      </c>
      <c r="B948" s="29">
        <v>628</v>
      </c>
      <c r="C948">
        <v>25</v>
      </c>
      <c r="D948" s="34" t="s">
        <v>169</v>
      </c>
      <c r="E948" s="34" t="s">
        <v>172</v>
      </c>
      <c r="F948" s="35">
        <v>0.95</v>
      </c>
      <c r="G948" s="36">
        <v>0</v>
      </c>
      <c r="H948" s="35">
        <v>0.95</v>
      </c>
      <c r="I948" s="35">
        <v>0.35</v>
      </c>
      <c r="J948">
        <v>21</v>
      </c>
      <c r="K948">
        <v>3013</v>
      </c>
      <c r="L948" s="37">
        <f t="shared" si="42"/>
        <v>19.95</v>
      </c>
      <c r="M948" s="35">
        <f t="shared" si="43"/>
        <v>0</v>
      </c>
      <c r="N948" s="35">
        <f t="shared" si="44"/>
        <v>12.6</v>
      </c>
    </row>
    <row r="949" spans="1:14">
      <c r="A949" s="33">
        <v>41321</v>
      </c>
      <c r="B949" s="29">
        <v>629</v>
      </c>
      <c r="C949">
        <v>43</v>
      </c>
      <c r="D949" s="34" t="s">
        <v>170</v>
      </c>
      <c r="E949" s="34" t="s">
        <v>172</v>
      </c>
      <c r="F949" s="35">
        <v>11.95</v>
      </c>
      <c r="G949" s="36">
        <v>0</v>
      </c>
      <c r="H949" s="35">
        <v>11.95</v>
      </c>
      <c r="I949" s="35">
        <v>3.32</v>
      </c>
      <c r="J949">
        <v>6</v>
      </c>
      <c r="K949">
        <v>3017</v>
      </c>
      <c r="L949" s="37">
        <f t="shared" si="42"/>
        <v>71.699999999999989</v>
      </c>
      <c r="M949" s="35">
        <f t="shared" si="43"/>
        <v>0</v>
      </c>
      <c r="N949" s="35">
        <f t="shared" si="44"/>
        <v>51.779999999999994</v>
      </c>
    </row>
    <row r="950" spans="1:14">
      <c r="A950" s="33">
        <v>41322</v>
      </c>
      <c r="B950" s="29">
        <v>630</v>
      </c>
      <c r="C950">
        <v>31</v>
      </c>
      <c r="D950" s="34" t="s">
        <v>173</v>
      </c>
      <c r="E950" s="34" t="s">
        <v>168</v>
      </c>
      <c r="F950" s="35">
        <v>0.95</v>
      </c>
      <c r="G950" s="36">
        <v>0</v>
      </c>
      <c r="H950" s="35">
        <v>0.95</v>
      </c>
      <c r="I950" s="35">
        <v>0.34</v>
      </c>
      <c r="J950">
        <v>11</v>
      </c>
      <c r="K950">
        <v>3023</v>
      </c>
      <c r="L950" s="37">
        <f t="shared" si="42"/>
        <v>10.45</v>
      </c>
      <c r="M950" s="35">
        <f t="shared" si="43"/>
        <v>0</v>
      </c>
      <c r="N950" s="35">
        <f t="shared" si="44"/>
        <v>6.7099999999999991</v>
      </c>
    </row>
    <row r="951" spans="1:14">
      <c r="A951" s="33">
        <v>41322</v>
      </c>
      <c r="B951" s="29">
        <v>630</v>
      </c>
      <c r="C951">
        <v>44</v>
      </c>
      <c r="D951" s="34" t="s">
        <v>173</v>
      </c>
      <c r="E951" s="34" t="s">
        <v>168</v>
      </c>
      <c r="F951" s="35">
        <v>38.950000000000003</v>
      </c>
      <c r="G951" s="36">
        <v>0</v>
      </c>
      <c r="H951" s="35">
        <v>38.950000000000003</v>
      </c>
      <c r="I951" s="35">
        <v>24.76</v>
      </c>
      <c r="J951">
        <v>9</v>
      </c>
      <c r="K951">
        <v>3023</v>
      </c>
      <c r="L951" s="37">
        <f t="shared" si="42"/>
        <v>350.55</v>
      </c>
      <c r="M951" s="35">
        <f t="shared" si="43"/>
        <v>0</v>
      </c>
      <c r="N951" s="35">
        <f t="shared" si="44"/>
        <v>127.71000000000001</v>
      </c>
    </row>
    <row r="952" spans="1:14">
      <c r="A952" s="33">
        <v>41322</v>
      </c>
      <c r="B952" s="29">
        <v>631</v>
      </c>
      <c r="C952">
        <v>47</v>
      </c>
      <c r="D952" s="34" t="s">
        <v>171</v>
      </c>
      <c r="E952" s="34" t="s">
        <v>168</v>
      </c>
      <c r="F952" s="35">
        <v>28.95</v>
      </c>
      <c r="G952" s="36">
        <v>0</v>
      </c>
      <c r="H952" s="35">
        <v>28.95</v>
      </c>
      <c r="I952" s="35">
        <v>8.86</v>
      </c>
      <c r="J952">
        <v>5</v>
      </c>
      <c r="K952">
        <v>3012</v>
      </c>
      <c r="L952" s="37">
        <f t="shared" si="42"/>
        <v>144.75</v>
      </c>
      <c r="M952" s="35">
        <f t="shared" si="43"/>
        <v>0</v>
      </c>
      <c r="N952" s="35">
        <f t="shared" si="44"/>
        <v>100.45</v>
      </c>
    </row>
    <row r="953" spans="1:14">
      <c r="A953" s="33">
        <v>41322</v>
      </c>
      <c r="B953" s="29">
        <v>631</v>
      </c>
      <c r="C953">
        <v>41</v>
      </c>
      <c r="D953" s="34" t="s">
        <v>171</v>
      </c>
      <c r="E953" s="34" t="s">
        <v>168</v>
      </c>
      <c r="F953" s="35">
        <v>18.95</v>
      </c>
      <c r="G953" s="36">
        <v>0</v>
      </c>
      <c r="H953" s="35">
        <v>18.95</v>
      </c>
      <c r="I953" s="35">
        <v>9.98</v>
      </c>
      <c r="J953">
        <v>19</v>
      </c>
      <c r="K953">
        <v>3012</v>
      </c>
      <c r="L953" s="37">
        <f t="shared" si="42"/>
        <v>360.05</v>
      </c>
      <c r="M953" s="35">
        <f t="shared" si="43"/>
        <v>0</v>
      </c>
      <c r="N953" s="35">
        <f t="shared" si="44"/>
        <v>170.42999999999998</v>
      </c>
    </row>
    <row r="954" spans="1:14">
      <c r="A954" s="33">
        <v>41322</v>
      </c>
      <c r="B954" s="29">
        <v>631</v>
      </c>
      <c r="C954">
        <v>6</v>
      </c>
      <c r="D954" s="34" t="s">
        <v>171</v>
      </c>
      <c r="E954" s="34" t="s">
        <v>168</v>
      </c>
      <c r="F954" s="35">
        <v>55.95</v>
      </c>
      <c r="G954" s="36">
        <v>0</v>
      </c>
      <c r="H954" s="35">
        <v>55.95</v>
      </c>
      <c r="I954" s="35">
        <v>16.059999999999999</v>
      </c>
      <c r="J954">
        <v>4</v>
      </c>
      <c r="K954">
        <v>3012</v>
      </c>
      <c r="L954" s="37">
        <f t="shared" si="42"/>
        <v>223.8</v>
      </c>
      <c r="M954" s="35">
        <f t="shared" si="43"/>
        <v>0</v>
      </c>
      <c r="N954" s="35">
        <f t="shared" si="44"/>
        <v>159.56</v>
      </c>
    </row>
    <row r="955" spans="1:14">
      <c r="A955" s="33">
        <v>41323</v>
      </c>
      <c r="B955" s="29">
        <v>632</v>
      </c>
      <c r="C955">
        <v>46</v>
      </c>
      <c r="D955" s="34" t="s">
        <v>171</v>
      </c>
      <c r="E955" s="34" t="s">
        <v>168</v>
      </c>
      <c r="F955" s="35">
        <v>55.95</v>
      </c>
      <c r="G955" s="36">
        <v>0</v>
      </c>
      <c r="H955" s="35">
        <v>55.95</v>
      </c>
      <c r="I955" s="35">
        <v>32.47</v>
      </c>
      <c r="J955">
        <v>9</v>
      </c>
      <c r="K955">
        <v>3014</v>
      </c>
      <c r="L955" s="37">
        <f t="shared" si="42"/>
        <v>503.55</v>
      </c>
      <c r="M955" s="35">
        <f t="shared" si="43"/>
        <v>0</v>
      </c>
      <c r="N955" s="35">
        <f t="shared" si="44"/>
        <v>211.32000000000005</v>
      </c>
    </row>
    <row r="956" spans="1:14">
      <c r="A956" s="33">
        <v>41323</v>
      </c>
      <c r="B956" s="29">
        <v>632</v>
      </c>
      <c r="C956">
        <v>13</v>
      </c>
      <c r="D956" s="34" t="s">
        <v>171</v>
      </c>
      <c r="E956" s="34" t="s">
        <v>168</v>
      </c>
      <c r="F956" s="35">
        <v>26.95</v>
      </c>
      <c r="G956" s="36">
        <v>0</v>
      </c>
      <c r="H956" s="35">
        <v>26.95</v>
      </c>
      <c r="I956" s="35">
        <v>13.26</v>
      </c>
      <c r="J956">
        <v>15</v>
      </c>
      <c r="K956">
        <v>3014</v>
      </c>
      <c r="L956" s="37">
        <f t="shared" si="42"/>
        <v>404.25</v>
      </c>
      <c r="M956" s="35">
        <f t="shared" si="43"/>
        <v>0</v>
      </c>
      <c r="N956" s="35">
        <f t="shared" si="44"/>
        <v>205.35</v>
      </c>
    </row>
    <row r="957" spans="1:14">
      <c r="A957" s="33">
        <v>41323</v>
      </c>
      <c r="B957" s="29">
        <v>633</v>
      </c>
      <c r="C957">
        <v>3</v>
      </c>
      <c r="D957" s="34" t="s">
        <v>173</v>
      </c>
      <c r="E957" s="34" t="s">
        <v>168</v>
      </c>
      <c r="F957" s="35">
        <v>59.95</v>
      </c>
      <c r="G957" s="36">
        <v>0</v>
      </c>
      <c r="H957" s="35">
        <v>59.95</v>
      </c>
      <c r="I957" s="35">
        <v>28.73</v>
      </c>
      <c r="J957">
        <v>17</v>
      </c>
      <c r="K957">
        <v>3019</v>
      </c>
      <c r="L957" s="37">
        <f t="shared" si="42"/>
        <v>1019.1500000000001</v>
      </c>
      <c r="M957" s="35">
        <f t="shared" si="43"/>
        <v>0</v>
      </c>
      <c r="N957" s="35">
        <f t="shared" si="44"/>
        <v>530.74</v>
      </c>
    </row>
    <row r="958" spans="1:14">
      <c r="A958" s="33">
        <v>41323</v>
      </c>
      <c r="B958" s="29">
        <v>634</v>
      </c>
      <c r="C958">
        <v>30</v>
      </c>
      <c r="D958" s="34" t="s">
        <v>171</v>
      </c>
      <c r="E958" s="34" t="s">
        <v>168</v>
      </c>
      <c r="F958" s="35">
        <v>10.95</v>
      </c>
      <c r="G958" s="36">
        <v>0</v>
      </c>
      <c r="H958" s="35">
        <v>10.95</v>
      </c>
      <c r="I958" s="35">
        <v>4.8</v>
      </c>
      <c r="J958">
        <v>1</v>
      </c>
      <c r="K958">
        <v>3016</v>
      </c>
      <c r="L958" s="37">
        <f t="shared" si="42"/>
        <v>10.95</v>
      </c>
      <c r="M958" s="35">
        <f t="shared" si="43"/>
        <v>0</v>
      </c>
      <c r="N958" s="35">
        <f t="shared" si="44"/>
        <v>6.1499999999999995</v>
      </c>
    </row>
    <row r="959" spans="1:14">
      <c r="A959" s="33">
        <v>41323</v>
      </c>
      <c r="B959" s="29">
        <v>635</v>
      </c>
      <c r="C959">
        <v>29</v>
      </c>
      <c r="D959" s="34" t="s">
        <v>167</v>
      </c>
      <c r="E959" s="34" t="s">
        <v>168</v>
      </c>
      <c r="F959" s="35">
        <v>40.950000000000003</v>
      </c>
      <c r="G959" s="36">
        <v>0</v>
      </c>
      <c r="H959" s="35">
        <v>40.950000000000003</v>
      </c>
      <c r="I959" s="35">
        <v>15.51</v>
      </c>
      <c r="J959">
        <v>1</v>
      </c>
      <c r="K959">
        <v>3023</v>
      </c>
      <c r="L959" s="37">
        <f t="shared" si="42"/>
        <v>40.950000000000003</v>
      </c>
      <c r="M959" s="35">
        <f t="shared" si="43"/>
        <v>0</v>
      </c>
      <c r="N959" s="35">
        <f t="shared" si="44"/>
        <v>25.440000000000005</v>
      </c>
    </row>
    <row r="960" spans="1:14">
      <c r="A960" s="33">
        <v>41323</v>
      </c>
      <c r="B960" s="29">
        <v>636</v>
      </c>
      <c r="C960">
        <v>36</v>
      </c>
      <c r="D960" s="34" t="s">
        <v>173</v>
      </c>
      <c r="E960" s="34" t="s">
        <v>168</v>
      </c>
      <c r="F960" s="35">
        <v>26.95</v>
      </c>
      <c r="G960" s="36">
        <v>0</v>
      </c>
      <c r="H960" s="35">
        <v>26.95</v>
      </c>
      <c r="I960" s="35">
        <v>12.53</v>
      </c>
      <c r="J960">
        <v>26</v>
      </c>
      <c r="K960">
        <v>3016</v>
      </c>
      <c r="L960" s="37">
        <f t="shared" si="42"/>
        <v>700.69999999999993</v>
      </c>
      <c r="M960" s="35">
        <f t="shared" si="43"/>
        <v>0</v>
      </c>
      <c r="N960" s="35">
        <f t="shared" si="44"/>
        <v>374.92</v>
      </c>
    </row>
    <row r="961" spans="1:14">
      <c r="A961" s="33">
        <v>41323</v>
      </c>
      <c r="B961" s="29">
        <v>637</v>
      </c>
      <c r="C961">
        <v>44</v>
      </c>
      <c r="D961" s="34" t="s">
        <v>167</v>
      </c>
      <c r="E961" s="34" t="s">
        <v>168</v>
      </c>
      <c r="F961" s="35">
        <v>38.950000000000003</v>
      </c>
      <c r="G961" s="36">
        <v>0</v>
      </c>
      <c r="H961" s="35">
        <v>38.950000000000003</v>
      </c>
      <c r="I961" s="35">
        <v>24.76</v>
      </c>
      <c r="J961">
        <v>17</v>
      </c>
      <c r="K961">
        <v>3017</v>
      </c>
      <c r="L961" s="37">
        <f t="shared" si="42"/>
        <v>662.15000000000009</v>
      </c>
      <c r="M961" s="35">
        <f t="shared" si="43"/>
        <v>0</v>
      </c>
      <c r="N961" s="35">
        <f t="shared" si="44"/>
        <v>241.23000000000002</v>
      </c>
    </row>
    <row r="962" spans="1:14">
      <c r="A962" s="33">
        <v>41323</v>
      </c>
      <c r="B962" s="29">
        <v>637</v>
      </c>
      <c r="C962">
        <v>14</v>
      </c>
      <c r="D962" s="34" t="s">
        <v>167</v>
      </c>
      <c r="E962" s="34" t="s">
        <v>168</v>
      </c>
      <c r="F962" s="35">
        <v>31.95</v>
      </c>
      <c r="G962" s="36">
        <v>0.1</v>
      </c>
      <c r="H962" s="35">
        <v>28.76</v>
      </c>
      <c r="I962" s="35">
        <v>17.38</v>
      </c>
      <c r="J962">
        <v>3</v>
      </c>
      <c r="K962">
        <v>3017</v>
      </c>
      <c r="L962" s="37">
        <f t="shared" si="42"/>
        <v>86.28</v>
      </c>
      <c r="M962" s="35">
        <f t="shared" si="43"/>
        <v>3.1899999999999977</v>
      </c>
      <c r="N962" s="35">
        <f t="shared" si="44"/>
        <v>34.140000000000008</v>
      </c>
    </row>
    <row r="963" spans="1:14">
      <c r="A963" s="33">
        <v>41323</v>
      </c>
      <c r="B963" s="29">
        <v>637</v>
      </c>
      <c r="C963">
        <v>15</v>
      </c>
      <c r="D963" s="34" t="s">
        <v>167</v>
      </c>
      <c r="E963" s="34" t="s">
        <v>168</v>
      </c>
      <c r="F963" s="35">
        <v>28.95</v>
      </c>
      <c r="G963" s="36">
        <v>0</v>
      </c>
      <c r="H963" s="35">
        <v>28.95</v>
      </c>
      <c r="I963" s="35">
        <v>17.53</v>
      </c>
      <c r="J963">
        <v>5</v>
      </c>
      <c r="K963">
        <v>3017</v>
      </c>
      <c r="L963" s="37">
        <f t="shared" ref="L963:L1026" si="45">H963*J963</f>
        <v>144.75</v>
      </c>
      <c r="M963" s="35">
        <f t="shared" ref="M963:M1026" si="46">F963-H963</f>
        <v>0</v>
      </c>
      <c r="N963" s="35">
        <f t="shared" ref="N963:N1026" si="47">(H963-I963)*J963</f>
        <v>57.099999999999994</v>
      </c>
    </row>
    <row r="964" spans="1:14">
      <c r="A964" s="33">
        <v>41323</v>
      </c>
      <c r="B964" s="29">
        <v>638</v>
      </c>
      <c r="C964">
        <v>47</v>
      </c>
      <c r="D964" s="34" t="s">
        <v>171</v>
      </c>
      <c r="E964" s="34" t="s">
        <v>168</v>
      </c>
      <c r="F964" s="35">
        <v>28.95</v>
      </c>
      <c r="G964" s="36">
        <v>0</v>
      </c>
      <c r="H964" s="35">
        <v>28.95</v>
      </c>
      <c r="I964" s="35">
        <v>8.86</v>
      </c>
      <c r="J964">
        <v>6</v>
      </c>
      <c r="K964">
        <v>3029</v>
      </c>
      <c r="L964" s="37">
        <f t="shared" si="45"/>
        <v>173.7</v>
      </c>
      <c r="M964" s="35">
        <f t="shared" si="46"/>
        <v>0</v>
      </c>
      <c r="N964" s="35">
        <f t="shared" si="47"/>
        <v>120.53999999999999</v>
      </c>
    </row>
    <row r="965" spans="1:14">
      <c r="A965" s="33">
        <v>41323</v>
      </c>
      <c r="B965" s="29">
        <v>639</v>
      </c>
      <c r="C965">
        <v>1</v>
      </c>
      <c r="D965" s="34" t="s">
        <v>173</v>
      </c>
      <c r="E965" s="34" t="s">
        <v>168</v>
      </c>
      <c r="F965" s="35">
        <v>43.95</v>
      </c>
      <c r="G965" s="36">
        <v>0</v>
      </c>
      <c r="H965" s="35">
        <v>43.95</v>
      </c>
      <c r="I965" s="35">
        <v>25.6</v>
      </c>
      <c r="J965">
        <v>1</v>
      </c>
      <c r="K965">
        <v>3025</v>
      </c>
      <c r="L965" s="37">
        <f t="shared" si="45"/>
        <v>43.95</v>
      </c>
      <c r="M965" s="35">
        <f t="shared" si="46"/>
        <v>0</v>
      </c>
      <c r="N965" s="35">
        <f t="shared" si="47"/>
        <v>18.350000000000001</v>
      </c>
    </row>
    <row r="966" spans="1:14">
      <c r="A966" s="33">
        <v>41323</v>
      </c>
      <c r="B966" s="29">
        <v>639</v>
      </c>
      <c r="C966">
        <v>10</v>
      </c>
      <c r="D966" s="34" t="s">
        <v>173</v>
      </c>
      <c r="E966" s="34" t="s">
        <v>168</v>
      </c>
      <c r="F966" s="35">
        <v>34.950000000000003</v>
      </c>
      <c r="G966" s="36">
        <v>0.1</v>
      </c>
      <c r="H966" s="35">
        <v>31.46</v>
      </c>
      <c r="I966" s="35">
        <v>22.13</v>
      </c>
      <c r="J966">
        <v>10</v>
      </c>
      <c r="K966">
        <v>3025</v>
      </c>
      <c r="L966" s="37">
        <f t="shared" si="45"/>
        <v>314.60000000000002</v>
      </c>
      <c r="M966" s="35">
        <f t="shared" si="46"/>
        <v>3.490000000000002</v>
      </c>
      <c r="N966" s="35">
        <f t="shared" si="47"/>
        <v>93.300000000000011</v>
      </c>
    </row>
    <row r="967" spans="1:14">
      <c r="A967" s="33">
        <v>41323</v>
      </c>
      <c r="B967" s="29">
        <v>640</v>
      </c>
      <c r="C967">
        <v>12</v>
      </c>
      <c r="D967" s="34" t="s">
        <v>167</v>
      </c>
      <c r="E967" s="34" t="s">
        <v>168</v>
      </c>
      <c r="F967" s="35">
        <v>47.95</v>
      </c>
      <c r="G967" s="36">
        <v>0</v>
      </c>
      <c r="H967" s="35">
        <v>47.95</v>
      </c>
      <c r="I967" s="35">
        <v>20.7</v>
      </c>
      <c r="J967">
        <v>2</v>
      </c>
      <c r="K967">
        <v>3023</v>
      </c>
      <c r="L967" s="37">
        <f t="shared" si="45"/>
        <v>95.9</v>
      </c>
      <c r="M967" s="35">
        <f t="shared" si="46"/>
        <v>0</v>
      </c>
      <c r="N967" s="35">
        <f t="shared" si="47"/>
        <v>54.500000000000007</v>
      </c>
    </row>
    <row r="968" spans="1:14">
      <c r="A968" s="33">
        <v>41323</v>
      </c>
      <c r="B968" s="29">
        <v>640</v>
      </c>
      <c r="C968">
        <v>47</v>
      </c>
      <c r="D968" s="34" t="s">
        <v>167</v>
      </c>
      <c r="E968" s="34" t="s">
        <v>168</v>
      </c>
      <c r="F968" s="35">
        <v>28.95</v>
      </c>
      <c r="G968" s="36">
        <v>0</v>
      </c>
      <c r="H968" s="35">
        <v>28.95</v>
      </c>
      <c r="I968" s="35">
        <v>8.86</v>
      </c>
      <c r="J968">
        <v>8</v>
      </c>
      <c r="K968">
        <v>3023</v>
      </c>
      <c r="L968" s="37">
        <f t="shared" si="45"/>
        <v>231.6</v>
      </c>
      <c r="M968" s="35">
        <f t="shared" si="46"/>
        <v>0</v>
      </c>
      <c r="N968" s="35">
        <f t="shared" si="47"/>
        <v>160.72</v>
      </c>
    </row>
    <row r="969" spans="1:14">
      <c r="A969" s="33">
        <v>41323</v>
      </c>
      <c r="B969" s="29">
        <v>641</v>
      </c>
      <c r="C969">
        <v>12</v>
      </c>
      <c r="D969" s="34" t="s">
        <v>173</v>
      </c>
      <c r="E969" s="34" t="s">
        <v>168</v>
      </c>
      <c r="F969" s="35">
        <v>47.95</v>
      </c>
      <c r="G969" s="36">
        <v>0.1</v>
      </c>
      <c r="H969" s="35">
        <v>43.16</v>
      </c>
      <c r="I969" s="35">
        <v>20.7</v>
      </c>
      <c r="J969">
        <v>3</v>
      </c>
      <c r="K969">
        <v>3025</v>
      </c>
      <c r="L969" s="37">
        <f t="shared" si="45"/>
        <v>129.47999999999999</v>
      </c>
      <c r="M969" s="35">
        <f t="shared" si="46"/>
        <v>4.7900000000000063</v>
      </c>
      <c r="N969" s="35">
        <f t="shared" si="47"/>
        <v>67.38</v>
      </c>
    </row>
    <row r="970" spans="1:14">
      <c r="A970" s="33">
        <v>41323</v>
      </c>
      <c r="B970" s="29">
        <v>642</v>
      </c>
      <c r="C970">
        <v>21</v>
      </c>
      <c r="D970" s="34" t="s">
        <v>167</v>
      </c>
      <c r="E970" s="34" t="s">
        <v>168</v>
      </c>
      <c r="F970" s="35">
        <v>26.95</v>
      </c>
      <c r="G970" s="36">
        <v>0.2</v>
      </c>
      <c r="H970" s="35">
        <v>21.56</v>
      </c>
      <c r="I970" s="35">
        <v>12.42</v>
      </c>
      <c r="J970">
        <v>10</v>
      </c>
      <c r="K970">
        <v>3029</v>
      </c>
      <c r="L970" s="37">
        <f t="shared" si="45"/>
        <v>215.6</v>
      </c>
      <c r="M970" s="35">
        <f t="shared" si="46"/>
        <v>5.3900000000000006</v>
      </c>
      <c r="N970" s="35">
        <f t="shared" si="47"/>
        <v>91.399999999999991</v>
      </c>
    </row>
    <row r="971" spans="1:14">
      <c r="A971" s="33">
        <v>41323</v>
      </c>
      <c r="B971" s="29">
        <v>643</v>
      </c>
      <c r="C971">
        <v>18</v>
      </c>
      <c r="D971" s="34" t="s">
        <v>171</v>
      </c>
      <c r="E971" s="34" t="s">
        <v>168</v>
      </c>
      <c r="F971" s="35">
        <v>54.95</v>
      </c>
      <c r="G971" s="36">
        <v>0</v>
      </c>
      <c r="H971" s="35">
        <v>54.95</v>
      </c>
      <c r="I971" s="35">
        <v>26.65</v>
      </c>
      <c r="J971">
        <v>19</v>
      </c>
      <c r="K971">
        <v>3010</v>
      </c>
      <c r="L971" s="37">
        <f t="shared" si="45"/>
        <v>1044.05</v>
      </c>
      <c r="M971" s="35">
        <f t="shared" si="46"/>
        <v>0</v>
      </c>
      <c r="N971" s="35">
        <f t="shared" si="47"/>
        <v>537.70000000000005</v>
      </c>
    </row>
    <row r="972" spans="1:14">
      <c r="A972" s="33">
        <v>41323</v>
      </c>
      <c r="B972" s="29">
        <v>643</v>
      </c>
      <c r="C972">
        <v>27</v>
      </c>
      <c r="D972" s="34" t="s">
        <v>171</v>
      </c>
      <c r="E972" s="34" t="s">
        <v>168</v>
      </c>
      <c r="F972" s="35">
        <v>4.95</v>
      </c>
      <c r="G972" s="36">
        <v>0</v>
      </c>
      <c r="H972" s="35">
        <v>4.95</v>
      </c>
      <c r="I972" s="35">
        <v>1.82</v>
      </c>
      <c r="J972">
        <v>4</v>
      </c>
      <c r="K972">
        <v>3010</v>
      </c>
      <c r="L972" s="37">
        <f t="shared" si="45"/>
        <v>19.8</v>
      </c>
      <c r="M972" s="35">
        <f t="shared" si="46"/>
        <v>0</v>
      </c>
      <c r="N972" s="35">
        <f t="shared" si="47"/>
        <v>12.52</v>
      </c>
    </row>
    <row r="973" spans="1:14">
      <c r="A973" s="33">
        <v>41323</v>
      </c>
      <c r="B973" s="29">
        <v>644</v>
      </c>
      <c r="C973">
        <v>32</v>
      </c>
      <c r="D973" s="34" t="s">
        <v>167</v>
      </c>
      <c r="E973" s="34" t="s">
        <v>168</v>
      </c>
      <c r="F973" s="35">
        <v>22.95</v>
      </c>
      <c r="G973" s="36">
        <v>0</v>
      </c>
      <c r="H973" s="35">
        <v>22.95</v>
      </c>
      <c r="I973" s="35">
        <v>11.78</v>
      </c>
      <c r="J973">
        <v>22</v>
      </c>
      <c r="K973">
        <v>3022</v>
      </c>
      <c r="L973" s="37">
        <f t="shared" si="45"/>
        <v>504.9</v>
      </c>
      <c r="M973" s="35">
        <f t="shared" si="46"/>
        <v>0</v>
      </c>
      <c r="N973" s="35">
        <f t="shared" si="47"/>
        <v>245.74</v>
      </c>
    </row>
    <row r="974" spans="1:14">
      <c r="A974" s="33">
        <v>41323</v>
      </c>
      <c r="B974" s="29">
        <v>645</v>
      </c>
      <c r="C974">
        <v>35</v>
      </c>
      <c r="D974" s="34" t="s">
        <v>171</v>
      </c>
      <c r="E974" s="34" t="s">
        <v>168</v>
      </c>
      <c r="F974" s="35">
        <v>0.95</v>
      </c>
      <c r="G974" s="36">
        <v>0</v>
      </c>
      <c r="H974" s="35">
        <v>0.95</v>
      </c>
      <c r="I974" s="35">
        <v>0.47</v>
      </c>
      <c r="J974">
        <v>11</v>
      </c>
      <c r="K974">
        <v>3022</v>
      </c>
      <c r="L974" s="37">
        <f t="shared" si="45"/>
        <v>10.45</v>
      </c>
      <c r="M974" s="35">
        <f t="shared" si="46"/>
        <v>0</v>
      </c>
      <c r="N974" s="35">
        <f t="shared" si="47"/>
        <v>5.2799999999999994</v>
      </c>
    </row>
    <row r="975" spans="1:14">
      <c r="A975" s="33">
        <v>41323</v>
      </c>
      <c r="B975" s="29">
        <v>646</v>
      </c>
      <c r="C975">
        <v>27</v>
      </c>
      <c r="D975" s="34" t="s">
        <v>171</v>
      </c>
      <c r="E975" s="34" t="s">
        <v>168</v>
      </c>
      <c r="F975" s="35">
        <v>4.95</v>
      </c>
      <c r="G975" s="36">
        <v>0</v>
      </c>
      <c r="H975" s="35">
        <v>4.95</v>
      </c>
      <c r="I975" s="35">
        <v>1.82</v>
      </c>
      <c r="J975">
        <v>2</v>
      </c>
      <c r="K975">
        <v>3015</v>
      </c>
      <c r="L975" s="37">
        <f t="shared" si="45"/>
        <v>9.9</v>
      </c>
      <c r="M975" s="35">
        <f t="shared" si="46"/>
        <v>0</v>
      </c>
      <c r="N975" s="35">
        <f t="shared" si="47"/>
        <v>6.26</v>
      </c>
    </row>
    <row r="976" spans="1:14">
      <c r="A976" s="33">
        <v>41323</v>
      </c>
      <c r="B976" s="29">
        <v>647</v>
      </c>
      <c r="C976">
        <v>5</v>
      </c>
      <c r="D976" s="34" t="s">
        <v>173</v>
      </c>
      <c r="E976" s="34" t="s">
        <v>168</v>
      </c>
      <c r="F976" s="35">
        <v>24.95</v>
      </c>
      <c r="G976" s="36">
        <v>0</v>
      </c>
      <c r="H976" s="35">
        <v>24.95</v>
      </c>
      <c r="I976" s="35">
        <v>12.27</v>
      </c>
      <c r="J976">
        <v>5</v>
      </c>
      <c r="K976">
        <v>3020</v>
      </c>
      <c r="L976" s="37">
        <f t="shared" si="45"/>
        <v>124.75</v>
      </c>
      <c r="M976" s="35">
        <f t="shared" si="46"/>
        <v>0</v>
      </c>
      <c r="N976" s="35">
        <f t="shared" si="47"/>
        <v>63.4</v>
      </c>
    </row>
    <row r="977" spans="1:14">
      <c r="A977" s="33">
        <v>41323</v>
      </c>
      <c r="B977" s="29">
        <v>648</v>
      </c>
      <c r="C977">
        <v>4</v>
      </c>
      <c r="D977" s="34" t="s">
        <v>167</v>
      </c>
      <c r="E977" s="34" t="s">
        <v>168</v>
      </c>
      <c r="F977" s="35">
        <v>73.95</v>
      </c>
      <c r="G977" s="36">
        <v>0</v>
      </c>
      <c r="H977" s="35">
        <v>73.95</v>
      </c>
      <c r="I977" s="35">
        <v>38.86</v>
      </c>
      <c r="J977">
        <v>2</v>
      </c>
      <c r="K977">
        <v>3032</v>
      </c>
      <c r="L977" s="37">
        <f t="shared" si="45"/>
        <v>147.9</v>
      </c>
      <c r="M977" s="35">
        <f t="shared" si="46"/>
        <v>0</v>
      </c>
      <c r="N977" s="35">
        <f t="shared" si="47"/>
        <v>70.180000000000007</v>
      </c>
    </row>
    <row r="978" spans="1:14">
      <c r="A978" s="33">
        <v>41323</v>
      </c>
      <c r="B978" s="29">
        <v>649</v>
      </c>
      <c r="C978">
        <v>2</v>
      </c>
      <c r="D978" s="34" t="s">
        <v>171</v>
      </c>
      <c r="E978" s="34" t="s">
        <v>168</v>
      </c>
      <c r="F978" s="35">
        <v>44.95</v>
      </c>
      <c r="G978" s="36">
        <v>0.1</v>
      </c>
      <c r="H978" s="35">
        <v>40.46</v>
      </c>
      <c r="I978" s="35">
        <v>27.95</v>
      </c>
      <c r="J978">
        <v>7</v>
      </c>
      <c r="K978">
        <v>3016</v>
      </c>
      <c r="L978" s="37">
        <f t="shared" si="45"/>
        <v>283.22000000000003</v>
      </c>
      <c r="M978" s="35">
        <f t="shared" si="46"/>
        <v>4.490000000000002</v>
      </c>
      <c r="N978" s="35">
        <f t="shared" si="47"/>
        <v>87.570000000000007</v>
      </c>
    </row>
    <row r="979" spans="1:14">
      <c r="A979" s="33">
        <v>41323</v>
      </c>
      <c r="B979" s="29">
        <v>650</v>
      </c>
      <c r="C979">
        <v>43</v>
      </c>
      <c r="D979" s="34" t="s">
        <v>171</v>
      </c>
      <c r="E979" s="34" t="s">
        <v>168</v>
      </c>
      <c r="F979" s="35">
        <v>11.95</v>
      </c>
      <c r="G979" s="36">
        <v>0</v>
      </c>
      <c r="H979" s="35">
        <v>11.95</v>
      </c>
      <c r="I979" s="35">
        <v>3.32</v>
      </c>
      <c r="J979">
        <v>2</v>
      </c>
      <c r="K979">
        <v>3025</v>
      </c>
      <c r="L979" s="37">
        <f t="shared" si="45"/>
        <v>23.9</v>
      </c>
      <c r="M979" s="35">
        <f t="shared" si="46"/>
        <v>0</v>
      </c>
      <c r="N979" s="35">
        <f t="shared" si="47"/>
        <v>17.259999999999998</v>
      </c>
    </row>
    <row r="980" spans="1:14">
      <c r="A980" s="33">
        <v>41323</v>
      </c>
      <c r="B980" s="29">
        <v>650</v>
      </c>
      <c r="C980">
        <v>43</v>
      </c>
      <c r="D980" s="34" t="s">
        <v>171</v>
      </c>
      <c r="E980" s="34" t="s">
        <v>168</v>
      </c>
      <c r="F980" s="35">
        <v>11.95</v>
      </c>
      <c r="G980" s="36">
        <v>0</v>
      </c>
      <c r="H980" s="35">
        <v>11.95</v>
      </c>
      <c r="I980" s="35">
        <v>3.32</v>
      </c>
      <c r="J980">
        <v>3</v>
      </c>
      <c r="K980">
        <v>3025</v>
      </c>
      <c r="L980" s="37">
        <f t="shared" si="45"/>
        <v>35.849999999999994</v>
      </c>
      <c r="M980" s="35">
        <f t="shared" si="46"/>
        <v>0</v>
      </c>
      <c r="N980" s="35">
        <f t="shared" si="47"/>
        <v>25.889999999999997</v>
      </c>
    </row>
    <row r="981" spans="1:14">
      <c r="A981" s="33">
        <v>41323</v>
      </c>
      <c r="B981" s="29">
        <v>651</v>
      </c>
      <c r="C981">
        <v>36</v>
      </c>
      <c r="D981" s="34" t="s">
        <v>167</v>
      </c>
      <c r="E981" s="34" t="s">
        <v>168</v>
      </c>
      <c r="F981" s="35">
        <v>26.95</v>
      </c>
      <c r="G981" s="36">
        <v>0</v>
      </c>
      <c r="H981" s="35">
        <v>26.95</v>
      </c>
      <c r="I981" s="35">
        <v>12.53</v>
      </c>
      <c r="J981">
        <v>3</v>
      </c>
      <c r="K981">
        <v>3017</v>
      </c>
      <c r="L981" s="37">
        <f t="shared" si="45"/>
        <v>80.849999999999994</v>
      </c>
      <c r="M981" s="35">
        <f t="shared" si="46"/>
        <v>0</v>
      </c>
      <c r="N981" s="35">
        <f t="shared" si="47"/>
        <v>43.26</v>
      </c>
    </row>
    <row r="982" spans="1:14">
      <c r="A982" s="33">
        <v>41323</v>
      </c>
      <c r="B982" s="29">
        <v>652</v>
      </c>
      <c r="C982">
        <v>27</v>
      </c>
      <c r="D982" s="34" t="s">
        <v>167</v>
      </c>
      <c r="E982" s="34" t="s">
        <v>168</v>
      </c>
      <c r="F982" s="35">
        <v>4.95</v>
      </c>
      <c r="G982" s="36">
        <v>0</v>
      </c>
      <c r="H982" s="35">
        <v>4.95</v>
      </c>
      <c r="I982" s="35">
        <v>1.82</v>
      </c>
      <c r="J982">
        <v>4</v>
      </c>
      <c r="K982">
        <v>3019</v>
      </c>
      <c r="L982" s="37">
        <f t="shared" si="45"/>
        <v>19.8</v>
      </c>
      <c r="M982" s="35">
        <f t="shared" si="46"/>
        <v>0</v>
      </c>
      <c r="N982" s="35">
        <f t="shared" si="47"/>
        <v>12.52</v>
      </c>
    </row>
    <row r="983" spans="1:14">
      <c r="A983" s="33">
        <v>41323</v>
      </c>
      <c r="B983" s="29">
        <v>653</v>
      </c>
      <c r="C983">
        <v>1</v>
      </c>
      <c r="D983" s="34" t="s">
        <v>171</v>
      </c>
      <c r="E983" s="34" t="s">
        <v>168</v>
      </c>
      <c r="F983" s="35">
        <v>43.95</v>
      </c>
      <c r="G983" s="36">
        <v>0</v>
      </c>
      <c r="H983" s="35">
        <v>43.95</v>
      </c>
      <c r="I983" s="35">
        <v>25.6</v>
      </c>
      <c r="J983">
        <v>1</v>
      </c>
      <c r="K983">
        <v>3032</v>
      </c>
      <c r="L983" s="37">
        <f t="shared" si="45"/>
        <v>43.95</v>
      </c>
      <c r="M983" s="35">
        <f t="shared" si="46"/>
        <v>0</v>
      </c>
      <c r="N983" s="35">
        <f t="shared" si="47"/>
        <v>18.350000000000001</v>
      </c>
    </row>
    <row r="984" spans="1:14">
      <c r="A984" s="33">
        <v>41323</v>
      </c>
      <c r="B984" s="29">
        <v>654</v>
      </c>
      <c r="C984">
        <v>26</v>
      </c>
      <c r="D984" s="34" t="s">
        <v>173</v>
      </c>
      <c r="E984" s="34" t="s">
        <v>168</v>
      </c>
      <c r="F984" s="35">
        <v>0.95</v>
      </c>
      <c r="G984" s="36">
        <v>0.1</v>
      </c>
      <c r="H984" s="35">
        <v>0.86</v>
      </c>
      <c r="I984" s="35">
        <v>0.42</v>
      </c>
      <c r="J984">
        <v>12</v>
      </c>
      <c r="K984">
        <v>3024</v>
      </c>
      <c r="L984" s="37">
        <f t="shared" si="45"/>
        <v>10.32</v>
      </c>
      <c r="M984" s="35">
        <f t="shared" si="46"/>
        <v>8.9999999999999969E-2</v>
      </c>
      <c r="N984" s="35">
        <f t="shared" si="47"/>
        <v>5.28</v>
      </c>
    </row>
    <row r="985" spans="1:14">
      <c r="A985" s="33">
        <v>41323</v>
      </c>
      <c r="B985" s="29">
        <v>655</v>
      </c>
      <c r="C985">
        <v>13</v>
      </c>
      <c r="D985" s="34" t="s">
        <v>171</v>
      </c>
      <c r="E985" s="34" t="s">
        <v>168</v>
      </c>
      <c r="F985" s="35">
        <v>26.95</v>
      </c>
      <c r="G985" s="36">
        <v>0.1</v>
      </c>
      <c r="H985" s="35">
        <v>24.26</v>
      </c>
      <c r="I985" s="35">
        <v>13.26</v>
      </c>
      <c r="J985">
        <v>17</v>
      </c>
      <c r="K985">
        <v>3016</v>
      </c>
      <c r="L985" s="37">
        <f t="shared" si="45"/>
        <v>412.42</v>
      </c>
      <c r="M985" s="35">
        <f t="shared" si="46"/>
        <v>2.6899999999999977</v>
      </c>
      <c r="N985" s="35">
        <f t="shared" si="47"/>
        <v>187.00000000000003</v>
      </c>
    </row>
    <row r="986" spans="1:14">
      <c r="A986" s="33">
        <v>41323</v>
      </c>
      <c r="B986" s="29">
        <v>656</v>
      </c>
      <c r="C986">
        <v>16</v>
      </c>
      <c r="D986" s="34" t="s">
        <v>173</v>
      </c>
      <c r="E986" s="34" t="s">
        <v>168</v>
      </c>
      <c r="F986" s="35">
        <v>27.95</v>
      </c>
      <c r="G986" s="36">
        <v>0</v>
      </c>
      <c r="H986" s="35">
        <v>27.95</v>
      </c>
      <c r="I986" s="35">
        <v>15.85</v>
      </c>
      <c r="J986">
        <v>2</v>
      </c>
      <c r="K986">
        <v>3030</v>
      </c>
      <c r="L986" s="37">
        <f t="shared" si="45"/>
        <v>55.9</v>
      </c>
      <c r="M986" s="35">
        <f t="shared" si="46"/>
        <v>0</v>
      </c>
      <c r="N986" s="35">
        <f t="shared" si="47"/>
        <v>24.2</v>
      </c>
    </row>
    <row r="987" spans="1:14">
      <c r="A987" s="33">
        <v>41324</v>
      </c>
      <c r="B987" s="29">
        <v>657</v>
      </c>
      <c r="C987">
        <v>2</v>
      </c>
      <c r="D987" s="34" t="s">
        <v>170</v>
      </c>
      <c r="E987" s="34" t="s">
        <v>168</v>
      </c>
      <c r="F987" s="35">
        <v>44.95</v>
      </c>
      <c r="G987" s="36">
        <v>0</v>
      </c>
      <c r="H987" s="35">
        <v>44.95</v>
      </c>
      <c r="I987" s="35">
        <v>27.95</v>
      </c>
      <c r="J987">
        <v>6</v>
      </c>
      <c r="K987">
        <v>3021</v>
      </c>
      <c r="L987" s="37">
        <f t="shared" si="45"/>
        <v>269.70000000000005</v>
      </c>
      <c r="M987" s="35">
        <f t="shared" si="46"/>
        <v>0</v>
      </c>
      <c r="N987" s="35">
        <f t="shared" si="47"/>
        <v>102.00000000000003</v>
      </c>
    </row>
    <row r="988" spans="1:14">
      <c r="A988" s="33">
        <v>41324</v>
      </c>
      <c r="B988" s="29">
        <v>658</v>
      </c>
      <c r="C988">
        <v>28</v>
      </c>
      <c r="D988" s="34" t="s">
        <v>169</v>
      </c>
      <c r="E988" s="34" t="s">
        <v>168</v>
      </c>
      <c r="F988" s="35">
        <v>0.95</v>
      </c>
      <c r="G988" s="36">
        <v>0.1</v>
      </c>
      <c r="H988" s="35">
        <v>0.86</v>
      </c>
      <c r="I988" s="35">
        <v>0.5</v>
      </c>
      <c r="J988">
        <v>2</v>
      </c>
      <c r="K988">
        <v>3023</v>
      </c>
      <c r="L988" s="37">
        <f t="shared" si="45"/>
        <v>1.72</v>
      </c>
      <c r="M988" s="35">
        <f t="shared" si="46"/>
        <v>8.9999999999999969E-2</v>
      </c>
      <c r="N988" s="35">
        <f t="shared" si="47"/>
        <v>0.72</v>
      </c>
    </row>
    <row r="989" spans="1:14">
      <c r="A989" s="33">
        <v>41324</v>
      </c>
      <c r="B989" s="29">
        <v>659</v>
      </c>
      <c r="C989">
        <v>28</v>
      </c>
      <c r="D989" s="34" t="s">
        <v>170</v>
      </c>
      <c r="E989" s="34" t="s">
        <v>168</v>
      </c>
      <c r="F989" s="35">
        <v>0.95</v>
      </c>
      <c r="G989" s="36">
        <v>0</v>
      </c>
      <c r="H989" s="35">
        <v>0.95</v>
      </c>
      <c r="I989" s="35">
        <v>0.5</v>
      </c>
      <c r="J989">
        <v>20</v>
      </c>
      <c r="K989">
        <v>3025</v>
      </c>
      <c r="L989" s="37">
        <f t="shared" si="45"/>
        <v>19</v>
      </c>
      <c r="M989" s="35">
        <f t="shared" si="46"/>
        <v>0</v>
      </c>
      <c r="N989" s="35">
        <f t="shared" si="47"/>
        <v>9</v>
      </c>
    </row>
    <row r="990" spans="1:14">
      <c r="A990" s="33">
        <v>41324</v>
      </c>
      <c r="B990" s="29">
        <v>660</v>
      </c>
      <c r="C990">
        <v>34</v>
      </c>
      <c r="D990" s="34" t="s">
        <v>167</v>
      </c>
      <c r="E990" s="34" t="s">
        <v>168</v>
      </c>
      <c r="F990" s="35">
        <v>37.950000000000003</v>
      </c>
      <c r="G990" s="36">
        <v>0</v>
      </c>
      <c r="H990" s="35">
        <v>37.950000000000003</v>
      </c>
      <c r="I990" s="35">
        <v>15.35</v>
      </c>
      <c r="J990">
        <v>11</v>
      </c>
      <c r="K990">
        <v>3018</v>
      </c>
      <c r="L990" s="37">
        <f t="shared" si="45"/>
        <v>417.45000000000005</v>
      </c>
      <c r="M990" s="35">
        <f t="shared" si="46"/>
        <v>0</v>
      </c>
      <c r="N990" s="35">
        <f t="shared" si="47"/>
        <v>248.60000000000002</v>
      </c>
    </row>
    <row r="991" spans="1:14">
      <c r="A991" s="33">
        <v>41324</v>
      </c>
      <c r="B991" s="29">
        <v>660</v>
      </c>
      <c r="C991">
        <v>11</v>
      </c>
      <c r="D991" s="34" t="s">
        <v>167</v>
      </c>
      <c r="E991" s="34" t="s">
        <v>168</v>
      </c>
      <c r="F991" s="35">
        <v>65.95</v>
      </c>
      <c r="G991" s="36">
        <v>0</v>
      </c>
      <c r="H991" s="35">
        <v>65.95</v>
      </c>
      <c r="I991" s="35">
        <v>37.97</v>
      </c>
      <c r="J991">
        <v>18</v>
      </c>
      <c r="K991">
        <v>3018</v>
      </c>
      <c r="L991" s="37">
        <f t="shared" si="45"/>
        <v>1187.1000000000001</v>
      </c>
      <c r="M991" s="35">
        <f t="shared" si="46"/>
        <v>0</v>
      </c>
      <c r="N991" s="35">
        <f t="shared" si="47"/>
        <v>503.6400000000001</v>
      </c>
    </row>
    <row r="992" spans="1:14">
      <c r="A992" s="33">
        <v>41324</v>
      </c>
      <c r="B992" s="29">
        <v>661</v>
      </c>
      <c r="C992">
        <v>14</v>
      </c>
      <c r="D992" s="34" t="s">
        <v>170</v>
      </c>
      <c r="E992" s="34" t="s">
        <v>168</v>
      </c>
      <c r="F992" s="35">
        <v>31.95</v>
      </c>
      <c r="G992" s="36">
        <v>0</v>
      </c>
      <c r="H992" s="35">
        <v>31.95</v>
      </c>
      <c r="I992" s="35">
        <v>17.38</v>
      </c>
      <c r="J992">
        <v>1</v>
      </c>
      <c r="K992">
        <v>3010</v>
      </c>
      <c r="L992" s="37">
        <f t="shared" si="45"/>
        <v>31.95</v>
      </c>
      <c r="M992" s="35">
        <f t="shared" si="46"/>
        <v>0</v>
      </c>
      <c r="N992" s="35">
        <f t="shared" si="47"/>
        <v>14.57</v>
      </c>
    </row>
    <row r="993" spans="1:14">
      <c r="A993" s="33">
        <v>41324</v>
      </c>
      <c r="B993" s="29">
        <v>661</v>
      </c>
      <c r="C993">
        <v>14</v>
      </c>
      <c r="D993" s="34" t="s">
        <v>170</v>
      </c>
      <c r="E993" s="34" t="s">
        <v>168</v>
      </c>
      <c r="F993" s="35">
        <v>31.95</v>
      </c>
      <c r="G993" s="36">
        <v>0</v>
      </c>
      <c r="H993" s="35">
        <v>31.95</v>
      </c>
      <c r="I993" s="35">
        <v>17.38</v>
      </c>
      <c r="J993">
        <v>3</v>
      </c>
      <c r="K993">
        <v>3010</v>
      </c>
      <c r="L993" s="37">
        <f t="shared" si="45"/>
        <v>95.85</v>
      </c>
      <c r="M993" s="35">
        <f t="shared" si="46"/>
        <v>0</v>
      </c>
      <c r="N993" s="35">
        <f t="shared" si="47"/>
        <v>43.71</v>
      </c>
    </row>
    <row r="994" spans="1:14">
      <c r="A994" s="33">
        <v>41324</v>
      </c>
      <c r="B994" s="29">
        <v>662</v>
      </c>
      <c r="C994">
        <v>49</v>
      </c>
      <c r="D994" s="34" t="s">
        <v>169</v>
      </c>
      <c r="E994" s="34" t="s">
        <v>168</v>
      </c>
      <c r="F994" s="35">
        <v>63.95</v>
      </c>
      <c r="G994" s="36">
        <v>0</v>
      </c>
      <c r="H994" s="35">
        <v>63.95</v>
      </c>
      <c r="I994" s="35">
        <v>27.1</v>
      </c>
      <c r="J994">
        <v>2</v>
      </c>
      <c r="K994">
        <v>3029</v>
      </c>
      <c r="L994" s="37">
        <f t="shared" si="45"/>
        <v>127.9</v>
      </c>
      <c r="M994" s="35">
        <f t="shared" si="46"/>
        <v>0</v>
      </c>
      <c r="N994" s="35">
        <f t="shared" si="47"/>
        <v>73.7</v>
      </c>
    </row>
    <row r="995" spans="1:14">
      <c r="A995" s="33">
        <v>41324</v>
      </c>
      <c r="B995" s="29">
        <v>662</v>
      </c>
      <c r="C995">
        <v>39</v>
      </c>
      <c r="D995" s="34" t="s">
        <v>169</v>
      </c>
      <c r="E995" s="34" t="s">
        <v>168</v>
      </c>
      <c r="F995" s="35">
        <v>26.95</v>
      </c>
      <c r="G995" s="36">
        <v>0</v>
      </c>
      <c r="H995" s="35">
        <v>26.95</v>
      </c>
      <c r="I995" s="35">
        <v>12.24</v>
      </c>
      <c r="J995">
        <v>2</v>
      </c>
      <c r="K995">
        <v>3029</v>
      </c>
      <c r="L995" s="37">
        <f t="shared" si="45"/>
        <v>53.9</v>
      </c>
      <c r="M995" s="35">
        <f t="shared" si="46"/>
        <v>0</v>
      </c>
      <c r="N995" s="35">
        <f t="shared" si="47"/>
        <v>29.419999999999998</v>
      </c>
    </row>
    <row r="996" spans="1:14">
      <c r="A996" s="33">
        <v>41324</v>
      </c>
      <c r="B996" s="29">
        <v>663</v>
      </c>
      <c r="C996">
        <v>41</v>
      </c>
      <c r="D996" s="34" t="s">
        <v>169</v>
      </c>
      <c r="E996" s="34" t="s">
        <v>168</v>
      </c>
      <c r="F996" s="35">
        <v>18.95</v>
      </c>
      <c r="G996" s="36">
        <v>0</v>
      </c>
      <c r="H996" s="35">
        <v>18.95</v>
      </c>
      <c r="I996" s="35">
        <v>9.98</v>
      </c>
      <c r="J996">
        <v>23</v>
      </c>
      <c r="K996">
        <v>3013</v>
      </c>
      <c r="L996" s="37">
        <f t="shared" si="45"/>
        <v>435.84999999999997</v>
      </c>
      <c r="M996" s="35">
        <f t="shared" si="46"/>
        <v>0</v>
      </c>
      <c r="N996" s="35">
        <f t="shared" si="47"/>
        <v>206.30999999999997</v>
      </c>
    </row>
    <row r="997" spans="1:14">
      <c r="A997" s="33">
        <v>41324</v>
      </c>
      <c r="B997" s="29">
        <v>663</v>
      </c>
      <c r="C997">
        <v>5</v>
      </c>
      <c r="D997" s="34" t="s">
        <v>169</v>
      </c>
      <c r="E997" s="34" t="s">
        <v>168</v>
      </c>
      <c r="F997" s="35">
        <v>24.95</v>
      </c>
      <c r="G997" s="36">
        <v>0</v>
      </c>
      <c r="H997" s="35">
        <v>24.95</v>
      </c>
      <c r="I997" s="35">
        <v>12.27</v>
      </c>
      <c r="J997">
        <v>7</v>
      </c>
      <c r="K997">
        <v>3013</v>
      </c>
      <c r="L997" s="37">
        <f t="shared" si="45"/>
        <v>174.65</v>
      </c>
      <c r="M997" s="35">
        <f t="shared" si="46"/>
        <v>0</v>
      </c>
      <c r="N997" s="35">
        <f t="shared" si="47"/>
        <v>88.759999999999991</v>
      </c>
    </row>
    <row r="998" spans="1:14">
      <c r="A998" s="33">
        <v>41324</v>
      </c>
      <c r="B998" s="29">
        <v>664</v>
      </c>
      <c r="C998">
        <v>40</v>
      </c>
      <c r="D998" s="34" t="s">
        <v>167</v>
      </c>
      <c r="E998" s="34" t="s">
        <v>168</v>
      </c>
      <c r="F998" s="35">
        <v>16.95</v>
      </c>
      <c r="G998" s="36">
        <v>0</v>
      </c>
      <c r="H998" s="35">
        <v>16.95</v>
      </c>
      <c r="I998" s="35">
        <v>6.53</v>
      </c>
      <c r="J998">
        <v>25</v>
      </c>
      <c r="K998">
        <v>3016</v>
      </c>
      <c r="L998" s="37">
        <f t="shared" si="45"/>
        <v>423.75</v>
      </c>
      <c r="M998" s="35">
        <f t="shared" si="46"/>
        <v>0</v>
      </c>
      <c r="N998" s="35">
        <f t="shared" si="47"/>
        <v>260.49999999999994</v>
      </c>
    </row>
    <row r="999" spans="1:14">
      <c r="A999" s="33">
        <v>41324</v>
      </c>
      <c r="B999" s="29">
        <v>665</v>
      </c>
      <c r="C999">
        <v>43</v>
      </c>
      <c r="D999" s="34" t="s">
        <v>169</v>
      </c>
      <c r="E999" s="34" t="s">
        <v>168</v>
      </c>
      <c r="F999" s="35">
        <v>11.95</v>
      </c>
      <c r="G999" s="36">
        <v>0</v>
      </c>
      <c r="H999" s="35">
        <v>11.95</v>
      </c>
      <c r="I999" s="35">
        <v>3.32</v>
      </c>
      <c r="J999">
        <v>3</v>
      </c>
      <c r="K999">
        <v>3027</v>
      </c>
      <c r="L999" s="37">
        <f t="shared" si="45"/>
        <v>35.849999999999994</v>
      </c>
      <c r="M999" s="35">
        <f t="shared" si="46"/>
        <v>0</v>
      </c>
      <c r="N999" s="35">
        <f t="shared" si="47"/>
        <v>25.889999999999997</v>
      </c>
    </row>
    <row r="1000" spans="1:14">
      <c r="A1000" s="33">
        <v>41324</v>
      </c>
      <c r="B1000" s="29">
        <v>666</v>
      </c>
      <c r="C1000">
        <v>31</v>
      </c>
      <c r="D1000" s="34" t="s">
        <v>170</v>
      </c>
      <c r="E1000" s="34" t="s">
        <v>168</v>
      </c>
      <c r="F1000" s="35">
        <v>0.95</v>
      </c>
      <c r="G1000" s="36">
        <v>0</v>
      </c>
      <c r="H1000" s="35">
        <v>0.95</v>
      </c>
      <c r="I1000" s="35">
        <v>0.34</v>
      </c>
      <c r="J1000">
        <v>1</v>
      </c>
      <c r="K1000">
        <v>3028</v>
      </c>
      <c r="L1000" s="37">
        <f t="shared" si="45"/>
        <v>0.95</v>
      </c>
      <c r="M1000" s="35">
        <f t="shared" si="46"/>
        <v>0</v>
      </c>
      <c r="N1000" s="35">
        <f t="shared" si="47"/>
        <v>0.60999999999999988</v>
      </c>
    </row>
    <row r="1001" spans="1:14">
      <c r="A1001" s="33">
        <v>41324</v>
      </c>
      <c r="B1001" s="29">
        <v>667</v>
      </c>
      <c r="C1001">
        <v>29</v>
      </c>
      <c r="D1001" s="34" t="s">
        <v>169</v>
      </c>
      <c r="E1001" s="34" t="s">
        <v>168</v>
      </c>
      <c r="F1001" s="35">
        <v>40.950000000000003</v>
      </c>
      <c r="G1001" s="36">
        <v>0.1</v>
      </c>
      <c r="H1001" s="35">
        <v>36.86</v>
      </c>
      <c r="I1001" s="35">
        <v>15.51</v>
      </c>
      <c r="J1001">
        <v>3</v>
      </c>
      <c r="K1001">
        <v>3028</v>
      </c>
      <c r="L1001" s="37">
        <f t="shared" si="45"/>
        <v>110.58</v>
      </c>
      <c r="M1001" s="35">
        <f t="shared" si="46"/>
        <v>4.0900000000000034</v>
      </c>
      <c r="N1001" s="35">
        <f t="shared" si="47"/>
        <v>64.050000000000011</v>
      </c>
    </row>
    <row r="1002" spans="1:14">
      <c r="A1002" s="33">
        <v>41324</v>
      </c>
      <c r="B1002" s="29">
        <v>668</v>
      </c>
      <c r="C1002">
        <v>6</v>
      </c>
      <c r="D1002" s="34" t="s">
        <v>170</v>
      </c>
      <c r="E1002" s="34" t="s">
        <v>168</v>
      </c>
      <c r="F1002" s="35">
        <v>55.95</v>
      </c>
      <c r="G1002" s="36">
        <v>0</v>
      </c>
      <c r="H1002" s="35">
        <v>55.95</v>
      </c>
      <c r="I1002" s="35">
        <v>16.059999999999999</v>
      </c>
      <c r="J1002">
        <v>26</v>
      </c>
      <c r="K1002">
        <v>3027</v>
      </c>
      <c r="L1002" s="37">
        <f t="shared" si="45"/>
        <v>1454.7</v>
      </c>
      <c r="M1002" s="35">
        <f t="shared" si="46"/>
        <v>0</v>
      </c>
      <c r="N1002" s="35">
        <f t="shared" si="47"/>
        <v>1037.1400000000001</v>
      </c>
    </row>
    <row r="1003" spans="1:14">
      <c r="A1003" s="33">
        <v>41324</v>
      </c>
      <c r="B1003" s="29">
        <v>669</v>
      </c>
      <c r="C1003">
        <v>43</v>
      </c>
      <c r="D1003" s="34" t="s">
        <v>169</v>
      </c>
      <c r="E1003" s="34" t="s">
        <v>168</v>
      </c>
      <c r="F1003" s="35">
        <v>11.95</v>
      </c>
      <c r="G1003" s="36">
        <v>0</v>
      </c>
      <c r="H1003" s="35">
        <v>11.95</v>
      </c>
      <c r="I1003" s="35">
        <v>3.32</v>
      </c>
      <c r="J1003">
        <v>3</v>
      </c>
      <c r="K1003">
        <v>3028</v>
      </c>
      <c r="L1003" s="37">
        <f t="shared" si="45"/>
        <v>35.849999999999994</v>
      </c>
      <c r="M1003" s="35">
        <f t="shared" si="46"/>
        <v>0</v>
      </c>
      <c r="N1003" s="35">
        <f t="shared" si="47"/>
        <v>25.889999999999997</v>
      </c>
    </row>
    <row r="1004" spans="1:14">
      <c r="A1004" s="33">
        <v>41324</v>
      </c>
      <c r="B1004" s="29">
        <v>669</v>
      </c>
      <c r="C1004">
        <v>40</v>
      </c>
      <c r="D1004" s="34" t="s">
        <v>169</v>
      </c>
      <c r="E1004" s="34" t="s">
        <v>168</v>
      </c>
      <c r="F1004" s="35">
        <v>16.95</v>
      </c>
      <c r="G1004" s="36">
        <v>0</v>
      </c>
      <c r="H1004" s="35">
        <v>16.95</v>
      </c>
      <c r="I1004" s="35">
        <v>6.53</v>
      </c>
      <c r="J1004">
        <v>16</v>
      </c>
      <c r="K1004">
        <v>3028</v>
      </c>
      <c r="L1004" s="37">
        <f t="shared" si="45"/>
        <v>271.2</v>
      </c>
      <c r="M1004" s="35">
        <f t="shared" si="46"/>
        <v>0</v>
      </c>
      <c r="N1004" s="35">
        <f t="shared" si="47"/>
        <v>166.71999999999997</v>
      </c>
    </row>
    <row r="1005" spans="1:14">
      <c r="A1005" s="33">
        <v>41324</v>
      </c>
      <c r="B1005" s="29">
        <v>670</v>
      </c>
      <c r="C1005">
        <v>21</v>
      </c>
      <c r="D1005" s="34" t="s">
        <v>167</v>
      </c>
      <c r="E1005" s="34" t="s">
        <v>168</v>
      </c>
      <c r="F1005" s="35">
        <v>26.95</v>
      </c>
      <c r="G1005" s="36">
        <v>0</v>
      </c>
      <c r="H1005" s="35">
        <v>26.95</v>
      </c>
      <c r="I1005" s="35">
        <v>12.42</v>
      </c>
      <c r="J1005">
        <v>7</v>
      </c>
      <c r="K1005">
        <v>3029</v>
      </c>
      <c r="L1005" s="37">
        <f t="shared" si="45"/>
        <v>188.65</v>
      </c>
      <c r="M1005" s="35">
        <f t="shared" si="46"/>
        <v>0</v>
      </c>
      <c r="N1005" s="35">
        <f t="shared" si="47"/>
        <v>101.71</v>
      </c>
    </row>
    <row r="1006" spans="1:14">
      <c r="A1006" s="33">
        <v>41324</v>
      </c>
      <c r="B1006" s="29">
        <v>671</v>
      </c>
      <c r="C1006">
        <v>18</v>
      </c>
      <c r="D1006" s="34" t="s">
        <v>170</v>
      </c>
      <c r="E1006" s="34" t="s">
        <v>168</v>
      </c>
      <c r="F1006" s="35">
        <v>54.95</v>
      </c>
      <c r="G1006" s="36">
        <v>0</v>
      </c>
      <c r="H1006" s="35">
        <v>54.95</v>
      </c>
      <c r="I1006" s="35">
        <v>26.65</v>
      </c>
      <c r="J1006">
        <v>27</v>
      </c>
      <c r="K1006">
        <v>3022</v>
      </c>
      <c r="L1006" s="37">
        <f t="shared" si="45"/>
        <v>1483.65</v>
      </c>
      <c r="M1006" s="35">
        <f t="shared" si="46"/>
        <v>0</v>
      </c>
      <c r="N1006" s="35">
        <f t="shared" si="47"/>
        <v>764.10000000000014</v>
      </c>
    </row>
    <row r="1007" spans="1:14">
      <c r="A1007" s="33">
        <v>41324</v>
      </c>
      <c r="B1007" s="29">
        <v>672</v>
      </c>
      <c r="C1007">
        <v>15</v>
      </c>
      <c r="D1007" s="34" t="s">
        <v>167</v>
      </c>
      <c r="E1007" s="34" t="s">
        <v>168</v>
      </c>
      <c r="F1007" s="35">
        <v>28.95</v>
      </c>
      <c r="G1007" s="36">
        <v>0</v>
      </c>
      <c r="H1007" s="35">
        <v>28.95</v>
      </c>
      <c r="I1007" s="35">
        <v>17.53</v>
      </c>
      <c r="J1007">
        <v>30</v>
      </c>
      <c r="K1007">
        <v>3014</v>
      </c>
      <c r="L1007" s="37">
        <f t="shared" si="45"/>
        <v>868.5</v>
      </c>
      <c r="M1007" s="35">
        <f t="shared" si="46"/>
        <v>0</v>
      </c>
      <c r="N1007" s="35">
        <f t="shared" si="47"/>
        <v>342.59999999999997</v>
      </c>
    </row>
    <row r="1008" spans="1:14">
      <c r="A1008" s="33">
        <v>41324</v>
      </c>
      <c r="B1008" s="29">
        <v>672</v>
      </c>
      <c r="C1008">
        <v>5</v>
      </c>
      <c r="D1008" s="34" t="s">
        <v>167</v>
      </c>
      <c r="E1008" s="34" t="s">
        <v>168</v>
      </c>
      <c r="F1008" s="35">
        <v>24.95</v>
      </c>
      <c r="G1008" s="36">
        <v>0.1</v>
      </c>
      <c r="H1008" s="35">
        <v>22.46</v>
      </c>
      <c r="I1008" s="35">
        <v>12.27</v>
      </c>
      <c r="J1008">
        <v>3</v>
      </c>
      <c r="K1008">
        <v>3014</v>
      </c>
      <c r="L1008" s="37">
        <f t="shared" si="45"/>
        <v>67.38</v>
      </c>
      <c r="M1008" s="35">
        <f t="shared" si="46"/>
        <v>2.4899999999999984</v>
      </c>
      <c r="N1008" s="35">
        <f t="shared" si="47"/>
        <v>30.570000000000004</v>
      </c>
    </row>
    <row r="1009" spans="1:14">
      <c r="A1009" s="33">
        <v>41324</v>
      </c>
      <c r="B1009" s="29">
        <v>673</v>
      </c>
      <c r="C1009">
        <v>40</v>
      </c>
      <c r="D1009" s="34" t="s">
        <v>169</v>
      </c>
      <c r="E1009" s="34" t="s">
        <v>168</v>
      </c>
      <c r="F1009" s="35">
        <v>16.95</v>
      </c>
      <c r="G1009" s="36">
        <v>0</v>
      </c>
      <c r="H1009" s="35">
        <v>16.95</v>
      </c>
      <c r="I1009" s="35">
        <v>6.53</v>
      </c>
      <c r="J1009">
        <v>8</v>
      </c>
      <c r="K1009">
        <v>3024</v>
      </c>
      <c r="L1009" s="37">
        <f t="shared" si="45"/>
        <v>135.6</v>
      </c>
      <c r="M1009" s="35">
        <f t="shared" si="46"/>
        <v>0</v>
      </c>
      <c r="N1009" s="35">
        <f t="shared" si="47"/>
        <v>83.359999999999985</v>
      </c>
    </row>
    <row r="1010" spans="1:14">
      <c r="A1010" s="33">
        <v>41324</v>
      </c>
      <c r="B1010" s="29">
        <v>673</v>
      </c>
      <c r="C1010">
        <v>23</v>
      </c>
      <c r="D1010" s="34" t="s">
        <v>169</v>
      </c>
      <c r="E1010" s="34" t="s">
        <v>168</v>
      </c>
      <c r="F1010" s="35">
        <v>2.95</v>
      </c>
      <c r="G1010" s="36">
        <v>0.1</v>
      </c>
      <c r="H1010" s="35">
        <v>2.66</v>
      </c>
      <c r="I1010" s="35">
        <v>1.68</v>
      </c>
      <c r="J1010">
        <v>10</v>
      </c>
      <c r="K1010">
        <v>3024</v>
      </c>
      <c r="L1010" s="37">
        <f t="shared" si="45"/>
        <v>26.6</v>
      </c>
      <c r="M1010" s="35">
        <f t="shared" si="46"/>
        <v>0.29000000000000004</v>
      </c>
      <c r="N1010" s="35">
        <f t="shared" si="47"/>
        <v>9.8000000000000025</v>
      </c>
    </row>
    <row r="1011" spans="1:14">
      <c r="A1011" s="33">
        <v>41324</v>
      </c>
      <c r="B1011" s="29">
        <v>673</v>
      </c>
      <c r="C1011">
        <v>17</v>
      </c>
      <c r="D1011" s="34" t="s">
        <v>169</v>
      </c>
      <c r="E1011" s="34" t="s">
        <v>168</v>
      </c>
      <c r="F1011" s="35">
        <v>49.95</v>
      </c>
      <c r="G1011" s="36">
        <v>0</v>
      </c>
      <c r="H1011" s="35">
        <v>49.95</v>
      </c>
      <c r="I1011" s="35">
        <v>23.93</v>
      </c>
      <c r="J1011">
        <v>8</v>
      </c>
      <c r="K1011">
        <v>3024</v>
      </c>
      <c r="L1011" s="37">
        <f t="shared" si="45"/>
        <v>399.6</v>
      </c>
      <c r="M1011" s="35">
        <f t="shared" si="46"/>
        <v>0</v>
      </c>
      <c r="N1011" s="35">
        <f t="shared" si="47"/>
        <v>208.16000000000003</v>
      </c>
    </row>
    <row r="1012" spans="1:14">
      <c r="A1012" s="33">
        <v>41324</v>
      </c>
      <c r="B1012" s="29">
        <v>673</v>
      </c>
      <c r="C1012">
        <v>12</v>
      </c>
      <c r="D1012" s="34" t="s">
        <v>169</v>
      </c>
      <c r="E1012" s="34" t="s">
        <v>168</v>
      </c>
      <c r="F1012" s="35">
        <v>47.95</v>
      </c>
      <c r="G1012" s="36">
        <v>0.1</v>
      </c>
      <c r="H1012" s="35">
        <v>43.16</v>
      </c>
      <c r="I1012" s="35">
        <v>20.7</v>
      </c>
      <c r="J1012">
        <v>3</v>
      </c>
      <c r="K1012">
        <v>3024</v>
      </c>
      <c r="L1012" s="37">
        <f t="shared" si="45"/>
        <v>129.47999999999999</v>
      </c>
      <c r="M1012" s="35">
        <f t="shared" si="46"/>
        <v>4.7900000000000063</v>
      </c>
      <c r="N1012" s="35">
        <f t="shared" si="47"/>
        <v>67.38</v>
      </c>
    </row>
    <row r="1013" spans="1:14">
      <c r="A1013" s="33">
        <v>41324</v>
      </c>
      <c r="B1013" s="29">
        <v>674</v>
      </c>
      <c r="C1013">
        <v>25</v>
      </c>
      <c r="D1013" s="34" t="s">
        <v>167</v>
      </c>
      <c r="E1013" s="34" t="s">
        <v>168</v>
      </c>
      <c r="F1013" s="35">
        <v>0.95</v>
      </c>
      <c r="G1013" s="36">
        <v>0.1</v>
      </c>
      <c r="H1013" s="35">
        <v>0.86</v>
      </c>
      <c r="I1013" s="35">
        <v>0.35</v>
      </c>
      <c r="J1013">
        <v>30</v>
      </c>
      <c r="K1013">
        <v>3022</v>
      </c>
      <c r="L1013" s="37">
        <f t="shared" si="45"/>
        <v>25.8</v>
      </c>
      <c r="M1013" s="35">
        <f t="shared" si="46"/>
        <v>8.9999999999999969E-2</v>
      </c>
      <c r="N1013" s="35">
        <f t="shared" si="47"/>
        <v>15.3</v>
      </c>
    </row>
    <row r="1014" spans="1:14">
      <c r="A1014" s="33">
        <v>41324</v>
      </c>
      <c r="B1014" s="29">
        <v>675</v>
      </c>
      <c r="C1014">
        <v>37</v>
      </c>
      <c r="D1014" s="34" t="s">
        <v>169</v>
      </c>
      <c r="E1014" s="34" t="s">
        <v>168</v>
      </c>
      <c r="F1014" s="35">
        <v>24.95</v>
      </c>
      <c r="G1014" s="36">
        <v>0.1</v>
      </c>
      <c r="H1014" s="35">
        <v>22.46</v>
      </c>
      <c r="I1014" s="35">
        <v>9.3800000000000008</v>
      </c>
      <c r="J1014">
        <v>2</v>
      </c>
      <c r="K1014">
        <v>3022</v>
      </c>
      <c r="L1014" s="37">
        <f t="shared" si="45"/>
        <v>44.92</v>
      </c>
      <c r="M1014" s="35">
        <f t="shared" si="46"/>
        <v>2.4899999999999984</v>
      </c>
      <c r="N1014" s="35">
        <f t="shared" si="47"/>
        <v>26.16</v>
      </c>
    </row>
    <row r="1015" spans="1:14">
      <c r="A1015" s="33">
        <v>41325</v>
      </c>
      <c r="B1015" s="29">
        <v>676</v>
      </c>
      <c r="C1015">
        <v>22</v>
      </c>
      <c r="D1015" s="34" t="s">
        <v>173</v>
      </c>
      <c r="E1015" s="34" t="s">
        <v>172</v>
      </c>
      <c r="F1015" s="35">
        <v>0.95</v>
      </c>
      <c r="G1015" s="36">
        <v>0</v>
      </c>
      <c r="H1015" s="35">
        <v>0.95</v>
      </c>
      <c r="I1015" s="35">
        <v>0.56999999999999995</v>
      </c>
      <c r="J1015">
        <v>5</v>
      </c>
      <c r="K1015">
        <v>3012</v>
      </c>
      <c r="L1015" s="37">
        <f t="shared" si="45"/>
        <v>4.75</v>
      </c>
      <c r="M1015" s="35">
        <f t="shared" si="46"/>
        <v>0</v>
      </c>
      <c r="N1015" s="35">
        <f t="shared" si="47"/>
        <v>1.9</v>
      </c>
    </row>
    <row r="1016" spans="1:14">
      <c r="A1016" s="33">
        <v>41325</v>
      </c>
      <c r="B1016" s="29">
        <v>677</v>
      </c>
      <c r="C1016">
        <v>41</v>
      </c>
      <c r="D1016" s="34" t="s">
        <v>171</v>
      </c>
      <c r="E1016" s="34" t="s">
        <v>172</v>
      </c>
      <c r="F1016" s="35">
        <v>18.95</v>
      </c>
      <c r="G1016" s="36">
        <v>0.1</v>
      </c>
      <c r="H1016" s="35">
        <v>17.059999999999999</v>
      </c>
      <c r="I1016" s="35">
        <v>9.98</v>
      </c>
      <c r="J1016">
        <v>20</v>
      </c>
      <c r="K1016">
        <v>3010</v>
      </c>
      <c r="L1016" s="37">
        <f t="shared" si="45"/>
        <v>341.2</v>
      </c>
      <c r="M1016" s="35">
        <f t="shared" si="46"/>
        <v>1.8900000000000006</v>
      </c>
      <c r="N1016" s="35">
        <f t="shared" si="47"/>
        <v>141.59999999999997</v>
      </c>
    </row>
    <row r="1017" spans="1:14">
      <c r="A1017" s="33">
        <v>41325</v>
      </c>
      <c r="B1017" s="29">
        <v>678</v>
      </c>
      <c r="C1017">
        <v>17</v>
      </c>
      <c r="D1017" s="34" t="s">
        <v>173</v>
      </c>
      <c r="E1017" s="34" t="s">
        <v>172</v>
      </c>
      <c r="F1017" s="35">
        <v>49.95</v>
      </c>
      <c r="G1017" s="36">
        <v>0</v>
      </c>
      <c r="H1017" s="35">
        <v>49.95</v>
      </c>
      <c r="I1017" s="35">
        <v>23.93</v>
      </c>
      <c r="J1017">
        <v>7</v>
      </c>
      <c r="K1017">
        <v>3021</v>
      </c>
      <c r="L1017" s="37">
        <f t="shared" si="45"/>
        <v>349.65000000000003</v>
      </c>
      <c r="M1017" s="35">
        <f t="shared" si="46"/>
        <v>0</v>
      </c>
      <c r="N1017" s="35">
        <f t="shared" si="47"/>
        <v>182.14000000000001</v>
      </c>
    </row>
    <row r="1018" spans="1:14">
      <c r="A1018" s="33">
        <v>41325</v>
      </c>
      <c r="B1018" s="29">
        <v>679</v>
      </c>
      <c r="C1018">
        <v>3</v>
      </c>
      <c r="D1018" s="34" t="s">
        <v>173</v>
      </c>
      <c r="E1018" s="34" t="s">
        <v>172</v>
      </c>
      <c r="F1018" s="35">
        <v>59.95</v>
      </c>
      <c r="G1018" s="36">
        <v>0</v>
      </c>
      <c r="H1018" s="35">
        <v>59.95</v>
      </c>
      <c r="I1018" s="35">
        <v>28.73</v>
      </c>
      <c r="J1018">
        <v>10</v>
      </c>
      <c r="K1018">
        <v>3029</v>
      </c>
      <c r="L1018" s="37">
        <f t="shared" si="45"/>
        <v>599.5</v>
      </c>
      <c r="M1018" s="35">
        <f t="shared" si="46"/>
        <v>0</v>
      </c>
      <c r="N1018" s="35">
        <f t="shared" si="47"/>
        <v>312.20000000000005</v>
      </c>
    </row>
    <row r="1019" spans="1:14">
      <c r="A1019" s="33">
        <v>41325</v>
      </c>
      <c r="B1019" s="29">
        <v>679</v>
      </c>
      <c r="C1019">
        <v>28</v>
      </c>
      <c r="D1019" s="34" t="s">
        <v>173</v>
      </c>
      <c r="E1019" s="34" t="s">
        <v>172</v>
      </c>
      <c r="F1019" s="35">
        <v>0.95</v>
      </c>
      <c r="G1019" s="36">
        <v>0.1</v>
      </c>
      <c r="H1019" s="35">
        <v>0.86</v>
      </c>
      <c r="I1019" s="35">
        <v>0.5</v>
      </c>
      <c r="J1019">
        <v>29</v>
      </c>
      <c r="K1019">
        <v>3029</v>
      </c>
      <c r="L1019" s="37">
        <f t="shared" si="45"/>
        <v>24.94</v>
      </c>
      <c r="M1019" s="35">
        <f t="shared" si="46"/>
        <v>8.9999999999999969E-2</v>
      </c>
      <c r="N1019" s="35">
        <f t="shared" si="47"/>
        <v>10.44</v>
      </c>
    </row>
    <row r="1020" spans="1:14">
      <c r="A1020" s="33">
        <v>41325</v>
      </c>
      <c r="B1020" s="29">
        <v>680</v>
      </c>
      <c r="C1020">
        <v>22</v>
      </c>
      <c r="D1020" s="34" t="s">
        <v>173</v>
      </c>
      <c r="E1020" s="34" t="s">
        <v>172</v>
      </c>
      <c r="F1020" s="35">
        <v>0.95</v>
      </c>
      <c r="G1020" s="36">
        <v>0</v>
      </c>
      <c r="H1020" s="35">
        <v>0.95</v>
      </c>
      <c r="I1020" s="35">
        <v>0.56999999999999995</v>
      </c>
      <c r="J1020">
        <v>17</v>
      </c>
      <c r="K1020">
        <v>3030</v>
      </c>
      <c r="L1020" s="37">
        <f t="shared" si="45"/>
        <v>16.149999999999999</v>
      </c>
      <c r="M1020" s="35">
        <f t="shared" si="46"/>
        <v>0</v>
      </c>
      <c r="N1020" s="35">
        <f t="shared" si="47"/>
        <v>6.46</v>
      </c>
    </row>
    <row r="1021" spans="1:14">
      <c r="A1021" s="33">
        <v>41325</v>
      </c>
      <c r="B1021" s="29">
        <v>680</v>
      </c>
      <c r="C1021">
        <v>17</v>
      </c>
      <c r="D1021" s="34" t="s">
        <v>173</v>
      </c>
      <c r="E1021" s="34" t="s">
        <v>172</v>
      </c>
      <c r="F1021" s="35">
        <v>49.95</v>
      </c>
      <c r="G1021" s="36">
        <v>0</v>
      </c>
      <c r="H1021" s="35">
        <v>49.95</v>
      </c>
      <c r="I1021" s="35">
        <v>23.93</v>
      </c>
      <c r="J1021">
        <v>24</v>
      </c>
      <c r="K1021">
        <v>3030</v>
      </c>
      <c r="L1021" s="37">
        <f t="shared" si="45"/>
        <v>1198.8000000000002</v>
      </c>
      <c r="M1021" s="35">
        <f t="shared" si="46"/>
        <v>0</v>
      </c>
      <c r="N1021" s="35">
        <f t="shared" si="47"/>
        <v>624.48</v>
      </c>
    </row>
    <row r="1022" spans="1:14">
      <c r="A1022" s="33">
        <v>41326</v>
      </c>
      <c r="B1022" s="29">
        <v>681</v>
      </c>
      <c r="C1022">
        <v>27</v>
      </c>
      <c r="D1022" s="34" t="s">
        <v>169</v>
      </c>
      <c r="E1022" s="34" t="s">
        <v>172</v>
      </c>
      <c r="F1022" s="35">
        <v>4.95</v>
      </c>
      <c r="G1022" s="36">
        <v>0</v>
      </c>
      <c r="H1022" s="35">
        <v>4.95</v>
      </c>
      <c r="I1022" s="35">
        <v>1.82</v>
      </c>
      <c r="J1022">
        <v>2</v>
      </c>
      <c r="K1022">
        <v>3014</v>
      </c>
      <c r="L1022" s="37">
        <f t="shared" si="45"/>
        <v>9.9</v>
      </c>
      <c r="M1022" s="35">
        <f t="shared" si="46"/>
        <v>0</v>
      </c>
      <c r="N1022" s="35">
        <f t="shared" si="47"/>
        <v>6.26</v>
      </c>
    </row>
    <row r="1023" spans="1:14">
      <c r="A1023" s="33">
        <v>41326</v>
      </c>
      <c r="B1023" s="29">
        <v>681</v>
      </c>
      <c r="C1023">
        <v>23</v>
      </c>
      <c r="D1023" s="34" t="s">
        <v>169</v>
      </c>
      <c r="E1023" s="34" t="s">
        <v>172</v>
      </c>
      <c r="F1023" s="35">
        <v>2.95</v>
      </c>
      <c r="G1023" s="36">
        <v>0</v>
      </c>
      <c r="H1023" s="35">
        <v>2.95</v>
      </c>
      <c r="I1023" s="35">
        <v>1.68</v>
      </c>
      <c r="J1023">
        <v>9</v>
      </c>
      <c r="K1023">
        <v>3014</v>
      </c>
      <c r="L1023" s="37">
        <f t="shared" si="45"/>
        <v>26.55</v>
      </c>
      <c r="M1023" s="35">
        <f t="shared" si="46"/>
        <v>0</v>
      </c>
      <c r="N1023" s="35">
        <f t="shared" si="47"/>
        <v>11.430000000000001</v>
      </c>
    </row>
    <row r="1024" spans="1:14">
      <c r="A1024" s="33">
        <v>41326</v>
      </c>
      <c r="B1024" s="29">
        <v>682</v>
      </c>
      <c r="C1024">
        <v>41</v>
      </c>
      <c r="D1024" s="34" t="s">
        <v>167</v>
      </c>
      <c r="E1024" s="34" t="s">
        <v>172</v>
      </c>
      <c r="F1024" s="35">
        <v>18.95</v>
      </c>
      <c r="G1024" s="36">
        <v>0.3</v>
      </c>
      <c r="H1024" s="35">
        <v>13.27</v>
      </c>
      <c r="I1024" s="35">
        <v>9.98</v>
      </c>
      <c r="J1024">
        <v>13</v>
      </c>
      <c r="K1024">
        <v>3012</v>
      </c>
      <c r="L1024" s="37">
        <f t="shared" si="45"/>
        <v>172.51</v>
      </c>
      <c r="M1024" s="35">
        <f t="shared" si="46"/>
        <v>5.68</v>
      </c>
      <c r="N1024" s="35">
        <f t="shared" si="47"/>
        <v>42.769999999999989</v>
      </c>
    </row>
    <row r="1025" spans="1:14">
      <c r="A1025" s="33">
        <v>41326</v>
      </c>
      <c r="B1025" s="29">
        <v>683</v>
      </c>
      <c r="C1025">
        <v>27</v>
      </c>
      <c r="D1025" s="34" t="s">
        <v>169</v>
      </c>
      <c r="E1025" s="34" t="s">
        <v>172</v>
      </c>
      <c r="F1025" s="35">
        <v>4.95</v>
      </c>
      <c r="G1025" s="36">
        <v>0.2</v>
      </c>
      <c r="H1025" s="35">
        <v>3.96</v>
      </c>
      <c r="I1025" s="35">
        <v>1.82</v>
      </c>
      <c r="J1025">
        <v>5</v>
      </c>
      <c r="K1025">
        <v>3029</v>
      </c>
      <c r="L1025" s="37">
        <f t="shared" si="45"/>
        <v>19.8</v>
      </c>
      <c r="M1025" s="35">
        <f t="shared" si="46"/>
        <v>0.99000000000000021</v>
      </c>
      <c r="N1025" s="35">
        <f t="shared" si="47"/>
        <v>10.7</v>
      </c>
    </row>
    <row r="1026" spans="1:14">
      <c r="A1026" s="33">
        <v>41326</v>
      </c>
      <c r="B1026" s="29">
        <v>684</v>
      </c>
      <c r="C1026">
        <v>8</v>
      </c>
      <c r="D1026" s="34" t="s">
        <v>167</v>
      </c>
      <c r="E1026" s="34" t="s">
        <v>172</v>
      </c>
      <c r="F1026" s="35">
        <v>7.95</v>
      </c>
      <c r="G1026" s="36">
        <v>0</v>
      </c>
      <c r="H1026" s="35">
        <v>7.95</v>
      </c>
      <c r="I1026" s="35">
        <v>4.53</v>
      </c>
      <c r="J1026">
        <v>28</v>
      </c>
      <c r="K1026">
        <v>3015</v>
      </c>
      <c r="L1026" s="37">
        <f t="shared" si="45"/>
        <v>222.6</v>
      </c>
      <c r="M1026" s="35">
        <f t="shared" si="46"/>
        <v>0</v>
      </c>
      <c r="N1026" s="35">
        <f t="shared" si="47"/>
        <v>95.759999999999991</v>
      </c>
    </row>
    <row r="1027" spans="1:14">
      <c r="A1027" s="33">
        <v>41326</v>
      </c>
      <c r="B1027" s="29">
        <v>685</v>
      </c>
      <c r="C1027">
        <v>31</v>
      </c>
      <c r="D1027" s="34" t="s">
        <v>169</v>
      </c>
      <c r="E1027" s="34" t="s">
        <v>172</v>
      </c>
      <c r="F1027" s="35">
        <v>0.95</v>
      </c>
      <c r="G1027" s="36">
        <v>0</v>
      </c>
      <c r="H1027" s="35">
        <v>0.95</v>
      </c>
      <c r="I1027" s="35">
        <v>0.34</v>
      </c>
      <c r="J1027">
        <v>6</v>
      </c>
      <c r="K1027">
        <v>3029</v>
      </c>
      <c r="L1027" s="37">
        <f t="shared" ref="L1027:L1090" si="48">H1027*J1027</f>
        <v>5.6999999999999993</v>
      </c>
      <c r="M1027" s="35">
        <f t="shared" ref="M1027:M1090" si="49">F1027-H1027</f>
        <v>0</v>
      </c>
      <c r="N1027" s="35">
        <f t="shared" ref="N1027:N1090" si="50">(H1027-I1027)*J1027</f>
        <v>3.6599999999999993</v>
      </c>
    </row>
    <row r="1028" spans="1:14">
      <c r="A1028" s="33">
        <v>41326</v>
      </c>
      <c r="B1028" s="29">
        <v>685</v>
      </c>
      <c r="C1028">
        <v>4</v>
      </c>
      <c r="D1028" s="34" t="s">
        <v>169</v>
      </c>
      <c r="E1028" s="34" t="s">
        <v>172</v>
      </c>
      <c r="F1028" s="35">
        <v>73.95</v>
      </c>
      <c r="G1028" s="36">
        <v>0</v>
      </c>
      <c r="H1028" s="35">
        <v>73.95</v>
      </c>
      <c r="I1028" s="35">
        <v>38.86</v>
      </c>
      <c r="J1028">
        <v>1</v>
      </c>
      <c r="K1028">
        <v>3029</v>
      </c>
      <c r="L1028" s="37">
        <f t="shared" si="48"/>
        <v>73.95</v>
      </c>
      <c r="M1028" s="35">
        <f t="shared" si="49"/>
        <v>0</v>
      </c>
      <c r="N1028" s="35">
        <f t="shared" si="50"/>
        <v>35.090000000000003</v>
      </c>
    </row>
    <row r="1029" spans="1:14">
      <c r="A1029" s="33">
        <v>41326</v>
      </c>
      <c r="B1029" s="29">
        <v>686</v>
      </c>
      <c r="C1029">
        <v>22</v>
      </c>
      <c r="D1029" s="34" t="s">
        <v>167</v>
      </c>
      <c r="E1029" s="34" t="s">
        <v>172</v>
      </c>
      <c r="F1029" s="35">
        <v>0.95</v>
      </c>
      <c r="G1029" s="36">
        <v>0</v>
      </c>
      <c r="H1029" s="35">
        <v>0.95</v>
      </c>
      <c r="I1029" s="35">
        <v>0.56999999999999995</v>
      </c>
      <c r="J1029">
        <v>14</v>
      </c>
      <c r="K1029">
        <v>3026</v>
      </c>
      <c r="L1029" s="37">
        <f t="shared" si="48"/>
        <v>13.299999999999999</v>
      </c>
      <c r="M1029" s="35">
        <f t="shared" si="49"/>
        <v>0</v>
      </c>
      <c r="N1029" s="35">
        <f t="shared" si="50"/>
        <v>5.32</v>
      </c>
    </row>
    <row r="1030" spans="1:14">
      <c r="A1030" s="33">
        <v>41326</v>
      </c>
      <c r="B1030" s="29">
        <v>686</v>
      </c>
      <c r="C1030">
        <v>12</v>
      </c>
      <c r="D1030" s="34" t="s">
        <v>167</v>
      </c>
      <c r="E1030" s="34" t="s">
        <v>172</v>
      </c>
      <c r="F1030" s="35">
        <v>47.95</v>
      </c>
      <c r="G1030" s="36">
        <v>0</v>
      </c>
      <c r="H1030" s="35">
        <v>47.95</v>
      </c>
      <c r="I1030" s="35">
        <v>20.7</v>
      </c>
      <c r="J1030">
        <v>2</v>
      </c>
      <c r="K1030">
        <v>3026</v>
      </c>
      <c r="L1030" s="37">
        <f t="shared" si="48"/>
        <v>95.9</v>
      </c>
      <c r="M1030" s="35">
        <f t="shared" si="49"/>
        <v>0</v>
      </c>
      <c r="N1030" s="35">
        <f t="shared" si="50"/>
        <v>54.500000000000007</v>
      </c>
    </row>
    <row r="1031" spans="1:14">
      <c r="A1031" s="33">
        <v>41326</v>
      </c>
      <c r="B1031" s="29">
        <v>687</v>
      </c>
      <c r="C1031">
        <v>50</v>
      </c>
      <c r="D1031" s="34" t="s">
        <v>169</v>
      </c>
      <c r="E1031" s="34" t="s">
        <v>172</v>
      </c>
      <c r="F1031" s="35">
        <v>24.95</v>
      </c>
      <c r="G1031" s="36">
        <v>0</v>
      </c>
      <c r="H1031" s="35">
        <v>24.95</v>
      </c>
      <c r="I1031" s="35">
        <v>12.14</v>
      </c>
      <c r="J1031">
        <v>2</v>
      </c>
      <c r="K1031">
        <v>3013</v>
      </c>
      <c r="L1031" s="37">
        <f t="shared" si="48"/>
        <v>49.9</v>
      </c>
      <c r="M1031" s="35">
        <f t="shared" si="49"/>
        <v>0</v>
      </c>
      <c r="N1031" s="35">
        <f t="shared" si="50"/>
        <v>25.619999999999997</v>
      </c>
    </row>
    <row r="1032" spans="1:14">
      <c r="A1032" s="33">
        <v>41326</v>
      </c>
      <c r="B1032" s="29">
        <v>688</v>
      </c>
      <c r="C1032">
        <v>5</v>
      </c>
      <c r="D1032" s="34" t="s">
        <v>167</v>
      </c>
      <c r="E1032" s="34" t="s">
        <v>172</v>
      </c>
      <c r="F1032" s="35">
        <v>24.95</v>
      </c>
      <c r="G1032" s="36">
        <v>0</v>
      </c>
      <c r="H1032" s="35">
        <v>24.95</v>
      </c>
      <c r="I1032" s="35">
        <v>12.27</v>
      </c>
      <c r="J1032">
        <v>7</v>
      </c>
      <c r="K1032">
        <v>3032</v>
      </c>
      <c r="L1032" s="37">
        <f t="shared" si="48"/>
        <v>174.65</v>
      </c>
      <c r="M1032" s="35">
        <f t="shared" si="49"/>
        <v>0</v>
      </c>
      <c r="N1032" s="35">
        <f t="shared" si="50"/>
        <v>88.759999999999991</v>
      </c>
    </row>
    <row r="1033" spans="1:14">
      <c r="A1033" s="33">
        <v>41326</v>
      </c>
      <c r="B1033" s="29">
        <v>689</v>
      </c>
      <c r="C1033">
        <v>30</v>
      </c>
      <c r="D1033" s="34" t="s">
        <v>169</v>
      </c>
      <c r="E1033" s="34" t="s">
        <v>172</v>
      </c>
      <c r="F1033" s="35">
        <v>10.95</v>
      </c>
      <c r="G1033" s="36">
        <v>0</v>
      </c>
      <c r="H1033" s="35">
        <v>10.95</v>
      </c>
      <c r="I1033" s="35">
        <v>4.8</v>
      </c>
      <c r="J1033">
        <v>5</v>
      </c>
      <c r="K1033">
        <v>3015</v>
      </c>
      <c r="L1033" s="37">
        <f t="shared" si="48"/>
        <v>54.75</v>
      </c>
      <c r="M1033" s="35">
        <f t="shared" si="49"/>
        <v>0</v>
      </c>
      <c r="N1033" s="35">
        <f t="shared" si="50"/>
        <v>30.749999999999996</v>
      </c>
    </row>
    <row r="1034" spans="1:14">
      <c r="A1034" s="33">
        <v>41326</v>
      </c>
      <c r="B1034" s="29">
        <v>690</v>
      </c>
      <c r="C1034">
        <v>47</v>
      </c>
      <c r="D1034" s="34" t="s">
        <v>167</v>
      </c>
      <c r="E1034" s="34" t="s">
        <v>172</v>
      </c>
      <c r="F1034" s="35">
        <v>28.95</v>
      </c>
      <c r="G1034" s="36">
        <v>0</v>
      </c>
      <c r="H1034" s="35">
        <v>28.95</v>
      </c>
      <c r="I1034" s="35">
        <v>8.86</v>
      </c>
      <c r="J1034">
        <v>17</v>
      </c>
      <c r="K1034">
        <v>3026</v>
      </c>
      <c r="L1034" s="37">
        <f t="shared" si="48"/>
        <v>492.15</v>
      </c>
      <c r="M1034" s="35">
        <f t="shared" si="49"/>
        <v>0</v>
      </c>
      <c r="N1034" s="35">
        <f t="shared" si="50"/>
        <v>341.53</v>
      </c>
    </row>
    <row r="1035" spans="1:14">
      <c r="A1035" s="33">
        <v>41326</v>
      </c>
      <c r="B1035" s="29">
        <v>691</v>
      </c>
      <c r="C1035">
        <v>44</v>
      </c>
      <c r="D1035" s="34" t="s">
        <v>169</v>
      </c>
      <c r="E1035" s="34" t="s">
        <v>172</v>
      </c>
      <c r="F1035" s="35">
        <v>38.950000000000003</v>
      </c>
      <c r="G1035" s="36">
        <v>0</v>
      </c>
      <c r="H1035" s="35">
        <v>38.950000000000003</v>
      </c>
      <c r="I1035" s="35">
        <v>24.76</v>
      </c>
      <c r="J1035">
        <v>7</v>
      </c>
      <c r="K1035">
        <v>3031</v>
      </c>
      <c r="L1035" s="37">
        <f t="shared" si="48"/>
        <v>272.65000000000003</v>
      </c>
      <c r="M1035" s="35">
        <f t="shared" si="49"/>
        <v>0</v>
      </c>
      <c r="N1035" s="35">
        <f t="shared" si="50"/>
        <v>99.330000000000013</v>
      </c>
    </row>
    <row r="1036" spans="1:14">
      <c r="A1036" s="33">
        <v>41326</v>
      </c>
      <c r="B1036" s="29">
        <v>691</v>
      </c>
      <c r="C1036">
        <v>3</v>
      </c>
      <c r="D1036" s="34" t="s">
        <v>169</v>
      </c>
      <c r="E1036" s="34" t="s">
        <v>172</v>
      </c>
      <c r="F1036" s="35">
        <v>59.95</v>
      </c>
      <c r="G1036" s="36">
        <v>0</v>
      </c>
      <c r="H1036" s="35">
        <v>59.95</v>
      </c>
      <c r="I1036" s="35">
        <v>28.73</v>
      </c>
      <c r="J1036">
        <v>13</v>
      </c>
      <c r="K1036">
        <v>3031</v>
      </c>
      <c r="L1036" s="37">
        <f t="shared" si="48"/>
        <v>779.35</v>
      </c>
      <c r="M1036" s="35">
        <f t="shared" si="49"/>
        <v>0</v>
      </c>
      <c r="N1036" s="35">
        <f t="shared" si="50"/>
        <v>405.86</v>
      </c>
    </row>
    <row r="1037" spans="1:14">
      <c r="A1037" s="33">
        <v>41326</v>
      </c>
      <c r="B1037" s="29">
        <v>691</v>
      </c>
      <c r="C1037">
        <v>33</v>
      </c>
      <c r="D1037" s="34" t="s">
        <v>169</v>
      </c>
      <c r="E1037" s="34" t="s">
        <v>172</v>
      </c>
      <c r="F1037" s="35">
        <v>19.95</v>
      </c>
      <c r="G1037" s="36">
        <v>0</v>
      </c>
      <c r="H1037" s="35">
        <v>19.95</v>
      </c>
      <c r="I1037" s="35">
        <v>9.7799999999999994</v>
      </c>
      <c r="J1037">
        <v>19</v>
      </c>
      <c r="K1037">
        <v>3031</v>
      </c>
      <c r="L1037" s="37">
        <f t="shared" si="48"/>
        <v>379.05</v>
      </c>
      <c r="M1037" s="35">
        <f t="shared" si="49"/>
        <v>0</v>
      </c>
      <c r="N1037" s="35">
        <f t="shared" si="50"/>
        <v>193.23</v>
      </c>
    </row>
    <row r="1038" spans="1:14">
      <c r="A1038" s="33">
        <v>41326</v>
      </c>
      <c r="B1038" s="29">
        <v>692</v>
      </c>
      <c r="C1038">
        <v>6</v>
      </c>
      <c r="D1038" s="34" t="s">
        <v>167</v>
      </c>
      <c r="E1038" s="34" t="s">
        <v>172</v>
      </c>
      <c r="F1038" s="35">
        <v>55.95</v>
      </c>
      <c r="G1038" s="36">
        <v>0</v>
      </c>
      <c r="H1038" s="35">
        <v>55.95</v>
      </c>
      <c r="I1038" s="35">
        <v>16.059999999999999</v>
      </c>
      <c r="J1038">
        <v>2</v>
      </c>
      <c r="K1038">
        <v>3011</v>
      </c>
      <c r="L1038" s="37">
        <f t="shared" si="48"/>
        <v>111.9</v>
      </c>
      <c r="M1038" s="35">
        <f t="shared" si="49"/>
        <v>0</v>
      </c>
      <c r="N1038" s="35">
        <f t="shared" si="50"/>
        <v>79.78</v>
      </c>
    </row>
    <row r="1039" spans="1:14">
      <c r="A1039" s="33">
        <v>41326</v>
      </c>
      <c r="B1039" s="29">
        <v>693</v>
      </c>
      <c r="C1039">
        <v>50</v>
      </c>
      <c r="D1039" s="34" t="s">
        <v>169</v>
      </c>
      <c r="E1039" s="34" t="s">
        <v>172</v>
      </c>
      <c r="F1039" s="35">
        <v>24.95</v>
      </c>
      <c r="G1039" s="36">
        <v>0</v>
      </c>
      <c r="H1039" s="35">
        <v>24.95</v>
      </c>
      <c r="I1039" s="35">
        <v>12.14</v>
      </c>
      <c r="J1039">
        <v>2</v>
      </c>
      <c r="K1039">
        <v>3013</v>
      </c>
      <c r="L1039" s="37">
        <f t="shared" si="48"/>
        <v>49.9</v>
      </c>
      <c r="M1039" s="35">
        <f t="shared" si="49"/>
        <v>0</v>
      </c>
      <c r="N1039" s="35">
        <f t="shared" si="50"/>
        <v>25.619999999999997</v>
      </c>
    </row>
    <row r="1040" spans="1:14">
      <c r="A1040" s="33">
        <v>41326</v>
      </c>
      <c r="B1040" s="29">
        <v>693</v>
      </c>
      <c r="C1040">
        <v>30</v>
      </c>
      <c r="D1040" s="34" t="s">
        <v>169</v>
      </c>
      <c r="E1040" s="34" t="s">
        <v>172</v>
      </c>
      <c r="F1040" s="35">
        <v>10.95</v>
      </c>
      <c r="G1040" s="36">
        <v>0</v>
      </c>
      <c r="H1040" s="35">
        <v>10.95</v>
      </c>
      <c r="I1040" s="35">
        <v>4.8</v>
      </c>
      <c r="J1040">
        <v>6</v>
      </c>
      <c r="K1040">
        <v>3013</v>
      </c>
      <c r="L1040" s="37">
        <f t="shared" si="48"/>
        <v>65.699999999999989</v>
      </c>
      <c r="M1040" s="35">
        <f t="shared" si="49"/>
        <v>0</v>
      </c>
      <c r="N1040" s="35">
        <f t="shared" si="50"/>
        <v>36.9</v>
      </c>
    </row>
    <row r="1041" spans="1:14">
      <c r="A1041" s="33">
        <v>41326</v>
      </c>
      <c r="B1041" s="29">
        <v>693</v>
      </c>
      <c r="C1041">
        <v>1</v>
      </c>
      <c r="D1041" s="34" t="s">
        <v>169</v>
      </c>
      <c r="E1041" s="34" t="s">
        <v>172</v>
      </c>
      <c r="F1041" s="35">
        <v>43.95</v>
      </c>
      <c r="G1041" s="36">
        <v>0</v>
      </c>
      <c r="H1041" s="35">
        <v>43.95</v>
      </c>
      <c r="I1041" s="35">
        <v>25.6</v>
      </c>
      <c r="J1041">
        <v>2</v>
      </c>
      <c r="K1041">
        <v>3013</v>
      </c>
      <c r="L1041" s="37">
        <f t="shared" si="48"/>
        <v>87.9</v>
      </c>
      <c r="M1041" s="35">
        <f t="shared" si="49"/>
        <v>0</v>
      </c>
      <c r="N1041" s="35">
        <f t="shared" si="50"/>
        <v>36.700000000000003</v>
      </c>
    </row>
    <row r="1042" spans="1:14">
      <c r="A1042" s="33">
        <v>41326</v>
      </c>
      <c r="B1042" s="29">
        <v>694</v>
      </c>
      <c r="C1042">
        <v>13</v>
      </c>
      <c r="D1042" s="34" t="s">
        <v>167</v>
      </c>
      <c r="E1042" s="34" t="s">
        <v>172</v>
      </c>
      <c r="F1042" s="35">
        <v>26.95</v>
      </c>
      <c r="G1042" s="36">
        <v>0</v>
      </c>
      <c r="H1042" s="35">
        <v>26.95</v>
      </c>
      <c r="I1042" s="35">
        <v>13.26</v>
      </c>
      <c r="J1042">
        <v>11</v>
      </c>
      <c r="K1042">
        <v>3030</v>
      </c>
      <c r="L1042" s="37">
        <f t="shared" si="48"/>
        <v>296.45</v>
      </c>
      <c r="M1042" s="35">
        <f t="shared" si="49"/>
        <v>0</v>
      </c>
      <c r="N1042" s="35">
        <f t="shared" si="50"/>
        <v>150.59</v>
      </c>
    </row>
    <row r="1043" spans="1:14">
      <c r="A1043" s="33">
        <v>41326</v>
      </c>
      <c r="B1043" s="29">
        <v>695</v>
      </c>
      <c r="C1043">
        <v>12</v>
      </c>
      <c r="D1043" s="34" t="s">
        <v>167</v>
      </c>
      <c r="E1043" s="34" t="s">
        <v>172</v>
      </c>
      <c r="F1043" s="35">
        <v>47.95</v>
      </c>
      <c r="G1043" s="36">
        <v>0</v>
      </c>
      <c r="H1043" s="35">
        <v>47.95</v>
      </c>
      <c r="I1043" s="35">
        <v>20.7</v>
      </c>
      <c r="J1043">
        <v>2</v>
      </c>
      <c r="K1043">
        <v>3033</v>
      </c>
      <c r="L1043" s="37">
        <f t="shared" si="48"/>
        <v>95.9</v>
      </c>
      <c r="M1043" s="35">
        <f t="shared" si="49"/>
        <v>0</v>
      </c>
      <c r="N1043" s="35">
        <f t="shared" si="50"/>
        <v>54.500000000000007</v>
      </c>
    </row>
    <row r="1044" spans="1:14">
      <c r="A1044" s="33">
        <v>41326</v>
      </c>
      <c r="B1044" s="29">
        <v>696</v>
      </c>
      <c r="C1044">
        <v>34</v>
      </c>
      <c r="D1044" s="34" t="s">
        <v>169</v>
      </c>
      <c r="E1044" s="34" t="s">
        <v>172</v>
      </c>
      <c r="F1044" s="35">
        <v>37.950000000000003</v>
      </c>
      <c r="G1044" s="36">
        <v>0.2</v>
      </c>
      <c r="H1044" s="35">
        <v>30.36</v>
      </c>
      <c r="I1044" s="35">
        <v>15.35</v>
      </c>
      <c r="J1044">
        <v>12</v>
      </c>
      <c r="K1044">
        <v>3019</v>
      </c>
      <c r="L1044" s="37">
        <f t="shared" si="48"/>
        <v>364.32</v>
      </c>
      <c r="M1044" s="35">
        <f t="shared" si="49"/>
        <v>7.5900000000000034</v>
      </c>
      <c r="N1044" s="35">
        <f t="shared" si="50"/>
        <v>180.12</v>
      </c>
    </row>
    <row r="1045" spans="1:14">
      <c r="A1045" s="33">
        <v>41326</v>
      </c>
      <c r="B1045" s="29">
        <v>697</v>
      </c>
      <c r="C1045">
        <v>5</v>
      </c>
      <c r="D1045" s="34" t="s">
        <v>167</v>
      </c>
      <c r="E1045" s="34" t="s">
        <v>172</v>
      </c>
      <c r="F1045" s="35">
        <v>24.95</v>
      </c>
      <c r="G1045" s="36">
        <v>0</v>
      </c>
      <c r="H1045" s="35">
        <v>24.95</v>
      </c>
      <c r="I1045" s="35">
        <v>12.27</v>
      </c>
      <c r="J1045">
        <v>6</v>
      </c>
      <c r="K1045">
        <v>3017</v>
      </c>
      <c r="L1045" s="37">
        <f t="shared" si="48"/>
        <v>149.69999999999999</v>
      </c>
      <c r="M1045" s="35">
        <f t="shared" si="49"/>
        <v>0</v>
      </c>
      <c r="N1045" s="35">
        <f t="shared" si="50"/>
        <v>76.08</v>
      </c>
    </row>
    <row r="1046" spans="1:14">
      <c r="A1046" s="33">
        <v>41327</v>
      </c>
      <c r="B1046" s="29">
        <v>698</v>
      </c>
      <c r="C1046">
        <v>30</v>
      </c>
      <c r="D1046" s="34" t="s">
        <v>170</v>
      </c>
      <c r="E1046" s="34" t="s">
        <v>172</v>
      </c>
      <c r="F1046" s="35">
        <v>10.95</v>
      </c>
      <c r="G1046" s="36">
        <v>0.1</v>
      </c>
      <c r="H1046" s="35">
        <v>9.86</v>
      </c>
      <c r="I1046" s="35">
        <v>4.8</v>
      </c>
      <c r="J1046">
        <v>9</v>
      </c>
      <c r="K1046">
        <v>3019</v>
      </c>
      <c r="L1046" s="37">
        <f t="shared" si="48"/>
        <v>88.74</v>
      </c>
      <c r="M1046" s="35">
        <f t="shared" si="49"/>
        <v>1.0899999999999999</v>
      </c>
      <c r="N1046" s="35">
        <f t="shared" si="50"/>
        <v>45.54</v>
      </c>
    </row>
    <row r="1047" spans="1:14">
      <c r="A1047" s="33">
        <v>41327</v>
      </c>
      <c r="B1047" s="29">
        <v>698</v>
      </c>
      <c r="C1047">
        <v>43</v>
      </c>
      <c r="D1047" s="34" t="s">
        <v>170</v>
      </c>
      <c r="E1047" s="34" t="s">
        <v>172</v>
      </c>
      <c r="F1047" s="35">
        <v>11.95</v>
      </c>
      <c r="G1047" s="36">
        <v>0.2</v>
      </c>
      <c r="H1047" s="35">
        <v>9.56</v>
      </c>
      <c r="I1047" s="35">
        <v>3.32</v>
      </c>
      <c r="J1047">
        <v>2</v>
      </c>
      <c r="K1047">
        <v>3019</v>
      </c>
      <c r="L1047" s="37">
        <f t="shared" si="48"/>
        <v>19.12</v>
      </c>
      <c r="M1047" s="35">
        <f t="shared" si="49"/>
        <v>2.3899999999999988</v>
      </c>
      <c r="N1047" s="35">
        <f t="shared" si="50"/>
        <v>12.48</v>
      </c>
    </row>
    <row r="1048" spans="1:14">
      <c r="A1048" s="33">
        <v>41327</v>
      </c>
      <c r="B1048" s="29">
        <v>699</v>
      </c>
      <c r="C1048">
        <v>20</v>
      </c>
      <c r="D1048" s="34" t="s">
        <v>170</v>
      </c>
      <c r="E1048" s="34" t="s">
        <v>172</v>
      </c>
      <c r="F1048" s="35">
        <v>16.95</v>
      </c>
      <c r="G1048" s="36">
        <v>0</v>
      </c>
      <c r="H1048" s="35">
        <v>16.95</v>
      </c>
      <c r="I1048" s="35">
        <v>6.76</v>
      </c>
      <c r="J1048">
        <v>2</v>
      </c>
      <c r="K1048">
        <v>3029</v>
      </c>
      <c r="L1048" s="37">
        <f t="shared" si="48"/>
        <v>33.9</v>
      </c>
      <c r="M1048" s="35">
        <f t="shared" si="49"/>
        <v>0</v>
      </c>
      <c r="N1048" s="35">
        <f t="shared" si="50"/>
        <v>20.38</v>
      </c>
    </row>
    <row r="1049" spans="1:14">
      <c r="A1049" s="33">
        <v>41327</v>
      </c>
      <c r="B1049" s="29">
        <v>699</v>
      </c>
      <c r="C1049">
        <v>41</v>
      </c>
      <c r="D1049" s="34" t="s">
        <v>170</v>
      </c>
      <c r="E1049" s="34" t="s">
        <v>172</v>
      </c>
      <c r="F1049" s="35">
        <v>18.95</v>
      </c>
      <c r="G1049" s="36">
        <v>0</v>
      </c>
      <c r="H1049" s="35">
        <v>18.95</v>
      </c>
      <c r="I1049" s="35">
        <v>9.98</v>
      </c>
      <c r="J1049">
        <v>5</v>
      </c>
      <c r="K1049">
        <v>3029</v>
      </c>
      <c r="L1049" s="37">
        <f t="shared" si="48"/>
        <v>94.75</v>
      </c>
      <c r="M1049" s="35">
        <f t="shared" si="49"/>
        <v>0</v>
      </c>
      <c r="N1049" s="35">
        <f t="shared" si="50"/>
        <v>44.849999999999994</v>
      </c>
    </row>
    <row r="1050" spans="1:14">
      <c r="A1050" s="33">
        <v>41327</v>
      </c>
      <c r="B1050" s="29">
        <v>699</v>
      </c>
      <c r="C1050">
        <v>26</v>
      </c>
      <c r="D1050" s="34" t="s">
        <v>170</v>
      </c>
      <c r="E1050" s="34" t="s">
        <v>172</v>
      </c>
      <c r="F1050" s="35">
        <v>0.95</v>
      </c>
      <c r="G1050" s="36">
        <v>0</v>
      </c>
      <c r="H1050" s="35">
        <v>0.95</v>
      </c>
      <c r="I1050" s="35">
        <v>0.42</v>
      </c>
      <c r="J1050">
        <v>9</v>
      </c>
      <c r="K1050">
        <v>3029</v>
      </c>
      <c r="L1050" s="37">
        <f t="shared" si="48"/>
        <v>8.5499999999999989</v>
      </c>
      <c r="M1050" s="35">
        <f t="shared" si="49"/>
        <v>0</v>
      </c>
      <c r="N1050" s="35">
        <f t="shared" si="50"/>
        <v>4.7700000000000005</v>
      </c>
    </row>
    <row r="1051" spans="1:14">
      <c r="A1051" s="33">
        <v>41328</v>
      </c>
      <c r="B1051" s="29">
        <v>700</v>
      </c>
      <c r="C1051">
        <v>46</v>
      </c>
      <c r="D1051" s="34" t="s">
        <v>170</v>
      </c>
      <c r="E1051" s="34" t="s">
        <v>172</v>
      </c>
      <c r="F1051" s="35">
        <v>55.95</v>
      </c>
      <c r="G1051" s="36">
        <v>0</v>
      </c>
      <c r="H1051" s="35">
        <v>55.95</v>
      </c>
      <c r="I1051" s="35">
        <v>32.47</v>
      </c>
      <c r="J1051">
        <v>17</v>
      </c>
      <c r="K1051">
        <v>3019</v>
      </c>
      <c r="L1051" s="37">
        <f t="shared" si="48"/>
        <v>951.15000000000009</v>
      </c>
      <c r="M1051" s="35">
        <f t="shared" si="49"/>
        <v>0</v>
      </c>
      <c r="N1051" s="35">
        <f t="shared" si="50"/>
        <v>399.16000000000008</v>
      </c>
    </row>
    <row r="1052" spans="1:14">
      <c r="A1052" s="33">
        <v>41328</v>
      </c>
      <c r="B1052" s="29">
        <v>700</v>
      </c>
      <c r="C1052">
        <v>41</v>
      </c>
      <c r="D1052" s="34" t="s">
        <v>170</v>
      </c>
      <c r="E1052" s="34" t="s">
        <v>172</v>
      </c>
      <c r="F1052" s="35">
        <v>18.95</v>
      </c>
      <c r="G1052" s="36">
        <v>0</v>
      </c>
      <c r="H1052" s="35">
        <v>18.95</v>
      </c>
      <c r="I1052" s="35">
        <v>9.98</v>
      </c>
      <c r="J1052">
        <v>20</v>
      </c>
      <c r="K1052">
        <v>3019</v>
      </c>
      <c r="L1052" s="37">
        <f t="shared" si="48"/>
        <v>379</v>
      </c>
      <c r="M1052" s="35">
        <f t="shared" si="49"/>
        <v>0</v>
      </c>
      <c r="N1052" s="35">
        <f t="shared" si="50"/>
        <v>179.39999999999998</v>
      </c>
    </row>
    <row r="1053" spans="1:14">
      <c r="A1053" s="33">
        <v>41328</v>
      </c>
      <c r="B1053" s="29">
        <v>701</v>
      </c>
      <c r="C1053">
        <v>44</v>
      </c>
      <c r="D1053" s="34" t="s">
        <v>170</v>
      </c>
      <c r="E1053" s="34" t="s">
        <v>172</v>
      </c>
      <c r="F1053" s="35">
        <v>38.950000000000003</v>
      </c>
      <c r="G1053" s="36">
        <v>0</v>
      </c>
      <c r="H1053" s="35">
        <v>38.950000000000003</v>
      </c>
      <c r="I1053" s="35">
        <v>24.76</v>
      </c>
      <c r="J1053">
        <v>13</v>
      </c>
      <c r="K1053">
        <v>3024</v>
      </c>
      <c r="L1053" s="37">
        <f t="shared" si="48"/>
        <v>506.35</v>
      </c>
      <c r="M1053" s="35">
        <f t="shared" si="49"/>
        <v>0</v>
      </c>
      <c r="N1053" s="35">
        <f t="shared" si="50"/>
        <v>184.47000000000003</v>
      </c>
    </row>
    <row r="1054" spans="1:14">
      <c r="A1054" s="33">
        <v>41329</v>
      </c>
      <c r="B1054" s="29">
        <v>702</v>
      </c>
      <c r="C1054">
        <v>1</v>
      </c>
      <c r="D1054" s="34" t="s">
        <v>173</v>
      </c>
      <c r="E1054" s="34" t="s">
        <v>168</v>
      </c>
      <c r="F1054" s="35">
        <v>43.95</v>
      </c>
      <c r="G1054" s="36">
        <v>0</v>
      </c>
      <c r="H1054" s="35">
        <v>43.95</v>
      </c>
      <c r="I1054" s="35">
        <v>25.6</v>
      </c>
      <c r="J1054">
        <v>1</v>
      </c>
      <c r="K1054">
        <v>3020</v>
      </c>
      <c r="L1054" s="37">
        <f t="shared" si="48"/>
        <v>43.95</v>
      </c>
      <c r="M1054" s="35">
        <f t="shared" si="49"/>
        <v>0</v>
      </c>
      <c r="N1054" s="35">
        <f t="shared" si="50"/>
        <v>18.350000000000001</v>
      </c>
    </row>
    <row r="1055" spans="1:14">
      <c r="A1055" s="33">
        <v>41329</v>
      </c>
      <c r="B1055" s="29">
        <v>703</v>
      </c>
      <c r="C1055">
        <v>10</v>
      </c>
      <c r="D1055" s="34" t="s">
        <v>171</v>
      </c>
      <c r="E1055" s="34" t="s">
        <v>168</v>
      </c>
      <c r="F1055" s="35">
        <v>34.950000000000003</v>
      </c>
      <c r="G1055" s="36">
        <v>0</v>
      </c>
      <c r="H1055" s="35">
        <v>34.950000000000003</v>
      </c>
      <c r="I1055" s="35">
        <v>22.13</v>
      </c>
      <c r="J1055">
        <v>7</v>
      </c>
      <c r="K1055">
        <v>3028</v>
      </c>
      <c r="L1055" s="37">
        <f t="shared" si="48"/>
        <v>244.65000000000003</v>
      </c>
      <c r="M1055" s="35">
        <f t="shared" si="49"/>
        <v>0</v>
      </c>
      <c r="N1055" s="35">
        <f t="shared" si="50"/>
        <v>89.740000000000023</v>
      </c>
    </row>
    <row r="1056" spans="1:14">
      <c r="A1056" s="33">
        <v>41329</v>
      </c>
      <c r="B1056" s="29">
        <v>704</v>
      </c>
      <c r="C1056">
        <v>18</v>
      </c>
      <c r="D1056" s="34" t="s">
        <v>171</v>
      </c>
      <c r="E1056" s="34" t="s">
        <v>168</v>
      </c>
      <c r="F1056" s="35">
        <v>54.95</v>
      </c>
      <c r="G1056" s="36">
        <v>0</v>
      </c>
      <c r="H1056" s="35">
        <v>54.95</v>
      </c>
      <c r="I1056" s="35">
        <v>26.65</v>
      </c>
      <c r="J1056">
        <v>16</v>
      </c>
      <c r="K1056">
        <v>3028</v>
      </c>
      <c r="L1056" s="37">
        <f t="shared" si="48"/>
        <v>879.2</v>
      </c>
      <c r="M1056" s="35">
        <f t="shared" si="49"/>
        <v>0</v>
      </c>
      <c r="N1056" s="35">
        <f t="shared" si="50"/>
        <v>452.80000000000007</v>
      </c>
    </row>
    <row r="1057" spans="1:14">
      <c r="A1057" s="33">
        <v>41329</v>
      </c>
      <c r="B1057" s="29">
        <v>705</v>
      </c>
      <c r="C1057">
        <v>47</v>
      </c>
      <c r="D1057" s="34" t="s">
        <v>173</v>
      </c>
      <c r="E1057" s="34" t="s">
        <v>168</v>
      </c>
      <c r="F1057" s="35">
        <v>28.95</v>
      </c>
      <c r="G1057" s="36">
        <v>0</v>
      </c>
      <c r="H1057" s="35">
        <v>28.95</v>
      </c>
      <c r="I1057" s="35">
        <v>8.86</v>
      </c>
      <c r="J1057">
        <v>10</v>
      </c>
      <c r="K1057">
        <v>3033</v>
      </c>
      <c r="L1057" s="37">
        <f t="shared" si="48"/>
        <v>289.5</v>
      </c>
      <c r="M1057" s="35">
        <f t="shared" si="49"/>
        <v>0</v>
      </c>
      <c r="N1057" s="35">
        <f t="shared" si="50"/>
        <v>200.9</v>
      </c>
    </row>
    <row r="1058" spans="1:14">
      <c r="A1058" s="33">
        <v>41329</v>
      </c>
      <c r="B1058" s="29">
        <v>705</v>
      </c>
      <c r="C1058">
        <v>2</v>
      </c>
      <c r="D1058" s="34" t="s">
        <v>173</v>
      </c>
      <c r="E1058" s="34" t="s">
        <v>168</v>
      </c>
      <c r="F1058" s="35">
        <v>44.95</v>
      </c>
      <c r="G1058" s="36">
        <v>0</v>
      </c>
      <c r="H1058" s="35">
        <v>44.95</v>
      </c>
      <c r="I1058" s="35">
        <v>27.95</v>
      </c>
      <c r="J1058">
        <v>2</v>
      </c>
      <c r="K1058">
        <v>3033</v>
      </c>
      <c r="L1058" s="37">
        <f t="shared" si="48"/>
        <v>89.9</v>
      </c>
      <c r="M1058" s="35">
        <f t="shared" si="49"/>
        <v>0</v>
      </c>
      <c r="N1058" s="35">
        <f t="shared" si="50"/>
        <v>34.000000000000007</v>
      </c>
    </row>
    <row r="1059" spans="1:14">
      <c r="A1059" s="33">
        <v>41329</v>
      </c>
      <c r="B1059" s="29">
        <v>706</v>
      </c>
      <c r="C1059">
        <v>5</v>
      </c>
      <c r="D1059" s="34" t="s">
        <v>173</v>
      </c>
      <c r="E1059" s="34" t="s">
        <v>168</v>
      </c>
      <c r="F1059" s="35">
        <v>24.95</v>
      </c>
      <c r="G1059" s="36">
        <v>0</v>
      </c>
      <c r="H1059" s="35">
        <v>24.95</v>
      </c>
      <c r="I1059" s="35">
        <v>12.27</v>
      </c>
      <c r="J1059">
        <v>4</v>
      </c>
      <c r="K1059">
        <v>3025</v>
      </c>
      <c r="L1059" s="37">
        <f t="shared" si="48"/>
        <v>99.8</v>
      </c>
      <c r="M1059" s="35">
        <f t="shared" si="49"/>
        <v>0</v>
      </c>
      <c r="N1059" s="35">
        <f t="shared" si="50"/>
        <v>50.72</v>
      </c>
    </row>
    <row r="1060" spans="1:14">
      <c r="A1060" s="33">
        <v>41329</v>
      </c>
      <c r="B1060" s="29">
        <v>707</v>
      </c>
      <c r="C1060">
        <v>50</v>
      </c>
      <c r="D1060" s="34" t="s">
        <v>171</v>
      </c>
      <c r="E1060" s="34" t="s">
        <v>168</v>
      </c>
      <c r="F1060" s="35">
        <v>24.95</v>
      </c>
      <c r="G1060" s="36">
        <v>0</v>
      </c>
      <c r="H1060" s="35">
        <v>24.95</v>
      </c>
      <c r="I1060" s="35">
        <v>12.14</v>
      </c>
      <c r="J1060">
        <v>2</v>
      </c>
      <c r="K1060">
        <v>3016</v>
      </c>
      <c r="L1060" s="37">
        <f t="shared" si="48"/>
        <v>49.9</v>
      </c>
      <c r="M1060" s="35">
        <f t="shared" si="49"/>
        <v>0</v>
      </c>
      <c r="N1060" s="35">
        <f t="shared" si="50"/>
        <v>25.619999999999997</v>
      </c>
    </row>
    <row r="1061" spans="1:14">
      <c r="A1061" s="33">
        <v>41329</v>
      </c>
      <c r="B1061" s="29">
        <v>708</v>
      </c>
      <c r="C1061">
        <v>17</v>
      </c>
      <c r="D1061" s="34" t="s">
        <v>173</v>
      </c>
      <c r="E1061" s="34" t="s">
        <v>168</v>
      </c>
      <c r="F1061" s="35">
        <v>49.95</v>
      </c>
      <c r="G1061" s="36">
        <v>0</v>
      </c>
      <c r="H1061" s="35">
        <v>49.95</v>
      </c>
      <c r="I1061" s="35">
        <v>23.93</v>
      </c>
      <c r="J1061">
        <v>17</v>
      </c>
      <c r="K1061">
        <v>3022</v>
      </c>
      <c r="L1061" s="37">
        <f t="shared" si="48"/>
        <v>849.15000000000009</v>
      </c>
      <c r="M1061" s="35">
        <f t="shared" si="49"/>
        <v>0</v>
      </c>
      <c r="N1061" s="35">
        <f t="shared" si="50"/>
        <v>442.34000000000003</v>
      </c>
    </row>
    <row r="1062" spans="1:14">
      <c r="A1062" s="33">
        <v>41329</v>
      </c>
      <c r="B1062" s="29">
        <v>708</v>
      </c>
      <c r="C1062">
        <v>7</v>
      </c>
      <c r="D1062" s="34" t="s">
        <v>173</v>
      </c>
      <c r="E1062" s="34" t="s">
        <v>168</v>
      </c>
      <c r="F1062" s="35">
        <v>20.95</v>
      </c>
      <c r="G1062" s="36">
        <v>0</v>
      </c>
      <c r="H1062" s="35">
        <v>20.95</v>
      </c>
      <c r="I1062" s="35">
        <v>10.039999999999999</v>
      </c>
      <c r="J1062">
        <v>14</v>
      </c>
      <c r="K1062">
        <v>3022</v>
      </c>
      <c r="L1062" s="37">
        <f t="shared" si="48"/>
        <v>293.3</v>
      </c>
      <c r="M1062" s="35">
        <f t="shared" si="49"/>
        <v>0</v>
      </c>
      <c r="N1062" s="35">
        <f t="shared" si="50"/>
        <v>152.74</v>
      </c>
    </row>
    <row r="1063" spans="1:14">
      <c r="A1063" s="33">
        <v>41329</v>
      </c>
      <c r="B1063" s="29">
        <v>709</v>
      </c>
      <c r="C1063">
        <v>28</v>
      </c>
      <c r="D1063" s="34" t="s">
        <v>171</v>
      </c>
      <c r="E1063" s="34" t="s">
        <v>168</v>
      </c>
      <c r="F1063" s="35">
        <v>0.95</v>
      </c>
      <c r="G1063" s="36">
        <v>0</v>
      </c>
      <c r="H1063" s="35">
        <v>0.95</v>
      </c>
      <c r="I1063" s="35">
        <v>0.5</v>
      </c>
      <c r="J1063">
        <v>17</v>
      </c>
      <c r="K1063">
        <v>3021</v>
      </c>
      <c r="L1063" s="37">
        <f t="shared" si="48"/>
        <v>16.149999999999999</v>
      </c>
      <c r="M1063" s="35">
        <f t="shared" si="49"/>
        <v>0</v>
      </c>
      <c r="N1063" s="35">
        <f t="shared" si="50"/>
        <v>7.6499999999999995</v>
      </c>
    </row>
    <row r="1064" spans="1:14">
      <c r="A1064" s="33">
        <v>41329</v>
      </c>
      <c r="B1064" s="29">
        <v>710</v>
      </c>
      <c r="C1064">
        <v>2</v>
      </c>
      <c r="D1064" s="34" t="s">
        <v>173</v>
      </c>
      <c r="E1064" s="34" t="s">
        <v>168</v>
      </c>
      <c r="F1064" s="35">
        <v>44.95</v>
      </c>
      <c r="G1064" s="36">
        <v>0</v>
      </c>
      <c r="H1064" s="35">
        <v>44.95</v>
      </c>
      <c r="I1064" s="35">
        <v>27.95</v>
      </c>
      <c r="J1064">
        <v>2</v>
      </c>
      <c r="K1064">
        <v>3031</v>
      </c>
      <c r="L1064" s="37">
        <f t="shared" si="48"/>
        <v>89.9</v>
      </c>
      <c r="M1064" s="35">
        <f t="shared" si="49"/>
        <v>0</v>
      </c>
      <c r="N1064" s="35">
        <f t="shared" si="50"/>
        <v>34.000000000000007</v>
      </c>
    </row>
    <row r="1065" spans="1:14">
      <c r="A1065" s="33">
        <v>41329</v>
      </c>
      <c r="B1065" s="29">
        <v>710</v>
      </c>
      <c r="C1065">
        <v>44</v>
      </c>
      <c r="D1065" s="34" t="s">
        <v>173</v>
      </c>
      <c r="E1065" s="34" t="s">
        <v>168</v>
      </c>
      <c r="F1065" s="35">
        <v>38.950000000000003</v>
      </c>
      <c r="G1065" s="36">
        <v>0</v>
      </c>
      <c r="H1065" s="35">
        <v>38.950000000000003</v>
      </c>
      <c r="I1065" s="35">
        <v>24.76</v>
      </c>
      <c r="J1065">
        <v>24</v>
      </c>
      <c r="K1065">
        <v>3031</v>
      </c>
      <c r="L1065" s="37">
        <f t="shared" si="48"/>
        <v>934.80000000000007</v>
      </c>
      <c r="M1065" s="35">
        <f t="shared" si="49"/>
        <v>0</v>
      </c>
      <c r="N1065" s="35">
        <f t="shared" si="50"/>
        <v>340.56000000000006</v>
      </c>
    </row>
    <row r="1066" spans="1:14">
      <c r="A1066" s="33">
        <v>41329</v>
      </c>
      <c r="B1066" s="29">
        <v>711</v>
      </c>
      <c r="C1066">
        <v>5</v>
      </c>
      <c r="D1066" s="34" t="s">
        <v>173</v>
      </c>
      <c r="E1066" s="34" t="s">
        <v>168</v>
      </c>
      <c r="F1066" s="35">
        <v>24.95</v>
      </c>
      <c r="G1066" s="36">
        <v>0</v>
      </c>
      <c r="H1066" s="35">
        <v>24.95</v>
      </c>
      <c r="I1066" s="35">
        <v>12.27</v>
      </c>
      <c r="J1066">
        <v>9</v>
      </c>
      <c r="K1066">
        <v>3010</v>
      </c>
      <c r="L1066" s="37">
        <f t="shared" si="48"/>
        <v>224.54999999999998</v>
      </c>
      <c r="M1066" s="35">
        <f t="shared" si="49"/>
        <v>0</v>
      </c>
      <c r="N1066" s="35">
        <f t="shared" si="50"/>
        <v>114.12</v>
      </c>
    </row>
    <row r="1067" spans="1:14">
      <c r="A1067" s="33">
        <v>41329</v>
      </c>
      <c r="B1067" s="29">
        <v>711</v>
      </c>
      <c r="C1067">
        <v>17</v>
      </c>
      <c r="D1067" s="34" t="s">
        <v>173</v>
      </c>
      <c r="E1067" s="34" t="s">
        <v>168</v>
      </c>
      <c r="F1067" s="35">
        <v>49.95</v>
      </c>
      <c r="G1067" s="36">
        <v>0</v>
      </c>
      <c r="H1067" s="35">
        <v>49.95</v>
      </c>
      <c r="I1067" s="35">
        <v>23.93</v>
      </c>
      <c r="J1067">
        <v>17</v>
      </c>
      <c r="K1067">
        <v>3010</v>
      </c>
      <c r="L1067" s="37">
        <f t="shared" si="48"/>
        <v>849.15000000000009</v>
      </c>
      <c r="M1067" s="35">
        <f t="shared" si="49"/>
        <v>0</v>
      </c>
      <c r="N1067" s="35">
        <f t="shared" si="50"/>
        <v>442.34000000000003</v>
      </c>
    </row>
    <row r="1068" spans="1:14">
      <c r="A1068" s="33">
        <v>41330</v>
      </c>
      <c r="B1068" s="29">
        <v>712</v>
      </c>
      <c r="C1068">
        <v>20</v>
      </c>
      <c r="D1068" s="34" t="s">
        <v>171</v>
      </c>
      <c r="E1068" s="34" t="s">
        <v>168</v>
      </c>
      <c r="F1068" s="35">
        <v>16.95</v>
      </c>
      <c r="G1068" s="36">
        <v>0</v>
      </c>
      <c r="H1068" s="35">
        <v>16.95</v>
      </c>
      <c r="I1068" s="35">
        <v>6.76</v>
      </c>
      <c r="J1068">
        <v>6</v>
      </c>
      <c r="K1068">
        <v>3018</v>
      </c>
      <c r="L1068" s="37">
        <f t="shared" si="48"/>
        <v>101.69999999999999</v>
      </c>
      <c r="M1068" s="35">
        <f t="shared" si="49"/>
        <v>0</v>
      </c>
      <c r="N1068" s="35">
        <f t="shared" si="50"/>
        <v>61.14</v>
      </c>
    </row>
    <row r="1069" spans="1:14">
      <c r="A1069" s="33">
        <v>41330</v>
      </c>
      <c r="B1069" s="29">
        <v>713</v>
      </c>
      <c r="C1069">
        <v>30</v>
      </c>
      <c r="D1069" s="34" t="s">
        <v>173</v>
      </c>
      <c r="E1069" s="34" t="s">
        <v>168</v>
      </c>
      <c r="F1069" s="35">
        <v>10.95</v>
      </c>
      <c r="G1069" s="36">
        <v>0.1</v>
      </c>
      <c r="H1069" s="35">
        <v>9.86</v>
      </c>
      <c r="I1069" s="35">
        <v>4.8</v>
      </c>
      <c r="J1069">
        <v>21</v>
      </c>
      <c r="K1069">
        <v>3016</v>
      </c>
      <c r="L1069" s="37">
        <f t="shared" si="48"/>
        <v>207.06</v>
      </c>
      <c r="M1069" s="35">
        <f t="shared" si="49"/>
        <v>1.0899999999999999</v>
      </c>
      <c r="N1069" s="35">
        <f t="shared" si="50"/>
        <v>106.25999999999999</v>
      </c>
    </row>
    <row r="1070" spans="1:14">
      <c r="A1070" s="33">
        <v>41330</v>
      </c>
      <c r="B1070" s="29">
        <v>714</v>
      </c>
      <c r="C1070">
        <v>32</v>
      </c>
      <c r="D1070" s="34" t="s">
        <v>171</v>
      </c>
      <c r="E1070" s="34" t="s">
        <v>168</v>
      </c>
      <c r="F1070" s="35">
        <v>22.95</v>
      </c>
      <c r="G1070" s="36">
        <v>0</v>
      </c>
      <c r="H1070" s="35">
        <v>22.95</v>
      </c>
      <c r="I1070" s="35">
        <v>11.78</v>
      </c>
      <c r="J1070">
        <v>5</v>
      </c>
      <c r="K1070">
        <v>3021</v>
      </c>
      <c r="L1070" s="37">
        <f t="shared" si="48"/>
        <v>114.75</v>
      </c>
      <c r="M1070" s="35">
        <f t="shared" si="49"/>
        <v>0</v>
      </c>
      <c r="N1070" s="35">
        <f t="shared" si="50"/>
        <v>55.85</v>
      </c>
    </row>
    <row r="1071" spans="1:14">
      <c r="A1071" s="33">
        <v>41330</v>
      </c>
      <c r="B1071" s="29">
        <v>715</v>
      </c>
      <c r="C1071">
        <v>20</v>
      </c>
      <c r="D1071" s="34" t="s">
        <v>167</v>
      </c>
      <c r="E1071" s="34" t="s">
        <v>168</v>
      </c>
      <c r="F1071" s="35">
        <v>16.95</v>
      </c>
      <c r="G1071" s="36">
        <v>0.1</v>
      </c>
      <c r="H1071" s="35">
        <v>15.26</v>
      </c>
      <c r="I1071" s="35">
        <v>6.76</v>
      </c>
      <c r="J1071">
        <v>2</v>
      </c>
      <c r="K1071">
        <v>3023</v>
      </c>
      <c r="L1071" s="37">
        <f t="shared" si="48"/>
        <v>30.52</v>
      </c>
      <c r="M1071" s="35">
        <f t="shared" si="49"/>
        <v>1.6899999999999995</v>
      </c>
      <c r="N1071" s="35">
        <f t="shared" si="50"/>
        <v>17</v>
      </c>
    </row>
    <row r="1072" spans="1:14">
      <c r="A1072" s="33">
        <v>41330</v>
      </c>
      <c r="B1072" s="29">
        <v>716</v>
      </c>
      <c r="C1072">
        <v>17</v>
      </c>
      <c r="D1072" s="34" t="s">
        <v>171</v>
      </c>
      <c r="E1072" s="34" t="s">
        <v>168</v>
      </c>
      <c r="F1072" s="35">
        <v>49.95</v>
      </c>
      <c r="G1072" s="36">
        <v>0</v>
      </c>
      <c r="H1072" s="35">
        <v>49.95</v>
      </c>
      <c r="I1072" s="35">
        <v>23.93</v>
      </c>
      <c r="J1072">
        <v>3</v>
      </c>
      <c r="K1072">
        <v>3025</v>
      </c>
      <c r="L1072" s="37">
        <f t="shared" si="48"/>
        <v>149.85000000000002</v>
      </c>
      <c r="M1072" s="35">
        <f t="shared" si="49"/>
        <v>0</v>
      </c>
      <c r="N1072" s="35">
        <f t="shared" si="50"/>
        <v>78.06</v>
      </c>
    </row>
    <row r="1073" spans="1:14">
      <c r="A1073" s="33">
        <v>41330</v>
      </c>
      <c r="B1073" s="29">
        <v>717</v>
      </c>
      <c r="C1073">
        <v>33</v>
      </c>
      <c r="D1073" s="34" t="s">
        <v>167</v>
      </c>
      <c r="E1073" s="34" t="s">
        <v>168</v>
      </c>
      <c r="F1073" s="35">
        <v>19.95</v>
      </c>
      <c r="G1073" s="36">
        <v>0</v>
      </c>
      <c r="H1073" s="35">
        <v>19.95</v>
      </c>
      <c r="I1073" s="35">
        <v>9.7799999999999994</v>
      </c>
      <c r="J1073">
        <v>13</v>
      </c>
      <c r="K1073">
        <v>3014</v>
      </c>
      <c r="L1073" s="37">
        <f t="shared" si="48"/>
        <v>259.34999999999997</v>
      </c>
      <c r="M1073" s="35">
        <f t="shared" si="49"/>
        <v>0</v>
      </c>
      <c r="N1073" s="35">
        <f t="shared" si="50"/>
        <v>132.21</v>
      </c>
    </row>
    <row r="1074" spans="1:14">
      <c r="A1074" s="33">
        <v>41330</v>
      </c>
      <c r="B1074" s="29">
        <v>718</v>
      </c>
      <c r="C1074">
        <v>22</v>
      </c>
      <c r="D1074" s="34" t="s">
        <v>171</v>
      </c>
      <c r="E1074" s="34" t="s">
        <v>168</v>
      </c>
      <c r="F1074" s="35">
        <v>0.95</v>
      </c>
      <c r="G1074" s="36">
        <v>0</v>
      </c>
      <c r="H1074" s="35">
        <v>0.95</v>
      </c>
      <c r="I1074" s="35">
        <v>0.56999999999999995</v>
      </c>
      <c r="J1074">
        <v>7</v>
      </c>
      <c r="K1074">
        <v>3026</v>
      </c>
      <c r="L1074" s="37">
        <f t="shared" si="48"/>
        <v>6.6499999999999995</v>
      </c>
      <c r="M1074" s="35">
        <f t="shared" si="49"/>
        <v>0</v>
      </c>
      <c r="N1074" s="35">
        <f t="shared" si="50"/>
        <v>2.66</v>
      </c>
    </row>
    <row r="1075" spans="1:14">
      <c r="A1075" s="33">
        <v>41330</v>
      </c>
      <c r="B1075" s="29">
        <v>719</v>
      </c>
      <c r="C1075">
        <v>34</v>
      </c>
      <c r="D1075" s="34" t="s">
        <v>173</v>
      </c>
      <c r="E1075" s="34" t="s">
        <v>168</v>
      </c>
      <c r="F1075" s="35">
        <v>37.950000000000003</v>
      </c>
      <c r="G1075" s="36">
        <v>0</v>
      </c>
      <c r="H1075" s="35">
        <v>37.950000000000003</v>
      </c>
      <c r="I1075" s="35">
        <v>15.35</v>
      </c>
      <c r="J1075">
        <v>6</v>
      </c>
      <c r="K1075">
        <v>3032</v>
      </c>
      <c r="L1075" s="37">
        <f t="shared" si="48"/>
        <v>227.70000000000002</v>
      </c>
      <c r="M1075" s="35">
        <f t="shared" si="49"/>
        <v>0</v>
      </c>
      <c r="N1075" s="35">
        <f t="shared" si="50"/>
        <v>135.60000000000002</v>
      </c>
    </row>
    <row r="1076" spans="1:14">
      <c r="A1076" s="33">
        <v>41330</v>
      </c>
      <c r="B1076" s="29">
        <v>720</v>
      </c>
      <c r="C1076">
        <v>28</v>
      </c>
      <c r="D1076" s="34" t="s">
        <v>171</v>
      </c>
      <c r="E1076" s="34" t="s">
        <v>168</v>
      </c>
      <c r="F1076" s="35">
        <v>0.95</v>
      </c>
      <c r="G1076" s="36">
        <v>0</v>
      </c>
      <c r="H1076" s="35">
        <v>0.95</v>
      </c>
      <c r="I1076" s="35">
        <v>0.5</v>
      </c>
      <c r="J1076">
        <v>23</v>
      </c>
      <c r="K1076">
        <v>3016</v>
      </c>
      <c r="L1076" s="37">
        <f t="shared" si="48"/>
        <v>21.849999999999998</v>
      </c>
      <c r="M1076" s="35">
        <f t="shared" si="49"/>
        <v>0</v>
      </c>
      <c r="N1076" s="35">
        <f t="shared" si="50"/>
        <v>10.35</v>
      </c>
    </row>
    <row r="1077" spans="1:14">
      <c r="A1077" s="33">
        <v>41330</v>
      </c>
      <c r="B1077" s="29">
        <v>720</v>
      </c>
      <c r="C1077">
        <v>28</v>
      </c>
      <c r="D1077" s="34" t="s">
        <v>171</v>
      </c>
      <c r="E1077" s="34" t="s">
        <v>168</v>
      </c>
      <c r="F1077" s="35">
        <v>0.95</v>
      </c>
      <c r="G1077" s="36">
        <v>0</v>
      </c>
      <c r="H1077" s="35">
        <v>0.95</v>
      </c>
      <c r="I1077" s="35">
        <v>0.5</v>
      </c>
      <c r="J1077">
        <v>3</v>
      </c>
      <c r="K1077">
        <v>3016</v>
      </c>
      <c r="L1077" s="37">
        <f t="shared" si="48"/>
        <v>2.8499999999999996</v>
      </c>
      <c r="M1077" s="35">
        <f t="shared" si="49"/>
        <v>0</v>
      </c>
      <c r="N1077" s="35">
        <f t="shared" si="50"/>
        <v>1.3499999999999999</v>
      </c>
    </row>
    <row r="1078" spans="1:14">
      <c r="A1078" s="33">
        <v>41330</v>
      </c>
      <c r="B1078" s="29">
        <v>720</v>
      </c>
      <c r="C1078">
        <v>7</v>
      </c>
      <c r="D1078" s="34" t="s">
        <v>171</v>
      </c>
      <c r="E1078" s="34" t="s">
        <v>168</v>
      </c>
      <c r="F1078" s="35">
        <v>20.95</v>
      </c>
      <c r="G1078" s="36">
        <v>0</v>
      </c>
      <c r="H1078" s="35">
        <v>20.95</v>
      </c>
      <c r="I1078" s="35">
        <v>10.039999999999999</v>
      </c>
      <c r="J1078">
        <v>4</v>
      </c>
      <c r="K1078">
        <v>3016</v>
      </c>
      <c r="L1078" s="37">
        <f t="shared" si="48"/>
        <v>83.8</v>
      </c>
      <c r="M1078" s="35">
        <f t="shared" si="49"/>
        <v>0</v>
      </c>
      <c r="N1078" s="35">
        <f t="shared" si="50"/>
        <v>43.64</v>
      </c>
    </row>
    <row r="1079" spans="1:14">
      <c r="A1079" s="33">
        <v>41330</v>
      </c>
      <c r="B1079" s="29">
        <v>721</v>
      </c>
      <c r="C1079">
        <v>49</v>
      </c>
      <c r="D1079" s="34" t="s">
        <v>167</v>
      </c>
      <c r="E1079" s="34" t="s">
        <v>168</v>
      </c>
      <c r="F1079" s="35">
        <v>63.95</v>
      </c>
      <c r="G1079" s="36">
        <v>0</v>
      </c>
      <c r="H1079" s="35">
        <v>63.95</v>
      </c>
      <c r="I1079" s="35">
        <v>27.1</v>
      </c>
      <c r="J1079">
        <v>3</v>
      </c>
      <c r="K1079">
        <v>3014</v>
      </c>
      <c r="L1079" s="37">
        <f t="shared" si="48"/>
        <v>191.85000000000002</v>
      </c>
      <c r="M1079" s="35">
        <f t="shared" si="49"/>
        <v>0</v>
      </c>
      <c r="N1079" s="35">
        <f t="shared" si="50"/>
        <v>110.55000000000001</v>
      </c>
    </row>
    <row r="1080" spans="1:14">
      <c r="A1080" s="33">
        <v>41330</v>
      </c>
      <c r="B1080" s="29">
        <v>722</v>
      </c>
      <c r="C1080">
        <v>18</v>
      </c>
      <c r="D1080" s="34" t="s">
        <v>173</v>
      </c>
      <c r="E1080" s="34" t="s">
        <v>168</v>
      </c>
      <c r="F1080" s="35">
        <v>54.95</v>
      </c>
      <c r="G1080" s="36">
        <v>0</v>
      </c>
      <c r="H1080" s="35">
        <v>54.95</v>
      </c>
      <c r="I1080" s="35">
        <v>26.65</v>
      </c>
      <c r="J1080">
        <v>27</v>
      </c>
      <c r="K1080">
        <v>3021</v>
      </c>
      <c r="L1080" s="37">
        <f t="shared" si="48"/>
        <v>1483.65</v>
      </c>
      <c r="M1080" s="35">
        <f t="shared" si="49"/>
        <v>0</v>
      </c>
      <c r="N1080" s="35">
        <f t="shared" si="50"/>
        <v>764.10000000000014</v>
      </c>
    </row>
    <row r="1081" spans="1:14">
      <c r="A1081" s="33">
        <v>41330</v>
      </c>
      <c r="B1081" s="29">
        <v>723</v>
      </c>
      <c r="C1081">
        <v>39</v>
      </c>
      <c r="D1081" s="34" t="s">
        <v>171</v>
      </c>
      <c r="E1081" s="34" t="s">
        <v>168</v>
      </c>
      <c r="F1081" s="35">
        <v>26.95</v>
      </c>
      <c r="G1081" s="36">
        <v>0</v>
      </c>
      <c r="H1081" s="35">
        <v>26.95</v>
      </c>
      <c r="I1081" s="35">
        <v>12.24</v>
      </c>
      <c r="J1081">
        <v>11</v>
      </c>
      <c r="K1081">
        <v>3033</v>
      </c>
      <c r="L1081" s="37">
        <f t="shared" si="48"/>
        <v>296.45</v>
      </c>
      <c r="M1081" s="35">
        <f t="shared" si="49"/>
        <v>0</v>
      </c>
      <c r="N1081" s="35">
        <f t="shared" si="50"/>
        <v>161.81</v>
      </c>
    </row>
    <row r="1082" spans="1:14">
      <c r="A1082" s="33">
        <v>41330</v>
      </c>
      <c r="B1082" s="29">
        <v>724</v>
      </c>
      <c r="C1082">
        <v>32</v>
      </c>
      <c r="D1082" s="34" t="s">
        <v>173</v>
      </c>
      <c r="E1082" s="34" t="s">
        <v>168</v>
      </c>
      <c r="F1082" s="35">
        <v>22.95</v>
      </c>
      <c r="G1082" s="36">
        <v>0</v>
      </c>
      <c r="H1082" s="35">
        <v>22.95</v>
      </c>
      <c r="I1082" s="35">
        <v>11.78</v>
      </c>
      <c r="J1082">
        <v>21</v>
      </c>
      <c r="K1082">
        <v>3016</v>
      </c>
      <c r="L1082" s="37">
        <f t="shared" si="48"/>
        <v>481.95</v>
      </c>
      <c r="M1082" s="35">
        <f t="shared" si="49"/>
        <v>0</v>
      </c>
      <c r="N1082" s="35">
        <f t="shared" si="50"/>
        <v>234.57</v>
      </c>
    </row>
    <row r="1083" spans="1:14">
      <c r="A1083" s="33">
        <v>41330</v>
      </c>
      <c r="B1083" s="29">
        <v>725</v>
      </c>
      <c r="C1083">
        <v>25</v>
      </c>
      <c r="D1083" s="34" t="s">
        <v>167</v>
      </c>
      <c r="E1083" s="34" t="s">
        <v>168</v>
      </c>
      <c r="F1083" s="35">
        <v>0.95</v>
      </c>
      <c r="G1083" s="36">
        <v>0</v>
      </c>
      <c r="H1083" s="35">
        <v>0.95</v>
      </c>
      <c r="I1083" s="35">
        <v>0.35</v>
      </c>
      <c r="J1083">
        <v>10</v>
      </c>
      <c r="K1083">
        <v>3028</v>
      </c>
      <c r="L1083" s="37">
        <f t="shared" si="48"/>
        <v>9.5</v>
      </c>
      <c r="M1083" s="35">
        <f t="shared" si="49"/>
        <v>0</v>
      </c>
      <c r="N1083" s="35">
        <f t="shared" si="50"/>
        <v>6</v>
      </c>
    </row>
    <row r="1084" spans="1:14">
      <c r="A1084" s="33">
        <v>41330</v>
      </c>
      <c r="B1084" s="29">
        <v>726</v>
      </c>
      <c r="C1084">
        <v>5</v>
      </c>
      <c r="D1084" s="34" t="s">
        <v>171</v>
      </c>
      <c r="E1084" s="34" t="s">
        <v>168</v>
      </c>
      <c r="F1084" s="35">
        <v>24.95</v>
      </c>
      <c r="G1084" s="36">
        <v>0</v>
      </c>
      <c r="H1084" s="35">
        <v>24.95</v>
      </c>
      <c r="I1084" s="35">
        <v>12.27</v>
      </c>
      <c r="J1084">
        <v>2</v>
      </c>
      <c r="K1084">
        <v>3030</v>
      </c>
      <c r="L1084" s="37">
        <f t="shared" si="48"/>
        <v>49.9</v>
      </c>
      <c r="M1084" s="35">
        <f t="shared" si="49"/>
        <v>0</v>
      </c>
      <c r="N1084" s="35">
        <f t="shared" si="50"/>
        <v>25.36</v>
      </c>
    </row>
    <row r="1085" spans="1:14">
      <c r="A1085" s="33">
        <v>41330</v>
      </c>
      <c r="B1085" s="29">
        <v>727</v>
      </c>
      <c r="C1085">
        <v>5</v>
      </c>
      <c r="D1085" s="34" t="s">
        <v>167</v>
      </c>
      <c r="E1085" s="34" t="s">
        <v>168</v>
      </c>
      <c r="F1085" s="35">
        <v>24.95</v>
      </c>
      <c r="G1085" s="36">
        <v>0</v>
      </c>
      <c r="H1085" s="35">
        <v>24.95</v>
      </c>
      <c r="I1085" s="35">
        <v>12.27</v>
      </c>
      <c r="J1085">
        <v>2</v>
      </c>
      <c r="K1085">
        <v>3019</v>
      </c>
      <c r="L1085" s="37">
        <f t="shared" si="48"/>
        <v>49.9</v>
      </c>
      <c r="M1085" s="35">
        <f t="shared" si="49"/>
        <v>0</v>
      </c>
      <c r="N1085" s="35">
        <f t="shared" si="50"/>
        <v>25.36</v>
      </c>
    </row>
    <row r="1086" spans="1:14">
      <c r="A1086" s="33">
        <v>41330</v>
      </c>
      <c r="B1086" s="29">
        <v>728</v>
      </c>
      <c r="C1086">
        <v>36</v>
      </c>
      <c r="D1086" s="34" t="s">
        <v>171</v>
      </c>
      <c r="E1086" s="34" t="s">
        <v>168</v>
      </c>
      <c r="F1086" s="35">
        <v>26.95</v>
      </c>
      <c r="G1086" s="36">
        <v>0</v>
      </c>
      <c r="H1086" s="35">
        <v>26.95</v>
      </c>
      <c r="I1086" s="35">
        <v>12.53</v>
      </c>
      <c r="J1086">
        <v>13</v>
      </c>
      <c r="K1086">
        <v>3017</v>
      </c>
      <c r="L1086" s="37">
        <f t="shared" si="48"/>
        <v>350.34999999999997</v>
      </c>
      <c r="M1086" s="35">
        <f t="shared" si="49"/>
        <v>0</v>
      </c>
      <c r="N1086" s="35">
        <f t="shared" si="50"/>
        <v>187.46</v>
      </c>
    </row>
    <row r="1087" spans="1:14">
      <c r="A1087" s="33">
        <v>41330</v>
      </c>
      <c r="B1087" s="29">
        <v>728</v>
      </c>
      <c r="C1087">
        <v>26</v>
      </c>
      <c r="D1087" s="34" t="s">
        <v>171</v>
      </c>
      <c r="E1087" s="34" t="s">
        <v>168</v>
      </c>
      <c r="F1087" s="35">
        <v>0.95</v>
      </c>
      <c r="G1087" s="36">
        <v>0</v>
      </c>
      <c r="H1087" s="35">
        <v>0.95</v>
      </c>
      <c r="I1087" s="35">
        <v>0.42</v>
      </c>
      <c r="J1087">
        <v>18</v>
      </c>
      <c r="K1087">
        <v>3017</v>
      </c>
      <c r="L1087" s="37">
        <f t="shared" si="48"/>
        <v>17.099999999999998</v>
      </c>
      <c r="M1087" s="35">
        <f t="shared" si="49"/>
        <v>0</v>
      </c>
      <c r="N1087" s="35">
        <f t="shared" si="50"/>
        <v>9.5400000000000009</v>
      </c>
    </row>
    <row r="1088" spans="1:14">
      <c r="A1088" s="33">
        <v>41330</v>
      </c>
      <c r="B1088" s="29">
        <v>729</v>
      </c>
      <c r="C1088">
        <v>49</v>
      </c>
      <c r="D1088" s="34" t="s">
        <v>173</v>
      </c>
      <c r="E1088" s="34" t="s">
        <v>168</v>
      </c>
      <c r="F1088" s="35">
        <v>63.95</v>
      </c>
      <c r="G1088" s="36">
        <v>0.1</v>
      </c>
      <c r="H1088" s="35">
        <v>57.56</v>
      </c>
      <c r="I1088" s="35">
        <v>27.1</v>
      </c>
      <c r="J1088">
        <v>3</v>
      </c>
      <c r="K1088">
        <v>3023</v>
      </c>
      <c r="L1088" s="37">
        <f t="shared" si="48"/>
        <v>172.68</v>
      </c>
      <c r="M1088" s="35">
        <f t="shared" si="49"/>
        <v>6.3900000000000006</v>
      </c>
      <c r="N1088" s="35">
        <f t="shared" si="50"/>
        <v>91.38</v>
      </c>
    </row>
    <row r="1089" spans="1:14">
      <c r="A1089" s="33">
        <v>41330</v>
      </c>
      <c r="B1089" s="29">
        <v>730</v>
      </c>
      <c r="C1089">
        <v>3</v>
      </c>
      <c r="D1089" s="34" t="s">
        <v>167</v>
      </c>
      <c r="E1089" s="34" t="s">
        <v>168</v>
      </c>
      <c r="F1089" s="35">
        <v>59.95</v>
      </c>
      <c r="G1089" s="36">
        <v>0</v>
      </c>
      <c r="H1089" s="35">
        <v>59.95</v>
      </c>
      <c r="I1089" s="35">
        <v>28.73</v>
      </c>
      <c r="J1089">
        <v>12</v>
      </c>
      <c r="K1089">
        <v>3031</v>
      </c>
      <c r="L1089" s="37">
        <f t="shared" si="48"/>
        <v>719.40000000000009</v>
      </c>
      <c r="M1089" s="35">
        <f t="shared" si="49"/>
        <v>0</v>
      </c>
      <c r="N1089" s="35">
        <f t="shared" si="50"/>
        <v>374.64000000000004</v>
      </c>
    </row>
    <row r="1090" spans="1:14">
      <c r="A1090" s="33">
        <v>41330</v>
      </c>
      <c r="B1090" s="29">
        <v>730</v>
      </c>
      <c r="C1090">
        <v>6</v>
      </c>
      <c r="D1090" s="34" t="s">
        <v>167</v>
      </c>
      <c r="E1090" s="34" t="s">
        <v>168</v>
      </c>
      <c r="F1090" s="35">
        <v>55.95</v>
      </c>
      <c r="G1090" s="36">
        <v>0</v>
      </c>
      <c r="H1090" s="35">
        <v>55.95</v>
      </c>
      <c r="I1090" s="35">
        <v>16.059999999999999</v>
      </c>
      <c r="J1090">
        <v>9</v>
      </c>
      <c r="K1090">
        <v>3031</v>
      </c>
      <c r="L1090" s="37">
        <f t="shared" si="48"/>
        <v>503.55</v>
      </c>
      <c r="M1090" s="35">
        <f t="shared" si="49"/>
        <v>0</v>
      </c>
      <c r="N1090" s="35">
        <f t="shared" si="50"/>
        <v>359.01</v>
      </c>
    </row>
    <row r="1091" spans="1:14">
      <c r="A1091" s="33">
        <v>41330</v>
      </c>
      <c r="B1091" s="29">
        <v>731</v>
      </c>
      <c r="C1091">
        <v>2</v>
      </c>
      <c r="D1091" s="34" t="s">
        <v>173</v>
      </c>
      <c r="E1091" s="34" t="s">
        <v>168</v>
      </c>
      <c r="F1091" s="35">
        <v>44.95</v>
      </c>
      <c r="G1091" s="36">
        <v>0.1</v>
      </c>
      <c r="H1091" s="35">
        <v>40.46</v>
      </c>
      <c r="I1091" s="35">
        <v>27.95</v>
      </c>
      <c r="J1091">
        <v>2</v>
      </c>
      <c r="K1091">
        <v>3022</v>
      </c>
      <c r="L1091" s="37">
        <f t="shared" ref="L1091:L1154" si="51">H1091*J1091</f>
        <v>80.92</v>
      </c>
      <c r="M1091" s="35">
        <f t="shared" ref="M1091:M1154" si="52">F1091-H1091</f>
        <v>4.490000000000002</v>
      </c>
      <c r="N1091" s="35">
        <f t="shared" ref="N1091:N1154" si="53">(H1091-I1091)*J1091</f>
        <v>25.020000000000003</v>
      </c>
    </row>
    <row r="1092" spans="1:14">
      <c r="A1092" s="33">
        <v>41330</v>
      </c>
      <c r="B1092" s="29">
        <v>731</v>
      </c>
      <c r="C1092">
        <v>39</v>
      </c>
      <c r="D1092" s="34" t="s">
        <v>173</v>
      </c>
      <c r="E1092" s="34" t="s">
        <v>168</v>
      </c>
      <c r="F1092" s="35">
        <v>26.95</v>
      </c>
      <c r="G1092" s="36">
        <v>0</v>
      </c>
      <c r="H1092" s="35">
        <v>26.95</v>
      </c>
      <c r="I1092" s="35">
        <v>12.24</v>
      </c>
      <c r="J1092">
        <v>19</v>
      </c>
      <c r="K1092">
        <v>3022</v>
      </c>
      <c r="L1092" s="37">
        <f t="shared" si="51"/>
        <v>512.04999999999995</v>
      </c>
      <c r="M1092" s="35">
        <f t="shared" si="52"/>
        <v>0</v>
      </c>
      <c r="N1092" s="35">
        <f t="shared" si="53"/>
        <v>279.49</v>
      </c>
    </row>
    <row r="1093" spans="1:14">
      <c r="A1093" s="33">
        <v>41330</v>
      </c>
      <c r="B1093" s="29">
        <v>732</v>
      </c>
      <c r="C1093">
        <v>10</v>
      </c>
      <c r="D1093" s="34" t="s">
        <v>171</v>
      </c>
      <c r="E1093" s="34" t="s">
        <v>168</v>
      </c>
      <c r="F1093" s="35">
        <v>34.950000000000003</v>
      </c>
      <c r="G1093" s="36">
        <v>0</v>
      </c>
      <c r="H1093" s="35">
        <v>34.950000000000003</v>
      </c>
      <c r="I1093" s="35">
        <v>22.13</v>
      </c>
      <c r="J1093">
        <v>10</v>
      </c>
      <c r="K1093">
        <v>3014</v>
      </c>
      <c r="L1093" s="37">
        <f t="shared" si="51"/>
        <v>349.5</v>
      </c>
      <c r="M1093" s="35">
        <f t="shared" si="52"/>
        <v>0</v>
      </c>
      <c r="N1093" s="35">
        <f t="shared" si="53"/>
        <v>128.20000000000005</v>
      </c>
    </row>
    <row r="1094" spans="1:14">
      <c r="A1094" s="33">
        <v>41330</v>
      </c>
      <c r="B1094" s="29">
        <v>733</v>
      </c>
      <c r="C1094">
        <v>50</v>
      </c>
      <c r="D1094" s="34" t="s">
        <v>173</v>
      </c>
      <c r="E1094" s="34" t="s">
        <v>168</v>
      </c>
      <c r="F1094" s="35">
        <v>24.95</v>
      </c>
      <c r="G1094" s="36">
        <v>0</v>
      </c>
      <c r="H1094" s="35">
        <v>24.95</v>
      </c>
      <c r="I1094" s="35">
        <v>12.14</v>
      </c>
      <c r="J1094">
        <v>2</v>
      </c>
      <c r="K1094">
        <v>3011</v>
      </c>
      <c r="L1094" s="37">
        <f t="shared" si="51"/>
        <v>49.9</v>
      </c>
      <c r="M1094" s="35">
        <f t="shared" si="52"/>
        <v>0</v>
      </c>
      <c r="N1094" s="35">
        <f t="shared" si="53"/>
        <v>25.619999999999997</v>
      </c>
    </row>
    <row r="1095" spans="1:14">
      <c r="A1095" s="33">
        <v>41330</v>
      </c>
      <c r="B1095" s="29">
        <v>734</v>
      </c>
      <c r="C1095">
        <v>39</v>
      </c>
      <c r="D1095" s="34" t="s">
        <v>171</v>
      </c>
      <c r="E1095" s="34" t="s">
        <v>168</v>
      </c>
      <c r="F1095" s="35">
        <v>26.95</v>
      </c>
      <c r="G1095" s="36">
        <v>0</v>
      </c>
      <c r="H1095" s="35">
        <v>26.95</v>
      </c>
      <c r="I1095" s="35">
        <v>12.24</v>
      </c>
      <c r="J1095">
        <v>2</v>
      </c>
      <c r="K1095">
        <v>3019</v>
      </c>
      <c r="L1095" s="37">
        <f t="shared" si="51"/>
        <v>53.9</v>
      </c>
      <c r="M1095" s="35">
        <f t="shared" si="52"/>
        <v>0</v>
      </c>
      <c r="N1095" s="35">
        <f t="shared" si="53"/>
        <v>29.419999999999998</v>
      </c>
    </row>
    <row r="1096" spans="1:14">
      <c r="A1096" s="33">
        <v>41330</v>
      </c>
      <c r="B1096" s="29">
        <v>734</v>
      </c>
      <c r="C1096">
        <v>42</v>
      </c>
      <c r="D1096" s="34" t="s">
        <v>171</v>
      </c>
      <c r="E1096" s="34" t="s">
        <v>168</v>
      </c>
      <c r="F1096" s="35">
        <v>35.950000000000003</v>
      </c>
      <c r="G1096" s="36">
        <v>0</v>
      </c>
      <c r="H1096" s="35">
        <v>35.950000000000003</v>
      </c>
      <c r="I1096" s="35">
        <v>20.25</v>
      </c>
      <c r="J1096">
        <v>1</v>
      </c>
      <c r="K1096">
        <v>3019</v>
      </c>
      <c r="L1096" s="37">
        <f t="shared" si="51"/>
        <v>35.950000000000003</v>
      </c>
      <c r="M1096" s="35">
        <f t="shared" si="52"/>
        <v>0</v>
      </c>
      <c r="N1096" s="35">
        <f t="shared" si="53"/>
        <v>15.700000000000003</v>
      </c>
    </row>
    <row r="1097" spans="1:14">
      <c r="A1097" s="33">
        <v>41330</v>
      </c>
      <c r="B1097" s="29">
        <v>735</v>
      </c>
      <c r="C1097">
        <v>46</v>
      </c>
      <c r="D1097" s="34" t="s">
        <v>171</v>
      </c>
      <c r="E1097" s="34" t="s">
        <v>168</v>
      </c>
      <c r="F1097" s="35">
        <v>55.95</v>
      </c>
      <c r="G1097" s="36">
        <v>0</v>
      </c>
      <c r="H1097" s="35">
        <v>55.95</v>
      </c>
      <c r="I1097" s="35">
        <v>32.47</v>
      </c>
      <c r="J1097">
        <v>23</v>
      </c>
      <c r="K1097">
        <v>3023</v>
      </c>
      <c r="L1097" s="37">
        <f t="shared" si="51"/>
        <v>1286.8500000000001</v>
      </c>
      <c r="M1097" s="35">
        <f t="shared" si="52"/>
        <v>0</v>
      </c>
      <c r="N1097" s="35">
        <f t="shared" si="53"/>
        <v>540.04000000000008</v>
      </c>
    </row>
    <row r="1098" spans="1:14">
      <c r="A1098" s="33">
        <v>41330</v>
      </c>
      <c r="B1098" s="29">
        <v>736</v>
      </c>
      <c r="C1098">
        <v>38</v>
      </c>
      <c r="D1098" s="34" t="s">
        <v>173</v>
      </c>
      <c r="E1098" s="34" t="s">
        <v>168</v>
      </c>
      <c r="F1098" s="35">
        <v>24.95</v>
      </c>
      <c r="G1098" s="36">
        <v>0</v>
      </c>
      <c r="H1098" s="35">
        <v>24.95</v>
      </c>
      <c r="I1098" s="35">
        <v>11.48</v>
      </c>
      <c r="J1098">
        <v>3</v>
      </c>
      <c r="K1098">
        <v>3014</v>
      </c>
      <c r="L1098" s="37">
        <f t="shared" si="51"/>
        <v>74.849999999999994</v>
      </c>
      <c r="M1098" s="35">
        <f t="shared" si="52"/>
        <v>0</v>
      </c>
      <c r="N1098" s="35">
        <f t="shared" si="53"/>
        <v>40.409999999999997</v>
      </c>
    </row>
    <row r="1099" spans="1:14">
      <c r="A1099" s="33">
        <v>41330</v>
      </c>
      <c r="B1099" s="29">
        <v>736</v>
      </c>
      <c r="C1099">
        <v>16</v>
      </c>
      <c r="D1099" s="34" t="s">
        <v>173</v>
      </c>
      <c r="E1099" s="34" t="s">
        <v>168</v>
      </c>
      <c r="F1099" s="35">
        <v>27.95</v>
      </c>
      <c r="G1099" s="36">
        <v>0</v>
      </c>
      <c r="H1099" s="35">
        <v>27.95</v>
      </c>
      <c r="I1099" s="35">
        <v>15.85</v>
      </c>
      <c r="J1099">
        <v>4</v>
      </c>
      <c r="K1099">
        <v>3014</v>
      </c>
      <c r="L1099" s="37">
        <f t="shared" si="51"/>
        <v>111.8</v>
      </c>
      <c r="M1099" s="35">
        <f t="shared" si="52"/>
        <v>0</v>
      </c>
      <c r="N1099" s="35">
        <f t="shared" si="53"/>
        <v>48.4</v>
      </c>
    </row>
    <row r="1100" spans="1:14">
      <c r="A1100" s="33">
        <v>41330</v>
      </c>
      <c r="B1100" s="29">
        <v>737</v>
      </c>
      <c r="C1100">
        <v>24</v>
      </c>
      <c r="D1100" s="34" t="s">
        <v>167</v>
      </c>
      <c r="E1100" s="34" t="s">
        <v>168</v>
      </c>
      <c r="F1100" s="35">
        <v>27.95</v>
      </c>
      <c r="G1100" s="36">
        <v>0</v>
      </c>
      <c r="H1100" s="35">
        <v>27.95</v>
      </c>
      <c r="I1100" s="35">
        <v>16.8</v>
      </c>
      <c r="J1100">
        <v>4</v>
      </c>
      <c r="K1100">
        <v>3029</v>
      </c>
      <c r="L1100" s="37">
        <f t="shared" si="51"/>
        <v>111.8</v>
      </c>
      <c r="M1100" s="35">
        <f t="shared" si="52"/>
        <v>0</v>
      </c>
      <c r="N1100" s="35">
        <f t="shared" si="53"/>
        <v>44.599999999999994</v>
      </c>
    </row>
    <row r="1101" spans="1:14">
      <c r="A1101" s="33">
        <v>41330</v>
      </c>
      <c r="B1101" s="29">
        <v>738</v>
      </c>
      <c r="C1101">
        <v>42</v>
      </c>
      <c r="D1101" s="34" t="s">
        <v>173</v>
      </c>
      <c r="E1101" s="34" t="s">
        <v>168</v>
      </c>
      <c r="F1101" s="35">
        <v>35.950000000000003</v>
      </c>
      <c r="G1101" s="36">
        <v>0</v>
      </c>
      <c r="H1101" s="35">
        <v>35.950000000000003</v>
      </c>
      <c r="I1101" s="35">
        <v>20.25</v>
      </c>
      <c r="J1101">
        <v>1</v>
      </c>
      <c r="K1101">
        <v>3010</v>
      </c>
      <c r="L1101" s="37">
        <f t="shared" si="51"/>
        <v>35.950000000000003</v>
      </c>
      <c r="M1101" s="35">
        <f t="shared" si="52"/>
        <v>0</v>
      </c>
      <c r="N1101" s="35">
        <f t="shared" si="53"/>
        <v>15.700000000000003</v>
      </c>
    </row>
    <row r="1102" spans="1:14">
      <c r="A1102" s="33">
        <v>41330</v>
      </c>
      <c r="B1102" s="29">
        <v>739</v>
      </c>
      <c r="C1102">
        <v>3</v>
      </c>
      <c r="D1102" s="34" t="s">
        <v>171</v>
      </c>
      <c r="E1102" s="34" t="s">
        <v>168</v>
      </c>
      <c r="F1102" s="35">
        <v>59.95</v>
      </c>
      <c r="G1102" s="36">
        <v>0</v>
      </c>
      <c r="H1102" s="35">
        <v>59.95</v>
      </c>
      <c r="I1102" s="35">
        <v>28.73</v>
      </c>
      <c r="J1102">
        <v>14</v>
      </c>
      <c r="K1102">
        <v>3023</v>
      </c>
      <c r="L1102" s="37">
        <f t="shared" si="51"/>
        <v>839.30000000000007</v>
      </c>
      <c r="M1102" s="35">
        <f t="shared" si="52"/>
        <v>0</v>
      </c>
      <c r="N1102" s="35">
        <f t="shared" si="53"/>
        <v>437.08000000000004</v>
      </c>
    </row>
    <row r="1103" spans="1:14">
      <c r="A1103" s="33">
        <v>41330</v>
      </c>
      <c r="B1103" s="29">
        <v>740</v>
      </c>
      <c r="C1103">
        <v>35</v>
      </c>
      <c r="D1103" s="34" t="s">
        <v>173</v>
      </c>
      <c r="E1103" s="34" t="s">
        <v>168</v>
      </c>
      <c r="F1103" s="35">
        <v>0.95</v>
      </c>
      <c r="G1103" s="36">
        <v>0</v>
      </c>
      <c r="H1103" s="35">
        <v>0.95</v>
      </c>
      <c r="I1103" s="35">
        <v>0.47</v>
      </c>
      <c r="J1103">
        <v>12</v>
      </c>
      <c r="K1103">
        <v>3021</v>
      </c>
      <c r="L1103" s="37">
        <f t="shared" si="51"/>
        <v>11.399999999999999</v>
      </c>
      <c r="M1103" s="35">
        <f t="shared" si="52"/>
        <v>0</v>
      </c>
      <c r="N1103" s="35">
        <f t="shared" si="53"/>
        <v>5.76</v>
      </c>
    </row>
    <row r="1104" spans="1:14">
      <c r="A1104" s="33">
        <v>41330</v>
      </c>
      <c r="B1104" s="29">
        <v>741</v>
      </c>
      <c r="C1104">
        <v>12</v>
      </c>
      <c r="D1104" s="34" t="s">
        <v>167</v>
      </c>
      <c r="E1104" s="34" t="s">
        <v>168</v>
      </c>
      <c r="F1104" s="35">
        <v>47.95</v>
      </c>
      <c r="G1104" s="36">
        <v>0</v>
      </c>
      <c r="H1104" s="35">
        <v>47.95</v>
      </c>
      <c r="I1104" s="35">
        <v>20.7</v>
      </c>
      <c r="J1104">
        <v>3</v>
      </c>
      <c r="K1104">
        <v>3022</v>
      </c>
      <c r="L1104" s="37">
        <f t="shared" si="51"/>
        <v>143.85000000000002</v>
      </c>
      <c r="M1104" s="35">
        <f t="shared" si="52"/>
        <v>0</v>
      </c>
      <c r="N1104" s="35">
        <f t="shared" si="53"/>
        <v>81.750000000000014</v>
      </c>
    </row>
    <row r="1105" spans="1:14">
      <c r="A1105" s="33">
        <v>41330</v>
      </c>
      <c r="B1105" s="29">
        <v>742</v>
      </c>
      <c r="C1105">
        <v>27</v>
      </c>
      <c r="D1105" s="34" t="s">
        <v>173</v>
      </c>
      <c r="E1105" s="34" t="s">
        <v>168</v>
      </c>
      <c r="F1105" s="35">
        <v>4.95</v>
      </c>
      <c r="G1105" s="36">
        <v>0</v>
      </c>
      <c r="H1105" s="35">
        <v>4.95</v>
      </c>
      <c r="I1105" s="35">
        <v>1.82</v>
      </c>
      <c r="J1105">
        <v>5</v>
      </c>
      <c r="K1105">
        <v>3020</v>
      </c>
      <c r="L1105" s="37">
        <f t="shared" si="51"/>
        <v>24.75</v>
      </c>
      <c r="M1105" s="35">
        <f t="shared" si="52"/>
        <v>0</v>
      </c>
      <c r="N1105" s="35">
        <f t="shared" si="53"/>
        <v>15.649999999999999</v>
      </c>
    </row>
    <row r="1106" spans="1:14">
      <c r="A1106" s="33">
        <v>41330</v>
      </c>
      <c r="B1106" s="29">
        <v>742</v>
      </c>
      <c r="C1106">
        <v>19</v>
      </c>
      <c r="D1106" s="34" t="s">
        <v>173</v>
      </c>
      <c r="E1106" s="34" t="s">
        <v>168</v>
      </c>
      <c r="F1106" s="35">
        <v>49.95</v>
      </c>
      <c r="G1106" s="36">
        <v>0.1</v>
      </c>
      <c r="H1106" s="35">
        <v>44.96</v>
      </c>
      <c r="I1106" s="35">
        <v>24.77</v>
      </c>
      <c r="J1106">
        <v>31</v>
      </c>
      <c r="K1106">
        <v>3020</v>
      </c>
      <c r="L1106" s="37">
        <f t="shared" si="51"/>
        <v>1393.76</v>
      </c>
      <c r="M1106" s="35">
        <f t="shared" si="52"/>
        <v>4.990000000000002</v>
      </c>
      <c r="N1106" s="35">
        <f t="shared" si="53"/>
        <v>625.89</v>
      </c>
    </row>
    <row r="1107" spans="1:14">
      <c r="A1107" s="33">
        <v>41330</v>
      </c>
      <c r="B1107" s="29">
        <v>743</v>
      </c>
      <c r="C1107">
        <v>7</v>
      </c>
      <c r="D1107" s="34" t="s">
        <v>171</v>
      </c>
      <c r="E1107" s="34" t="s">
        <v>168</v>
      </c>
      <c r="F1107" s="35">
        <v>20.95</v>
      </c>
      <c r="G1107" s="36">
        <v>0</v>
      </c>
      <c r="H1107" s="35">
        <v>20.95</v>
      </c>
      <c r="I1107" s="35">
        <v>10.039999999999999</v>
      </c>
      <c r="J1107">
        <v>8</v>
      </c>
      <c r="K1107">
        <v>3030</v>
      </c>
      <c r="L1107" s="37">
        <f t="shared" si="51"/>
        <v>167.6</v>
      </c>
      <c r="M1107" s="35">
        <f t="shared" si="52"/>
        <v>0</v>
      </c>
      <c r="N1107" s="35">
        <f t="shared" si="53"/>
        <v>87.28</v>
      </c>
    </row>
    <row r="1108" spans="1:14">
      <c r="A1108" s="33">
        <v>41330</v>
      </c>
      <c r="B1108" s="29">
        <v>744</v>
      </c>
      <c r="C1108">
        <v>47</v>
      </c>
      <c r="D1108" s="34" t="s">
        <v>167</v>
      </c>
      <c r="E1108" s="34" t="s">
        <v>168</v>
      </c>
      <c r="F1108" s="35">
        <v>28.95</v>
      </c>
      <c r="G1108" s="36">
        <v>0</v>
      </c>
      <c r="H1108" s="35">
        <v>28.95</v>
      </c>
      <c r="I1108" s="35">
        <v>8.86</v>
      </c>
      <c r="J1108">
        <v>19</v>
      </c>
      <c r="K1108">
        <v>3016</v>
      </c>
      <c r="L1108" s="37">
        <f t="shared" si="51"/>
        <v>550.04999999999995</v>
      </c>
      <c r="M1108" s="35">
        <f t="shared" si="52"/>
        <v>0</v>
      </c>
      <c r="N1108" s="35">
        <f t="shared" si="53"/>
        <v>381.71</v>
      </c>
    </row>
    <row r="1109" spans="1:14">
      <c r="A1109" s="33">
        <v>41330</v>
      </c>
      <c r="B1109" s="29">
        <v>745</v>
      </c>
      <c r="C1109">
        <v>38</v>
      </c>
      <c r="D1109" s="34" t="s">
        <v>173</v>
      </c>
      <c r="E1109" s="34" t="s">
        <v>168</v>
      </c>
      <c r="F1109" s="35">
        <v>24.95</v>
      </c>
      <c r="G1109" s="36">
        <v>0</v>
      </c>
      <c r="H1109" s="35">
        <v>24.95</v>
      </c>
      <c r="I1109" s="35">
        <v>11.48</v>
      </c>
      <c r="J1109">
        <v>1</v>
      </c>
      <c r="K1109">
        <v>3018</v>
      </c>
      <c r="L1109" s="37">
        <f t="shared" si="51"/>
        <v>24.95</v>
      </c>
      <c r="M1109" s="35">
        <f t="shared" si="52"/>
        <v>0</v>
      </c>
      <c r="N1109" s="35">
        <f t="shared" si="53"/>
        <v>13.469999999999999</v>
      </c>
    </row>
    <row r="1110" spans="1:14">
      <c r="A1110" s="33">
        <v>41330</v>
      </c>
      <c r="B1110" s="29">
        <v>746</v>
      </c>
      <c r="C1110">
        <v>50</v>
      </c>
      <c r="D1110" s="34" t="s">
        <v>171</v>
      </c>
      <c r="E1110" s="34" t="s">
        <v>168</v>
      </c>
      <c r="F1110" s="35">
        <v>24.95</v>
      </c>
      <c r="G1110" s="36">
        <v>0</v>
      </c>
      <c r="H1110" s="35">
        <v>24.95</v>
      </c>
      <c r="I1110" s="35">
        <v>12.14</v>
      </c>
      <c r="J1110">
        <v>2</v>
      </c>
      <c r="K1110">
        <v>3033</v>
      </c>
      <c r="L1110" s="37">
        <f t="shared" si="51"/>
        <v>49.9</v>
      </c>
      <c r="M1110" s="35">
        <f t="shared" si="52"/>
        <v>0</v>
      </c>
      <c r="N1110" s="35">
        <f t="shared" si="53"/>
        <v>25.619999999999997</v>
      </c>
    </row>
    <row r="1111" spans="1:14">
      <c r="A1111" s="33">
        <v>41330</v>
      </c>
      <c r="B1111" s="29">
        <v>746</v>
      </c>
      <c r="C1111">
        <v>30</v>
      </c>
      <c r="D1111" s="34" t="s">
        <v>171</v>
      </c>
      <c r="E1111" s="34" t="s">
        <v>168</v>
      </c>
      <c r="F1111" s="35">
        <v>10.95</v>
      </c>
      <c r="G1111" s="36">
        <v>0</v>
      </c>
      <c r="H1111" s="35">
        <v>10.95</v>
      </c>
      <c r="I1111" s="35">
        <v>4.8</v>
      </c>
      <c r="J1111">
        <v>8</v>
      </c>
      <c r="K1111">
        <v>3033</v>
      </c>
      <c r="L1111" s="37">
        <f t="shared" si="51"/>
        <v>87.6</v>
      </c>
      <c r="M1111" s="35">
        <f t="shared" si="52"/>
        <v>0</v>
      </c>
      <c r="N1111" s="35">
        <f t="shared" si="53"/>
        <v>49.199999999999996</v>
      </c>
    </row>
    <row r="1112" spans="1:14">
      <c r="A1112" s="33">
        <v>41330</v>
      </c>
      <c r="B1112" s="29">
        <v>747</v>
      </c>
      <c r="C1112">
        <v>44</v>
      </c>
      <c r="D1112" s="34" t="s">
        <v>173</v>
      </c>
      <c r="E1112" s="34" t="s">
        <v>168</v>
      </c>
      <c r="F1112" s="35">
        <v>38.950000000000003</v>
      </c>
      <c r="G1112" s="36">
        <v>0</v>
      </c>
      <c r="H1112" s="35">
        <v>38.950000000000003</v>
      </c>
      <c r="I1112" s="35">
        <v>24.76</v>
      </c>
      <c r="J1112">
        <v>26</v>
      </c>
      <c r="K1112">
        <v>3018</v>
      </c>
      <c r="L1112" s="37">
        <f t="shared" si="51"/>
        <v>1012.7</v>
      </c>
      <c r="M1112" s="35">
        <f t="shared" si="52"/>
        <v>0</v>
      </c>
      <c r="N1112" s="35">
        <f t="shared" si="53"/>
        <v>368.94000000000005</v>
      </c>
    </row>
    <row r="1113" spans="1:14">
      <c r="A1113" s="33">
        <v>41330</v>
      </c>
      <c r="B1113" s="29">
        <v>748</v>
      </c>
      <c r="C1113">
        <v>37</v>
      </c>
      <c r="D1113" s="34" t="s">
        <v>167</v>
      </c>
      <c r="E1113" s="34" t="s">
        <v>168</v>
      </c>
      <c r="F1113" s="35">
        <v>24.95</v>
      </c>
      <c r="G1113" s="36">
        <v>0</v>
      </c>
      <c r="H1113" s="35">
        <v>24.95</v>
      </c>
      <c r="I1113" s="35">
        <v>9.3800000000000008</v>
      </c>
      <c r="J1113">
        <v>9</v>
      </c>
      <c r="K1113">
        <v>3028</v>
      </c>
      <c r="L1113" s="37">
        <f t="shared" si="51"/>
        <v>224.54999999999998</v>
      </c>
      <c r="M1113" s="35">
        <f t="shared" si="52"/>
        <v>0</v>
      </c>
      <c r="N1113" s="35">
        <f t="shared" si="53"/>
        <v>140.13</v>
      </c>
    </row>
    <row r="1114" spans="1:14">
      <c r="A1114" s="33">
        <v>41330</v>
      </c>
      <c r="B1114" s="29">
        <v>749</v>
      </c>
      <c r="C1114">
        <v>30</v>
      </c>
      <c r="D1114" s="34" t="s">
        <v>173</v>
      </c>
      <c r="E1114" s="34" t="s">
        <v>168</v>
      </c>
      <c r="F1114" s="35">
        <v>10.95</v>
      </c>
      <c r="G1114" s="36">
        <v>0</v>
      </c>
      <c r="H1114" s="35">
        <v>10.95</v>
      </c>
      <c r="I1114" s="35">
        <v>4.8</v>
      </c>
      <c r="J1114">
        <v>14</v>
      </c>
      <c r="K1114">
        <v>3021</v>
      </c>
      <c r="L1114" s="37">
        <f t="shared" si="51"/>
        <v>153.29999999999998</v>
      </c>
      <c r="M1114" s="35">
        <f t="shared" si="52"/>
        <v>0</v>
      </c>
      <c r="N1114" s="35">
        <f t="shared" si="53"/>
        <v>86.1</v>
      </c>
    </row>
    <row r="1115" spans="1:14">
      <c r="A1115" s="33">
        <v>41330</v>
      </c>
      <c r="B1115" s="29">
        <v>750</v>
      </c>
      <c r="C1115">
        <v>5</v>
      </c>
      <c r="D1115" s="34" t="s">
        <v>167</v>
      </c>
      <c r="E1115" s="34" t="s">
        <v>168</v>
      </c>
      <c r="F1115" s="35">
        <v>24.95</v>
      </c>
      <c r="G1115" s="36">
        <v>0</v>
      </c>
      <c r="H1115" s="35">
        <v>24.95</v>
      </c>
      <c r="I1115" s="35">
        <v>12.27</v>
      </c>
      <c r="J1115">
        <v>3</v>
      </c>
      <c r="K1115">
        <v>3030</v>
      </c>
      <c r="L1115" s="37">
        <f t="shared" si="51"/>
        <v>74.849999999999994</v>
      </c>
      <c r="M1115" s="35">
        <f t="shared" si="52"/>
        <v>0</v>
      </c>
      <c r="N1115" s="35">
        <f t="shared" si="53"/>
        <v>38.04</v>
      </c>
    </row>
    <row r="1116" spans="1:14">
      <c r="A1116" s="33">
        <v>41330</v>
      </c>
      <c r="B1116" s="29">
        <v>751</v>
      </c>
      <c r="C1116">
        <v>44</v>
      </c>
      <c r="D1116" s="34" t="s">
        <v>173</v>
      </c>
      <c r="E1116" s="34" t="s">
        <v>168</v>
      </c>
      <c r="F1116" s="35">
        <v>38.950000000000003</v>
      </c>
      <c r="G1116" s="36">
        <v>0</v>
      </c>
      <c r="H1116" s="35">
        <v>38.950000000000003</v>
      </c>
      <c r="I1116" s="35">
        <v>24.76</v>
      </c>
      <c r="J1116">
        <v>3</v>
      </c>
      <c r="K1116">
        <v>3010</v>
      </c>
      <c r="L1116" s="37">
        <f t="shared" si="51"/>
        <v>116.85000000000001</v>
      </c>
      <c r="M1116" s="35">
        <f t="shared" si="52"/>
        <v>0</v>
      </c>
      <c r="N1116" s="35">
        <f t="shared" si="53"/>
        <v>42.570000000000007</v>
      </c>
    </row>
    <row r="1117" spans="1:14">
      <c r="A1117" s="33">
        <v>41330</v>
      </c>
      <c r="B1117" s="29">
        <v>752</v>
      </c>
      <c r="C1117">
        <v>49</v>
      </c>
      <c r="D1117" s="34" t="s">
        <v>167</v>
      </c>
      <c r="E1117" s="34" t="s">
        <v>168</v>
      </c>
      <c r="F1117" s="35">
        <v>63.95</v>
      </c>
      <c r="G1117" s="36">
        <v>0</v>
      </c>
      <c r="H1117" s="35">
        <v>63.95</v>
      </c>
      <c r="I1117" s="35">
        <v>27.1</v>
      </c>
      <c r="J1117">
        <v>1</v>
      </c>
      <c r="K1117">
        <v>3022</v>
      </c>
      <c r="L1117" s="37">
        <f t="shared" si="51"/>
        <v>63.95</v>
      </c>
      <c r="M1117" s="35">
        <f t="shared" si="52"/>
        <v>0</v>
      </c>
      <c r="N1117" s="35">
        <f t="shared" si="53"/>
        <v>36.85</v>
      </c>
    </row>
    <row r="1118" spans="1:14">
      <c r="A1118" s="33">
        <v>41330</v>
      </c>
      <c r="B1118" s="29">
        <v>752</v>
      </c>
      <c r="C1118">
        <v>8</v>
      </c>
      <c r="D1118" s="34" t="s">
        <v>167</v>
      </c>
      <c r="E1118" s="34" t="s">
        <v>168</v>
      </c>
      <c r="F1118" s="35">
        <v>7.95</v>
      </c>
      <c r="G1118" s="36">
        <v>0</v>
      </c>
      <c r="H1118" s="35">
        <v>7.95</v>
      </c>
      <c r="I1118" s="35">
        <v>4.53</v>
      </c>
      <c r="J1118">
        <v>27</v>
      </c>
      <c r="K1118">
        <v>3022</v>
      </c>
      <c r="L1118" s="37">
        <f t="shared" si="51"/>
        <v>214.65</v>
      </c>
      <c r="M1118" s="35">
        <f t="shared" si="52"/>
        <v>0</v>
      </c>
      <c r="N1118" s="35">
        <f t="shared" si="53"/>
        <v>92.34</v>
      </c>
    </row>
    <row r="1119" spans="1:14">
      <c r="A1119" s="33">
        <v>41330</v>
      </c>
      <c r="B1119" s="29">
        <v>753</v>
      </c>
      <c r="C1119">
        <v>28</v>
      </c>
      <c r="D1119" s="34" t="s">
        <v>171</v>
      </c>
      <c r="E1119" s="34" t="s">
        <v>168</v>
      </c>
      <c r="F1119" s="35">
        <v>0.95</v>
      </c>
      <c r="G1119" s="36">
        <v>0.1</v>
      </c>
      <c r="H1119" s="35">
        <v>0.86</v>
      </c>
      <c r="I1119" s="35">
        <v>0.5</v>
      </c>
      <c r="J1119">
        <v>5</v>
      </c>
      <c r="K1119">
        <v>3020</v>
      </c>
      <c r="L1119" s="37">
        <f t="shared" si="51"/>
        <v>4.3</v>
      </c>
      <c r="M1119" s="35">
        <f t="shared" si="52"/>
        <v>8.9999999999999969E-2</v>
      </c>
      <c r="N1119" s="35">
        <f t="shared" si="53"/>
        <v>1.7999999999999998</v>
      </c>
    </row>
    <row r="1120" spans="1:14">
      <c r="A1120" s="33">
        <v>41330</v>
      </c>
      <c r="B1120" s="29">
        <v>753</v>
      </c>
      <c r="C1120">
        <v>24</v>
      </c>
      <c r="D1120" s="34" t="s">
        <v>171</v>
      </c>
      <c r="E1120" s="34" t="s">
        <v>168</v>
      </c>
      <c r="F1120" s="35">
        <v>27.95</v>
      </c>
      <c r="G1120" s="36">
        <v>0.1</v>
      </c>
      <c r="H1120" s="35">
        <v>25.16</v>
      </c>
      <c r="I1120" s="35">
        <v>16.8</v>
      </c>
      <c r="J1120">
        <v>6</v>
      </c>
      <c r="K1120">
        <v>3020</v>
      </c>
      <c r="L1120" s="37">
        <f t="shared" si="51"/>
        <v>150.96</v>
      </c>
      <c r="M1120" s="35">
        <f t="shared" si="52"/>
        <v>2.7899999999999991</v>
      </c>
      <c r="N1120" s="35">
        <f t="shared" si="53"/>
        <v>50.16</v>
      </c>
    </row>
    <row r="1121" spans="1:14">
      <c r="A1121" s="33">
        <v>41330</v>
      </c>
      <c r="B1121" s="29">
        <v>754</v>
      </c>
      <c r="C1121">
        <v>42</v>
      </c>
      <c r="D1121" s="34" t="s">
        <v>167</v>
      </c>
      <c r="E1121" s="34" t="s">
        <v>168</v>
      </c>
      <c r="F1121" s="35">
        <v>35.950000000000003</v>
      </c>
      <c r="G1121" s="36">
        <v>0</v>
      </c>
      <c r="H1121" s="35">
        <v>35.950000000000003</v>
      </c>
      <c r="I1121" s="35">
        <v>20.25</v>
      </c>
      <c r="J1121">
        <v>2</v>
      </c>
      <c r="K1121">
        <v>3017</v>
      </c>
      <c r="L1121" s="37">
        <f t="shared" si="51"/>
        <v>71.900000000000006</v>
      </c>
      <c r="M1121" s="35">
        <f t="shared" si="52"/>
        <v>0</v>
      </c>
      <c r="N1121" s="35">
        <f t="shared" si="53"/>
        <v>31.400000000000006</v>
      </c>
    </row>
    <row r="1122" spans="1:14">
      <c r="A1122" s="33">
        <v>41330</v>
      </c>
      <c r="B1122" s="29">
        <v>755</v>
      </c>
      <c r="C1122">
        <v>25</v>
      </c>
      <c r="D1122" s="34" t="s">
        <v>171</v>
      </c>
      <c r="E1122" s="34" t="s">
        <v>168</v>
      </c>
      <c r="F1122" s="35">
        <v>0.95</v>
      </c>
      <c r="G1122" s="36">
        <v>0</v>
      </c>
      <c r="H1122" s="35">
        <v>0.95</v>
      </c>
      <c r="I1122" s="35">
        <v>0.35</v>
      </c>
      <c r="J1122">
        <v>3</v>
      </c>
      <c r="K1122">
        <v>3022</v>
      </c>
      <c r="L1122" s="37">
        <f t="shared" si="51"/>
        <v>2.8499999999999996</v>
      </c>
      <c r="M1122" s="35">
        <f t="shared" si="52"/>
        <v>0</v>
      </c>
      <c r="N1122" s="35">
        <f t="shared" si="53"/>
        <v>1.7999999999999998</v>
      </c>
    </row>
    <row r="1123" spans="1:14">
      <c r="A1123" s="33">
        <v>41330</v>
      </c>
      <c r="B1123" s="29">
        <v>756</v>
      </c>
      <c r="C1123">
        <v>10</v>
      </c>
      <c r="D1123" s="34" t="s">
        <v>173</v>
      </c>
      <c r="E1123" s="34" t="s">
        <v>168</v>
      </c>
      <c r="F1123" s="35">
        <v>34.950000000000003</v>
      </c>
      <c r="G1123" s="36">
        <v>0</v>
      </c>
      <c r="H1123" s="35">
        <v>34.950000000000003</v>
      </c>
      <c r="I1123" s="35">
        <v>22.13</v>
      </c>
      <c r="J1123">
        <v>3</v>
      </c>
      <c r="K1123">
        <v>3021</v>
      </c>
      <c r="L1123" s="37">
        <f t="shared" si="51"/>
        <v>104.85000000000001</v>
      </c>
      <c r="M1123" s="35">
        <f t="shared" si="52"/>
        <v>0</v>
      </c>
      <c r="N1123" s="35">
        <f t="shared" si="53"/>
        <v>38.460000000000008</v>
      </c>
    </row>
    <row r="1124" spans="1:14">
      <c r="A1124" s="33">
        <v>41330</v>
      </c>
      <c r="B1124" s="29">
        <v>756</v>
      </c>
      <c r="C1124">
        <v>12</v>
      </c>
      <c r="D1124" s="34" t="s">
        <v>173</v>
      </c>
      <c r="E1124" s="34" t="s">
        <v>168</v>
      </c>
      <c r="F1124" s="35">
        <v>47.95</v>
      </c>
      <c r="G1124" s="36">
        <v>0</v>
      </c>
      <c r="H1124" s="35">
        <v>47.95</v>
      </c>
      <c r="I1124" s="35">
        <v>20.7</v>
      </c>
      <c r="J1124">
        <v>3</v>
      </c>
      <c r="K1124">
        <v>3021</v>
      </c>
      <c r="L1124" s="37">
        <f t="shared" si="51"/>
        <v>143.85000000000002</v>
      </c>
      <c r="M1124" s="35">
        <f t="shared" si="52"/>
        <v>0</v>
      </c>
      <c r="N1124" s="35">
        <f t="shared" si="53"/>
        <v>81.750000000000014</v>
      </c>
    </row>
    <row r="1125" spans="1:14">
      <c r="A1125" s="33">
        <v>41330</v>
      </c>
      <c r="B1125" s="29">
        <v>757</v>
      </c>
      <c r="C1125">
        <v>23</v>
      </c>
      <c r="D1125" s="34" t="s">
        <v>167</v>
      </c>
      <c r="E1125" s="34" t="s">
        <v>168</v>
      </c>
      <c r="F1125" s="35">
        <v>2.95</v>
      </c>
      <c r="G1125" s="36">
        <v>0.1</v>
      </c>
      <c r="H1125" s="35">
        <v>2.66</v>
      </c>
      <c r="I1125" s="35">
        <v>1.68</v>
      </c>
      <c r="J1125">
        <v>5</v>
      </c>
      <c r="K1125">
        <v>3026</v>
      </c>
      <c r="L1125" s="37">
        <f t="shared" si="51"/>
        <v>13.3</v>
      </c>
      <c r="M1125" s="35">
        <f t="shared" si="52"/>
        <v>0.29000000000000004</v>
      </c>
      <c r="N1125" s="35">
        <f t="shared" si="53"/>
        <v>4.9000000000000012</v>
      </c>
    </row>
    <row r="1126" spans="1:14">
      <c r="A1126" s="33">
        <v>41330</v>
      </c>
      <c r="B1126" s="29">
        <v>757</v>
      </c>
      <c r="C1126">
        <v>24</v>
      </c>
      <c r="D1126" s="34" t="s">
        <v>167</v>
      </c>
      <c r="E1126" s="34" t="s">
        <v>168</v>
      </c>
      <c r="F1126" s="35">
        <v>27.95</v>
      </c>
      <c r="G1126" s="36">
        <v>0</v>
      </c>
      <c r="H1126" s="35">
        <v>27.95</v>
      </c>
      <c r="I1126" s="35">
        <v>16.8</v>
      </c>
      <c r="J1126">
        <v>26</v>
      </c>
      <c r="K1126">
        <v>3026</v>
      </c>
      <c r="L1126" s="37">
        <f t="shared" si="51"/>
        <v>726.69999999999993</v>
      </c>
      <c r="M1126" s="35">
        <f t="shared" si="52"/>
        <v>0</v>
      </c>
      <c r="N1126" s="35">
        <f t="shared" si="53"/>
        <v>289.89999999999998</v>
      </c>
    </row>
    <row r="1127" spans="1:14">
      <c r="A1127" s="33">
        <v>41330</v>
      </c>
      <c r="B1127" s="29">
        <v>758</v>
      </c>
      <c r="C1127">
        <v>11</v>
      </c>
      <c r="D1127" s="34" t="s">
        <v>171</v>
      </c>
      <c r="E1127" s="34" t="s">
        <v>168</v>
      </c>
      <c r="F1127" s="35">
        <v>65.95</v>
      </c>
      <c r="G1127" s="36">
        <v>0</v>
      </c>
      <c r="H1127" s="35">
        <v>65.95</v>
      </c>
      <c r="I1127" s="35">
        <v>37.97</v>
      </c>
      <c r="J1127">
        <v>6</v>
      </c>
      <c r="K1127">
        <v>3023</v>
      </c>
      <c r="L1127" s="37">
        <f t="shared" si="51"/>
        <v>395.70000000000005</v>
      </c>
      <c r="M1127" s="35">
        <f t="shared" si="52"/>
        <v>0</v>
      </c>
      <c r="N1127" s="35">
        <f t="shared" si="53"/>
        <v>167.88000000000002</v>
      </c>
    </row>
    <row r="1128" spans="1:14">
      <c r="A1128" s="33">
        <v>41330</v>
      </c>
      <c r="B1128" s="29">
        <v>758</v>
      </c>
      <c r="C1128">
        <v>30</v>
      </c>
      <c r="D1128" s="34" t="s">
        <v>171</v>
      </c>
      <c r="E1128" s="34" t="s">
        <v>168</v>
      </c>
      <c r="F1128" s="35">
        <v>10.95</v>
      </c>
      <c r="G1128" s="36">
        <v>0</v>
      </c>
      <c r="H1128" s="35">
        <v>10.95</v>
      </c>
      <c r="I1128" s="35">
        <v>4.8</v>
      </c>
      <c r="J1128">
        <v>19</v>
      </c>
      <c r="K1128">
        <v>3023</v>
      </c>
      <c r="L1128" s="37">
        <f t="shared" si="51"/>
        <v>208.04999999999998</v>
      </c>
      <c r="M1128" s="35">
        <f t="shared" si="52"/>
        <v>0</v>
      </c>
      <c r="N1128" s="35">
        <f t="shared" si="53"/>
        <v>116.85</v>
      </c>
    </row>
    <row r="1129" spans="1:14">
      <c r="A1129" s="33">
        <v>41330</v>
      </c>
      <c r="B1129" s="29">
        <v>759</v>
      </c>
      <c r="C1129">
        <v>31</v>
      </c>
      <c r="D1129" s="34" t="s">
        <v>167</v>
      </c>
      <c r="E1129" s="34" t="s">
        <v>168</v>
      </c>
      <c r="F1129" s="35">
        <v>0.95</v>
      </c>
      <c r="G1129" s="36">
        <v>0</v>
      </c>
      <c r="H1129" s="35">
        <v>0.95</v>
      </c>
      <c r="I1129" s="35">
        <v>0.34</v>
      </c>
      <c r="J1129">
        <v>6</v>
      </c>
      <c r="K1129">
        <v>3018</v>
      </c>
      <c r="L1129" s="37">
        <f t="shared" si="51"/>
        <v>5.6999999999999993</v>
      </c>
      <c r="M1129" s="35">
        <f t="shared" si="52"/>
        <v>0</v>
      </c>
      <c r="N1129" s="35">
        <f t="shared" si="53"/>
        <v>3.6599999999999993</v>
      </c>
    </row>
    <row r="1130" spans="1:14">
      <c r="A1130" s="33">
        <v>41330</v>
      </c>
      <c r="B1130" s="29">
        <v>760</v>
      </c>
      <c r="C1130">
        <v>21</v>
      </c>
      <c r="D1130" s="34" t="s">
        <v>171</v>
      </c>
      <c r="E1130" s="34" t="s">
        <v>168</v>
      </c>
      <c r="F1130" s="35">
        <v>26.95</v>
      </c>
      <c r="G1130" s="36">
        <v>0</v>
      </c>
      <c r="H1130" s="35">
        <v>26.95</v>
      </c>
      <c r="I1130" s="35">
        <v>12.42</v>
      </c>
      <c r="J1130">
        <v>14</v>
      </c>
      <c r="K1130">
        <v>3019</v>
      </c>
      <c r="L1130" s="37">
        <f t="shared" si="51"/>
        <v>377.3</v>
      </c>
      <c r="M1130" s="35">
        <f t="shared" si="52"/>
        <v>0</v>
      </c>
      <c r="N1130" s="35">
        <f t="shared" si="53"/>
        <v>203.42</v>
      </c>
    </row>
    <row r="1131" spans="1:14">
      <c r="A1131" s="33">
        <v>41330</v>
      </c>
      <c r="B1131" s="29">
        <v>760</v>
      </c>
      <c r="C1131">
        <v>7</v>
      </c>
      <c r="D1131" s="34" t="s">
        <v>171</v>
      </c>
      <c r="E1131" s="34" t="s">
        <v>168</v>
      </c>
      <c r="F1131" s="35">
        <v>20.95</v>
      </c>
      <c r="G1131" s="36">
        <v>0</v>
      </c>
      <c r="H1131" s="35">
        <v>20.95</v>
      </c>
      <c r="I1131" s="35">
        <v>10.039999999999999</v>
      </c>
      <c r="J1131">
        <v>18</v>
      </c>
      <c r="K1131">
        <v>3019</v>
      </c>
      <c r="L1131" s="37">
        <f t="shared" si="51"/>
        <v>377.09999999999997</v>
      </c>
      <c r="M1131" s="35">
        <f t="shared" si="52"/>
        <v>0</v>
      </c>
      <c r="N1131" s="35">
        <f t="shared" si="53"/>
        <v>196.38</v>
      </c>
    </row>
    <row r="1132" spans="1:14">
      <c r="A1132" s="33">
        <v>41330</v>
      </c>
      <c r="B1132" s="29">
        <v>761</v>
      </c>
      <c r="C1132">
        <v>3</v>
      </c>
      <c r="D1132" s="34" t="s">
        <v>173</v>
      </c>
      <c r="E1132" s="34" t="s">
        <v>168</v>
      </c>
      <c r="F1132" s="35">
        <v>59.95</v>
      </c>
      <c r="G1132" s="36">
        <v>0</v>
      </c>
      <c r="H1132" s="35">
        <v>59.95</v>
      </c>
      <c r="I1132" s="35">
        <v>28.73</v>
      </c>
      <c r="J1132">
        <v>2</v>
      </c>
      <c r="K1132">
        <v>3022</v>
      </c>
      <c r="L1132" s="37">
        <f t="shared" si="51"/>
        <v>119.9</v>
      </c>
      <c r="M1132" s="35">
        <f t="shared" si="52"/>
        <v>0</v>
      </c>
      <c r="N1132" s="35">
        <f t="shared" si="53"/>
        <v>62.440000000000005</v>
      </c>
    </row>
    <row r="1133" spans="1:14">
      <c r="A1133" s="33">
        <v>41330</v>
      </c>
      <c r="B1133" s="29">
        <v>762</v>
      </c>
      <c r="C1133">
        <v>36</v>
      </c>
      <c r="D1133" s="34" t="s">
        <v>171</v>
      </c>
      <c r="E1133" s="34" t="s">
        <v>168</v>
      </c>
      <c r="F1133" s="35">
        <v>26.95</v>
      </c>
      <c r="G1133" s="36">
        <v>0</v>
      </c>
      <c r="H1133" s="35">
        <v>26.95</v>
      </c>
      <c r="I1133" s="35">
        <v>12.53</v>
      </c>
      <c r="J1133">
        <v>10</v>
      </c>
      <c r="K1133">
        <v>3015</v>
      </c>
      <c r="L1133" s="37">
        <f t="shared" si="51"/>
        <v>269.5</v>
      </c>
      <c r="M1133" s="35">
        <f t="shared" si="52"/>
        <v>0</v>
      </c>
      <c r="N1133" s="35">
        <f t="shared" si="53"/>
        <v>144.19999999999999</v>
      </c>
    </row>
    <row r="1134" spans="1:14">
      <c r="A1134" s="33">
        <v>41330</v>
      </c>
      <c r="B1134" s="29">
        <v>762</v>
      </c>
      <c r="C1134">
        <v>36</v>
      </c>
      <c r="D1134" s="34" t="s">
        <v>171</v>
      </c>
      <c r="E1134" s="34" t="s">
        <v>168</v>
      </c>
      <c r="F1134" s="35">
        <v>26.95</v>
      </c>
      <c r="G1134" s="36">
        <v>0</v>
      </c>
      <c r="H1134" s="35">
        <v>26.95</v>
      </c>
      <c r="I1134" s="35">
        <v>12.53</v>
      </c>
      <c r="J1134">
        <v>22</v>
      </c>
      <c r="K1134">
        <v>3015</v>
      </c>
      <c r="L1134" s="37">
        <f t="shared" si="51"/>
        <v>592.9</v>
      </c>
      <c r="M1134" s="35">
        <f t="shared" si="52"/>
        <v>0</v>
      </c>
      <c r="N1134" s="35">
        <f t="shared" si="53"/>
        <v>317.24</v>
      </c>
    </row>
    <row r="1135" spans="1:14">
      <c r="A1135" s="33">
        <v>41330</v>
      </c>
      <c r="B1135" s="29">
        <v>763</v>
      </c>
      <c r="C1135">
        <v>38</v>
      </c>
      <c r="D1135" s="34" t="s">
        <v>173</v>
      </c>
      <c r="E1135" s="34" t="s">
        <v>168</v>
      </c>
      <c r="F1135" s="35">
        <v>24.95</v>
      </c>
      <c r="G1135" s="36">
        <v>0</v>
      </c>
      <c r="H1135" s="35">
        <v>24.95</v>
      </c>
      <c r="I1135" s="35">
        <v>11.48</v>
      </c>
      <c r="J1135">
        <v>4</v>
      </c>
      <c r="K1135">
        <v>3027</v>
      </c>
      <c r="L1135" s="37">
        <f t="shared" si="51"/>
        <v>99.8</v>
      </c>
      <c r="M1135" s="35">
        <f t="shared" si="52"/>
        <v>0</v>
      </c>
      <c r="N1135" s="35">
        <f t="shared" si="53"/>
        <v>53.879999999999995</v>
      </c>
    </row>
    <row r="1136" spans="1:14">
      <c r="A1136" s="33">
        <v>41330</v>
      </c>
      <c r="B1136" s="29">
        <v>763</v>
      </c>
      <c r="C1136">
        <v>19</v>
      </c>
      <c r="D1136" s="34" t="s">
        <v>173</v>
      </c>
      <c r="E1136" s="34" t="s">
        <v>168</v>
      </c>
      <c r="F1136" s="35">
        <v>49.95</v>
      </c>
      <c r="G1136" s="36">
        <v>0</v>
      </c>
      <c r="H1136" s="35">
        <v>49.95</v>
      </c>
      <c r="I1136" s="35">
        <v>24.77</v>
      </c>
      <c r="J1136">
        <v>15</v>
      </c>
      <c r="K1136">
        <v>3027</v>
      </c>
      <c r="L1136" s="37">
        <f t="shared" si="51"/>
        <v>749.25</v>
      </c>
      <c r="M1136" s="35">
        <f t="shared" si="52"/>
        <v>0</v>
      </c>
      <c r="N1136" s="35">
        <f t="shared" si="53"/>
        <v>377.70000000000005</v>
      </c>
    </row>
    <row r="1137" spans="1:14">
      <c r="A1137" s="33">
        <v>41330</v>
      </c>
      <c r="B1137" s="29">
        <v>764</v>
      </c>
      <c r="C1137">
        <v>25</v>
      </c>
      <c r="D1137" s="34" t="s">
        <v>167</v>
      </c>
      <c r="E1137" s="34" t="s">
        <v>168</v>
      </c>
      <c r="F1137" s="35">
        <v>0.95</v>
      </c>
      <c r="G1137" s="36">
        <v>0</v>
      </c>
      <c r="H1137" s="35">
        <v>0.95</v>
      </c>
      <c r="I1137" s="35">
        <v>0.35</v>
      </c>
      <c r="J1137">
        <v>30</v>
      </c>
      <c r="K1137">
        <v>3030</v>
      </c>
      <c r="L1137" s="37">
        <f t="shared" si="51"/>
        <v>28.5</v>
      </c>
      <c r="M1137" s="35">
        <f t="shared" si="52"/>
        <v>0</v>
      </c>
      <c r="N1137" s="35">
        <f t="shared" si="53"/>
        <v>18</v>
      </c>
    </row>
    <row r="1138" spans="1:14">
      <c r="A1138" s="33">
        <v>41330</v>
      </c>
      <c r="B1138" s="29">
        <v>764</v>
      </c>
      <c r="C1138">
        <v>30</v>
      </c>
      <c r="D1138" s="34" t="s">
        <v>167</v>
      </c>
      <c r="E1138" s="34" t="s">
        <v>168</v>
      </c>
      <c r="F1138" s="35">
        <v>10.95</v>
      </c>
      <c r="G1138" s="36">
        <v>0</v>
      </c>
      <c r="H1138" s="35">
        <v>10.95</v>
      </c>
      <c r="I1138" s="35">
        <v>4.8</v>
      </c>
      <c r="J1138">
        <v>13</v>
      </c>
      <c r="K1138">
        <v>3030</v>
      </c>
      <c r="L1138" s="37">
        <f t="shared" si="51"/>
        <v>142.35</v>
      </c>
      <c r="M1138" s="35">
        <f t="shared" si="52"/>
        <v>0</v>
      </c>
      <c r="N1138" s="35">
        <f t="shared" si="53"/>
        <v>79.949999999999989</v>
      </c>
    </row>
    <row r="1139" spans="1:14">
      <c r="A1139" s="33">
        <v>41330</v>
      </c>
      <c r="B1139" s="29">
        <v>765</v>
      </c>
      <c r="C1139">
        <v>8</v>
      </c>
      <c r="D1139" s="34" t="s">
        <v>173</v>
      </c>
      <c r="E1139" s="34" t="s">
        <v>168</v>
      </c>
      <c r="F1139" s="35">
        <v>7.95</v>
      </c>
      <c r="G1139" s="36">
        <v>0</v>
      </c>
      <c r="H1139" s="35">
        <v>7.95</v>
      </c>
      <c r="I1139" s="35">
        <v>4.53</v>
      </c>
      <c r="J1139">
        <v>23</v>
      </c>
      <c r="K1139">
        <v>3023</v>
      </c>
      <c r="L1139" s="37">
        <f t="shared" si="51"/>
        <v>182.85</v>
      </c>
      <c r="M1139" s="35">
        <f t="shared" si="52"/>
        <v>0</v>
      </c>
      <c r="N1139" s="35">
        <f t="shared" si="53"/>
        <v>78.66</v>
      </c>
    </row>
    <row r="1140" spans="1:14">
      <c r="A1140" s="33">
        <v>41330</v>
      </c>
      <c r="B1140" s="29">
        <v>765</v>
      </c>
      <c r="C1140">
        <v>46</v>
      </c>
      <c r="D1140" s="34" t="s">
        <v>173</v>
      </c>
      <c r="E1140" s="34" t="s">
        <v>168</v>
      </c>
      <c r="F1140" s="35">
        <v>55.95</v>
      </c>
      <c r="G1140" s="36">
        <v>0</v>
      </c>
      <c r="H1140" s="35">
        <v>55.95</v>
      </c>
      <c r="I1140" s="35">
        <v>32.47</v>
      </c>
      <c r="J1140">
        <v>19</v>
      </c>
      <c r="K1140">
        <v>3023</v>
      </c>
      <c r="L1140" s="37">
        <f t="shared" si="51"/>
        <v>1063.05</v>
      </c>
      <c r="M1140" s="35">
        <f t="shared" si="52"/>
        <v>0</v>
      </c>
      <c r="N1140" s="35">
        <f t="shared" si="53"/>
        <v>446.12000000000006</v>
      </c>
    </row>
    <row r="1141" spans="1:14">
      <c r="A1141" s="33">
        <v>41330</v>
      </c>
      <c r="B1141" s="29">
        <v>766</v>
      </c>
      <c r="C1141">
        <v>29</v>
      </c>
      <c r="D1141" s="34" t="s">
        <v>171</v>
      </c>
      <c r="E1141" s="34" t="s">
        <v>168</v>
      </c>
      <c r="F1141" s="35">
        <v>40.950000000000003</v>
      </c>
      <c r="G1141" s="36">
        <v>0</v>
      </c>
      <c r="H1141" s="35">
        <v>40.950000000000003</v>
      </c>
      <c r="I1141" s="35">
        <v>15.51</v>
      </c>
      <c r="J1141">
        <v>3</v>
      </c>
      <c r="K1141">
        <v>3022</v>
      </c>
      <c r="L1141" s="37">
        <f t="shared" si="51"/>
        <v>122.85000000000001</v>
      </c>
      <c r="M1141" s="35">
        <f t="shared" si="52"/>
        <v>0</v>
      </c>
      <c r="N1141" s="35">
        <f t="shared" si="53"/>
        <v>76.320000000000022</v>
      </c>
    </row>
    <row r="1142" spans="1:14">
      <c r="A1142" s="33">
        <v>41330</v>
      </c>
      <c r="B1142" s="29">
        <v>767</v>
      </c>
      <c r="C1142">
        <v>1</v>
      </c>
      <c r="D1142" s="34" t="s">
        <v>167</v>
      </c>
      <c r="E1142" s="34" t="s">
        <v>168</v>
      </c>
      <c r="F1142" s="35">
        <v>43.95</v>
      </c>
      <c r="G1142" s="36">
        <v>0</v>
      </c>
      <c r="H1142" s="35">
        <v>43.95</v>
      </c>
      <c r="I1142" s="35">
        <v>25.6</v>
      </c>
      <c r="J1142">
        <v>1</v>
      </c>
      <c r="K1142">
        <v>3018</v>
      </c>
      <c r="L1142" s="37">
        <f t="shared" si="51"/>
        <v>43.95</v>
      </c>
      <c r="M1142" s="35">
        <f t="shared" si="52"/>
        <v>0</v>
      </c>
      <c r="N1142" s="35">
        <f t="shared" si="53"/>
        <v>18.350000000000001</v>
      </c>
    </row>
    <row r="1143" spans="1:14">
      <c r="A1143" s="33">
        <v>41330</v>
      </c>
      <c r="B1143" s="29">
        <v>768</v>
      </c>
      <c r="C1143">
        <v>27</v>
      </c>
      <c r="D1143" s="34" t="s">
        <v>171</v>
      </c>
      <c r="E1143" s="34" t="s">
        <v>168</v>
      </c>
      <c r="F1143" s="35">
        <v>4.95</v>
      </c>
      <c r="G1143" s="36">
        <v>0</v>
      </c>
      <c r="H1143" s="35">
        <v>4.95</v>
      </c>
      <c r="I1143" s="35">
        <v>1.82</v>
      </c>
      <c r="J1143">
        <v>4</v>
      </c>
      <c r="K1143">
        <v>3022</v>
      </c>
      <c r="L1143" s="37">
        <f t="shared" si="51"/>
        <v>19.8</v>
      </c>
      <c r="M1143" s="35">
        <f t="shared" si="52"/>
        <v>0</v>
      </c>
      <c r="N1143" s="35">
        <f t="shared" si="53"/>
        <v>12.52</v>
      </c>
    </row>
    <row r="1144" spans="1:14">
      <c r="A1144" s="33">
        <v>41330</v>
      </c>
      <c r="B1144" s="29">
        <v>769</v>
      </c>
      <c r="C1144">
        <v>47</v>
      </c>
      <c r="D1144" s="34" t="s">
        <v>167</v>
      </c>
      <c r="E1144" s="34" t="s">
        <v>168</v>
      </c>
      <c r="F1144" s="35">
        <v>28.95</v>
      </c>
      <c r="G1144" s="36">
        <v>0</v>
      </c>
      <c r="H1144" s="35">
        <v>28.95</v>
      </c>
      <c r="I1144" s="35">
        <v>8.86</v>
      </c>
      <c r="J1144">
        <v>12</v>
      </c>
      <c r="K1144">
        <v>3033</v>
      </c>
      <c r="L1144" s="37">
        <f t="shared" si="51"/>
        <v>347.4</v>
      </c>
      <c r="M1144" s="35">
        <f t="shared" si="52"/>
        <v>0</v>
      </c>
      <c r="N1144" s="35">
        <f t="shared" si="53"/>
        <v>241.07999999999998</v>
      </c>
    </row>
    <row r="1145" spans="1:14">
      <c r="A1145" s="33">
        <v>41330</v>
      </c>
      <c r="B1145" s="29">
        <v>770</v>
      </c>
      <c r="C1145">
        <v>17</v>
      </c>
      <c r="D1145" s="34" t="s">
        <v>173</v>
      </c>
      <c r="E1145" s="34" t="s">
        <v>168</v>
      </c>
      <c r="F1145" s="35">
        <v>49.95</v>
      </c>
      <c r="G1145" s="36">
        <v>0</v>
      </c>
      <c r="H1145" s="35">
        <v>49.95</v>
      </c>
      <c r="I1145" s="35">
        <v>23.93</v>
      </c>
      <c r="J1145">
        <v>23</v>
      </c>
      <c r="K1145">
        <v>3017</v>
      </c>
      <c r="L1145" s="37">
        <f t="shared" si="51"/>
        <v>1148.8500000000001</v>
      </c>
      <c r="M1145" s="35">
        <f t="shared" si="52"/>
        <v>0</v>
      </c>
      <c r="N1145" s="35">
        <f t="shared" si="53"/>
        <v>598.46</v>
      </c>
    </row>
    <row r="1146" spans="1:14">
      <c r="A1146" s="33">
        <v>41330</v>
      </c>
      <c r="B1146" s="29">
        <v>771</v>
      </c>
      <c r="C1146">
        <v>32</v>
      </c>
      <c r="D1146" s="34" t="s">
        <v>167</v>
      </c>
      <c r="E1146" s="34" t="s">
        <v>168</v>
      </c>
      <c r="F1146" s="35">
        <v>22.95</v>
      </c>
      <c r="G1146" s="36">
        <v>0</v>
      </c>
      <c r="H1146" s="35">
        <v>22.95</v>
      </c>
      <c r="I1146" s="35">
        <v>11.78</v>
      </c>
      <c r="J1146">
        <v>8</v>
      </c>
      <c r="K1146">
        <v>3012</v>
      </c>
      <c r="L1146" s="37">
        <f t="shared" si="51"/>
        <v>183.6</v>
      </c>
      <c r="M1146" s="35">
        <f t="shared" si="52"/>
        <v>0</v>
      </c>
      <c r="N1146" s="35">
        <f t="shared" si="53"/>
        <v>89.36</v>
      </c>
    </row>
    <row r="1147" spans="1:14">
      <c r="A1147" s="33">
        <v>41330</v>
      </c>
      <c r="B1147" s="29">
        <v>771</v>
      </c>
      <c r="C1147">
        <v>10</v>
      </c>
      <c r="D1147" s="34" t="s">
        <v>167</v>
      </c>
      <c r="E1147" s="34" t="s">
        <v>168</v>
      </c>
      <c r="F1147" s="35">
        <v>34.950000000000003</v>
      </c>
      <c r="G1147" s="36">
        <v>0</v>
      </c>
      <c r="H1147" s="35">
        <v>34.950000000000003</v>
      </c>
      <c r="I1147" s="35">
        <v>22.13</v>
      </c>
      <c r="J1147">
        <v>7</v>
      </c>
      <c r="K1147">
        <v>3012</v>
      </c>
      <c r="L1147" s="37">
        <f t="shared" si="51"/>
        <v>244.65000000000003</v>
      </c>
      <c r="M1147" s="35">
        <f t="shared" si="52"/>
        <v>0</v>
      </c>
      <c r="N1147" s="35">
        <f t="shared" si="53"/>
        <v>89.740000000000023</v>
      </c>
    </row>
    <row r="1148" spans="1:14">
      <c r="A1148" s="33">
        <v>41330</v>
      </c>
      <c r="B1148" s="29">
        <v>771</v>
      </c>
      <c r="C1148">
        <v>15</v>
      </c>
      <c r="D1148" s="34" t="s">
        <v>167</v>
      </c>
      <c r="E1148" s="34" t="s">
        <v>168</v>
      </c>
      <c r="F1148" s="35">
        <v>28.95</v>
      </c>
      <c r="G1148" s="36">
        <v>0</v>
      </c>
      <c r="H1148" s="35">
        <v>28.95</v>
      </c>
      <c r="I1148" s="35">
        <v>17.53</v>
      </c>
      <c r="J1148">
        <v>2</v>
      </c>
      <c r="K1148">
        <v>3012</v>
      </c>
      <c r="L1148" s="37">
        <f t="shared" si="51"/>
        <v>57.9</v>
      </c>
      <c r="M1148" s="35">
        <f t="shared" si="52"/>
        <v>0</v>
      </c>
      <c r="N1148" s="35">
        <f t="shared" si="53"/>
        <v>22.839999999999996</v>
      </c>
    </row>
    <row r="1149" spans="1:14">
      <c r="A1149" s="33">
        <v>41330</v>
      </c>
      <c r="B1149" s="29">
        <v>771</v>
      </c>
      <c r="C1149">
        <v>47</v>
      </c>
      <c r="D1149" s="34" t="s">
        <v>167</v>
      </c>
      <c r="E1149" s="34" t="s">
        <v>168</v>
      </c>
      <c r="F1149" s="35">
        <v>28.95</v>
      </c>
      <c r="G1149" s="36">
        <v>0</v>
      </c>
      <c r="H1149" s="35">
        <v>28.95</v>
      </c>
      <c r="I1149" s="35">
        <v>8.86</v>
      </c>
      <c r="J1149">
        <v>15</v>
      </c>
      <c r="K1149">
        <v>3012</v>
      </c>
      <c r="L1149" s="37">
        <f t="shared" si="51"/>
        <v>434.25</v>
      </c>
      <c r="M1149" s="35">
        <f t="shared" si="52"/>
        <v>0</v>
      </c>
      <c r="N1149" s="35">
        <f t="shared" si="53"/>
        <v>301.35000000000002</v>
      </c>
    </row>
    <row r="1150" spans="1:14">
      <c r="A1150" s="33">
        <v>41330</v>
      </c>
      <c r="B1150" s="29">
        <v>771</v>
      </c>
      <c r="C1150">
        <v>49</v>
      </c>
      <c r="D1150" s="34" t="s">
        <v>167</v>
      </c>
      <c r="E1150" s="34" t="s">
        <v>168</v>
      </c>
      <c r="F1150" s="35">
        <v>63.95</v>
      </c>
      <c r="G1150" s="36">
        <v>0</v>
      </c>
      <c r="H1150" s="35">
        <v>63.95</v>
      </c>
      <c r="I1150" s="35">
        <v>27.1</v>
      </c>
      <c r="J1150">
        <v>3</v>
      </c>
      <c r="K1150">
        <v>3012</v>
      </c>
      <c r="L1150" s="37">
        <f t="shared" si="51"/>
        <v>191.85000000000002</v>
      </c>
      <c r="M1150" s="35">
        <f t="shared" si="52"/>
        <v>0</v>
      </c>
      <c r="N1150" s="35">
        <f t="shared" si="53"/>
        <v>110.55000000000001</v>
      </c>
    </row>
    <row r="1151" spans="1:14">
      <c r="A1151" s="33">
        <v>41330</v>
      </c>
      <c r="B1151" s="29">
        <v>772</v>
      </c>
      <c r="C1151">
        <v>5</v>
      </c>
      <c r="D1151" s="34" t="s">
        <v>173</v>
      </c>
      <c r="E1151" s="34" t="s">
        <v>168</v>
      </c>
      <c r="F1151" s="35">
        <v>24.95</v>
      </c>
      <c r="G1151" s="36">
        <v>0</v>
      </c>
      <c r="H1151" s="35">
        <v>24.95</v>
      </c>
      <c r="I1151" s="35">
        <v>12.27</v>
      </c>
      <c r="J1151">
        <v>1</v>
      </c>
      <c r="K1151">
        <v>3020</v>
      </c>
      <c r="L1151" s="37">
        <f t="shared" si="51"/>
        <v>24.95</v>
      </c>
      <c r="M1151" s="35">
        <f t="shared" si="52"/>
        <v>0</v>
      </c>
      <c r="N1151" s="35">
        <f t="shared" si="53"/>
        <v>12.68</v>
      </c>
    </row>
    <row r="1152" spans="1:14">
      <c r="A1152" s="33">
        <v>41330</v>
      </c>
      <c r="B1152" s="29">
        <v>773</v>
      </c>
      <c r="C1152">
        <v>30</v>
      </c>
      <c r="D1152" s="34" t="s">
        <v>171</v>
      </c>
      <c r="E1152" s="34" t="s">
        <v>168</v>
      </c>
      <c r="F1152" s="35">
        <v>10.95</v>
      </c>
      <c r="G1152" s="36">
        <v>0</v>
      </c>
      <c r="H1152" s="35">
        <v>10.95</v>
      </c>
      <c r="I1152" s="35">
        <v>4.8</v>
      </c>
      <c r="J1152">
        <v>25</v>
      </c>
      <c r="K1152">
        <v>3027</v>
      </c>
      <c r="L1152" s="37">
        <f t="shared" si="51"/>
        <v>273.75</v>
      </c>
      <c r="M1152" s="35">
        <f t="shared" si="52"/>
        <v>0</v>
      </c>
      <c r="N1152" s="35">
        <f t="shared" si="53"/>
        <v>153.75</v>
      </c>
    </row>
    <row r="1153" spans="1:14">
      <c r="A1153" s="33">
        <v>41330</v>
      </c>
      <c r="B1153" s="29">
        <v>774</v>
      </c>
      <c r="C1153">
        <v>27</v>
      </c>
      <c r="D1153" s="34" t="s">
        <v>167</v>
      </c>
      <c r="E1153" s="34" t="s">
        <v>168</v>
      </c>
      <c r="F1153" s="35">
        <v>4.95</v>
      </c>
      <c r="G1153" s="36">
        <v>0</v>
      </c>
      <c r="H1153" s="35">
        <v>4.95</v>
      </c>
      <c r="I1153" s="35">
        <v>1.82</v>
      </c>
      <c r="J1153">
        <v>9</v>
      </c>
      <c r="K1153">
        <v>3023</v>
      </c>
      <c r="L1153" s="37">
        <f t="shared" si="51"/>
        <v>44.550000000000004</v>
      </c>
      <c r="M1153" s="35">
        <f t="shared" si="52"/>
        <v>0</v>
      </c>
      <c r="N1153" s="35">
        <f t="shared" si="53"/>
        <v>28.169999999999998</v>
      </c>
    </row>
    <row r="1154" spans="1:14">
      <c r="A1154" s="33">
        <v>41330</v>
      </c>
      <c r="B1154" s="29">
        <v>775</v>
      </c>
      <c r="C1154">
        <v>33</v>
      </c>
      <c r="D1154" s="34" t="s">
        <v>171</v>
      </c>
      <c r="E1154" s="34" t="s">
        <v>168</v>
      </c>
      <c r="F1154" s="35">
        <v>19.95</v>
      </c>
      <c r="G1154" s="36">
        <v>0</v>
      </c>
      <c r="H1154" s="35">
        <v>19.95</v>
      </c>
      <c r="I1154" s="35">
        <v>9.7799999999999994</v>
      </c>
      <c r="J1154">
        <v>1</v>
      </c>
      <c r="K1154">
        <v>3010</v>
      </c>
      <c r="L1154" s="37">
        <f t="shared" si="51"/>
        <v>19.95</v>
      </c>
      <c r="M1154" s="35">
        <f t="shared" si="52"/>
        <v>0</v>
      </c>
      <c r="N1154" s="35">
        <f t="shared" si="53"/>
        <v>10.17</v>
      </c>
    </row>
    <row r="1155" spans="1:14">
      <c r="A1155" s="33">
        <v>41330</v>
      </c>
      <c r="B1155" s="29">
        <v>776</v>
      </c>
      <c r="C1155">
        <v>43</v>
      </c>
      <c r="D1155" s="34" t="s">
        <v>167</v>
      </c>
      <c r="E1155" s="34" t="s">
        <v>168</v>
      </c>
      <c r="F1155" s="35">
        <v>11.95</v>
      </c>
      <c r="G1155" s="36">
        <v>0</v>
      </c>
      <c r="H1155" s="35">
        <v>11.95</v>
      </c>
      <c r="I1155" s="35">
        <v>3.32</v>
      </c>
      <c r="J1155">
        <v>8</v>
      </c>
      <c r="K1155">
        <v>3030</v>
      </c>
      <c r="L1155" s="37">
        <f t="shared" ref="L1155:L1218" si="54">H1155*J1155</f>
        <v>95.6</v>
      </c>
      <c r="M1155" s="35">
        <f t="shared" ref="M1155:M1218" si="55">F1155-H1155</f>
        <v>0</v>
      </c>
      <c r="N1155" s="35">
        <f t="shared" ref="N1155:N1218" si="56">(H1155-I1155)*J1155</f>
        <v>69.039999999999992</v>
      </c>
    </row>
    <row r="1156" spans="1:14">
      <c r="A1156" s="33">
        <v>41330</v>
      </c>
      <c r="B1156" s="29">
        <v>777</v>
      </c>
      <c r="C1156">
        <v>20</v>
      </c>
      <c r="D1156" s="34" t="s">
        <v>173</v>
      </c>
      <c r="E1156" s="34" t="s">
        <v>168</v>
      </c>
      <c r="F1156" s="35">
        <v>16.95</v>
      </c>
      <c r="G1156" s="36">
        <v>0</v>
      </c>
      <c r="H1156" s="35">
        <v>16.95</v>
      </c>
      <c r="I1156" s="35">
        <v>6.76</v>
      </c>
      <c r="J1156">
        <v>10</v>
      </c>
      <c r="K1156">
        <v>3013</v>
      </c>
      <c r="L1156" s="37">
        <f t="shared" si="54"/>
        <v>169.5</v>
      </c>
      <c r="M1156" s="35">
        <f t="shared" si="55"/>
        <v>0</v>
      </c>
      <c r="N1156" s="35">
        <f t="shared" si="56"/>
        <v>101.89999999999999</v>
      </c>
    </row>
    <row r="1157" spans="1:14">
      <c r="A1157" s="33">
        <v>41330</v>
      </c>
      <c r="B1157" s="29">
        <v>778</v>
      </c>
      <c r="C1157">
        <v>7</v>
      </c>
      <c r="D1157" s="34" t="s">
        <v>167</v>
      </c>
      <c r="E1157" s="34" t="s">
        <v>168</v>
      </c>
      <c r="F1157" s="35">
        <v>20.95</v>
      </c>
      <c r="G1157" s="36">
        <v>0</v>
      </c>
      <c r="H1157" s="35">
        <v>20.95</v>
      </c>
      <c r="I1157" s="35">
        <v>10.039999999999999</v>
      </c>
      <c r="J1157">
        <v>18</v>
      </c>
      <c r="K1157">
        <v>3020</v>
      </c>
      <c r="L1157" s="37">
        <f t="shared" si="54"/>
        <v>377.09999999999997</v>
      </c>
      <c r="M1157" s="35">
        <f t="shared" si="55"/>
        <v>0</v>
      </c>
      <c r="N1157" s="35">
        <f t="shared" si="56"/>
        <v>196.38</v>
      </c>
    </row>
    <row r="1158" spans="1:14">
      <c r="A1158" s="33">
        <v>41330</v>
      </c>
      <c r="B1158" s="29">
        <v>779</v>
      </c>
      <c r="C1158">
        <v>28</v>
      </c>
      <c r="D1158" s="34" t="s">
        <v>173</v>
      </c>
      <c r="E1158" s="34" t="s">
        <v>168</v>
      </c>
      <c r="F1158" s="35">
        <v>0.95</v>
      </c>
      <c r="G1158" s="36">
        <v>0</v>
      </c>
      <c r="H1158" s="35">
        <v>0.95</v>
      </c>
      <c r="I1158" s="35">
        <v>0.5</v>
      </c>
      <c r="J1158">
        <v>16</v>
      </c>
      <c r="K1158">
        <v>3013</v>
      </c>
      <c r="L1158" s="37">
        <f t="shared" si="54"/>
        <v>15.2</v>
      </c>
      <c r="M1158" s="35">
        <f t="shared" si="55"/>
        <v>0</v>
      </c>
      <c r="N1158" s="35">
        <f t="shared" si="56"/>
        <v>7.1999999999999993</v>
      </c>
    </row>
    <row r="1159" spans="1:14">
      <c r="A1159" s="33">
        <v>41330</v>
      </c>
      <c r="B1159" s="29">
        <v>779</v>
      </c>
      <c r="C1159">
        <v>7</v>
      </c>
      <c r="D1159" s="34" t="s">
        <v>173</v>
      </c>
      <c r="E1159" s="34" t="s">
        <v>168</v>
      </c>
      <c r="F1159" s="35">
        <v>20.95</v>
      </c>
      <c r="G1159" s="36">
        <v>0</v>
      </c>
      <c r="H1159" s="35">
        <v>20.95</v>
      </c>
      <c r="I1159" s="35">
        <v>10.039999999999999</v>
      </c>
      <c r="J1159">
        <v>2</v>
      </c>
      <c r="K1159">
        <v>3013</v>
      </c>
      <c r="L1159" s="37">
        <f t="shared" si="54"/>
        <v>41.9</v>
      </c>
      <c r="M1159" s="35">
        <f t="shared" si="55"/>
        <v>0</v>
      </c>
      <c r="N1159" s="35">
        <f t="shared" si="56"/>
        <v>21.82</v>
      </c>
    </row>
    <row r="1160" spans="1:14">
      <c r="A1160" s="33">
        <v>41330</v>
      </c>
      <c r="B1160" s="29">
        <v>779</v>
      </c>
      <c r="C1160">
        <v>12</v>
      </c>
      <c r="D1160" s="34" t="s">
        <v>173</v>
      </c>
      <c r="E1160" s="34" t="s">
        <v>168</v>
      </c>
      <c r="F1160" s="35">
        <v>47.95</v>
      </c>
      <c r="G1160" s="36">
        <v>0</v>
      </c>
      <c r="H1160" s="35">
        <v>47.95</v>
      </c>
      <c r="I1160" s="35">
        <v>20.7</v>
      </c>
      <c r="J1160">
        <v>1</v>
      </c>
      <c r="K1160">
        <v>3013</v>
      </c>
      <c r="L1160" s="37">
        <f t="shared" si="54"/>
        <v>47.95</v>
      </c>
      <c r="M1160" s="35">
        <f t="shared" si="55"/>
        <v>0</v>
      </c>
      <c r="N1160" s="35">
        <f t="shared" si="56"/>
        <v>27.250000000000004</v>
      </c>
    </row>
    <row r="1161" spans="1:14">
      <c r="A1161" s="33">
        <v>41330</v>
      </c>
      <c r="B1161" s="29">
        <v>780</v>
      </c>
      <c r="C1161">
        <v>41</v>
      </c>
      <c r="D1161" s="34" t="s">
        <v>167</v>
      </c>
      <c r="E1161" s="34" t="s">
        <v>168</v>
      </c>
      <c r="F1161" s="35">
        <v>18.95</v>
      </c>
      <c r="G1161" s="36">
        <v>0</v>
      </c>
      <c r="H1161" s="35">
        <v>18.95</v>
      </c>
      <c r="I1161" s="35">
        <v>9.98</v>
      </c>
      <c r="J1161">
        <v>19</v>
      </c>
      <c r="K1161">
        <v>3018</v>
      </c>
      <c r="L1161" s="37">
        <f t="shared" si="54"/>
        <v>360.05</v>
      </c>
      <c r="M1161" s="35">
        <f t="shared" si="55"/>
        <v>0</v>
      </c>
      <c r="N1161" s="35">
        <f t="shared" si="56"/>
        <v>170.42999999999998</v>
      </c>
    </row>
    <row r="1162" spans="1:14">
      <c r="A1162" s="33">
        <v>41330</v>
      </c>
      <c r="B1162" s="29">
        <v>781</v>
      </c>
      <c r="C1162">
        <v>36</v>
      </c>
      <c r="D1162" s="34" t="s">
        <v>171</v>
      </c>
      <c r="E1162" s="34" t="s">
        <v>168</v>
      </c>
      <c r="F1162" s="35">
        <v>26.95</v>
      </c>
      <c r="G1162" s="36">
        <v>0</v>
      </c>
      <c r="H1162" s="35">
        <v>26.95</v>
      </c>
      <c r="I1162" s="35">
        <v>12.53</v>
      </c>
      <c r="J1162">
        <v>30</v>
      </c>
      <c r="K1162">
        <v>3014</v>
      </c>
      <c r="L1162" s="37">
        <f t="shared" si="54"/>
        <v>808.5</v>
      </c>
      <c r="M1162" s="35">
        <f t="shared" si="55"/>
        <v>0</v>
      </c>
      <c r="N1162" s="35">
        <f t="shared" si="56"/>
        <v>432.6</v>
      </c>
    </row>
    <row r="1163" spans="1:14">
      <c r="A1163" s="33">
        <v>41330</v>
      </c>
      <c r="B1163" s="29">
        <v>782</v>
      </c>
      <c r="C1163">
        <v>19</v>
      </c>
      <c r="D1163" s="34" t="s">
        <v>167</v>
      </c>
      <c r="E1163" s="34" t="s">
        <v>168</v>
      </c>
      <c r="F1163" s="35">
        <v>49.95</v>
      </c>
      <c r="G1163" s="36">
        <v>0</v>
      </c>
      <c r="H1163" s="35">
        <v>49.95</v>
      </c>
      <c r="I1163" s="35">
        <v>24.77</v>
      </c>
      <c r="J1163">
        <v>21</v>
      </c>
      <c r="K1163">
        <v>3028</v>
      </c>
      <c r="L1163" s="37">
        <f t="shared" si="54"/>
        <v>1048.95</v>
      </c>
      <c r="M1163" s="35">
        <f t="shared" si="55"/>
        <v>0</v>
      </c>
      <c r="N1163" s="35">
        <f t="shared" si="56"/>
        <v>528.78000000000009</v>
      </c>
    </row>
    <row r="1164" spans="1:14">
      <c r="A1164" s="33">
        <v>41330</v>
      </c>
      <c r="B1164" s="29">
        <v>782</v>
      </c>
      <c r="C1164">
        <v>5</v>
      </c>
      <c r="D1164" s="34" t="s">
        <v>167</v>
      </c>
      <c r="E1164" s="34" t="s">
        <v>168</v>
      </c>
      <c r="F1164" s="35">
        <v>24.95</v>
      </c>
      <c r="G1164" s="36">
        <v>0</v>
      </c>
      <c r="H1164" s="35">
        <v>24.95</v>
      </c>
      <c r="I1164" s="35">
        <v>12.27</v>
      </c>
      <c r="J1164">
        <v>5</v>
      </c>
      <c r="K1164">
        <v>3028</v>
      </c>
      <c r="L1164" s="37">
        <f t="shared" si="54"/>
        <v>124.75</v>
      </c>
      <c r="M1164" s="35">
        <f t="shared" si="55"/>
        <v>0</v>
      </c>
      <c r="N1164" s="35">
        <f t="shared" si="56"/>
        <v>63.4</v>
      </c>
    </row>
    <row r="1165" spans="1:14">
      <c r="A1165" s="33">
        <v>41330</v>
      </c>
      <c r="B1165" s="29">
        <v>783</v>
      </c>
      <c r="C1165">
        <v>36</v>
      </c>
      <c r="D1165" s="34" t="s">
        <v>173</v>
      </c>
      <c r="E1165" s="34" t="s">
        <v>168</v>
      </c>
      <c r="F1165" s="35">
        <v>26.95</v>
      </c>
      <c r="G1165" s="36">
        <v>0</v>
      </c>
      <c r="H1165" s="35">
        <v>26.95</v>
      </c>
      <c r="I1165" s="35">
        <v>12.53</v>
      </c>
      <c r="J1165">
        <v>11</v>
      </c>
      <c r="K1165">
        <v>3032</v>
      </c>
      <c r="L1165" s="37">
        <f t="shared" si="54"/>
        <v>296.45</v>
      </c>
      <c r="M1165" s="35">
        <f t="shared" si="55"/>
        <v>0</v>
      </c>
      <c r="N1165" s="35">
        <f t="shared" si="56"/>
        <v>158.62</v>
      </c>
    </row>
    <row r="1166" spans="1:14">
      <c r="A1166" s="33">
        <v>41330</v>
      </c>
      <c r="B1166" s="29">
        <v>784</v>
      </c>
      <c r="C1166">
        <v>28</v>
      </c>
      <c r="D1166" s="34" t="s">
        <v>171</v>
      </c>
      <c r="E1166" s="34" t="s">
        <v>168</v>
      </c>
      <c r="F1166" s="35">
        <v>0.95</v>
      </c>
      <c r="G1166" s="36">
        <v>0</v>
      </c>
      <c r="H1166" s="35">
        <v>0.95</v>
      </c>
      <c r="I1166" s="35">
        <v>0.5</v>
      </c>
      <c r="J1166">
        <v>17</v>
      </c>
      <c r="K1166">
        <v>3023</v>
      </c>
      <c r="L1166" s="37">
        <f t="shared" si="54"/>
        <v>16.149999999999999</v>
      </c>
      <c r="M1166" s="35">
        <f t="shared" si="55"/>
        <v>0</v>
      </c>
      <c r="N1166" s="35">
        <f t="shared" si="56"/>
        <v>7.6499999999999995</v>
      </c>
    </row>
    <row r="1167" spans="1:14">
      <c r="A1167" s="33">
        <v>41330</v>
      </c>
      <c r="B1167" s="29">
        <v>784</v>
      </c>
      <c r="C1167">
        <v>23</v>
      </c>
      <c r="D1167" s="34" t="s">
        <v>171</v>
      </c>
      <c r="E1167" s="34" t="s">
        <v>168</v>
      </c>
      <c r="F1167" s="35">
        <v>2.95</v>
      </c>
      <c r="G1167" s="36">
        <v>0</v>
      </c>
      <c r="H1167" s="35">
        <v>2.95</v>
      </c>
      <c r="I1167" s="35">
        <v>1.68</v>
      </c>
      <c r="J1167">
        <v>4</v>
      </c>
      <c r="K1167">
        <v>3023</v>
      </c>
      <c r="L1167" s="37">
        <f t="shared" si="54"/>
        <v>11.8</v>
      </c>
      <c r="M1167" s="35">
        <f t="shared" si="55"/>
        <v>0</v>
      </c>
      <c r="N1167" s="35">
        <f t="shared" si="56"/>
        <v>5.080000000000001</v>
      </c>
    </row>
    <row r="1168" spans="1:14">
      <c r="A1168" s="33">
        <v>41330</v>
      </c>
      <c r="B1168" s="29">
        <v>785</v>
      </c>
      <c r="C1168">
        <v>20</v>
      </c>
      <c r="D1168" s="34" t="s">
        <v>167</v>
      </c>
      <c r="E1168" s="34" t="s">
        <v>168</v>
      </c>
      <c r="F1168" s="35">
        <v>16.95</v>
      </c>
      <c r="G1168" s="36">
        <v>0</v>
      </c>
      <c r="H1168" s="35">
        <v>16.95</v>
      </c>
      <c r="I1168" s="35">
        <v>6.76</v>
      </c>
      <c r="J1168">
        <v>13</v>
      </c>
      <c r="K1168">
        <v>3017</v>
      </c>
      <c r="L1168" s="37">
        <f t="shared" si="54"/>
        <v>220.35</v>
      </c>
      <c r="M1168" s="35">
        <f t="shared" si="55"/>
        <v>0</v>
      </c>
      <c r="N1168" s="35">
        <f t="shared" si="56"/>
        <v>132.47</v>
      </c>
    </row>
    <row r="1169" spans="1:14">
      <c r="A1169" s="33">
        <v>41330</v>
      </c>
      <c r="B1169" s="29">
        <v>785</v>
      </c>
      <c r="C1169">
        <v>13</v>
      </c>
      <c r="D1169" s="34" t="s">
        <v>167</v>
      </c>
      <c r="E1169" s="34" t="s">
        <v>168</v>
      </c>
      <c r="F1169" s="35">
        <v>26.95</v>
      </c>
      <c r="G1169" s="36">
        <v>0</v>
      </c>
      <c r="H1169" s="35">
        <v>26.95</v>
      </c>
      <c r="I1169" s="35">
        <v>13.26</v>
      </c>
      <c r="J1169">
        <v>10</v>
      </c>
      <c r="K1169">
        <v>3017</v>
      </c>
      <c r="L1169" s="37">
        <f t="shared" si="54"/>
        <v>269.5</v>
      </c>
      <c r="M1169" s="35">
        <f t="shared" si="55"/>
        <v>0</v>
      </c>
      <c r="N1169" s="35">
        <f t="shared" si="56"/>
        <v>136.9</v>
      </c>
    </row>
    <row r="1170" spans="1:14">
      <c r="A1170" s="33">
        <v>41330</v>
      </c>
      <c r="B1170" s="29">
        <v>786</v>
      </c>
      <c r="C1170">
        <v>10</v>
      </c>
      <c r="D1170" s="34" t="s">
        <v>167</v>
      </c>
      <c r="E1170" s="34" t="s">
        <v>168</v>
      </c>
      <c r="F1170" s="35">
        <v>34.950000000000003</v>
      </c>
      <c r="G1170" s="36">
        <v>0</v>
      </c>
      <c r="H1170" s="35">
        <v>34.950000000000003</v>
      </c>
      <c r="I1170" s="35">
        <v>22.13</v>
      </c>
      <c r="J1170">
        <v>6</v>
      </c>
      <c r="K1170">
        <v>3027</v>
      </c>
      <c r="L1170" s="37">
        <f t="shared" si="54"/>
        <v>209.70000000000002</v>
      </c>
      <c r="M1170" s="35">
        <f t="shared" si="55"/>
        <v>0</v>
      </c>
      <c r="N1170" s="35">
        <f t="shared" si="56"/>
        <v>76.920000000000016</v>
      </c>
    </row>
    <row r="1171" spans="1:14">
      <c r="A1171" s="33">
        <v>41330</v>
      </c>
      <c r="B1171" s="29">
        <v>787</v>
      </c>
      <c r="C1171">
        <v>42</v>
      </c>
      <c r="D1171" s="34" t="s">
        <v>167</v>
      </c>
      <c r="E1171" s="34" t="s">
        <v>168</v>
      </c>
      <c r="F1171" s="35">
        <v>35.950000000000003</v>
      </c>
      <c r="G1171" s="36">
        <v>0</v>
      </c>
      <c r="H1171" s="35">
        <v>35.950000000000003</v>
      </c>
      <c r="I1171" s="35">
        <v>20.25</v>
      </c>
      <c r="J1171">
        <v>2</v>
      </c>
      <c r="K1171">
        <v>3012</v>
      </c>
      <c r="L1171" s="37">
        <f t="shared" si="54"/>
        <v>71.900000000000006</v>
      </c>
      <c r="M1171" s="35">
        <f t="shared" si="55"/>
        <v>0</v>
      </c>
      <c r="N1171" s="35">
        <f t="shared" si="56"/>
        <v>31.400000000000006</v>
      </c>
    </row>
    <row r="1172" spans="1:14">
      <c r="A1172" s="33">
        <v>41330</v>
      </c>
      <c r="B1172" s="29">
        <v>787</v>
      </c>
      <c r="C1172">
        <v>10</v>
      </c>
      <c r="D1172" s="34" t="s">
        <v>167</v>
      </c>
      <c r="E1172" s="34" t="s">
        <v>168</v>
      </c>
      <c r="F1172" s="35">
        <v>34.950000000000003</v>
      </c>
      <c r="G1172" s="36">
        <v>0</v>
      </c>
      <c r="H1172" s="35">
        <v>34.950000000000003</v>
      </c>
      <c r="I1172" s="35">
        <v>22.13</v>
      </c>
      <c r="J1172">
        <v>13</v>
      </c>
      <c r="K1172">
        <v>3012</v>
      </c>
      <c r="L1172" s="37">
        <f t="shared" si="54"/>
        <v>454.35</v>
      </c>
      <c r="M1172" s="35">
        <f t="shared" si="55"/>
        <v>0</v>
      </c>
      <c r="N1172" s="35">
        <f t="shared" si="56"/>
        <v>166.66000000000005</v>
      </c>
    </row>
    <row r="1173" spans="1:14">
      <c r="A1173" s="33">
        <v>41330</v>
      </c>
      <c r="B1173" s="29">
        <v>787</v>
      </c>
      <c r="C1173">
        <v>34</v>
      </c>
      <c r="D1173" s="34" t="s">
        <v>167</v>
      </c>
      <c r="E1173" s="34" t="s">
        <v>168</v>
      </c>
      <c r="F1173" s="35">
        <v>37.950000000000003</v>
      </c>
      <c r="G1173" s="36">
        <v>0</v>
      </c>
      <c r="H1173" s="35">
        <v>37.950000000000003</v>
      </c>
      <c r="I1173" s="35">
        <v>15.35</v>
      </c>
      <c r="J1173">
        <v>8</v>
      </c>
      <c r="K1173">
        <v>3012</v>
      </c>
      <c r="L1173" s="37">
        <f t="shared" si="54"/>
        <v>303.60000000000002</v>
      </c>
      <c r="M1173" s="35">
        <f t="shared" si="55"/>
        <v>0</v>
      </c>
      <c r="N1173" s="35">
        <f t="shared" si="56"/>
        <v>180.8</v>
      </c>
    </row>
    <row r="1174" spans="1:14">
      <c r="A1174" s="33">
        <v>41330</v>
      </c>
      <c r="B1174" s="29">
        <v>787</v>
      </c>
      <c r="C1174">
        <v>13</v>
      </c>
      <c r="D1174" s="34" t="s">
        <v>167</v>
      </c>
      <c r="E1174" s="34" t="s">
        <v>168</v>
      </c>
      <c r="F1174" s="35">
        <v>26.95</v>
      </c>
      <c r="G1174" s="36">
        <v>0</v>
      </c>
      <c r="H1174" s="35">
        <v>26.95</v>
      </c>
      <c r="I1174" s="35">
        <v>13.26</v>
      </c>
      <c r="J1174">
        <v>10</v>
      </c>
      <c r="K1174">
        <v>3012</v>
      </c>
      <c r="L1174" s="37">
        <f t="shared" si="54"/>
        <v>269.5</v>
      </c>
      <c r="M1174" s="35">
        <f t="shared" si="55"/>
        <v>0</v>
      </c>
      <c r="N1174" s="35">
        <f t="shared" si="56"/>
        <v>136.9</v>
      </c>
    </row>
    <row r="1175" spans="1:14">
      <c r="A1175" s="33">
        <v>41330</v>
      </c>
      <c r="B1175" s="29">
        <v>788</v>
      </c>
      <c r="C1175">
        <v>47</v>
      </c>
      <c r="D1175" s="34" t="s">
        <v>171</v>
      </c>
      <c r="E1175" s="34" t="s">
        <v>168</v>
      </c>
      <c r="F1175" s="35">
        <v>28.95</v>
      </c>
      <c r="G1175" s="36">
        <v>0</v>
      </c>
      <c r="H1175" s="35">
        <v>28.95</v>
      </c>
      <c r="I1175" s="35">
        <v>8.86</v>
      </c>
      <c r="J1175">
        <v>20</v>
      </c>
      <c r="K1175">
        <v>3030</v>
      </c>
      <c r="L1175" s="37">
        <f t="shared" si="54"/>
        <v>579</v>
      </c>
      <c r="M1175" s="35">
        <f t="shared" si="55"/>
        <v>0</v>
      </c>
      <c r="N1175" s="35">
        <f t="shared" si="56"/>
        <v>401.8</v>
      </c>
    </row>
    <row r="1176" spans="1:14">
      <c r="A1176" s="33">
        <v>41330</v>
      </c>
      <c r="B1176" s="29">
        <v>788</v>
      </c>
      <c r="C1176">
        <v>17</v>
      </c>
      <c r="D1176" s="34" t="s">
        <v>171</v>
      </c>
      <c r="E1176" s="34" t="s">
        <v>168</v>
      </c>
      <c r="F1176" s="35">
        <v>49.95</v>
      </c>
      <c r="G1176" s="36">
        <v>0</v>
      </c>
      <c r="H1176" s="35">
        <v>49.95</v>
      </c>
      <c r="I1176" s="35">
        <v>23.93</v>
      </c>
      <c r="J1176">
        <v>8</v>
      </c>
      <c r="K1176">
        <v>3030</v>
      </c>
      <c r="L1176" s="37">
        <f t="shared" si="54"/>
        <v>399.6</v>
      </c>
      <c r="M1176" s="35">
        <f t="shared" si="55"/>
        <v>0</v>
      </c>
      <c r="N1176" s="35">
        <f t="shared" si="56"/>
        <v>208.16000000000003</v>
      </c>
    </row>
    <row r="1177" spans="1:14">
      <c r="A1177" s="33">
        <v>41330</v>
      </c>
      <c r="B1177" s="29">
        <v>788</v>
      </c>
      <c r="C1177">
        <v>35</v>
      </c>
      <c r="D1177" s="34" t="s">
        <v>171</v>
      </c>
      <c r="E1177" s="34" t="s">
        <v>168</v>
      </c>
      <c r="F1177" s="35">
        <v>0.95</v>
      </c>
      <c r="G1177" s="36">
        <v>0</v>
      </c>
      <c r="H1177" s="35">
        <v>0.95</v>
      </c>
      <c r="I1177" s="35">
        <v>0.47</v>
      </c>
      <c r="J1177">
        <v>14</v>
      </c>
      <c r="K1177">
        <v>3030</v>
      </c>
      <c r="L1177" s="37">
        <f t="shared" si="54"/>
        <v>13.299999999999999</v>
      </c>
      <c r="M1177" s="35">
        <f t="shared" si="55"/>
        <v>0</v>
      </c>
      <c r="N1177" s="35">
        <f t="shared" si="56"/>
        <v>6.72</v>
      </c>
    </row>
    <row r="1178" spans="1:14">
      <c r="A1178" s="33">
        <v>41330</v>
      </c>
      <c r="B1178" s="29">
        <v>789</v>
      </c>
      <c r="C1178">
        <v>16</v>
      </c>
      <c r="D1178" s="34" t="s">
        <v>173</v>
      </c>
      <c r="E1178" s="34" t="s">
        <v>168</v>
      </c>
      <c r="F1178" s="35">
        <v>27.95</v>
      </c>
      <c r="G1178" s="36">
        <v>0</v>
      </c>
      <c r="H1178" s="35">
        <v>27.95</v>
      </c>
      <c r="I1178" s="35">
        <v>15.85</v>
      </c>
      <c r="J1178">
        <v>3</v>
      </c>
      <c r="K1178">
        <v>3029</v>
      </c>
      <c r="L1178" s="37">
        <f t="shared" si="54"/>
        <v>83.85</v>
      </c>
      <c r="M1178" s="35">
        <f t="shared" si="55"/>
        <v>0</v>
      </c>
      <c r="N1178" s="35">
        <f t="shared" si="56"/>
        <v>36.299999999999997</v>
      </c>
    </row>
    <row r="1179" spans="1:14">
      <c r="A1179" s="33">
        <v>41330</v>
      </c>
      <c r="B1179" s="29">
        <v>789</v>
      </c>
      <c r="C1179">
        <v>47</v>
      </c>
      <c r="D1179" s="34" t="s">
        <v>173</v>
      </c>
      <c r="E1179" s="34" t="s">
        <v>168</v>
      </c>
      <c r="F1179" s="35">
        <v>28.95</v>
      </c>
      <c r="G1179" s="36">
        <v>0</v>
      </c>
      <c r="H1179" s="35">
        <v>28.95</v>
      </c>
      <c r="I1179" s="35">
        <v>8.86</v>
      </c>
      <c r="J1179">
        <v>14</v>
      </c>
      <c r="K1179">
        <v>3029</v>
      </c>
      <c r="L1179" s="37">
        <f t="shared" si="54"/>
        <v>405.3</v>
      </c>
      <c r="M1179" s="35">
        <f t="shared" si="55"/>
        <v>0</v>
      </c>
      <c r="N1179" s="35">
        <f t="shared" si="56"/>
        <v>281.26</v>
      </c>
    </row>
    <row r="1180" spans="1:14">
      <c r="A1180" s="33">
        <v>41330</v>
      </c>
      <c r="B1180" s="29">
        <v>790</v>
      </c>
      <c r="C1180">
        <v>32</v>
      </c>
      <c r="D1180" s="34" t="s">
        <v>171</v>
      </c>
      <c r="E1180" s="34" t="s">
        <v>168</v>
      </c>
      <c r="F1180" s="35">
        <v>22.95</v>
      </c>
      <c r="G1180" s="36">
        <v>0</v>
      </c>
      <c r="H1180" s="35">
        <v>22.95</v>
      </c>
      <c r="I1180" s="35">
        <v>11.78</v>
      </c>
      <c r="J1180">
        <v>3</v>
      </c>
      <c r="K1180">
        <v>3024</v>
      </c>
      <c r="L1180" s="37">
        <f t="shared" si="54"/>
        <v>68.849999999999994</v>
      </c>
      <c r="M1180" s="35">
        <f t="shared" si="55"/>
        <v>0</v>
      </c>
      <c r="N1180" s="35">
        <f t="shared" si="56"/>
        <v>33.51</v>
      </c>
    </row>
    <row r="1181" spans="1:14">
      <c r="A1181" s="33">
        <v>41330</v>
      </c>
      <c r="B1181" s="29">
        <v>791</v>
      </c>
      <c r="C1181">
        <v>8</v>
      </c>
      <c r="D1181" s="34" t="s">
        <v>173</v>
      </c>
      <c r="E1181" s="34" t="s">
        <v>168</v>
      </c>
      <c r="F1181" s="35">
        <v>7.95</v>
      </c>
      <c r="G1181" s="36">
        <v>0.1</v>
      </c>
      <c r="H1181" s="35">
        <v>7.16</v>
      </c>
      <c r="I1181" s="35">
        <v>4.53</v>
      </c>
      <c r="J1181">
        <v>29</v>
      </c>
      <c r="K1181">
        <v>3017</v>
      </c>
      <c r="L1181" s="37">
        <f t="shared" si="54"/>
        <v>207.64000000000001</v>
      </c>
      <c r="M1181" s="35">
        <f t="shared" si="55"/>
        <v>0.79</v>
      </c>
      <c r="N1181" s="35">
        <f t="shared" si="56"/>
        <v>76.27</v>
      </c>
    </row>
    <row r="1182" spans="1:14">
      <c r="A1182" s="33">
        <v>41330</v>
      </c>
      <c r="B1182" s="29">
        <v>791</v>
      </c>
      <c r="C1182">
        <v>24</v>
      </c>
      <c r="D1182" s="34" t="s">
        <v>173</v>
      </c>
      <c r="E1182" s="34" t="s">
        <v>168</v>
      </c>
      <c r="F1182" s="35">
        <v>27.95</v>
      </c>
      <c r="G1182" s="36">
        <v>0</v>
      </c>
      <c r="H1182" s="35">
        <v>27.95</v>
      </c>
      <c r="I1182" s="35">
        <v>16.8</v>
      </c>
      <c r="J1182">
        <v>12</v>
      </c>
      <c r="K1182">
        <v>3017</v>
      </c>
      <c r="L1182" s="37">
        <f t="shared" si="54"/>
        <v>335.4</v>
      </c>
      <c r="M1182" s="35">
        <f t="shared" si="55"/>
        <v>0</v>
      </c>
      <c r="N1182" s="35">
        <f t="shared" si="56"/>
        <v>133.79999999999998</v>
      </c>
    </row>
    <row r="1183" spans="1:14">
      <c r="A1183" s="33">
        <v>41330</v>
      </c>
      <c r="B1183" s="29">
        <v>792</v>
      </c>
      <c r="C1183">
        <v>39</v>
      </c>
      <c r="D1183" s="34" t="s">
        <v>171</v>
      </c>
      <c r="E1183" s="34" t="s">
        <v>168</v>
      </c>
      <c r="F1183" s="35">
        <v>26.95</v>
      </c>
      <c r="G1183" s="36">
        <v>0</v>
      </c>
      <c r="H1183" s="35">
        <v>26.95</v>
      </c>
      <c r="I1183" s="35">
        <v>12.24</v>
      </c>
      <c r="J1183">
        <v>15</v>
      </c>
      <c r="K1183">
        <v>3031</v>
      </c>
      <c r="L1183" s="37">
        <f t="shared" si="54"/>
        <v>404.25</v>
      </c>
      <c r="M1183" s="35">
        <f t="shared" si="55"/>
        <v>0</v>
      </c>
      <c r="N1183" s="35">
        <f t="shared" si="56"/>
        <v>220.64999999999998</v>
      </c>
    </row>
    <row r="1184" spans="1:14">
      <c r="A1184" s="33">
        <v>41330</v>
      </c>
      <c r="B1184" s="29">
        <v>793</v>
      </c>
      <c r="C1184">
        <v>1</v>
      </c>
      <c r="D1184" s="34" t="s">
        <v>173</v>
      </c>
      <c r="E1184" s="34" t="s">
        <v>168</v>
      </c>
      <c r="F1184" s="35">
        <v>43.95</v>
      </c>
      <c r="G1184" s="36">
        <v>0</v>
      </c>
      <c r="H1184" s="35">
        <v>43.95</v>
      </c>
      <c r="I1184" s="35">
        <v>25.6</v>
      </c>
      <c r="J1184">
        <v>15</v>
      </c>
      <c r="K1184">
        <v>3010</v>
      </c>
      <c r="L1184" s="37">
        <f t="shared" si="54"/>
        <v>659.25</v>
      </c>
      <c r="M1184" s="35">
        <f t="shared" si="55"/>
        <v>0</v>
      </c>
      <c r="N1184" s="35">
        <f t="shared" si="56"/>
        <v>275.25</v>
      </c>
    </row>
    <row r="1185" spans="1:14">
      <c r="A1185" s="33">
        <v>41330</v>
      </c>
      <c r="B1185" s="29">
        <v>794</v>
      </c>
      <c r="C1185">
        <v>47</v>
      </c>
      <c r="D1185" s="34" t="s">
        <v>171</v>
      </c>
      <c r="E1185" s="34" t="s">
        <v>168</v>
      </c>
      <c r="F1185" s="35">
        <v>28.95</v>
      </c>
      <c r="G1185" s="36">
        <v>0</v>
      </c>
      <c r="H1185" s="35">
        <v>28.95</v>
      </c>
      <c r="I1185" s="35">
        <v>8.86</v>
      </c>
      <c r="J1185">
        <v>1</v>
      </c>
      <c r="K1185">
        <v>3021</v>
      </c>
      <c r="L1185" s="37">
        <f t="shared" si="54"/>
        <v>28.95</v>
      </c>
      <c r="M1185" s="35">
        <f t="shared" si="55"/>
        <v>0</v>
      </c>
      <c r="N1185" s="35">
        <f t="shared" si="56"/>
        <v>20.09</v>
      </c>
    </row>
    <row r="1186" spans="1:14">
      <c r="A1186" s="33">
        <v>41330</v>
      </c>
      <c r="B1186" s="29">
        <v>795</v>
      </c>
      <c r="C1186">
        <v>22</v>
      </c>
      <c r="D1186" s="34" t="s">
        <v>167</v>
      </c>
      <c r="E1186" s="34" t="s">
        <v>168</v>
      </c>
      <c r="F1186" s="35">
        <v>0.95</v>
      </c>
      <c r="G1186" s="36">
        <v>0</v>
      </c>
      <c r="H1186" s="35">
        <v>0.95</v>
      </c>
      <c r="I1186" s="35">
        <v>0.56999999999999995</v>
      </c>
      <c r="J1186">
        <v>19</v>
      </c>
      <c r="K1186">
        <v>3015</v>
      </c>
      <c r="L1186" s="37">
        <f t="shared" si="54"/>
        <v>18.05</v>
      </c>
      <c r="M1186" s="35">
        <f t="shared" si="55"/>
        <v>0</v>
      </c>
      <c r="N1186" s="35">
        <f t="shared" si="56"/>
        <v>7.22</v>
      </c>
    </row>
    <row r="1187" spans="1:14">
      <c r="A1187" s="33">
        <v>41330</v>
      </c>
      <c r="B1187" s="29">
        <v>796</v>
      </c>
      <c r="C1187">
        <v>35</v>
      </c>
      <c r="D1187" s="34" t="s">
        <v>171</v>
      </c>
      <c r="E1187" s="34" t="s">
        <v>168</v>
      </c>
      <c r="F1187" s="35">
        <v>0.95</v>
      </c>
      <c r="G1187" s="36">
        <v>0.2</v>
      </c>
      <c r="H1187" s="35">
        <v>0.76</v>
      </c>
      <c r="I1187" s="35">
        <v>0.47</v>
      </c>
      <c r="J1187">
        <v>13</v>
      </c>
      <c r="K1187">
        <v>3021</v>
      </c>
      <c r="L1187" s="37">
        <f t="shared" si="54"/>
        <v>9.8800000000000008</v>
      </c>
      <c r="M1187" s="35">
        <f t="shared" si="55"/>
        <v>0.18999999999999995</v>
      </c>
      <c r="N1187" s="35">
        <f t="shared" si="56"/>
        <v>3.7700000000000005</v>
      </c>
    </row>
    <row r="1188" spans="1:14">
      <c r="A1188" s="33">
        <v>41330</v>
      </c>
      <c r="B1188" s="29">
        <v>796</v>
      </c>
      <c r="C1188">
        <v>16</v>
      </c>
      <c r="D1188" s="34" t="s">
        <v>171</v>
      </c>
      <c r="E1188" s="34" t="s">
        <v>168</v>
      </c>
      <c r="F1188" s="35">
        <v>27.95</v>
      </c>
      <c r="G1188" s="36">
        <v>0</v>
      </c>
      <c r="H1188" s="35">
        <v>27.95</v>
      </c>
      <c r="I1188" s="35">
        <v>15.85</v>
      </c>
      <c r="J1188">
        <v>2</v>
      </c>
      <c r="K1188">
        <v>3021</v>
      </c>
      <c r="L1188" s="37">
        <f t="shared" si="54"/>
        <v>55.9</v>
      </c>
      <c r="M1188" s="35">
        <f t="shared" si="55"/>
        <v>0</v>
      </c>
      <c r="N1188" s="35">
        <f t="shared" si="56"/>
        <v>24.2</v>
      </c>
    </row>
    <row r="1189" spans="1:14">
      <c r="A1189" s="33">
        <v>41330</v>
      </c>
      <c r="B1189" s="29">
        <v>797</v>
      </c>
      <c r="C1189">
        <v>33</v>
      </c>
      <c r="D1189" s="34" t="s">
        <v>167</v>
      </c>
      <c r="E1189" s="34" t="s">
        <v>168</v>
      </c>
      <c r="F1189" s="35">
        <v>19.95</v>
      </c>
      <c r="G1189" s="36">
        <v>0</v>
      </c>
      <c r="H1189" s="35">
        <v>19.95</v>
      </c>
      <c r="I1189" s="35">
        <v>9.7799999999999994</v>
      </c>
      <c r="J1189">
        <v>18</v>
      </c>
      <c r="K1189">
        <v>3027</v>
      </c>
      <c r="L1189" s="37">
        <f t="shared" si="54"/>
        <v>359.09999999999997</v>
      </c>
      <c r="M1189" s="35">
        <f t="shared" si="55"/>
        <v>0</v>
      </c>
      <c r="N1189" s="35">
        <f t="shared" si="56"/>
        <v>183.06</v>
      </c>
    </row>
    <row r="1190" spans="1:14">
      <c r="A1190" s="33">
        <v>41330</v>
      </c>
      <c r="B1190" s="29">
        <v>797</v>
      </c>
      <c r="C1190">
        <v>13</v>
      </c>
      <c r="D1190" s="34" t="s">
        <v>167</v>
      </c>
      <c r="E1190" s="34" t="s">
        <v>168</v>
      </c>
      <c r="F1190" s="35">
        <v>26.95</v>
      </c>
      <c r="G1190" s="36">
        <v>0</v>
      </c>
      <c r="H1190" s="35">
        <v>26.95</v>
      </c>
      <c r="I1190" s="35">
        <v>13.26</v>
      </c>
      <c r="J1190">
        <v>3</v>
      </c>
      <c r="K1190">
        <v>3027</v>
      </c>
      <c r="L1190" s="37">
        <f t="shared" si="54"/>
        <v>80.849999999999994</v>
      </c>
      <c r="M1190" s="35">
        <f t="shared" si="55"/>
        <v>0</v>
      </c>
      <c r="N1190" s="35">
        <f t="shared" si="56"/>
        <v>41.07</v>
      </c>
    </row>
    <row r="1191" spans="1:14">
      <c r="A1191" s="33">
        <v>41330</v>
      </c>
      <c r="B1191" s="29">
        <v>798</v>
      </c>
      <c r="C1191">
        <v>9</v>
      </c>
      <c r="D1191" s="34" t="s">
        <v>171</v>
      </c>
      <c r="E1191" s="34" t="s">
        <v>168</v>
      </c>
      <c r="F1191" s="35">
        <v>48.95</v>
      </c>
      <c r="G1191" s="36">
        <v>0</v>
      </c>
      <c r="H1191" s="35">
        <v>48.95</v>
      </c>
      <c r="I1191" s="35">
        <v>24.52</v>
      </c>
      <c r="J1191">
        <v>14</v>
      </c>
      <c r="K1191">
        <v>3017</v>
      </c>
      <c r="L1191" s="37">
        <f t="shared" si="54"/>
        <v>685.30000000000007</v>
      </c>
      <c r="M1191" s="35">
        <f t="shared" si="55"/>
        <v>0</v>
      </c>
      <c r="N1191" s="35">
        <f t="shared" si="56"/>
        <v>342.02000000000004</v>
      </c>
    </row>
    <row r="1192" spans="1:14">
      <c r="A1192" s="33">
        <v>41330</v>
      </c>
      <c r="B1192" s="29">
        <v>799</v>
      </c>
      <c r="C1192">
        <v>8</v>
      </c>
      <c r="D1192" s="34" t="s">
        <v>167</v>
      </c>
      <c r="E1192" s="34" t="s">
        <v>168</v>
      </c>
      <c r="F1192" s="35">
        <v>7.95</v>
      </c>
      <c r="G1192" s="36">
        <v>0</v>
      </c>
      <c r="H1192" s="35">
        <v>7.95</v>
      </c>
      <c r="I1192" s="35">
        <v>4.53</v>
      </c>
      <c r="J1192">
        <v>17</v>
      </c>
      <c r="K1192">
        <v>3010</v>
      </c>
      <c r="L1192" s="37">
        <f t="shared" si="54"/>
        <v>135.15</v>
      </c>
      <c r="M1192" s="35">
        <f t="shared" si="55"/>
        <v>0</v>
      </c>
      <c r="N1192" s="35">
        <f t="shared" si="56"/>
        <v>58.14</v>
      </c>
    </row>
    <row r="1193" spans="1:14">
      <c r="A1193" s="33">
        <v>41330</v>
      </c>
      <c r="B1193" s="29">
        <v>800</v>
      </c>
      <c r="C1193">
        <v>5</v>
      </c>
      <c r="D1193" s="34" t="s">
        <v>167</v>
      </c>
      <c r="E1193" s="34" t="s">
        <v>168</v>
      </c>
      <c r="F1193" s="35">
        <v>24.95</v>
      </c>
      <c r="G1193" s="36">
        <v>0</v>
      </c>
      <c r="H1193" s="35">
        <v>24.95</v>
      </c>
      <c r="I1193" s="35">
        <v>12.27</v>
      </c>
      <c r="J1193">
        <v>1</v>
      </c>
      <c r="K1193">
        <v>3029</v>
      </c>
      <c r="L1193" s="37">
        <f t="shared" si="54"/>
        <v>24.95</v>
      </c>
      <c r="M1193" s="35">
        <f t="shared" si="55"/>
        <v>0</v>
      </c>
      <c r="N1193" s="35">
        <f t="shared" si="56"/>
        <v>12.68</v>
      </c>
    </row>
    <row r="1194" spans="1:14">
      <c r="A1194" s="33">
        <v>41330</v>
      </c>
      <c r="B1194" s="29">
        <v>801</v>
      </c>
      <c r="C1194">
        <v>38</v>
      </c>
      <c r="D1194" s="34" t="s">
        <v>173</v>
      </c>
      <c r="E1194" s="34" t="s">
        <v>168</v>
      </c>
      <c r="F1194" s="35">
        <v>24.95</v>
      </c>
      <c r="G1194" s="36">
        <v>0</v>
      </c>
      <c r="H1194" s="35">
        <v>24.95</v>
      </c>
      <c r="I1194" s="35">
        <v>11.48</v>
      </c>
      <c r="J1194">
        <v>4</v>
      </c>
      <c r="K1194">
        <v>3011</v>
      </c>
      <c r="L1194" s="37">
        <f t="shared" si="54"/>
        <v>99.8</v>
      </c>
      <c r="M1194" s="35">
        <f t="shared" si="55"/>
        <v>0</v>
      </c>
      <c r="N1194" s="35">
        <f t="shared" si="56"/>
        <v>53.879999999999995</v>
      </c>
    </row>
    <row r="1195" spans="1:14">
      <c r="A1195" s="33">
        <v>41330</v>
      </c>
      <c r="B1195" s="29">
        <v>801</v>
      </c>
      <c r="C1195">
        <v>21</v>
      </c>
      <c r="D1195" s="34" t="s">
        <v>173</v>
      </c>
      <c r="E1195" s="34" t="s">
        <v>168</v>
      </c>
      <c r="F1195" s="35">
        <v>26.95</v>
      </c>
      <c r="G1195" s="36">
        <v>0</v>
      </c>
      <c r="H1195" s="35">
        <v>26.95</v>
      </c>
      <c r="I1195" s="35">
        <v>12.42</v>
      </c>
      <c r="J1195">
        <v>13</v>
      </c>
      <c r="K1195">
        <v>3011</v>
      </c>
      <c r="L1195" s="37">
        <f t="shared" si="54"/>
        <v>350.34999999999997</v>
      </c>
      <c r="M1195" s="35">
        <f t="shared" si="55"/>
        <v>0</v>
      </c>
      <c r="N1195" s="35">
        <f t="shared" si="56"/>
        <v>188.89</v>
      </c>
    </row>
    <row r="1196" spans="1:14">
      <c r="A1196" s="33">
        <v>41330</v>
      </c>
      <c r="B1196" s="29">
        <v>801</v>
      </c>
      <c r="C1196">
        <v>35</v>
      </c>
      <c r="D1196" s="34" t="s">
        <v>173</v>
      </c>
      <c r="E1196" s="34" t="s">
        <v>168</v>
      </c>
      <c r="F1196" s="35">
        <v>0.95</v>
      </c>
      <c r="G1196" s="36">
        <v>0</v>
      </c>
      <c r="H1196" s="35">
        <v>0.95</v>
      </c>
      <c r="I1196" s="35">
        <v>0.47</v>
      </c>
      <c r="J1196">
        <v>17</v>
      </c>
      <c r="K1196">
        <v>3011</v>
      </c>
      <c r="L1196" s="37">
        <f t="shared" si="54"/>
        <v>16.149999999999999</v>
      </c>
      <c r="M1196" s="35">
        <f t="shared" si="55"/>
        <v>0</v>
      </c>
      <c r="N1196" s="35">
        <f t="shared" si="56"/>
        <v>8.16</v>
      </c>
    </row>
    <row r="1197" spans="1:14">
      <c r="A1197" s="33">
        <v>41330</v>
      </c>
      <c r="B1197" s="29">
        <v>802</v>
      </c>
      <c r="C1197">
        <v>30</v>
      </c>
      <c r="D1197" s="34" t="s">
        <v>173</v>
      </c>
      <c r="E1197" s="34" t="s">
        <v>168</v>
      </c>
      <c r="F1197" s="35">
        <v>10.95</v>
      </c>
      <c r="G1197" s="36">
        <v>0</v>
      </c>
      <c r="H1197" s="35">
        <v>10.95</v>
      </c>
      <c r="I1197" s="35">
        <v>4.8</v>
      </c>
      <c r="J1197">
        <v>25</v>
      </c>
      <c r="K1197">
        <v>3013</v>
      </c>
      <c r="L1197" s="37">
        <f t="shared" si="54"/>
        <v>273.75</v>
      </c>
      <c r="M1197" s="35">
        <f t="shared" si="55"/>
        <v>0</v>
      </c>
      <c r="N1197" s="35">
        <f t="shared" si="56"/>
        <v>153.75</v>
      </c>
    </row>
    <row r="1198" spans="1:14">
      <c r="A1198" s="33">
        <v>41330</v>
      </c>
      <c r="B1198" s="29">
        <v>803</v>
      </c>
      <c r="C1198">
        <v>39</v>
      </c>
      <c r="D1198" s="34" t="s">
        <v>167</v>
      </c>
      <c r="E1198" s="34" t="s">
        <v>168</v>
      </c>
      <c r="F1198" s="35">
        <v>26.95</v>
      </c>
      <c r="G1198" s="36">
        <v>0</v>
      </c>
      <c r="H1198" s="35">
        <v>26.95</v>
      </c>
      <c r="I1198" s="35">
        <v>12.24</v>
      </c>
      <c r="J1198">
        <v>19</v>
      </c>
      <c r="K1198">
        <v>3018</v>
      </c>
      <c r="L1198" s="37">
        <f t="shared" si="54"/>
        <v>512.04999999999995</v>
      </c>
      <c r="M1198" s="35">
        <f t="shared" si="55"/>
        <v>0</v>
      </c>
      <c r="N1198" s="35">
        <f t="shared" si="56"/>
        <v>279.49</v>
      </c>
    </row>
    <row r="1199" spans="1:14">
      <c r="A1199" s="33">
        <v>41330</v>
      </c>
      <c r="B1199" s="29">
        <v>804</v>
      </c>
      <c r="C1199">
        <v>5</v>
      </c>
      <c r="D1199" s="34" t="s">
        <v>171</v>
      </c>
      <c r="E1199" s="34" t="s">
        <v>168</v>
      </c>
      <c r="F1199" s="35">
        <v>24.95</v>
      </c>
      <c r="G1199" s="36">
        <v>0</v>
      </c>
      <c r="H1199" s="35">
        <v>24.95</v>
      </c>
      <c r="I1199" s="35">
        <v>12.27</v>
      </c>
      <c r="J1199">
        <v>8</v>
      </c>
      <c r="K1199">
        <v>3031</v>
      </c>
      <c r="L1199" s="37">
        <f t="shared" si="54"/>
        <v>199.6</v>
      </c>
      <c r="M1199" s="35">
        <f t="shared" si="55"/>
        <v>0</v>
      </c>
      <c r="N1199" s="35">
        <f t="shared" si="56"/>
        <v>101.44</v>
      </c>
    </row>
    <row r="1200" spans="1:14">
      <c r="A1200" s="33">
        <v>41330</v>
      </c>
      <c r="B1200" s="29">
        <v>805</v>
      </c>
      <c r="C1200">
        <v>31</v>
      </c>
      <c r="D1200" s="34" t="s">
        <v>173</v>
      </c>
      <c r="E1200" s="34" t="s">
        <v>168</v>
      </c>
      <c r="F1200" s="35">
        <v>0.95</v>
      </c>
      <c r="G1200" s="36">
        <v>0</v>
      </c>
      <c r="H1200" s="35">
        <v>0.95</v>
      </c>
      <c r="I1200" s="35">
        <v>0.34</v>
      </c>
      <c r="J1200">
        <v>3</v>
      </c>
      <c r="K1200">
        <v>3026</v>
      </c>
      <c r="L1200" s="37">
        <f t="shared" si="54"/>
        <v>2.8499999999999996</v>
      </c>
      <c r="M1200" s="35">
        <f t="shared" si="55"/>
        <v>0</v>
      </c>
      <c r="N1200" s="35">
        <f t="shared" si="56"/>
        <v>1.8299999999999996</v>
      </c>
    </row>
    <row r="1201" spans="1:14">
      <c r="A1201" s="33">
        <v>41330</v>
      </c>
      <c r="B1201" s="29">
        <v>805</v>
      </c>
      <c r="C1201">
        <v>3</v>
      </c>
      <c r="D1201" s="34" t="s">
        <v>173</v>
      </c>
      <c r="E1201" s="34" t="s">
        <v>168</v>
      </c>
      <c r="F1201" s="35">
        <v>59.95</v>
      </c>
      <c r="G1201" s="36">
        <v>0</v>
      </c>
      <c r="H1201" s="35">
        <v>59.95</v>
      </c>
      <c r="I1201" s="35">
        <v>28.73</v>
      </c>
      <c r="J1201">
        <v>3</v>
      </c>
      <c r="K1201">
        <v>3026</v>
      </c>
      <c r="L1201" s="37">
        <f t="shared" si="54"/>
        <v>179.85000000000002</v>
      </c>
      <c r="M1201" s="35">
        <f t="shared" si="55"/>
        <v>0</v>
      </c>
      <c r="N1201" s="35">
        <f t="shared" si="56"/>
        <v>93.660000000000011</v>
      </c>
    </row>
    <row r="1202" spans="1:14">
      <c r="A1202" s="33">
        <v>41330</v>
      </c>
      <c r="B1202" s="29">
        <v>806</v>
      </c>
      <c r="C1202">
        <v>44</v>
      </c>
      <c r="D1202" s="34" t="s">
        <v>171</v>
      </c>
      <c r="E1202" s="34" t="s">
        <v>168</v>
      </c>
      <c r="F1202" s="35">
        <v>38.950000000000003</v>
      </c>
      <c r="G1202" s="36">
        <v>0</v>
      </c>
      <c r="H1202" s="35">
        <v>38.950000000000003</v>
      </c>
      <c r="I1202" s="35">
        <v>24.76</v>
      </c>
      <c r="J1202">
        <v>14</v>
      </c>
      <c r="K1202">
        <v>3032</v>
      </c>
      <c r="L1202" s="37">
        <f t="shared" si="54"/>
        <v>545.30000000000007</v>
      </c>
      <c r="M1202" s="35">
        <f t="shared" si="55"/>
        <v>0</v>
      </c>
      <c r="N1202" s="35">
        <f t="shared" si="56"/>
        <v>198.66000000000003</v>
      </c>
    </row>
    <row r="1203" spans="1:14">
      <c r="A1203" s="33">
        <v>41330</v>
      </c>
      <c r="B1203" s="29">
        <v>806</v>
      </c>
      <c r="C1203">
        <v>48</v>
      </c>
      <c r="D1203" s="34" t="s">
        <v>171</v>
      </c>
      <c r="E1203" s="34" t="s">
        <v>168</v>
      </c>
      <c r="F1203" s="35">
        <v>3.95</v>
      </c>
      <c r="G1203" s="36">
        <v>0</v>
      </c>
      <c r="H1203" s="35">
        <v>3.95</v>
      </c>
      <c r="I1203" s="35">
        <v>1.43</v>
      </c>
      <c r="J1203">
        <v>14</v>
      </c>
      <c r="K1203">
        <v>3032</v>
      </c>
      <c r="L1203" s="37">
        <f t="shared" si="54"/>
        <v>55.300000000000004</v>
      </c>
      <c r="M1203" s="35">
        <f t="shared" si="55"/>
        <v>0</v>
      </c>
      <c r="N1203" s="35">
        <f t="shared" si="56"/>
        <v>35.280000000000008</v>
      </c>
    </row>
    <row r="1204" spans="1:14">
      <c r="A1204" s="33">
        <v>41330</v>
      </c>
      <c r="B1204" s="29">
        <v>807</v>
      </c>
      <c r="C1204">
        <v>29</v>
      </c>
      <c r="D1204" s="34" t="s">
        <v>173</v>
      </c>
      <c r="E1204" s="34" t="s">
        <v>168</v>
      </c>
      <c r="F1204" s="35">
        <v>40.950000000000003</v>
      </c>
      <c r="G1204" s="36">
        <v>0</v>
      </c>
      <c r="H1204" s="35">
        <v>40.950000000000003</v>
      </c>
      <c r="I1204" s="35">
        <v>15.51</v>
      </c>
      <c r="J1204">
        <v>1</v>
      </c>
      <c r="K1204">
        <v>3011</v>
      </c>
      <c r="L1204" s="37">
        <f t="shared" si="54"/>
        <v>40.950000000000003</v>
      </c>
      <c r="M1204" s="35">
        <f t="shared" si="55"/>
        <v>0</v>
      </c>
      <c r="N1204" s="35">
        <f t="shared" si="56"/>
        <v>25.440000000000005</v>
      </c>
    </row>
    <row r="1205" spans="1:14">
      <c r="A1205" s="33">
        <v>41330</v>
      </c>
      <c r="B1205" s="29">
        <v>808</v>
      </c>
      <c r="C1205">
        <v>11</v>
      </c>
      <c r="D1205" s="34" t="s">
        <v>171</v>
      </c>
      <c r="E1205" s="34" t="s">
        <v>168</v>
      </c>
      <c r="F1205" s="35">
        <v>65.95</v>
      </c>
      <c r="G1205" s="36">
        <v>0</v>
      </c>
      <c r="H1205" s="35">
        <v>65.95</v>
      </c>
      <c r="I1205" s="35">
        <v>37.97</v>
      </c>
      <c r="J1205">
        <v>10</v>
      </c>
      <c r="K1205">
        <v>3020</v>
      </c>
      <c r="L1205" s="37">
        <f t="shared" si="54"/>
        <v>659.5</v>
      </c>
      <c r="M1205" s="35">
        <f t="shared" si="55"/>
        <v>0</v>
      </c>
      <c r="N1205" s="35">
        <f t="shared" si="56"/>
        <v>279.80000000000007</v>
      </c>
    </row>
    <row r="1206" spans="1:14">
      <c r="A1206" s="33">
        <v>41330</v>
      </c>
      <c r="B1206" s="29">
        <v>809</v>
      </c>
      <c r="C1206">
        <v>47</v>
      </c>
      <c r="D1206" s="34" t="s">
        <v>173</v>
      </c>
      <c r="E1206" s="34" t="s">
        <v>168</v>
      </c>
      <c r="F1206" s="35">
        <v>28.95</v>
      </c>
      <c r="G1206" s="36">
        <v>0</v>
      </c>
      <c r="H1206" s="35">
        <v>28.95</v>
      </c>
      <c r="I1206" s="35">
        <v>8.86</v>
      </c>
      <c r="J1206">
        <v>15</v>
      </c>
      <c r="K1206">
        <v>3010</v>
      </c>
      <c r="L1206" s="37">
        <f t="shared" si="54"/>
        <v>434.25</v>
      </c>
      <c r="M1206" s="35">
        <f t="shared" si="55"/>
        <v>0</v>
      </c>
      <c r="N1206" s="35">
        <f t="shared" si="56"/>
        <v>301.35000000000002</v>
      </c>
    </row>
    <row r="1207" spans="1:14">
      <c r="A1207" s="33">
        <v>41330</v>
      </c>
      <c r="B1207" s="29">
        <v>810</v>
      </c>
      <c r="C1207">
        <v>46</v>
      </c>
      <c r="D1207" s="34" t="s">
        <v>167</v>
      </c>
      <c r="E1207" s="34" t="s">
        <v>168</v>
      </c>
      <c r="F1207" s="35">
        <v>55.95</v>
      </c>
      <c r="G1207" s="36">
        <v>0</v>
      </c>
      <c r="H1207" s="35">
        <v>55.95</v>
      </c>
      <c r="I1207" s="35">
        <v>32.47</v>
      </c>
      <c r="J1207">
        <v>4</v>
      </c>
      <c r="K1207">
        <v>3025</v>
      </c>
      <c r="L1207" s="37">
        <f t="shared" si="54"/>
        <v>223.8</v>
      </c>
      <c r="M1207" s="35">
        <f t="shared" si="55"/>
        <v>0</v>
      </c>
      <c r="N1207" s="35">
        <f t="shared" si="56"/>
        <v>93.920000000000016</v>
      </c>
    </row>
    <row r="1208" spans="1:14">
      <c r="A1208" s="33">
        <v>41330</v>
      </c>
      <c r="B1208" s="29">
        <v>811</v>
      </c>
      <c r="C1208">
        <v>21</v>
      </c>
      <c r="D1208" s="34" t="s">
        <v>167</v>
      </c>
      <c r="E1208" s="34" t="s">
        <v>168</v>
      </c>
      <c r="F1208" s="35">
        <v>26.95</v>
      </c>
      <c r="G1208" s="36">
        <v>0</v>
      </c>
      <c r="H1208" s="35">
        <v>26.95</v>
      </c>
      <c r="I1208" s="35">
        <v>12.42</v>
      </c>
      <c r="J1208">
        <v>5</v>
      </c>
      <c r="K1208">
        <v>3023</v>
      </c>
      <c r="L1208" s="37">
        <f t="shared" si="54"/>
        <v>134.75</v>
      </c>
      <c r="M1208" s="35">
        <f t="shared" si="55"/>
        <v>0</v>
      </c>
      <c r="N1208" s="35">
        <f t="shared" si="56"/>
        <v>72.649999999999991</v>
      </c>
    </row>
    <row r="1209" spans="1:14">
      <c r="A1209" s="33">
        <v>41330</v>
      </c>
      <c r="B1209" s="29">
        <v>812</v>
      </c>
      <c r="C1209">
        <v>1</v>
      </c>
      <c r="D1209" s="34" t="s">
        <v>171</v>
      </c>
      <c r="E1209" s="34" t="s">
        <v>168</v>
      </c>
      <c r="F1209" s="35">
        <v>43.95</v>
      </c>
      <c r="G1209" s="36">
        <v>0</v>
      </c>
      <c r="H1209" s="35">
        <v>43.95</v>
      </c>
      <c r="I1209" s="35">
        <v>25.6</v>
      </c>
      <c r="J1209">
        <v>12</v>
      </c>
      <c r="K1209">
        <v>3016</v>
      </c>
      <c r="L1209" s="37">
        <f t="shared" si="54"/>
        <v>527.40000000000009</v>
      </c>
      <c r="M1209" s="35">
        <f t="shared" si="55"/>
        <v>0</v>
      </c>
      <c r="N1209" s="35">
        <f t="shared" si="56"/>
        <v>220.20000000000002</v>
      </c>
    </row>
    <row r="1210" spans="1:14">
      <c r="A1210" s="33">
        <v>41330</v>
      </c>
      <c r="B1210" s="29">
        <v>812</v>
      </c>
      <c r="C1210">
        <v>4</v>
      </c>
      <c r="D1210" s="34" t="s">
        <v>171</v>
      </c>
      <c r="E1210" s="34" t="s">
        <v>168</v>
      </c>
      <c r="F1210" s="35">
        <v>73.95</v>
      </c>
      <c r="G1210" s="36">
        <v>0</v>
      </c>
      <c r="H1210" s="35">
        <v>73.95</v>
      </c>
      <c r="I1210" s="35">
        <v>38.86</v>
      </c>
      <c r="J1210">
        <v>2</v>
      </c>
      <c r="K1210">
        <v>3016</v>
      </c>
      <c r="L1210" s="37">
        <f t="shared" si="54"/>
        <v>147.9</v>
      </c>
      <c r="M1210" s="35">
        <f t="shared" si="55"/>
        <v>0</v>
      </c>
      <c r="N1210" s="35">
        <f t="shared" si="56"/>
        <v>70.180000000000007</v>
      </c>
    </row>
    <row r="1211" spans="1:14">
      <c r="A1211" s="33">
        <v>41330</v>
      </c>
      <c r="B1211" s="29">
        <v>813</v>
      </c>
      <c r="C1211">
        <v>7</v>
      </c>
      <c r="D1211" s="34" t="s">
        <v>167</v>
      </c>
      <c r="E1211" s="34" t="s">
        <v>168</v>
      </c>
      <c r="F1211" s="35">
        <v>20.95</v>
      </c>
      <c r="G1211" s="36">
        <v>0</v>
      </c>
      <c r="H1211" s="35">
        <v>20.95</v>
      </c>
      <c r="I1211" s="35">
        <v>10.039999999999999</v>
      </c>
      <c r="J1211">
        <v>10</v>
      </c>
      <c r="K1211">
        <v>3016</v>
      </c>
      <c r="L1211" s="37">
        <f t="shared" si="54"/>
        <v>209.5</v>
      </c>
      <c r="M1211" s="35">
        <f t="shared" si="55"/>
        <v>0</v>
      </c>
      <c r="N1211" s="35">
        <f t="shared" si="56"/>
        <v>109.1</v>
      </c>
    </row>
    <row r="1212" spans="1:14">
      <c r="A1212" s="33">
        <v>41330</v>
      </c>
      <c r="B1212" s="29">
        <v>814</v>
      </c>
      <c r="C1212">
        <v>10</v>
      </c>
      <c r="D1212" s="34" t="s">
        <v>171</v>
      </c>
      <c r="E1212" s="34" t="s">
        <v>168</v>
      </c>
      <c r="F1212" s="35">
        <v>34.950000000000003</v>
      </c>
      <c r="G1212" s="36">
        <v>0</v>
      </c>
      <c r="H1212" s="35">
        <v>34.950000000000003</v>
      </c>
      <c r="I1212" s="35">
        <v>22.13</v>
      </c>
      <c r="J1212">
        <v>3</v>
      </c>
      <c r="K1212">
        <v>3014</v>
      </c>
      <c r="L1212" s="37">
        <f t="shared" si="54"/>
        <v>104.85000000000001</v>
      </c>
      <c r="M1212" s="35">
        <f t="shared" si="55"/>
        <v>0</v>
      </c>
      <c r="N1212" s="35">
        <f t="shared" si="56"/>
        <v>38.460000000000008</v>
      </c>
    </row>
    <row r="1213" spans="1:14">
      <c r="A1213" s="33">
        <v>41330</v>
      </c>
      <c r="B1213" s="29">
        <v>815</v>
      </c>
      <c r="C1213">
        <v>5</v>
      </c>
      <c r="D1213" s="34" t="s">
        <v>167</v>
      </c>
      <c r="E1213" s="34" t="s">
        <v>168</v>
      </c>
      <c r="F1213" s="35">
        <v>24.95</v>
      </c>
      <c r="G1213" s="36">
        <v>0</v>
      </c>
      <c r="H1213" s="35">
        <v>24.95</v>
      </c>
      <c r="I1213" s="35">
        <v>12.27</v>
      </c>
      <c r="J1213">
        <v>8</v>
      </c>
      <c r="K1213">
        <v>3013</v>
      </c>
      <c r="L1213" s="37">
        <f t="shared" si="54"/>
        <v>199.6</v>
      </c>
      <c r="M1213" s="35">
        <f t="shared" si="55"/>
        <v>0</v>
      </c>
      <c r="N1213" s="35">
        <f t="shared" si="56"/>
        <v>101.44</v>
      </c>
    </row>
    <row r="1214" spans="1:14">
      <c r="A1214" s="33">
        <v>41330</v>
      </c>
      <c r="B1214" s="29">
        <v>816</v>
      </c>
      <c r="C1214">
        <v>1</v>
      </c>
      <c r="D1214" s="34" t="s">
        <v>171</v>
      </c>
      <c r="E1214" s="34" t="s">
        <v>168</v>
      </c>
      <c r="F1214" s="35">
        <v>43.95</v>
      </c>
      <c r="G1214" s="36">
        <v>0</v>
      </c>
      <c r="H1214" s="35">
        <v>43.95</v>
      </c>
      <c r="I1214" s="35">
        <v>25.6</v>
      </c>
      <c r="J1214">
        <v>3</v>
      </c>
      <c r="K1214">
        <v>3021</v>
      </c>
      <c r="L1214" s="37">
        <f t="shared" si="54"/>
        <v>131.85000000000002</v>
      </c>
      <c r="M1214" s="35">
        <f t="shared" si="55"/>
        <v>0</v>
      </c>
      <c r="N1214" s="35">
        <f t="shared" si="56"/>
        <v>55.050000000000004</v>
      </c>
    </row>
    <row r="1215" spans="1:14">
      <c r="A1215" s="33">
        <v>41331</v>
      </c>
      <c r="B1215" s="29">
        <v>817</v>
      </c>
      <c r="C1215">
        <v>41</v>
      </c>
      <c r="D1215" s="34" t="s">
        <v>167</v>
      </c>
      <c r="E1215" s="34" t="s">
        <v>168</v>
      </c>
      <c r="F1215" s="35">
        <v>18.95</v>
      </c>
      <c r="G1215" s="36">
        <v>0</v>
      </c>
      <c r="H1215" s="35">
        <v>18.95</v>
      </c>
      <c r="I1215" s="35">
        <v>9.98</v>
      </c>
      <c r="J1215">
        <v>15</v>
      </c>
      <c r="K1215">
        <v>3016</v>
      </c>
      <c r="L1215" s="37">
        <f t="shared" si="54"/>
        <v>284.25</v>
      </c>
      <c r="M1215" s="35">
        <f t="shared" si="55"/>
        <v>0</v>
      </c>
      <c r="N1215" s="35">
        <f t="shared" si="56"/>
        <v>134.54999999999998</v>
      </c>
    </row>
    <row r="1216" spans="1:14">
      <c r="A1216" s="33">
        <v>41331</v>
      </c>
      <c r="B1216" s="29">
        <v>817</v>
      </c>
      <c r="C1216">
        <v>48</v>
      </c>
      <c r="D1216" s="34" t="s">
        <v>167</v>
      </c>
      <c r="E1216" s="34" t="s">
        <v>168</v>
      </c>
      <c r="F1216" s="35">
        <v>3.95</v>
      </c>
      <c r="G1216" s="36">
        <v>0</v>
      </c>
      <c r="H1216" s="35">
        <v>3.95</v>
      </c>
      <c r="I1216" s="35">
        <v>1.43</v>
      </c>
      <c r="J1216">
        <v>17</v>
      </c>
      <c r="K1216">
        <v>3016</v>
      </c>
      <c r="L1216" s="37">
        <f t="shared" si="54"/>
        <v>67.150000000000006</v>
      </c>
      <c r="M1216" s="35">
        <f t="shared" si="55"/>
        <v>0</v>
      </c>
      <c r="N1216" s="35">
        <f t="shared" si="56"/>
        <v>42.840000000000011</v>
      </c>
    </row>
    <row r="1217" spans="1:14">
      <c r="A1217" s="33">
        <v>41331</v>
      </c>
      <c r="B1217" s="29">
        <v>818</v>
      </c>
      <c r="C1217">
        <v>38</v>
      </c>
      <c r="D1217" s="34" t="s">
        <v>170</v>
      </c>
      <c r="E1217" s="34" t="s">
        <v>168</v>
      </c>
      <c r="F1217" s="35">
        <v>24.95</v>
      </c>
      <c r="G1217" s="36">
        <v>0</v>
      </c>
      <c r="H1217" s="35">
        <v>24.95</v>
      </c>
      <c r="I1217" s="35">
        <v>11.48</v>
      </c>
      <c r="J1217">
        <v>1</v>
      </c>
      <c r="K1217">
        <v>3017</v>
      </c>
      <c r="L1217" s="37">
        <f t="shared" si="54"/>
        <v>24.95</v>
      </c>
      <c r="M1217" s="35">
        <f t="shared" si="55"/>
        <v>0</v>
      </c>
      <c r="N1217" s="35">
        <f t="shared" si="56"/>
        <v>13.469999999999999</v>
      </c>
    </row>
    <row r="1218" spans="1:14">
      <c r="A1218" s="33">
        <v>41331</v>
      </c>
      <c r="B1218" s="29">
        <v>819</v>
      </c>
      <c r="C1218">
        <v>19</v>
      </c>
      <c r="D1218" s="34" t="s">
        <v>167</v>
      </c>
      <c r="E1218" s="34" t="s">
        <v>168</v>
      </c>
      <c r="F1218" s="35">
        <v>49.95</v>
      </c>
      <c r="G1218" s="36">
        <v>0</v>
      </c>
      <c r="H1218" s="35">
        <v>49.95</v>
      </c>
      <c r="I1218" s="35">
        <v>24.77</v>
      </c>
      <c r="J1218">
        <v>6</v>
      </c>
      <c r="K1218">
        <v>3023</v>
      </c>
      <c r="L1218" s="37">
        <f t="shared" si="54"/>
        <v>299.70000000000005</v>
      </c>
      <c r="M1218" s="35">
        <f t="shared" si="55"/>
        <v>0</v>
      </c>
      <c r="N1218" s="35">
        <f t="shared" si="56"/>
        <v>151.08000000000001</v>
      </c>
    </row>
    <row r="1219" spans="1:14">
      <c r="A1219" s="33">
        <v>41331</v>
      </c>
      <c r="B1219" s="29">
        <v>820</v>
      </c>
      <c r="C1219">
        <v>1</v>
      </c>
      <c r="D1219" s="34" t="s">
        <v>169</v>
      </c>
      <c r="E1219" s="34" t="s">
        <v>168</v>
      </c>
      <c r="F1219" s="35">
        <v>43.95</v>
      </c>
      <c r="G1219" s="36">
        <v>0</v>
      </c>
      <c r="H1219" s="35">
        <v>43.95</v>
      </c>
      <c r="I1219" s="35">
        <v>25.6</v>
      </c>
      <c r="J1219">
        <v>17</v>
      </c>
      <c r="K1219">
        <v>3022</v>
      </c>
      <c r="L1219" s="37">
        <f t="shared" ref="L1219:L1282" si="57">H1219*J1219</f>
        <v>747.15000000000009</v>
      </c>
      <c r="M1219" s="35">
        <f t="shared" ref="M1219:M1282" si="58">F1219-H1219</f>
        <v>0</v>
      </c>
      <c r="N1219" s="35">
        <f t="shared" ref="N1219:N1282" si="59">(H1219-I1219)*J1219</f>
        <v>311.95000000000005</v>
      </c>
    </row>
    <row r="1220" spans="1:14">
      <c r="A1220" s="33">
        <v>41331</v>
      </c>
      <c r="B1220" s="29">
        <v>821</v>
      </c>
      <c r="C1220">
        <v>20</v>
      </c>
      <c r="D1220" s="34" t="s">
        <v>170</v>
      </c>
      <c r="E1220" s="34" t="s">
        <v>168</v>
      </c>
      <c r="F1220" s="35">
        <v>16.95</v>
      </c>
      <c r="G1220" s="36">
        <v>0</v>
      </c>
      <c r="H1220" s="35">
        <v>16.95</v>
      </c>
      <c r="I1220" s="35">
        <v>6.76</v>
      </c>
      <c r="J1220">
        <v>22</v>
      </c>
      <c r="K1220">
        <v>3024</v>
      </c>
      <c r="L1220" s="37">
        <f t="shared" si="57"/>
        <v>372.9</v>
      </c>
      <c r="M1220" s="35">
        <f t="shared" si="58"/>
        <v>0</v>
      </c>
      <c r="N1220" s="35">
        <f t="shared" si="59"/>
        <v>224.17999999999998</v>
      </c>
    </row>
    <row r="1221" spans="1:14">
      <c r="A1221" s="33">
        <v>41331</v>
      </c>
      <c r="B1221" s="29">
        <v>822</v>
      </c>
      <c r="C1221">
        <v>35</v>
      </c>
      <c r="D1221" s="34" t="s">
        <v>167</v>
      </c>
      <c r="E1221" s="34" t="s">
        <v>168</v>
      </c>
      <c r="F1221" s="35">
        <v>0.95</v>
      </c>
      <c r="G1221" s="36">
        <v>0</v>
      </c>
      <c r="H1221" s="35">
        <v>0.95</v>
      </c>
      <c r="I1221" s="35">
        <v>0.47</v>
      </c>
      <c r="J1221">
        <v>10</v>
      </c>
      <c r="K1221">
        <v>3022</v>
      </c>
      <c r="L1221" s="37">
        <f t="shared" si="57"/>
        <v>9.5</v>
      </c>
      <c r="M1221" s="35">
        <f t="shared" si="58"/>
        <v>0</v>
      </c>
      <c r="N1221" s="35">
        <f t="shared" si="59"/>
        <v>4.8</v>
      </c>
    </row>
    <row r="1222" spans="1:14">
      <c r="A1222" s="33">
        <v>41331</v>
      </c>
      <c r="B1222" s="29">
        <v>822</v>
      </c>
      <c r="C1222">
        <v>28</v>
      </c>
      <c r="D1222" s="34" t="s">
        <v>167</v>
      </c>
      <c r="E1222" s="34" t="s">
        <v>168</v>
      </c>
      <c r="F1222" s="35">
        <v>0.95</v>
      </c>
      <c r="G1222" s="36">
        <v>0</v>
      </c>
      <c r="H1222" s="35">
        <v>0.95</v>
      </c>
      <c r="I1222" s="35">
        <v>0.5</v>
      </c>
      <c r="J1222">
        <v>1</v>
      </c>
      <c r="K1222">
        <v>3022</v>
      </c>
      <c r="L1222" s="37">
        <f t="shared" si="57"/>
        <v>0.95</v>
      </c>
      <c r="M1222" s="35">
        <f t="shared" si="58"/>
        <v>0</v>
      </c>
      <c r="N1222" s="35">
        <f t="shared" si="59"/>
        <v>0.44999999999999996</v>
      </c>
    </row>
    <row r="1223" spans="1:14">
      <c r="A1223" s="33">
        <v>41331</v>
      </c>
      <c r="B1223" s="29">
        <v>823</v>
      </c>
      <c r="C1223">
        <v>40</v>
      </c>
      <c r="D1223" s="34" t="s">
        <v>167</v>
      </c>
      <c r="E1223" s="34" t="s">
        <v>168</v>
      </c>
      <c r="F1223" s="35">
        <v>16.95</v>
      </c>
      <c r="G1223" s="36">
        <v>0</v>
      </c>
      <c r="H1223" s="35">
        <v>16.95</v>
      </c>
      <c r="I1223" s="35">
        <v>6.53</v>
      </c>
      <c r="J1223">
        <v>14</v>
      </c>
      <c r="K1223">
        <v>3021</v>
      </c>
      <c r="L1223" s="37">
        <f t="shared" si="57"/>
        <v>237.29999999999998</v>
      </c>
      <c r="M1223" s="35">
        <f t="shared" si="58"/>
        <v>0</v>
      </c>
      <c r="N1223" s="35">
        <f t="shared" si="59"/>
        <v>145.87999999999997</v>
      </c>
    </row>
    <row r="1224" spans="1:14">
      <c r="A1224" s="33">
        <v>41331</v>
      </c>
      <c r="B1224" s="29">
        <v>824</v>
      </c>
      <c r="C1224">
        <v>43</v>
      </c>
      <c r="D1224" s="34" t="s">
        <v>170</v>
      </c>
      <c r="E1224" s="34" t="s">
        <v>168</v>
      </c>
      <c r="F1224" s="35">
        <v>11.95</v>
      </c>
      <c r="G1224" s="36">
        <v>0.1</v>
      </c>
      <c r="H1224" s="35">
        <v>10.76</v>
      </c>
      <c r="I1224" s="35">
        <v>3.32</v>
      </c>
      <c r="J1224">
        <v>3</v>
      </c>
      <c r="K1224">
        <v>3012</v>
      </c>
      <c r="L1224" s="37">
        <f t="shared" si="57"/>
        <v>32.28</v>
      </c>
      <c r="M1224" s="35">
        <f t="shared" si="58"/>
        <v>1.1899999999999995</v>
      </c>
      <c r="N1224" s="35">
        <f t="shared" si="59"/>
        <v>22.32</v>
      </c>
    </row>
    <row r="1225" spans="1:14">
      <c r="A1225" s="33">
        <v>41331</v>
      </c>
      <c r="B1225" s="29">
        <v>824</v>
      </c>
      <c r="C1225">
        <v>50</v>
      </c>
      <c r="D1225" s="34" t="s">
        <v>170</v>
      </c>
      <c r="E1225" s="34" t="s">
        <v>168</v>
      </c>
      <c r="F1225" s="35">
        <v>24.95</v>
      </c>
      <c r="G1225" s="36">
        <v>0.1</v>
      </c>
      <c r="H1225" s="35">
        <v>22.46</v>
      </c>
      <c r="I1225" s="35">
        <v>12.14</v>
      </c>
      <c r="J1225">
        <v>1</v>
      </c>
      <c r="K1225">
        <v>3012</v>
      </c>
      <c r="L1225" s="37">
        <f t="shared" si="57"/>
        <v>22.46</v>
      </c>
      <c r="M1225" s="35">
        <f t="shared" si="58"/>
        <v>2.4899999999999984</v>
      </c>
      <c r="N1225" s="35">
        <f t="shared" si="59"/>
        <v>10.32</v>
      </c>
    </row>
    <row r="1226" spans="1:14">
      <c r="A1226" s="33">
        <v>41331</v>
      </c>
      <c r="B1226" s="29">
        <v>825</v>
      </c>
      <c r="C1226">
        <v>35</v>
      </c>
      <c r="D1226" s="34" t="s">
        <v>170</v>
      </c>
      <c r="E1226" s="34" t="s">
        <v>168</v>
      </c>
      <c r="F1226" s="35">
        <v>0.95</v>
      </c>
      <c r="G1226" s="36">
        <v>0</v>
      </c>
      <c r="H1226" s="35">
        <v>0.95</v>
      </c>
      <c r="I1226" s="35">
        <v>0.47</v>
      </c>
      <c r="J1226">
        <v>22</v>
      </c>
      <c r="K1226">
        <v>3011</v>
      </c>
      <c r="L1226" s="37">
        <f t="shared" si="57"/>
        <v>20.9</v>
      </c>
      <c r="M1226" s="35">
        <f t="shared" si="58"/>
        <v>0</v>
      </c>
      <c r="N1226" s="35">
        <f t="shared" si="59"/>
        <v>10.559999999999999</v>
      </c>
    </row>
    <row r="1227" spans="1:14">
      <c r="A1227" s="33">
        <v>41331</v>
      </c>
      <c r="B1227" s="29">
        <v>826</v>
      </c>
      <c r="C1227">
        <v>21</v>
      </c>
      <c r="D1227" s="34" t="s">
        <v>167</v>
      </c>
      <c r="E1227" s="34" t="s">
        <v>168</v>
      </c>
      <c r="F1227" s="35">
        <v>26.95</v>
      </c>
      <c r="G1227" s="36">
        <v>0</v>
      </c>
      <c r="H1227" s="35">
        <v>26.95</v>
      </c>
      <c r="I1227" s="35">
        <v>12.42</v>
      </c>
      <c r="J1227">
        <v>16</v>
      </c>
      <c r="K1227">
        <v>3016</v>
      </c>
      <c r="L1227" s="37">
        <f t="shared" si="57"/>
        <v>431.2</v>
      </c>
      <c r="M1227" s="35">
        <f t="shared" si="58"/>
        <v>0</v>
      </c>
      <c r="N1227" s="35">
        <f t="shared" si="59"/>
        <v>232.48</v>
      </c>
    </row>
    <row r="1228" spans="1:14">
      <c r="A1228" s="33">
        <v>41331</v>
      </c>
      <c r="B1228" s="29">
        <v>827</v>
      </c>
      <c r="C1228">
        <v>29</v>
      </c>
      <c r="D1228" s="34" t="s">
        <v>170</v>
      </c>
      <c r="E1228" s="34" t="s">
        <v>168</v>
      </c>
      <c r="F1228" s="35">
        <v>40.950000000000003</v>
      </c>
      <c r="G1228" s="36">
        <v>0.1</v>
      </c>
      <c r="H1228" s="35">
        <v>36.86</v>
      </c>
      <c r="I1228" s="35">
        <v>15.51</v>
      </c>
      <c r="J1228">
        <v>2</v>
      </c>
      <c r="K1228">
        <v>3022</v>
      </c>
      <c r="L1228" s="37">
        <f t="shared" si="57"/>
        <v>73.72</v>
      </c>
      <c r="M1228" s="35">
        <f t="shared" si="58"/>
        <v>4.0900000000000034</v>
      </c>
      <c r="N1228" s="35">
        <f t="shared" si="59"/>
        <v>42.7</v>
      </c>
    </row>
    <row r="1229" spans="1:14">
      <c r="A1229" s="33">
        <v>41331</v>
      </c>
      <c r="B1229" s="29">
        <v>828</v>
      </c>
      <c r="C1229">
        <v>23</v>
      </c>
      <c r="D1229" s="34" t="s">
        <v>167</v>
      </c>
      <c r="E1229" s="34" t="s">
        <v>168</v>
      </c>
      <c r="F1229" s="35">
        <v>2.95</v>
      </c>
      <c r="G1229" s="36">
        <v>0.1</v>
      </c>
      <c r="H1229" s="35">
        <v>2.66</v>
      </c>
      <c r="I1229" s="35">
        <v>1.68</v>
      </c>
      <c r="J1229">
        <v>4</v>
      </c>
      <c r="K1229">
        <v>3022</v>
      </c>
      <c r="L1229" s="37">
        <f t="shared" si="57"/>
        <v>10.64</v>
      </c>
      <c r="M1229" s="35">
        <f t="shared" si="58"/>
        <v>0.29000000000000004</v>
      </c>
      <c r="N1229" s="35">
        <f t="shared" si="59"/>
        <v>3.9200000000000008</v>
      </c>
    </row>
    <row r="1230" spans="1:14">
      <c r="A1230" s="33">
        <v>41331</v>
      </c>
      <c r="B1230" s="29">
        <v>829</v>
      </c>
      <c r="C1230">
        <v>14</v>
      </c>
      <c r="D1230" s="34" t="s">
        <v>169</v>
      </c>
      <c r="E1230" s="34" t="s">
        <v>168</v>
      </c>
      <c r="F1230" s="35">
        <v>31.95</v>
      </c>
      <c r="G1230" s="36">
        <v>0</v>
      </c>
      <c r="H1230" s="35">
        <v>31.95</v>
      </c>
      <c r="I1230" s="35">
        <v>17.38</v>
      </c>
      <c r="J1230">
        <v>3</v>
      </c>
      <c r="K1230">
        <v>3023</v>
      </c>
      <c r="L1230" s="37">
        <f t="shared" si="57"/>
        <v>95.85</v>
      </c>
      <c r="M1230" s="35">
        <f t="shared" si="58"/>
        <v>0</v>
      </c>
      <c r="N1230" s="35">
        <f t="shared" si="59"/>
        <v>43.71</v>
      </c>
    </row>
    <row r="1231" spans="1:14">
      <c r="A1231" s="33">
        <v>41331</v>
      </c>
      <c r="B1231" s="29">
        <v>830</v>
      </c>
      <c r="C1231">
        <v>38</v>
      </c>
      <c r="D1231" s="34" t="s">
        <v>170</v>
      </c>
      <c r="E1231" s="34" t="s">
        <v>168</v>
      </c>
      <c r="F1231" s="35">
        <v>24.95</v>
      </c>
      <c r="G1231" s="36">
        <v>0</v>
      </c>
      <c r="H1231" s="35">
        <v>24.95</v>
      </c>
      <c r="I1231" s="35">
        <v>11.48</v>
      </c>
      <c r="J1231">
        <v>4</v>
      </c>
      <c r="K1231">
        <v>3029</v>
      </c>
      <c r="L1231" s="37">
        <f t="shared" si="57"/>
        <v>99.8</v>
      </c>
      <c r="M1231" s="35">
        <f t="shared" si="58"/>
        <v>0</v>
      </c>
      <c r="N1231" s="35">
        <f t="shared" si="59"/>
        <v>53.879999999999995</v>
      </c>
    </row>
    <row r="1232" spans="1:14">
      <c r="A1232" s="33">
        <v>41331</v>
      </c>
      <c r="B1232" s="29">
        <v>830</v>
      </c>
      <c r="C1232">
        <v>14</v>
      </c>
      <c r="D1232" s="34" t="s">
        <v>170</v>
      </c>
      <c r="E1232" s="34" t="s">
        <v>168</v>
      </c>
      <c r="F1232" s="35">
        <v>31.95</v>
      </c>
      <c r="G1232" s="36">
        <v>0</v>
      </c>
      <c r="H1232" s="35">
        <v>31.95</v>
      </c>
      <c r="I1232" s="35">
        <v>17.38</v>
      </c>
      <c r="J1232">
        <v>3</v>
      </c>
      <c r="K1232">
        <v>3029</v>
      </c>
      <c r="L1232" s="37">
        <f t="shared" si="57"/>
        <v>95.85</v>
      </c>
      <c r="M1232" s="35">
        <f t="shared" si="58"/>
        <v>0</v>
      </c>
      <c r="N1232" s="35">
        <f t="shared" si="59"/>
        <v>43.71</v>
      </c>
    </row>
    <row r="1233" spans="1:14">
      <c r="A1233" s="33">
        <v>41331</v>
      </c>
      <c r="B1233" s="29">
        <v>831</v>
      </c>
      <c r="C1233">
        <v>43</v>
      </c>
      <c r="D1233" s="34" t="s">
        <v>169</v>
      </c>
      <c r="E1233" s="34" t="s">
        <v>168</v>
      </c>
      <c r="F1233" s="35">
        <v>11.95</v>
      </c>
      <c r="G1233" s="36">
        <v>0</v>
      </c>
      <c r="H1233" s="35">
        <v>11.95</v>
      </c>
      <c r="I1233" s="35">
        <v>3.32</v>
      </c>
      <c r="J1233">
        <v>1</v>
      </c>
      <c r="K1233">
        <v>3030</v>
      </c>
      <c r="L1233" s="37">
        <f t="shared" si="57"/>
        <v>11.95</v>
      </c>
      <c r="M1233" s="35">
        <f t="shared" si="58"/>
        <v>0</v>
      </c>
      <c r="N1233" s="35">
        <f t="shared" si="59"/>
        <v>8.629999999999999</v>
      </c>
    </row>
    <row r="1234" spans="1:14">
      <c r="A1234" s="33">
        <v>41331</v>
      </c>
      <c r="B1234" s="29">
        <v>832</v>
      </c>
      <c r="C1234">
        <v>33</v>
      </c>
      <c r="D1234" s="34" t="s">
        <v>170</v>
      </c>
      <c r="E1234" s="34" t="s">
        <v>168</v>
      </c>
      <c r="F1234" s="35">
        <v>19.95</v>
      </c>
      <c r="G1234" s="36">
        <v>0</v>
      </c>
      <c r="H1234" s="35">
        <v>19.95</v>
      </c>
      <c r="I1234" s="35">
        <v>9.7799999999999994</v>
      </c>
      <c r="J1234">
        <v>18</v>
      </c>
      <c r="K1234">
        <v>3017</v>
      </c>
      <c r="L1234" s="37">
        <f t="shared" si="57"/>
        <v>359.09999999999997</v>
      </c>
      <c r="M1234" s="35">
        <f t="shared" si="58"/>
        <v>0</v>
      </c>
      <c r="N1234" s="35">
        <f t="shared" si="59"/>
        <v>183.06</v>
      </c>
    </row>
    <row r="1235" spans="1:14">
      <c r="A1235" s="33">
        <v>41331</v>
      </c>
      <c r="B1235" s="29">
        <v>833</v>
      </c>
      <c r="C1235">
        <v>32</v>
      </c>
      <c r="D1235" s="34" t="s">
        <v>167</v>
      </c>
      <c r="E1235" s="34" t="s">
        <v>168</v>
      </c>
      <c r="F1235" s="35">
        <v>22.95</v>
      </c>
      <c r="G1235" s="36">
        <v>0</v>
      </c>
      <c r="H1235" s="35">
        <v>22.95</v>
      </c>
      <c r="I1235" s="35">
        <v>11.78</v>
      </c>
      <c r="J1235">
        <v>23</v>
      </c>
      <c r="K1235">
        <v>3024</v>
      </c>
      <c r="L1235" s="37">
        <f t="shared" si="57"/>
        <v>527.85</v>
      </c>
      <c r="M1235" s="35">
        <f t="shared" si="58"/>
        <v>0</v>
      </c>
      <c r="N1235" s="35">
        <f t="shared" si="59"/>
        <v>256.91000000000003</v>
      </c>
    </row>
    <row r="1236" spans="1:14">
      <c r="A1236" s="33">
        <v>41331</v>
      </c>
      <c r="B1236" s="29">
        <v>834</v>
      </c>
      <c r="C1236">
        <v>13</v>
      </c>
      <c r="D1236" s="34" t="s">
        <v>169</v>
      </c>
      <c r="E1236" s="34" t="s">
        <v>168</v>
      </c>
      <c r="F1236" s="35">
        <v>26.95</v>
      </c>
      <c r="G1236" s="36">
        <v>0</v>
      </c>
      <c r="H1236" s="35">
        <v>26.95</v>
      </c>
      <c r="I1236" s="35">
        <v>13.26</v>
      </c>
      <c r="J1236">
        <v>16</v>
      </c>
      <c r="K1236">
        <v>3025</v>
      </c>
      <c r="L1236" s="37">
        <f t="shared" si="57"/>
        <v>431.2</v>
      </c>
      <c r="M1236" s="35">
        <f t="shared" si="58"/>
        <v>0</v>
      </c>
      <c r="N1236" s="35">
        <f t="shared" si="59"/>
        <v>219.04</v>
      </c>
    </row>
    <row r="1237" spans="1:14">
      <c r="A1237" s="33">
        <v>41331</v>
      </c>
      <c r="B1237" s="29">
        <v>835</v>
      </c>
      <c r="C1237">
        <v>15</v>
      </c>
      <c r="D1237" s="34" t="s">
        <v>170</v>
      </c>
      <c r="E1237" s="34" t="s">
        <v>168</v>
      </c>
      <c r="F1237" s="35">
        <v>28.95</v>
      </c>
      <c r="G1237" s="36">
        <v>0.1</v>
      </c>
      <c r="H1237" s="35">
        <v>26.06</v>
      </c>
      <c r="I1237" s="35">
        <v>17.53</v>
      </c>
      <c r="J1237">
        <v>30</v>
      </c>
      <c r="K1237">
        <v>3030</v>
      </c>
      <c r="L1237" s="37">
        <f t="shared" si="57"/>
        <v>781.8</v>
      </c>
      <c r="M1237" s="35">
        <f t="shared" si="58"/>
        <v>2.8900000000000006</v>
      </c>
      <c r="N1237" s="35">
        <f t="shared" si="59"/>
        <v>255.89999999999992</v>
      </c>
    </row>
    <row r="1238" spans="1:14">
      <c r="A1238" s="33">
        <v>41331</v>
      </c>
      <c r="B1238" s="29">
        <v>836</v>
      </c>
      <c r="C1238">
        <v>36</v>
      </c>
      <c r="D1238" s="34" t="s">
        <v>167</v>
      </c>
      <c r="E1238" s="34" t="s">
        <v>168</v>
      </c>
      <c r="F1238" s="35">
        <v>26.95</v>
      </c>
      <c r="G1238" s="36">
        <v>0</v>
      </c>
      <c r="H1238" s="35">
        <v>26.95</v>
      </c>
      <c r="I1238" s="35">
        <v>12.53</v>
      </c>
      <c r="J1238">
        <v>3</v>
      </c>
      <c r="K1238">
        <v>3026</v>
      </c>
      <c r="L1238" s="37">
        <f t="shared" si="57"/>
        <v>80.849999999999994</v>
      </c>
      <c r="M1238" s="35">
        <f t="shared" si="58"/>
        <v>0</v>
      </c>
      <c r="N1238" s="35">
        <f t="shared" si="59"/>
        <v>43.26</v>
      </c>
    </row>
    <row r="1239" spans="1:14">
      <c r="A1239" s="33">
        <v>41331</v>
      </c>
      <c r="B1239" s="29">
        <v>837</v>
      </c>
      <c r="C1239">
        <v>37</v>
      </c>
      <c r="D1239" s="34" t="s">
        <v>169</v>
      </c>
      <c r="E1239" s="34" t="s">
        <v>168</v>
      </c>
      <c r="F1239" s="35">
        <v>24.95</v>
      </c>
      <c r="G1239" s="36">
        <v>0</v>
      </c>
      <c r="H1239" s="35">
        <v>24.95</v>
      </c>
      <c r="I1239" s="35">
        <v>9.3800000000000008</v>
      </c>
      <c r="J1239">
        <v>6</v>
      </c>
      <c r="K1239">
        <v>3016</v>
      </c>
      <c r="L1239" s="37">
        <f t="shared" si="57"/>
        <v>149.69999999999999</v>
      </c>
      <c r="M1239" s="35">
        <f t="shared" si="58"/>
        <v>0</v>
      </c>
      <c r="N1239" s="35">
        <f t="shared" si="59"/>
        <v>93.419999999999987</v>
      </c>
    </row>
    <row r="1240" spans="1:14">
      <c r="A1240" s="33">
        <v>41331</v>
      </c>
      <c r="B1240" s="29">
        <v>838</v>
      </c>
      <c r="C1240">
        <v>50</v>
      </c>
      <c r="D1240" s="34" t="s">
        <v>170</v>
      </c>
      <c r="E1240" s="34" t="s">
        <v>168</v>
      </c>
      <c r="F1240" s="35">
        <v>24.95</v>
      </c>
      <c r="G1240" s="36">
        <v>0</v>
      </c>
      <c r="H1240" s="35">
        <v>24.95</v>
      </c>
      <c r="I1240" s="35">
        <v>12.14</v>
      </c>
      <c r="J1240">
        <v>1</v>
      </c>
      <c r="K1240">
        <v>3020</v>
      </c>
      <c r="L1240" s="37">
        <f t="shared" si="57"/>
        <v>24.95</v>
      </c>
      <c r="M1240" s="35">
        <f t="shared" si="58"/>
        <v>0</v>
      </c>
      <c r="N1240" s="35">
        <f t="shared" si="59"/>
        <v>12.809999999999999</v>
      </c>
    </row>
    <row r="1241" spans="1:14">
      <c r="A1241" s="33">
        <v>41331</v>
      </c>
      <c r="B1241" s="29">
        <v>838</v>
      </c>
      <c r="C1241">
        <v>22</v>
      </c>
      <c r="D1241" s="34" t="s">
        <v>170</v>
      </c>
      <c r="E1241" s="34" t="s">
        <v>168</v>
      </c>
      <c r="F1241" s="35">
        <v>0.95</v>
      </c>
      <c r="G1241" s="36">
        <v>0.1</v>
      </c>
      <c r="H1241" s="35">
        <v>0.86</v>
      </c>
      <c r="I1241" s="35">
        <v>0.56999999999999995</v>
      </c>
      <c r="J1241">
        <v>10</v>
      </c>
      <c r="K1241">
        <v>3020</v>
      </c>
      <c r="L1241" s="37">
        <f t="shared" si="57"/>
        <v>8.6</v>
      </c>
      <c r="M1241" s="35">
        <f t="shared" si="58"/>
        <v>8.9999999999999969E-2</v>
      </c>
      <c r="N1241" s="35">
        <f t="shared" si="59"/>
        <v>2.9000000000000004</v>
      </c>
    </row>
    <row r="1242" spans="1:14">
      <c r="A1242" s="33">
        <v>41331</v>
      </c>
      <c r="B1242" s="29">
        <v>839</v>
      </c>
      <c r="C1242">
        <v>28</v>
      </c>
      <c r="D1242" s="34" t="s">
        <v>170</v>
      </c>
      <c r="E1242" s="34" t="s">
        <v>168</v>
      </c>
      <c r="F1242" s="35">
        <v>0.95</v>
      </c>
      <c r="G1242" s="36">
        <v>0</v>
      </c>
      <c r="H1242" s="35">
        <v>0.95</v>
      </c>
      <c r="I1242" s="35">
        <v>0.5</v>
      </c>
      <c r="J1242">
        <v>17</v>
      </c>
      <c r="K1242">
        <v>3033</v>
      </c>
      <c r="L1242" s="37">
        <f t="shared" si="57"/>
        <v>16.149999999999999</v>
      </c>
      <c r="M1242" s="35">
        <f t="shared" si="58"/>
        <v>0</v>
      </c>
      <c r="N1242" s="35">
        <f t="shared" si="59"/>
        <v>7.6499999999999995</v>
      </c>
    </row>
    <row r="1243" spans="1:14">
      <c r="A1243" s="33">
        <v>41331</v>
      </c>
      <c r="B1243" s="29">
        <v>840</v>
      </c>
      <c r="C1243">
        <v>21</v>
      </c>
      <c r="D1243" s="34" t="s">
        <v>169</v>
      </c>
      <c r="E1243" s="34" t="s">
        <v>168</v>
      </c>
      <c r="F1243" s="35">
        <v>26.95</v>
      </c>
      <c r="G1243" s="36">
        <v>0</v>
      </c>
      <c r="H1243" s="35">
        <v>26.95</v>
      </c>
      <c r="I1243" s="35">
        <v>12.42</v>
      </c>
      <c r="J1243">
        <v>19</v>
      </c>
      <c r="K1243">
        <v>3027</v>
      </c>
      <c r="L1243" s="37">
        <f t="shared" si="57"/>
        <v>512.04999999999995</v>
      </c>
      <c r="M1243" s="35">
        <f t="shared" si="58"/>
        <v>0</v>
      </c>
      <c r="N1243" s="35">
        <f t="shared" si="59"/>
        <v>276.07</v>
      </c>
    </row>
    <row r="1244" spans="1:14">
      <c r="A1244" s="33">
        <v>41331</v>
      </c>
      <c r="B1244" s="29">
        <v>840</v>
      </c>
      <c r="C1244">
        <v>27</v>
      </c>
      <c r="D1244" s="34" t="s">
        <v>169</v>
      </c>
      <c r="E1244" s="34" t="s">
        <v>168</v>
      </c>
      <c r="F1244" s="35">
        <v>4.95</v>
      </c>
      <c r="G1244" s="36">
        <v>0</v>
      </c>
      <c r="H1244" s="35">
        <v>4.95</v>
      </c>
      <c r="I1244" s="35">
        <v>1.82</v>
      </c>
      <c r="J1244">
        <v>7</v>
      </c>
      <c r="K1244">
        <v>3027</v>
      </c>
      <c r="L1244" s="37">
        <f t="shared" si="57"/>
        <v>34.65</v>
      </c>
      <c r="M1244" s="35">
        <f t="shared" si="58"/>
        <v>0</v>
      </c>
      <c r="N1244" s="35">
        <f t="shared" si="59"/>
        <v>21.91</v>
      </c>
    </row>
    <row r="1245" spans="1:14">
      <c r="A1245" s="33">
        <v>41331</v>
      </c>
      <c r="B1245" s="29">
        <v>841</v>
      </c>
      <c r="C1245">
        <v>24</v>
      </c>
      <c r="D1245" s="34" t="s">
        <v>167</v>
      </c>
      <c r="E1245" s="34" t="s">
        <v>168</v>
      </c>
      <c r="F1245" s="35">
        <v>27.95</v>
      </c>
      <c r="G1245" s="36">
        <v>0.1</v>
      </c>
      <c r="H1245" s="35">
        <v>25.16</v>
      </c>
      <c r="I1245" s="35">
        <v>16.8</v>
      </c>
      <c r="J1245">
        <v>22</v>
      </c>
      <c r="K1245">
        <v>3033</v>
      </c>
      <c r="L1245" s="37">
        <f t="shared" si="57"/>
        <v>553.52</v>
      </c>
      <c r="M1245" s="35">
        <f t="shared" si="58"/>
        <v>2.7899999999999991</v>
      </c>
      <c r="N1245" s="35">
        <f t="shared" si="59"/>
        <v>183.92</v>
      </c>
    </row>
    <row r="1246" spans="1:14">
      <c r="A1246" s="33">
        <v>41331</v>
      </c>
      <c r="B1246" s="29">
        <v>842</v>
      </c>
      <c r="C1246">
        <v>42</v>
      </c>
      <c r="D1246" s="34" t="s">
        <v>170</v>
      </c>
      <c r="E1246" s="34" t="s">
        <v>168</v>
      </c>
      <c r="F1246" s="35">
        <v>35.950000000000003</v>
      </c>
      <c r="G1246" s="36">
        <v>0.1</v>
      </c>
      <c r="H1246" s="35">
        <v>32.36</v>
      </c>
      <c r="I1246" s="35">
        <v>20.25</v>
      </c>
      <c r="J1246">
        <v>1</v>
      </c>
      <c r="K1246">
        <v>3023</v>
      </c>
      <c r="L1246" s="37">
        <f t="shared" si="57"/>
        <v>32.36</v>
      </c>
      <c r="M1246" s="35">
        <f t="shared" si="58"/>
        <v>3.5900000000000034</v>
      </c>
      <c r="N1246" s="35">
        <f t="shared" si="59"/>
        <v>12.11</v>
      </c>
    </row>
    <row r="1247" spans="1:14">
      <c r="A1247" s="33">
        <v>41331</v>
      </c>
      <c r="B1247" s="29">
        <v>843</v>
      </c>
      <c r="C1247">
        <v>26</v>
      </c>
      <c r="D1247" s="34" t="s">
        <v>167</v>
      </c>
      <c r="E1247" s="34" t="s">
        <v>168</v>
      </c>
      <c r="F1247" s="35">
        <v>0.95</v>
      </c>
      <c r="G1247" s="36">
        <v>0</v>
      </c>
      <c r="H1247" s="35">
        <v>0.95</v>
      </c>
      <c r="I1247" s="35">
        <v>0.42</v>
      </c>
      <c r="J1247">
        <v>9</v>
      </c>
      <c r="K1247">
        <v>3015</v>
      </c>
      <c r="L1247" s="37">
        <f t="shared" si="57"/>
        <v>8.5499999999999989</v>
      </c>
      <c r="M1247" s="35">
        <f t="shared" si="58"/>
        <v>0</v>
      </c>
      <c r="N1247" s="35">
        <f t="shared" si="59"/>
        <v>4.7700000000000005</v>
      </c>
    </row>
    <row r="1248" spans="1:14">
      <c r="A1248" s="33">
        <v>41331</v>
      </c>
      <c r="B1248" s="29">
        <v>844</v>
      </c>
      <c r="C1248">
        <v>40</v>
      </c>
      <c r="D1248" s="34" t="s">
        <v>170</v>
      </c>
      <c r="E1248" s="34" t="s">
        <v>168</v>
      </c>
      <c r="F1248" s="35">
        <v>16.95</v>
      </c>
      <c r="G1248" s="36">
        <v>0</v>
      </c>
      <c r="H1248" s="35">
        <v>16.95</v>
      </c>
      <c r="I1248" s="35">
        <v>6.53</v>
      </c>
      <c r="J1248">
        <v>3</v>
      </c>
      <c r="K1248">
        <v>3018</v>
      </c>
      <c r="L1248" s="37">
        <f t="shared" si="57"/>
        <v>50.849999999999994</v>
      </c>
      <c r="M1248" s="35">
        <f t="shared" si="58"/>
        <v>0</v>
      </c>
      <c r="N1248" s="35">
        <f t="shared" si="59"/>
        <v>31.259999999999994</v>
      </c>
    </row>
    <row r="1249" spans="1:14">
      <c r="A1249" s="33">
        <v>41331</v>
      </c>
      <c r="B1249" s="29">
        <v>845</v>
      </c>
      <c r="C1249">
        <v>31</v>
      </c>
      <c r="D1249" s="34" t="s">
        <v>170</v>
      </c>
      <c r="E1249" s="34" t="s">
        <v>168</v>
      </c>
      <c r="F1249" s="35">
        <v>0.95</v>
      </c>
      <c r="G1249" s="36">
        <v>0</v>
      </c>
      <c r="H1249" s="35">
        <v>0.95</v>
      </c>
      <c r="I1249" s="35">
        <v>0.34</v>
      </c>
      <c r="J1249">
        <v>16</v>
      </c>
      <c r="K1249">
        <v>3019</v>
      </c>
      <c r="L1249" s="37">
        <f t="shared" si="57"/>
        <v>15.2</v>
      </c>
      <c r="M1249" s="35">
        <f t="shared" si="58"/>
        <v>0</v>
      </c>
      <c r="N1249" s="35">
        <f t="shared" si="59"/>
        <v>9.759999999999998</v>
      </c>
    </row>
    <row r="1250" spans="1:14">
      <c r="A1250" s="33">
        <v>41331</v>
      </c>
      <c r="B1250" s="29">
        <v>845</v>
      </c>
      <c r="C1250">
        <v>22</v>
      </c>
      <c r="D1250" s="34" t="s">
        <v>170</v>
      </c>
      <c r="E1250" s="34" t="s">
        <v>168</v>
      </c>
      <c r="F1250" s="35">
        <v>0.95</v>
      </c>
      <c r="G1250" s="36">
        <v>0</v>
      </c>
      <c r="H1250" s="35">
        <v>0.95</v>
      </c>
      <c r="I1250" s="35">
        <v>0.56999999999999995</v>
      </c>
      <c r="J1250">
        <v>7</v>
      </c>
      <c r="K1250">
        <v>3019</v>
      </c>
      <c r="L1250" s="37">
        <f t="shared" si="57"/>
        <v>6.6499999999999995</v>
      </c>
      <c r="M1250" s="35">
        <f t="shared" si="58"/>
        <v>0</v>
      </c>
      <c r="N1250" s="35">
        <f t="shared" si="59"/>
        <v>2.66</v>
      </c>
    </row>
    <row r="1251" spans="1:14">
      <c r="A1251" s="33">
        <v>41331</v>
      </c>
      <c r="B1251" s="29">
        <v>846</v>
      </c>
      <c r="C1251">
        <v>31</v>
      </c>
      <c r="D1251" s="34" t="s">
        <v>169</v>
      </c>
      <c r="E1251" s="34" t="s">
        <v>168</v>
      </c>
      <c r="F1251" s="35">
        <v>0.95</v>
      </c>
      <c r="G1251" s="36">
        <v>0</v>
      </c>
      <c r="H1251" s="35">
        <v>0.95</v>
      </c>
      <c r="I1251" s="35">
        <v>0.34</v>
      </c>
      <c r="J1251">
        <v>5</v>
      </c>
      <c r="K1251">
        <v>3024</v>
      </c>
      <c r="L1251" s="37">
        <f t="shared" si="57"/>
        <v>4.75</v>
      </c>
      <c r="M1251" s="35">
        <f t="shared" si="58"/>
        <v>0</v>
      </c>
      <c r="N1251" s="35">
        <f t="shared" si="59"/>
        <v>3.0499999999999994</v>
      </c>
    </row>
    <row r="1252" spans="1:14">
      <c r="A1252" s="33">
        <v>41331</v>
      </c>
      <c r="B1252" s="29">
        <v>847</v>
      </c>
      <c r="C1252">
        <v>45</v>
      </c>
      <c r="D1252" s="34" t="s">
        <v>167</v>
      </c>
      <c r="E1252" s="34" t="s">
        <v>168</v>
      </c>
      <c r="F1252" s="35">
        <v>38.950000000000003</v>
      </c>
      <c r="G1252" s="36">
        <v>0</v>
      </c>
      <c r="H1252" s="35">
        <v>38.950000000000003</v>
      </c>
      <c r="I1252" s="35">
        <v>22.33</v>
      </c>
      <c r="J1252">
        <v>1</v>
      </c>
      <c r="K1252">
        <v>3017</v>
      </c>
      <c r="L1252" s="37">
        <f t="shared" si="57"/>
        <v>38.950000000000003</v>
      </c>
      <c r="M1252" s="35">
        <f t="shared" si="58"/>
        <v>0</v>
      </c>
      <c r="N1252" s="35">
        <f t="shared" si="59"/>
        <v>16.620000000000005</v>
      </c>
    </row>
    <row r="1253" spans="1:14">
      <c r="A1253" s="33">
        <v>41331</v>
      </c>
      <c r="B1253" s="29">
        <v>848</v>
      </c>
      <c r="C1253">
        <v>25</v>
      </c>
      <c r="D1253" s="34" t="s">
        <v>170</v>
      </c>
      <c r="E1253" s="34" t="s">
        <v>168</v>
      </c>
      <c r="F1253" s="35">
        <v>0.95</v>
      </c>
      <c r="G1253" s="36">
        <v>0</v>
      </c>
      <c r="H1253" s="35">
        <v>0.95</v>
      </c>
      <c r="I1253" s="35">
        <v>0.35</v>
      </c>
      <c r="J1253">
        <v>20</v>
      </c>
      <c r="K1253">
        <v>3029</v>
      </c>
      <c r="L1253" s="37">
        <f t="shared" si="57"/>
        <v>19</v>
      </c>
      <c r="M1253" s="35">
        <f t="shared" si="58"/>
        <v>0</v>
      </c>
      <c r="N1253" s="35">
        <f t="shared" si="59"/>
        <v>12</v>
      </c>
    </row>
    <row r="1254" spans="1:14">
      <c r="A1254" s="33">
        <v>41331</v>
      </c>
      <c r="B1254" s="29">
        <v>849</v>
      </c>
      <c r="C1254">
        <v>4</v>
      </c>
      <c r="D1254" s="34" t="s">
        <v>169</v>
      </c>
      <c r="E1254" s="34" t="s">
        <v>168</v>
      </c>
      <c r="F1254" s="35">
        <v>73.95</v>
      </c>
      <c r="G1254" s="36">
        <v>0</v>
      </c>
      <c r="H1254" s="35">
        <v>73.95</v>
      </c>
      <c r="I1254" s="35">
        <v>38.86</v>
      </c>
      <c r="J1254">
        <v>1</v>
      </c>
      <c r="K1254">
        <v>3027</v>
      </c>
      <c r="L1254" s="37">
        <f t="shared" si="57"/>
        <v>73.95</v>
      </c>
      <c r="M1254" s="35">
        <f t="shared" si="58"/>
        <v>0</v>
      </c>
      <c r="N1254" s="35">
        <f t="shared" si="59"/>
        <v>35.090000000000003</v>
      </c>
    </row>
    <row r="1255" spans="1:14">
      <c r="A1255" s="33">
        <v>41331</v>
      </c>
      <c r="B1255" s="29">
        <v>850</v>
      </c>
      <c r="C1255">
        <v>32</v>
      </c>
      <c r="D1255" s="34" t="s">
        <v>169</v>
      </c>
      <c r="E1255" s="34" t="s">
        <v>168</v>
      </c>
      <c r="F1255" s="35">
        <v>22.95</v>
      </c>
      <c r="G1255" s="36">
        <v>0</v>
      </c>
      <c r="H1255" s="35">
        <v>22.95</v>
      </c>
      <c r="I1255" s="35">
        <v>11.78</v>
      </c>
      <c r="J1255">
        <v>21</v>
      </c>
      <c r="K1255">
        <v>3021</v>
      </c>
      <c r="L1255" s="37">
        <f t="shared" si="57"/>
        <v>481.95</v>
      </c>
      <c r="M1255" s="35">
        <f t="shared" si="58"/>
        <v>0</v>
      </c>
      <c r="N1255" s="35">
        <f t="shared" si="59"/>
        <v>234.57</v>
      </c>
    </row>
    <row r="1256" spans="1:14">
      <c r="A1256" s="33">
        <v>41331</v>
      </c>
      <c r="B1256" s="29">
        <v>850</v>
      </c>
      <c r="C1256">
        <v>1</v>
      </c>
      <c r="D1256" s="34" t="s">
        <v>169</v>
      </c>
      <c r="E1256" s="34" t="s">
        <v>168</v>
      </c>
      <c r="F1256" s="35">
        <v>43.95</v>
      </c>
      <c r="G1256" s="36">
        <v>0</v>
      </c>
      <c r="H1256" s="35">
        <v>43.95</v>
      </c>
      <c r="I1256" s="35">
        <v>25.6</v>
      </c>
      <c r="J1256">
        <v>13</v>
      </c>
      <c r="K1256">
        <v>3021</v>
      </c>
      <c r="L1256" s="37">
        <f t="shared" si="57"/>
        <v>571.35</v>
      </c>
      <c r="M1256" s="35">
        <f t="shared" si="58"/>
        <v>0</v>
      </c>
      <c r="N1256" s="35">
        <f t="shared" si="59"/>
        <v>238.55</v>
      </c>
    </row>
    <row r="1257" spans="1:14">
      <c r="A1257" s="33">
        <v>41331</v>
      </c>
      <c r="B1257" s="29">
        <v>851</v>
      </c>
      <c r="C1257">
        <v>42</v>
      </c>
      <c r="D1257" s="34" t="s">
        <v>170</v>
      </c>
      <c r="E1257" s="34" t="s">
        <v>168</v>
      </c>
      <c r="F1257" s="35">
        <v>35.950000000000003</v>
      </c>
      <c r="G1257" s="36">
        <v>0</v>
      </c>
      <c r="H1257" s="35">
        <v>35.950000000000003</v>
      </c>
      <c r="I1257" s="35">
        <v>20.25</v>
      </c>
      <c r="J1257">
        <v>1</v>
      </c>
      <c r="K1257">
        <v>3015</v>
      </c>
      <c r="L1257" s="37">
        <f t="shared" si="57"/>
        <v>35.950000000000003</v>
      </c>
      <c r="M1257" s="35">
        <f t="shared" si="58"/>
        <v>0</v>
      </c>
      <c r="N1257" s="35">
        <f t="shared" si="59"/>
        <v>15.700000000000003</v>
      </c>
    </row>
    <row r="1258" spans="1:14">
      <c r="A1258" s="33">
        <v>41331</v>
      </c>
      <c r="B1258" s="29">
        <v>852</v>
      </c>
      <c r="C1258">
        <v>22</v>
      </c>
      <c r="D1258" s="34" t="s">
        <v>167</v>
      </c>
      <c r="E1258" s="34" t="s">
        <v>168</v>
      </c>
      <c r="F1258" s="35">
        <v>0.95</v>
      </c>
      <c r="G1258" s="36">
        <v>0</v>
      </c>
      <c r="H1258" s="35">
        <v>0.95</v>
      </c>
      <c r="I1258" s="35">
        <v>0.56999999999999995</v>
      </c>
      <c r="J1258">
        <v>9</v>
      </c>
      <c r="K1258">
        <v>3030</v>
      </c>
      <c r="L1258" s="37">
        <f t="shared" si="57"/>
        <v>8.5499999999999989</v>
      </c>
      <c r="M1258" s="35">
        <f t="shared" si="58"/>
        <v>0</v>
      </c>
      <c r="N1258" s="35">
        <f t="shared" si="59"/>
        <v>3.42</v>
      </c>
    </row>
    <row r="1259" spans="1:14">
      <c r="A1259" s="33">
        <v>41331</v>
      </c>
      <c r="B1259" s="29">
        <v>853</v>
      </c>
      <c r="C1259">
        <v>43</v>
      </c>
      <c r="D1259" s="34" t="s">
        <v>169</v>
      </c>
      <c r="E1259" s="34" t="s">
        <v>168</v>
      </c>
      <c r="F1259" s="35">
        <v>11.95</v>
      </c>
      <c r="G1259" s="36">
        <v>0</v>
      </c>
      <c r="H1259" s="35">
        <v>11.95</v>
      </c>
      <c r="I1259" s="35">
        <v>3.32</v>
      </c>
      <c r="J1259">
        <v>5</v>
      </c>
      <c r="K1259">
        <v>3010</v>
      </c>
      <c r="L1259" s="37">
        <f t="shared" si="57"/>
        <v>59.75</v>
      </c>
      <c r="M1259" s="35">
        <f t="shared" si="58"/>
        <v>0</v>
      </c>
      <c r="N1259" s="35">
        <f t="shared" si="59"/>
        <v>43.149999999999991</v>
      </c>
    </row>
    <row r="1260" spans="1:14">
      <c r="A1260" s="33">
        <v>41331</v>
      </c>
      <c r="B1260" s="29">
        <v>854</v>
      </c>
      <c r="C1260">
        <v>4</v>
      </c>
      <c r="D1260" s="34" t="s">
        <v>167</v>
      </c>
      <c r="E1260" s="34" t="s">
        <v>168</v>
      </c>
      <c r="F1260" s="35">
        <v>73.95</v>
      </c>
      <c r="G1260" s="36">
        <v>0</v>
      </c>
      <c r="H1260" s="35">
        <v>73.95</v>
      </c>
      <c r="I1260" s="35">
        <v>38.86</v>
      </c>
      <c r="J1260">
        <v>1</v>
      </c>
      <c r="K1260">
        <v>3026</v>
      </c>
      <c r="L1260" s="37">
        <f t="shared" si="57"/>
        <v>73.95</v>
      </c>
      <c r="M1260" s="35">
        <f t="shared" si="58"/>
        <v>0</v>
      </c>
      <c r="N1260" s="35">
        <f t="shared" si="59"/>
        <v>35.090000000000003</v>
      </c>
    </row>
    <row r="1261" spans="1:14">
      <c r="A1261" s="33">
        <v>41331</v>
      </c>
      <c r="B1261" s="29">
        <v>855</v>
      </c>
      <c r="C1261">
        <v>6</v>
      </c>
      <c r="D1261" s="34" t="s">
        <v>170</v>
      </c>
      <c r="E1261" s="34" t="s">
        <v>168</v>
      </c>
      <c r="F1261" s="35">
        <v>55.95</v>
      </c>
      <c r="G1261" s="36">
        <v>0.1</v>
      </c>
      <c r="H1261" s="35">
        <v>50.36</v>
      </c>
      <c r="I1261" s="35">
        <v>16.059999999999999</v>
      </c>
      <c r="J1261">
        <v>17</v>
      </c>
      <c r="K1261">
        <v>3025</v>
      </c>
      <c r="L1261" s="37">
        <f t="shared" si="57"/>
        <v>856.12</v>
      </c>
      <c r="M1261" s="35">
        <f t="shared" si="58"/>
        <v>5.5900000000000034</v>
      </c>
      <c r="N1261" s="35">
        <f t="shared" si="59"/>
        <v>583.09999999999991</v>
      </c>
    </row>
    <row r="1262" spans="1:14">
      <c r="A1262" s="33">
        <v>41331</v>
      </c>
      <c r="B1262" s="29">
        <v>855</v>
      </c>
      <c r="C1262">
        <v>32</v>
      </c>
      <c r="D1262" s="34" t="s">
        <v>170</v>
      </c>
      <c r="E1262" s="34" t="s">
        <v>168</v>
      </c>
      <c r="F1262" s="35">
        <v>22.95</v>
      </c>
      <c r="G1262" s="36">
        <v>0</v>
      </c>
      <c r="H1262" s="35">
        <v>22.95</v>
      </c>
      <c r="I1262" s="35">
        <v>11.78</v>
      </c>
      <c r="J1262">
        <v>7</v>
      </c>
      <c r="K1262">
        <v>3025</v>
      </c>
      <c r="L1262" s="37">
        <f t="shared" si="57"/>
        <v>160.65</v>
      </c>
      <c r="M1262" s="35">
        <f t="shared" si="58"/>
        <v>0</v>
      </c>
      <c r="N1262" s="35">
        <f t="shared" si="59"/>
        <v>78.19</v>
      </c>
    </row>
    <row r="1263" spans="1:14">
      <c r="A1263" s="33">
        <v>41331</v>
      </c>
      <c r="B1263" s="29">
        <v>856</v>
      </c>
      <c r="C1263">
        <v>26</v>
      </c>
      <c r="D1263" s="34" t="s">
        <v>167</v>
      </c>
      <c r="E1263" s="34" t="s">
        <v>168</v>
      </c>
      <c r="F1263" s="35">
        <v>0.95</v>
      </c>
      <c r="G1263" s="36">
        <v>0</v>
      </c>
      <c r="H1263" s="35">
        <v>0.95</v>
      </c>
      <c r="I1263" s="35">
        <v>0.42</v>
      </c>
      <c r="J1263">
        <v>11</v>
      </c>
      <c r="K1263">
        <v>3022</v>
      </c>
      <c r="L1263" s="37">
        <f t="shared" si="57"/>
        <v>10.45</v>
      </c>
      <c r="M1263" s="35">
        <f t="shared" si="58"/>
        <v>0</v>
      </c>
      <c r="N1263" s="35">
        <f t="shared" si="59"/>
        <v>5.83</v>
      </c>
    </row>
    <row r="1264" spans="1:14">
      <c r="A1264" s="33">
        <v>41331</v>
      </c>
      <c r="B1264" s="29">
        <v>857</v>
      </c>
      <c r="C1264">
        <v>38</v>
      </c>
      <c r="D1264" s="34" t="s">
        <v>170</v>
      </c>
      <c r="E1264" s="34" t="s">
        <v>168</v>
      </c>
      <c r="F1264" s="35">
        <v>24.95</v>
      </c>
      <c r="G1264" s="36">
        <v>0</v>
      </c>
      <c r="H1264" s="35">
        <v>24.95</v>
      </c>
      <c r="I1264" s="35">
        <v>11.48</v>
      </c>
      <c r="J1264">
        <v>2</v>
      </c>
      <c r="K1264">
        <v>3022</v>
      </c>
      <c r="L1264" s="37">
        <f t="shared" si="57"/>
        <v>49.9</v>
      </c>
      <c r="M1264" s="35">
        <f t="shared" si="58"/>
        <v>0</v>
      </c>
      <c r="N1264" s="35">
        <f t="shared" si="59"/>
        <v>26.939999999999998</v>
      </c>
    </row>
    <row r="1265" spans="1:14">
      <c r="A1265" s="33">
        <v>41331</v>
      </c>
      <c r="B1265" s="29">
        <v>858</v>
      </c>
      <c r="C1265">
        <v>8</v>
      </c>
      <c r="D1265" s="34" t="s">
        <v>167</v>
      </c>
      <c r="E1265" s="34" t="s">
        <v>168</v>
      </c>
      <c r="F1265" s="35">
        <v>7.95</v>
      </c>
      <c r="G1265" s="36">
        <v>0</v>
      </c>
      <c r="H1265" s="35">
        <v>7.95</v>
      </c>
      <c r="I1265" s="35">
        <v>4.53</v>
      </c>
      <c r="J1265">
        <v>29</v>
      </c>
      <c r="K1265">
        <v>3025</v>
      </c>
      <c r="L1265" s="37">
        <f t="shared" si="57"/>
        <v>230.55</v>
      </c>
      <c r="M1265" s="35">
        <f t="shared" si="58"/>
        <v>0</v>
      </c>
      <c r="N1265" s="35">
        <f t="shared" si="59"/>
        <v>99.179999999999993</v>
      </c>
    </row>
    <row r="1266" spans="1:14">
      <c r="A1266" s="33">
        <v>41331</v>
      </c>
      <c r="B1266" s="29">
        <v>859</v>
      </c>
      <c r="C1266">
        <v>1</v>
      </c>
      <c r="D1266" s="34" t="s">
        <v>169</v>
      </c>
      <c r="E1266" s="34" t="s">
        <v>168</v>
      </c>
      <c r="F1266" s="35">
        <v>43.95</v>
      </c>
      <c r="G1266" s="36">
        <v>0.1</v>
      </c>
      <c r="H1266" s="35">
        <v>39.56</v>
      </c>
      <c r="I1266" s="35">
        <v>25.6</v>
      </c>
      <c r="J1266">
        <v>14</v>
      </c>
      <c r="K1266">
        <v>3023</v>
      </c>
      <c r="L1266" s="37">
        <f t="shared" si="57"/>
        <v>553.84</v>
      </c>
      <c r="M1266" s="35">
        <f t="shared" si="58"/>
        <v>4.3900000000000006</v>
      </c>
      <c r="N1266" s="35">
        <f t="shared" si="59"/>
        <v>195.44</v>
      </c>
    </row>
    <row r="1267" spans="1:14">
      <c r="A1267" s="33">
        <v>41331</v>
      </c>
      <c r="B1267" s="29">
        <v>860</v>
      </c>
      <c r="C1267">
        <v>42</v>
      </c>
      <c r="D1267" s="34" t="s">
        <v>170</v>
      </c>
      <c r="E1267" s="34" t="s">
        <v>168</v>
      </c>
      <c r="F1267" s="35">
        <v>35.950000000000003</v>
      </c>
      <c r="G1267" s="36">
        <v>0</v>
      </c>
      <c r="H1267" s="35">
        <v>35.950000000000003</v>
      </c>
      <c r="I1267" s="35">
        <v>20.25</v>
      </c>
      <c r="J1267">
        <v>2</v>
      </c>
      <c r="K1267">
        <v>3026</v>
      </c>
      <c r="L1267" s="37">
        <f t="shared" si="57"/>
        <v>71.900000000000006</v>
      </c>
      <c r="M1267" s="35">
        <f t="shared" si="58"/>
        <v>0</v>
      </c>
      <c r="N1267" s="35">
        <f t="shared" si="59"/>
        <v>31.400000000000006</v>
      </c>
    </row>
    <row r="1268" spans="1:14">
      <c r="A1268" s="33">
        <v>41331</v>
      </c>
      <c r="B1268" s="29">
        <v>860</v>
      </c>
      <c r="C1268">
        <v>50</v>
      </c>
      <c r="D1268" s="34" t="s">
        <v>170</v>
      </c>
      <c r="E1268" s="34" t="s">
        <v>168</v>
      </c>
      <c r="F1268" s="35">
        <v>24.95</v>
      </c>
      <c r="G1268" s="36">
        <v>0.1</v>
      </c>
      <c r="H1268" s="35">
        <v>22.46</v>
      </c>
      <c r="I1268" s="35">
        <v>12.14</v>
      </c>
      <c r="J1268">
        <v>2</v>
      </c>
      <c r="K1268">
        <v>3026</v>
      </c>
      <c r="L1268" s="37">
        <f t="shared" si="57"/>
        <v>44.92</v>
      </c>
      <c r="M1268" s="35">
        <f t="shared" si="58"/>
        <v>2.4899999999999984</v>
      </c>
      <c r="N1268" s="35">
        <f t="shared" si="59"/>
        <v>20.64</v>
      </c>
    </row>
    <row r="1269" spans="1:14">
      <c r="A1269" s="33">
        <v>41331</v>
      </c>
      <c r="B1269" s="29">
        <v>861</v>
      </c>
      <c r="C1269">
        <v>37</v>
      </c>
      <c r="D1269" s="34" t="s">
        <v>167</v>
      </c>
      <c r="E1269" s="34" t="s">
        <v>168</v>
      </c>
      <c r="F1269" s="35">
        <v>24.95</v>
      </c>
      <c r="G1269" s="36">
        <v>0</v>
      </c>
      <c r="H1269" s="35">
        <v>24.95</v>
      </c>
      <c r="I1269" s="35">
        <v>9.3800000000000008</v>
      </c>
      <c r="J1269">
        <v>10</v>
      </c>
      <c r="K1269">
        <v>3024</v>
      </c>
      <c r="L1269" s="37">
        <f t="shared" si="57"/>
        <v>249.5</v>
      </c>
      <c r="M1269" s="35">
        <f t="shared" si="58"/>
        <v>0</v>
      </c>
      <c r="N1269" s="35">
        <f t="shared" si="59"/>
        <v>155.69999999999999</v>
      </c>
    </row>
    <row r="1270" spans="1:14">
      <c r="A1270" s="33">
        <v>41331</v>
      </c>
      <c r="B1270" s="29">
        <v>862</v>
      </c>
      <c r="C1270">
        <v>32</v>
      </c>
      <c r="D1270" s="34" t="s">
        <v>169</v>
      </c>
      <c r="E1270" s="34" t="s">
        <v>168</v>
      </c>
      <c r="F1270" s="35">
        <v>22.95</v>
      </c>
      <c r="G1270" s="36">
        <v>0</v>
      </c>
      <c r="H1270" s="35">
        <v>22.95</v>
      </c>
      <c r="I1270" s="35">
        <v>11.78</v>
      </c>
      <c r="J1270">
        <v>2</v>
      </c>
      <c r="K1270">
        <v>3020</v>
      </c>
      <c r="L1270" s="37">
        <f t="shared" si="57"/>
        <v>45.9</v>
      </c>
      <c r="M1270" s="35">
        <f t="shared" si="58"/>
        <v>0</v>
      </c>
      <c r="N1270" s="35">
        <f t="shared" si="59"/>
        <v>22.34</v>
      </c>
    </row>
    <row r="1271" spans="1:14">
      <c r="A1271" s="33">
        <v>41331</v>
      </c>
      <c r="B1271" s="29">
        <v>863</v>
      </c>
      <c r="C1271">
        <v>19</v>
      </c>
      <c r="D1271" s="34" t="s">
        <v>167</v>
      </c>
      <c r="E1271" s="34" t="s">
        <v>168</v>
      </c>
      <c r="F1271" s="35">
        <v>49.95</v>
      </c>
      <c r="G1271" s="36">
        <v>0</v>
      </c>
      <c r="H1271" s="35">
        <v>49.95</v>
      </c>
      <c r="I1271" s="35">
        <v>24.77</v>
      </c>
      <c r="J1271">
        <v>27</v>
      </c>
      <c r="K1271">
        <v>3012</v>
      </c>
      <c r="L1271" s="37">
        <f t="shared" si="57"/>
        <v>1348.65</v>
      </c>
      <c r="M1271" s="35">
        <f t="shared" si="58"/>
        <v>0</v>
      </c>
      <c r="N1271" s="35">
        <f t="shared" si="59"/>
        <v>679.86000000000013</v>
      </c>
    </row>
    <row r="1272" spans="1:14">
      <c r="A1272" s="33">
        <v>41331</v>
      </c>
      <c r="B1272" s="29">
        <v>864</v>
      </c>
      <c r="C1272">
        <v>36</v>
      </c>
      <c r="D1272" s="34" t="s">
        <v>169</v>
      </c>
      <c r="E1272" s="34" t="s">
        <v>168</v>
      </c>
      <c r="F1272" s="35">
        <v>26.95</v>
      </c>
      <c r="G1272" s="36">
        <v>0.1</v>
      </c>
      <c r="H1272" s="35">
        <v>24.26</v>
      </c>
      <c r="I1272" s="35">
        <v>12.53</v>
      </c>
      <c r="J1272">
        <v>19</v>
      </c>
      <c r="K1272">
        <v>3010</v>
      </c>
      <c r="L1272" s="37">
        <f t="shared" si="57"/>
        <v>460.94000000000005</v>
      </c>
      <c r="M1272" s="35">
        <f t="shared" si="58"/>
        <v>2.6899999999999977</v>
      </c>
      <c r="N1272" s="35">
        <f t="shared" si="59"/>
        <v>222.87000000000003</v>
      </c>
    </row>
    <row r="1273" spans="1:14">
      <c r="A1273" s="33">
        <v>41331</v>
      </c>
      <c r="B1273" s="29">
        <v>865</v>
      </c>
      <c r="C1273">
        <v>13</v>
      </c>
      <c r="D1273" s="34" t="s">
        <v>170</v>
      </c>
      <c r="E1273" s="34" t="s">
        <v>168</v>
      </c>
      <c r="F1273" s="35">
        <v>26.95</v>
      </c>
      <c r="G1273" s="36">
        <v>0</v>
      </c>
      <c r="H1273" s="35">
        <v>26.95</v>
      </c>
      <c r="I1273" s="35">
        <v>13.26</v>
      </c>
      <c r="J1273">
        <v>11</v>
      </c>
      <c r="K1273">
        <v>3013</v>
      </c>
      <c r="L1273" s="37">
        <f t="shared" si="57"/>
        <v>296.45</v>
      </c>
      <c r="M1273" s="35">
        <f t="shared" si="58"/>
        <v>0</v>
      </c>
      <c r="N1273" s="35">
        <f t="shared" si="59"/>
        <v>150.59</v>
      </c>
    </row>
    <row r="1274" spans="1:14">
      <c r="A1274" s="33">
        <v>41331</v>
      </c>
      <c r="B1274" s="29">
        <v>865</v>
      </c>
      <c r="C1274">
        <v>44</v>
      </c>
      <c r="D1274" s="34" t="s">
        <v>170</v>
      </c>
      <c r="E1274" s="34" t="s">
        <v>168</v>
      </c>
      <c r="F1274" s="35">
        <v>38.950000000000003</v>
      </c>
      <c r="G1274" s="36">
        <v>0</v>
      </c>
      <c r="H1274" s="35">
        <v>38.950000000000003</v>
      </c>
      <c r="I1274" s="35">
        <v>24.76</v>
      </c>
      <c r="J1274">
        <v>6</v>
      </c>
      <c r="K1274">
        <v>3013</v>
      </c>
      <c r="L1274" s="37">
        <f t="shared" si="57"/>
        <v>233.70000000000002</v>
      </c>
      <c r="M1274" s="35">
        <f t="shared" si="58"/>
        <v>0</v>
      </c>
      <c r="N1274" s="35">
        <f t="shared" si="59"/>
        <v>85.140000000000015</v>
      </c>
    </row>
    <row r="1275" spans="1:14">
      <c r="A1275" s="33">
        <v>41331</v>
      </c>
      <c r="B1275" s="29">
        <v>866</v>
      </c>
      <c r="C1275">
        <v>23</v>
      </c>
      <c r="D1275" s="34" t="s">
        <v>167</v>
      </c>
      <c r="E1275" s="34" t="s">
        <v>168</v>
      </c>
      <c r="F1275" s="35">
        <v>2.95</v>
      </c>
      <c r="G1275" s="36">
        <v>0</v>
      </c>
      <c r="H1275" s="35">
        <v>2.95</v>
      </c>
      <c r="I1275" s="35">
        <v>1.68</v>
      </c>
      <c r="J1275">
        <v>7</v>
      </c>
      <c r="K1275">
        <v>3031</v>
      </c>
      <c r="L1275" s="37">
        <f t="shared" si="57"/>
        <v>20.650000000000002</v>
      </c>
      <c r="M1275" s="35">
        <f t="shared" si="58"/>
        <v>0</v>
      </c>
      <c r="N1275" s="35">
        <f t="shared" si="59"/>
        <v>8.8900000000000023</v>
      </c>
    </row>
    <row r="1276" spans="1:14">
      <c r="A1276" s="33">
        <v>41331</v>
      </c>
      <c r="B1276" s="29">
        <v>866</v>
      </c>
      <c r="C1276">
        <v>39</v>
      </c>
      <c r="D1276" s="34" t="s">
        <v>167</v>
      </c>
      <c r="E1276" s="34" t="s">
        <v>168</v>
      </c>
      <c r="F1276" s="35">
        <v>26.95</v>
      </c>
      <c r="G1276" s="36">
        <v>0</v>
      </c>
      <c r="H1276" s="35">
        <v>26.95</v>
      </c>
      <c r="I1276" s="35">
        <v>12.24</v>
      </c>
      <c r="J1276">
        <v>13</v>
      </c>
      <c r="K1276">
        <v>3031</v>
      </c>
      <c r="L1276" s="37">
        <f t="shared" si="57"/>
        <v>350.34999999999997</v>
      </c>
      <c r="M1276" s="35">
        <f t="shared" si="58"/>
        <v>0</v>
      </c>
      <c r="N1276" s="35">
        <f t="shared" si="59"/>
        <v>191.23</v>
      </c>
    </row>
    <row r="1277" spans="1:14">
      <c r="A1277" s="33">
        <v>41331</v>
      </c>
      <c r="B1277" s="29">
        <v>867</v>
      </c>
      <c r="C1277">
        <v>14</v>
      </c>
      <c r="D1277" s="34" t="s">
        <v>169</v>
      </c>
      <c r="E1277" s="34" t="s">
        <v>168</v>
      </c>
      <c r="F1277" s="35">
        <v>31.95</v>
      </c>
      <c r="G1277" s="36">
        <v>0</v>
      </c>
      <c r="H1277" s="35">
        <v>31.95</v>
      </c>
      <c r="I1277" s="35">
        <v>17.38</v>
      </c>
      <c r="J1277">
        <v>3</v>
      </c>
      <c r="K1277">
        <v>3029</v>
      </c>
      <c r="L1277" s="37">
        <f t="shared" si="57"/>
        <v>95.85</v>
      </c>
      <c r="M1277" s="35">
        <f t="shared" si="58"/>
        <v>0</v>
      </c>
      <c r="N1277" s="35">
        <f t="shared" si="59"/>
        <v>43.71</v>
      </c>
    </row>
    <row r="1278" spans="1:14">
      <c r="A1278" s="33">
        <v>41331</v>
      </c>
      <c r="B1278" s="29">
        <v>868</v>
      </c>
      <c r="C1278">
        <v>2</v>
      </c>
      <c r="D1278" s="34" t="s">
        <v>170</v>
      </c>
      <c r="E1278" s="34" t="s">
        <v>168</v>
      </c>
      <c r="F1278" s="35">
        <v>44.95</v>
      </c>
      <c r="G1278" s="36">
        <v>0</v>
      </c>
      <c r="H1278" s="35">
        <v>44.95</v>
      </c>
      <c r="I1278" s="35">
        <v>27.95</v>
      </c>
      <c r="J1278">
        <v>6</v>
      </c>
      <c r="K1278">
        <v>3027</v>
      </c>
      <c r="L1278" s="37">
        <f t="shared" si="57"/>
        <v>269.70000000000005</v>
      </c>
      <c r="M1278" s="35">
        <f t="shared" si="58"/>
        <v>0</v>
      </c>
      <c r="N1278" s="35">
        <f t="shared" si="59"/>
        <v>102.00000000000003</v>
      </c>
    </row>
    <row r="1279" spans="1:14">
      <c r="A1279" s="33">
        <v>41331</v>
      </c>
      <c r="B1279" s="29">
        <v>869</v>
      </c>
      <c r="C1279">
        <v>6</v>
      </c>
      <c r="D1279" s="34" t="s">
        <v>169</v>
      </c>
      <c r="E1279" s="34" t="s">
        <v>168</v>
      </c>
      <c r="F1279" s="35">
        <v>55.95</v>
      </c>
      <c r="G1279" s="36">
        <v>0.1</v>
      </c>
      <c r="H1279" s="35">
        <v>50.36</v>
      </c>
      <c r="I1279" s="35">
        <v>16.059999999999999</v>
      </c>
      <c r="J1279">
        <v>24</v>
      </c>
      <c r="K1279">
        <v>3012</v>
      </c>
      <c r="L1279" s="37">
        <f t="shared" si="57"/>
        <v>1208.6399999999999</v>
      </c>
      <c r="M1279" s="35">
        <f t="shared" si="58"/>
        <v>5.5900000000000034</v>
      </c>
      <c r="N1279" s="35">
        <f t="shared" si="59"/>
        <v>823.19999999999993</v>
      </c>
    </row>
    <row r="1280" spans="1:14">
      <c r="A1280" s="33">
        <v>41331</v>
      </c>
      <c r="B1280" s="29">
        <v>870</v>
      </c>
      <c r="C1280">
        <v>2</v>
      </c>
      <c r="D1280" s="34" t="s">
        <v>169</v>
      </c>
      <c r="E1280" s="34" t="s">
        <v>168</v>
      </c>
      <c r="F1280" s="35">
        <v>44.95</v>
      </c>
      <c r="G1280" s="36">
        <v>0</v>
      </c>
      <c r="H1280" s="35">
        <v>44.95</v>
      </c>
      <c r="I1280" s="35">
        <v>27.95</v>
      </c>
      <c r="J1280">
        <v>8</v>
      </c>
      <c r="K1280">
        <v>3032</v>
      </c>
      <c r="L1280" s="37">
        <f t="shared" si="57"/>
        <v>359.6</v>
      </c>
      <c r="M1280" s="35">
        <f t="shared" si="58"/>
        <v>0</v>
      </c>
      <c r="N1280" s="35">
        <f t="shared" si="59"/>
        <v>136.00000000000003</v>
      </c>
    </row>
    <row r="1281" spans="1:14">
      <c r="A1281" s="33">
        <v>41331</v>
      </c>
      <c r="B1281" s="29">
        <v>871</v>
      </c>
      <c r="C1281">
        <v>9</v>
      </c>
      <c r="D1281" s="34" t="s">
        <v>169</v>
      </c>
      <c r="E1281" s="34" t="s">
        <v>168</v>
      </c>
      <c r="F1281" s="35">
        <v>48.95</v>
      </c>
      <c r="G1281" s="36">
        <v>0</v>
      </c>
      <c r="H1281" s="35">
        <v>48.95</v>
      </c>
      <c r="I1281" s="35">
        <v>24.52</v>
      </c>
      <c r="J1281">
        <v>3</v>
      </c>
      <c r="K1281">
        <v>3031</v>
      </c>
      <c r="L1281" s="37">
        <f t="shared" si="57"/>
        <v>146.85000000000002</v>
      </c>
      <c r="M1281" s="35">
        <f t="shared" si="58"/>
        <v>0</v>
      </c>
      <c r="N1281" s="35">
        <f t="shared" si="59"/>
        <v>73.290000000000006</v>
      </c>
    </row>
    <row r="1282" spans="1:14">
      <c r="A1282" s="33">
        <v>41331</v>
      </c>
      <c r="B1282" s="29">
        <v>872</v>
      </c>
      <c r="C1282">
        <v>45</v>
      </c>
      <c r="D1282" s="34" t="s">
        <v>170</v>
      </c>
      <c r="E1282" s="34" t="s">
        <v>168</v>
      </c>
      <c r="F1282" s="35">
        <v>38.950000000000003</v>
      </c>
      <c r="G1282" s="36">
        <v>0</v>
      </c>
      <c r="H1282" s="35">
        <v>38.950000000000003</v>
      </c>
      <c r="I1282" s="35">
        <v>22.33</v>
      </c>
      <c r="J1282">
        <v>5</v>
      </c>
      <c r="K1282">
        <v>3019</v>
      </c>
      <c r="L1282" s="37">
        <f t="shared" si="57"/>
        <v>194.75</v>
      </c>
      <c r="M1282" s="35">
        <f t="shared" si="58"/>
        <v>0</v>
      </c>
      <c r="N1282" s="35">
        <f t="shared" si="59"/>
        <v>83.100000000000023</v>
      </c>
    </row>
    <row r="1283" spans="1:14">
      <c r="A1283" s="33">
        <v>41331</v>
      </c>
      <c r="B1283" s="29">
        <v>872</v>
      </c>
      <c r="C1283">
        <v>15</v>
      </c>
      <c r="D1283" s="34" t="s">
        <v>170</v>
      </c>
      <c r="E1283" s="34" t="s">
        <v>168</v>
      </c>
      <c r="F1283" s="35">
        <v>28.95</v>
      </c>
      <c r="G1283" s="36">
        <v>0</v>
      </c>
      <c r="H1283" s="35">
        <v>28.95</v>
      </c>
      <c r="I1283" s="35">
        <v>17.53</v>
      </c>
      <c r="J1283">
        <v>20</v>
      </c>
      <c r="K1283">
        <v>3019</v>
      </c>
      <c r="L1283" s="37">
        <f t="shared" ref="L1283:L1346" si="60">H1283*J1283</f>
        <v>579</v>
      </c>
      <c r="M1283" s="35">
        <f t="shared" ref="M1283:M1346" si="61">F1283-H1283</f>
        <v>0</v>
      </c>
      <c r="N1283" s="35">
        <f t="shared" ref="N1283:N1346" si="62">(H1283-I1283)*J1283</f>
        <v>228.39999999999998</v>
      </c>
    </row>
    <row r="1284" spans="1:14">
      <c r="A1284" s="33">
        <v>41331</v>
      </c>
      <c r="B1284" s="29">
        <v>873</v>
      </c>
      <c r="C1284">
        <v>7</v>
      </c>
      <c r="D1284" s="34" t="s">
        <v>170</v>
      </c>
      <c r="E1284" s="34" t="s">
        <v>168</v>
      </c>
      <c r="F1284" s="35">
        <v>20.95</v>
      </c>
      <c r="G1284" s="36">
        <v>0</v>
      </c>
      <c r="H1284" s="35">
        <v>20.95</v>
      </c>
      <c r="I1284" s="35">
        <v>10.039999999999999</v>
      </c>
      <c r="J1284">
        <v>5</v>
      </c>
      <c r="K1284">
        <v>3030</v>
      </c>
      <c r="L1284" s="37">
        <f t="shared" si="60"/>
        <v>104.75</v>
      </c>
      <c r="M1284" s="35">
        <f t="shared" si="61"/>
        <v>0</v>
      </c>
      <c r="N1284" s="35">
        <f t="shared" si="62"/>
        <v>54.55</v>
      </c>
    </row>
    <row r="1285" spans="1:14">
      <c r="A1285" s="33">
        <v>41331</v>
      </c>
      <c r="B1285" s="29">
        <v>873</v>
      </c>
      <c r="C1285">
        <v>1</v>
      </c>
      <c r="D1285" s="34" t="s">
        <v>170</v>
      </c>
      <c r="E1285" s="34" t="s">
        <v>168</v>
      </c>
      <c r="F1285" s="35">
        <v>43.95</v>
      </c>
      <c r="G1285" s="36">
        <v>0.1</v>
      </c>
      <c r="H1285" s="35">
        <v>39.56</v>
      </c>
      <c r="I1285" s="35">
        <v>25.6</v>
      </c>
      <c r="J1285">
        <v>16</v>
      </c>
      <c r="K1285">
        <v>3030</v>
      </c>
      <c r="L1285" s="37">
        <f t="shared" si="60"/>
        <v>632.96</v>
      </c>
      <c r="M1285" s="35">
        <f t="shared" si="61"/>
        <v>4.3900000000000006</v>
      </c>
      <c r="N1285" s="35">
        <f t="shared" si="62"/>
        <v>223.36</v>
      </c>
    </row>
    <row r="1286" spans="1:14">
      <c r="A1286" s="33">
        <v>41331</v>
      </c>
      <c r="B1286" s="29">
        <v>874</v>
      </c>
      <c r="C1286">
        <v>32</v>
      </c>
      <c r="D1286" s="34" t="s">
        <v>167</v>
      </c>
      <c r="E1286" s="34" t="s">
        <v>168</v>
      </c>
      <c r="F1286" s="35">
        <v>22.95</v>
      </c>
      <c r="G1286" s="36">
        <v>0</v>
      </c>
      <c r="H1286" s="35">
        <v>22.95</v>
      </c>
      <c r="I1286" s="35">
        <v>11.78</v>
      </c>
      <c r="J1286">
        <v>11</v>
      </c>
      <c r="K1286">
        <v>3014</v>
      </c>
      <c r="L1286" s="37">
        <f t="shared" si="60"/>
        <v>252.45</v>
      </c>
      <c r="M1286" s="35">
        <f t="shared" si="61"/>
        <v>0</v>
      </c>
      <c r="N1286" s="35">
        <f t="shared" si="62"/>
        <v>122.87</v>
      </c>
    </row>
    <row r="1287" spans="1:14">
      <c r="A1287" s="33">
        <v>41331</v>
      </c>
      <c r="B1287" s="29">
        <v>874</v>
      </c>
      <c r="C1287">
        <v>40</v>
      </c>
      <c r="D1287" s="34" t="s">
        <v>167</v>
      </c>
      <c r="E1287" s="34" t="s">
        <v>168</v>
      </c>
      <c r="F1287" s="35">
        <v>16.95</v>
      </c>
      <c r="G1287" s="36">
        <v>0</v>
      </c>
      <c r="H1287" s="35">
        <v>16.95</v>
      </c>
      <c r="I1287" s="35">
        <v>6.53</v>
      </c>
      <c r="J1287">
        <v>12</v>
      </c>
      <c r="K1287">
        <v>3014</v>
      </c>
      <c r="L1287" s="37">
        <f t="shared" si="60"/>
        <v>203.39999999999998</v>
      </c>
      <c r="M1287" s="35">
        <f t="shared" si="61"/>
        <v>0</v>
      </c>
      <c r="N1287" s="35">
        <f t="shared" si="62"/>
        <v>125.03999999999998</v>
      </c>
    </row>
    <row r="1288" spans="1:14">
      <c r="A1288" s="33">
        <v>41331</v>
      </c>
      <c r="B1288" s="29">
        <v>875</v>
      </c>
      <c r="C1288">
        <v>34</v>
      </c>
      <c r="D1288" s="34" t="s">
        <v>169</v>
      </c>
      <c r="E1288" s="34" t="s">
        <v>168</v>
      </c>
      <c r="F1288" s="35">
        <v>37.950000000000003</v>
      </c>
      <c r="G1288" s="36">
        <v>0</v>
      </c>
      <c r="H1288" s="35">
        <v>37.950000000000003</v>
      </c>
      <c r="I1288" s="35">
        <v>15.35</v>
      </c>
      <c r="J1288">
        <v>12</v>
      </c>
      <c r="K1288">
        <v>3029</v>
      </c>
      <c r="L1288" s="37">
        <f t="shared" si="60"/>
        <v>455.40000000000003</v>
      </c>
      <c r="M1288" s="35">
        <f t="shared" si="61"/>
        <v>0</v>
      </c>
      <c r="N1288" s="35">
        <f t="shared" si="62"/>
        <v>271.20000000000005</v>
      </c>
    </row>
    <row r="1289" spans="1:14">
      <c r="A1289" s="33">
        <v>41331</v>
      </c>
      <c r="B1289" s="29">
        <v>876</v>
      </c>
      <c r="C1289">
        <v>48</v>
      </c>
      <c r="D1289" s="34" t="s">
        <v>170</v>
      </c>
      <c r="E1289" s="34" t="s">
        <v>168</v>
      </c>
      <c r="F1289" s="35">
        <v>3.95</v>
      </c>
      <c r="G1289" s="36">
        <v>0</v>
      </c>
      <c r="H1289" s="35">
        <v>3.95</v>
      </c>
      <c r="I1289" s="35">
        <v>1.43</v>
      </c>
      <c r="J1289">
        <v>9</v>
      </c>
      <c r="K1289">
        <v>3022</v>
      </c>
      <c r="L1289" s="37">
        <f t="shared" si="60"/>
        <v>35.550000000000004</v>
      </c>
      <c r="M1289" s="35">
        <f t="shared" si="61"/>
        <v>0</v>
      </c>
      <c r="N1289" s="35">
        <f t="shared" si="62"/>
        <v>22.680000000000003</v>
      </c>
    </row>
    <row r="1290" spans="1:14">
      <c r="A1290" s="33">
        <v>41331</v>
      </c>
      <c r="B1290" s="29">
        <v>877</v>
      </c>
      <c r="C1290">
        <v>3</v>
      </c>
      <c r="D1290" s="34" t="s">
        <v>169</v>
      </c>
      <c r="E1290" s="34" t="s">
        <v>168</v>
      </c>
      <c r="F1290" s="35">
        <v>59.95</v>
      </c>
      <c r="G1290" s="36">
        <v>0</v>
      </c>
      <c r="H1290" s="35">
        <v>59.95</v>
      </c>
      <c r="I1290" s="35">
        <v>28.73</v>
      </c>
      <c r="J1290">
        <v>15</v>
      </c>
      <c r="K1290">
        <v>3029</v>
      </c>
      <c r="L1290" s="37">
        <f t="shared" si="60"/>
        <v>899.25</v>
      </c>
      <c r="M1290" s="35">
        <f t="shared" si="61"/>
        <v>0</v>
      </c>
      <c r="N1290" s="35">
        <f t="shared" si="62"/>
        <v>468.3</v>
      </c>
    </row>
    <row r="1291" spans="1:14">
      <c r="A1291" s="33">
        <v>41331</v>
      </c>
      <c r="B1291" s="29">
        <v>878</v>
      </c>
      <c r="C1291">
        <v>33</v>
      </c>
      <c r="D1291" s="34" t="s">
        <v>170</v>
      </c>
      <c r="E1291" s="34" t="s">
        <v>168</v>
      </c>
      <c r="F1291" s="35">
        <v>19.95</v>
      </c>
      <c r="G1291" s="36">
        <v>0</v>
      </c>
      <c r="H1291" s="35">
        <v>19.95</v>
      </c>
      <c r="I1291" s="35">
        <v>9.7799999999999994</v>
      </c>
      <c r="J1291">
        <v>17</v>
      </c>
      <c r="K1291">
        <v>3013</v>
      </c>
      <c r="L1291" s="37">
        <f t="shared" si="60"/>
        <v>339.15</v>
      </c>
      <c r="M1291" s="35">
        <f t="shared" si="61"/>
        <v>0</v>
      </c>
      <c r="N1291" s="35">
        <f t="shared" si="62"/>
        <v>172.89</v>
      </c>
    </row>
    <row r="1292" spans="1:14">
      <c r="A1292" s="33">
        <v>41331</v>
      </c>
      <c r="B1292" s="29">
        <v>878</v>
      </c>
      <c r="C1292">
        <v>17</v>
      </c>
      <c r="D1292" s="34" t="s">
        <v>170</v>
      </c>
      <c r="E1292" s="34" t="s">
        <v>168</v>
      </c>
      <c r="F1292" s="35">
        <v>49.95</v>
      </c>
      <c r="G1292" s="36">
        <v>0</v>
      </c>
      <c r="H1292" s="35">
        <v>49.95</v>
      </c>
      <c r="I1292" s="35">
        <v>23.93</v>
      </c>
      <c r="J1292">
        <v>17</v>
      </c>
      <c r="K1292">
        <v>3013</v>
      </c>
      <c r="L1292" s="37">
        <f t="shared" si="60"/>
        <v>849.15000000000009</v>
      </c>
      <c r="M1292" s="35">
        <f t="shared" si="61"/>
        <v>0</v>
      </c>
      <c r="N1292" s="35">
        <f t="shared" si="62"/>
        <v>442.34000000000003</v>
      </c>
    </row>
    <row r="1293" spans="1:14">
      <c r="A1293" s="33">
        <v>41331</v>
      </c>
      <c r="B1293" s="29">
        <v>879</v>
      </c>
      <c r="C1293">
        <v>22</v>
      </c>
      <c r="D1293" s="34" t="s">
        <v>169</v>
      </c>
      <c r="E1293" s="34" t="s">
        <v>168</v>
      </c>
      <c r="F1293" s="35">
        <v>0.95</v>
      </c>
      <c r="G1293" s="36">
        <v>0</v>
      </c>
      <c r="H1293" s="35">
        <v>0.95</v>
      </c>
      <c r="I1293" s="35">
        <v>0.56999999999999995</v>
      </c>
      <c r="J1293">
        <v>17</v>
      </c>
      <c r="K1293">
        <v>3032</v>
      </c>
      <c r="L1293" s="37">
        <f t="shared" si="60"/>
        <v>16.149999999999999</v>
      </c>
      <c r="M1293" s="35">
        <f t="shared" si="61"/>
        <v>0</v>
      </c>
      <c r="N1293" s="35">
        <f t="shared" si="62"/>
        <v>6.46</v>
      </c>
    </row>
    <row r="1294" spans="1:14">
      <c r="A1294" s="33">
        <v>41331</v>
      </c>
      <c r="B1294" s="29">
        <v>879</v>
      </c>
      <c r="C1294">
        <v>25</v>
      </c>
      <c r="D1294" s="34" t="s">
        <v>169</v>
      </c>
      <c r="E1294" s="34" t="s">
        <v>168</v>
      </c>
      <c r="F1294" s="35">
        <v>0.95</v>
      </c>
      <c r="G1294" s="36">
        <v>0</v>
      </c>
      <c r="H1294" s="35">
        <v>0.95</v>
      </c>
      <c r="I1294" s="35">
        <v>0.35</v>
      </c>
      <c r="J1294">
        <v>24</v>
      </c>
      <c r="K1294">
        <v>3032</v>
      </c>
      <c r="L1294" s="37">
        <f t="shared" si="60"/>
        <v>22.799999999999997</v>
      </c>
      <c r="M1294" s="35">
        <f t="shared" si="61"/>
        <v>0</v>
      </c>
      <c r="N1294" s="35">
        <f t="shared" si="62"/>
        <v>14.399999999999999</v>
      </c>
    </row>
    <row r="1295" spans="1:14">
      <c r="A1295" s="33">
        <v>41331</v>
      </c>
      <c r="B1295" s="29">
        <v>879</v>
      </c>
      <c r="C1295">
        <v>34</v>
      </c>
      <c r="D1295" s="34" t="s">
        <v>169</v>
      </c>
      <c r="E1295" s="34" t="s">
        <v>168</v>
      </c>
      <c r="F1295" s="35">
        <v>37.950000000000003</v>
      </c>
      <c r="G1295" s="36">
        <v>0</v>
      </c>
      <c r="H1295" s="35">
        <v>37.950000000000003</v>
      </c>
      <c r="I1295" s="35">
        <v>15.35</v>
      </c>
      <c r="J1295">
        <v>5</v>
      </c>
      <c r="K1295">
        <v>3032</v>
      </c>
      <c r="L1295" s="37">
        <f t="shared" si="60"/>
        <v>189.75</v>
      </c>
      <c r="M1295" s="35">
        <f t="shared" si="61"/>
        <v>0</v>
      </c>
      <c r="N1295" s="35">
        <f t="shared" si="62"/>
        <v>113</v>
      </c>
    </row>
    <row r="1296" spans="1:14">
      <c r="A1296" s="33">
        <v>41331</v>
      </c>
      <c r="B1296" s="29">
        <v>880</v>
      </c>
      <c r="C1296">
        <v>46</v>
      </c>
      <c r="D1296" s="34" t="s">
        <v>167</v>
      </c>
      <c r="E1296" s="34" t="s">
        <v>168</v>
      </c>
      <c r="F1296" s="35">
        <v>55.95</v>
      </c>
      <c r="G1296" s="36">
        <v>0.1</v>
      </c>
      <c r="H1296" s="35">
        <v>50.36</v>
      </c>
      <c r="I1296" s="35">
        <v>32.47</v>
      </c>
      <c r="J1296">
        <v>21</v>
      </c>
      <c r="K1296">
        <v>3020</v>
      </c>
      <c r="L1296" s="37">
        <f t="shared" si="60"/>
        <v>1057.56</v>
      </c>
      <c r="M1296" s="35">
        <f t="shared" si="61"/>
        <v>5.5900000000000034</v>
      </c>
      <c r="N1296" s="35">
        <f t="shared" si="62"/>
        <v>375.69</v>
      </c>
    </row>
    <row r="1297" spans="1:14">
      <c r="A1297" s="33">
        <v>41331</v>
      </c>
      <c r="B1297" s="29">
        <v>881</v>
      </c>
      <c r="C1297">
        <v>29</v>
      </c>
      <c r="D1297" s="34" t="s">
        <v>170</v>
      </c>
      <c r="E1297" s="34" t="s">
        <v>168</v>
      </c>
      <c r="F1297" s="35">
        <v>40.950000000000003</v>
      </c>
      <c r="G1297" s="36">
        <v>0</v>
      </c>
      <c r="H1297" s="35">
        <v>40.950000000000003</v>
      </c>
      <c r="I1297" s="35">
        <v>15.51</v>
      </c>
      <c r="J1297">
        <v>5</v>
      </c>
      <c r="K1297">
        <v>3025</v>
      </c>
      <c r="L1297" s="37">
        <f t="shared" si="60"/>
        <v>204.75</v>
      </c>
      <c r="M1297" s="35">
        <f t="shared" si="61"/>
        <v>0</v>
      </c>
      <c r="N1297" s="35">
        <f t="shared" si="62"/>
        <v>127.20000000000002</v>
      </c>
    </row>
    <row r="1298" spans="1:14">
      <c r="A1298" s="33">
        <v>41331</v>
      </c>
      <c r="B1298" s="29">
        <v>881</v>
      </c>
      <c r="C1298">
        <v>2</v>
      </c>
      <c r="D1298" s="34" t="s">
        <v>170</v>
      </c>
      <c r="E1298" s="34" t="s">
        <v>168</v>
      </c>
      <c r="F1298" s="35">
        <v>44.95</v>
      </c>
      <c r="G1298" s="36">
        <v>0</v>
      </c>
      <c r="H1298" s="35">
        <v>44.95</v>
      </c>
      <c r="I1298" s="35">
        <v>27.95</v>
      </c>
      <c r="J1298">
        <v>3</v>
      </c>
      <c r="K1298">
        <v>3025</v>
      </c>
      <c r="L1298" s="37">
        <f t="shared" si="60"/>
        <v>134.85000000000002</v>
      </c>
      <c r="M1298" s="35">
        <f t="shared" si="61"/>
        <v>0</v>
      </c>
      <c r="N1298" s="35">
        <f t="shared" si="62"/>
        <v>51.000000000000014</v>
      </c>
    </row>
    <row r="1299" spans="1:14">
      <c r="A1299" s="33">
        <v>41331</v>
      </c>
      <c r="B1299" s="29">
        <v>882</v>
      </c>
      <c r="C1299">
        <v>16</v>
      </c>
      <c r="D1299" s="34" t="s">
        <v>169</v>
      </c>
      <c r="E1299" s="34" t="s">
        <v>168</v>
      </c>
      <c r="F1299" s="35">
        <v>27.95</v>
      </c>
      <c r="G1299" s="36">
        <v>0</v>
      </c>
      <c r="H1299" s="35">
        <v>27.95</v>
      </c>
      <c r="I1299" s="35">
        <v>15.85</v>
      </c>
      <c r="J1299">
        <v>3</v>
      </c>
      <c r="K1299">
        <v>3029</v>
      </c>
      <c r="L1299" s="37">
        <f t="shared" si="60"/>
        <v>83.85</v>
      </c>
      <c r="M1299" s="35">
        <f t="shared" si="61"/>
        <v>0</v>
      </c>
      <c r="N1299" s="35">
        <f t="shared" si="62"/>
        <v>36.299999999999997</v>
      </c>
    </row>
    <row r="1300" spans="1:14">
      <c r="A1300" s="33">
        <v>41331</v>
      </c>
      <c r="B1300" s="29">
        <v>883</v>
      </c>
      <c r="C1300">
        <v>23</v>
      </c>
      <c r="D1300" s="34" t="s">
        <v>170</v>
      </c>
      <c r="E1300" s="34" t="s">
        <v>168</v>
      </c>
      <c r="F1300" s="35">
        <v>2.95</v>
      </c>
      <c r="G1300" s="36">
        <v>0</v>
      </c>
      <c r="H1300" s="35">
        <v>2.95</v>
      </c>
      <c r="I1300" s="35">
        <v>1.68</v>
      </c>
      <c r="J1300">
        <v>5</v>
      </c>
      <c r="K1300">
        <v>3033</v>
      </c>
      <c r="L1300" s="37">
        <f t="shared" si="60"/>
        <v>14.75</v>
      </c>
      <c r="M1300" s="35">
        <f t="shared" si="61"/>
        <v>0</v>
      </c>
      <c r="N1300" s="35">
        <f t="shared" si="62"/>
        <v>6.3500000000000014</v>
      </c>
    </row>
    <row r="1301" spans="1:14">
      <c r="A1301" s="33">
        <v>41331</v>
      </c>
      <c r="B1301" s="29">
        <v>884</v>
      </c>
      <c r="C1301">
        <v>37</v>
      </c>
      <c r="D1301" s="34" t="s">
        <v>167</v>
      </c>
      <c r="E1301" s="34" t="s">
        <v>168</v>
      </c>
      <c r="F1301" s="35">
        <v>24.95</v>
      </c>
      <c r="G1301" s="36">
        <v>0</v>
      </c>
      <c r="H1301" s="35">
        <v>24.95</v>
      </c>
      <c r="I1301" s="35">
        <v>9.3800000000000008</v>
      </c>
      <c r="J1301">
        <v>6</v>
      </c>
      <c r="K1301">
        <v>3018</v>
      </c>
      <c r="L1301" s="37">
        <f t="shared" si="60"/>
        <v>149.69999999999999</v>
      </c>
      <c r="M1301" s="35">
        <f t="shared" si="61"/>
        <v>0</v>
      </c>
      <c r="N1301" s="35">
        <f t="shared" si="62"/>
        <v>93.419999999999987</v>
      </c>
    </row>
    <row r="1302" spans="1:14">
      <c r="A1302" s="33">
        <v>41331</v>
      </c>
      <c r="B1302" s="29">
        <v>885</v>
      </c>
      <c r="C1302">
        <v>24</v>
      </c>
      <c r="D1302" s="34" t="s">
        <v>169</v>
      </c>
      <c r="E1302" s="34" t="s">
        <v>168</v>
      </c>
      <c r="F1302" s="35">
        <v>27.95</v>
      </c>
      <c r="G1302" s="36">
        <v>0</v>
      </c>
      <c r="H1302" s="35">
        <v>27.95</v>
      </c>
      <c r="I1302" s="35">
        <v>16.8</v>
      </c>
      <c r="J1302">
        <v>26</v>
      </c>
      <c r="K1302">
        <v>3012</v>
      </c>
      <c r="L1302" s="37">
        <f t="shared" si="60"/>
        <v>726.69999999999993</v>
      </c>
      <c r="M1302" s="35">
        <f t="shared" si="61"/>
        <v>0</v>
      </c>
      <c r="N1302" s="35">
        <f t="shared" si="62"/>
        <v>289.89999999999998</v>
      </c>
    </row>
    <row r="1303" spans="1:14">
      <c r="A1303" s="33">
        <v>41331</v>
      </c>
      <c r="B1303" s="29">
        <v>886</v>
      </c>
      <c r="C1303">
        <v>49</v>
      </c>
      <c r="D1303" s="34" t="s">
        <v>167</v>
      </c>
      <c r="E1303" s="34" t="s">
        <v>168</v>
      </c>
      <c r="F1303" s="35">
        <v>63.95</v>
      </c>
      <c r="G1303" s="36">
        <v>0</v>
      </c>
      <c r="H1303" s="35">
        <v>63.95</v>
      </c>
      <c r="I1303" s="35">
        <v>27.1</v>
      </c>
      <c r="J1303">
        <v>4</v>
      </c>
      <c r="K1303">
        <v>3028</v>
      </c>
      <c r="L1303" s="37">
        <f t="shared" si="60"/>
        <v>255.8</v>
      </c>
      <c r="M1303" s="35">
        <f t="shared" si="61"/>
        <v>0</v>
      </c>
      <c r="N1303" s="35">
        <f t="shared" si="62"/>
        <v>147.4</v>
      </c>
    </row>
    <row r="1304" spans="1:14">
      <c r="A1304" s="33">
        <v>41331</v>
      </c>
      <c r="B1304" s="29">
        <v>887</v>
      </c>
      <c r="C1304">
        <v>3</v>
      </c>
      <c r="D1304" s="34" t="s">
        <v>170</v>
      </c>
      <c r="E1304" s="34" t="s">
        <v>168</v>
      </c>
      <c r="F1304" s="35">
        <v>59.95</v>
      </c>
      <c r="G1304" s="36">
        <v>0</v>
      </c>
      <c r="H1304" s="35">
        <v>59.95</v>
      </c>
      <c r="I1304" s="35">
        <v>28.73</v>
      </c>
      <c r="J1304">
        <v>10</v>
      </c>
      <c r="K1304">
        <v>3020</v>
      </c>
      <c r="L1304" s="37">
        <f t="shared" si="60"/>
        <v>599.5</v>
      </c>
      <c r="M1304" s="35">
        <f t="shared" si="61"/>
        <v>0</v>
      </c>
      <c r="N1304" s="35">
        <f t="shared" si="62"/>
        <v>312.20000000000005</v>
      </c>
    </row>
    <row r="1305" spans="1:14">
      <c r="A1305" s="33">
        <v>41331</v>
      </c>
      <c r="B1305" s="29">
        <v>887</v>
      </c>
      <c r="C1305">
        <v>4</v>
      </c>
      <c r="D1305" s="34" t="s">
        <v>170</v>
      </c>
      <c r="E1305" s="34" t="s">
        <v>168</v>
      </c>
      <c r="F1305" s="35">
        <v>73.95</v>
      </c>
      <c r="G1305" s="36">
        <v>0.2</v>
      </c>
      <c r="H1305" s="35">
        <v>59.16</v>
      </c>
      <c r="I1305" s="35">
        <v>38.86</v>
      </c>
      <c r="J1305">
        <v>1</v>
      </c>
      <c r="K1305">
        <v>3020</v>
      </c>
      <c r="L1305" s="37">
        <f t="shared" si="60"/>
        <v>59.16</v>
      </c>
      <c r="M1305" s="35">
        <f t="shared" si="61"/>
        <v>14.790000000000006</v>
      </c>
      <c r="N1305" s="35">
        <f t="shared" si="62"/>
        <v>20.299999999999997</v>
      </c>
    </row>
    <row r="1306" spans="1:14">
      <c r="A1306" s="33">
        <v>41331</v>
      </c>
      <c r="B1306" s="29">
        <v>887</v>
      </c>
      <c r="C1306">
        <v>47</v>
      </c>
      <c r="D1306" s="34" t="s">
        <v>170</v>
      </c>
      <c r="E1306" s="34" t="s">
        <v>168</v>
      </c>
      <c r="F1306" s="35">
        <v>28.95</v>
      </c>
      <c r="G1306" s="36">
        <v>0</v>
      </c>
      <c r="H1306" s="35">
        <v>28.95</v>
      </c>
      <c r="I1306" s="35">
        <v>8.86</v>
      </c>
      <c r="J1306">
        <v>17</v>
      </c>
      <c r="K1306">
        <v>3020</v>
      </c>
      <c r="L1306" s="37">
        <f t="shared" si="60"/>
        <v>492.15</v>
      </c>
      <c r="M1306" s="35">
        <f t="shared" si="61"/>
        <v>0</v>
      </c>
      <c r="N1306" s="35">
        <f t="shared" si="62"/>
        <v>341.53</v>
      </c>
    </row>
    <row r="1307" spans="1:14">
      <c r="A1307" s="33">
        <v>41331</v>
      </c>
      <c r="B1307" s="29">
        <v>887</v>
      </c>
      <c r="C1307">
        <v>50</v>
      </c>
      <c r="D1307" s="34" t="s">
        <v>170</v>
      </c>
      <c r="E1307" s="34" t="s">
        <v>168</v>
      </c>
      <c r="F1307" s="35">
        <v>24.95</v>
      </c>
      <c r="G1307" s="36">
        <v>0.1</v>
      </c>
      <c r="H1307" s="35">
        <v>22.46</v>
      </c>
      <c r="I1307" s="35">
        <v>12.14</v>
      </c>
      <c r="J1307">
        <v>3</v>
      </c>
      <c r="K1307">
        <v>3020</v>
      </c>
      <c r="L1307" s="37">
        <f t="shared" si="60"/>
        <v>67.38</v>
      </c>
      <c r="M1307" s="35">
        <f t="shared" si="61"/>
        <v>2.4899999999999984</v>
      </c>
      <c r="N1307" s="35">
        <f t="shared" si="62"/>
        <v>30.96</v>
      </c>
    </row>
    <row r="1308" spans="1:14">
      <c r="A1308" s="33">
        <v>41331</v>
      </c>
      <c r="B1308" s="29">
        <v>887</v>
      </c>
      <c r="C1308">
        <v>32</v>
      </c>
      <c r="D1308" s="34" t="s">
        <v>170</v>
      </c>
      <c r="E1308" s="34" t="s">
        <v>168</v>
      </c>
      <c r="F1308" s="35">
        <v>22.95</v>
      </c>
      <c r="G1308" s="36">
        <v>0</v>
      </c>
      <c r="H1308" s="35">
        <v>22.95</v>
      </c>
      <c r="I1308" s="35">
        <v>11.78</v>
      </c>
      <c r="J1308">
        <v>6</v>
      </c>
      <c r="K1308">
        <v>3020</v>
      </c>
      <c r="L1308" s="37">
        <f t="shared" si="60"/>
        <v>137.69999999999999</v>
      </c>
      <c r="M1308" s="35">
        <f t="shared" si="61"/>
        <v>0</v>
      </c>
      <c r="N1308" s="35">
        <f t="shared" si="62"/>
        <v>67.02</v>
      </c>
    </row>
    <row r="1309" spans="1:14">
      <c r="A1309" s="33">
        <v>41331</v>
      </c>
      <c r="B1309" s="29">
        <v>887</v>
      </c>
      <c r="C1309">
        <v>30</v>
      </c>
      <c r="D1309" s="34" t="s">
        <v>170</v>
      </c>
      <c r="E1309" s="34" t="s">
        <v>168</v>
      </c>
      <c r="F1309" s="35">
        <v>10.95</v>
      </c>
      <c r="G1309" s="36">
        <v>0</v>
      </c>
      <c r="H1309" s="35">
        <v>10.95</v>
      </c>
      <c r="I1309" s="35">
        <v>4.8</v>
      </c>
      <c r="J1309">
        <v>14</v>
      </c>
      <c r="K1309">
        <v>3020</v>
      </c>
      <c r="L1309" s="37">
        <f t="shared" si="60"/>
        <v>153.29999999999998</v>
      </c>
      <c r="M1309" s="35">
        <f t="shared" si="61"/>
        <v>0</v>
      </c>
      <c r="N1309" s="35">
        <f t="shared" si="62"/>
        <v>86.1</v>
      </c>
    </row>
    <row r="1310" spans="1:14">
      <c r="A1310" s="33">
        <v>41331</v>
      </c>
      <c r="B1310" s="29">
        <v>888</v>
      </c>
      <c r="C1310">
        <v>12</v>
      </c>
      <c r="D1310" s="34" t="s">
        <v>169</v>
      </c>
      <c r="E1310" s="34" t="s">
        <v>168</v>
      </c>
      <c r="F1310" s="35">
        <v>47.95</v>
      </c>
      <c r="G1310" s="36">
        <v>0</v>
      </c>
      <c r="H1310" s="35">
        <v>47.95</v>
      </c>
      <c r="I1310" s="35">
        <v>20.7</v>
      </c>
      <c r="J1310">
        <v>1</v>
      </c>
      <c r="K1310">
        <v>3025</v>
      </c>
      <c r="L1310" s="37">
        <f t="shared" si="60"/>
        <v>47.95</v>
      </c>
      <c r="M1310" s="35">
        <f t="shared" si="61"/>
        <v>0</v>
      </c>
      <c r="N1310" s="35">
        <f t="shared" si="62"/>
        <v>27.250000000000004</v>
      </c>
    </row>
    <row r="1311" spans="1:14">
      <c r="A1311" s="33">
        <v>41331</v>
      </c>
      <c r="B1311" s="29">
        <v>889</v>
      </c>
      <c r="C1311">
        <v>45</v>
      </c>
      <c r="D1311" s="34" t="s">
        <v>167</v>
      </c>
      <c r="E1311" s="34" t="s">
        <v>168</v>
      </c>
      <c r="F1311" s="35">
        <v>38.950000000000003</v>
      </c>
      <c r="G1311" s="36">
        <v>0</v>
      </c>
      <c r="H1311" s="35">
        <v>38.950000000000003</v>
      </c>
      <c r="I1311" s="35">
        <v>22.33</v>
      </c>
      <c r="J1311">
        <v>3</v>
      </c>
      <c r="K1311">
        <v>3018</v>
      </c>
      <c r="L1311" s="37">
        <f t="shared" si="60"/>
        <v>116.85000000000001</v>
      </c>
      <c r="M1311" s="35">
        <f t="shared" si="61"/>
        <v>0</v>
      </c>
      <c r="N1311" s="35">
        <f t="shared" si="62"/>
        <v>49.860000000000014</v>
      </c>
    </row>
    <row r="1312" spans="1:14">
      <c r="A1312" s="33">
        <v>41331</v>
      </c>
      <c r="B1312" s="29">
        <v>890</v>
      </c>
      <c r="C1312">
        <v>24</v>
      </c>
      <c r="D1312" s="34" t="s">
        <v>170</v>
      </c>
      <c r="E1312" s="34" t="s">
        <v>168</v>
      </c>
      <c r="F1312" s="35">
        <v>27.95</v>
      </c>
      <c r="G1312" s="36">
        <v>0</v>
      </c>
      <c r="H1312" s="35">
        <v>27.95</v>
      </c>
      <c r="I1312" s="35">
        <v>16.8</v>
      </c>
      <c r="J1312">
        <v>23</v>
      </c>
      <c r="K1312">
        <v>3031</v>
      </c>
      <c r="L1312" s="37">
        <f t="shared" si="60"/>
        <v>642.85</v>
      </c>
      <c r="M1312" s="35">
        <f t="shared" si="61"/>
        <v>0</v>
      </c>
      <c r="N1312" s="35">
        <f t="shared" si="62"/>
        <v>256.45</v>
      </c>
    </row>
    <row r="1313" spans="1:14">
      <c r="A1313" s="33">
        <v>41331</v>
      </c>
      <c r="B1313" s="29">
        <v>890</v>
      </c>
      <c r="C1313">
        <v>45</v>
      </c>
      <c r="D1313" s="34" t="s">
        <v>170</v>
      </c>
      <c r="E1313" s="34" t="s">
        <v>168</v>
      </c>
      <c r="F1313" s="35">
        <v>38.950000000000003</v>
      </c>
      <c r="G1313" s="36">
        <v>0</v>
      </c>
      <c r="H1313" s="35">
        <v>38.950000000000003</v>
      </c>
      <c r="I1313" s="35">
        <v>22.33</v>
      </c>
      <c r="J1313">
        <v>1</v>
      </c>
      <c r="K1313">
        <v>3031</v>
      </c>
      <c r="L1313" s="37">
        <f t="shared" si="60"/>
        <v>38.950000000000003</v>
      </c>
      <c r="M1313" s="35">
        <f t="shared" si="61"/>
        <v>0</v>
      </c>
      <c r="N1313" s="35">
        <f t="shared" si="62"/>
        <v>16.620000000000005</v>
      </c>
    </row>
    <row r="1314" spans="1:14">
      <c r="A1314" s="33">
        <v>41331</v>
      </c>
      <c r="B1314" s="29">
        <v>891</v>
      </c>
      <c r="C1314">
        <v>40</v>
      </c>
      <c r="D1314" s="34" t="s">
        <v>167</v>
      </c>
      <c r="E1314" s="34" t="s">
        <v>168</v>
      </c>
      <c r="F1314" s="35">
        <v>16.95</v>
      </c>
      <c r="G1314" s="36">
        <v>0</v>
      </c>
      <c r="H1314" s="35">
        <v>16.95</v>
      </c>
      <c r="I1314" s="35">
        <v>6.53</v>
      </c>
      <c r="J1314">
        <v>30</v>
      </c>
      <c r="K1314">
        <v>3024</v>
      </c>
      <c r="L1314" s="37">
        <f t="shared" si="60"/>
        <v>508.5</v>
      </c>
      <c r="M1314" s="35">
        <f t="shared" si="61"/>
        <v>0</v>
      </c>
      <c r="N1314" s="35">
        <f t="shared" si="62"/>
        <v>312.59999999999997</v>
      </c>
    </row>
    <row r="1315" spans="1:14">
      <c r="A1315" s="33">
        <v>41331</v>
      </c>
      <c r="B1315" s="29">
        <v>891</v>
      </c>
      <c r="C1315">
        <v>42</v>
      </c>
      <c r="D1315" s="34" t="s">
        <v>167</v>
      </c>
      <c r="E1315" s="34" t="s">
        <v>168</v>
      </c>
      <c r="F1315" s="35">
        <v>35.950000000000003</v>
      </c>
      <c r="G1315" s="36">
        <v>0</v>
      </c>
      <c r="H1315" s="35">
        <v>35.950000000000003</v>
      </c>
      <c r="I1315" s="35">
        <v>20.25</v>
      </c>
      <c r="J1315">
        <v>1</v>
      </c>
      <c r="K1315">
        <v>3024</v>
      </c>
      <c r="L1315" s="37">
        <f t="shared" si="60"/>
        <v>35.950000000000003</v>
      </c>
      <c r="M1315" s="35">
        <f t="shared" si="61"/>
        <v>0</v>
      </c>
      <c r="N1315" s="35">
        <f t="shared" si="62"/>
        <v>15.700000000000003</v>
      </c>
    </row>
    <row r="1316" spans="1:14">
      <c r="A1316" s="33">
        <v>41331</v>
      </c>
      <c r="B1316" s="29">
        <v>891</v>
      </c>
      <c r="C1316">
        <v>21</v>
      </c>
      <c r="D1316" s="34" t="s">
        <v>167</v>
      </c>
      <c r="E1316" s="34" t="s">
        <v>168</v>
      </c>
      <c r="F1316" s="35">
        <v>26.95</v>
      </c>
      <c r="G1316" s="36">
        <v>0</v>
      </c>
      <c r="H1316" s="35">
        <v>26.95</v>
      </c>
      <c r="I1316" s="35">
        <v>12.42</v>
      </c>
      <c r="J1316">
        <v>16</v>
      </c>
      <c r="K1316">
        <v>3024</v>
      </c>
      <c r="L1316" s="37">
        <f t="shared" si="60"/>
        <v>431.2</v>
      </c>
      <c r="M1316" s="35">
        <f t="shared" si="61"/>
        <v>0</v>
      </c>
      <c r="N1316" s="35">
        <f t="shared" si="62"/>
        <v>232.48</v>
      </c>
    </row>
    <row r="1317" spans="1:14">
      <c r="A1317" s="33">
        <v>41331</v>
      </c>
      <c r="B1317" s="29">
        <v>892</v>
      </c>
      <c r="C1317">
        <v>28</v>
      </c>
      <c r="D1317" s="34" t="s">
        <v>167</v>
      </c>
      <c r="E1317" s="34" t="s">
        <v>168</v>
      </c>
      <c r="F1317" s="35">
        <v>0.95</v>
      </c>
      <c r="G1317" s="36">
        <v>0</v>
      </c>
      <c r="H1317" s="35">
        <v>0.95</v>
      </c>
      <c r="I1317" s="35">
        <v>0.5</v>
      </c>
      <c r="J1317">
        <v>17</v>
      </c>
      <c r="K1317">
        <v>3031</v>
      </c>
      <c r="L1317" s="37">
        <f t="shared" si="60"/>
        <v>16.149999999999999</v>
      </c>
      <c r="M1317" s="35">
        <f t="shared" si="61"/>
        <v>0</v>
      </c>
      <c r="N1317" s="35">
        <f t="shared" si="62"/>
        <v>7.6499999999999995</v>
      </c>
    </row>
    <row r="1318" spans="1:14">
      <c r="A1318" s="33">
        <v>41331</v>
      </c>
      <c r="B1318" s="29">
        <v>893</v>
      </c>
      <c r="C1318">
        <v>5</v>
      </c>
      <c r="D1318" s="34" t="s">
        <v>170</v>
      </c>
      <c r="E1318" s="34" t="s">
        <v>168</v>
      </c>
      <c r="F1318" s="35">
        <v>24.95</v>
      </c>
      <c r="G1318" s="36">
        <v>0</v>
      </c>
      <c r="H1318" s="35">
        <v>24.95</v>
      </c>
      <c r="I1318" s="35">
        <v>12.27</v>
      </c>
      <c r="J1318">
        <v>5</v>
      </c>
      <c r="K1318">
        <v>3018</v>
      </c>
      <c r="L1318" s="37">
        <f t="shared" si="60"/>
        <v>124.75</v>
      </c>
      <c r="M1318" s="35">
        <f t="shared" si="61"/>
        <v>0</v>
      </c>
      <c r="N1318" s="35">
        <f t="shared" si="62"/>
        <v>63.4</v>
      </c>
    </row>
    <row r="1319" spans="1:14">
      <c r="A1319" s="33">
        <v>41331</v>
      </c>
      <c r="B1319" s="29">
        <v>894</v>
      </c>
      <c r="C1319">
        <v>40</v>
      </c>
      <c r="D1319" s="34" t="s">
        <v>169</v>
      </c>
      <c r="E1319" s="34" t="s">
        <v>168</v>
      </c>
      <c r="F1319" s="35">
        <v>16.95</v>
      </c>
      <c r="G1319" s="36">
        <v>0.1</v>
      </c>
      <c r="H1319" s="35">
        <v>15.26</v>
      </c>
      <c r="I1319" s="35">
        <v>6.53</v>
      </c>
      <c r="J1319">
        <v>9</v>
      </c>
      <c r="K1319">
        <v>3026</v>
      </c>
      <c r="L1319" s="37">
        <f t="shared" si="60"/>
        <v>137.34</v>
      </c>
      <c r="M1319" s="35">
        <f t="shared" si="61"/>
        <v>1.6899999999999995</v>
      </c>
      <c r="N1319" s="35">
        <f t="shared" si="62"/>
        <v>78.570000000000007</v>
      </c>
    </row>
    <row r="1320" spans="1:14">
      <c r="A1320" s="33">
        <v>41331</v>
      </c>
      <c r="B1320" s="29">
        <v>895</v>
      </c>
      <c r="C1320">
        <v>28</v>
      </c>
      <c r="D1320" s="34" t="s">
        <v>167</v>
      </c>
      <c r="E1320" s="34" t="s">
        <v>168</v>
      </c>
      <c r="F1320" s="35">
        <v>0.95</v>
      </c>
      <c r="G1320" s="36">
        <v>0</v>
      </c>
      <c r="H1320" s="35">
        <v>0.95</v>
      </c>
      <c r="I1320" s="35">
        <v>0.5</v>
      </c>
      <c r="J1320">
        <v>11</v>
      </c>
      <c r="K1320">
        <v>3019</v>
      </c>
      <c r="L1320" s="37">
        <f t="shared" si="60"/>
        <v>10.45</v>
      </c>
      <c r="M1320" s="35">
        <f t="shared" si="61"/>
        <v>0</v>
      </c>
      <c r="N1320" s="35">
        <f t="shared" si="62"/>
        <v>4.9499999999999993</v>
      </c>
    </row>
    <row r="1321" spans="1:14">
      <c r="A1321" s="33">
        <v>41331</v>
      </c>
      <c r="B1321" s="29">
        <v>896</v>
      </c>
      <c r="C1321">
        <v>26</v>
      </c>
      <c r="D1321" s="34" t="s">
        <v>170</v>
      </c>
      <c r="E1321" s="34" t="s">
        <v>168</v>
      </c>
      <c r="F1321" s="35">
        <v>0.95</v>
      </c>
      <c r="G1321" s="36">
        <v>0</v>
      </c>
      <c r="H1321" s="35">
        <v>0.95</v>
      </c>
      <c r="I1321" s="35">
        <v>0.42</v>
      </c>
      <c r="J1321">
        <v>12</v>
      </c>
      <c r="K1321">
        <v>3021</v>
      </c>
      <c r="L1321" s="37">
        <f t="shared" si="60"/>
        <v>11.399999999999999</v>
      </c>
      <c r="M1321" s="35">
        <f t="shared" si="61"/>
        <v>0</v>
      </c>
      <c r="N1321" s="35">
        <f t="shared" si="62"/>
        <v>6.36</v>
      </c>
    </row>
    <row r="1322" spans="1:14">
      <c r="A1322" s="33">
        <v>41331</v>
      </c>
      <c r="B1322" s="29">
        <v>896</v>
      </c>
      <c r="C1322">
        <v>33</v>
      </c>
      <c r="D1322" s="34" t="s">
        <v>170</v>
      </c>
      <c r="E1322" s="34" t="s">
        <v>168</v>
      </c>
      <c r="F1322" s="35">
        <v>19.95</v>
      </c>
      <c r="G1322" s="36">
        <v>0</v>
      </c>
      <c r="H1322" s="35">
        <v>19.95</v>
      </c>
      <c r="I1322" s="35">
        <v>9.7799999999999994</v>
      </c>
      <c r="J1322">
        <v>2</v>
      </c>
      <c r="K1322">
        <v>3021</v>
      </c>
      <c r="L1322" s="37">
        <f t="shared" si="60"/>
        <v>39.9</v>
      </c>
      <c r="M1322" s="35">
        <f t="shared" si="61"/>
        <v>0</v>
      </c>
      <c r="N1322" s="35">
        <f t="shared" si="62"/>
        <v>20.34</v>
      </c>
    </row>
    <row r="1323" spans="1:14">
      <c r="A1323" s="33">
        <v>41331</v>
      </c>
      <c r="B1323" s="29">
        <v>897</v>
      </c>
      <c r="C1323">
        <v>43</v>
      </c>
      <c r="D1323" s="34" t="s">
        <v>167</v>
      </c>
      <c r="E1323" s="34" t="s">
        <v>168</v>
      </c>
      <c r="F1323" s="35">
        <v>11.95</v>
      </c>
      <c r="G1323" s="36">
        <v>0</v>
      </c>
      <c r="H1323" s="35">
        <v>11.95</v>
      </c>
      <c r="I1323" s="35">
        <v>3.32</v>
      </c>
      <c r="J1323">
        <v>9</v>
      </c>
      <c r="K1323">
        <v>3018</v>
      </c>
      <c r="L1323" s="37">
        <f t="shared" si="60"/>
        <v>107.55</v>
      </c>
      <c r="M1323" s="35">
        <f t="shared" si="61"/>
        <v>0</v>
      </c>
      <c r="N1323" s="35">
        <f t="shared" si="62"/>
        <v>77.669999999999987</v>
      </c>
    </row>
    <row r="1324" spans="1:14">
      <c r="A1324" s="33">
        <v>41331</v>
      </c>
      <c r="B1324" s="29">
        <v>897</v>
      </c>
      <c r="C1324">
        <v>9</v>
      </c>
      <c r="D1324" s="34" t="s">
        <v>167</v>
      </c>
      <c r="E1324" s="34" t="s">
        <v>168</v>
      </c>
      <c r="F1324" s="35">
        <v>48.95</v>
      </c>
      <c r="G1324" s="36">
        <v>0</v>
      </c>
      <c r="H1324" s="35">
        <v>48.95</v>
      </c>
      <c r="I1324" s="35">
        <v>24.52</v>
      </c>
      <c r="J1324">
        <v>12</v>
      </c>
      <c r="K1324">
        <v>3018</v>
      </c>
      <c r="L1324" s="37">
        <f t="shared" si="60"/>
        <v>587.40000000000009</v>
      </c>
      <c r="M1324" s="35">
        <f t="shared" si="61"/>
        <v>0</v>
      </c>
      <c r="N1324" s="35">
        <f t="shared" si="62"/>
        <v>293.16000000000003</v>
      </c>
    </row>
    <row r="1325" spans="1:14">
      <c r="A1325" s="33">
        <v>41331</v>
      </c>
      <c r="B1325" s="29">
        <v>898</v>
      </c>
      <c r="C1325">
        <v>10</v>
      </c>
      <c r="D1325" s="34" t="s">
        <v>169</v>
      </c>
      <c r="E1325" s="34" t="s">
        <v>168</v>
      </c>
      <c r="F1325" s="35">
        <v>34.950000000000003</v>
      </c>
      <c r="G1325" s="36">
        <v>0</v>
      </c>
      <c r="H1325" s="35">
        <v>34.950000000000003</v>
      </c>
      <c r="I1325" s="35">
        <v>22.13</v>
      </c>
      <c r="J1325">
        <v>4</v>
      </c>
      <c r="K1325">
        <v>3031</v>
      </c>
      <c r="L1325" s="37">
        <f t="shared" si="60"/>
        <v>139.80000000000001</v>
      </c>
      <c r="M1325" s="35">
        <f t="shared" si="61"/>
        <v>0</v>
      </c>
      <c r="N1325" s="35">
        <f t="shared" si="62"/>
        <v>51.280000000000015</v>
      </c>
    </row>
    <row r="1326" spans="1:14">
      <c r="A1326" s="33">
        <v>41331</v>
      </c>
      <c r="B1326" s="29">
        <v>899</v>
      </c>
      <c r="C1326">
        <v>49</v>
      </c>
      <c r="D1326" s="34" t="s">
        <v>167</v>
      </c>
      <c r="E1326" s="34" t="s">
        <v>168</v>
      </c>
      <c r="F1326" s="35">
        <v>63.95</v>
      </c>
      <c r="G1326" s="36">
        <v>0</v>
      </c>
      <c r="H1326" s="35">
        <v>63.95</v>
      </c>
      <c r="I1326" s="35">
        <v>27.1</v>
      </c>
      <c r="J1326">
        <v>3</v>
      </c>
      <c r="K1326">
        <v>3025</v>
      </c>
      <c r="L1326" s="37">
        <f t="shared" si="60"/>
        <v>191.85000000000002</v>
      </c>
      <c r="M1326" s="35">
        <f t="shared" si="61"/>
        <v>0</v>
      </c>
      <c r="N1326" s="35">
        <f t="shared" si="62"/>
        <v>110.55000000000001</v>
      </c>
    </row>
    <row r="1327" spans="1:14">
      <c r="A1327" s="33">
        <v>41331</v>
      </c>
      <c r="B1327" s="29">
        <v>900</v>
      </c>
      <c r="C1327">
        <v>18</v>
      </c>
      <c r="D1327" s="34" t="s">
        <v>170</v>
      </c>
      <c r="E1327" s="34" t="s">
        <v>168</v>
      </c>
      <c r="F1327" s="35">
        <v>54.95</v>
      </c>
      <c r="G1327" s="36">
        <v>0.1</v>
      </c>
      <c r="H1327" s="35">
        <v>49.46</v>
      </c>
      <c r="I1327" s="35">
        <v>26.65</v>
      </c>
      <c r="J1327">
        <v>28</v>
      </c>
      <c r="K1327">
        <v>3033</v>
      </c>
      <c r="L1327" s="37">
        <f t="shared" si="60"/>
        <v>1384.88</v>
      </c>
      <c r="M1327" s="35">
        <f t="shared" si="61"/>
        <v>5.490000000000002</v>
      </c>
      <c r="N1327" s="35">
        <f t="shared" si="62"/>
        <v>638.68000000000006</v>
      </c>
    </row>
    <row r="1328" spans="1:14">
      <c r="A1328" s="33">
        <v>41331</v>
      </c>
      <c r="B1328" s="29">
        <v>900</v>
      </c>
      <c r="C1328">
        <v>10</v>
      </c>
      <c r="D1328" s="34" t="s">
        <v>170</v>
      </c>
      <c r="E1328" s="34" t="s">
        <v>168</v>
      </c>
      <c r="F1328" s="35">
        <v>34.950000000000003</v>
      </c>
      <c r="G1328" s="36">
        <v>0</v>
      </c>
      <c r="H1328" s="35">
        <v>34.950000000000003</v>
      </c>
      <c r="I1328" s="35">
        <v>22.13</v>
      </c>
      <c r="J1328">
        <v>15</v>
      </c>
      <c r="K1328">
        <v>3033</v>
      </c>
      <c r="L1328" s="37">
        <f t="shared" si="60"/>
        <v>524.25</v>
      </c>
      <c r="M1328" s="35">
        <f t="shared" si="61"/>
        <v>0</v>
      </c>
      <c r="N1328" s="35">
        <f t="shared" si="62"/>
        <v>192.30000000000007</v>
      </c>
    </row>
    <row r="1329" spans="1:14">
      <c r="A1329" s="33">
        <v>41331</v>
      </c>
      <c r="B1329" s="29">
        <v>901</v>
      </c>
      <c r="C1329">
        <v>17</v>
      </c>
      <c r="D1329" s="34" t="s">
        <v>169</v>
      </c>
      <c r="E1329" s="34" t="s">
        <v>168</v>
      </c>
      <c r="F1329" s="35">
        <v>49.95</v>
      </c>
      <c r="G1329" s="36">
        <v>0</v>
      </c>
      <c r="H1329" s="35">
        <v>49.95</v>
      </c>
      <c r="I1329" s="35">
        <v>23.93</v>
      </c>
      <c r="J1329">
        <v>21</v>
      </c>
      <c r="K1329">
        <v>3027</v>
      </c>
      <c r="L1329" s="37">
        <f t="shared" si="60"/>
        <v>1048.95</v>
      </c>
      <c r="M1329" s="35">
        <f t="shared" si="61"/>
        <v>0</v>
      </c>
      <c r="N1329" s="35">
        <f t="shared" si="62"/>
        <v>546.42000000000007</v>
      </c>
    </row>
    <row r="1330" spans="1:14">
      <c r="A1330" s="33">
        <v>41331</v>
      </c>
      <c r="B1330" s="29">
        <v>902</v>
      </c>
      <c r="C1330">
        <v>26</v>
      </c>
      <c r="D1330" s="34" t="s">
        <v>167</v>
      </c>
      <c r="E1330" s="34" t="s">
        <v>168</v>
      </c>
      <c r="F1330" s="35">
        <v>0.95</v>
      </c>
      <c r="G1330" s="36">
        <v>0</v>
      </c>
      <c r="H1330" s="35">
        <v>0.95</v>
      </c>
      <c r="I1330" s="35">
        <v>0.42</v>
      </c>
      <c r="J1330">
        <v>7</v>
      </c>
      <c r="K1330">
        <v>3011</v>
      </c>
      <c r="L1330" s="37">
        <f t="shared" si="60"/>
        <v>6.6499999999999995</v>
      </c>
      <c r="M1330" s="35">
        <f t="shared" si="61"/>
        <v>0</v>
      </c>
      <c r="N1330" s="35">
        <f t="shared" si="62"/>
        <v>3.71</v>
      </c>
    </row>
    <row r="1331" spans="1:14">
      <c r="A1331" s="33">
        <v>41331</v>
      </c>
      <c r="B1331" s="29">
        <v>902</v>
      </c>
      <c r="C1331">
        <v>24</v>
      </c>
      <c r="D1331" s="34" t="s">
        <v>167</v>
      </c>
      <c r="E1331" s="34" t="s">
        <v>168</v>
      </c>
      <c r="F1331" s="35">
        <v>27.95</v>
      </c>
      <c r="G1331" s="36">
        <v>0</v>
      </c>
      <c r="H1331" s="35">
        <v>27.95</v>
      </c>
      <c r="I1331" s="35">
        <v>16.8</v>
      </c>
      <c r="J1331">
        <v>7</v>
      </c>
      <c r="K1331">
        <v>3011</v>
      </c>
      <c r="L1331" s="37">
        <f t="shared" si="60"/>
        <v>195.65</v>
      </c>
      <c r="M1331" s="35">
        <f t="shared" si="61"/>
        <v>0</v>
      </c>
      <c r="N1331" s="35">
        <f t="shared" si="62"/>
        <v>78.049999999999983</v>
      </c>
    </row>
    <row r="1332" spans="1:14">
      <c r="A1332" s="33">
        <v>41331</v>
      </c>
      <c r="B1332" s="29">
        <v>902</v>
      </c>
      <c r="C1332">
        <v>37</v>
      </c>
      <c r="D1332" s="34" t="s">
        <v>167</v>
      </c>
      <c r="E1332" s="34" t="s">
        <v>168</v>
      </c>
      <c r="F1332" s="35">
        <v>24.95</v>
      </c>
      <c r="G1332" s="36">
        <v>0</v>
      </c>
      <c r="H1332" s="35">
        <v>24.95</v>
      </c>
      <c r="I1332" s="35">
        <v>9.3800000000000008</v>
      </c>
      <c r="J1332">
        <v>3</v>
      </c>
      <c r="K1332">
        <v>3011</v>
      </c>
      <c r="L1332" s="37">
        <f t="shared" si="60"/>
        <v>74.849999999999994</v>
      </c>
      <c r="M1332" s="35">
        <f t="shared" si="61"/>
        <v>0</v>
      </c>
      <c r="N1332" s="35">
        <f t="shared" si="62"/>
        <v>46.709999999999994</v>
      </c>
    </row>
    <row r="1333" spans="1:14">
      <c r="A1333" s="33">
        <v>41331</v>
      </c>
      <c r="B1333" s="29">
        <v>903</v>
      </c>
      <c r="C1333">
        <v>18</v>
      </c>
      <c r="D1333" s="34" t="s">
        <v>169</v>
      </c>
      <c r="E1333" s="34" t="s">
        <v>168</v>
      </c>
      <c r="F1333" s="35">
        <v>54.95</v>
      </c>
      <c r="G1333" s="36">
        <v>0</v>
      </c>
      <c r="H1333" s="35">
        <v>54.95</v>
      </c>
      <c r="I1333" s="35">
        <v>26.65</v>
      </c>
      <c r="J1333">
        <v>14</v>
      </c>
      <c r="K1333">
        <v>3025</v>
      </c>
      <c r="L1333" s="37">
        <f t="shared" si="60"/>
        <v>769.30000000000007</v>
      </c>
      <c r="M1333" s="35">
        <f t="shared" si="61"/>
        <v>0</v>
      </c>
      <c r="N1333" s="35">
        <f t="shared" si="62"/>
        <v>396.20000000000005</v>
      </c>
    </row>
    <row r="1334" spans="1:14">
      <c r="A1334" s="33">
        <v>41331</v>
      </c>
      <c r="B1334" s="29">
        <v>904</v>
      </c>
      <c r="C1334">
        <v>23</v>
      </c>
      <c r="D1334" s="34" t="s">
        <v>167</v>
      </c>
      <c r="E1334" s="34" t="s">
        <v>168</v>
      </c>
      <c r="F1334" s="35">
        <v>2.95</v>
      </c>
      <c r="G1334" s="36">
        <v>0</v>
      </c>
      <c r="H1334" s="35">
        <v>2.95</v>
      </c>
      <c r="I1334" s="35">
        <v>1.68</v>
      </c>
      <c r="J1334">
        <v>11</v>
      </c>
      <c r="K1334">
        <v>3018</v>
      </c>
      <c r="L1334" s="37">
        <f t="shared" si="60"/>
        <v>32.450000000000003</v>
      </c>
      <c r="M1334" s="35">
        <f t="shared" si="61"/>
        <v>0</v>
      </c>
      <c r="N1334" s="35">
        <f t="shared" si="62"/>
        <v>13.970000000000002</v>
      </c>
    </row>
    <row r="1335" spans="1:14">
      <c r="A1335" s="33">
        <v>41331</v>
      </c>
      <c r="B1335" s="29">
        <v>905</v>
      </c>
      <c r="C1335">
        <v>40</v>
      </c>
      <c r="D1335" s="34" t="s">
        <v>170</v>
      </c>
      <c r="E1335" s="34" t="s">
        <v>168</v>
      </c>
      <c r="F1335" s="35">
        <v>16.95</v>
      </c>
      <c r="G1335" s="36">
        <v>0</v>
      </c>
      <c r="H1335" s="35">
        <v>16.95</v>
      </c>
      <c r="I1335" s="35">
        <v>6.53</v>
      </c>
      <c r="J1335">
        <v>27</v>
      </c>
      <c r="K1335">
        <v>3018</v>
      </c>
      <c r="L1335" s="37">
        <f t="shared" si="60"/>
        <v>457.65</v>
      </c>
      <c r="M1335" s="35">
        <f t="shared" si="61"/>
        <v>0</v>
      </c>
      <c r="N1335" s="35">
        <f t="shared" si="62"/>
        <v>281.33999999999997</v>
      </c>
    </row>
    <row r="1336" spans="1:14">
      <c r="A1336" s="33">
        <v>41331</v>
      </c>
      <c r="B1336" s="29">
        <v>906</v>
      </c>
      <c r="C1336">
        <v>36</v>
      </c>
      <c r="D1336" s="34" t="s">
        <v>167</v>
      </c>
      <c r="E1336" s="34" t="s">
        <v>168</v>
      </c>
      <c r="F1336" s="35">
        <v>26.95</v>
      </c>
      <c r="G1336" s="36">
        <v>0</v>
      </c>
      <c r="H1336" s="35">
        <v>26.95</v>
      </c>
      <c r="I1336" s="35">
        <v>12.53</v>
      </c>
      <c r="J1336">
        <v>10</v>
      </c>
      <c r="K1336">
        <v>3022</v>
      </c>
      <c r="L1336" s="37">
        <f t="shared" si="60"/>
        <v>269.5</v>
      </c>
      <c r="M1336" s="35">
        <f t="shared" si="61"/>
        <v>0</v>
      </c>
      <c r="N1336" s="35">
        <f t="shared" si="62"/>
        <v>144.19999999999999</v>
      </c>
    </row>
    <row r="1337" spans="1:14">
      <c r="A1337" s="33">
        <v>41331</v>
      </c>
      <c r="B1337" s="29">
        <v>907</v>
      </c>
      <c r="C1337">
        <v>49</v>
      </c>
      <c r="D1337" s="34" t="s">
        <v>169</v>
      </c>
      <c r="E1337" s="34" t="s">
        <v>168</v>
      </c>
      <c r="F1337" s="35">
        <v>63.95</v>
      </c>
      <c r="G1337" s="36">
        <v>0</v>
      </c>
      <c r="H1337" s="35">
        <v>63.95</v>
      </c>
      <c r="I1337" s="35">
        <v>27.1</v>
      </c>
      <c r="J1337">
        <v>3</v>
      </c>
      <c r="K1337">
        <v>3023</v>
      </c>
      <c r="L1337" s="37">
        <f t="shared" si="60"/>
        <v>191.85000000000002</v>
      </c>
      <c r="M1337" s="35">
        <f t="shared" si="61"/>
        <v>0</v>
      </c>
      <c r="N1337" s="35">
        <f t="shared" si="62"/>
        <v>110.55000000000001</v>
      </c>
    </row>
    <row r="1338" spans="1:14">
      <c r="A1338" s="33">
        <v>41331</v>
      </c>
      <c r="B1338" s="29">
        <v>908</v>
      </c>
      <c r="C1338">
        <v>16</v>
      </c>
      <c r="D1338" s="34" t="s">
        <v>170</v>
      </c>
      <c r="E1338" s="34" t="s">
        <v>168</v>
      </c>
      <c r="F1338" s="35">
        <v>27.95</v>
      </c>
      <c r="G1338" s="36">
        <v>0</v>
      </c>
      <c r="H1338" s="35">
        <v>27.95</v>
      </c>
      <c r="I1338" s="35">
        <v>15.85</v>
      </c>
      <c r="J1338">
        <v>1</v>
      </c>
      <c r="K1338">
        <v>3032</v>
      </c>
      <c r="L1338" s="37">
        <f t="shared" si="60"/>
        <v>27.95</v>
      </c>
      <c r="M1338" s="35">
        <f t="shared" si="61"/>
        <v>0</v>
      </c>
      <c r="N1338" s="35">
        <f t="shared" si="62"/>
        <v>12.1</v>
      </c>
    </row>
    <row r="1339" spans="1:14">
      <c r="A1339" s="33">
        <v>41331</v>
      </c>
      <c r="B1339" s="29">
        <v>908</v>
      </c>
      <c r="C1339">
        <v>30</v>
      </c>
      <c r="D1339" s="34" t="s">
        <v>170</v>
      </c>
      <c r="E1339" s="34" t="s">
        <v>168</v>
      </c>
      <c r="F1339" s="35">
        <v>10.95</v>
      </c>
      <c r="G1339" s="36">
        <v>0</v>
      </c>
      <c r="H1339" s="35">
        <v>10.95</v>
      </c>
      <c r="I1339" s="35">
        <v>4.8</v>
      </c>
      <c r="J1339">
        <v>1</v>
      </c>
      <c r="K1339">
        <v>3032</v>
      </c>
      <c r="L1339" s="37">
        <f t="shared" si="60"/>
        <v>10.95</v>
      </c>
      <c r="M1339" s="35">
        <f t="shared" si="61"/>
        <v>0</v>
      </c>
      <c r="N1339" s="35">
        <f t="shared" si="62"/>
        <v>6.1499999999999995</v>
      </c>
    </row>
    <row r="1340" spans="1:14">
      <c r="A1340" s="33">
        <v>41331</v>
      </c>
      <c r="B1340" s="29">
        <v>909</v>
      </c>
      <c r="C1340">
        <v>3</v>
      </c>
      <c r="D1340" s="34" t="s">
        <v>169</v>
      </c>
      <c r="E1340" s="34" t="s">
        <v>168</v>
      </c>
      <c r="F1340" s="35">
        <v>59.95</v>
      </c>
      <c r="G1340" s="36">
        <v>0</v>
      </c>
      <c r="H1340" s="35">
        <v>59.95</v>
      </c>
      <c r="I1340" s="35">
        <v>28.73</v>
      </c>
      <c r="J1340">
        <v>6</v>
      </c>
      <c r="K1340">
        <v>3017</v>
      </c>
      <c r="L1340" s="37">
        <f t="shared" si="60"/>
        <v>359.70000000000005</v>
      </c>
      <c r="M1340" s="35">
        <f t="shared" si="61"/>
        <v>0</v>
      </c>
      <c r="N1340" s="35">
        <f t="shared" si="62"/>
        <v>187.32000000000002</v>
      </c>
    </row>
    <row r="1341" spans="1:14">
      <c r="A1341" s="33">
        <v>41331</v>
      </c>
      <c r="B1341" s="29">
        <v>910</v>
      </c>
      <c r="C1341">
        <v>13</v>
      </c>
      <c r="D1341" s="34" t="s">
        <v>167</v>
      </c>
      <c r="E1341" s="34" t="s">
        <v>168</v>
      </c>
      <c r="F1341" s="35">
        <v>26.95</v>
      </c>
      <c r="G1341" s="36">
        <v>0</v>
      </c>
      <c r="H1341" s="35">
        <v>26.95</v>
      </c>
      <c r="I1341" s="35">
        <v>13.26</v>
      </c>
      <c r="J1341">
        <v>3</v>
      </c>
      <c r="K1341">
        <v>3029</v>
      </c>
      <c r="L1341" s="37">
        <f t="shared" si="60"/>
        <v>80.849999999999994</v>
      </c>
      <c r="M1341" s="35">
        <f t="shared" si="61"/>
        <v>0</v>
      </c>
      <c r="N1341" s="35">
        <f t="shared" si="62"/>
        <v>41.07</v>
      </c>
    </row>
    <row r="1342" spans="1:14">
      <c r="A1342" s="33">
        <v>41331</v>
      </c>
      <c r="B1342" s="29">
        <v>910</v>
      </c>
      <c r="C1342">
        <v>10</v>
      </c>
      <c r="D1342" s="34" t="s">
        <v>167</v>
      </c>
      <c r="E1342" s="34" t="s">
        <v>168</v>
      </c>
      <c r="F1342" s="35">
        <v>34.950000000000003</v>
      </c>
      <c r="G1342" s="36">
        <v>0.1</v>
      </c>
      <c r="H1342" s="35">
        <v>31.46</v>
      </c>
      <c r="I1342" s="35">
        <v>22.13</v>
      </c>
      <c r="J1342">
        <v>15</v>
      </c>
      <c r="K1342">
        <v>3029</v>
      </c>
      <c r="L1342" s="37">
        <f t="shared" si="60"/>
        <v>471.90000000000003</v>
      </c>
      <c r="M1342" s="35">
        <f t="shared" si="61"/>
        <v>3.490000000000002</v>
      </c>
      <c r="N1342" s="35">
        <f t="shared" si="62"/>
        <v>139.95000000000002</v>
      </c>
    </row>
    <row r="1343" spans="1:14">
      <c r="A1343" s="33">
        <v>41331</v>
      </c>
      <c r="B1343" s="29">
        <v>911</v>
      </c>
      <c r="C1343">
        <v>6</v>
      </c>
      <c r="D1343" s="34" t="s">
        <v>170</v>
      </c>
      <c r="E1343" s="34" t="s">
        <v>168</v>
      </c>
      <c r="F1343" s="35">
        <v>55.95</v>
      </c>
      <c r="G1343" s="36">
        <v>0.1</v>
      </c>
      <c r="H1343" s="35">
        <v>50.36</v>
      </c>
      <c r="I1343" s="35">
        <v>16.059999999999999</v>
      </c>
      <c r="J1343">
        <v>10</v>
      </c>
      <c r="K1343">
        <v>3029</v>
      </c>
      <c r="L1343" s="37">
        <f t="shared" si="60"/>
        <v>503.6</v>
      </c>
      <c r="M1343" s="35">
        <f t="shared" si="61"/>
        <v>5.5900000000000034</v>
      </c>
      <c r="N1343" s="35">
        <f t="shared" si="62"/>
        <v>343</v>
      </c>
    </row>
    <row r="1344" spans="1:14">
      <c r="A1344" s="33">
        <v>41331</v>
      </c>
      <c r="B1344" s="29">
        <v>912</v>
      </c>
      <c r="C1344">
        <v>17</v>
      </c>
      <c r="D1344" s="34" t="s">
        <v>167</v>
      </c>
      <c r="E1344" s="34" t="s">
        <v>168</v>
      </c>
      <c r="F1344" s="35">
        <v>49.95</v>
      </c>
      <c r="G1344" s="36">
        <v>0</v>
      </c>
      <c r="H1344" s="35">
        <v>49.95</v>
      </c>
      <c r="I1344" s="35">
        <v>23.93</v>
      </c>
      <c r="J1344">
        <v>2</v>
      </c>
      <c r="K1344">
        <v>3014</v>
      </c>
      <c r="L1344" s="37">
        <f t="shared" si="60"/>
        <v>99.9</v>
      </c>
      <c r="M1344" s="35">
        <f t="shared" si="61"/>
        <v>0</v>
      </c>
      <c r="N1344" s="35">
        <f t="shared" si="62"/>
        <v>52.040000000000006</v>
      </c>
    </row>
    <row r="1345" spans="1:14">
      <c r="A1345" s="33">
        <v>41331</v>
      </c>
      <c r="B1345" s="29">
        <v>912</v>
      </c>
      <c r="C1345">
        <v>32</v>
      </c>
      <c r="D1345" s="34" t="s">
        <v>167</v>
      </c>
      <c r="E1345" s="34" t="s">
        <v>168</v>
      </c>
      <c r="F1345" s="35">
        <v>22.95</v>
      </c>
      <c r="G1345" s="36">
        <v>0</v>
      </c>
      <c r="H1345" s="35">
        <v>22.95</v>
      </c>
      <c r="I1345" s="35">
        <v>11.78</v>
      </c>
      <c r="J1345">
        <v>21</v>
      </c>
      <c r="K1345">
        <v>3014</v>
      </c>
      <c r="L1345" s="37">
        <f t="shared" si="60"/>
        <v>481.95</v>
      </c>
      <c r="M1345" s="35">
        <f t="shared" si="61"/>
        <v>0</v>
      </c>
      <c r="N1345" s="35">
        <f t="shared" si="62"/>
        <v>234.57</v>
      </c>
    </row>
    <row r="1346" spans="1:14">
      <c r="A1346" s="33">
        <v>41331</v>
      </c>
      <c r="B1346" s="29">
        <v>913</v>
      </c>
      <c r="C1346">
        <v>20</v>
      </c>
      <c r="D1346" s="34" t="s">
        <v>169</v>
      </c>
      <c r="E1346" s="34" t="s">
        <v>168</v>
      </c>
      <c r="F1346" s="35">
        <v>16.95</v>
      </c>
      <c r="G1346" s="36">
        <v>0</v>
      </c>
      <c r="H1346" s="35">
        <v>16.95</v>
      </c>
      <c r="I1346" s="35">
        <v>6.76</v>
      </c>
      <c r="J1346">
        <v>10</v>
      </c>
      <c r="K1346">
        <v>3031</v>
      </c>
      <c r="L1346" s="37">
        <f t="shared" si="60"/>
        <v>169.5</v>
      </c>
      <c r="M1346" s="35">
        <f t="shared" si="61"/>
        <v>0</v>
      </c>
      <c r="N1346" s="35">
        <f t="shared" si="62"/>
        <v>101.89999999999999</v>
      </c>
    </row>
    <row r="1347" spans="1:14">
      <c r="A1347" s="33">
        <v>41331</v>
      </c>
      <c r="B1347" s="29">
        <v>914</v>
      </c>
      <c r="C1347">
        <v>41</v>
      </c>
      <c r="D1347" s="34" t="s">
        <v>170</v>
      </c>
      <c r="E1347" s="34" t="s">
        <v>168</v>
      </c>
      <c r="F1347" s="35">
        <v>18.95</v>
      </c>
      <c r="G1347" s="36">
        <v>0</v>
      </c>
      <c r="H1347" s="35">
        <v>18.95</v>
      </c>
      <c r="I1347" s="35">
        <v>9.98</v>
      </c>
      <c r="J1347">
        <v>13</v>
      </c>
      <c r="K1347">
        <v>3012</v>
      </c>
      <c r="L1347" s="37">
        <f t="shared" ref="L1347:L1410" si="63">H1347*J1347</f>
        <v>246.35</v>
      </c>
      <c r="M1347" s="35">
        <f t="shared" ref="M1347:M1410" si="64">F1347-H1347</f>
        <v>0</v>
      </c>
      <c r="N1347" s="35">
        <f t="shared" ref="N1347:N1410" si="65">(H1347-I1347)*J1347</f>
        <v>116.60999999999999</v>
      </c>
    </row>
    <row r="1348" spans="1:14">
      <c r="A1348" s="33">
        <v>41331</v>
      </c>
      <c r="B1348" s="29">
        <v>915</v>
      </c>
      <c r="C1348">
        <v>24</v>
      </c>
      <c r="D1348" s="34" t="s">
        <v>167</v>
      </c>
      <c r="E1348" s="34" t="s">
        <v>168</v>
      </c>
      <c r="F1348" s="35">
        <v>27.95</v>
      </c>
      <c r="G1348" s="36">
        <v>0</v>
      </c>
      <c r="H1348" s="35">
        <v>27.95</v>
      </c>
      <c r="I1348" s="35">
        <v>16.8</v>
      </c>
      <c r="J1348">
        <v>29</v>
      </c>
      <c r="K1348">
        <v>3029</v>
      </c>
      <c r="L1348" s="37">
        <f t="shared" si="63"/>
        <v>810.55</v>
      </c>
      <c r="M1348" s="35">
        <f t="shared" si="64"/>
        <v>0</v>
      </c>
      <c r="N1348" s="35">
        <f t="shared" si="65"/>
        <v>323.34999999999997</v>
      </c>
    </row>
    <row r="1349" spans="1:14">
      <c r="A1349" s="33">
        <v>41331</v>
      </c>
      <c r="B1349" s="29">
        <v>915</v>
      </c>
      <c r="C1349">
        <v>35</v>
      </c>
      <c r="D1349" s="34" t="s">
        <v>167</v>
      </c>
      <c r="E1349" s="34" t="s">
        <v>168</v>
      </c>
      <c r="F1349" s="35">
        <v>0.95</v>
      </c>
      <c r="G1349" s="36">
        <v>0</v>
      </c>
      <c r="H1349" s="35">
        <v>0.95</v>
      </c>
      <c r="I1349" s="35">
        <v>0.47</v>
      </c>
      <c r="J1349">
        <v>17</v>
      </c>
      <c r="K1349">
        <v>3029</v>
      </c>
      <c r="L1349" s="37">
        <f t="shared" si="63"/>
        <v>16.149999999999999</v>
      </c>
      <c r="M1349" s="35">
        <f t="shared" si="64"/>
        <v>0</v>
      </c>
      <c r="N1349" s="35">
        <f t="shared" si="65"/>
        <v>8.16</v>
      </c>
    </row>
    <row r="1350" spans="1:14">
      <c r="A1350" s="33">
        <v>41331</v>
      </c>
      <c r="B1350" s="29">
        <v>915</v>
      </c>
      <c r="C1350">
        <v>27</v>
      </c>
      <c r="D1350" s="34" t="s">
        <v>167</v>
      </c>
      <c r="E1350" s="34" t="s">
        <v>168</v>
      </c>
      <c r="F1350" s="35">
        <v>4.95</v>
      </c>
      <c r="G1350" s="36">
        <v>0</v>
      </c>
      <c r="H1350" s="35">
        <v>4.95</v>
      </c>
      <c r="I1350" s="35">
        <v>1.82</v>
      </c>
      <c r="J1350">
        <v>8</v>
      </c>
      <c r="K1350">
        <v>3029</v>
      </c>
      <c r="L1350" s="37">
        <f t="shared" si="63"/>
        <v>39.6</v>
      </c>
      <c r="M1350" s="35">
        <f t="shared" si="64"/>
        <v>0</v>
      </c>
      <c r="N1350" s="35">
        <f t="shared" si="65"/>
        <v>25.04</v>
      </c>
    </row>
    <row r="1351" spans="1:14">
      <c r="A1351" s="33">
        <v>41331</v>
      </c>
      <c r="B1351" s="29">
        <v>915</v>
      </c>
      <c r="C1351">
        <v>36</v>
      </c>
      <c r="D1351" s="34" t="s">
        <v>167</v>
      </c>
      <c r="E1351" s="34" t="s">
        <v>168</v>
      </c>
      <c r="F1351" s="35">
        <v>26.95</v>
      </c>
      <c r="G1351" s="36">
        <v>0</v>
      </c>
      <c r="H1351" s="35">
        <v>26.95</v>
      </c>
      <c r="I1351" s="35">
        <v>12.53</v>
      </c>
      <c r="J1351">
        <v>9</v>
      </c>
      <c r="K1351">
        <v>3029</v>
      </c>
      <c r="L1351" s="37">
        <f t="shared" si="63"/>
        <v>242.54999999999998</v>
      </c>
      <c r="M1351" s="35">
        <f t="shared" si="64"/>
        <v>0</v>
      </c>
      <c r="N1351" s="35">
        <f t="shared" si="65"/>
        <v>129.78</v>
      </c>
    </row>
    <row r="1352" spans="1:14">
      <c r="A1352" s="33">
        <v>41331</v>
      </c>
      <c r="B1352" s="29">
        <v>915</v>
      </c>
      <c r="C1352">
        <v>25</v>
      </c>
      <c r="D1352" s="34" t="s">
        <v>167</v>
      </c>
      <c r="E1352" s="34" t="s">
        <v>168</v>
      </c>
      <c r="F1352" s="35">
        <v>0.95</v>
      </c>
      <c r="G1352" s="36">
        <v>0.1</v>
      </c>
      <c r="H1352" s="35">
        <v>0.86</v>
      </c>
      <c r="I1352" s="35">
        <v>0.35</v>
      </c>
      <c r="J1352">
        <v>32</v>
      </c>
      <c r="K1352">
        <v>3029</v>
      </c>
      <c r="L1352" s="37">
        <f t="shared" si="63"/>
        <v>27.52</v>
      </c>
      <c r="M1352" s="35">
        <f t="shared" si="64"/>
        <v>8.9999999999999969E-2</v>
      </c>
      <c r="N1352" s="35">
        <f t="shared" si="65"/>
        <v>16.32</v>
      </c>
    </row>
    <row r="1353" spans="1:14">
      <c r="A1353" s="33">
        <v>41331</v>
      </c>
      <c r="B1353" s="29">
        <v>915</v>
      </c>
      <c r="C1353">
        <v>21</v>
      </c>
      <c r="D1353" s="34" t="s">
        <v>167</v>
      </c>
      <c r="E1353" s="34" t="s">
        <v>168</v>
      </c>
      <c r="F1353" s="35">
        <v>26.95</v>
      </c>
      <c r="G1353" s="36">
        <v>0</v>
      </c>
      <c r="H1353" s="35">
        <v>26.95</v>
      </c>
      <c r="I1353" s="35">
        <v>12.42</v>
      </c>
      <c r="J1353">
        <v>18</v>
      </c>
      <c r="K1353">
        <v>3029</v>
      </c>
      <c r="L1353" s="37">
        <f t="shared" si="63"/>
        <v>485.09999999999997</v>
      </c>
      <c r="M1353" s="35">
        <f t="shared" si="64"/>
        <v>0</v>
      </c>
      <c r="N1353" s="35">
        <f t="shared" si="65"/>
        <v>261.53999999999996</v>
      </c>
    </row>
    <row r="1354" spans="1:14">
      <c r="A1354" s="33">
        <v>41331</v>
      </c>
      <c r="B1354" s="29">
        <v>916</v>
      </c>
      <c r="C1354">
        <v>21</v>
      </c>
      <c r="D1354" s="34" t="s">
        <v>169</v>
      </c>
      <c r="E1354" s="34" t="s">
        <v>168</v>
      </c>
      <c r="F1354" s="35">
        <v>26.95</v>
      </c>
      <c r="G1354" s="36">
        <v>0.1</v>
      </c>
      <c r="H1354" s="35">
        <v>24.26</v>
      </c>
      <c r="I1354" s="35">
        <v>12.42</v>
      </c>
      <c r="J1354">
        <v>10</v>
      </c>
      <c r="K1354">
        <v>3031</v>
      </c>
      <c r="L1354" s="37">
        <f t="shared" si="63"/>
        <v>242.60000000000002</v>
      </c>
      <c r="M1354" s="35">
        <f t="shared" si="64"/>
        <v>2.6899999999999977</v>
      </c>
      <c r="N1354" s="35">
        <f t="shared" si="65"/>
        <v>118.40000000000002</v>
      </c>
    </row>
    <row r="1355" spans="1:14">
      <c r="A1355" s="33">
        <v>41331</v>
      </c>
      <c r="B1355" s="29">
        <v>916</v>
      </c>
      <c r="C1355">
        <v>33</v>
      </c>
      <c r="D1355" s="34" t="s">
        <v>169</v>
      </c>
      <c r="E1355" s="34" t="s">
        <v>168</v>
      </c>
      <c r="F1355" s="35">
        <v>19.95</v>
      </c>
      <c r="G1355" s="36">
        <v>0</v>
      </c>
      <c r="H1355" s="35">
        <v>19.95</v>
      </c>
      <c r="I1355" s="35">
        <v>9.7799999999999994</v>
      </c>
      <c r="J1355">
        <v>3</v>
      </c>
      <c r="K1355">
        <v>3031</v>
      </c>
      <c r="L1355" s="37">
        <f t="shared" si="63"/>
        <v>59.849999999999994</v>
      </c>
      <c r="M1355" s="35">
        <f t="shared" si="64"/>
        <v>0</v>
      </c>
      <c r="N1355" s="35">
        <f t="shared" si="65"/>
        <v>30.509999999999998</v>
      </c>
    </row>
    <row r="1356" spans="1:14">
      <c r="A1356" s="33">
        <v>41331</v>
      </c>
      <c r="B1356" s="29">
        <v>917</v>
      </c>
      <c r="C1356">
        <v>39</v>
      </c>
      <c r="D1356" s="34" t="s">
        <v>170</v>
      </c>
      <c r="E1356" s="34" t="s">
        <v>168</v>
      </c>
      <c r="F1356" s="35">
        <v>26.95</v>
      </c>
      <c r="G1356" s="36">
        <v>0</v>
      </c>
      <c r="H1356" s="35">
        <v>26.95</v>
      </c>
      <c r="I1356" s="35">
        <v>12.24</v>
      </c>
      <c r="J1356">
        <v>20</v>
      </c>
      <c r="K1356">
        <v>3032</v>
      </c>
      <c r="L1356" s="37">
        <f t="shared" si="63"/>
        <v>539</v>
      </c>
      <c r="M1356" s="35">
        <f t="shared" si="64"/>
        <v>0</v>
      </c>
      <c r="N1356" s="35">
        <f t="shared" si="65"/>
        <v>294.2</v>
      </c>
    </row>
    <row r="1357" spans="1:14">
      <c r="A1357" s="33">
        <v>41331</v>
      </c>
      <c r="B1357" s="29">
        <v>918</v>
      </c>
      <c r="C1357">
        <v>36</v>
      </c>
      <c r="D1357" s="34" t="s">
        <v>167</v>
      </c>
      <c r="E1357" s="34" t="s">
        <v>168</v>
      </c>
      <c r="F1357" s="35">
        <v>26.95</v>
      </c>
      <c r="G1357" s="36">
        <v>0</v>
      </c>
      <c r="H1357" s="35">
        <v>26.95</v>
      </c>
      <c r="I1357" s="35">
        <v>12.53</v>
      </c>
      <c r="J1357">
        <v>14</v>
      </c>
      <c r="K1357">
        <v>3028</v>
      </c>
      <c r="L1357" s="37">
        <f t="shared" si="63"/>
        <v>377.3</v>
      </c>
      <c r="M1357" s="35">
        <f t="shared" si="64"/>
        <v>0</v>
      </c>
      <c r="N1357" s="35">
        <f t="shared" si="65"/>
        <v>201.88</v>
      </c>
    </row>
    <row r="1358" spans="1:14">
      <c r="A1358" s="33">
        <v>41331</v>
      </c>
      <c r="B1358" s="29">
        <v>919</v>
      </c>
      <c r="C1358">
        <v>39</v>
      </c>
      <c r="D1358" s="34" t="s">
        <v>169</v>
      </c>
      <c r="E1358" s="34" t="s">
        <v>168</v>
      </c>
      <c r="F1358" s="35">
        <v>26.95</v>
      </c>
      <c r="G1358" s="36">
        <v>0.1</v>
      </c>
      <c r="H1358" s="35">
        <v>24.26</v>
      </c>
      <c r="I1358" s="35">
        <v>12.24</v>
      </c>
      <c r="J1358">
        <v>6</v>
      </c>
      <c r="K1358">
        <v>3029</v>
      </c>
      <c r="L1358" s="37">
        <f t="shared" si="63"/>
        <v>145.56</v>
      </c>
      <c r="M1358" s="35">
        <f t="shared" si="64"/>
        <v>2.6899999999999977</v>
      </c>
      <c r="N1358" s="35">
        <f t="shared" si="65"/>
        <v>72.12</v>
      </c>
    </row>
    <row r="1359" spans="1:14">
      <c r="A1359" s="33">
        <v>41331</v>
      </c>
      <c r="B1359" s="29">
        <v>919</v>
      </c>
      <c r="C1359">
        <v>39</v>
      </c>
      <c r="D1359" s="34" t="s">
        <v>169</v>
      </c>
      <c r="E1359" s="34" t="s">
        <v>168</v>
      </c>
      <c r="F1359" s="35">
        <v>26.95</v>
      </c>
      <c r="G1359" s="36">
        <v>0</v>
      </c>
      <c r="H1359" s="35">
        <v>26.95</v>
      </c>
      <c r="I1359" s="35">
        <v>12.24</v>
      </c>
      <c r="J1359">
        <v>19</v>
      </c>
      <c r="K1359">
        <v>3029</v>
      </c>
      <c r="L1359" s="37">
        <f t="shared" si="63"/>
        <v>512.04999999999995</v>
      </c>
      <c r="M1359" s="35">
        <f t="shared" si="64"/>
        <v>0</v>
      </c>
      <c r="N1359" s="35">
        <f t="shared" si="65"/>
        <v>279.49</v>
      </c>
    </row>
    <row r="1360" spans="1:14">
      <c r="A1360" s="33">
        <v>41331</v>
      </c>
      <c r="B1360" s="29">
        <v>919</v>
      </c>
      <c r="C1360">
        <v>47</v>
      </c>
      <c r="D1360" s="34" t="s">
        <v>169</v>
      </c>
      <c r="E1360" s="34" t="s">
        <v>168</v>
      </c>
      <c r="F1360" s="35">
        <v>28.95</v>
      </c>
      <c r="G1360" s="36">
        <v>0</v>
      </c>
      <c r="H1360" s="35">
        <v>28.95</v>
      </c>
      <c r="I1360" s="35">
        <v>8.86</v>
      </c>
      <c r="J1360">
        <v>23</v>
      </c>
      <c r="K1360">
        <v>3029</v>
      </c>
      <c r="L1360" s="37">
        <f t="shared" si="63"/>
        <v>665.85</v>
      </c>
      <c r="M1360" s="35">
        <f t="shared" si="64"/>
        <v>0</v>
      </c>
      <c r="N1360" s="35">
        <f t="shared" si="65"/>
        <v>462.07</v>
      </c>
    </row>
    <row r="1361" spans="1:14">
      <c r="A1361" s="33">
        <v>41331</v>
      </c>
      <c r="B1361" s="29">
        <v>920</v>
      </c>
      <c r="C1361">
        <v>8</v>
      </c>
      <c r="D1361" s="34" t="s">
        <v>170</v>
      </c>
      <c r="E1361" s="34" t="s">
        <v>168</v>
      </c>
      <c r="F1361" s="35">
        <v>7.95</v>
      </c>
      <c r="G1361" s="36">
        <v>0</v>
      </c>
      <c r="H1361" s="35">
        <v>7.95</v>
      </c>
      <c r="I1361" s="35">
        <v>4.53</v>
      </c>
      <c r="J1361">
        <v>6</v>
      </c>
      <c r="K1361">
        <v>3017</v>
      </c>
      <c r="L1361" s="37">
        <f t="shared" si="63"/>
        <v>47.7</v>
      </c>
      <c r="M1361" s="35">
        <f t="shared" si="64"/>
        <v>0</v>
      </c>
      <c r="N1361" s="35">
        <f t="shared" si="65"/>
        <v>20.52</v>
      </c>
    </row>
    <row r="1362" spans="1:14">
      <c r="A1362" s="33">
        <v>41331</v>
      </c>
      <c r="B1362" s="29">
        <v>921</v>
      </c>
      <c r="C1362">
        <v>41</v>
      </c>
      <c r="D1362" s="34" t="s">
        <v>169</v>
      </c>
      <c r="E1362" s="34" t="s">
        <v>168</v>
      </c>
      <c r="F1362" s="35">
        <v>18.95</v>
      </c>
      <c r="G1362" s="36">
        <v>0</v>
      </c>
      <c r="H1362" s="35">
        <v>18.95</v>
      </c>
      <c r="I1362" s="35">
        <v>9.98</v>
      </c>
      <c r="J1362">
        <v>16</v>
      </c>
      <c r="K1362">
        <v>3013</v>
      </c>
      <c r="L1362" s="37">
        <f t="shared" si="63"/>
        <v>303.2</v>
      </c>
      <c r="M1362" s="35">
        <f t="shared" si="64"/>
        <v>0</v>
      </c>
      <c r="N1362" s="35">
        <f t="shared" si="65"/>
        <v>143.51999999999998</v>
      </c>
    </row>
    <row r="1363" spans="1:14">
      <c r="A1363" s="33">
        <v>41331</v>
      </c>
      <c r="B1363" s="29">
        <v>922</v>
      </c>
      <c r="C1363">
        <v>28</v>
      </c>
      <c r="D1363" s="34" t="s">
        <v>167</v>
      </c>
      <c r="E1363" s="34" t="s">
        <v>168</v>
      </c>
      <c r="F1363" s="35">
        <v>0.95</v>
      </c>
      <c r="G1363" s="36">
        <v>0</v>
      </c>
      <c r="H1363" s="35">
        <v>0.95</v>
      </c>
      <c r="I1363" s="35">
        <v>0.5</v>
      </c>
      <c r="J1363">
        <v>17</v>
      </c>
      <c r="K1363">
        <v>3019</v>
      </c>
      <c r="L1363" s="37">
        <f t="shared" si="63"/>
        <v>16.149999999999999</v>
      </c>
      <c r="M1363" s="35">
        <f t="shared" si="64"/>
        <v>0</v>
      </c>
      <c r="N1363" s="35">
        <f t="shared" si="65"/>
        <v>7.6499999999999995</v>
      </c>
    </row>
    <row r="1364" spans="1:14">
      <c r="A1364" s="33">
        <v>41331</v>
      </c>
      <c r="B1364" s="29">
        <v>923</v>
      </c>
      <c r="C1364">
        <v>33</v>
      </c>
      <c r="D1364" s="34" t="s">
        <v>169</v>
      </c>
      <c r="E1364" s="34" t="s">
        <v>168</v>
      </c>
      <c r="F1364" s="35">
        <v>19.95</v>
      </c>
      <c r="G1364" s="36">
        <v>0</v>
      </c>
      <c r="H1364" s="35">
        <v>19.95</v>
      </c>
      <c r="I1364" s="35">
        <v>9.7799999999999994</v>
      </c>
      <c r="J1364">
        <v>13</v>
      </c>
      <c r="K1364">
        <v>3031</v>
      </c>
      <c r="L1364" s="37">
        <f t="shared" si="63"/>
        <v>259.34999999999997</v>
      </c>
      <c r="M1364" s="35">
        <f t="shared" si="64"/>
        <v>0</v>
      </c>
      <c r="N1364" s="35">
        <f t="shared" si="65"/>
        <v>132.21</v>
      </c>
    </row>
    <row r="1365" spans="1:14">
      <c r="A1365" s="33">
        <v>41331</v>
      </c>
      <c r="B1365" s="29">
        <v>924</v>
      </c>
      <c r="C1365">
        <v>48</v>
      </c>
      <c r="D1365" s="34" t="s">
        <v>167</v>
      </c>
      <c r="E1365" s="34" t="s">
        <v>168</v>
      </c>
      <c r="F1365" s="35">
        <v>3.95</v>
      </c>
      <c r="G1365" s="36">
        <v>0</v>
      </c>
      <c r="H1365" s="35">
        <v>3.95</v>
      </c>
      <c r="I1365" s="35">
        <v>1.43</v>
      </c>
      <c r="J1365">
        <v>10</v>
      </c>
      <c r="K1365">
        <v>3011</v>
      </c>
      <c r="L1365" s="37">
        <f t="shared" si="63"/>
        <v>39.5</v>
      </c>
      <c r="M1365" s="35">
        <f t="shared" si="64"/>
        <v>0</v>
      </c>
      <c r="N1365" s="35">
        <f t="shared" si="65"/>
        <v>25.200000000000003</v>
      </c>
    </row>
    <row r="1366" spans="1:14">
      <c r="A1366" s="33">
        <v>41331</v>
      </c>
      <c r="B1366" s="29">
        <v>925</v>
      </c>
      <c r="C1366">
        <v>18</v>
      </c>
      <c r="D1366" s="34" t="s">
        <v>169</v>
      </c>
      <c r="E1366" s="34" t="s">
        <v>168</v>
      </c>
      <c r="F1366" s="35">
        <v>54.95</v>
      </c>
      <c r="G1366" s="36">
        <v>0</v>
      </c>
      <c r="H1366" s="35">
        <v>54.95</v>
      </c>
      <c r="I1366" s="35">
        <v>26.65</v>
      </c>
      <c r="J1366">
        <v>14</v>
      </c>
      <c r="K1366">
        <v>3024</v>
      </c>
      <c r="L1366" s="37">
        <f t="shared" si="63"/>
        <v>769.30000000000007</v>
      </c>
      <c r="M1366" s="35">
        <f t="shared" si="64"/>
        <v>0</v>
      </c>
      <c r="N1366" s="35">
        <f t="shared" si="65"/>
        <v>396.20000000000005</v>
      </c>
    </row>
    <row r="1367" spans="1:14">
      <c r="A1367" s="33">
        <v>41331</v>
      </c>
      <c r="B1367" s="29">
        <v>926</v>
      </c>
      <c r="C1367">
        <v>49</v>
      </c>
      <c r="D1367" s="34" t="s">
        <v>170</v>
      </c>
      <c r="E1367" s="34" t="s">
        <v>168</v>
      </c>
      <c r="F1367" s="35">
        <v>63.95</v>
      </c>
      <c r="G1367" s="36">
        <v>0.1</v>
      </c>
      <c r="H1367" s="35">
        <v>57.56</v>
      </c>
      <c r="I1367" s="35">
        <v>27.1</v>
      </c>
      <c r="J1367">
        <v>2</v>
      </c>
      <c r="K1367">
        <v>3028</v>
      </c>
      <c r="L1367" s="37">
        <f t="shared" si="63"/>
        <v>115.12</v>
      </c>
      <c r="M1367" s="35">
        <f t="shared" si="64"/>
        <v>6.3900000000000006</v>
      </c>
      <c r="N1367" s="35">
        <f t="shared" si="65"/>
        <v>60.92</v>
      </c>
    </row>
    <row r="1368" spans="1:14">
      <c r="A1368" s="33">
        <v>41331</v>
      </c>
      <c r="B1368" s="29">
        <v>926</v>
      </c>
      <c r="C1368">
        <v>37</v>
      </c>
      <c r="D1368" s="34" t="s">
        <v>170</v>
      </c>
      <c r="E1368" s="34" t="s">
        <v>168</v>
      </c>
      <c r="F1368" s="35">
        <v>24.95</v>
      </c>
      <c r="G1368" s="36">
        <v>0</v>
      </c>
      <c r="H1368" s="35">
        <v>24.95</v>
      </c>
      <c r="I1368" s="35">
        <v>9.3800000000000008</v>
      </c>
      <c r="J1368">
        <v>7</v>
      </c>
      <c r="K1368">
        <v>3028</v>
      </c>
      <c r="L1368" s="37">
        <f t="shared" si="63"/>
        <v>174.65</v>
      </c>
      <c r="M1368" s="35">
        <f t="shared" si="64"/>
        <v>0</v>
      </c>
      <c r="N1368" s="35">
        <f t="shared" si="65"/>
        <v>108.99</v>
      </c>
    </row>
    <row r="1369" spans="1:14">
      <c r="A1369" s="33">
        <v>41331</v>
      </c>
      <c r="B1369" s="29">
        <v>927</v>
      </c>
      <c r="C1369">
        <v>48</v>
      </c>
      <c r="D1369" s="34" t="s">
        <v>167</v>
      </c>
      <c r="E1369" s="34" t="s">
        <v>168</v>
      </c>
      <c r="F1369" s="35">
        <v>3.95</v>
      </c>
      <c r="G1369" s="36">
        <v>0</v>
      </c>
      <c r="H1369" s="35">
        <v>3.95</v>
      </c>
      <c r="I1369" s="35">
        <v>1.43</v>
      </c>
      <c r="J1369">
        <v>8</v>
      </c>
      <c r="K1369">
        <v>3017</v>
      </c>
      <c r="L1369" s="37">
        <f t="shared" si="63"/>
        <v>31.6</v>
      </c>
      <c r="M1369" s="35">
        <f t="shared" si="64"/>
        <v>0</v>
      </c>
      <c r="N1369" s="35">
        <f t="shared" si="65"/>
        <v>20.160000000000004</v>
      </c>
    </row>
    <row r="1370" spans="1:14">
      <c r="A1370" s="33">
        <v>41331</v>
      </c>
      <c r="B1370" s="29">
        <v>928</v>
      </c>
      <c r="C1370">
        <v>14</v>
      </c>
      <c r="D1370" s="34" t="s">
        <v>170</v>
      </c>
      <c r="E1370" s="34" t="s">
        <v>168</v>
      </c>
      <c r="F1370" s="35">
        <v>31.95</v>
      </c>
      <c r="G1370" s="36">
        <v>0</v>
      </c>
      <c r="H1370" s="35">
        <v>31.95</v>
      </c>
      <c r="I1370" s="35">
        <v>17.38</v>
      </c>
      <c r="J1370">
        <v>3</v>
      </c>
      <c r="K1370">
        <v>3031</v>
      </c>
      <c r="L1370" s="37">
        <f t="shared" si="63"/>
        <v>95.85</v>
      </c>
      <c r="M1370" s="35">
        <f t="shared" si="64"/>
        <v>0</v>
      </c>
      <c r="N1370" s="35">
        <f t="shared" si="65"/>
        <v>43.71</v>
      </c>
    </row>
    <row r="1371" spans="1:14">
      <c r="A1371" s="33">
        <v>41331</v>
      </c>
      <c r="B1371" s="29">
        <v>929</v>
      </c>
      <c r="C1371">
        <v>33</v>
      </c>
      <c r="D1371" s="34" t="s">
        <v>167</v>
      </c>
      <c r="E1371" s="34" t="s">
        <v>168</v>
      </c>
      <c r="F1371" s="35">
        <v>19.95</v>
      </c>
      <c r="G1371" s="36">
        <v>0</v>
      </c>
      <c r="H1371" s="35">
        <v>19.95</v>
      </c>
      <c r="I1371" s="35">
        <v>9.7799999999999994</v>
      </c>
      <c r="J1371">
        <v>5</v>
      </c>
      <c r="K1371">
        <v>3024</v>
      </c>
      <c r="L1371" s="37">
        <f t="shared" si="63"/>
        <v>99.75</v>
      </c>
      <c r="M1371" s="35">
        <f t="shared" si="64"/>
        <v>0</v>
      </c>
      <c r="N1371" s="35">
        <f t="shared" si="65"/>
        <v>50.85</v>
      </c>
    </row>
    <row r="1372" spans="1:14">
      <c r="A1372" s="33">
        <v>41331</v>
      </c>
      <c r="B1372" s="29">
        <v>930</v>
      </c>
      <c r="C1372">
        <v>11</v>
      </c>
      <c r="D1372" s="34" t="s">
        <v>170</v>
      </c>
      <c r="E1372" s="34" t="s">
        <v>168</v>
      </c>
      <c r="F1372" s="35">
        <v>65.95</v>
      </c>
      <c r="G1372" s="36">
        <v>0</v>
      </c>
      <c r="H1372" s="35">
        <v>65.95</v>
      </c>
      <c r="I1372" s="35">
        <v>37.97</v>
      </c>
      <c r="J1372">
        <v>6</v>
      </c>
      <c r="K1372">
        <v>3013</v>
      </c>
      <c r="L1372" s="37">
        <f t="shared" si="63"/>
        <v>395.70000000000005</v>
      </c>
      <c r="M1372" s="35">
        <f t="shared" si="64"/>
        <v>0</v>
      </c>
      <c r="N1372" s="35">
        <f t="shared" si="65"/>
        <v>167.88000000000002</v>
      </c>
    </row>
    <row r="1373" spans="1:14">
      <c r="A1373" s="33">
        <v>41331</v>
      </c>
      <c r="B1373" s="29">
        <v>931</v>
      </c>
      <c r="C1373">
        <v>43</v>
      </c>
      <c r="D1373" s="34" t="s">
        <v>170</v>
      </c>
      <c r="E1373" s="34" t="s">
        <v>168</v>
      </c>
      <c r="F1373" s="35">
        <v>11.95</v>
      </c>
      <c r="G1373" s="36">
        <v>0</v>
      </c>
      <c r="H1373" s="35">
        <v>11.95</v>
      </c>
      <c r="I1373" s="35">
        <v>3.32</v>
      </c>
      <c r="J1373">
        <v>1</v>
      </c>
      <c r="K1373">
        <v>3013</v>
      </c>
      <c r="L1373" s="37">
        <f t="shared" si="63"/>
        <v>11.95</v>
      </c>
      <c r="M1373" s="35">
        <f t="shared" si="64"/>
        <v>0</v>
      </c>
      <c r="N1373" s="35">
        <f t="shared" si="65"/>
        <v>8.629999999999999</v>
      </c>
    </row>
    <row r="1374" spans="1:14">
      <c r="A1374" s="33">
        <v>41331</v>
      </c>
      <c r="B1374" s="29">
        <v>932</v>
      </c>
      <c r="C1374">
        <v>2</v>
      </c>
      <c r="D1374" s="34" t="s">
        <v>167</v>
      </c>
      <c r="E1374" s="34" t="s">
        <v>168</v>
      </c>
      <c r="F1374" s="35">
        <v>44.95</v>
      </c>
      <c r="G1374" s="36">
        <v>0</v>
      </c>
      <c r="H1374" s="35">
        <v>44.95</v>
      </c>
      <c r="I1374" s="35">
        <v>27.95</v>
      </c>
      <c r="J1374">
        <v>1</v>
      </c>
      <c r="K1374">
        <v>3029</v>
      </c>
      <c r="L1374" s="37">
        <f t="shared" si="63"/>
        <v>44.95</v>
      </c>
      <c r="M1374" s="35">
        <f t="shared" si="64"/>
        <v>0</v>
      </c>
      <c r="N1374" s="35">
        <f t="shared" si="65"/>
        <v>17.000000000000004</v>
      </c>
    </row>
    <row r="1375" spans="1:14">
      <c r="A1375" s="33">
        <v>41331</v>
      </c>
      <c r="B1375" s="29">
        <v>933</v>
      </c>
      <c r="C1375">
        <v>15</v>
      </c>
      <c r="D1375" s="34" t="s">
        <v>170</v>
      </c>
      <c r="E1375" s="34" t="s">
        <v>168</v>
      </c>
      <c r="F1375" s="35">
        <v>28.95</v>
      </c>
      <c r="G1375" s="36">
        <v>0.1</v>
      </c>
      <c r="H1375" s="35">
        <v>26.06</v>
      </c>
      <c r="I1375" s="35">
        <v>17.53</v>
      </c>
      <c r="J1375">
        <v>5</v>
      </c>
      <c r="K1375">
        <v>3014</v>
      </c>
      <c r="L1375" s="37">
        <f t="shared" si="63"/>
        <v>130.29999999999998</v>
      </c>
      <c r="M1375" s="35">
        <f t="shared" si="64"/>
        <v>2.8900000000000006</v>
      </c>
      <c r="N1375" s="35">
        <f t="shared" si="65"/>
        <v>42.649999999999991</v>
      </c>
    </row>
    <row r="1376" spans="1:14">
      <c r="A1376" s="33">
        <v>41331</v>
      </c>
      <c r="B1376" s="29">
        <v>934</v>
      </c>
      <c r="C1376">
        <v>49</v>
      </c>
      <c r="D1376" s="34" t="s">
        <v>169</v>
      </c>
      <c r="E1376" s="34" t="s">
        <v>168</v>
      </c>
      <c r="F1376" s="35">
        <v>63.95</v>
      </c>
      <c r="G1376" s="36">
        <v>0</v>
      </c>
      <c r="H1376" s="35">
        <v>63.95</v>
      </c>
      <c r="I1376" s="35">
        <v>27.1</v>
      </c>
      <c r="J1376">
        <v>2</v>
      </c>
      <c r="K1376">
        <v>3027</v>
      </c>
      <c r="L1376" s="37">
        <f t="shared" si="63"/>
        <v>127.9</v>
      </c>
      <c r="M1376" s="35">
        <f t="shared" si="64"/>
        <v>0</v>
      </c>
      <c r="N1376" s="35">
        <f t="shared" si="65"/>
        <v>73.7</v>
      </c>
    </row>
    <row r="1377" spans="1:14">
      <c r="A1377" s="33">
        <v>41331</v>
      </c>
      <c r="B1377" s="29">
        <v>935</v>
      </c>
      <c r="C1377">
        <v>23</v>
      </c>
      <c r="D1377" s="34" t="s">
        <v>170</v>
      </c>
      <c r="E1377" s="34" t="s">
        <v>168</v>
      </c>
      <c r="F1377" s="35">
        <v>2.95</v>
      </c>
      <c r="G1377" s="36">
        <v>0</v>
      </c>
      <c r="H1377" s="35">
        <v>2.95</v>
      </c>
      <c r="I1377" s="35">
        <v>1.68</v>
      </c>
      <c r="J1377">
        <v>8</v>
      </c>
      <c r="K1377">
        <v>3027</v>
      </c>
      <c r="L1377" s="37">
        <f t="shared" si="63"/>
        <v>23.6</v>
      </c>
      <c r="M1377" s="35">
        <f t="shared" si="64"/>
        <v>0</v>
      </c>
      <c r="N1377" s="35">
        <f t="shared" si="65"/>
        <v>10.160000000000002</v>
      </c>
    </row>
    <row r="1378" spans="1:14">
      <c r="A1378" s="33">
        <v>41331</v>
      </c>
      <c r="B1378" s="29">
        <v>936</v>
      </c>
      <c r="C1378">
        <v>27</v>
      </c>
      <c r="D1378" s="34" t="s">
        <v>169</v>
      </c>
      <c r="E1378" s="34" t="s">
        <v>168</v>
      </c>
      <c r="F1378" s="35">
        <v>4.95</v>
      </c>
      <c r="G1378" s="36">
        <v>0</v>
      </c>
      <c r="H1378" s="35">
        <v>4.95</v>
      </c>
      <c r="I1378" s="35">
        <v>1.82</v>
      </c>
      <c r="J1378">
        <v>6</v>
      </c>
      <c r="K1378">
        <v>3024</v>
      </c>
      <c r="L1378" s="37">
        <f t="shared" si="63"/>
        <v>29.700000000000003</v>
      </c>
      <c r="M1378" s="35">
        <f t="shared" si="64"/>
        <v>0</v>
      </c>
      <c r="N1378" s="35">
        <f t="shared" si="65"/>
        <v>18.78</v>
      </c>
    </row>
    <row r="1379" spans="1:14">
      <c r="A1379" s="33">
        <v>41331</v>
      </c>
      <c r="B1379" s="29">
        <v>936</v>
      </c>
      <c r="C1379">
        <v>10</v>
      </c>
      <c r="D1379" s="34" t="s">
        <v>169</v>
      </c>
      <c r="E1379" s="34" t="s">
        <v>168</v>
      </c>
      <c r="F1379" s="35">
        <v>34.950000000000003</v>
      </c>
      <c r="G1379" s="36">
        <v>0</v>
      </c>
      <c r="H1379" s="35">
        <v>34.950000000000003</v>
      </c>
      <c r="I1379" s="35">
        <v>22.13</v>
      </c>
      <c r="J1379">
        <v>9</v>
      </c>
      <c r="K1379">
        <v>3024</v>
      </c>
      <c r="L1379" s="37">
        <f t="shared" si="63"/>
        <v>314.55</v>
      </c>
      <c r="M1379" s="35">
        <f t="shared" si="64"/>
        <v>0</v>
      </c>
      <c r="N1379" s="35">
        <f t="shared" si="65"/>
        <v>115.38000000000004</v>
      </c>
    </row>
    <row r="1380" spans="1:14">
      <c r="A1380" s="33">
        <v>41331</v>
      </c>
      <c r="B1380" s="29">
        <v>936</v>
      </c>
      <c r="C1380">
        <v>49</v>
      </c>
      <c r="D1380" s="34" t="s">
        <v>169</v>
      </c>
      <c r="E1380" s="34" t="s">
        <v>168</v>
      </c>
      <c r="F1380" s="35">
        <v>63.95</v>
      </c>
      <c r="G1380" s="36">
        <v>0</v>
      </c>
      <c r="H1380" s="35">
        <v>63.95</v>
      </c>
      <c r="I1380" s="35">
        <v>27.1</v>
      </c>
      <c r="J1380">
        <v>3</v>
      </c>
      <c r="K1380">
        <v>3024</v>
      </c>
      <c r="L1380" s="37">
        <f t="shared" si="63"/>
        <v>191.85000000000002</v>
      </c>
      <c r="M1380" s="35">
        <f t="shared" si="64"/>
        <v>0</v>
      </c>
      <c r="N1380" s="35">
        <f t="shared" si="65"/>
        <v>110.55000000000001</v>
      </c>
    </row>
    <row r="1381" spans="1:14">
      <c r="A1381" s="33">
        <v>41331</v>
      </c>
      <c r="B1381" s="29">
        <v>936</v>
      </c>
      <c r="C1381">
        <v>21</v>
      </c>
      <c r="D1381" s="34" t="s">
        <v>169</v>
      </c>
      <c r="E1381" s="34" t="s">
        <v>168</v>
      </c>
      <c r="F1381" s="35">
        <v>26.95</v>
      </c>
      <c r="G1381" s="36">
        <v>0</v>
      </c>
      <c r="H1381" s="35">
        <v>26.95</v>
      </c>
      <c r="I1381" s="35">
        <v>12.42</v>
      </c>
      <c r="J1381">
        <v>14</v>
      </c>
      <c r="K1381">
        <v>3024</v>
      </c>
      <c r="L1381" s="37">
        <f t="shared" si="63"/>
        <v>377.3</v>
      </c>
      <c r="M1381" s="35">
        <f t="shared" si="64"/>
        <v>0</v>
      </c>
      <c r="N1381" s="35">
        <f t="shared" si="65"/>
        <v>203.42</v>
      </c>
    </row>
    <row r="1382" spans="1:14">
      <c r="A1382" s="33">
        <v>41331</v>
      </c>
      <c r="B1382" s="29">
        <v>937</v>
      </c>
      <c r="C1382">
        <v>3</v>
      </c>
      <c r="D1382" s="34" t="s">
        <v>167</v>
      </c>
      <c r="E1382" s="34" t="s">
        <v>168</v>
      </c>
      <c r="F1382" s="35">
        <v>59.95</v>
      </c>
      <c r="G1382" s="36">
        <v>0.1</v>
      </c>
      <c r="H1382" s="35">
        <v>53.96</v>
      </c>
      <c r="I1382" s="35">
        <v>28.73</v>
      </c>
      <c r="J1382">
        <v>2</v>
      </c>
      <c r="K1382">
        <v>3015</v>
      </c>
      <c r="L1382" s="37">
        <f t="shared" si="63"/>
        <v>107.92</v>
      </c>
      <c r="M1382" s="35">
        <f t="shared" si="64"/>
        <v>5.990000000000002</v>
      </c>
      <c r="N1382" s="35">
        <f t="shared" si="65"/>
        <v>50.46</v>
      </c>
    </row>
    <row r="1383" spans="1:14">
      <c r="A1383" s="33">
        <v>41331</v>
      </c>
      <c r="B1383" s="29">
        <v>938</v>
      </c>
      <c r="C1383">
        <v>48</v>
      </c>
      <c r="D1383" s="34" t="s">
        <v>170</v>
      </c>
      <c r="E1383" s="34" t="s">
        <v>168</v>
      </c>
      <c r="F1383" s="35">
        <v>3.95</v>
      </c>
      <c r="G1383" s="36">
        <v>0</v>
      </c>
      <c r="H1383" s="35">
        <v>3.95</v>
      </c>
      <c r="I1383" s="35">
        <v>1.43</v>
      </c>
      <c r="J1383">
        <v>21</v>
      </c>
      <c r="K1383">
        <v>3029</v>
      </c>
      <c r="L1383" s="37">
        <f t="shared" si="63"/>
        <v>82.95</v>
      </c>
      <c r="M1383" s="35">
        <f t="shared" si="64"/>
        <v>0</v>
      </c>
      <c r="N1383" s="35">
        <f t="shared" si="65"/>
        <v>52.920000000000009</v>
      </c>
    </row>
    <row r="1384" spans="1:14">
      <c r="A1384" s="33">
        <v>41331</v>
      </c>
      <c r="B1384" s="29">
        <v>938</v>
      </c>
      <c r="C1384">
        <v>19</v>
      </c>
      <c r="D1384" s="34" t="s">
        <v>170</v>
      </c>
      <c r="E1384" s="34" t="s">
        <v>168</v>
      </c>
      <c r="F1384" s="35">
        <v>49.95</v>
      </c>
      <c r="G1384" s="36">
        <v>0</v>
      </c>
      <c r="H1384" s="35">
        <v>49.95</v>
      </c>
      <c r="I1384" s="35">
        <v>24.77</v>
      </c>
      <c r="J1384">
        <v>26</v>
      </c>
      <c r="K1384">
        <v>3029</v>
      </c>
      <c r="L1384" s="37">
        <f t="shared" si="63"/>
        <v>1298.7</v>
      </c>
      <c r="M1384" s="35">
        <f t="shared" si="64"/>
        <v>0</v>
      </c>
      <c r="N1384" s="35">
        <f t="shared" si="65"/>
        <v>654.68000000000006</v>
      </c>
    </row>
    <row r="1385" spans="1:14">
      <c r="A1385" s="33">
        <v>41331</v>
      </c>
      <c r="B1385" s="29">
        <v>939</v>
      </c>
      <c r="C1385">
        <v>27</v>
      </c>
      <c r="D1385" s="34" t="s">
        <v>169</v>
      </c>
      <c r="E1385" s="34" t="s">
        <v>168</v>
      </c>
      <c r="F1385" s="35">
        <v>4.95</v>
      </c>
      <c r="G1385" s="36">
        <v>0</v>
      </c>
      <c r="H1385" s="35">
        <v>4.95</v>
      </c>
      <c r="I1385" s="35">
        <v>1.82</v>
      </c>
      <c r="J1385">
        <v>3</v>
      </c>
      <c r="K1385">
        <v>3013</v>
      </c>
      <c r="L1385" s="37">
        <f t="shared" si="63"/>
        <v>14.850000000000001</v>
      </c>
      <c r="M1385" s="35">
        <f t="shared" si="64"/>
        <v>0</v>
      </c>
      <c r="N1385" s="35">
        <f t="shared" si="65"/>
        <v>9.39</v>
      </c>
    </row>
    <row r="1386" spans="1:14">
      <c r="A1386" s="33">
        <v>41331</v>
      </c>
      <c r="B1386" s="29">
        <v>939</v>
      </c>
      <c r="C1386">
        <v>26</v>
      </c>
      <c r="D1386" s="34" t="s">
        <v>169</v>
      </c>
      <c r="E1386" s="34" t="s">
        <v>168</v>
      </c>
      <c r="F1386" s="35">
        <v>0.95</v>
      </c>
      <c r="G1386" s="36">
        <v>0</v>
      </c>
      <c r="H1386" s="35">
        <v>0.95</v>
      </c>
      <c r="I1386" s="35">
        <v>0.42</v>
      </c>
      <c r="J1386">
        <v>17</v>
      </c>
      <c r="K1386">
        <v>3013</v>
      </c>
      <c r="L1386" s="37">
        <f t="shared" si="63"/>
        <v>16.149999999999999</v>
      </c>
      <c r="M1386" s="35">
        <f t="shared" si="64"/>
        <v>0</v>
      </c>
      <c r="N1386" s="35">
        <f t="shared" si="65"/>
        <v>9.01</v>
      </c>
    </row>
    <row r="1387" spans="1:14">
      <c r="A1387" s="33">
        <v>41331</v>
      </c>
      <c r="B1387" s="29">
        <v>940</v>
      </c>
      <c r="C1387">
        <v>41</v>
      </c>
      <c r="D1387" s="34" t="s">
        <v>170</v>
      </c>
      <c r="E1387" s="34" t="s">
        <v>168</v>
      </c>
      <c r="F1387" s="35">
        <v>18.95</v>
      </c>
      <c r="G1387" s="36">
        <v>0</v>
      </c>
      <c r="H1387" s="35">
        <v>18.95</v>
      </c>
      <c r="I1387" s="35">
        <v>9.98</v>
      </c>
      <c r="J1387">
        <v>10</v>
      </c>
      <c r="K1387">
        <v>3033</v>
      </c>
      <c r="L1387" s="37">
        <f t="shared" si="63"/>
        <v>189.5</v>
      </c>
      <c r="M1387" s="35">
        <f t="shared" si="64"/>
        <v>0</v>
      </c>
      <c r="N1387" s="35">
        <f t="shared" si="65"/>
        <v>89.699999999999989</v>
      </c>
    </row>
    <row r="1388" spans="1:14">
      <c r="A1388" s="33">
        <v>41331</v>
      </c>
      <c r="B1388" s="29">
        <v>940</v>
      </c>
      <c r="C1388">
        <v>39</v>
      </c>
      <c r="D1388" s="34" t="s">
        <v>170</v>
      </c>
      <c r="E1388" s="34" t="s">
        <v>168</v>
      </c>
      <c r="F1388" s="35">
        <v>26.95</v>
      </c>
      <c r="G1388" s="36">
        <v>0</v>
      </c>
      <c r="H1388" s="35">
        <v>26.95</v>
      </c>
      <c r="I1388" s="35">
        <v>12.24</v>
      </c>
      <c r="J1388">
        <v>16</v>
      </c>
      <c r="K1388">
        <v>3033</v>
      </c>
      <c r="L1388" s="37">
        <f t="shared" si="63"/>
        <v>431.2</v>
      </c>
      <c r="M1388" s="35">
        <f t="shared" si="64"/>
        <v>0</v>
      </c>
      <c r="N1388" s="35">
        <f t="shared" si="65"/>
        <v>235.35999999999999</v>
      </c>
    </row>
    <row r="1389" spans="1:14">
      <c r="A1389" s="33">
        <v>41331</v>
      </c>
      <c r="B1389" s="29">
        <v>941</v>
      </c>
      <c r="C1389">
        <v>10</v>
      </c>
      <c r="D1389" s="34" t="s">
        <v>170</v>
      </c>
      <c r="E1389" s="34" t="s">
        <v>168</v>
      </c>
      <c r="F1389" s="35">
        <v>34.950000000000003</v>
      </c>
      <c r="G1389" s="36">
        <v>0</v>
      </c>
      <c r="H1389" s="35">
        <v>34.950000000000003</v>
      </c>
      <c r="I1389" s="35">
        <v>22.13</v>
      </c>
      <c r="J1389">
        <v>13</v>
      </c>
      <c r="K1389">
        <v>3018</v>
      </c>
      <c r="L1389" s="37">
        <f t="shared" si="63"/>
        <v>454.35</v>
      </c>
      <c r="M1389" s="35">
        <f t="shared" si="64"/>
        <v>0</v>
      </c>
      <c r="N1389" s="35">
        <f t="shared" si="65"/>
        <v>166.66000000000005</v>
      </c>
    </row>
    <row r="1390" spans="1:14">
      <c r="A1390" s="33">
        <v>41331</v>
      </c>
      <c r="B1390" s="29">
        <v>942</v>
      </c>
      <c r="C1390">
        <v>13</v>
      </c>
      <c r="D1390" s="34" t="s">
        <v>167</v>
      </c>
      <c r="E1390" s="34" t="s">
        <v>168</v>
      </c>
      <c r="F1390" s="35">
        <v>26.95</v>
      </c>
      <c r="G1390" s="36">
        <v>0</v>
      </c>
      <c r="H1390" s="35">
        <v>26.95</v>
      </c>
      <c r="I1390" s="35">
        <v>13.26</v>
      </c>
      <c r="J1390">
        <v>10</v>
      </c>
      <c r="K1390">
        <v>3013</v>
      </c>
      <c r="L1390" s="37">
        <f t="shared" si="63"/>
        <v>269.5</v>
      </c>
      <c r="M1390" s="35">
        <f t="shared" si="64"/>
        <v>0</v>
      </c>
      <c r="N1390" s="35">
        <f t="shared" si="65"/>
        <v>136.9</v>
      </c>
    </row>
    <row r="1391" spans="1:14">
      <c r="A1391" s="33">
        <v>41331</v>
      </c>
      <c r="B1391" s="29">
        <v>943</v>
      </c>
      <c r="C1391">
        <v>43</v>
      </c>
      <c r="D1391" s="34" t="s">
        <v>169</v>
      </c>
      <c r="E1391" s="34" t="s">
        <v>168</v>
      </c>
      <c r="F1391" s="35">
        <v>11.95</v>
      </c>
      <c r="G1391" s="36">
        <v>0.1</v>
      </c>
      <c r="H1391" s="35">
        <v>10.76</v>
      </c>
      <c r="I1391" s="35">
        <v>3.32</v>
      </c>
      <c r="J1391">
        <v>3</v>
      </c>
      <c r="K1391">
        <v>3017</v>
      </c>
      <c r="L1391" s="37">
        <f t="shared" si="63"/>
        <v>32.28</v>
      </c>
      <c r="M1391" s="35">
        <f t="shared" si="64"/>
        <v>1.1899999999999995</v>
      </c>
      <c r="N1391" s="35">
        <f t="shared" si="65"/>
        <v>22.32</v>
      </c>
    </row>
    <row r="1392" spans="1:14">
      <c r="A1392" s="33">
        <v>41331</v>
      </c>
      <c r="B1392" s="29">
        <v>943</v>
      </c>
      <c r="C1392">
        <v>19</v>
      </c>
      <c r="D1392" s="34" t="s">
        <v>169</v>
      </c>
      <c r="E1392" s="34" t="s">
        <v>168</v>
      </c>
      <c r="F1392" s="35">
        <v>49.95</v>
      </c>
      <c r="G1392" s="36">
        <v>0</v>
      </c>
      <c r="H1392" s="35">
        <v>49.95</v>
      </c>
      <c r="I1392" s="35">
        <v>24.77</v>
      </c>
      <c r="J1392">
        <v>5</v>
      </c>
      <c r="K1392">
        <v>3017</v>
      </c>
      <c r="L1392" s="37">
        <f t="shared" si="63"/>
        <v>249.75</v>
      </c>
      <c r="M1392" s="35">
        <f t="shared" si="64"/>
        <v>0</v>
      </c>
      <c r="N1392" s="35">
        <f t="shared" si="65"/>
        <v>125.90000000000002</v>
      </c>
    </row>
    <row r="1393" spans="1:14">
      <c r="A1393" s="33">
        <v>41331</v>
      </c>
      <c r="B1393" s="29">
        <v>944</v>
      </c>
      <c r="C1393">
        <v>20</v>
      </c>
      <c r="D1393" s="34" t="s">
        <v>170</v>
      </c>
      <c r="E1393" s="34" t="s">
        <v>168</v>
      </c>
      <c r="F1393" s="35">
        <v>16.95</v>
      </c>
      <c r="G1393" s="36">
        <v>0</v>
      </c>
      <c r="H1393" s="35">
        <v>16.95</v>
      </c>
      <c r="I1393" s="35">
        <v>6.76</v>
      </c>
      <c r="J1393">
        <v>20</v>
      </c>
      <c r="K1393">
        <v>3031</v>
      </c>
      <c r="L1393" s="37">
        <f t="shared" si="63"/>
        <v>339</v>
      </c>
      <c r="M1393" s="35">
        <f t="shared" si="64"/>
        <v>0</v>
      </c>
      <c r="N1393" s="35">
        <f t="shared" si="65"/>
        <v>203.79999999999998</v>
      </c>
    </row>
    <row r="1394" spans="1:14">
      <c r="A1394" s="33">
        <v>41331</v>
      </c>
      <c r="B1394" s="29">
        <v>945</v>
      </c>
      <c r="C1394">
        <v>21</v>
      </c>
      <c r="D1394" s="34" t="s">
        <v>167</v>
      </c>
      <c r="E1394" s="34" t="s">
        <v>168</v>
      </c>
      <c r="F1394" s="35">
        <v>26.95</v>
      </c>
      <c r="G1394" s="36">
        <v>0.1</v>
      </c>
      <c r="H1394" s="35">
        <v>24.26</v>
      </c>
      <c r="I1394" s="35">
        <v>12.42</v>
      </c>
      <c r="J1394">
        <v>5</v>
      </c>
      <c r="K1394">
        <v>3031</v>
      </c>
      <c r="L1394" s="37">
        <f t="shared" si="63"/>
        <v>121.30000000000001</v>
      </c>
      <c r="M1394" s="35">
        <f t="shared" si="64"/>
        <v>2.6899999999999977</v>
      </c>
      <c r="N1394" s="35">
        <f t="shared" si="65"/>
        <v>59.20000000000001</v>
      </c>
    </row>
    <row r="1395" spans="1:14">
      <c r="A1395" s="33">
        <v>41331</v>
      </c>
      <c r="B1395" s="29">
        <v>946</v>
      </c>
      <c r="C1395">
        <v>3</v>
      </c>
      <c r="D1395" s="34" t="s">
        <v>170</v>
      </c>
      <c r="E1395" s="34" t="s">
        <v>168</v>
      </c>
      <c r="F1395" s="35">
        <v>59.95</v>
      </c>
      <c r="G1395" s="36">
        <v>0</v>
      </c>
      <c r="H1395" s="35">
        <v>59.95</v>
      </c>
      <c r="I1395" s="35">
        <v>28.73</v>
      </c>
      <c r="J1395">
        <v>10</v>
      </c>
      <c r="K1395">
        <v>3022</v>
      </c>
      <c r="L1395" s="37">
        <f t="shared" si="63"/>
        <v>599.5</v>
      </c>
      <c r="M1395" s="35">
        <f t="shared" si="64"/>
        <v>0</v>
      </c>
      <c r="N1395" s="35">
        <f t="shared" si="65"/>
        <v>312.20000000000005</v>
      </c>
    </row>
    <row r="1396" spans="1:14">
      <c r="A1396" s="33">
        <v>41331</v>
      </c>
      <c r="B1396" s="29">
        <v>947</v>
      </c>
      <c r="C1396">
        <v>37</v>
      </c>
      <c r="D1396" s="34" t="s">
        <v>167</v>
      </c>
      <c r="E1396" s="34" t="s">
        <v>168</v>
      </c>
      <c r="F1396" s="35">
        <v>24.95</v>
      </c>
      <c r="G1396" s="36">
        <v>0</v>
      </c>
      <c r="H1396" s="35">
        <v>24.95</v>
      </c>
      <c r="I1396" s="35">
        <v>9.3800000000000008</v>
      </c>
      <c r="J1396">
        <v>3</v>
      </c>
      <c r="K1396">
        <v>3032</v>
      </c>
      <c r="L1396" s="37">
        <f t="shared" si="63"/>
        <v>74.849999999999994</v>
      </c>
      <c r="M1396" s="35">
        <f t="shared" si="64"/>
        <v>0</v>
      </c>
      <c r="N1396" s="35">
        <f t="shared" si="65"/>
        <v>46.709999999999994</v>
      </c>
    </row>
    <row r="1397" spans="1:14">
      <c r="A1397" s="33">
        <v>41331</v>
      </c>
      <c r="B1397" s="29">
        <v>948</v>
      </c>
      <c r="C1397">
        <v>27</v>
      </c>
      <c r="D1397" s="34" t="s">
        <v>167</v>
      </c>
      <c r="E1397" s="34" t="s">
        <v>168</v>
      </c>
      <c r="F1397" s="35">
        <v>4.95</v>
      </c>
      <c r="G1397" s="36">
        <v>0</v>
      </c>
      <c r="H1397" s="35">
        <v>4.95</v>
      </c>
      <c r="I1397" s="35">
        <v>1.82</v>
      </c>
      <c r="J1397">
        <v>2</v>
      </c>
      <c r="K1397">
        <v>3012</v>
      </c>
      <c r="L1397" s="37">
        <f t="shared" si="63"/>
        <v>9.9</v>
      </c>
      <c r="M1397" s="35">
        <f t="shared" si="64"/>
        <v>0</v>
      </c>
      <c r="N1397" s="35">
        <f t="shared" si="65"/>
        <v>6.26</v>
      </c>
    </row>
    <row r="1398" spans="1:14">
      <c r="A1398" s="33">
        <v>41331</v>
      </c>
      <c r="B1398" s="29">
        <v>949</v>
      </c>
      <c r="C1398">
        <v>8</v>
      </c>
      <c r="D1398" s="34" t="s">
        <v>169</v>
      </c>
      <c r="E1398" s="34" t="s">
        <v>168</v>
      </c>
      <c r="F1398" s="35">
        <v>7.95</v>
      </c>
      <c r="G1398" s="36">
        <v>0.1</v>
      </c>
      <c r="H1398" s="35">
        <v>7.16</v>
      </c>
      <c r="I1398" s="35">
        <v>4.53</v>
      </c>
      <c r="J1398">
        <v>20</v>
      </c>
      <c r="K1398">
        <v>3015</v>
      </c>
      <c r="L1398" s="37">
        <f t="shared" si="63"/>
        <v>143.19999999999999</v>
      </c>
      <c r="M1398" s="35">
        <f t="shared" si="64"/>
        <v>0.79</v>
      </c>
      <c r="N1398" s="35">
        <f t="shared" si="65"/>
        <v>52.599999999999994</v>
      </c>
    </row>
    <row r="1399" spans="1:14">
      <c r="A1399" s="33">
        <v>41331</v>
      </c>
      <c r="B1399" s="29">
        <v>950</v>
      </c>
      <c r="C1399">
        <v>49</v>
      </c>
      <c r="D1399" s="34" t="s">
        <v>170</v>
      </c>
      <c r="E1399" s="34" t="s">
        <v>168</v>
      </c>
      <c r="F1399" s="35">
        <v>63.95</v>
      </c>
      <c r="G1399" s="36">
        <v>0</v>
      </c>
      <c r="H1399" s="35">
        <v>63.95</v>
      </c>
      <c r="I1399" s="35">
        <v>27.1</v>
      </c>
      <c r="J1399">
        <v>3</v>
      </c>
      <c r="K1399">
        <v>3024</v>
      </c>
      <c r="L1399" s="37">
        <f t="shared" si="63"/>
        <v>191.85000000000002</v>
      </c>
      <c r="M1399" s="35">
        <f t="shared" si="64"/>
        <v>0</v>
      </c>
      <c r="N1399" s="35">
        <f t="shared" si="65"/>
        <v>110.55000000000001</v>
      </c>
    </row>
    <row r="1400" spans="1:14">
      <c r="A1400" s="33">
        <v>41331</v>
      </c>
      <c r="B1400" s="29">
        <v>951</v>
      </c>
      <c r="C1400">
        <v>40</v>
      </c>
      <c r="D1400" s="34" t="s">
        <v>167</v>
      </c>
      <c r="E1400" s="34" t="s">
        <v>168</v>
      </c>
      <c r="F1400" s="35">
        <v>16.95</v>
      </c>
      <c r="G1400" s="36">
        <v>0</v>
      </c>
      <c r="H1400" s="35">
        <v>16.95</v>
      </c>
      <c r="I1400" s="35">
        <v>6.53</v>
      </c>
      <c r="J1400">
        <v>4</v>
      </c>
      <c r="K1400">
        <v>3011</v>
      </c>
      <c r="L1400" s="37">
        <f t="shared" si="63"/>
        <v>67.8</v>
      </c>
      <c r="M1400" s="35">
        <f t="shared" si="64"/>
        <v>0</v>
      </c>
      <c r="N1400" s="35">
        <f t="shared" si="65"/>
        <v>41.679999999999993</v>
      </c>
    </row>
    <row r="1401" spans="1:14">
      <c r="A1401" s="33">
        <v>41331</v>
      </c>
      <c r="B1401" s="29">
        <v>952</v>
      </c>
      <c r="C1401">
        <v>19</v>
      </c>
      <c r="D1401" s="34" t="s">
        <v>170</v>
      </c>
      <c r="E1401" s="34" t="s">
        <v>168</v>
      </c>
      <c r="F1401" s="35">
        <v>49.95</v>
      </c>
      <c r="G1401" s="36">
        <v>0</v>
      </c>
      <c r="H1401" s="35">
        <v>49.95</v>
      </c>
      <c r="I1401" s="35">
        <v>24.77</v>
      </c>
      <c r="J1401">
        <v>23</v>
      </c>
      <c r="K1401">
        <v>3028</v>
      </c>
      <c r="L1401" s="37">
        <f t="shared" si="63"/>
        <v>1148.8500000000001</v>
      </c>
      <c r="M1401" s="35">
        <f t="shared" si="64"/>
        <v>0</v>
      </c>
      <c r="N1401" s="35">
        <f t="shared" si="65"/>
        <v>579.1400000000001</v>
      </c>
    </row>
    <row r="1402" spans="1:14">
      <c r="A1402" s="33">
        <v>41331</v>
      </c>
      <c r="B1402" s="29">
        <v>953</v>
      </c>
      <c r="C1402">
        <v>23</v>
      </c>
      <c r="D1402" s="34" t="s">
        <v>167</v>
      </c>
      <c r="E1402" s="34" t="s">
        <v>168</v>
      </c>
      <c r="F1402" s="35">
        <v>2.95</v>
      </c>
      <c r="G1402" s="36">
        <v>0</v>
      </c>
      <c r="H1402" s="35">
        <v>2.95</v>
      </c>
      <c r="I1402" s="35">
        <v>1.68</v>
      </c>
      <c r="J1402">
        <v>2</v>
      </c>
      <c r="K1402">
        <v>3029</v>
      </c>
      <c r="L1402" s="37">
        <f t="shared" si="63"/>
        <v>5.9</v>
      </c>
      <c r="M1402" s="35">
        <f t="shared" si="64"/>
        <v>0</v>
      </c>
      <c r="N1402" s="35">
        <f t="shared" si="65"/>
        <v>2.5400000000000005</v>
      </c>
    </row>
    <row r="1403" spans="1:14">
      <c r="A1403" s="33">
        <v>41331</v>
      </c>
      <c r="B1403" s="29">
        <v>954</v>
      </c>
      <c r="C1403">
        <v>45</v>
      </c>
      <c r="D1403" s="34" t="s">
        <v>169</v>
      </c>
      <c r="E1403" s="34" t="s">
        <v>168</v>
      </c>
      <c r="F1403" s="35">
        <v>38.950000000000003</v>
      </c>
      <c r="G1403" s="36">
        <v>0</v>
      </c>
      <c r="H1403" s="35">
        <v>38.950000000000003</v>
      </c>
      <c r="I1403" s="35">
        <v>22.33</v>
      </c>
      <c r="J1403">
        <v>3</v>
      </c>
      <c r="K1403">
        <v>3018</v>
      </c>
      <c r="L1403" s="37">
        <f t="shared" si="63"/>
        <v>116.85000000000001</v>
      </c>
      <c r="M1403" s="35">
        <f t="shared" si="64"/>
        <v>0</v>
      </c>
      <c r="N1403" s="35">
        <f t="shared" si="65"/>
        <v>49.860000000000014</v>
      </c>
    </row>
    <row r="1404" spans="1:14">
      <c r="A1404" s="33">
        <v>41331</v>
      </c>
      <c r="B1404" s="29">
        <v>954</v>
      </c>
      <c r="C1404">
        <v>19</v>
      </c>
      <c r="D1404" s="34" t="s">
        <v>169</v>
      </c>
      <c r="E1404" s="34" t="s">
        <v>168</v>
      </c>
      <c r="F1404" s="35">
        <v>49.95</v>
      </c>
      <c r="G1404" s="36">
        <v>0</v>
      </c>
      <c r="H1404" s="35">
        <v>49.95</v>
      </c>
      <c r="I1404" s="35">
        <v>24.77</v>
      </c>
      <c r="J1404">
        <v>8</v>
      </c>
      <c r="K1404">
        <v>3018</v>
      </c>
      <c r="L1404" s="37">
        <f t="shared" si="63"/>
        <v>399.6</v>
      </c>
      <c r="M1404" s="35">
        <f t="shared" si="64"/>
        <v>0</v>
      </c>
      <c r="N1404" s="35">
        <f t="shared" si="65"/>
        <v>201.44000000000003</v>
      </c>
    </row>
    <row r="1405" spans="1:14">
      <c r="A1405" s="33">
        <v>41331</v>
      </c>
      <c r="B1405" s="29">
        <v>954</v>
      </c>
      <c r="C1405">
        <v>9</v>
      </c>
      <c r="D1405" s="34" t="s">
        <v>169</v>
      </c>
      <c r="E1405" s="34" t="s">
        <v>168</v>
      </c>
      <c r="F1405" s="35">
        <v>48.95</v>
      </c>
      <c r="G1405" s="36">
        <v>0.1</v>
      </c>
      <c r="H1405" s="35">
        <v>44.06</v>
      </c>
      <c r="I1405" s="35">
        <v>24.52</v>
      </c>
      <c r="J1405">
        <v>14</v>
      </c>
      <c r="K1405">
        <v>3018</v>
      </c>
      <c r="L1405" s="37">
        <f t="shared" si="63"/>
        <v>616.84</v>
      </c>
      <c r="M1405" s="35">
        <f t="shared" si="64"/>
        <v>4.8900000000000006</v>
      </c>
      <c r="N1405" s="35">
        <f t="shared" si="65"/>
        <v>273.56000000000006</v>
      </c>
    </row>
    <row r="1406" spans="1:14">
      <c r="A1406" s="33">
        <v>41331</v>
      </c>
      <c r="B1406" s="29">
        <v>955</v>
      </c>
      <c r="C1406">
        <v>6</v>
      </c>
      <c r="D1406" s="34" t="s">
        <v>167</v>
      </c>
      <c r="E1406" s="34" t="s">
        <v>168</v>
      </c>
      <c r="F1406" s="35">
        <v>55.95</v>
      </c>
      <c r="G1406" s="36">
        <v>0</v>
      </c>
      <c r="H1406" s="35">
        <v>55.95</v>
      </c>
      <c r="I1406" s="35">
        <v>16.059999999999999</v>
      </c>
      <c r="J1406">
        <v>7</v>
      </c>
      <c r="K1406">
        <v>3018</v>
      </c>
      <c r="L1406" s="37">
        <f t="shared" si="63"/>
        <v>391.65000000000003</v>
      </c>
      <c r="M1406" s="35">
        <f t="shared" si="64"/>
        <v>0</v>
      </c>
      <c r="N1406" s="35">
        <f t="shared" si="65"/>
        <v>279.23</v>
      </c>
    </row>
    <row r="1407" spans="1:14">
      <c r="A1407" s="33">
        <v>41331</v>
      </c>
      <c r="B1407" s="29">
        <v>956</v>
      </c>
      <c r="C1407">
        <v>22</v>
      </c>
      <c r="D1407" s="34" t="s">
        <v>169</v>
      </c>
      <c r="E1407" s="34" t="s">
        <v>168</v>
      </c>
      <c r="F1407" s="35">
        <v>0.95</v>
      </c>
      <c r="G1407" s="36">
        <v>0</v>
      </c>
      <c r="H1407" s="35">
        <v>0.95</v>
      </c>
      <c r="I1407" s="35">
        <v>0.56999999999999995</v>
      </c>
      <c r="J1407">
        <v>9</v>
      </c>
      <c r="K1407">
        <v>3013</v>
      </c>
      <c r="L1407" s="37">
        <f t="shared" si="63"/>
        <v>8.5499999999999989</v>
      </c>
      <c r="M1407" s="35">
        <f t="shared" si="64"/>
        <v>0</v>
      </c>
      <c r="N1407" s="35">
        <f t="shared" si="65"/>
        <v>3.42</v>
      </c>
    </row>
    <row r="1408" spans="1:14">
      <c r="A1408" s="33">
        <v>41331</v>
      </c>
      <c r="B1408" s="29">
        <v>957</v>
      </c>
      <c r="C1408">
        <v>48</v>
      </c>
      <c r="D1408" s="34" t="s">
        <v>167</v>
      </c>
      <c r="E1408" s="34" t="s">
        <v>168</v>
      </c>
      <c r="F1408" s="35">
        <v>3.95</v>
      </c>
      <c r="G1408" s="36">
        <v>0</v>
      </c>
      <c r="H1408" s="35">
        <v>3.95</v>
      </c>
      <c r="I1408" s="35">
        <v>1.43</v>
      </c>
      <c r="J1408">
        <v>21</v>
      </c>
      <c r="K1408">
        <v>3029</v>
      </c>
      <c r="L1408" s="37">
        <f t="shared" si="63"/>
        <v>82.95</v>
      </c>
      <c r="M1408" s="35">
        <f t="shared" si="64"/>
        <v>0</v>
      </c>
      <c r="N1408" s="35">
        <f t="shared" si="65"/>
        <v>52.920000000000009</v>
      </c>
    </row>
    <row r="1409" spans="1:14">
      <c r="A1409" s="33">
        <v>41331</v>
      </c>
      <c r="B1409" s="29">
        <v>957</v>
      </c>
      <c r="C1409">
        <v>16</v>
      </c>
      <c r="D1409" s="34" t="s">
        <v>167</v>
      </c>
      <c r="E1409" s="34" t="s">
        <v>168</v>
      </c>
      <c r="F1409" s="35">
        <v>27.95</v>
      </c>
      <c r="G1409" s="36">
        <v>0</v>
      </c>
      <c r="H1409" s="35">
        <v>27.95</v>
      </c>
      <c r="I1409" s="35">
        <v>15.85</v>
      </c>
      <c r="J1409">
        <v>5</v>
      </c>
      <c r="K1409">
        <v>3029</v>
      </c>
      <c r="L1409" s="37">
        <f t="shared" si="63"/>
        <v>139.75</v>
      </c>
      <c r="M1409" s="35">
        <f t="shared" si="64"/>
        <v>0</v>
      </c>
      <c r="N1409" s="35">
        <f t="shared" si="65"/>
        <v>60.5</v>
      </c>
    </row>
    <row r="1410" spans="1:14">
      <c r="A1410" s="33">
        <v>41331</v>
      </c>
      <c r="B1410" s="29">
        <v>958</v>
      </c>
      <c r="C1410">
        <v>18</v>
      </c>
      <c r="D1410" s="34" t="s">
        <v>169</v>
      </c>
      <c r="E1410" s="34" t="s">
        <v>168</v>
      </c>
      <c r="F1410" s="35">
        <v>54.95</v>
      </c>
      <c r="G1410" s="36">
        <v>0.1</v>
      </c>
      <c r="H1410" s="35">
        <v>49.46</v>
      </c>
      <c r="I1410" s="35">
        <v>26.65</v>
      </c>
      <c r="J1410">
        <v>18</v>
      </c>
      <c r="K1410">
        <v>3030</v>
      </c>
      <c r="L1410" s="37">
        <f t="shared" si="63"/>
        <v>890.28</v>
      </c>
      <c r="M1410" s="35">
        <f t="shared" si="64"/>
        <v>5.490000000000002</v>
      </c>
      <c r="N1410" s="35">
        <f t="shared" si="65"/>
        <v>410.58000000000004</v>
      </c>
    </row>
    <row r="1411" spans="1:14">
      <c r="A1411" s="33">
        <v>41331</v>
      </c>
      <c r="B1411" s="29">
        <v>958</v>
      </c>
      <c r="C1411">
        <v>5</v>
      </c>
      <c r="D1411" s="34" t="s">
        <v>169</v>
      </c>
      <c r="E1411" s="34" t="s">
        <v>168</v>
      </c>
      <c r="F1411" s="35">
        <v>24.95</v>
      </c>
      <c r="G1411" s="36">
        <v>0</v>
      </c>
      <c r="H1411" s="35">
        <v>24.95</v>
      </c>
      <c r="I1411" s="35">
        <v>12.27</v>
      </c>
      <c r="J1411">
        <v>6</v>
      </c>
      <c r="K1411">
        <v>3030</v>
      </c>
      <c r="L1411" s="37">
        <f t="shared" ref="L1411:L1474" si="66">H1411*J1411</f>
        <v>149.69999999999999</v>
      </c>
      <c r="M1411" s="35">
        <f t="shared" ref="M1411:M1474" si="67">F1411-H1411</f>
        <v>0</v>
      </c>
      <c r="N1411" s="35">
        <f t="shared" ref="N1411:N1474" si="68">(H1411-I1411)*J1411</f>
        <v>76.08</v>
      </c>
    </row>
    <row r="1412" spans="1:14">
      <c r="A1412" s="33">
        <v>41331</v>
      </c>
      <c r="B1412" s="29">
        <v>959</v>
      </c>
      <c r="C1412">
        <v>35</v>
      </c>
      <c r="D1412" s="34" t="s">
        <v>170</v>
      </c>
      <c r="E1412" s="34" t="s">
        <v>168</v>
      </c>
      <c r="F1412" s="35">
        <v>0.95</v>
      </c>
      <c r="G1412" s="36">
        <v>0.1</v>
      </c>
      <c r="H1412" s="35">
        <v>0.86</v>
      </c>
      <c r="I1412" s="35">
        <v>0.47</v>
      </c>
      <c r="J1412">
        <v>10</v>
      </c>
      <c r="K1412">
        <v>3028</v>
      </c>
      <c r="L1412" s="37">
        <f t="shared" si="66"/>
        <v>8.6</v>
      </c>
      <c r="M1412" s="35">
        <f t="shared" si="67"/>
        <v>8.9999999999999969E-2</v>
      </c>
      <c r="N1412" s="35">
        <f t="shared" si="68"/>
        <v>3.9000000000000004</v>
      </c>
    </row>
    <row r="1413" spans="1:14">
      <c r="A1413" s="33">
        <v>41331</v>
      </c>
      <c r="B1413" s="29">
        <v>960</v>
      </c>
      <c r="C1413">
        <v>11</v>
      </c>
      <c r="D1413" s="34" t="s">
        <v>169</v>
      </c>
      <c r="E1413" s="34" t="s">
        <v>168</v>
      </c>
      <c r="F1413" s="35">
        <v>65.95</v>
      </c>
      <c r="G1413" s="36">
        <v>0</v>
      </c>
      <c r="H1413" s="35">
        <v>65.95</v>
      </c>
      <c r="I1413" s="35">
        <v>37.97</v>
      </c>
      <c r="J1413">
        <v>8</v>
      </c>
      <c r="K1413">
        <v>3027</v>
      </c>
      <c r="L1413" s="37">
        <f t="shared" si="66"/>
        <v>527.6</v>
      </c>
      <c r="M1413" s="35">
        <f t="shared" si="67"/>
        <v>0</v>
      </c>
      <c r="N1413" s="35">
        <f t="shared" si="68"/>
        <v>223.84000000000003</v>
      </c>
    </row>
    <row r="1414" spans="1:14">
      <c r="A1414" s="33">
        <v>41332</v>
      </c>
      <c r="B1414" s="29">
        <v>961</v>
      </c>
      <c r="C1414">
        <v>30</v>
      </c>
      <c r="D1414" s="34" t="s">
        <v>173</v>
      </c>
      <c r="E1414" s="34" t="s">
        <v>172</v>
      </c>
      <c r="F1414" s="35">
        <v>10.95</v>
      </c>
      <c r="G1414" s="36">
        <v>0</v>
      </c>
      <c r="H1414" s="35">
        <v>10.95</v>
      </c>
      <c r="I1414" s="35">
        <v>4.8</v>
      </c>
      <c r="J1414">
        <v>11</v>
      </c>
      <c r="K1414">
        <v>3026</v>
      </c>
      <c r="L1414" s="37">
        <f t="shared" si="66"/>
        <v>120.44999999999999</v>
      </c>
      <c r="M1414" s="35">
        <f t="shared" si="67"/>
        <v>0</v>
      </c>
      <c r="N1414" s="35">
        <f t="shared" si="68"/>
        <v>67.649999999999991</v>
      </c>
    </row>
    <row r="1415" spans="1:14">
      <c r="A1415" s="33">
        <v>41332</v>
      </c>
      <c r="B1415" s="29">
        <v>961</v>
      </c>
      <c r="C1415">
        <v>20</v>
      </c>
      <c r="D1415" s="34" t="s">
        <v>173</v>
      </c>
      <c r="E1415" s="34" t="s">
        <v>172</v>
      </c>
      <c r="F1415" s="35">
        <v>16.95</v>
      </c>
      <c r="G1415" s="36">
        <v>0</v>
      </c>
      <c r="H1415" s="35">
        <v>16.95</v>
      </c>
      <c r="I1415" s="35">
        <v>6.76</v>
      </c>
      <c r="J1415">
        <v>22</v>
      </c>
      <c r="K1415">
        <v>3026</v>
      </c>
      <c r="L1415" s="37">
        <f t="shared" si="66"/>
        <v>372.9</v>
      </c>
      <c r="M1415" s="35">
        <f t="shared" si="67"/>
        <v>0</v>
      </c>
      <c r="N1415" s="35">
        <f t="shared" si="68"/>
        <v>224.17999999999998</v>
      </c>
    </row>
    <row r="1416" spans="1:14">
      <c r="A1416" s="33">
        <v>41332</v>
      </c>
      <c r="B1416" s="29">
        <v>962</v>
      </c>
      <c r="C1416">
        <v>24</v>
      </c>
      <c r="D1416" s="34" t="s">
        <v>173</v>
      </c>
      <c r="E1416" s="34" t="s">
        <v>172</v>
      </c>
      <c r="F1416" s="35">
        <v>27.95</v>
      </c>
      <c r="G1416" s="36">
        <v>0</v>
      </c>
      <c r="H1416" s="35">
        <v>27.95</v>
      </c>
      <c r="I1416" s="35">
        <v>16.8</v>
      </c>
      <c r="J1416">
        <v>13</v>
      </c>
      <c r="K1416">
        <v>3015</v>
      </c>
      <c r="L1416" s="37">
        <f t="shared" si="66"/>
        <v>363.34999999999997</v>
      </c>
      <c r="M1416" s="35">
        <f t="shared" si="67"/>
        <v>0</v>
      </c>
      <c r="N1416" s="35">
        <f t="shared" si="68"/>
        <v>144.94999999999999</v>
      </c>
    </row>
    <row r="1417" spans="1:14">
      <c r="A1417" s="33">
        <v>41332</v>
      </c>
      <c r="B1417" s="29">
        <v>963</v>
      </c>
      <c r="C1417">
        <v>36</v>
      </c>
      <c r="D1417" s="34" t="s">
        <v>171</v>
      </c>
      <c r="E1417" s="34" t="s">
        <v>172</v>
      </c>
      <c r="F1417" s="35">
        <v>26.95</v>
      </c>
      <c r="G1417" s="36">
        <v>0</v>
      </c>
      <c r="H1417" s="35">
        <v>26.95</v>
      </c>
      <c r="I1417" s="35">
        <v>12.53</v>
      </c>
      <c r="J1417">
        <v>6</v>
      </c>
      <c r="K1417">
        <v>3018</v>
      </c>
      <c r="L1417" s="37">
        <f t="shared" si="66"/>
        <v>161.69999999999999</v>
      </c>
      <c r="M1417" s="35">
        <f t="shared" si="67"/>
        <v>0</v>
      </c>
      <c r="N1417" s="35">
        <f t="shared" si="68"/>
        <v>86.52</v>
      </c>
    </row>
    <row r="1418" spans="1:14">
      <c r="A1418" s="33">
        <v>41332</v>
      </c>
      <c r="B1418" s="29">
        <v>964</v>
      </c>
      <c r="C1418">
        <v>26</v>
      </c>
      <c r="D1418" s="34" t="s">
        <v>171</v>
      </c>
      <c r="E1418" s="34" t="s">
        <v>172</v>
      </c>
      <c r="F1418" s="35">
        <v>0.95</v>
      </c>
      <c r="G1418" s="36">
        <v>0</v>
      </c>
      <c r="H1418" s="35">
        <v>0.95</v>
      </c>
      <c r="I1418" s="35">
        <v>0.42</v>
      </c>
      <c r="J1418">
        <v>7</v>
      </c>
      <c r="K1418">
        <v>3015</v>
      </c>
      <c r="L1418" s="37">
        <f t="shared" si="66"/>
        <v>6.6499999999999995</v>
      </c>
      <c r="M1418" s="35">
        <f t="shared" si="67"/>
        <v>0</v>
      </c>
      <c r="N1418" s="35">
        <f t="shared" si="68"/>
        <v>3.71</v>
      </c>
    </row>
    <row r="1419" spans="1:14">
      <c r="A1419" s="33">
        <v>41332</v>
      </c>
      <c r="B1419" s="29">
        <v>964</v>
      </c>
      <c r="C1419">
        <v>25</v>
      </c>
      <c r="D1419" s="34" t="s">
        <v>171</v>
      </c>
      <c r="E1419" s="34" t="s">
        <v>172</v>
      </c>
      <c r="F1419" s="35">
        <v>0.95</v>
      </c>
      <c r="G1419" s="36">
        <v>0</v>
      </c>
      <c r="H1419" s="35">
        <v>0.95</v>
      </c>
      <c r="I1419" s="35">
        <v>0.35</v>
      </c>
      <c r="J1419">
        <v>11</v>
      </c>
      <c r="K1419">
        <v>3015</v>
      </c>
      <c r="L1419" s="37">
        <f t="shared" si="66"/>
        <v>10.45</v>
      </c>
      <c r="M1419" s="35">
        <f t="shared" si="67"/>
        <v>0</v>
      </c>
      <c r="N1419" s="35">
        <f t="shared" si="68"/>
        <v>6.6</v>
      </c>
    </row>
    <row r="1420" spans="1:14">
      <c r="A1420" s="33">
        <v>41332</v>
      </c>
      <c r="B1420" s="29">
        <v>965</v>
      </c>
      <c r="C1420">
        <v>41</v>
      </c>
      <c r="D1420" s="34" t="s">
        <v>173</v>
      </c>
      <c r="E1420" s="34" t="s">
        <v>172</v>
      </c>
      <c r="F1420" s="35">
        <v>18.95</v>
      </c>
      <c r="G1420" s="36">
        <v>0</v>
      </c>
      <c r="H1420" s="35">
        <v>18.95</v>
      </c>
      <c r="I1420" s="35">
        <v>9.98</v>
      </c>
      <c r="J1420">
        <v>6</v>
      </c>
      <c r="K1420">
        <v>3012</v>
      </c>
      <c r="L1420" s="37">
        <f t="shared" si="66"/>
        <v>113.69999999999999</v>
      </c>
      <c r="M1420" s="35">
        <f t="shared" si="67"/>
        <v>0</v>
      </c>
      <c r="N1420" s="35">
        <f t="shared" si="68"/>
        <v>53.819999999999993</v>
      </c>
    </row>
    <row r="1421" spans="1:14">
      <c r="A1421" s="33">
        <v>41332</v>
      </c>
      <c r="B1421" s="29">
        <v>965</v>
      </c>
      <c r="C1421">
        <v>40</v>
      </c>
      <c r="D1421" s="34" t="s">
        <v>173</v>
      </c>
      <c r="E1421" s="34" t="s">
        <v>172</v>
      </c>
      <c r="F1421" s="35">
        <v>16.95</v>
      </c>
      <c r="G1421" s="36">
        <v>0.1</v>
      </c>
      <c r="H1421" s="35">
        <v>15.26</v>
      </c>
      <c r="I1421" s="35">
        <v>6.53</v>
      </c>
      <c r="J1421">
        <v>28</v>
      </c>
      <c r="K1421">
        <v>3012</v>
      </c>
      <c r="L1421" s="37">
        <f t="shared" si="66"/>
        <v>427.28</v>
      </c>
      <c r="M1421" s="35">
        <f t="shared" si="67"/>
        <v>1.6899999999999995</v>
      </c>
      <c r="N1421" s="35">
        <f t="shared" si="68"/>
        <v>244.44</v>
      </c>
    </row>
    <row r="1422" spans="1:14">
      <c r="A1422" s="33">
        <v>41332</v>
      </c>
      <c r="B1422" s="29">
        <v>965</v>
      </c>
      <c r="C1422">
        <v>45</v>
      </c>
      <c r="D1422" s="34" t="s">
        <v>173</v>
      </c>
      <c r="E1422" s="34" t="s">
        <v>172</v>
      </c>
      <c r="F1422" s="35">
        <v>38.950000000000003</v>
      </c>
      <c r="G1422" s="36">
        <v>0</v>
      </c>
      <c r="H1422" s="35">
        <v>38.950000000000003</v>
      </c>
      <c r="I1422" s="35">
        <v>22.33</v>
      </c>
      <c r="J1422">
        <v>1</v>
      </c>
      <c r="K1422">
        <v>3012</v>
      </c>
      <c r="L1422" s="37">
        <f t="shared" si="66"/>
        <v>38.950000000000003</v>
      </c>
      <c r="M1422" s="35">
        <f t="shared" si="67"/>
        <v>0</v>
      </c>
      <c r="N1422" s="35">
        <f t="shared" si="68"/>
        <v>16.620000000000005</v>
      </c>
    </row>
    <row r="1423" spans="1:14">
      <c r="A1423" s="33">
        <v>41333</v>
      </c>
      <c r="B1423" s="29">
        <v>966</v>
      </c>
      <c r="C1423">
        <v>12</v>
      </c>
      <c r="D1423" s="34" t="s">
        <v>167</v>
      </c>
      <c r="E1423" s="34" t="s">
        <v>172</v>
      </c>
      <c r="F1423" s="35">
        <v>47.95</v>
      </c>
      <c r="G1423" s="36">
        <v>0</v>
      </c>
      <c r="H1423" s="35">
        <v>47.95</v>
      </c>
      <c r="I1423" s="35">
        <v>20.7</v>
      </c>
      <c r="J1423">
        <v>1</v>
      </c>
      <c r="K1423">
        <v>3033</v>
      </c>
      <c r="L1423" s="37">
        <f t="shared" si="66"/>
        <v>47.95</v>
      </c>
      <c r="M1423" s="35">
        <f t="shared" si="67"/>
        <v>0</v>
      </c>
      <c r="N1423" s="35">
        <f t="shared" si="68"/>
        <v>27.250000000000004</v>
      </c>
    </row>
    <row r="1424" spans="1:14">
      <c r="A1424" s="33">
        <v>41333</v>
      </c>
      <c r="B1424" s="29">
        <v>966</v>
      </c>
      <c r="C1424">
        <v>39</v>
      </c>
      <c r="D1424" s="34" t="s">
        <v>167</v>
      </c>
      <c r="E1424" s="34" t="s">
        <v>172</v>
      </c>
      <c r="F1424" s="35">
        <v>26.95</v>
      </c>
      <c r="G1424" s="36">
        <v>0</v>
      </c>
      <c r="H1424" s="35">
        <v>26.95</v>
      </c>
      <c r="I1424" s="35">
        <v>12.24</v>
      </c>
      <c r="J1424">
        <v>14</v>
      </c>
      <c r="K1424">
        <v>3033</v>
      </c>
      <c r="L1424" s="37">
        <f t="shared" si="66"/>
        <v>377.3</v>
      </c>
      <c r="M1424" s="35">
        <f t="shared" si="67"/>
        <v>0</v>
      </c>
      <c r="N1424" s="35">
        <f t="shared" si="68"/>
        <v>205.94</v>
      </c>
    </row>
    <row r="1425" spans="1:14">
      <c r="A1425" s="33">
        <v>41333</v>
      </c>
      <c r="B1425" s="29">
        <v>967</v>
      </c>
      <c r="C1425">
        <v>32</v>
      </c>
      <c r="D1425" s="34" t="s">
        <v>169</v>
      </c>
      <c r="E1425" s="34" t="s">
        <v>172</v>
      </c>
      <c r="F1425" s="35">
        <v>22.95</v>
      </c>
      <c r="G1425" s="36">
        <v>0</v>
      </c>
      <c r="H1425" s="35">
        <v>22.95</v>
      </c>
      <c r="I1425" s="35">
        <v>11.78</v>
      </c>
      <c r="J1425">
        <v>4</v>
      </c>
      <c r="K1425">
        <v>3022</v>
      </c>
      <c r="L1425" s="37">
        <f t="shared" si="66"/>
        <v>91.8</v>
      </c>
      <c r="M1425" s="35">
        <f t="shared" si="67"/>
        <v>0</v>
      </c>
      <c r="N1425" s="35">
        <f t="shared" si="68"/>
        <v>44.68</v>
      </c>
    </row>
    <row r="1426" spans="1:14">
      <c r="A1426" s="33">
        <v>41333</v>
      </c>
      <c r="B1426" s="29">
        <v>968</v>
      </c>
      <c r="C1426">
        <v>18</v>
      </c>
      <c r="D1426" s="34" t="s">
        <v>167</v>
      </c>
      <c r="E1426" s="34" t="s">
        <v>172</v>
      </c>
      <c r="F1426" s="35">
        <v>54.95</v>
      </c>
      <c r="G1426" s="36">
        <v>0</v>
      </c>
      <c r="H1426" s="35">
        <v>54.95</v>
      </c>
      <c r="I1426" s="35">
        <v>26.65</v>
      </c>
      <c r="J1426">
        <v>9</v>
      </c>
      <c r="K1426">
        <v>3020</v>
      </c>
      <c r="L1426" s="37">
        <f t="shared" si="66"/>
        <v>494.55</v>
      </c>
      <c r="M1426" s="35">
        <f t="shared" si="67"/>
        <v>0</v>
      </c>
      <c r="N1426" s="35">
        <f t="shared" si="68"/>
        <v>254.70000000000005</v>
      </c>
    </row>
    <row r="1427" spans="1:14">
      <c r="A1427" s="33">
        <v>41333</v>
      </c>
      <c r="B1427" s="29">
        <v>968</v>
      </c>
      <c r="C1427">
        <v>7</v>
      </c>
      <c r="D1427" s="34" t="s">
        <v>167</v>
      </c>
      <c r="E1427" s="34" t="s">
        <v>172</v>
      </c>
      <c r="F1427" s="35">
        <v>20.95</v>
      </c>
      <c r="G1427" s="36">
        <v>0</v>
      </c>
      <c r="H1427" s="35">
        <v>20.95</v>
      </c>
      <c r="I1427" s="35">
        <v>10.039999999999999</v>
      </c>
      <c r="J1427">
        <v>12</v>
      </c>
      <c r="K1427">
        <v>3020</v>
      </c>
      <c r="L1427" s="37">
        <f t="shared" si="66"/>
        <v>251.39999999999998</v>
      </c>
      <c r="M1427" s="35">
        <f t="shared" si="67"/>
        <v>0</v>
      </c>
      <c r="N1427" s="35">
        <f t="shared" si="68"/>
        <v>130.92000000000002</v>
      </c>
    </row>
    <row r="1428" spans="1:14">
      <c r="A1428" s="33">
        <v>41333</v>
      </c>
      <c r="B1428" s="29">
        <v>969</v>
      </c>
      <c r="C1428">
        <v>23</v>
      </c>
      <c r="D1428" s="34" t="s">
        <v>169</v>
      </c>
      <c r="E1428" s="34" t="s">
        <v>172</v>
      </c>
      <c r="F1428" s="35">
        <v>2.95</v>
      </c>
      <c r="G1428" s="36">
        <v>0</v>
      </c>
      <c r="H1428" s="35">
        <v>2.95</v>
      </c>
      <c r="I1428" s="35">
        <v>1.68</v>
      </c>
      <c r="J1428">
        <v>8</v>
      </c>
      <c r="K1428">
        <v>3021</v>
      </c>
      <c r="L1428" s="37">
        <f t="shared" si="66"/>
        <v>23.6</v>
      </c>
      <c r="M1428" s="35">
        <f t="shared" si="67"/>
        <v>0</v>
      </c>
      <c r="N1428" s="35">
        <f t="shared" si="68"/>
        <v>10.160000000000002</v>
      </c>
    </row>
    <row r="1429" spans="1:14">
      <c r="A1429" s="33">
        <v>41333</v>
      </c>
      <c r="B1429" s="29">
        <v>970</v>
      </c>
      <c r="C1429">
        <v>3</v>
      </c>
      <c r="D1429" s="34" t="s">
        <v>169</v>
      </c>
      <c r="E1429" s="34" t="s">
        <v>172</v>
      </c>
      <c r="F1429" s="35">
        <v>59.95</v>
      </c>
      <c r="G1429" s="36">
        <v>0</v>
      </c>
      <c r="H1429" s="35">
        <v>59.95</v>
      </c>
      <c r="I1429" s="35">
        <v>28.73</v>
      </c>
      <c r="J1429">
        <v>7</v>
      </c>
      <c r="K1429">
        <v>3014</v>
      </c>
      <c r="L1429" s="37">
        <f t="shared" si="66"/>
        <v>419.65000000000003</v>
      </c>
      <c r="M1429" s="35">
        <f t="shared" si="67"/>
        <v>0</v>
      </c>
      <c r="N1429" s="35">
        <f t="shared" si="68"/>
        <v>218.54000000000002</v>
      </c>
    </row>
    <row r="1430" spans="1:14">
      <c r="A1430" s="33">
        <v>41333</v>
      </c>
      <c r="B1430" s="29">
        <v>970</v>
      </c>
      <c r="C1430">
        <v>44</v>
      </c>
      <c r="D1430" s="34" t="s">
        <v>169</v>
      </c>
      <c r="E1430" s="34" t="s">
        <v>172</v>
      </c>
      <c r="F1430" s="35">
        <v>38.950000000000003</v>
      </c>
      <c r="G1430" s="36">
        <v>0</v>
      </c>
      <c r="H1430" s="35">
        <v>38.950000000000003</v>
      </c>
      <c r="I1430" s="35">
        <v>24.76</v>
      </c>
      <c r="J1430">
        <v>9</v>
      </c>
      <c r="K1430">
        <v>3014</v>
      </c>
      <c r="L1430" s="37">
        <f t="shared" si="66"/>
        <v>350.55</v>
      </c>
      <c r="M1430" s="35">
        <f t="shared" si="67"/>
        <v>0</v>
      </c>
      <c r="N1430" s="35">
        <f t="shared" si="68"/>
        <v>127.71000000000001</v>
      </c>
    </row>
    <row r="1431" spans="1:14">
      <c r="A1431" s="33">
        <v>41333</v>
      </c>
      <c r="B1431" s="29">
        <v>970</v>
      </c>
      <c r="C1431">
        <v>47</v>
      </c>
      <c r="D1431" s="34" t="s">
        <v>169</v>
      </c>
      <c r="E1431" s="34" t="s">
        <v>172</v>
      </c>
      <c r="F1431" s="35">
        <v>28.95</v>
      </c>
      <c r="G1431" s="36">
        <v>0</v>
      </c>
      <c r="H1431" s="35">
        <v>28.95</v>
      </c>
      <c r="I1431" s="35">
        <v>8.86</v>
      </c>
      <c r="J1431">
        <v>22</v>
      </c>
      <c r="K1431">
        <v>3014</v>
      </c>
      <c r="L1431" s="37">
        <f t="shared" si="66"/>
        <v>636.9</v>
      </c>
      <c r="M1431" s="35">
        <f t="shared" si="67"/>
        <v>0</v>
      </c>
      <c r="N1431" s="35">
        <f t="shared" si="68"/>
        <v>441.98</v>
      </c>
    </row>
    <row r="1432" spans="1:14">
      <c r="A1432" s="33">
        <v>41333</v>
      </c>
      <c r="B1432" s="29">
        <v>970</v>
      </c>
      <c r="C1432">
        <v>31</v>
      </c>
      <c r="D1432" s="34" t="s">
        <v>169</v>
      </c>
      <c r="E1432" s="34" t="s">
        <v>172</v>
      </c>
      <c r="F1432" s="35">
        <v>0.95</v>
      </c>
      <c r="G1432" s="36">
        <v>0</v>
      </c>
      <c r="H1432" s="35">
        <v>0.95</v>
      </c>
      <c r="I1432" s="35">
        <v>0.34</v>
      </c>
      <c r="J1432">
        <v>10</v>
      </c>
      <c r="K1432">
        <v>3014</v>
      </c>
      <c r="L1432" s="37">
        <f t="shared" si="66"/>
        <v>9.5</v>
      </c>
      <c r="M1432" s="35">
        <f t="shared" si="67"/>
        <v>0</v>
      </c>
      <c r="N1432" s="35">
        <f t="shared" si="68"/>
        <v>6.0999999999999988</v>
      </c>
    </row>
    <row r="1433" spans="1:14">
      <c r="A1433" s="33">
        <v>41333</v>
      </c>
      <c r="B1433" s="29">
        <v>971</v>
      </c>
      <c r="C1433">
        <v>20</v>
      </c>
      <c r="D1433" s="34" t="s">
        <v>169</v>
      </c>
      <c r="E1433" s="34" t="s">
        <v>172</v>
      </c>
      <c r="F1433" s="35">
        <v>16.95</v>
      </c>
      <c r="G1433" s="36">
        <v>0</v>
      </c>
      <c r="H1433" s="35">
        <v>16.95</v>
      </c>
      <c r="I1433" s="35">
        <v>6.76</v>
      </c>
      <c r="J1433">
        <v>14</v>
      </c>
      <c r="K1433">
        <v>3015</v>
      </c>
      <c r="L1433" s="37">
        <f t="shared" si="66"/>
        <v>237.29999999999998</v>
      </c>
      <c r="M1433" s="35">
        <f t="shared" si="67"/>
        <v>0</v>
      </c>
      <c r="N1433" s="35">
        <f t="shared" si="68"/>
        <v>142.66</v>
      </c>
    </row>
    <row r="1434" spans="1:14">
      <c r="A1434" s="33">
        <v>41333</v>
      </c>
      <c r="B1434" s="29">
        <v>971</v>
      </c>
      <c r="C1434">
        <v>4</v>
      </c>
      <c r="D1434" s="34" t="s">
        <v>169</v>
      </c>
      <c r="E1434" s="34" t="s">
        <v>172</v>
      </c>
      <c r="F1434" s="35">
        <v>73.95</v>
      </c>
      <c r="G1434" s="36">
        <v>0</v>
      </c>
      <c r="H1434" s="35">
        <v>73.95</v>
      </c>
      <c r="I1434" s="35">
        <v>38.86</v>
      </c>
      <c r="J1434">
        <v>2</v>
      </c>
      <c r="K1434">
        <v>3015</v>
      </c>
      <c r="L1434" s="37">
        <f t="shared" si="66"/>
        <v>147.9</v>
      </c>
      <c r="M1434" s="35">
        <f t="shared" si="67"/>
        <v>0</v>
      </c>
      <c r="N1434" s="35">
        <f t="shared" si="68"/>
        <v>70.180000000000007</v>
      </c>
    </row>
    <row r="1435" spans="1:14">
      <c r="A1435" s="33">
        <v>41333</v>
      </c>
      <c r="B1435" s="29">
        <v>972</v>
      </c>
      <c r="C1435">
        <v>49</v>
      </c>
      <c r="D1435" s="34" t="s">
        <v>167</v>
      </c>
      <c r="E1435" s="34" t="s">
        <v>172</v>
      </c>
      <c r="F1435" s="35">
        <v>63.95</v>
      </c>
      <c r="G1435" s="36">
        <v>0</v>
      </c>
      <c r="H1435" s="35">
        <v>63.95</v>
      </c>
      <c r="I1435" s="35">
        <v>27.1</v>
      </c>
      <c r="J1435">
        <v>2</v>
      </c>
      <c r="K1435">
        <v>3014</v>
      </c>
      <c r="L1435" s="37">
        <f t="shared" si="66"/>
        <v>127.9</v>
      </c>
      <c r="M1435" s="35">
        <f t="shared" si="67"/>
        <v>0</v>
      </c>
      <c r="N1435" s="35">
        <f t="shared" si="68"/>
        <v>73.7</v>
      </c>
    </row>
    <row r="1436" spans="1:14">
      <c r="A1436" s="33">
        <v>41333</v>
      </c>
      <c r="B1436" s="29">
        <v>972</v>
      </c>
      <c r="C1436">
        <v>6</v>
      </c>
      <c r="D1436" s="34" t="s">
        <v>167</v>
      </c>
      <c r="E1436" s="34" t="s">
        <v>172</v>
      </c>
      <c r="F1436" s="35">
        <v>55.95</v>
      </c>
      <c r="G1436" s="36">
        <v>0</v>
      </c>
      <c r="H1436" s="35">
        <v>55.95</v>
      </c>
      <c r="I1436" s="35">
        <v>16.059999999999999</v>
      </c>
      <c r="J1436">
        <v>5</v>
      </c>
      <c r="K1436">
        <v>3014</v>
      </c>
      <c r="L1436" s="37">
        <f t="shared" si="66"/>
        <v>279.75</v>
      </c>
      <c r="M1436" s="35">
        <f t="shared" si="67"/>
        <v>0</v>
      </c>
      <c r="N1436" s="35">
        <f t="shared" si="68"/>
        <v>199.45</v>
      </c>
    </row>
    <row r="1437" spans="1:14">
      <c r="A1437" s="33">
        <v>41333</v>
      </c>
      <c r="B1437" s="29">
        <v>973</v>
      </c>
      <c r="C1437">
        <v>12</v>
      </c>
      <c r="D1437" s="34" t="s">
        <v>167</v>
      </c>
      <c r="E1437" s="34" t="s">
        <v>172</v>
      </c>
      <c r="F1437" s="35">
        <v>47.95</v>
      </c>
      <c r="G1437" s="36">
        <v>0</v>
      </c>
      <c r="H1437" s="35">
        <v>47.95</v>
      </c>
      <c r="I1437" s="35">
        <v>20.7</v>
      </c>
      <c r="J1437">
        <v>1</v>
      </c>
      <c r="K1437">
        <v>3020</v>
      </c>
      <c r="L1437" s="37">
        <f t="shared" si="66"/>
        <v>47.95</v>
      </c>
      <c r="M1437" s="35">
        <f t="shared" si="67"/>
        <v>0</v>
      </c>
      <c r="N1437" s="35">
        <f t="shared" si="68"/>
        <v>27.250000000000004</v>
      </c>
    </row>
    <row r="1438" spans="1:14">
      <c r="A1438" s="33">
        <v>41333</v>
      </c>
      <c r="B1438" s="29">
        <v>974</v>
      </c>
      <c r="C1438">
        <v>43</v>
      </c>
      <c r="D1438" s="34" t="s">
        <v>169</v>
      </c>
      <c r="E1438" s="34" t="s">
        <v>172</v>
      </c>
      <c r="F1438" s="35">
        <v>11.95</v>
      </c>
      <c r="G1438" s="36">
        <v>0</v>
      </c>
      <c r="H1438" s="35">
        <v>11.95</v>
      </c>
      <c r="I1438" s="35">
        <v>3.32</v>
      </c>
      <c r="J1438">
        <v>5</v>
      </c>
      <c r="K1438">
        <v>3029</v>
      </c>
      <c r="L1438" s="37">
        <f t="shared" si="66"/>
        <v>59.75</v>
      </c>
      <c r="M1438" s="35">
        <f t="shared" si="67"/>
        <v>0</v>
      </c>
      <c r="N1438" s="35">
        <f t="shared" si="68"/>
        <v>43.149999999999991</v>
      </c>
    </row>
    <row r="1439" spans="1:14">
      <c r="A1439" s="33">
        <v>41333</v>
      </c>
      <c r="B1439" s="29">
        <v>974</v>
      </c>
      <c r="C1439">
        <v>40</v>
      </c>
      <c r="D1439" s="34" t="s">
        <v>169</v>
      </c>
      <c r="E1439" s="34" t="s">
        <v>172</v>
      </c>
      <c r="F1439" s="35">
        <v>16.95</v>
      </c>
      <c r="G1439" s="36">
        <v>0</v>
      </c>
      <c r="H1439" s="35">
        <v>16.95</v>
      </c>
      <c r="I1439" s="35">
        <v>6.53</v>
      </c>
      <c r="J1439">
        <v>15</v>
      </c>
      <c r="K1439">
        <v>3029</v>
      </c>
      <c r="L1439" s="37">
        <f t="shared" si="66"/>
        <v>254.25</v>
      </c>
      <c r="M1439" s="35">
        <f t="shared" si="67"/>
        <v>0</v>
      </c>
      <c r="N1439" s="35">
        <f t="shared" si="68"/>
        <v>156.29999999999998</v>
      </c>
    </row>
    <row r="1440" spans="1:14">
      <c r="A1440" s="33">
        <v>41333</v>
      </c>
      <c r="B1440" s="29">
        <v>974</v>
      </c>
      <c r="C1440">
        <v>21</v>
      </c>
      <c r="D1440" s="34" t="s">
        <v>169</v>
      </c>
      <c r="E1440" s="34" t="s">
        <v>172</v>
      </c>
      <c r="F1440" s="35">
        <v>26.95</v>
      </c>
      <c r="G1440" s="36">
        <v>0</v>
      </c>
      <c r="H1440" s="35">
        <v>26.95</v>
      </c>
      <c r="I1440" s="35">
        <v>12.42</v>
      </c>
      <c r="J1440">
        <v>6</v>
      </c>
      <c r="K1440">
        <v>3029</v>
      </c>
      <c r="L1440" s="37">
        <f t="shared" si="66"/>
        <v>161.69999999999999</v>
      </c>
      <c r="M1440" s="35">
        <f t="shared" si="67"/>
        <v>0</v>
      </c>
      <c r="N1440" s="35">
        <f t="shared" si="68"/>
        <v>87.179999999999993</v>
      </c>
    </row>
    <row r="1441" spans="1:14">
      <c r="A1441" s="33">
        <v>41333</v>
      </c>
      <c r="B1441" s="29">
        <v>975</v>
      </c>
      <c r="C1441">
        <v>49</v>
      </c>
      <c r="D1441" s="34" t="s">
        <v>167</v>
      </c>
      <c r="E1441" s="34" t="s">
        <v>172</v>
      </c>
      <c r="F1441" s="35">
        <v>63.95</v>
      </c>
      <c r="G1441" s="36">
        <v>0</v>
      </c>
      <c r="H1441" s="35">
        <v>63.95</v>
      </c>
      <c r="I1441" s="35">
        <v>27.1</v>
      </c>
      <c r="J1441">
        <v>2</v>
      </c>
      <c r="K1441">
        <v>3024</v>
      </c>
      <c r="L1441" s="37">
        <f t="shared" si="66"/>
        <v>127.9</v>
      </c>
      <c r="M1441" s="35">
        <f t="shared" si="67"/>
        <v>0</v>
      </c>
      <c r="N1441" s="35">
        <f t="shared" si="68"/>
        <v>73.7</v>
      </c>
    </row>
    <row r="1442" spans="1:14">
      <c r="A1442" s="33">
        <v>41333</v>
      </c>
      <c r="B1442" s="29">
        <v>976</v>
      </c>
      <c r="C1442">
        <v>9</v>
      </c>
      <c r="D1442" s="34" t="s">
        <v>167</v>
      </c>
      <c r="E1442" s="34" t="s">
        <v>172</v>
      </c>
      <c r="F1442" s="35">
        <v>48.95</v>
      </c>
      <c r="G1442" s="36">
        <v>0</v>
      </c>
      <c r="H1442" s="35">
        <v>48.95</v>
      </c>
      <c r="I1442" s="35">
        <v>24.52</v>
      </c>
      <c r="J1442">
        <v>13</v>
      </c>
      <c r="K1442">
        <v>3020</v>
      </c>
      <c r="L1442" s="37">
        <f t="shared" si="66"/>
        <v>636.35</v>
      </c>
      <c r="M1442" s="35">
        <f t="shared" si="67"/>
        <v>0</v>
      </c>
      <c r="N1442" s="35">
        <f t="shared" si="68"/>
        <v>317.59000000000003</v>
      </c>
    </row>
    <row r="1443" spans="1:14">
      <c r="A1443" s="33">
        <v>41333</v>
      </c>
      <c r="B1443" s="29">
        <v>977</v>
      </c>
      <c r="C1443">
        <v>1</v>
      </c>
      <c r="D1443" s="34" t="s">
        <v>169</v>
      </c>
      <c r="E1443" s="34" t="s">
        <v>172</v>
      </c>
      <c r="F1443" s="35">
        <v>43.95</v>
      </c>
      <c r="G1443" s="36">
        <v>0</v>
      </c>
      <c r="H1443" s="35">
        <v>43.95</v>
      </c>
      <c r="I1443" s="35">
        <v>25.6</v>
      </c>
      <c r="J1443">
        <v>3</v>
      </c>
      <c r="K1443">
        <v>3022</v>
      </c>
      <c r="L1443" s="37">
        <f t="shared" si="66"/>
        <v>131.85000000000002</v>
      </c>
      <c r="M1443" s="35">
        <f t="shared" si="67"/>
        <v>0</v>
      </c>
      <c r="N1443" s="35">
        <f t="shared" si="68"/>
        <v>55.050000000000004</v>
      </c>
    </row>
    <row r="1444" spans="1:14">
      <c r="A1444" s="33">
        <v>41333</v>
      </c>
      <c r="B1444" s="29">
        <v>978</v>
      </c>
      <c r="C1444">
        <v>34</v>
      </c>
      <c r="D1444" s="34" t="s">
        <v>169</v>
      </c>
      <c r="E1444" s="34" t="s">
        <v>172</v>
      </c>
      <c r="F1444" s="35">
        <v>37.950000000000003</v>
      </c>
      <c r="G1444" s="36">
        <v>0</v>
      </c>
      <c r="H1444" s="35">
        <v>37.950000000000003</v>
      </c>
      <c r="I1444" s="35">
        <v>15.35</v>
      </c>
      <c r="J1444">
        <v>11</v>
      </c>
      <c r="K1444">
        <v>3018</v>
      </c>
      <c r="L1444" s="37">
        <f t="shared" si="66"/>
        <v>417.45000000000005</v>
      </c>
      <c r="M1444" s="35">
        <f t="shared" si="67"/>
        <v>0</v>
      </c>
      <c r="N1444" s="35">
        <f t="shared" si="68"/>
        <v>248.60000000000002</v>
      </c>
    </row>
    <row r="1445" spans="1:14">
      <c r="A1445" s="33">
        <v>41333</v>
      </c>
      <c r="B1445" s="29">
        <v>979</v>
      </c>
      <c r="C1445">
        <v>12</v>
      </c>
      <c r="D1445" s="34" t="s">
        <v>167</v>
      </c>
      <c r="E1445" s="34" t="s">
        <v>172</v>
      </c>
      <c r="F1445" s="35">
        <v>47.95</v>
      </c>
      <c r="G1445" s="36">
        <v>0</v>
      </c>
      <c r="H1445" s="35">
        <v>47.95</v>
      </c>
      <c r="I1445" s="35">
        <v>20.7</v>
      </c>
      <c r="J1445">
        <v>1</v>
      </c>
      <c r="K1445">
        <v>3016</v>
      </c>
      <c r="L1445" s="37">
        <f t="shared" si="66"/>
        <v>47.95</v>
      </c>
      <c r="M1445" s="35">
        <f t="shared" si="67"/>
        <v>0</v>
      </c>
      <c r="N1445" s="35">
        <f t="shared" si="68"/>
        <v>27.250000000000004</v>
      </c>
    </row>
    <row r="1446" spans="1:14">
      <c r="A1446" s="33">
        <v>41333</v>
      </c>
      <c r="B1446" s="29">
        <v>979</v>
      </c>
      <c r="C1446">
        <v>21</v>
      </c>
      <c r="D1446" s="34" t="s">
        <v>167</v>
      </c>
      <c r="E1446" s="34" t="s">
        <v>172</v>
      </c>
      <c r="F1446" s="35">
        <v>26.95</v>
      </c>
      <c r="G1446" s="36">
        <v>0</v>
      </c>
      <c r="H1446" s="35">
        <v>26.95</v>
      </c>
      <c r="I1446" s="35">
        <v>12.42</v>
      </c>
      <c r="J1446">
        <v>7</v>
      </c>
      <c r="K1446">
        <v>3016</v>
      </c>
      <c r="L1446" s="37">
        <f t="shared" si="66"/>
        <v>188.65</v>
      </c>
      <c r="M1446" s="35">
        <f t="shared" si="67"/>
        <v>0</v>
      </c>
      <c r="N1446" s="35">
        <f t="shared" si="68"/>
        <v>101.71</v>
      </c>
    </row>
    <row r="1447" spans="1:14">
      <c r="A1447" s="33">
        <v>41333</v>
      </c>
      <c r="B1447" s="29">
        <v>980</v>
      </c>
      <c r="C1447">
        <v>33</v>
      </c>
      <c r="D1447" s="34" t="s">
        <v>169</v>
      </c>
      <c r="E1447" s="34" t="s">
        <v>172</v>
      </c>
      <c r="F1447" s="35">
        <v>19.95</v>
      </c>
      <c r="G1447" s="36">
        <v>0</v>
      </c>
      <c r="H1447" s="35">
        <v>19.95</v>
      </c>
      <c r="I1447" s="35">
        <v>9.7799999999999994</v>
      </c>
      <c r="J1447">
        <v>1</v>
      </c>
      <c r="K1447">
        <v>3027</v>
      </c>
      <c r="L1447" s="37">
        <f t="shared" si="66"/>
        <v>19.95</v>
      </c>
      <c r="M1447" s="35">
        <f t="shared" si="67"/>
        <v>0</v>
      </c>
      <c r="N1447" s="35">
        <f t="shared" si="68"/>
        <v>10.17</v>
      </c>
    </row>
    <row r="1448" spans="1:14">
      <c r="A1448" s="33">
        <v>41333</v>
      </c>
      <c r="B1448" s="29">
        <v>980</v>
      </c>
      <c r="C1448">
        <v>1</v>
      </c>
      <c r="D1448" s="34" t="s">
        <v>169</v>
      </c>
      <c r="E1448" s="34" t="s">
        <v>172</v>
      </c>
      <c r="F1448" s="35">
        <v>43.95</v>
      </c>
      <c r="G1448" s="36">
        <v>0</v>
      </c>
      <c r="H1448" s="35">
        <v>43.95</v>
      </c>
      <c r="I1448" s="35">
        <v>25.6</v>
      </c>
      <c r="J1448">
        <v>16</v>
      </c>
      <c r="K1448">
        <v>3027</v>
      </c>
      <c r="L1448" s="37">
        <f t="shared" si="66"/>
        <v>703.2</v>
      </c>
      <c r="M1448" s="35">
        <f t="shared" si="67"/>
        <v>0</v>
      </c>
      <c r="N1448" s="35">
        <f t="shared" si="68"/>
        <v>293.60000000000002</v>
      </c>
    </row>
    <row r="1449" spans="1:14">
      <c r="A1449" s="33">
        <v>41333</v>
      </c>
      <c r="B1449" s="29">
        <v>980</v>
      </c>
      <c r="C1449">
        <v>20</v>
      </c>
      <c r="D1449" s="34" t="s">
        <v>169</v>
      </c>
      <c r="E1449" s="34" t="s">
        <v>172</v>
      </c>
      <c r="F1449" s="35">
        <v>16.95</v>
      </c>
      <c r="G1449" s="36">
        <v>0</v>
      </c>
      <c r="H1449" s="35">
        <v>16.95</v>
      </c>
      <c r="I1449" s="35">
        <v>6.76</v>
      </c>
      <c r="J1449">
        <v>18</v>
      </c>
      <c r="K1449">
        <v>3027</v>
      </c>
      <c r="L1449" s="37">
        <f t="shared" si="66"/>
        <v>305.09999999999997</v>
      </c>
      <c r="M1449" s="35">
        <f t="shared" si="67"/>
        <v>0</v>
      </c>
      <c r="N1449" s="35">
        <f t="shared" si="68"/>
        <v>183.42</v>
      </c>
    </row>
    <row r="1450" spans="1:14">
      <c r="A1450" s="33">
        <v>41333</v>
      </c>
      <c r="B1450" s="29">
        <v>981</v>
      </c>
      <c r="C1450">
        <v>34</v>
      </c>
      <c r="D1450" s="34" t="s">
        <v>169</v>
      </c>
      <c r="E1450" s="34" t="s">
        <v>172</v>
      </c>
      <c r="F1450" s="35">
        <v>37.950000000000003</v>
      </c>
      <c r="G1450" s="36">
        <v>0</v>
      </c>
      <c r="H1450" s="35">
        <v>37.950000000000003</v>
      </c>
      <c r="I1450" s="35">
        <v>15.35</v>
      </c>
      <c r="J1450">
        <v>9</v>
      </c>
      <c r="K1450">
        <v>3015</v>
      </c>
      <c r="L1450" s="37">
        <f t="shared" si="66"/>
        <v>341.55</v>
      </c>
      <c r="M1450" s="35">
        <f t="shared" si="67"/>
        <v>0</v>
      </c>
      <c r="N1450" s="35">
        <f t="shared" si="68"/>
        <v>203.4</v>
      </c>
    </row>
    <row r="1451" spans="1:14">
      <c r="A1451" s="33">
        <v>41333</v>
      </c>
      <c r="B1451" s="29">
        <v>982</v>
      </c>
      <c r="C1451">
        <v>9</v>
      </c>
      <c r="D1451" s="34" t="s">
        <v>173</v>
      </c>
      <c r="E1451" s="34" t="s">
        <v>172</v>
      </c>
      <c r="F1451" s="35">
        <v>48.95</v>
      </c>
      <c r="G1451" s="36">
        <v>0</v>
      </c>
      <c r="H1451" s="35">
        <v>48.95</v>
      </c>
      <c r="I1451" s="35">
        <v>24.52</v>
      </c>
      <c r="J1451">
        <v>8</v>
      </c>
      <c r="K1451">
        <v>3023</v>
      </c>
      <c r="L1451" s="37">
        <f t="shared" si="66"/>
        <v>391.6</v>
      </c>
      <c r="M1451" s="35">
        <f t="shared" si="67"/>
        <v>0</v>
      </c>
      <c r="N1451" s="35">
        <f t="shared" si="68"/>
        <v>195.44000000000003</v>
      </c>
    </row>
    <row r="1452" spans="1:14">
      <c r="A1452" s="33">
        <v>41333</v>
      </c>
      <c r="B1452" s="29">
        <v>983</v>
      </c>
      <c r="C1452">
        <v>41</v>
      </c>
      <c r="D1452" s="34" t="s">
        <v>170</v>
      </c>
      <c r="E1452" s="34" t="s">
        <v>172</v>
      </c>
      <c r="F1452" s="35">
        <v>18.95</v>
      </c>
      <c r="G1452" s="36">
        <v>0</v>
      </c>
      <c r="H1452" s="35">
        <v>18.95</v>
      </c>
      <c r="I1452" s="35">
        <v>9.98</v>
      </c>
      <c r="J1452">
        <v>16</v>
      </c>
      <c r="K1452">
        <v>3020</v>
      </c>
      <c r="L1452" s="37">
        <f t="shared" si="66"/>
        <v>303.2</v>
      </c>
      <c r="M1452" s="35">
        <f t="shared" si="67"/>
        <v>0</v>
      </c>
      <c r="N1452" s="35">
        <f t="shared" si="68"/>
        <v>143.51999999999998</v>
      </c>
    </row>
    <row r="1453" spans="1:14">
      <c r="A1453" s="33">
        <v>41333</v>
      </c>
      <c r="B1453" s="29">
        <v>984</v>
      </c>
      <c r="C1453">
        <v>47</v>
      </c>
      <c r="D1453" s="34" t="s">
        <v>173</v>
      </c>
      <c r="E1453" s="34" t="s">
        <v>172</v>
      </c>
      <c r="F1453" s="35">
        <v>28.95</v>
      </c>
      <c r="G1453" s="36">
        <v>0</v>
      </c>
      <c r="H1453" s="35">
        <v>28.95</v>
      </c>
      <c r="I1453" s="35">
        <v>8.86</v>
      </c>
      <c r="J1453">
        <v>14</v>
      </c>
      <c r="K1453">
        <v>3025</v>
      </c>
      <c r="L1453" s="37">
        <f t="shared" si="66"/>
        <v>405.3</v>
      </c>
      <c r="M1453" s="35">
        <f t="shared" si="67"/>
        <v>0</v>
      </c>
      <c r="N1453" s="35">
        <f t="shared" si="68"/>
        <v>281.26</v>
      </c>
    </row>
    <row r="1454" spans="1:14">
      <c r="A1454" s="33">
        <v>41333</v>
      </c>
      <c r="B1454" s="29">
        <v>985</v>
      </c>
      <c r="C1454">
        <v>9</v>
      </c>
      <c r="D1454" s="34" t="s">
        <v>170</v>
      </c>
      <c r="E1454" s="34" t="s">
        <v>172</v>
      </c>
      <c r="F1454" s="35">
        <v>48.95</v>
      </c>
      <c r="G1454" s="36">
        <v>0.1</v>
      </c>
      <c r="H1454" s="35">
        <v>44.06</v>
      </c>
      <c r="I1454" s="35">
        <v>24.52</v>
      </c>
      <c r="J1454">
        <v>6</v>
      </c>
      <c r="K1454">
        <v>3021</v>
      </c>
      <c r="L1454" s="37">
        <f t="shared" si="66"/>
        <v>264.36</v>
      </c>
      <c r="M1454" s="35">
        <f t="shared" si="67"/>
        <v>4.8900000000000006</v>
      </c>
      <c r="N1454" s="35">
        <f t="shared" si="68"/>
        <v>117.24000000000001</v>
      </c>
    </row>
    <row r="1455" spans="1:14">
      <c r="A1455" s="33">
        <v>41333</v>
      </c>
      <c r="B1455" s="29">
        <v>986</v>
      </c>
      <c r="C1455">
        <v>35</v>
      </c>
      <c r="D1455" s="34" t="s">
        <v>173</v>
      </c>
      <c r="E1455" s="34" t="s">
        <v>172</v>
      </c>
      <c r="F1455" s="35">
        <v>0.95</v>
      </c>
      <c r="G1455" s="36">
        <v>0</v>
      </c>
      <c r="H1455" s="35">
        <v>0.95</v>
      </c>
      <c r="I1455" s="35">
        <v>0.47</v>
      </c>
      <c r="J1455">
        <v>14</v>
      </c>
      <c r="K1455">
        <v>3024</v>
      </c>
      <c r="L1455" s="37">
        <f t="shared" si="66"/>
        <v>13.299999999999999</v>
      </c>
      <c r="M1455" s="35">
        <f t="shared" si="67"/>
        <v>0</v>
      </c>
      <c r="N1455" s="35">
        <f t="shared" si="68"/>
        <v>6.72</v>
      </c>
    </row>
    <row r="1456" spans="1:14">
      <c r="A1456" s="33">
        <v>41334</v>
      </c>
      <c r="B1456" s="29">
        <v>987</v>
      </c>
      <c r="C1456">
        <v>6</v>
      </c>
      <c r="D1456" s="34" t="s">
        <v>169</v>
      </c>
      <c r="E1456" s="34" t="s">
        <v>172</v>
      </c>
      <c r="F1456" s="35">
        <v>55.95</v>
      </c>
      <c r="G1456" s="36">
        <v>0</v>
      </c>
      <c r="H1456" s="35">
        <v>55.95</v>
      </c>
      <c r="I1456" s="35">
        <v>16.059999999999999</v>
      </c>
      <c r="J1456">
        <v>5</v>
      </c>
      <c r="K1456">
        <v>3031</v>
      </c>
      <c r="L1456" s="37">
        <f t="shared" si="66"/>
        <v>279.75</v>
      </c>
      <c r="M1456" s="35">
        <f t="shared" si="67"/>
        <v>0</v>
      </c>
      <c r="N1456" s="35">
        <f t="shared" si="68"/>
        <v>199.45</v>
      </c>
    </row>
    <row r="1457" spans="1:14">
      <c r="A1457" s="33">
        <v>41335</v>
      </c>
      <c r="B1457" s="29">
        <v>988</v>
      </c>
      <c r="C1457">
        <v>50</v>
      </c>
      <c r="D1457" s="34" t="s">
        <v>171</v>
      </c>
      <c r="E1457" s="34" t="s">
        <v>168</v>
      </c>
      <c r="F1457" s="35">
        <v>24.95</v>
      </c>
      <c r="G1457" s="36">
        <v>0</v>
      </c>
      <c r="H1457" s="35">
        <v>24.95</v>
      </c>
      <c r="I1457" s="35">
        <v>12.14</v>
      </c>
      <c r="J1457">
        <v>3</v>
      </c>
      <c r="K1457">
        <v>3016</v>
      </c>
      <c r="L1457" s="37">
        <f t="shared" si="66"/>
        <v>74.849999999999994</v>
      </c>
      <c r="M1457" s="35">
        <f t="shared" si="67"/>
        <v>0</v>
      </c>
      <c r="N1457" s="35">
        <f t="shared" si="68"/>
        <v>38.429999999999993</v>
      </c>
    </row>
    <row r="1458" spans="1:14">
      <c r="A1458" s="33">
        <v>41335</v>
      </c>
      <c r="B1458" s="29">
        <v>989</v>
      </c>
      <c r="C1458">
        <v>13</v>
      </c>
      <c r="D1458" s="34" t="s">
        <v>173</v>
      </c>
      <c r="E1458" s="34" t="s">
        <v>168</v>
      </c>
      <c r="F1458" s="35">
        <v>26.95</v>
      </c>
      <c r="G1458" s="36">
        <v>0</v>
      </c>
      <c r="H1458" s="35">
        <v>26.95</v>
      </c>
      <c r="I1458" s="35">
        <v>13.26</v>
      </c>
      <c r="J1458">
        <v>1</v>
      </c>
      <c r="K1458">
        <v>3020</v>
      </c>
      <c r="L1458" s="37">
        <f t="shared" si="66"/>
        <v>26.95</v>
      </c>
      <c r="M1458" s="35">
        <f t="shared" si="67"/>
        <v>0</v>
      </c>
      <c r="N1458" s="35">
        <f t="shared" si="68"/>
        <v>13.69</v>
      </c>
    </row>
    <row r="1459" spans="1:14">
      <c r="A1459" s="33">
        <v>41336</v>
      </c>
      <c r="B1459" s="29">
        <v>990</v>
      </c>
      <c r="C1459">
        <v>34</v>
      </c>
      <c r="D1459" s="34" t="s">
        <v>171</v>
      </c>
      <c r="E1459" s="34" t="s">
        <v>168</v>
      </c>
      <c r="F1459" s="35">
        <v>37.950000000000003</v>
      </c>
      <c r="G1459" s="36">
        <v>0.1</v>
      </c>
      <c r="H1459" s="35">
        <v>34.159999999999997</v>
      </c>
      <c r="I1459" s="35">
        <v>15.35</v>
      </c>
      <c r="J1459">
        <v>5</v>
      </c>
      <c r="K1459">
        <v>3011</v>
      </c>
      <c r="L1459" s="37">
        <f t="shared" si="66"/>
        <v>170.79999999999998</v>
      </c>
      <c r="M1459" s="35">
        <f t="shared" si="67"/>
        <v>3.7900000000000063</v>
      </c>
      <c r="N1459" s="35">
        <f t="shared" si="68"/>
        <v>94.049999999999983</v>
      </c>
    </row>
    <row r="1460" spans="1:14">
      <c r="A1460" s="33">
        <v>41336</v>
      </c>
      <c r="B1460" s="29">
        <v>991</v>
      </c>
      <c r="C1460">
        <v>32</v>
      </c>
      <c r="D1460" s="34" t="s">
        <v>173</v>
      </c>
      <c r="E1460" s="34" t="s">
        <v>168</v>
      </c>
      <c r="F1460" s="35">
        <v>22.95</v>
      </c>
      <c r="G1460" s="36">
        <v>0</v>
      </c>
      <c r="H1460" s="35">
        <v>22.95</v>
      </c>
      <c r="I1460" s="35">
        <v>11.78</v>
      </c>
      <c r="J1460">
        <v>27</v>
      </c>
      <c r="K1460">
        <v>3018</v>
      </c>
      <c r="L1460" s="37">
        <f t="shared" si="66"/>
        <v>619.65</v>
      </c>
      <c r="M1460" s="35">
        <f t="shared" si="67"/>
        <v>0</v>
      </c>
      <c r="N1460" s="35">
        <f t="shared" si="68"/>
        <v>301.58999999999997</v>
      </c>
    </row>
    <row r="1461" spans="1:14">
      <c r="A1461" s="33">
        <v>41336</v>
      </c>
      <c r="B1461" s="29">
        <v>992</v>
      </c>
      <c r="C1461">
        <v>8</v>
      </c>
      <c r="D1461" s="34" t="s">
        <v>171</v>
      </c>
      <c r="E1461" s="34" t="s">
        <v>168</v>
      </c>
      <c r="F1461" s="35">
        <v>7.95</v>
      </c>
      <c r="G1461" s="36">
        <v>0</v>
      </c>
      <c r="H1461" s="35">
        <v>7.95</v>
      </c>
      <c r="I1461" s="35">
        <v>4.53</v>
      </c>
      <c r="J1461">
        <v>18</v>
      </c>
      <c r="K1461">
        <v>3014</v>
      </c>
      <c r="L1461" s="37">
        <f t="shared" si="66"/>
        <v>143.1</v>
      </c>
      <c r="M1461" s="35">
        <f t="shared" si="67"/>
        <v>0</v>
      </c>
      <c r="N1461" s="35">
        <f t="shared" si="68"/>
        <v>61.56</v>
      </c>
    </row>
    <row r="1462" spans="1:14">
      <c r="A1462" s="33">
        <v>41336</v>
      </c>
      <c r="B1462" s="29">
        <v>993</v>
      </c>
      <c r="C1462">
        <v>38</v>
      </c>
      <c r="D1462" s="34" t="s">
        <v>167</v>
      </c>
      <c r="E1462" s="34" t="s">
        <v>168</v>
      </c>
      <c r="F1462" s="35">
        <v>24.95</v>
      </c>
      <c r="G1462" s="36">
        <v>0</v>
      </c>
      <c r="H1462" s="35">
        <v>24.95</v>
      </c>
      <c r="I1462" s="35">
        <v>11.48</v>
      </c>
      <c r="J1462">
        <v>2</v>
      </c>
      <c r="K1462">
        <v>3016</v>
      </c>
      <c r="L1462" s="37">
        <f t="shared" si="66"/>
        <v>49.9</v>
      </c>
      <c r="M1462" s="35">
        <f t="shared" si="67"/>
        <v>0</v>
      </c>
      <c r="N1462" s="35">
        <f t="shared" si="68"/>
        <v>26.939999999999998</v>
      </c>
    </row>
    <row r="1463" spans="1:14">
      <c r="A1463" s="33">
        <v>41336</v>
      </c>
      <c r="B1463" s="29">
        <v>994</v>
      </c>
      <c r="C1463">
        <v>46</v>
      </c>
      <c r="D1463" s="34" t="s">
        <v>171</v>
      </c>
      <c r="E1463" s="34" t="s">
        <v>168</v>
      </c>
      <c r="F1463" s="35">
        <v>55.95</v>
      </c>
      <c r="G1463" s="36">
        <v>0</v>
      </c>
      <c r="H1463" s="35">
        <v>55.95</v>
      </c>
      <c r="I1463" s="35">
        <v>32.47</v>
      </c>
      <c r="J1463">
        <v>9</v>
      </c>
      <c r="K1463">
        <v>3020</v>
      </c>
      <c r="L1463" s="37">
        <f t="shared" si="66"/>
        <v>503.55</v>
      </c>
      <c r="M1463" s="35">
        <f t="shared" si="67"/>
        <v>0</v>
      </c>
      <c r="N1463" s="35">
        <f t="shared" si="68"/>
        <v>211.32000000000005</v>
      </c>
    </row>
    <row r="1464" spans="1:14">
      <c r="A1464" s="33">
        <v>41336</v>
      </c>
      <c r="B1464" s="29">
        <v>994</v>
      </c>
      <c r="C1464">
        <v>37</v>
      </c>
      <c r="D1464" s="34" t="s">
        <v>171</v>
      </c>
      <c r="E1464" s="34" t="s">
        <v>168</v>
      </c>
      <c r="F1464" s="35">
        <v>24.95</v>
      </c>
      <c r="G1464" s="36">
        <v>0</v>
      </c>
      <c r="H1464" s="35">
        <v>24.95</v>
      </c>
      <c r="I1464" s="35">
        <v>9.3800000000000008</v>
      </c>
      <c r="J1464">
        <v>1</v>
      </c>
      <c r="K1464">
        <v>3020</v>
      </c>
      <c r="L1464" s="37">
        <f t="shared" si="66"/>
        <v>24.95</v>
      </c>
      <c r="M1464" s="35">
        <f t="shared" si="67"/>
        <v>0</v>
      </c>
      <c r="N1464" s="35">
        <f t="shared" si="68"/>
        <v>15.569999999999999</v>
      </c>
    </row>
    <row r="1465" spans="1:14">
      <c r="A1465" s="33">
        <v>41336</v>
      </c>
      <c r="B1465" s="29">
        <v>994</v>
      </c>
      <c r="C1465">
        <v>9</v>
      </c>
      <c r="D1465" s="34" t="s">
        <v>171</v>
      </c>
      <c r="E1465" s="34" t="s">
        <v>168</v>
      </c>
      <c r="F1465" s="35">
        <v>48.95</v>
      </c>
      <c r="G1465" s="36">
        <v>0</v>
      </c>
      <c r="H1465" s="35">
        <v>48.95</v>
      </c>
      <c r="I1465" s="35">
        <v>24.52</v>
      </c>
      <c r="J1465">
        <v>24</v>
      </c>
      <c r="K1465">
        <v>3020</v>
      </c>
      <c r="L1465" s="37">
        <f t="shared" si="66"/>
        <v>1174.8000000000002</v>
      </c>
      <c r="M1465" s="35">
        <f t="shared" si="67"/>
        <v>0</v>
      </c>
      <c r="N1465" s="35">
        <f t="shared" si="68"/>
        <v>586.32000000000005</v>
      </c>
    </row>
    <row r="1466" spans="1:14">
      <c r="A1466" s="33">
        <v>41336</v>
      </c>
      <c r="B1466" s="29">
        <v>994</v>
      </c>
      <c r="C1466">
        <v>22</v>
      </c>
      <c r="D1466" s="34" t="s">
        <v>171</v>
      </c>
      <c r="E1466" s="34" t="s">
        <v>168</v>
      </c>
      <c r="F1466" s="35">
        <v>0.95</v>
      </c>
      <c r="G1466" s="36">
        <v>0.1</v>
      </c>
      <c r="H1466" s="35">
        <v>0.86</v>
      </c>
      <c r="I1466" s="35">
        <v>0.56999999999999995</v>
      </c>
      <c r="J1466">
        <v>7</v>
      </c>
      <c r="K1466">
        <v>3020</v>
      </c>
      <c r="L1466" s="37">
        <f t="shared" si="66"/>
        <v>6.02</v>
      </c>
      <c r="M1466" s="35">
        <f t="shared" si="67"/>
        <v>8.9999999999999969E-2</v>
      </c>
      <c r="N1466" s="35">
        <f t="shared" si="68"/>
        <v>2.0300000000000002</v>
      </c>
    </row>
    <row r="1467" spans="1:14">
      <c r="A1467" s="33">
        <v>41336</v>
      </c>
      <c r="B1467" s="29">
        <v>994</v>
      </c>
      <c r="C1467">
        <v>38</v>
      </c>
      <c r="D1467" s="34" t="s">
        <v>171</v>
      </c>
      <c r="E1467" s="34" t="s">
        <v>168</v>
      </c>
      <c r="F1467" s="35">
        <v>24.95</v>
      </c>
      <c r="G1467" s="36">
        <v>0</v>
      </c>
      <c r="H1467" s="35">
        <v>24.95</v>
      </c>
      <c r="I1467" s="35">
        <v>11.48</v>
      </c>
      <c r="J1467">
        <v>3</v>
      </c>
      <c r="K1467">
        <v>3020</v>
      </c>
      <c r="L1467" s="37">
        <f t="shared" si="66"/>
        <v>74.849999999999994</v>
      </c>
      <c r="M1467" s="35">
        <f t="shared" si="67"/>
        <v>0</v>
      </c>
      <c r="N1467" s="35">
        <f t="shared" si="68"/>
        <v>40.409999999999997</v>
      </c>
    </row>
    <row r="1468" spans="1:14">
      <c r="A1468" s="33">
        <v>41336</v>
      </c>
      <c r="B1468" s="29">
        <v>995</v>
      </c>
      <c r="C1468">
        <v>6</v>
      </c>
      <c r="D1468" s="34" t="s">
        <v>171</v>
      </c>
      <c r="E1468" s="34" t="s">
        <v>168</v>
      </c>
      <c r="F1468" s="35">
        <v>55.95</v>
      </c>
      <c r="G1468" s="36">
        <v>0</v>
      </c>
      <c r="H1468" s="35">
        <v>55.95</v>
      </c>
      <c r="I1468" s="35">
        <v>16.059999999999999</v>
      </c>
      <c r="J1468">
        <v>25</v>
      </c>
      <c r="K1468">
        <v>3021</v>
      </c>
      <c r="L1468" s="37">
        <f t="shared" si="66"/>
        <v>1398.75</v>
      </c>
      <c r="M1468" s="35">
        <f t="shared" si="67"/>
        <v>0</v>
      </c>
      <c r="N1468" s="35">
        <f t="shared" si="68"/>
        <v>997.25</v>
      </c>
    </row>
    <row r="1469" spans="1:14">
      <c r="A1469" s="33">
        <v>41336</v>
      </c>
      <c r="B1469" s="29">
        <v>996</v>
      </c>
      <c r="C1469">
        <v>34</v>
      </c>
      <c r="D1469" s="34" t="s">
        <v>167</v>
      </c>
      <c r="E1469" s="34" t="s">
        <v>168</v>
      </c>
      <c r="F1469" s="35">
        <v>37.950000000000003</v>
      </c>
      <c r="G1469" s="36">
        <v>0</v>
      </c>
      <c r="H1469" s="35">
        <v>37.950000000000003</v>
      </c>
      <c r="I1469" s="35">
        <v>15.35</v>
      </c>
      <c r="J1469">
        <v>4</v>
      </c>
      <c r="K1469">
        <v>3013</v>
      </c>
      <c r="L1469" s="37">
        <f t="shared" si="66"/>
        <v>151.80000000000001</v>
      </c>
      <c r="M1469" s="35">
        <f t="shared" si="67"/>
        <v>0</v>
      </c>
      <c r="N1469" s="35">
        <f t="shared" si="68"/>
        <v>90.4</v>
      </c>
    </row>
    <row r="1470" spans="1:14">
      <c r="A1470" s="33">
        <v>41336</v>
      </c>
      <c r="B1470" s="29">
        <v>997</v>
      </c>
      <c r="C1470">
        <v>7</v>
      </c>
      <c r="D1470" s="34" t="s">
        <v>171</v>
      </c>
      <c r="E1470" s="34" t="s">
        <v>168</v>
      </c>
      <c r="F1470" s="35">
        <v>20.95</v>
      </c>
      <c r="G1470" s="36">
        <v>0</v>
      </c>
      <c r="H1470" s="35">
        <v>20.95</v>
      </c>
      <c r="I1470" s="35">
        <v>10.039999999999999</v>
      </c>
      <c r="J1470">
        <v>19</v>
      </c>
      <c r="K1470">
        <v>3022</v>
      </c>
      <c r="L1470" s="37">
        <f t="shared" si="66"/>
        <v>398.05</v>
      </c>
      <c r="M1470" s="35">
        <f t="shared" si="67"/>
        <v>0</v>
      </c>
      <c r="N1470" s="35">
        <f t="shared" si="68"/>
        <v>207.29</v>
      </c>
    </row>
    <row r="1471" spans="1:14">
      <c r="A1471" s="33">
        <v>41336</v>
      </c>
      <c r="B1471" s="29">
        <v>998</v>
      </c>
      <c r="C1471">
        <v>13</v>
      </c>
      <c r="D1471" s="34" t="s">
        <v>173</v>
      </c>
      <c r="E1471" s="34" t="s">
        <v>168</v>
      </c>
      <c r="F1471" s="35">
        <v>26.95</v>
      </c>
      <c r="G1471" s="36">
        <v>0</v>
      </c>
      <c r="H1471" s="35">
        <v>26.95</v>
      </c>
      <c r="I1471" s="35">
        <v>13.26</v>
      </c>
      <c r="J1471">
        <v>6</v>
      </c>
      <c r="K1471">
        <v>3028</v>
      </c>
      <c r="L1471" s="37">
        <f t="shared" si="66"/>
        <v>161.69999999999999</v>
      </c>
      <c r="M1471" s="35">
        <f t="shared" si="67"/>
        <v>0</v>
      </c>
      <c r="N1471" s="35">
        <f t="shared" si="68"/>
        <v>82.14</v>
      </c>
    </row>
    <row r="1472" spans="1:14">
      <c r="A1472" s="33">
        <v>41336</v>
      </c>
      <c r="B1472" s="29">
        <v>999</v>
      </c>
      <c r="C1472">
        <v>26</v>
      </c>
      <c r="D1472" s="34" t="s">
        <v>171</v>
      </c>
      <c r="E1472" s="34" t="s">
        <v>168</v>
      </c>
      <c r="F1472" s="35">
        <v>0.95</v>
      </c>
      <c r="G1472" s="36">
        <v>0</v>
      </c>
      <c r="H1472" s="35">
        <v>0.95</v>
      </c>
      <c r="I1472" s="35">
        <v>0.42</v>
      </c>
      <c r="J1472">
        <v>17</v>
      </c>
      <c r="K1472">
        <v>3033</v>
      </c>
      <c r="L1472" s="37">
        <f t="shared" si="66"/>
        <v>16.149999999999999</v>
      </c>
      <c r="M1472" s="35">
        <f t="shared" si="67"/>
        <v>0</v>
      </c>
      <c r="N1472" s="35">
        <f t="shared" si="68"/>
        <v>9.01</v>
      </c>
    </row>
    <row r="1473" spans="1:14">
      <c r="A1473" s="33">
        <v>41336</v>
      </c>
      <c r="B1473" s="29">
        <v>1000</v>
      </c>
      <c r="C1473">
        <v>20</v>
      </c>
      <c r="D1473" s="34" t="s">
        <v>167</v>
      </c>
      <c r="E1473" s="34" t="s">
        <v>168</v>
      </c>
      <c r="F1473" s="35">
        <v>16.95</v>
      </c>
      <c r="G1473" s="36">
        <v>0</v>
      </c>
      <c r="H1473" s="35">
        <v>16.95</v>
      </c>
      <c r="I1473" s="35">
        <v>6.76</v>
      </c>
      <c r="J1473">
        <v>14</v>
      </c>
      <c r="K1473">
        <v>3024</v>
      </c>
      <c r="L1473" s="37">
        <f t="shared" si="66"/>
        <v>237.29999999999998</v>
      </c>
      <c r="M1473" s="35">
        <f t="shared" si="67"/>
        <v>0</v>
      </c>
      <c r="N1473" s="35">
        <f t="shared" si="68"/>
        <v>142.66</v>
      </c>
    </row>
    <row r="1474" spans="1:14">
      <c r="A1474" s="33">
        <v>41336</v>
      </c>
      <c r="B1474" s="29">
        <v>1001</v>
      </c>
      <c r="C1474">
        <v>36</v>
      </c>
      <c r="D1474" s="34" t="s">
        <v>171</v>
      </c>
      <c r="E1474" s="34" t="s">
        <v>168</v>
      </c>
      <c r="F1474" s="35">
        <v>26.95</v>
      </c>
      <c r="G1474" s="36">
        <v>0</v>
      </c>
      <c r="H1474" s="35">
        <v>26.95</v>
      </c>
      <c r="I1474" s="35">
        <v>12.53</v>
      </c>
      <c r="J1474">
        <v>22</v>
      </c>
      <c r="K1474">
        <v>3030</v>
      </c>
      <c r="L1474" s="37">
        <f t="shared" si="66"/>
        <v>592.9</v>
      </c>
      <c r="M1474" s="35">
        <f t="shared" si="67"/>
        <v>0</v>
      </c>
      <c r="N1474" s="35">
        <f t="shared" si="68"/>
        <v>317.24</v>
      </c>
    </row>
    <row r="1475" spans="1:14">
      <c r="A1475" s="33">
        <v>41336</v>
      </c>
      <c r="B1475" s="29">
        <v>1002</v>
      </c>
      <c r="C1475">
        <v>10</v>
      </c>
      <c r="D1475" s="34" t="s">
        <v>167</v>
      </c>
      <c r="E1475" s="34" t="s">
        <v>168</v>
      </c>
      <c r="F1475" s="35">
        <v>34.950000000000003</v>
      </c>
      <c r="G1475" s="36">
        <v>0</v>
      </c>
      <c r="H1475" s="35">
        <v>34.950000000000003</v>
      </c>
      <c r="I1475" s="35">
        <v>22.13</v>
      </c>
      <c r="J1475">
        <v>17</v>
      </c>
      <c r="K1475">
        <v>3021</v>
      </c>
      <c r="L1475" s="37">
        <f t="shared" ref="L1475:L1538" si="69">H1475*J1475</f>
        <v>594.15000000000009</v>
      </c>
      <c r="M1475" s="35">
        <f t="shared" ref="M1475:M1538" si="70">F1475-H1475</f>
        <v>0</v>
      </c>
      <c r="N1475" s="35">
        <f t="shared" ref="N1475:N1538" si="71">(H1475-I1475)*J1475</f>
        <v>217.94000000000005</v>
      </c>
    </row>
    <row r="1476" spans="1:14">
      <c r="A1476" s="33">
        <v>41336</v>
      </c>
      <c r="B1476" s="29">
        <v>1002</v>
      </c>
      <c r="C1476">
        <v>29</v>
      </c>
      <c r="D1476" s="34" t="s">
        <v>167</v>
      </c>
      <c r="E1476" s="34" t="s">
        <v>168</v>
      </c>
      <c r="F1476" s="35">
        <v>40.950000000000003</v>
      </c>
      <c r="G1476" s="36">
        <v>0</v>
      </c>
      <c r="H1476" s="35">
        <v>40.950000000000003</v>
      </c>
      <c r="I1476" s="35">
        <v>15.51</v>
      </c>
      <c r="J1476">
        <v>5</v>
      </c>
      <c r="K1476">
        <v>3021</v>
      </c>
      <c r="L1476" s="37">
        <f t="shared" si="69"/>
        <v>204.75</v>
      </c>
      <c r="M1476" s="35">
        <f t="shared" si="70"/>
        <v>0</v>
      </c>
      <c r="N1476" s="35">
        <f t="shared" si="71"/>
        <v>127.20000000000002</v>
      </c>
    </row>
    <row r="1477" spans="1:14">
      <c r="A1477" s="33">
        <v>41336</v>
      </c>
      <c r="B1477" s="29">
        <v>1002</v>
      </c>
      <c r="C1477">
        <v>50</v>
      </c>
      <c r="D1477" s="34" t="s">
        <v>167</v>
      </c>
      <c r="E1477" s="34" t="s">
        <v>168</v>
      </c>
      <c r="F1477" s="35">
        <v>24.95</v>
      </c>
      <c r="G1477" s="36">
        <v>0</v>
      </c>
      <c r="H1477" s="35">
        <v>24.95</v>
      </c>
      <c r="I1477" s="35">
        <v>12.14</v>
      </c>
      <c r="J1477">
        <v>3</v>
      </c>
      <c r="K1477">
        <v>3021</v>
      </c>
      <c r="L1477" s="37">
        <f t="shared" si="69"/>
        <v>74.849999999999994</v>
      </c>
      <c r="M1477" s="35">
        <f t="shared" si="70"/>
        <v>0</v>
      </c>
      <c r="N1477" s="35">
        <f t="shared" si="71"/>
        <v>38.429999999999993</v>
      </c>
    </row>
    <row r="1478" spans="1:14">
      <c r="A1478" s="33">
        <v>41336</v>
      </c>
      <c r="B1478" s="29">
        <v>1002</v>
      </c>
      <c r="C1478">
        <v>22</v>
      </c>
      <c r="D1478" s="34" t="s">
        <v>167</v>
      </c>
      <c r="E1478" s="34" t="s">
        <v>168</v>
      </c>
      <c r="F1478" s="35">
        <v>0.95</v>
      </c>
      <c r="G1478" s="36">
        <v>0</v>
      </c>
      <c r="H1478" s="35">
        <v>0.95</v>
      </c>
      <c r="I1478" s="35">
        <v>0.56999999999999995</v>
      </c>
      <c r="J1478">
        <v>3</v>
      </c>
      <c r="K1478">
        <v>3021</v>
      </c>
      <c r="L1478" s="37">
        <f t="shared" si="69"/>
        <v>2.8499999999999996</v>
      </c>
      <c r="M1478" s="35">
        <f t="shared" si="70"/>
        <v>0</v>
      </c>
      <c r="N1478" s="35">
        <f t="shared" si="71"/>
        <v>1.1400000000000001</v>
      </c>
    </row>
    <row r="1479" spans="1:14">
      <c r="A1479" s="33">
        <v>41336</v>
      </c>
      <c r="B1479" s="29">
        <v>1002</v>
      </c>
      <c r="C1479">
        <v>15</v>
      </c>
      <c r="D1479" s="34" t="s">
        <v>167</v>
      </c>
      <c r="E1479" s="34" t="s">
        <v>168</v>
      </c>
      <c r="F1479" s="35">
        <v>28.95</v>
      </c>
      <c r="G1479" s="36">
        <v>0</v>
      </c>
      <c r="H1479" s="35">
        <v>28.95</v>
      </c>
      <c r="I1479" s="35">
        <v>17.53</v>
      </c>
      <c r="J1479">
        <v>31</v>
      </c>
      <c r="K1479">
        <v>3021</v>
      </c>
      <c r="L1479" s="37">
        <f t="shared" si="69"/>
        <v>897.44999999999993</v>
      </c>
      <c r="M1479" s="35">
        <f t="shared" si="70"/>
        <v>0</v>
      </c>
      <c r="N1479" s="35">
        <f t="shared" si="71"/>
        <v>354.01999999999992</v>
      </c>
    </row>
    <row r="1480" spans="1:14">
      <c r="A1480" s="33">
        <v>41336</v>
      </c>
      <c r="B1480" s="29">
        <v>1002</v>
      </c>
      <c r="C1480">
        <v>21</v>
      </c>
      <c r="D1480" s="34" t="s">
        <v>167</v>
      </c>
      <c r="E1480" s="34" t="s">
        <v>168</v>
      </c>
      <c r="F1480" s="35">
        <v>26.95</v>
      </c>
      <c r="G1480" s="36">
        <v>0.1</v>
      </c>
      <c r="H1480" s="35">
        <v>24.26</v>
      </c>
      <c r="I1480" s="35">
        <v>12.42</v>
      </c>
      <c r="J1480">
        <v>14</v>
      </c>
      <c r="K1480">
        <v>3021</v>
      </c>
      <c r="L1480" s="37">
        <f t="shared" si="69"/>
        <v>339.64000000000004</v>
      </c>
      <c r="M1480" s="35">
        <f t="shared" si="70"/>
        <v>2.6899999999999977</v>
      </c>
      <c r="N1480" s="35">
        <f t="shared" si="71"/>
        <v>165.76000000000002</v>
      </c>
    </row>
    <row r="1481" spans="1:14">
      <c r="A1481" s="33">
        <v>41336</v>
      </c>
      <c r="B1481" s="29">
        <v>1003</v>
      </c>
      <c r="C1481">
        <v>23</v>
      </c>
      <c r="D1481" s="34" t="s">
        <v>173</v>
      </c>
      <c r="E1481" s="34" t="s">
        <v>168</v>
      </c>
      <c r="F1481" s="35">
        <v>2.95</v>
      </c>
      <c r="G1481" s="36">
        <v>0</v>
      </c>
      <c r="H1481" s="35">
        <v>2.95</v>
      </c>
      <c r="I1481" s="35">
        <v>1.68</v>
      </c>
      <c r="J1481">
        <v>10</v>
      </c>
      <c r="K1481">
        <v>3031</v>
      </c>
      <c r="L1481" s="37">
        <f t="shared" si="69"/>
        <v>29.5</v>
      </c>
      <c r="M1481" s="35">
        <f t="shared" si="70"/>
        <v>0</v>
      </c>
      <c r="N1481" s="35">
        <f t="shared" si="71"/>
        <v>12.700000000000003</v>
      </c>
    </row>
    <row r="1482" spans="1:14">
      <c r="A1482" s="33">
        <v>41336</v>
      </c>
      <c r="B1482" s="29">
        <v>1004</v>
      </c>
      <c r="C1482">
        <v>2</v>
      </c>
      <c r="D1482" s="34" t="s">
        <v>173</v>
      </c>
      <c r="E1482" s="34" t="s">
        <v>168</v>
      </c>
      <c r="F1482" s="35">
        <v>44.95</v>
      </c>
      <c r="G1482" s="36">
        <v>0</v>
      </c>
      <c r="H1482" s="35">
        <v>44.95</v>
      </c>
      <c r="I1482" s="35">
        <v>27.95</v>
      </c>
      <c r="J1482">
        <v>6</v>
      </c>
      <c r="K1482">
        <v>3016</v>
      </c>
      <c r="L1482" s="37">
        <f t="shared" si="69"/>
        <v>269.70000000000005</v>
      </c>
      <c r="M1482" s="35">
        <f t="shared" si="70"/>
        <v>0</v>
      </c>
      <c r="N1482" s="35">
        <f t="shared" si="71"/>
        <v>102.00000000000003</v>
      </c>
    </row>
    <row r="1483" spans="1:14">
      <c r="A1483" s="33">
        <v>41336</v>
      </c>
      <c r="B1483" s="29">
        <v>1005</v>
      </c>
      <c r="C1483">
        <v>44</v>
      </c>
      <c r="D1483" s="34" t="s">
        <v>171</v>
      </c>
      <c r="E1483" s="34" t="s">
        <v>168</v>
      </c>
      <c r="F1483" s="35">
        <v>38.950000000000003</v>
      </c>
      <c r="G1483" s="36">
        <v>0</v>
      </c>
      <c r="H1483" s="35">
        <v>38.950000000000003</v>
      </c>
      <c r="I1483" s="35">
        <v>24.76</v>
      </c>
      <c r="J1483">
        <v>23</v>
      </c>
      <c r="K1483">
        <v>3025</v>
      </c>
      <c r="L1483" s="37">
        <f t="shared" si="69"/>
        <v>895.85</v>
      </c>
      <c r="M1483" s="35">
        <f t="shared" si="70"/>
        <v>0</v>
      </c>
      <c r="N1483" s="35">
        <f t="shared" si="71"/>
        <v>326.37</v>
      </c>
    </row>
    <row r="1484" spans="1:14">
      <c r="A1484" s="33">
        <v>41336</v>
      </c>
      <c r="B1484" s="29">
        <v>1006</v>
      </c>
      <c r="C1484">
        <v>1</v>
      </c>
      <c r="D1484" s="34" t="s">
        <v>173</v>
      </c>
      <c r="E1484" s="34" t="s">
        <v>168</v>
      </c>
      <c r="F1484" s="35">
        <v>43.95</v>
      </c>
      <c r="G1484" s="36">
        <v>0</v>
      </c>
      <c r="H1484" s="35">
        <v>43.95</v>
      </c>
      <c r="I1484" s="35">
        <v>25.6</v>
      </c>
      <c r="J1484">
        <v>15</v>
      </c>
      <c r="K1484">
        <v>3020</v>
      </c>
      <c r="L1484" s="37">
        <f t="shared" si="69"/>
        <v>659.25</v>
      </c>
      <c r="M1484" s="35">
        <f t="shared" si="70"/>
        <v>0</v>
      </c>
      <c r="N1484" s="35">
        <f t="shared" si="71"/>
        <v>275.25</v>
      </c>
    </row>
    <row r="1485" spans="1:14">
      <c r="A1485" s="33">
        <v>41336</v>
      </c>
      <c r="B1485" s="29">
        <v>1007</v>
      </c>
      <c r="C1485">
        <v>32</v>
      </c>
      <c r="D1485" s="34" t="s">
        <v>167</v>
      </c>
      <c r="E1485" s="34" t="s">
        <v>168</v>
      </c>
      <c r="F1485" s="35">
        <v>22.95</v>
      </c>
      <c r="G1485" s="36">
        <v>0</v>
      </c>
      <c r="H1485" s="35">
        <v>22.95</v>
      </c>
      <c r="I1485" s="35">
        <v>11.78</v>
      </c>
      <c r="J1485">
        <v>25</v>
      </c>
      <c r="K1485">
        <v>3023</v>
      </c>
      <c r="L1485" s="37">
        <f t="shared" si="69"/>
        <v>573.75</v>
      </c>
      <c r="M1485" s="35">
        <f t="shared" si="70"/>
        <v>0</v>
      </c>
      <c r="N1485" s="35">
        <f t="shared" si="71"/>
        <v>279.25</v>
      </c>
    </row>
    <row r="1486" spans="1:14">
      <c r="A1486" s="33">
        <v>41336</v>
      </c>
      <c r="B1486" s="29">
        <v>1008</v>
      </c>
      <c r="C1486">
        <v>21</v>
      </c>
      <c r="D1486" s="34" t="s">
        <v>171</v>
      </c>
      <c r="E1486" s="34" t="s">
        <v>168</v>
      </c>
      <c r="F1486" s="35">
        <v>26.95</v>
      </c>
      <c r="G1486" s="36">
        <v>0</v>
      </c>
      <c r="H1486" s="35">
        <v>26.95</v>
      </c>
      <c r="I1486" s="35">
        <v>12.42</v>
      </c>
      <c r="J1486">
        <v>1</v>
      </c>
      <c r="K1486">
        <v>3029</v>
      </c>
      <c r="L1486" s="37">
        <f t="shared" si="69"/>
        <v>26.95</v>
      </c>
      <c r="M1486" s="35">
        <f t="shared" si="70"/>
        <v>0</v>
      </c>
      <c r="N1486" s="35">
        <f t="shared" si="71"/>
        <v>14.53</v>
      </c>
    </row>
    <row r="1487" spans="1:14">
      <c r="A1487" s="33">
        <v>41336</v>
      </c>
      <c r="B1487" s="29">
        <v>1009</v>
      </c>
      <c r="C1487">
        <v>2</v>
      </c>
      <c r="D1487" s="34" t="s">
        <v>167</v>
      </c>
      <c r="E1487" s="34" t="s">
        <v>168</v>
      </c>
      <c r="F1487" s="35">
        <v>44.95</v>
      </c>
      <c r="G1487" s="36">
        <v>0</v>
      </c>
      <c r="H1487" s="35">
        <v>44.95</v>
      </c>
      <c r="I1487" s="35">
        <v>27.95</v>
      </c>
      <c r="J1487">
        <v>1</v>
      </c>
      <c r="K1487">
        <v>3022</v>
      </c>
      <c r="L1487" s="37">
        <f t="shared" si="69"/>
        <v>44.95</v>
      </c>
      <c r="M1487" s="35">
        <f t="shared" si="70"/>
        <v>0</v>
      </c>
      <c r="N1487" s="35">
        <f t="shared" si="71"/>
        <v>17.000000000000004</v>
      </c>
    </row>
    <row r="1488" spans="1:14">
      <c r="A1488" s="33">
        <v>41336</v>
      </c>
      <c r="B1488" s="29">
        <v>1010</v>
      </c>
      <c r="C1488">
        <v>10</v>
      </c>
      <c r="D1488" s="34" t="s">
        <v>171</v>
      </c>
      <c r="E1488" s="34" t="s">
        <v>168</v>
      </c>
      <c r="F1488" s="35">
        <v>34.950000000000003</v>
      </c>
      <c r="G1488" s="36">
        <v>0</v>
      </c>
      <c r="H1488" s="35">
        <v>34.950000000000003</v>
      </c>
      <c r="I1488" s="35">
        <v>22.13</v>
      </c>
      <c r="J1488">
        <v>14</v>
      </c>
      <c r="K1488">
        <v>3020</v>
      </c>
      <c r="L1488" s="37">
        <f t="shared" si="69"/>
        <v>489.30000000000007</v>
      </c>
      <c r="M1488" s="35">
        <f t="shared" si="70"/>
        <v>0</v>
      </c>
      <c r="N1488" s="35">
        <f t="shared" si="71"/>
        <v>179.48000000000005</v>
      </c>
    </row>
    <row r="1489" spans="1:14">
      <c r="A1489" s="33">
        <v>41336</v>
      </c>
      <c r="B1489" s="29">
        <v>1011</v>
      </c>
      <c r="C1489">
        <v>26</v>
      </c>
      <c r="D1489" s="34" t="s">
        <v>167</v>
      </c>
      <c r="E1489" s="34" t="s">
        <v>168</v>
      </c>
      <c r="F1489" s="35">
        <v>0.95</v>
      </c>
      <c r="G1489" s="36">
        <v>0.1</v>
      </c>
      <c r="H1489" s="35">
        <v>0.86</v>
      </c>
      <c r="I1489" s="35">
        <v>0.42</v>
      </c>
      <c r="J1489">
        <v>10</v>
      </c>
      <c r="K1489">
        <v>3016</v>
      </c>
      <c r="L1489" s="37">
        <f t="shared" si="69"/>
        <v>8.6</v>
      </c>
      <c r="M1489" s="35">
        <f t="shared" si="70"/>
        <v>8.9999999999999969E-2</v>
      </c>
      <c r="N1489" s="35">
        <f t="shared" si="71"/>
        <v>4.4000000000000004</v>
      </c>
    </row>
    <row r="1490" spans="1:14">
      <c r="A1490" s="33">
        <v>41336</v>
      </c>
      <c r="B1490" s="29">
        <v>1012</v>
      </c>
      <c r="C1490">
        <v>29</v>
      </c>
      <c r="D1490" s="34" t="s">
        <v>173</v>
      </c>
      <c r="E1490" s="34" t="s">
        <v>168</v>
      </c>
      <c r="F1490" s="35">
        <v>40.950000000000003</v>
      </c>
      <c r="G1490" s="36">
        <v>0</v>
      </c>
      <c r="H1490" s="35">
        <v>40.950000000000003</v>
      </c>
      <c r="I1490" s="35">
        <v>15.51</v>
      </c>
      <c r="J1490">
        <v>2</v>
      </c>
      <c r="K1490">
        <v>3028</v>
      </c>
      <c r="L1490" s="37">
        <f t="shared" si="69"/>
        <v>81.900000000000006</v>
      </c>
      <c r="M1490" s="35">
        <f t="shared" si="70"/>
        <v>0</v>
      </c>
      <c r="N1490" s="35">
        <f t="shared" si="71"/>
        <v>50.88000000000001</v>
      </c>
    </row>
    <row r="1491" spans="1:14">
      <c r="A1491" s="33">
        <v>41336</v>
      </c>
      <c r="B1491" s="29">
        <v>1013</v>
      </c>
      <c r="C1491">
        <v>8</v>
      </c>
      <c r="D1491" s="34" t="s">
        <v>171</v>
      </c>
      <c r="E1491" s="34" t="s">
        <v>168</v>
      </c>
      <c r="F1491" s="35">
        <v>7.95</v>
      </c>
      <c r="G1491" s="36">
        <v>0.2</v>
      </c>
      <c r="H1491" s="35">
        <v>6.36</v>
      </c>
      <c r="I1491" s="35">
        <v>4.53</v>
      </c>
      <c r="J1491">
        <v>26</v>
      </c>
      <c r="K1491">
        <v>3019</v>
      </c>
      <c r="L1491" s="37">
        <f t="shared" si="69"/>
        <v>165.36</v>
      </c>
      <c r="M1491" s="35">
        <f t="shared" si="70"/>
        <v>1.5899999999999999</v>
      </c>
      <c r="N1491" s="35">
        <f t="shared" si="71"/>
        <v>47.58</v>
      </c>
    </row>
    <row r="1492" spans="1:14">
      <c r="A1492" s="33">
        <v>41336</v>
      </c>
      <c r="B1492" s="29">
        <v>1013</v>
      </c>
      <c r="C1492">
        <v>10</v>
      </c>
      <c r="D1492" s="34" t="s">
        <v>171</v>
      </c>
      <c r="E1492" s="34" t="s">
        <v>168</v>
      </c>
      <c r="F1492" s="35">
        <v>34.950000000000003</v>
      </c>
      <c r="G1492" s="36">
        <v>0</v>
      </c>
      <c r="H1492" s="35">
        <v>34.950000000000003</v>
      </c>
      <c r="I1492" s="35">
        <v>22.13</v>
      </c>
      <c r="J1492">
        <v>7</v>
      </c>
      <c r="K1492">
        <v>3019</v>
      </c>
      <c r="L1492" s="37">
        <f t="shared" si="69"/>
        <v>244.65000000000003</v>
      </c>
      <c r="M1492" s="35">
        <f t="shared" si="70"/>
        <v>0</v>
      </c>
      <c r="N1492" s="35">
        <f t="shared" si="71"/>
        <v>89.740000000000023</v>
      </c>
    </row>
    <row r="1493" spans="1:14">
      <c r="A1493" s="33">
        <v>41336</v>
      </c>
      <c r="B1493" s="29">
        <v>1014</v>
      </c>
      <c r="C1493">
        <v>11</v>
      </c>
      <c r="D1493" s="34" t="s">
        <v>167</v>
      </c>
      <c r="E1493" s="34" t="s">
        <v>168</v>
      </c>
      <c r="F1493" s="35">
        <v>65.95</v>
      </c>
      <c r="G1493" s="36">
        <v>0</v>
      </c>
      <c r="H1493" s="35">
        <v>65.95</v>
      </c>
      <c r="I1493" s="35">
        <v>37.97</v>
      </c>
      <c r="J1493">
        <v>5</v>
      </c>
      <c r="K1493">
        <v>3020</v>
      </c>
      <c r="L1493" s="37">
        <f t="shared" si="69"/>
        <v>329.75</v>
      </c>
      <c r="M1493" s="35">
        <f t="shared" si="70"/>
        <v>0</v>
      </c>
      <c r="N1493" s="35">
        <f t="shared" si="71"/>
        <v>139.90000000000003</v>
      </c>
    </row>
    <row r="1494" spans="1:14">
      <c r="A1494" s="33">
        <v>41336</v>
      </c>
      <c r="B1494" s="29">
        <v>1015</v>
      </c>
      <c r="C1494">
        <v>27</v>
      </c>
      <c r="D1494" s="34" t="s">
        <v>171</v>
      </c>
      <c r="E1494" s="34" t="s">
        <v>168</v>
      </c>
      <c r="F1494" s="35">
        <v>4.95</v>
      </c>
      <c r="G1494" s="36">
        <v>0</v>
      </c>
      <c r="H1494" s="35">
        <v>4.95</v>
      </c>
      <c r="I1494" s="35">
        <v>1.82</v>
      </c>
      <c r="J1494">
        <v>7</v>
      </c>
      <c r="K1494">
        <v>3017</v>
      </c>
      <c r="L1494" s="37">
        <f t="shared" si="69"/>
        <v>34.65</v>
      </c>
      <c r="M1494" s="35">
        <f t="shared" si="70"/>
        <v>0</v>
      </c>
      <c r="N1494" s="35">
        <f t="shared" si="71"/>
        <v>21.91</v>
      </c>
    </row>
    <row r="1495" spans="1:14">
      <c r="A1495" s="33">
        <v>41336</v>
      </c>
      <c r="B1495" s="29">
        <v>1016</v>
      </c>
      <c r="C1495">
        <v>28</v>
      </c>
      <c r="D1495" s="34" t="s">
        <v>173</v>
      </c>
      <c r="E1495" s="34" t="s">
        <v>168</v>
      </c>
      <c r="F1495" s="35">
        <v>0.95</v>
      </c>
      <c r="G1495" s="36">
        <v>0</v>
      </c>
      <c r="H1495" s="35">
        <v>0.95</v>
      </c>
      <c r="I1495" s="35">
        <v>0.5</v>
      </c>
      <c r="J1495">
        <v>25</v>
      </c>
      <c r="K1495">
        <v>3031</v>
      </c>
      <c r="L1495" s="37">
        <f t="shared" si="69"/>
        <v>23.75</v>
      </c>
      <c r="M1495" s="35">
        <f t="shared" si="70"/>
        <v>0</v>
      </c>
      <c r="N1495" s="35">
        <f t="shared" si="71"/>
        <v>11.249999999999998</v>
      </c>
    </row>
    <row r="1496" spans="1:14">
      <c r="A1496" s="33">
        <v>41336</v>
      </c>
      <c r="B1496" s="29">
        <v>1017</v>
      </c>
      <c r="C1496">
        <v>40</v>
      </c>
      <c r="D1496" s="34" t="s">
        <v>167</v>
      </c>
      <c r="E1496" s="34" t="s">
        <v>168</v>
      </c>
      <c r="F1496" s="35">
        <v>16.95</v>
      </c>
      <c r="G1496" s="36">
        <v>0</v>
      </c>
      <c r="H1496" s="35">
        <v>16.95</v>
      </c>
      <c r="I1496" s="35">
        <v>6.53</v>
      </c>
      <c r="J1496">
        <v>31</v>
      </c>
      <c r="K1496">
        <v>3033</v>
      </c>
      <c r="L1496" s="37">
        <f t="shared" si="69"/>
        <v>525.44999999999993</v>
      </c>
      <c r="M1496" s="35">
        <f t="shared" si="70"/>
        <v>0</v>
      </c>
      <c r="N1496" s="35">
        <f t="shared" si="71"/>
        <v>323.01999999999992</v>
      </c>
    </row>
    <row r="1497" spans="1:14">
      <c r="A1497" s="33">
        <v>41336</v>
      </c>
      <c r="B1497" s="29">
        <v>1018</v>
      </c>
      <c r="C1497">
        <v>11</v>
      </c>
      <c r="D1497" s="34" t="s">
        <v>171</v>
      </c>
      <c r="E1497" s="34" t="s">
        <v>168</v>
      </c>
      <c r="F1497" s="35">
        <v>65.95</v>
      </c>
      <c r="G1497" s="36">
        <v>0.1</v>
      </c>
      <c r="H1497" s="35">
        <v>59.36</v>
      </c>
      <c r="I1497" s="35">
        <v>37.97</v>
      </c>
      <c r="J1497">
        <v>18</v>
      </c>
      <c r="K1497">
        <v>3023</v>
      </c>
      <c r="L1497" s="37">
        <f t="shared" si="69"/>
        <v>1068.48</v>
      </c>
      <c r="M1497" s="35">
        <f t="shared" si="70"/>
        <v>6.5900000000000034</v>
      </c>
      <c r="N1497" s="35">
        <f t="shared" si="71"/>
        <v>385.02</v>
      </c>
    </row>
    <row r="1498" spans="1:14">
      <c r="A1498" s="33">
        <v>41336</v>
      </c>
      <c r="B1498" s="29">
        <v>1019</v>
      </c>
      <c r="C1498">
        <v>14</v>
      </c>
      <c r="D1498" s="34" t="s">
        <v>173</v>
      </c>
      <c r="E1498" s="34" t="s">
        <v>168</v>
      </c>
      <c r="F1498" s="35">
        <v>31.95</v>
      </c>
      <c r="G1498" s="36">
        <v>0.2</v>
      </c>
      <c r="H1498" s="35">
        <v>25.56</v>
      </c>
      <c r="I1498" s="35">
        <v>17.38</v>
      </c>
      <c r="J1498">
        <v>2</v>
      </c>
      <c r="K1498">
        <v>3024</v>
      </c>
      <c r="L1498" s="37">
        <f t="shared" si="69"/>
        <v>51.12</v>
      </c>
      <c r="M1498" s="35">
        <f t="shared" si="70"/>
        <v>6.3900000000000006</v>
      </c>
      <c r="N1498" s="35">
        <f t="shared" si="71"/>
        <v>16.36</v>
      </c>
    </row>
    <row r="1499" spans="1:14">
      <c r="A1499" s="33">
        <v>41336</v>
      </c>
      <c r="B1499" s="29">
        <v>1020</v>
      </c>
      <c r="C1499">
        <v>20</v>
      </c>
      <c r="D1499" s="34" t="s">
        <v>171</v>
      </c>
      <c r="E1499" s="34" t="s">
        <v>168</v>
      </c>
      <c r="F1499" s="35">
        <v>16.95</v>
      </c>
      <c r="G1499" s="36">
        <v>0</v>
      </c>
      <c r="H1499" s="35">
        <v>16.95</v>
      </c>
      <c r="I1499" s="35">
        <v>6.76</v>
      </c>
      <c r="J1499">
        <v>23</v>
      </c>
      <c r="K1499">
        <v>3016</v>
      </c>
      <c r="L1499" s="37">
        <f t="shared" si="69"/>
        <v>389.84999999999997</v>
      </c>
      <c r="M1499" s="35">
        <f t="shared" si="70"/>
        <v>0</v>
      </c>
      <c r="N1499" s="35">
        <f t="shared" si="71"/>
        <v>234.36999999999998</v>
      </c>
    </row>
    <row r="1500" spans="1:14">
      <c r="A1500" s="33">
        <v>41336</v>
      </c>
      <c r="B1500" s="29">
        <v>1021</v>
      </c>
      <c r="C1500">
        <v>32</v>
      </c>
      <c r="D1500" s="34" t="s">
        <v>173</v>
      </c>
      <c r="E1500" s="34" t="s">
        <v>168</v>
      </c>
      <c r="F1500" s="35">
        <v>22.95</v>
      </c>
      <c r="G1500" s="36">
        <v>0</v>
      </c>
      <c r="H1500" s="35">
        <v>22.95</v>
      </c>
      <c r="I1500" s="35">
        <v>11.78</v>
      </c>
      <c r="J1500">
        <v>3</v>
      </c>
      <c r="K1500">
        <v>3012</v>
      </c>
      <c r="L1500" s="37">
        <f t="shared" si="69"/>
        <v>68.849999999999994</v>
      </c>
      <c r="M1500" s="35">
        <f t="shared" si="70"/>
        <v>0</v>
      </c>
      <c r="N1500" s="35">
        <f t="shared" si="71"/>
        <v>33.51</v>
      </c>
    </row>
    <row r="1501" spans="1:14">
      <c r="A1501" s="33">
        <v>41336</v>
      </c>
      <c r="B1501" s="29">
        <v>1022</v>
      </c>
      <c r="C1501">
        <v>4</v>
      </c>
      <c r="D1501" s="34" t="s">
        <v>167</v>
      </c>
      <c r="E1501" s="34" t="s">
        <v>168</v>
      </c>
      <c r="F1501" s="35">
        <v>73.95</v>
      </c>
      <c r="G1501" s="36">
        <v>0</v>
      </c>
      <c r="H1501" s="35">
        <v>73.95</v>
      </c>
      <c r="I1501" s="35">
        <v>38.86</v>
      </c>
      <c r="J1501">
        <v>1</v>
      </c>
      <c r="K1501">
        <v>3019</v>
      </c>
      <c r="L1501" s="37">
        <f t="shared" si="69"/>
        <v>73.95</v>
      </c>
      <c r="M1501" s="35">
        <f t="shared" si="70"/>
        <v>0</v>
      </c>
      <c r="N1501" s="35">
        <f t="shared" si="71"/>
        <v>35.090000000000003</v>
      </c>
    </row>
    <row r="1502" spans="1:14">
      <c r="A1502" s="33">
        <v>41336</v>
      </c>
      <c r="B1502" s="29">
        <v>1023</v>
      </c>
      <c r="C1502">
        <v>2</v>
      </c>
      <c r="D1502" s="34" t="s">
        <v>171</v>
      </c>
      <c r="E1502" s="34" t="s">
        <v>168</v>
      </c>
      <c r="F1502" s="35">
        <v>44.95</v>
      </c>
      <c r="G1502" s="36">
        <v>0</v>
      </c>
      <c r="H1502" s="35">
        <v>44.95</v>
      </c>
      <c r="I1502" s="35">
        <v>27.95</v>
      </c>
      <c r="J1502">
        <v>1</v>
      </c>
      <c r="K1502">
        <v>3028</v>
      </c>
      <c r="L1502" s="37">
        <f t="shared" si="69"/>
        <v>44.95</v>
      </c>
      <c r="M1502" s="35">
        <f t="shared" si="70"/>
        <v>0</v>
      </c>
      <c r="N1502" s="35">
        <f t="shared" si="71"/>
        <v>17.000000000000004</v>
      </c>
    </row>
    <row r="1503" spans="1:14">
      <c r="A1503" s="33">
        <v>41336</v>
      </c>
      <c r="B1503" s="29">
        <v>1024</v>
      </c>
      <c r="C1503">
        <v>47</v>
      </c>
      <c r="D1503" s="34" t="s">
        <v>167</v>
      </c>
      <c r="E1503" s="34" t="s">
        <v>168</v>
      </c>
      <c r="F1503" s="35">
        <v>28.95</v>
      </c>
      <c r="G1503" s="36">
        <v>0</v>
      </c>
      <c r="H1503" s="35">
        <v>28.95</v>
      </c>
      <c r="I1503" s="35">
        <v>8.86</v>
      </c>
      <c r="J1503">
        <v>21</v>
      </c>
      <c r="K1503">
        <v>3016</v>
      </c>
      <c r="L1503" s="37">
        <f t="shared" si="69"/>
        <v>607.94999999999993</v>
      </c>
      <c r="M1503" s="35">
        <f t="shared" si="70"/>
        <v>0</v>
      </c>
      <c r="N1503" s="35">
        <f t="shared" si="71"/>
        <v>421.89</v>
      </c>
    </row>
    <row r="1504" spans="1:14">
      <c r="A1504" s="33">
        <v>41336</v>
      </c>
      <c r="B1504" s="29">
        <v>1025</v>
      </c>
      <c r="C1504">
        <v>16</v>
      </c>
      <c r="D1504" s="34" t="s">
        <v>171</v>
      </c>
      <c r="E1504" s="34" t="s">
        <v>168</v>
      </c>
      <c r="F1504" s="35">
        <v>27.95</v>
      </c>
      <c r="G1504" s="36">
        <v>0</v>
      </c>
      <c r="H1504" s="35">
        <v>27.95</v>
      </c>
      <c r="I1504" s="35">
        <v>15.85</v>
      </c>
      <c r="J1504">
        <v>5</v>
      </c>
      <c r="K1504">
        <v>3025</v>
      </c>
      <c r="L1504" s="37">
        <f t="shared" si="69"/>
        <v>139.75</v>
      </c>
      <c r="M1504" s="35">
        <f t="shared" si="70"/>
        <v>0</v>
      </c>
      <c r="N1504" s="35">
        <f t="shared" si="71"/>
        <v>60.5</v>
      </c>
    </row>
    <row r="1505" spans="1:14">
      <c r="A1505" s="33">
        <v>41336</v>
      </c>
      <c r="B1505" s="29">
        <v>1026</v>
      </c>
      <c r="C1505">
        <v>9</v>
      </c>
      <c r="D1505" s="34" t="s">
        <v>173</v>
      </c>
      <c r="E1505" s="34" t="s">
        <v>168</v>
      </c>
      <c r="F1505" s="35">
        <v>48.95</v>
      </c>
      <c r="G1505" s="36">
        <v>0</v>
      </c>
      <c r="H1505" s="35">
        <v>48.95</v>
      </c>
      <c r="I1505" s="35">
        <v>24.52</v>
      </c>
      <c r="J1505">
        <v>16</v>
      </c>
      <c r="K1505">
        <v>3019</v>
      </c>
      <c r="L1505" s="37">
        <f t="shared" si="69"/>
        <v>783.2</v>
      </c>
      <c r="M1505" s="35">
        <f t="shared" si="70"/>
        <v>0</v>
      </c>
      <c r="N1505" s="35">
        <f t="shared" si="71"/>
        <v>390.88000000000005</v>
      </c>
    </row>
    <row r="1506" spans="1:14">
      <c r="A1506" s="33">
        <v>41336</v>
      </c>
      <c r="B1506" s="29">
        <v>1026</v>
      </c>
      <c r="C1506">
        <v>19</v>
      </c>
      <c r="D1506" s="34" t="s">
        <v>173</v>
      </c>
      <c r="E1506" s="34" t="s">
        <v>168</v>
      </c>
      <c r="F1506" s="35">
        <v>49.95</v>
      </c>
      <c r="G1506" s="36">
        <v>0</v>
      </c>
      <c r="H1506" s="35">
        <v>49.95</v>
      </c>
      <c r="I1506" s="35">
        <v>24.77</v>
      </c>
      <c r="J1506">
        <v>27</v>
      </c>
      <c r="K1506">
        <v>3019</v>
      </c>
      <c r="L1506" s="37">
        <f t="shared" si="69"/>
        <v>1348.65</v>
      </c>
      <c r="M1506" s="35">
        <f t="shared" si="70"/>
        <v>0</v>
      </c>
      <c r="N1506" s="35">
        <f t="shared" si="71"/>
        <v>679.86000000000013</v>
      </c>
    </row>
    <row r="1507" spans="1:14">
      <c r="A1507" s="33">
        <v>41336</v>
      </c>
      <c r="B1507" s="29">
        <v>1026</v>
      </c>
      <c r="C1507">
        <v>50</v>
      </c>
      <c r="D1507" s="34" t="s">
        <v>173</v>
      </c>
      <c r="E1507" s="34" t="s">
        <v>168</v>
      </c>
      <c r="F1507" s="35">
        <v>24.95</v>
      </c>
      <c r="G1507" s="36">
        <v>0</v>
      </c>
      <c r="H1507" s="35">
        <v>24.95</v>
      </c>
      <c r="I1507" s="35">
        <v>12.14</v>
      </c>
      <c r="J1507">
        <v>2</v>
      </c>
      <c r="K1507">
        <v>3019</v>
      </c>
      <c r="L1507" s="37">
        <f t="shared" si="69"/>
        <v>49.9</v>
      </c>
      <c r="M1507" s="35">
        <f t="shared" si="70"/>
        <v>0</v>
      </c>
      <c r="N1507" s="35">
        <f t="shared" si="71"/>
        <v>25.619999999999997</v>
      </c>
    </row>
    <row r="1508" spans="1:14">
      <c r="A1508" s="33">
        <v>41336</v>
      </c>
      <c r="B1508" s="29">
        <v>1027</v>
      </c>
      <c r="C1508">
        <v>46</v>
      </c>
      <c r="D1508" s="34" t="s">
        <v>173</v>
      </c>
      <c r="E1508" s="34" t="s">
        <v>168</v>
      </c>
      <c r="F1508" s="35">
        <v>55.95</v>
      </c>
      <c r="G1508" s="36">
        <v>0</v>
      </c>
      <c r="H1508" s="35">
        <v>55.95</v>
      </c>
      <c r="I1508" s="35">
        <v>32.47</v>
      </c>
      <c r="J1508">
        <v>11</v>
      </c>
      <c r="K1508">
        <v>3030</v>
      </c>
      <c r="L1508" s="37">
        <f t="shared" si="69"/>
        <v>615.45000000000005</v>
      </c>
      <c r="M1508" s="35">
        <f t="shared" si="70"/>
        <v>0</v>
      </c>
      <c r="N1508" s="35">
        <f t="shared" si="71"/>
        <v>258.28000000000003</v>
      </c>
    </row>
    <row r="1509" spans="1:14">
      <c r="A1509" s="33">
        <v>41336</v>
      </c>
      <c r="B1509" s="29">
        <v>1028</v>
      </c>
      <c r="C1509">
        <v>36</v>
      </c>
      <c r="D1509" s="34" t="s">
        <v>171</v>
      </c>
      <c r="E1509" s="34" t="s">
        <v>168</v>
      </c>
      <c r="F1509" s="35">
        <v>26.95</v>
      </c>
      <c r="G1509" s="36">
        <v>0</v>
      </c>
      <c r="H1509" s="35">
        <v>26.95</v>
      </c>
      <c r="I1509" s="35">
        <v>12.53</v>
      </c>
      <c r="J1509">
        <v>10</v>
      </c>
      <c r="K1509">
        <v>3023</v>
      </c>
      <c r="L1509" s="37">
        <f t="shared" si="69"/>
        <v>269.5</v>
      </c>
      <c r="M1509" s="35">
        <f t="shared" si="70"/>
        <v>0</v>
      </c>
      <c r="N1509" s="35">
        <f t="shared" si="71"/>
        <v>144.19999999999999</v>
      </c>
    </row>
    <row r="1510" spans="1:14">
      <c r="A1510" s="33">
        <v>41336</v>
      </c>
      <c r="B1510" s="29">
        <v>1028</v>
      </c>
      <c r="C1510">
        <v>1</v>
      </c>
      <c r="D1510" s="34" t="s">
        <v>171</v>
      </c>
      <c r="E1510" s="34" t="s">
        <v>168</v>
      </c>
      <c r="F1510" s="35">
        <v>43.95</v>
      </c>
      <c r="G1510" s="36">
        <v>0.2</v>
      </c>
      <c r="H1510" s="35">
        <v>35.159999999999997</v>
      </c>
      <c r="I1510" s="35">
        <v>25.6</v>
      </c>
      <c r="J1510">
        <v>10</v>
      </c>
      <c r="K1510">
        <v>3023</v>
      </c>
      <c r="L1510" s="37">
        <f t="shared" si="69"/>
        <v>351.59999999999997</v>
      </c>
      <c r="M1510" s="35">
        <f t="shared" si="70"/>
        <v>8.7900000000000063</v>
      </c>
      <c r="N1510" s="35">
        <f t="shared" si="71"/>
        <v>95.599999999999952</v>
      </c>
    </row>
    <row r="1511" spans="1:14">
      <c r="A1511" s="33">
        <v>41336</v>
      </c>
      <c r="B1511" s="29">
        <v>1028</v>
      </c>
      <c r="C1511">
        <v>6</v>
      </c>
      <c r="D1511" s="34" t="s">
        <v>171</v>
      </c>
      <c r="E1511" s="34" t="s">
        <v>168</v>
      </c>
      <c r="F1511" s="35">
        <v>55.95</v>
      </c>
      <c r="G1511" s="36">
        <v>0.2</v>
      </c>
      <c r="H1511" s="35">
        <v>44.76</v>
      </c>
      <c r="I1511" s="35">
        <v>16.059999999999999</v>
      </c>
      <c r="J1511">
        <v>19</v>
      </c>
      <c r="K1511">
        <v>3023</v>
      </c>
      <c r="L1511" s="37">
        <f t="shared" si="69"/>
        <v>850.43999999999994</v>
      </c>
      <c r="M1511" s="35">
        <f t="shared" si="70"/>
        <v>11.190000000000005</v>
      </c>
      <c r="N1511" s="35">
        <f t="shared" si="71"/>
        <v>545.29999999999995</v>
      </c>
    </row>
    <row r="1512" spans="1:14">
      <c r="A1512" s="33">
        <v>41336</v>
      </c>
      <c r="B1512" s="29">
        <v>1029</v>
      </c>
      <c r="C1512">
        <v>35</v>
      </c>
      <c r="D1512" s="34" t="s">
        <v>171</v>
      </c>
      <c r="E1512" s="34" t="s">
        <v>168</v>
      </c>
      <c r="F1512" s="35">
        <v>0.95</v>
      </c>
      <c r="G1512" s="36">
        <v>0</v>
      </c>
      <c r="H1512" s="35">
        <v>0.95</v>
      </c>
      <c r="I1512" s="35">
        <v>0.47</v>
      </c>
      <c r="J1512">
        <v>8</v>
      </c>
      <c r="K1512">
        <v>3022</v>
      </c>
      <c r="L1512" s="37">
        <f t="shared" si="69"/>
        <v>7.6</v>
      </c>
      <c r="M1512" s="35">
        <f t="shared" si="70"/>
        <v>0</v>
      </c>
      <c r="N1512" s="35">
        <f t="shared" si="71"/>
        <v>3.84</v>
      </c>
    </row>
    <row r="1513" spans="1:14">
      <c r="A1513" s="33">
        <v>41336</v>
      </c>
      <c r="B1513" s="29">
        <v>1030</v>
      </c>
      <c r="C1513">
        <v>50</v>
      </c>
      <c r="D1513" s="34" t="s">
        <v>173</v>
      </c>
      <c r="E1513" s="34" t="s">
        <v>168</v>
      </c>
      <c r="F1513" s="35">
        <v>24.95</v>
      </c>
      <c r="G1513" s="36">
        <v>0</v>
      </c>
      <c r="H1513" s="35">
        <v>24.95</v>
      </c>
      <c r="I1513" s="35">
        <v>12.14</v>
      </c>
      <c r="J1513">
        <v>2</v>
      </c>
      <c r="K1513">
        <v>3031</v>
      </c>
      <c r="L1513" s="37">
        <f t="shared" si="69"/>
        <v>49.9</v>
      </c>
      <c r="M1513" s="35">
        <f t="shared" si="70"/>
        <v>0</v>
      </c>
      <c r="N1513" s="35">
        <f t="shared" si="71"/>
        <v>25.619999999999997</v>
      </c>
    </row>
    <row r="1514" spans="1:14">
      <c r="A1514" s="33">
        <v>41336</v>
      </c>
      <c r="B1514" s="29">
        <v>1031</v>
      </c>
      <c r="C1514">
        <v>21</v>
      </c>
      <c r="D1514" s="34" t="s">
        <v>171</v>
      </c>
      <c r="E1514" s="34" t="s">
        <v>168</v>
      </c>
      <c r="F1514" s="35">
        <v>26.95</v>
      </c>
      <c r="G1514" s="36">
        <v>0</v>
      </c>
      <c r="H1514" s="35">
        <v>26.95</v>
      </c>
      <c r="I1514" s="35">
        <v>12.42</v>
      </c>
      <c r="J1514">
        <v>11</v>
      </c>
      <c r="K1514">
        <v>3011</v>
      </c>
      <c r="L1514" s="37">
        <f t="shared" si="69"/>
        <v>296.45</v>
      </c>
      <c r="M1514" s="35">
        <f t="shared" si="70"/>
        <v>0</v>
      </c>
      <c r="N1514" s="35">
        <f t="shared" si="71"/>
        <v>159.82999999999998</v>
      </c>
    </row>
    <row r="1515" spans="1:14">
      <c r="A1515" s="33">
        <v>41336</v>
      </c>
      <c r="B1515" s="29">
        <v>1032</v>
      </c>
      <c r="C1515">
        <v>9</v>
      </c>
      <c r="D1515" s="34" t="s">
        <v>173</v>
      </c>
      <c r="E1515" s="34" t="s">
        <v>168</v>
      </c>
      <c r="F1515" s="35">
        <v>48.95</v>
      </c>
      <c r="G1515" s="36">
        <v>0</v>
      </c>
      <c r="H1515" s="35">
        <v>48.95</v>
      </c>
      <c r="I1515" s="35">
        <v>24.52</v>
      </c>
      <c r="J1515">
        <v>3</v>
      </c>
      <c r="K1515">
        <v>3031</v>
      </c>
      <c r="L1515" s="37">
        <f t="shared" si="69"/>
        <v>146.85000000000002</v>
      </c>
      <c r="M1515" s="35">
        <f t="shared" si="70"/>
        <v>0</v>
      </c>
      <c r="N1515" s="35">
        <f t="shared" si="71"/>
        <v>73.290000000000006</v>
      </c>
    </row>
    <row r="1516" spans="1:14">
      <c r="A1516" s="33">
        <v>41336</v>
      </c>
      <c r="B1516" s="29">
        <v>1033</v>
      </c>
      <c r="C1516">
        <v>39</v>
      </c>
      <c r="D1516" s="34" t="s">
        <v>171</v>
      </c>
      <c r="E1516" s="34" t="s">
        <v>168</v>
      </c>
      <c r="F1516" s="35">
        <v>26.95</v>
      </c>
      <c r="G1516" s="36">
        <v>0</v>
      </c>
      <c r="H1516" s="35">
        <v>26.95</v>
      </c>
      <c r="I1516" s="35">
        <v>12.24</v>
      </c>
      <c r="J1516">
        <v>24</v>
      </c>
      <c r="K1516">
        <v>3012</v>
      </c>
      <c r="L1516" s="37">
        <f t="shared" si="69"/>
        <v>646.79999999999995</v>
      </c>
      <c r="M1516" s="35">
        <f t="shared" si="70"/>
        <v>0</v>
      </c>
      <c r="N1516" s="35">
        <f t="shared" si="71"/>
        <v>353.03999999999996</v>
      </c>
    </row>
    <row r="1517" spans="1:14">
      <c r="A1517" s="33">
        <v>41336</v>
      </c>
      <c r="B1517" s="29">
        <v>1033</v>
      </c>
      <c r="C1517">
        <v>31</v>
      </c>
      <c r="D1517" s="34" t="s">
        <v>171</v>
      </c>
      <c r="E1517" s="34" t="s">
        <v>168</v>
      </c>
      <c r="F1517" s="35">
        <v>0.95</v>
      </c>
      <c r="G1517" s="36">
        <v>0.1</v>
      </c>
      <c r="H1517" s="35">
        <v>0.86</v>
      </c>
      <c r="I1517" s="35">
        <v>0.34</v>
      </c>
      <c r="J1517">
        <v>2</v>
      </c>
      <c r="K1517">
        <v>3012</v>
      </c>
      <c r="L1517" s="37">
        <f t="shared" si="69"/>
        <v>1.72</v>
      </c>
      <c r="M1517" s="35">
        <f t="shared" si="70"/>
        <v>8.9999999999999969E-2</v>
      </c>
      <c r="N1517" s="35">
        <f t="shared" si="71"/>
        <v>1.04</v>
      </c>
    </row>
    <row r="1518" spans="1:14">
      <c r="A1518" s="33">
        <v>41336</v>
      </c>
      <c r="B1518" s="29">
        <v>1034</v>
      </c>
      <c r="C1518">
        <v>26</v>
      </c>
      <c r="D1518" s="34" t="s">
        <v>173</v>
      </c>
      <c r="E1518" s="34" t="s">
        <v>168</v>
      </c>
      <c r="F1518" s="35">
        <v>0.95</v>
      </c>
      <c r="G1518" s="36">
        <v>0</v>
      </c>
      <c r="H1518" s="35">
        <v>0.95</v>
      </c>
      <c r="I1518" s="35">
        <v>0.42</v>
      </c>
      <c r="J1518">
        <v>4</v>
      </c>
      <c r="K1518">
        <v>3033</v>
      </c>
      <c r="L1518" s="37">
        <f t="shared" si="69"/>
        <v>3.8</v>
      </c>
      <c r="M1518" s="35">
        <f t="shared" si="70"/>
        <v>0</v>
      </c>
      <c r="N1518" s="35">
        <f t="shared" si="71"/>
        <v>2.12</v>
      </c>
    </row>
    <row r="1519" spans="1:14">
      <c r="A1519" s="33">
        <v>41336</v>
      </c>
      <c r="B1519" s="29">
        <v>1035</v>
      </c>
      <c r="C1519">
        <v>26</v>
      </c>
      <c r="D1519" s="34" t="s">
        <v>171</v>
      </c>
      <c r="E1519" s="34" t="s">
        <v>168</v>
      </c>
      <c r="F1519" s="35">
        <v>0.95</v>
      </c>
      <c r="G1519" s="36">
        <v>0</v>
      </c>
      <c r="H1519" s="35">
        <v>0.95</v>
      </c>
      <c r="I1519" s="35">
        <v>0.42</v>
      </c>
      <c r="J1519">
        <v>2</v>
      </c>
      <c r="K1519">
        <v>3023</v>
      </c>
      <c r="L1519" s="37">
        <f t="shared" si="69"/>
        <v>1.9</v>
      </c>
      <c r="M1519" s="35">
        <f t="shared" si="70"/>
        <v>0</v>
      </c>
      <c r="N1519" s="35">
        <f t="shared" si="71"/>
        <v>1.06</v>
      </c>
    </row>
    <row r="1520" spans="1:14">
      <c r="A1520" s="33">
        <v>41336</v>
      </c>
      <c r="B1520" s="29">
        <v>1035</v>
      </c>
      <c r="C1520">
        <v>12</v>
      </c>
      <c r="D1520" s="34" t="s">
        <v>171</v>
      </c>
      <c r="E1520" s="34" t="s">
        <v>168</v>
      </c>
      <c r="F1520" s="35">
        <v>47.95</v>
      </c>
      <c r="G1520" s="36">
        <v>0</v>
      </c>
      <c r="H1520" s="35">
        <v>47.95</v>
      </c>
      <c r="I1520" s="35">
        <v>20.7</v>
      </c>
      <c r="J1520">
        <v>2</v>
      </c>
      <c r="K1520">
        <v>3023</v>
      </c>
      <c r="L1520" s="37">
        <f t="shared" si="69"/>
        <v>95.9</v>
      </c>
      <c r="M1520" s="35">
        <f t="shared" si="70"/>
        <v>0</v>
      </c>
      <c r="N1520" s="35">
        <f t="shared" si="71"/>
        <v>54.500000000000007</v>
      </c>
    </row>
    <row r="1521" spans="1:14">
      <c r="A1521" s="33">
        <v>41337</v>
      </c>
      <c r="B1521" s="29">
        <v>1036</v>
      </c>
      <c r="C1521">
        <v>17</v>
      </c>
      <c r="D1521" s="34" t="s">
        <v>167</v>
      </c>
      <c r="E1521" s="34" t="s">
        <v>168</v>
      </c>
      <c r="F1521" s="35">
        <v>49.95</v>
      </c>
      <c r="G1521" s="36">
        <v>0</v>
      </c>
      <c r="H1521" s="35">
        <v>49.95</v>
      </c>
      <c r="I1521" s="35">
        <v>23.93</v>
      </c>
      <c r="J1521">
        <v>14</v>
      </c>
      <c r="K1521">
        <v>3033</v>
      </c>
      <c r="L1521" s="37">
        <f t="shared" si="69"/>
        <v>699.30000000000007</v>
      </c>
      <c r="M1521" s="35">
        <f t="shared" si="70"/>
        <v>0</v>
      </c>
      <c r="N1521" s="35">
        <f t="shared" si="71"/>
        <v>364.28000000000003</v>
      </c>
    </row>
    <row r="1522" spans="1:14">
      <c r="A1522" s="33">
        <v>41337</v>
      </c>
      <c r="B1522" s="29">
        <v>1036</v>
      </c>
      <c r="C1522">
        <v>6</v>
      </c>
      <c r="D1522" s="34" t="s">
        <v>167</v>
      </c>
      <c r="E1522" s="34" t="s">
        <v>168</v>
      </c>
      <c r="F1522" s="35">
        <v>55.95</v>
      </c>
      <c r="G1522" s="36">
        <v>0</v>
      </c>
      <c r="H1522" s="35">
        <v>55.95</v>
      </c>
      <c r="I1522" s="35">
        <v>16.059999999999999</v>
      </c>
      <c r="J1522">
        <v>20</v>
      </c>
      <c r="K1522">
        <v>3033</v>
      </c>
      <c r="L1522" s="37">
        <f t="shared" si="69"/>
        <v>1119</v>
      </c>
      <c r="M1522" s="35">
        <f t="shared" si="70"/>
        <v>0</v>
      </c>
      <c r="N1522" s="35">
        <f t="shared" si="71"/>
        <v>797.8</v>
      </c>
    </row>
    <row r="1523" spans="1:14">
      <c r="A1523" s="33">
        <v>41337</v>
      </c>
      <c r="B1523" s="29">
        <v>1037</v>
      </c>
      <c r="C1523">
        <v>38</v>
      </c>
      <c r="D1523" s="34" t="s">
        <v>170</v>
      </c>
      <c r="E1523" s="34" t="s">
        <v>168</v>
      </c>
      <c r="F1523" s="35">
        <v>24.95</v>
      </c>
      <c r="G1523" s="36">
        <v>0</v>
      </c>
      <c r="H1523" s="35">
        <v>24.95</v>
      </c>
      <c r="I1523" s="35">
        <v>11.48</v>
      </c>
      <c r="J1523">
        <v>3</v>
      </c>
      <c r="K1523">
        <v>3025</v>
      </c>
      <c r="L1523" s="37">
        <f t="shared" si="69"/>
        <v>74.849999999999994</v>
      </c>
      <c r="M1523" s="35">
        <f t="shared" si="70"/>
        <v>0</v>
      </c>
      <c r="N1523" s="35">
        <f t="shared" si="71"/>
        <v>40.409999999999997</v>
      </c>
    </row>
    <row r="1524" spans="1:14">
      <c r="A1524" s="33">
        <v>41337</v>
      </c>
      <c r="B1524" s="29">
        <v>1038</v>
      </c>
      <c r="C1524">
        <v>31</v>
      </c>
      <c r="D1524" s="34" t="s">
        <v>167</v>
      </c>
      <c r="E1524" s="34" t="s">
        <v>168</v>
      </c>
      <c r="F1524" s="35">
        <v>0.95</v>
      </c>
      <c r="G1524" s="36">
        <v>0</v>
      </c>
      <c r="H1524" s="35">
        <v>0.95</v>
      </c>
      <c r="I1524" s="35">
        <v>0.34</v>
      </c>
      <c r="J1524">
        <v>11</v>
      </c>
      <c r="K1524">
        <v>3018</v>
      </c>
      <c r="L1524" s="37">
        <f t="shared" si="69"/>
        <v>10.45</v>
      </c>
      <c r="M1524" s="35">
        <f t="shared" si="70"/>
        <v>0</v>
      </c>
      <c r="N1524" s="35">
        <f t="shared" si="71"/>
        <v>6.7099999999999991</v>
      </c>
    </row>
    <row r="1525" spans="1:14">
      <c r="A1525" s="33">
        <v>41337</v>
      </c>
      <c r="B1525" s="29">
        <v>1038</v>
      </c>
      <c r="C1525">
        <v>43</v>
      </c>
      <c r="D1525" s="34" t="s">
        <v>167</v>
      </c>
      <c r="E1525" s="34" t="s">
        <v>168</v>
      </c>
      <c r="F1525" s="35">
        <v>11.95</v>
      </c>
      <c r="G1525" s="36">
        <v>0.1</v>
      </c>
      <c r="H1525" s="35">
        <v>10.76</v>
      </c>
      <c r="I1525" s="35">
        <v>3.32</v>
      </c>
      <c r="J1525">
        <v>7</v>
      </c>
      <c r="K1525">
        <v>3018</v>
      </c>
      <c r="L1525" s="37">
        <f t="shared" si="69"/>
        <v>75.319999999999993</v>
      </c>
      <c r="M1525" s="35">
        <f t="shared" si="70"/>
        <v>1.1899999999999995</v>
      </c>
      <c r="N1525" s="35">
        <f t="shared" si="71"/>
        <v>52.08</v>
      </c>
    </row>
    <row r="1526" spans="1:14">
      <c r="A1526" s="33">
        <v>41337</v>
      </c>
      <c r="B1526" s="29">
        <v>1039</v>
      </c>
      <c r="C1526">
        <v>41</v>
      </c>
      <c r="D1526" s="34" t="s">
        <v>169</v>
      </c>
      <c r="E1526" s="34" t="s">
        <v>168</v>
      </c>
      <c r="F1526" s="35">
        <v>18.95</v>
      </c>
      <c r="G1526" s="36">
        <v>0</v>
      </c>
      <c r="H1526" s="35">
        <v>18.95</v>
      </c>
      <c r="I1526" s="35">
        <v>9.98</v>
      </c>
      <c r="J1526">
        <v>22</v>
      </c>
      <c r="K1526">
        <v>3029</v>
      </c>
      <c r="L1526" s="37">
        <f t="shared" si="69"/>
        <v>416.9</v>
      </c>
      <c r="M1526" s="35">
        <f t="shared" si="70"/>
        <v>0</v>
      </c>
      <c r="N1526" s="35">
        <f t="shared" si="71"/>
        <v>197.33999999999997</v>
      </c>
    </row>
    <row r="1527" spans="1:14">
      <c r="A1527" s="33">
        <v>41337</v>
      </c>
      <c r="B1527" s="29">
        <v>1039</v>
      </c>
      <c r="C1527">
        <v>50</v>
      </c>
      <c r="D1527" s="34" t="s">
        <v>169</v>
      </c>
      <c r="E1527" s="34" t="s">
        <v>168</v>
      </c>
      <c r="F1527" s="35">
        <v>24.95</v>
      </c>
      <c r="G1527" s="36">
        <v>0</v>
      </c>
      <c r="H1527" s="35">
        <v>24.95</v>
      </c>
      <c r="I1527" s="35">
        <v>12.14</v>
      </c>
      <c r="J1527">
        <v>1</v>
      </c>
      <c r="K1527">
        <v>3029</v>
      </c>
      <c r="L1527" s="37">
        <f t="shared" si="69"/>
        <v>24.95</v>
      </c>
      <c r="M1527" s="35">
        <f t="shared" si="70"/>
        <v>0</v>
      </c>
      <c r="N1527" s="35">
        <f t="shared" si="71"/>
        <v>12.809999999999999</v>
      </c>
    </row>
    <row r="1528" spans="1:14">
      <c r="A1528" s="33">
        <v>41337</v>
      </c>
      <c r="B1528" s="29">
        <v>1040</v>
      </c>
      <c r="C1528">
        <v>5</v>
      </c>
      <c r="D1528" s="34" t="s">
        <v>170</v>
      </c>
      <c r="E1528" s="34" t="s">
        <v>168</v>
      </c>
      <c r="F1528" s="35">
        <v>24.95</v>
      </c>
      <c r="G1528" s="36">
        <v>0</v>
      </c>
      <c r="H1528" s="35">
        <v>24.95</v>
      </c>
      <c r="I1528" s="35">
        <v>12.27</v>
      </c>
      <c r="J1528">
        <v>4</v>
      </c>
      <c r="K1528">
        <v>3016</v>
      </c>
      <c r="L1528" s="37">
        <f t="shared" si="69"/>
        <v>99.8</v>
      </c>
      <c r="M1528" s="35">
        <f t="shared" si="70"/>
        <v>0</v>
      </c>
      <c r="N1528" s="35">
        <f t="shared" si="71"/>
        <v>50.72</v>
      </c>
    </row>
    <row r="1529" spans="1:14">
      <c r="A1529" s="33">
        <v>41337</v>
      </c>
      <c r="B1529" s="29">
        <v>1041</v>
      </c>
      <c r="C1529">
        <v>26</v>
      </c>
      <c r="D1529" s="34" t="s">
        <v>170</v>
      </c>
      <c r="E1529" s="34" t="s">
        <v>168</v>
      </c>
      <c r="F1529" s="35">
        <v>0.95</v>
      </c>
      <c r="G1529" s="36">
        <v>0</v>
      </c>
      <c r="H1529" s="35">
        <v>0.95</v>
      </c>
      <c r="I1529" s="35">
        <v>0.42</v>
      </c>
      <c r="J1529">
        <v>2</v>
      </c>
      <c r="K1529">
        <v>3015</v>
      </c>
      <c r="L1529" s="37">
        <f t="shared" si="69"/>
        <v>1.9</v>
      </c>
      <c r="M1529" s="35">
        <f t="shared" si="70"/>
        <v>0</v>
      </c>
      <c r="N1529" s="35">
        <f t="shared" si="71"/>
        <v>1.06</v>
      </c>
    </row>
    <row r="1530" spans="1:14">
      <c r="A1530" s="33">
        <v>41337</v>
      </c>
      <c r="B1530" s="29">
        <v>1041</v>
      </c>
      <c r="C1530">
        <v>40</v>
      </c>
      <c r="D1530" s="34" t="s">
        <v>170</v>
      </c>
      <c r="E1530" s="34" t="s">
        <v>168</v>
      </c>
      <c r="F1530" s="35">
        <v>16.95</v>
      </c>
      <c r="G1530" s="36">
        <v>0</v>
      </c>
      <c r="H1530" s="35">
        <v>16.95</v>
      </c>
      <c r="I1530" s="35">
        <v>6.53</v>
      </c>
      <c r="J1530">
        <v>3</v>
      </c>
      <c r="K1530">
        <v>3015</v>
      </c>
      <c r="L1530" s="37">
        <f t="shared" si="69"/>
        <v>50.849999999999994</v>
      </c>
      <c r="M1530" s="35">
        <f t="shared" si="70"/>
        <v>0</v>
      </c>
      <c r="N1530" s="35">
        <f t="shared" si="71"/>
        <v>31.259999999999994</v>
      </c>
    </row>
    <row r="1531" spans="1:14">
      <c r="A1531" s="33">
        <v>41337</v>
      </c>
      <c r="B1531" s="29">
        <v>1041</v>
      </c>
      <c r="C1531">
        <v>15</v>
      </c>
      <c r="D1531" s="34" t="s">
        <v>170</v>
      </c>
      <c r="E1531" s="34" t="s">
        <v>168</v>
      </c>
      <c r="F1531" s="35">
        <v>28.95</v>
      </c>
      <c r="G1531" s="36">
        <v>0</v>
      </c>
      <c r="H1531" s="35">
        <v>28.95</v>
      </c>
      <c r="I1531" s="35">
        <v>17.53</v>
      </c>
      <c r="J1531">
        <v>5</v>
      </c>
      <c r="K1531">
        <v>3015</v>
      </c>
      <c r="L1531" s="37">
        <f t="shared" si="69"/>
        <v>144.75</v>
      </c>
      <c r="M1531" s="35">
        <f t="shared" si="70"/>
        <v>0</v>
      </c>
      <c r="N1531" s="35">
        <f t="shared" si="71"/>
        <v>57.099999999999994</v>
      </c>
    </row>
    <row r="1532" spans="1:14">
      <c r="A1532" s="33">
        <v>41337</v>
      </c>
      <c r="B1532" s="29">
        <v>1042</v>
      </c>
      <c r="C1532">
        <v>46</v>
      </c>
      <c r="D1532" s="34" t="s">
        <v>169</v>
      </c>
      <c r="E1532" s="34" t="s">
        <v>168</v>
      </c>
      <c r="F1532" s="35">
        <v>55.95</v>
      </c>
      <c r="G1532" s="36">
        <v>0</v>
      </c>
      <c r="H1532" s="35">
        <v>55.95</v>
      </c>
      <c r="I1532" s="35">
        <v>32.47</v>
      </c>
      <c r="J1532">
        <v>29</v>
      </c>
      <c r="K1532">
        <v>3017</v>
      </c>
      <c r="L1532" s="37">
        <f t="shared" si="69"/>
        <v>1622.5500000000002</v>
      </c>
      <c r="M1532" s="35">
        <f t="shared" si="70"/>
        <v>0</v>
      </c>
      <c r="N1532" s="35">
        <f t="shared" si="71"/>
        <v>680.92000000000007</v>
      </c>
    </row>
    <row r="1533" spans="1:14">
      <c r="A1533" s="33">
        <v>41337</v>
      </c>
      <c r="B1533" s="29">
        <v>1043</v>
      </c>
      <c r="C1533">
        <v>15</v>
      </c>
      <c r="D1533" s="34" t="s">
        <v>170</v>
      </c>
      <c r="E1533" s="34" t="s">
        <v>168</v>
      </c>
      <c r="F1533" s="35">
        <v>28.95</v>
      </c>
      <c r="G1533" s="36">
        <v>0</v>
      </c>
      <c r="H1533" s="35">
        <v>28.95</v>
      </c>
      <c r="I1533" s="35">
        <v>17.53</v>
      </c>
      <c r="J1533">
        <v>33</v>
      </c>
      <c r="K1533">
        <v>3026</v>
      </c>
      <c r="L1533" s="37">
        <f t="shared" si="69"/>
        <v>955.35</v>
      </c>
      <c r="M1533" s="35">
        <f t="shared" si="70"/>
        <v>0</v>
      </c>
      <c r="N1533" s="35">
        <f t="shared" si="71"/>
        <v>376.85999999999996</v>
      </c>
    </row>
    <row r="1534" spans="1:14">
      <c r="A1534" s="33">
        <v>41337</v>
      </c>
      <c r="B1534" s="29">
        <v>1044</v>
      </c>
      <c r="C1534">
        <v>22</v>
      </c>
      <c r="D1534" s="34" t="s">
        <v>169</v>
      </c>
      <c r="E1534" s="34" t="s">
        <v>168</v>
      </c>
      <c r="F1534" s="35">
        <v>0.95</v>
      </c>
      <c r="G1534" s="36">
        <v>0</v>
      </c>
      <c r="H1534" s="35">
        <v>0.95</v>
      </c>
      <c r="I1534" s="35">
        <v>0.56999999999999995</v>
      </c>
      <c r="J1534">
        <v>15</v>
      </c>
      <c r="K1534">
        <v>3015</v>
      </c>
      <c r="L1534" s="37">
        <f t="shared" si="69"/>
        <v>14.25</v>
      </c>
      <c r="M1534" s="35">
        <f t="shared" si="70"/>
        <v>0</v>
      </c>
      <c r="N1534" s="35">
        <f t="shared" si="71"/>
        <v>5.7</v>
      </c>
    </row>
    <row r="1535" spans="1:14">
      <c r="A1535" s="33">
        <v>41337</v>
      </c>
      <c r="B1535" s="29">
        <v>1045</v>
      </c>
      <c r="C1535">
        <v>32</v>
      </c>
      <c r="D1535" s="34" t="s">
        <v>170</v>
      </c>
      <c r="E1535" s="34" t="s">
        <v>168</v>
      </c>
      <c r="F1535" s="35">
        <v>22.95</v>
      </c>
      <c r="G1535" s="36">
        <v>0</v>
      </c>
      <c r="H1535" s="35">
        <v>22.95</v>
      </c>
      <c r="I1535" s="35">
        <v>11.78</v>
      </c>
      <c r="J1535">
        <v>20</v>
      </c>
      <c r="K1535">
        <v>3015</v>
      </c>
      <c r="L1535" s="37">
        <f t="shared" si="69"/>
        <v>459</v>
      </c>
      <c r="M1535" s="35">
        <f t="shared" si="70"/>
        <v>0</v>
      </c>
      <c r="N1535" s="35">
        <f t="shared" si="71"/>
        <v>223.4</v>
      </c>
    </row>
    <row r="1536" spans="1:14">
      <c r="A1536" s="33">
        <v>41337</v>
      </c>
      <c r="B1536" s="29">
        <v>1046</v>
      </c>
      <c r="C1536">
        <v>50</v>
      </c>
      <c r="D1536" s="34" t="s">
        <v>169</v>
      </c>
      <c r="E1536" s="34" t="s">
        <v>168</v>
      </c>
      <c r="F1536" s="35">
        <v>24.95</v>
      </c>
      <c r="G1536" s="36">
        <v>0</v>
      </c>
      <c r="H1536" s="35">
        <v>24.95</v>
      </c>
      <c r="I1536" s="35">
        <v>12.14</v>
      </c>
      <c r="J1536">
        <v>3</v>
      </c>
      <c r="K1536">
        <v>3032</v>
      </c>
      <c r="L1536" s="37">
        <f t="shared" si="69"/>
        <v>74.849999999999994</v>
      </c>
      <c r="M1536" s="35">
        <f t="shared" si="70"/>
        <v>0</v>
      </c>
      <c r="N1536" s="35">
        <f t="shared" si="71"/>
        <v>38.429999999999993</v>
      </c>
    </row>
    <row r="1537" spans="1:14">
      <c r="A1537" s="33">
        <v>41337</v>
      </c>
      <c r="B1537" s="29">
        <v>1046</v>
      </c>
      <c r="C1537">
        <v>35</v>
      </c>
      <c r="D1537" s="34" t="s">
        <v>169</v>
      </c>
      <c r="E1537" s="34" t="s">
        <v>168</v>
      </c>
      <c r="F1537" s="35">
        <v>0.95</v>
      </c>
      <c r="G1537" s="36">
        <v>0</v>
      </c>
      <c r="H1537" s="35">
        <v>0.95</v>
      </c>
      <c r="I1537" s="35">
        <v>0.47</v>
      </c>
      <c r="J1537">
        <v>20</v>
      </c>
      <c r="K1537">
        <v>3032</v>
      </c>
      <c r="L1537" s="37">
        <f t="shared" si="69"/>
        <v>19</v>
      </c>
      <c r="M1537" s="35">
        <f t="shared" si="70"/>
        <v>0</v>
      </c>
      <c r="N1537" s="35">
        <f t="shared" si="71"/>
        <v>9.6</v>
      </c>
    </row>
    <row r="1538" spans="1:14">
      <c r="A1538" s="33">
        <v>41337</v>
      </c>
      <c r="B1538" s="29">
        <v>1046</v>
      </c>
      <c r="C1538">
        <v>8</v>
      </c>
      <c r="D1538" s="34" t="s">
        <v>169</v>
      </c>
      <c r="E1538" s="34" t="s">
        <v>168</v>
      </c>
      <c r="F1538" s="35">
        <v>7.95</v>
      </c>
      <c r="G1538" s="36">
        <v>0</v>
      </c>
      <c r="H1538" s="35">
        <v>7.95</v>
      </c>
      <c r="I1538" s="35">
        <v>4.53</v>
      </c>
      <c r="J1538">
        <v>27</v>
      </c>
      <c r="K1538">
        <v>3032</v>
      </c>
      <c r="L1538" s="37">
        <f t="shared" si="69"/>
        <v>214.65</v>
      </c>
      <c r="M1538" s="35">
        <f t="shared" si="70"/>
        <v>0</v>
      </c>
      <c r="N1538" s="35">
        <f t="shared" si="71"/>
        <v>92.34</v>
      </c>
    </row>
    <row r="1539" spans="1:14">
      <c r="A1539" s="33">
        <v>41337</v>
      </c>
      <c r="B1539" s="29">
        <v>1047</v>
      </c>
      <c r="C1539">
        <v>8</v>
      </c>
      <c r="D1539" s="34" t="s">
        <v>170</v>
      </c>
      <c r="E1539" s="34" t="s">
        <v>168</v>
      </c>
      <c r="F1539" s="35">
        <v>7.95</v>
      </c>
      <c r="G1539" s="36">
        <v>0</v>
      </c>
      <c r="H1539" s="35">
        <v>7.95</v>
      </c>
      <c r="I1539" s="35">
        <v>4.53</v>
      </c>
      <c r="J1539">
        <v>20</v>
      </c>
      <c r="K1539">
        <v>3012</v>
      </c>
      <c r="L1539" s="37">
        <f t="shared" ref="L1539:L1602" si="72">H1539*J1539</f>
        <v>159</v>
      </c>
      <c r="M1539" s="35">
        <f t="shared" ref="M1539:M1602" si="73">F1539-H1539</f>
        <v>0</v>
      </c>
      <c r="N1539" s="35">
        <f t="shared" ref="N1539:N1602" si="74">(H1539-I1539)*J1539</f>
        <v>68.400000000000006</v>
      </c>
    </row>
    <row r="1540" spans="1:14">
      <c r="A1540" s="33">
        <v>41337</v>
      </c>
      <c r="B1540" s="29">
        <v>1047</v>
      </c>
      <c r="C1540">
        <v>29</v>
      </c>
      <c r="D1540" s="34" t="s">
        <v>170</v>
      </c>
      <c r="E1540" s="34" t="s">
        <v>168</v>
      </c>
      <c r="F1540" s="35">
        <v>40.950000000000003</v>
      </c>
      <c r="G1540" s="36">
        <v>0</v>
      </c>
      <c r="H1540" s="35">
        <v>40.950000000000003</v>
      </c>
      <c r="I1540" s="35">
        <v>15.51</v>
      </c>
      <c r="J1540">
        <v>1</v>
      </c>
      <c r="K1540">
        <v>3012</v>
      </c>
      <c r="L1540" s="37">
        <f t="shared" si="72"/>
        <v>40.950000000000003</v>
      </c>
      <c r="M1540" s="35">
        <f t="shared" si="73"/>
        <v>0</v>
      </c>
      <c r="N1540" s="35">
        <f t="shared" si="74"/>
        <v>25.440000000000005</v>
      </c>
    </row>
    <row r="1541" spans="1:14">
      <c r="A1541" s="33">
        <v>41337</v>
      </c>
      <c r="B1541" s="29">
        <v>1048</v>
      </c>
      <c r="C1541">
        <v>33</v>
      </c>
      <c r="D1541" s="34" t="s">
        <v>169</v>
      </c>
      <c r="E1541" s="34" t="s">
        <v>168</v>
      </c>
      <c r="F1541" s="35">
        <v>19.95</v>
      </c>
      <c r="G1541" s="36">
        <v>0</v>
      </c>
      <c r="H1541" s="35">
        <v>19.95</v>
      </c>
      <c r="I1541" s="35">
        <v>9.7799999999999994</v>
      </c>
      <c r="J1541">
        <v>15</v>
      </c>
      <c r="K1541">
        <v>3028</v>
      </c>
      <c r="L1541" s="37">
        <f t="shared" si="72"/>
        <v>299.25</v>
      </c>
      <c r="M1541" s="35">
        <f t="shared" si="73"/>
        <v>0</v>
      </c>
      <c r="N1541" s="35">
        <f t="shared" si="74"/>
        <v>152.55000000000001</v>
      </c>
    </row>
    <row r="1542" spans="1:14">
      <c r="A1542" s="33">
        <v>41337</v>
      </c>
      <c r="B1542" s="29">
        <v>1049</v>
      </c>
      <c r="C1542">
        <v>22</v>
      </c>
      <c r="D1542" s="34" t="s">
        <v>170</v>
      </c>
      <c r="E1542" s="34" t="s">
        <v>168</v>
      </c>
      <c r="F1542" s="35">
        <v>0.95</v>
      </c>
      <c r="G1542" s="36">
        <v>0.1</v>
      </c>
      <c r="H1542" s="35">
        <v>0.86</v>
      </c>
      <c r="I1542" s="35">
        <v>0.56999999999999995</v>
      </c>
      <c r="J1542">
        <v>14</v>
      </c>
      <c r="K1542">
        <v>3013</v>
      </c>
      <c r="L1542" s="37">
        <f t="shared" si="72"/>
        <v>12.04</v>
      </c>
      <c r="M1542" s="35">
        <f t="shared" si="73"/>
        <v>8.9999999999999969E-2</v>
      </c>
      <c r="N1542" s="35">
        <f t="shared" si="74"/>
        <v>4.0600000000000005</v>
      </c>
    </row>
    <row r="1543" spans="1:14">
      <c r="A1543" s="33">
        <v>41337</v>
      </c>
      <c r="B1543" s="29">
        <v>1049</v>
      </c>
      <c r="C1543">
        <v>47</v>
      </c>
      <c r="D1543" s="34" t="s">
        <v>170</v>
      </c>
      <c r="E1543" s="34" t="s">
        <v>168</v>
      </c>
      <c r="F1543" s="35">
        <v>28.95</v>
      </c>
      <c r="G1543" s="36">
        <v>0.2</v>
      </c>
      <c r="H1543" s="35">
        <v>23.16</v>
      </c>
      <c r="I1543" s="35">
        <v>8.86</v>
      </c>
      <c r="J1543">
        <v>2</v>
      </c>
      <c r="K1543">
        <v>3013</v>
      </c>
      <c r="L1543" s="37">
        <f t="shared" si="72"/>
        <v>46.32</v>
      </c>
      <c r="M1543" s="35">
        <f t="shared" si="73"/>
        <v>5.7899999999999991</v>
      </c>
      <c r="N1543" s="35">
        <f t="shared" si="74"/>
        <v>28.6</v>
      </c>
    </row>
    <row r="1544" spans="1:14">
      <c r="A1544" s="33">
        <v>41337</v>
      </c>
      <c r="B1544" s="29">
        <v>1050</v>
      </c>
      <c r="C1544">
        <v>45</v>
      </c>
      <c r="D1544" s="34" t="s">
        <v>167</v>
      </c>
      <c r="E1544" s="34" t="s">
        <v>168</v>
      </c>
      <c r="F1544" s="35">
        <v>38.950000000000003</v>
      </c>
      <c r="G1544" s="36">
        <v>0.1</v>
      </c>
      <c r="H1544" s="35">
        <v>35.06</v>
      </c>
      <c r="I1544" s="35">
        <v>22.33</v>
      </c>
      <c r="J1544">
        <v>6</v>
      </c>
      <c r="K1544">
        <v>3020</v>
      </c>
      <c r="L1544" s="37">
        <f t="shared" si="72"/>
        <v>210.36</v>
      </c>
      <c r="M1544" s="35">
        <f t="shared" si="73"/>
        <v>3.8900000000000006</v>
      </c>
      <c r="N1544" s="35">
        <f t="shared" si="74"/>
        <v>76.380000000000024</v>
      </c>
    </row>
    <row r="1545" spans="1:14">
      <c r="A1545" s="33">
        <v>41337</v>
      </c>
      <c r="B1545" s="29">
        <v>1051</v>
      </c>
      <c r="C1545">
        <v>28</v>
      </c>
      <c r="D1545" s="34" t="s">
        <v>167</v>
      </c>
      <c r="E1545" s="34" t="s">
        <v>168</v>
      </c>
      <c r="F1545" s="35">
        <v>0.95</v>
      </c>
      <c r="G1545" s="36">
        <v>0</v>
      </c>
      <c r="H1545" s="35">
        <v>0.95</v>
      </c>
      <c r="I1545" s="35">
        <v>0.5</v>
      </c>
      <c r="J1545">
        <v>14</v>
      </c>
      <c r="K1545">
        <v>3013</v>
      </c>
      <c r="L1545" s="37">
        <f t="shared" si="72"/>
        <v>13.299999999999999</v>
      </c>
      <c r="M1545" s="35">
        <f t="shared" si="73"/>
        <v>0</v>
      </c>
      <c r="N1545" s="35">
        <f t="shared" si="74"/>
        <v>6.2999999999999989</v>
      </c>
    </row>
    <row r="1546" spans="1:14">
      <c r="A1546" s="33">
        <v>41337</v>
      </c>
      <c r="B1546" s="29">
        <v>1052</v>
      </c>
      <c r="C1546">
        <v>50</v>
      </c>
      <c r="D1546" s="34" t="s">
        <v>169</v>
      </c>
      <c r="E1546" s="34" t="s">
        <v>168</v>
      </c>
      <c r="F1546" s="35">
        <v>24.95</v>
      </c>
      <c r="G1546" s="36">
        <v>0</v>
      </c>
      <c r="H1546" s="35">
        <v>24.95</v>
      </c>
      <c r="I1546" s="35">
        <v>12.14</v>
      </c>
      <c r="J1546">
        <v>2</v>
      </c>
      <c r="K1546">
        <v>3010</v>
      </c>
      <c r="L1546" s="37">
        <f t="shared" si="72"/>
        <v>49.9</v>
      </c>
      <c r="M1546" s="35">
        <f t="shared" si="73"/>
        <v>0</v>
      </c>
      <c r="N1546" s="35">
        <f t="shared" si="74"/>
        <v>25.619999999999997</v>
      </c>
    </row>
    <row r="1547" spans="1:14">
      <c r="A1547" s="33">
        <v>41337</v>
      </c>
      <c r="B1547" s="29">
        <v>1052</v>
      </c>
      <c r="C1547">
        <v>26</v>
      </c>
      <c r="D1547" s="34" t="s">
        <v>169</v>
      </c>
      <c r="E1547" s="34" t="s">
        <v>168</v>
      </c>
      <c r="F1547" s="35">
        <v>0.95</v>
      </c>
      <c r="G1547" s="36">
        <v>0</v>
      </c>
      <c r="H1547" s="35">
        <v>0.95</v>
      </c>
      <c r="I1547" s="35">
        <v>0.42</v>
      </c>
      <c r="J1547">
        <v>7</v>
      </c>
      <c r="K1547">
        <v>3010</v>
      </c>
      <c r="L1547" s="37">
        <f t="shared" si="72"/>
        <v>6.6499999999999995</v>
      </c>
      <c r="M1547" s="35">
        <f t="shared" si="73"/>
        <v>0</v>
      </c>
      <c r="N1547" s="35">
        <f t="shared" si="74"/>
        <v>3.71</v>
      </c>
    </row>
    <row r="1548" spans="1:14">
      <c r="A1548" s="33">
        <v>41337</v>
      </c>
      <c r="B1548" s="29">
        <v>1052</v>
      </c>
      <c r="C1548">
        <v>17</v>
      </c>
      <c r="D1548" s="34" t="s">
        <v>169</v>
      </c>
      <c r="E1548" s="34" t="s">
        <v>168</v>
      </c>
      <c r="F1548" s="35">
        <v>49.95</v>
      </c>
      <c r="G1548" s="36">
        <v>0</v>
      </c>
      <c r="H1548" s="35">
        <v>49.95</v>
      </c>
      <c r="I1548" s="35">
        <v>23.93</v>
      </c>
      <c r="J1548">
        <v>39</v>
      </c>
      <c r="K1548">
        <v>3010</v>
      </c>
      <c r="L1548" s="37">
        <f t="shared" si="72"/>
        <v>1948.0500000000002</v>
      </c>
      <c r="M1548" s="35">
        <f t="shared" si="73"/>
        <v>0</v>
      </c>
      <c r="N1548" s="35">
        <f t="shared" si="74"/>
        <v>1014.7800000000001</v>
      </c>
    </row>
    <row r="1549" spans="1:14">
      <c r="A1549" s="33">
        <v>41337</v>
      </c>
      <c r="B1549" s="29">
        <v>1053</v>
      </c>
      <c r="C1549">
        <v>12</v>
      </c>
      <c r="D1549" s="34" t="s">
        <v>167</v>
      </c>
      <c r="E1549" s="34" t="s">
        <v>168</v>
      </c>
      <c r="F1549" s="35">
        <v>47.95</v>
      </c>
      <c r="G1549" s="36">
        <v>0</v>
      </c>
      <c r="H1549" s="35">
        <v>47.95</v>
      </c>
      <c r="I1549" s="35">
        <v>20.7</v>
      </c>
      <c r="J1549">
        <v>2</v>
      </c>
      <c r="K1549">
        <v>3014</v>
      </c>
      <c r="L1549" s="37">
        <f t="shared" si="72"/>
        <v>95.9</v>
      </c>
      <c r="M1549" s="35">
        <f t="shared" si="73"/>
        <v>0</v>
      </c>
      <c r="N1549" s="35">
        <f t="shared" si="74"/>
        <v>54.500000000000007</v>
      </c>
    </row>
    <row r="1550" spans="1:14">
      <c r="A1550" s="33">
        <v>41337</v>
      </c>
      <c r="B1550" s="29">
        <v>1054</v>
      </c>
      <c r="C1550">
        <v>26</v>
      </c>
      <c r="D1550" s="34" t="s">
        <v>169</v>
      </c>
      <c r="E1550" s="34" t="s">
        <v>168</v>
      </c>
      <c r="F1550" s="35">
        <v>0.95</v>
      </c>
      <c r="G1550" s="36">
        <v>0</v>
      </c>
      <c r="H1550" s="35">
        <v>0.95</v>
      </c>
      <c r="I1550" s="35">
        <v>0.42</v>
      </c>
      <c r="J1550">
        <v>1</v>
      </c>
      <c r="K1550">
        <v>3015</v>
      </c>
      <c r="L1550" s="37">
        <f t="shared" si="72"/>
        <v>0.95</v>
      </c>
      <c r="M1550" s="35">
        <f t="shared" si="73"/>
        <v>0</v>
      </c>
      <c r="N1550" s="35">
        <f t="shared" si="74"/>
        <v>0.53</v>
      </c>
    </row>
    <row r="1551" spans="1:14">
      <c r="A1551" s="33">
        <v>41337</v>
      </c>
      <c r="B1551" s="29">
        <v>1054</v>
      </c>
      <c r="C1551">
        <v>49</v>
      </c>
      <c r="D1551" s="34" t="s">
        <v>169</v>
      </c>
      <c r="E1551" s="34" t="s">
        <v>168</v>
      </c>
      <c r="F1551" s="35">
        <v>63.95</v>
      </c>
      <c r="G1551" s="36">
        <v>0</v>
      </c>
      <c r="H1551" s="35">
        <v>63.95</v>
      </c>
      <c r="I1551" s="35">
        <v>27.1</v>
      </c>
      <c r="J1551">
        <v>5</v>
      </c>
      <c r="K1551">
        <v>3015</v>
      </c>
      <c r="L1551" s="37">
        <f t="shared" si="72"/>
        <v>319.75</v>
      </c>
      <c r="M1551" s="35">
        <f t="shared" si="73"/>
        <v>0</v>
      </c>
      <c r="N1551" s="35">
        <f t="shared" si="74"/>
        <v>184.25</v>
      </c>
    </row>
    <row r="1552" spans="1:14">
      <c r="A1552" s="33">
        <v>41337</v>
      </c>
      <c r="B1552" s="29">
        <v>1054</v>
      </c>
      <c r="C1552">
        <v>46</v>
      </c>
      <c r="D1552" s="34" t="s">
        <v>169</v>
      </c>
      <c r="E1552" s="34" t="s">
        <v>168</v>
      </c>
      <c r="F1552" s="35">
        <v>55.95</v>
      </c>
      <c r="G1552" s="36">
        <v>0</v>
      </c>
      <c r="H1552" s="35">
        <v>55.95</v>
      </c>
      <c r="I1552" s="35">
        <v>32.47</v>
      </c>
      <c r="J1552">
        <v>18</v>
      </c>
      <c r="K1552">
        <v>3015</v>
      </c>
      <c r="L1552" s="37">
        <f t="shared" si="72"/>
        <v>1007.1</v>
      </c>
      <c r="M1552" s="35">
        <f t="shared" si="73"/>
        <v>0</v>
      </c>
      <c r="N1552" s="35">
        <f t="shared" si="74"/>
        <v>422.6400000000001</v>
      </c>
    </row>
    <row r="1553" spans="1:14">
      <c r="A1553" s="33">
        <v>41337</v>
      </c>
      <c r="B1553" s="29">
        <v>1054</v>
      </c>
      <c r="C1553">
        <v>32</v>
      </c>
      <c r="D1553" s="34" t="s">
        <v>169</v>
      </c>
      <c r="E1553" s="34" t="s">
        <v>168</v>
      </c>
      <c r="F1553" s="35">
        <v>22.95</v>
      </c>
      <c r="G1553" s="36">
        <v>0</v>
      </c>
      <c r="H1553" s="35">
        <v>22.95</v>
      </c>
      <c r="I1553" s="35">
        <v>11.78</v>
      </c>
      <c r="J1553">
        <v>9</v>
      </c>
      <c r="K1553">
        <v>3015</v>
      </c>
      <c r="L1553" s="37">
        <f t="shared" si="72"/>
        <v>206.54999999999998</v>
      </c>
      <c r="M1553" s="35">
        <f t="shared" si="73"/>
        <v>0</v>
      </c>
      <c r="N1553" s="35">
        <f t="shared" si="74"/>
        <v>100.53</v>
      </c>
    </row>
    <row r="1554" spans="1:14">
      <c r="A1554" s="33">
        <v>41337</v>
      </c>
      <c r="B1554" s="29">
        <v>1055</v>
      </c>
      <c r="C1554">
        <v>7</v>
      </c>
      <c r="D1554" s="34" t="s">
        <v>170</v>
      </c>
      <c r="E1554" s="34" t="s">
        <v>168</v>
      </c>
      <c r="F1554" s="35">
        <v>20.95</v>
      </c>
      <c r="G1554" s="36">
        <v>0</v>
      </c>
      <c r="H1554" s="35">
        <v>20.95</v>
      </c>
      <c r="I1554" s="35">
        <v>10.039999999999999</v>
      </c>
      <c r="J1554">
        <v>11</v>
      </c>
      <c r="K1554">
        <v>3033</v>
      </c>
      <c r="L1554" s="37">
        <f t="shared" si="72"/>
        <v>230.45</v>
      </c>
      <c r="M1554" s="35">
        <f t="shared" si="73"/>
        <v>0</v>
      </c>
      <c r="N1554" s="35">
        <f t="shared" si="74"/>
        <v>120.01</v>
      </c>
    </row>
    <row r="1555" spans="1:14">
      <c r="A1555" s="33">
        <v>41337</v>
      </c>
      <c r="B1555" s="29">
        <v>1056</v>
      </c>
      <c r="C1555">
        <v>2</v>
      </c>
      <c r="D1555" s="34" t="s">
        <v>169</v>
      </c>
      <c r="E1555" s="34" t="s">
        <v>168</v>
      </c>
      <c r="F1555" s="35">
        <v>44.95</v>
      </c>
      <c r="G1555" s="36">
        <v>0</v>
      </c>
      <c r="H1555" s="35">
        <v>44.95</v>
      </c>
      <c r="I1555" s="35">
        <v>27.95</v>
      </c>
      <c r="J1555">
        <v>10</v>
      </c>
      <c r="K1555">
        <v>3030</v>
      </c>
      <c r="L1555" s="37">
        <f t="shared" si="72"/>
        <v>449.5</v>
      </c>
      <c r="M1555" s="35">
        <f t="shared" si="73"/>
        <v>0</v>
      </c>
      <c r="N1555" s="35">
        <f t="shared" si="74"/>
        <v>170.00000000000003</v>
      </c>
    </row>
    <row r="1556" spans="1:14">
      <c r="A1556" s="33">
        <v>41337</v>
      </c>
      <c r="B1556" s="29">
        <v>1057</v>
      </c>
      <c r="C1556">
        <v>12</v>
      </c>
      <c r="D1556" s="34" t="s">
        <v>167</v>
      </c>
      <c r="E1556" s="34" t="s">
        <v>168</v>
      </c>
      <c r="F1556" s="35">
        <v>47.95</v>
      </c>
      <c r="G1556" s="36">
        <v>0</v>
      </c>
      <c r="H1556" s="35">
        <v>47.95</v>
      </c>
      <c r="I1556" s="35">
        <v>20.7</v>
      </c>
      <c r="J1556">
        <v>3</v>
      </c>
      <c r="K1556">
        <v>3015</v>
      </c>
      <c r="L1556" s="37">
        <f t="shared" si="72"/>
        <v>143.85000000000002</v>
      </c>
      <c r="M1556" s="35">
        <f t="shared" si="73"/>
        <v>0</v>
      </c>
      <c r="N1556" s="35">
        <f t="shared" si="74"/>
        <v>81.750000000000014</v>
      </c>
    </row>
    <row r="1557" spans="1:14">
      <c r="A1557" s="33">
        <v>41337</v>
      </c>
      <c r="B1557" s="29">
        <v>1058</v>
      </c>
      <c r="C1557">
        <v>8</v>
      </c>
      <c r="D1557" s="34" t="s">
        <v>170</v>
      </c>
      <c r="E1557" s="34" t="s">
        <v>168</v>
      </c>
      <c r="F1557" s="35">
        <v>7.95</v>
      </c>
      <c r="G1557" s="36">
        <v>0</v>
      </c>
      <c r="H1557" s="35">
        <v>7.95</v>
      </c>
      <c r="I1557" s="35">
        <v>4.53</v>
      </c>
      <c r="J1557">
        <v>11</v>
      </c>
      <c r="K1557">
        <v>3021</v>
      </c>
      <c r="L1557" s="37">
        <f t="shared" si="72"/>
        <v>87.45</v>
      </c>
      <c r="M1557" s="35">
        <f t="shared" si="73"/>
        <v>0</v>
      </c>
      <c r="N1557" s="35">
        <f t="shared" si="74"/>
        <v>37.619999999999997</v>
      </c>
    </row>
    <row r="1558" spans="1:14">
      <c r="A1558" s="33">
        <v>41338</v>
      </c>
      <c r="B1558" s="29">
        <v>1059</v>
      </c>
      <c r="C1558">
        <v>18</v>
      </c>
      <c r="D1558" s="34" t="s">
        <v>171</v>
      </c>
      <c r="E1558" s="34" t="s">
        <v>172</v>
      </c>
      <c r="F1558" s="35">
        <v>54.95</v>
      </c>
      <c r="G1558" s="36">
        <v>0</v>
      </c>
      <c r="H1558" s="35">
        <v>54.95</v>
      </c>
      <c r="I1558" s="35">
        <v>26.65</v>
      </c>
      <c r="J1558">
        <v>20</v>
      </c>
      <c r="K1558">
        <v>3015</v>
      </c>
      <c r="L1558" s="37">
        <f t="shared" si="72"/>
        <v>1099</v>
      </c>
      <c r="M1558" s="35">
        <f t="shared" si="73"/>
        <v>0</v>
      </c>
      <c r="N1558" s="35">
        <f t="shared" si="74"/>
        <v>566.00000000000011</v>
      </c>
    </row>
    <row r="1559" spans="1:14">
      <c r="A1559" s="33">
        <v>41338</v>
      </c>
      <c r="B1559" s="29">
        <v>1059</v>
      </c>
      <c r="C1559">
        <v>8</v>
      </c>
      <c r="D1559" s="34" t="s">
        <v>171</v>
      </c>
      <c r="E1559" s="34" t="s">
        <v>172</v>
      </c>
      <c r="F1559" s="35">
        <v>7.95</v>
      </c>
      <c r="G1559" s="36">
        <v>0</v>
      </c>
      <c r="H1559" s="35">
        <v>7.95</v>
      </c>
      <c r="I1559" s="35">
        <v>4.53</v>
      </c>
      <c r="J1559">
        <v>12</v>
      </c>
      <c r="K1559">
        <v>3015</v>
      </c>
      <c r="L1559" s="37">
        <f t="shared" si="72"/>
        <v>95.4</v>
      </c>
      <c r="M1559" s="35">
        <f t="shared" si="73"/>
        <v>0</v>
      </c>
      <c r="N1559" s="35">
        <f t="shared" si="74"/>
        <v>41.04</v>
      </c>
    </row>
    <row r="1560" spans="1:14">
      <c r="A1560" s="33">
        <v>41339</v>
      </c>
      <c r="B1560" s="29">
        <v>1060</v>
      </c>
      <c r="C1560">
        <v>8</v>
      </c>
      <c r="D1560" s="34" t="s">
        <v>169</v>
      </c>
      <c r="E1560" s="34" t="s">
        <v>172</v>
      </c>
      <c r="F1560" s="35">
        <v>7.95</v>
      </c>
      <c r="G1560" s="36">
        <v>0</v>
      </c>
      <c r="H1560" s="35">
        <v>7.95</v>
      </c>
      <c r="I1560" s="35">
        <v>4.53</v>
      </c>
      <c r="J1560">
        <v>21</v>
      </c>
      <c r="K1560">
        <v>3030</v>
      </c>
      <c r="L1560" s="37">
        <f t="shared" si="72"/>
        <v>166.95000000000002</v>
      </c>
      <c r="M1560" s="35">
        <f t="shared" si="73"/>
        <v>0</v>
      </c>
      <c r="N1560" s="35">
        <f t="shared" si="74"/>
        <v>71.819999999999993</v>
      </c>
    </row>
    <row r="1561" spans="1:14">
      <c r="A1561" s="33">
        <v>41339</v>
      </c>
      <c r="B1561" s="29">
        <v>1061</v>
      </c>
      <c r="C1561">
        <v>19</v>
      </c>
      <c r="D1561" s="34" t="s">
        <v>167</v>
      </c>
      <c r="E1561" s="34" t="s">
        <v>172</v>
      </c>
      <c r="F1561" s="35">
        <v>49.95</v>
      </c>
      <c r="G1561" s="36">
        <v>0.1</v>
      </c>
      <c r="H1561" s="35">
        <v>44.96</v>
      </c>
      <c r="I1561" s="35">
        <v>24.77</v>
      </c>
      <c r="J1561">
        <v>2</v>
      </c>
      <c r="K1561">
        <v>3012</v>
      </c>
      <c r="L1561" s="37">
        <f t="shared" si="72"/>
        <v>89.92</v>
      </c>
      <c r="M1561" s="35">
        <f t="shared" si="73"/>
        <v>4.990000000000002</v>
      </c>
      <c r="N1561" s="35">
        <f t="shared" si="74"/>
        <v>40.380000000000003</v>
      </c>
    </row>
    <row r="1562" spans="1:14">
      <c r="A1562" s="33">
        <v>41339</v>
      </c>
      <c r="B1562" s="29">
        <v>1061</v>
      </c>
      <c r="C1562">
        <v>22</v>
      </c>
      <c r="D1562" s="34" t="s">
        <v>167</v>
      </c>
      <c r="E1562" s="34" t="s">
        <v>172</v>
      </c>
      <c r="F1562" s="35">
        <v>0.95</v>
      </c>
      <c r="G1562" s="36">
        <v>0</v>
      </c>
      <c r="H1562" s="35">
        <v>0.95</v>
      </c>
      <c r="I1562" s="35">
        <v>0.56999999999999995</v>
      </c>
      <c r="J1562">
        <v>7</v>
      </c>
      <c r="K1562">
        <v>3012</v>
      </c>
      <c r="L1562" s="37">
        <f t="shared" si="72"/>
        <v>6.6499999999999995</v>
      </c>
      <c r="M1562" s="35">
        <f t="shared" si="73"/>
        <v>0</v>
      </c>
      <c r="N1562" s="35">
        <f t="shared" si="74"/>
        <v>2.66</v>
      </c>
    </row>
    <row r="1563" spans="1:14">
      <c r="A1563" s="33">
        <v>41340</v>
      </c>
      <c r="B1563" s="29">
        <v>1062</v>
      </c>
      <c r="C1563">
        <v>47</v>
      </c>
      <c r="D1563" s="34" t="s">
        <v>170</v>
      </c>
      <c r="E1563" s="34" t="s">
        <v>172</v>
      </c>
      <c r="F1563" s="35">
        <v>28.95</v>
      </c>
      <c r="G1563" s="36">
        <v>0.1</v>
      </c>
      <c r="H1563" s="35">
        <v>26.06</v>
      </c>
      <c r="I1563" s="35">
        <v>8.86</v>
      </c>
      <c r="J1563">
        <v>23</v>
      </c>
      <c r="K1563">
        <v>3022</v>
      </c>
      <c r="L1563" s="37">
        <f t="shared" si="72"/>
        <v>599.38</v>
      </c>
      <c r="M1563" s="35">
        <f t="shared" si="73"/>
        <v>2.8900000000000006</v>
      </c>
      <c r="N1563" s="35">
        <f t="shared" si="74"/>
        <v>395.59999999999997</v>
      </c>
    </row>
    <row r="1564" spans="1:14">
      <c r="A1564" s="33">
        <v>41340</v>
      </c>
      <c r="B1564" s="29">
        <v>1063</v>
      </c>
      <c r="C1564">
        <v>16</v>
      </c>
      <c r="D1564" s="34" t="s">
        <v>173</v>
      </c>
      <c r="E1564" s="34" t="s">
        <v>172</v>
      </c>
      <c r="F1564" s="35">
        <v>27.95</v>
      </c>
      <c r="G1564" s="36">
        <v>0</v>
      </c>
      <c r="H1564" s="35">
        <v>27.95</v>
      </c>
      <c r="I1564" s="35">
        <v>15.85</v>
      </c>
      <c r="J1564">
        <v>1</v>
      </c>
      <c r="K1564">
        <v>3032</v>
      </c>
      <c r="L1564" s="37">
        <f t="shared" si="72"/>
        <v>27.95</v>
      </c>
      <c r="M1564" s="35">
        <f t="shared" si="73"/>
        <v>0</v>
      </c>
      <c r="N1564" s="35">
        <f t="shared" si="74"/>
        <v>12.1</v>
      </c>
    </row>
    <row r="1565" spans="1:14">
      <c r="A1565" s="33">
        <v>41341</v>
      </c>
      <c r="B1565" s="29">
        <v>1064</v>
      </c>
      <c r="C1565">
        <v>32</v>
      </c>
      <c r="D1565" s="34" t="s">
        <v>170</v>
      </c>
      <c r="E1565" s="34" t="s">
        <v>172</v>
      </c>
      <c r="F1565" s="35">
        <v>22.95</v>
      </c>
      <c r="G1565" s="36">
        <v>0.1</v>
      </c>
      <c r="H1565" s="35">
        <v>20.66</v>
      </c>
      <c r="I1565" s="35">
        <v>11.78</v>
      </c>
      <c r="J1565">
        <v>22</v>
      </c>
      <c r="K1565">
        <v>3020</v>
      </c>
      <c r="L1565" s="37">
        <f t="shared" si="72"/>
        <v>454.52</v>
      </c>
      <c r="M1565" s="35">
        <f t="shared" si="73"/>
        <v>2.2899999999999991</v>
      </c>
      <c r="N1565" s="35">
        <f t="shared" si="74"/>
        <v>195.36</v>
      </c>
    </row>
    <row r="1566" spans="1:14">
      <c r="A1566" s="33">
        <v>41341</v>
      </c>
      <c r="B1566" s="29">
        <v>1065</v>
      </c>
      <c r="C1566">
        <v>8</v>
      </c>
      <c r="D1566" s="34" t="s">
        <v>169</v>
      </c>
      <c r="E1566" s="34" t="s">
        <v>172</v>
      </c>
      <c r="F1566" s="35">
        <v>7.95</v>
      </c>
      <c r="G1566" s="36">
        <v>0</v>
      </c>
      <c r="H1566" s="35">
        <v>7.95</v>
      </c>
      <c r="I1566" s="35">
        <v>4.53</v>
      </c>
      <c r="J1566">
        <v>13</v>
      </c>
      <c r="K1566">
        <v>3020</v>
      </c>
      <c r="L1566" s="37">
        <f t="shared" si="72"/>
        <v>103.35000000000001</v>
      </c>
      <c r="M1566" s="35">
        <f t="shared" si="73"/>
        <v>0</v>
      </c>
      <c r="N1566" s="35">
        <f t="shared" si="74"/>
        <v>44.46</v>
      </c>
    </row>
    <row r="1567" spans="1:14">
      <c r="A1567" s="33">
        <v>41341</v>
      </c>
      <c r="B1567" s="29">
        <v>1066</v>
      </c>
      <c r="C1567">
        <v>4</v>
      </c>
      <c r="D1567" s="34" t="s">
        <v>170</v>
      </c>
      <c r="E1567" s="34" t="s">
        <v>172</v>
      </c>
      <c r="F1567" s="35">
        <v>73.95</v>
      </c>
      <c r="G1567" s="36">
        <v>0</v>
      </c>
      <c r="H1567" s="35">
        <v>73.95</v>
      </c>
      <c r="I1567" s="35">
        <v>38.86</v>
      </c>
      <c r="J1567">
        <v>1</v>
      </c>
      <c r="K1567">
        <v>3011</v>
      </c>
      <c r="L1567" s="37">
        <f t="shared" si="72"/>
        <v>73.95</v>
      </c>
      <c r="M1567" s="35">
        <f t="shared" si="73"/>
        <v>0</v>
      </c>
      <c r="N1567" s="35">
        <f t="shared" si="74"/>
        <v>35.090000000000003</v>
      </c>
    </row>
    <row r="1568" spans="1:14">
      <c r="A1568" s="33">
        <v>41341</v>
      </c>
      <c r="B1568" s="29">
        <v>1067</v>
      </c>
      <c r="C1568">
        <v>3</v>
      </c>
      <c r="D1568" s="34" t="s">
        <v>169</v>
      </c>
      <c r="E1568" s="34" t="s">
        <v>172</v>
      </c>
      <c r="F1568" s="35">
        <v>59.95</v>
      </c>
      <c r="G1568" s="36">
        <v>0</v>
      </c>
      <c r="H1568" s="35">
        <v>59.95</v>
      </c>
      <c r="I1568" s="35">
        <v>28.73</v>
      </c>
      <c r="J1568">
        <v>12</v>
      </c>
      <c r="K1568">
        <v>3025</v>
      </c>
      <c r="L1568" s="37">
        <f t="shared" si="72"/>
        <v>719.40000000000009</v>
      </c>
      <c r="M1568" s="35">
        <f t="shared" si="73"/>
        <v>0</v>
      </c>
      <c r="N1568" s="35">
        <f t="shared" si="74"/>
        <v>374.64000000000004</v>
      </c>
    </row>
    <row r="1569" spans="1:14">
      <c r="A1569" s="33">
        <v>41341</v>
      </c>
      <c r="B1569" s="29">
        <v>1068</v>
      </c>
      <c r="C1569">
        <v>33</v>
      </c>
      <c r="D1569" s="34" t="s">
        <v>170</v>
      </c>
      <c r="E1569" s="34" t="s">
        <v>172</v>
      </c>
      <c r="F1569" s="35">
        <v>19.95</v>
      </c>
      <c r="G1569" s="36">
        <v>0</v>
      </c>
      <c r="H1569" s="35">
        <v>19.95</v>
      </c>
      <c r="I1569" s="35">
        <v>9.7799999999999994</v>
      </c>
      <c r="J1569">
        <v>11</v>
      </c>
      <c r="K1569">
        <v>3028</v>
      </c>
      <c r="L1569" s="37">
        <f t="shared" si="72"/>
        <v>219.45</v>
      </c>
      <c r="M1569" s="35">
        <f t="shared" si="73"/>
        <v>0</v>
      </c>
      <c r="N1569" s="35">
        <f t="shared" si="74"/>
        <v>111.87</v>
      </c>
    </row>
    <row r="1570" spans="1:14">
      <c r="A1570" s="33">
        <v>41341</v>
      </c>
      <c r="B1570" s="29">
        <v>1068</v>
      </c>
      <c r="C1570">
        <v>10</v>
      </c>
      <c r="D1570" s="34" t="s">
        <v>170</v>
      </c>
      <c r="E1570" s="34" t="s">
        <v>172</v>
      </c>
      <c r="F1570" s="35">
        <v>34.950000000000003</v>
      </c>
      <c r="G1570" s="36">
        <v>0</v>
      </c>
      <c r="H1570" s="35">
        <v>34.950000000000003</v>
      </c>
      <c r="I1570" s="35">
        <v>22.13</v>
      </c>
      <c r="J1570">
        <v>13</v>
      </c>
      <c r="K1570">
        <v>3028</v>
      </c>
      <c r="L1570" s="37">
        <f t="shared" si="72"/>
        <v>454.35</v>
      </c>
      <c r="M1570" s="35">
        <f t="shared" si="73"/>
        <v>0</v>
      </c>
      <c r="N1570" s="35">
        <f t="shared" si="74"/>
        <v>166.66000000000005</v>
      </c>
    </row>
    <row r="1571" spans="1:14">
      <c r="A1571" s="33">
        <v>41341</v>
      </c>
      <c r="B1571" s="29">
        <v>1069</v>
      </c>
      <c r="C1571">
        <v>20</v>
      </c>
      <c r="D1571" s="34" t="s">
        <v>169</v>
      </c>
      <c r="E1571" s="34" t="s">
        <v>172</v>
      </c>
      <c r="F1571" s="35">
        <v>16.95</v>
      </c>
      <c r="G1571" s="36">
        <v>0.1</v>
      </c>
      <c r="H1571" s="35">
        <v>15.26</v>
      </c>
      <c r="I1571" s="35">
        <v>6.76</v>
      </c>
      <c r="J1571">
        <v>1</v>
      </c>
      <c r="K1571">
        <v>3031</v>
      </c>
      <c r="L1571" s="37">
        <f t="shared" si="72"/>
        <v>15.26</v>
      </c>
      <c r="M1571" s="35">
        <f t="shared" si="73"/>
        <v>1.6899999999999995</v>
      </c>
      <c r="N1571" s="35">
        <f t="shared" si="74"/>
        <v>8.5</v>
      </c>
    </row>
    <row r="1572" spans="1:14">
      <c r="A1572" s="33">
        <v>41341</v>
      </c>
      <c r="B1572" s="29">
        <v>1070</v>
      </c>
      <c r="C1572">
        <v>43</v>
      </c>
      <c r="D1572" s="34" t="s">
        <v>170</v>
      </c>
      <c r="E1572" s="34" t="s">
        <v>172</v>
      </c>
      <c r="F1572" s="35">
        <v>11.95</v>
      </c>
      <c r="G1572" s="36">
        <v>0</v>
      </c>
      <c r="H1572" s="35">
        <v>11.95</v>
      </c>
      <c r="I1572" s="35">
        <v>3.32</v>
      </c>
      <c r="J1572">
        <v>1</v>
      </c>
      <c r="K1572">
        <v>3013</v>
      </c>
      <c r="L1572" s="37">
        <f t="shared" si="72"/>
        <v>11.95</v>
      </c>
      <c r="M1572" s="35">
        <f t="shared" si="73"/>
        <v>0</v>
      </c>
      <c r="N1572" s="35">
        <f t="shared" si="74"/>
        <v>8.629999999999999</v>
      </c>
    </row>
    <row r="1573" spans="1:14">
      <c r="A1573" s="33">
        <v>41341</v>
      </c>
      <c r="B1573" s="29">
        <v>1071</v>
      </c>
      <c r="C1573">
        <v>45</v>
      </c>
      <c r="D1573" s="34" t="s">
        <v>169</v>
      </c>
      <c r="E1573" s="34" t="s">
        <v>172</v>
      </c>
      <c r="F1573" s="35">
        <v>38.950000000000003</v>
      </c>
      <c r="G1573" s="36">
        <v>0</v>
      </c>
      <c r="H1573" s="35">
        <v>38.950000000000003</v>
      </c>
      <c r="I1573" s="35">
        <v>22.33</v>
      </c>
      <c r="J1573">
        <v>3</v>
      </c>
      <c r="K1573">
        <v>3018</v>
      </c>
      <c r="L1573" s="37">
        <f t="shared" si="72"/>
        <v>116.85000000000001</v>
      </c>
      <c r="M1573" s="35">
        <f t="shared" si="73"/>
        <v>0</v>
      </c>
      <c r="N1573" s="35">
        <f t="shared" si="74"/>
        <v>49.860000000000014</v>
      </c>
    </row>
    <row r="1574" spans="1:14">
      <c r="A1574" s="33">
        <v>41341</v>
      </c>
      <c r="B1574" s="29">
        <v>1072</v>
      </c>
      <c r="C1574">
        <v>17</v>
      </c>
      <c r="D1574" s="34" t="s">
        <v>170</v>
      </c>
      <c r="E1574" s="34" t="s">
        <v>172</v>
      </c>
      <c r="F1574" s="35">
        <v>49.95</v>
      </c>
      <c r="G1574" s="36">
        <v>0</v>
      </c>
      <c r="H1574" s="35">
        <v>49.95</v>
      </c>
      <c r="I1574" s="35">
        <v>23.93</v>
      </c>
      <c r="J1574">
        <v>12</v>
      </c>
      <c r="K1574">
        <v>3016</v>
      </c>
      <c r="L1574" s="37">
        <f t="shared" si="72"/>
        <v>599.40000000000009</v>
      </c>
      <c r="M1574" s="35">
        <f t="shared" si="73"/>
        <v>0</v>
      </c>
      <c r="N1574" s="35">
        <f t="shared" si="74"/>
        <v>312.24</v>
      </c>
    </row>
    <row r="1575" spans="1:14">
      <c r="A1575" s="33">
        <v>41341</v>
      </c>
      <c r="B1575" s="29">
        <v>1073</v>
      </c>
      <c r="C1575">
        <v>45</v>
      </c>
      <c r="D1575" s="34" t="s">
        <v>169</v>
      </c>
      <c r="E1575" s="34" t="s">
        <v>172</v>
      </c>
      <c r="F1575" s="35">
        <v>38.950000000000003</v>
      </c>
      <c r="G1575" s="36">
        <v>0</v>
      </c>
      <c r="H1575" s="35">
        <v>38.950000000000003</v>
      </c>
      <c r="I1575" s="35">
        <v>22.33</v>
      </c>
      <c r="J1575">
        <v>5</v>
      </c>
      <c r="K1575">
        <v>3013</v>
      </c>
      <c r="L1575" s="37">
        <f t="shared" si="72"/>
        <v>194.75</v>
      </c>
      <c r="M1575" s="35">
        <f t="shared" si="73"/>
        <v>0</v>
      </c>
      <c r="N1575" s="35">
        <f t="shared" si="74"/>
        <v>83.100000000000023</v>
      </c>
    </row>
    <row r="1576" spans="1:14">
      <c r="A1576" s="33">
        <v>41341</v>
      </c>
      <c r="B1576" s="29">
        <v>1074</v>
      </c>
      <c r="C1576">
        <v>34</v>
      </c>
      <c r="D1576" s="34" t="s">
        <v>169</v>
      </c>
      <c r="E1576" s="34" t="s">
        <v>172</v>
      </c>
      <c r="F1576" s="35">
        <v>37.950000000000003</v>
      </c>
      <c r="G1576" s="36">
        <v>0</v>
      </c>
      <c r="H1576" s="35">
        <v>37.950000000000003</v>
      </c>
      <c r="I1576" s="35">
        <v>15.35</v>
      </c>
      <c r="J1576">
        <v>13</v>
      </c>
      <c r="K1576">
        <v>3024</v>
      </c>
      <c r="L1576" s="37">
        <f t="shared" si="72"/>
        <v>493.35</v>
      </c>
      <c r="M1576" s="35">
        <f t="shared" si="73"/>
        <v>0</v>
      </c>
      <c r="N1576" s="35">
        <f t="shared" si="74"/>
        <v>293.8</v>
      </c>
    </row>
    <row r="1577" spans="1:14">
      <c r="A1577" s="33">
        <v>41341</v>
      </c>
      <c r="B1577" s="29">
        <v>1074</v>
      </c>
      <c r="C1577">
        <v>25</v>
      </c>
      <c r="D1577" s="34" t="s">
        <v>169</v>
      </c>
      <c r="E1577" s="34" t="s">
        <v>172</v>
      </c>
      <c r="F1577" s="35">
        <v>0.95</v>
      </c>
      <c r="G1577" s="36">
        <v>0.1</v>
      </c>
      <c r="H1577" s="35">
        <v>0.86</v>
      </c>
      <c r="I1577" s="35">
        <v>0.35</v>
      </c>
      <c r="J1577">
        <v>9</v>
      </c>
      <c r="K1577">
        <v>3024</v>
      </c>
      <c r="L1577" s="37">
        <f t="shared" si="72"/>
        <v>7.74</v>
      </c>
      <c r="M1577" s="35">
        <f t="shared" si="73"/>
        <v>8.9999999999999969E-2</v>
      </c>
      <c r="N1577" s="35">
        <f t="shared" si="74"/>
        <v>4.59</v>
      </c>
    </row>
    <row r="1578" spans="1:14">
      <c r="A1578" s="33">
        <v>41341</v>
      </c>
      <c r="B1578" s="29">
        <v>1074</v>
      </c>
      <c r="C1578">
        <v>18</v>
      </c>
      <c r="D1578" s="34" t="s">
        <v>169</v>
      </c>
      <c r="E1578" s="34" t="s">
        <v>172</v>
      </c>
      <c r="F1578" s="35">
        <v>54.95</v>
      </c>
      <c r="G1578" s="36">
        <v>0</v>
      </c>
      <c r="H1578" s="35">
        <v>54.95</v>
      </c>
      <c r="I1578" s="35">
        <v>26.65</v>
      </c>
      <c r="J1578">
        <v>7</v>
      </c>
      <c r="K1578">
        <v>3024</v>
      </c>
      <c r="L1578" s="37">
        <f t="shared" si="72"/>
        <v>384.65000000000003</v>
      </c>
      <c r="M1578" s="35">
        <f t="shared" si="73"/>
        <v>0</v>
      </c>
      <c r="N1578" s="35">
        <f t="shared" si="74"/>
        <v>198.10000000000002</v>
      </c>
    </row>
    <row r="1579" spans="1:14">
      <c r="A1579" s="33">
        <v>41341</v>
      </c>
      <c r="B1579" s="29">
        <v>1075</v>
      </c>
      <c r="C1579">
        <v>21</v>
      </c>
      <c r="D1579" s="34" t="s">
        <v>170</v>
      </c>
      <c r="E1579" s="34" t="s">
        <v>172</v>
      </c>
      <c r="F1579" s="35">
        <v>26.95</v>
      </c>
      <c r="G1579" s="36">
        <v>0</v>
      </c>
      <c r="H1579" s="35">
        <v>26.95</v>
      </c>
      <c r="I1579" s="35">
        <v>12.42</v>
      </c>
      <c r="J1579">
        <v>8</v>
      </c>
      <c r="K1579">
        <v>3021</v>
      </c>
      <c r="L1579" s="37">
        <f t="shared" si="72"/>
        <v>215.6</v>
      </c>
      <c r="M1579" s="35">
        <f t="shared" si="73"/>
        <v>0</v>
      </c>
      <c r="N1579" s="35">
        <f t="shared" si="74"/>
        <v>116.24</v>
      </c>
    </row>
    <row r="1580" spans="1:14">
      <c r="A1580" s="33">
        <v>41341</v>
      </c>
      <c r="B1580" s="29">
        <v>1075</v>
      </c>
      <c r="C1580">
        <v>26</v>
      </c>
      <c r="D1580" s="34" t="s">
        <v>170</v>
      </c>
      <c r="E1580" s="34" t="s">
        <v>172</v>
      </c>
      <c r="F1580" s="35">
        <v>0.95</v>
      </c>
      <c r="G1580" s="36">
        <v>0.1</v>
      </c>
      <c r="H1580" s="35">
        <v>0.86</v>
      </c>
      <c r="I1580" s="35">
        <v>0.42</v>
      </c>
      <c r="J1580">
        <v>15</v>
      </c>
      <c r="K1580">
        <v>3021</v>
      </c>
      <c r="L1580" s="37">
        <f t="shared" si="72"/>
        <v>12.9</v>
      </c>
      <c r="M1580" s="35">
        <f t="shared" si="73"/>
        <v>8.9999999999999969E-2</v>
      </c>
      <c r="N1580" s="35">
        <f t="shared" si="74"/>
        <v>6.6</v>
      </c>
    </row>
    <row r="1581" spans="1:14">
      <c r="A1581" s="33">
        <v>41341</v>
      </c>
      <c r="B1581" s="29">
        <v>1075</v>
      </c>
      <c r="C1581">
        <v>40</v>
      </c>
      <c r="D1581" s="34" t="s">
        <v>170</v>
      </c>
      <c r="E1581" s="34" t="s">
        <v>172</v>
      </c>
      <c r="F1581" s="35">
        <v>16.95</v>
      </c>
      <c r="G1581" s="36">
        <v>0</v>
      </c>
      <c r="H1581" s="35">
        <v>16.95</v>
      </c>
      <c r="I1581" s="35">
        <v>6.53</v>
      </c>
      <c r="J1581">
        <v>2</v>
      </c>
      <c r="K1581">
        <v>3021</v>
      </c>
      <c r="L1581" s="37">
        <f t="shared" si="72"/>
        <v>33.9</v>
      </c>
      <c r="M1581" s="35">
        <f t="shared" si="73"/>
        <v>0</v>
      </c>
      <c r="N1581" s="35">
        <f t="shared" si="74"/>
        <v>20.839999999999996</v>
      </c>
    </row>
    <row r="1582" spans="1:14">
      <c r="A1582" s="33">
        <v>41341</v>
      </c>
      <c r="B1582" s="29">
        <v>1076</v>
      </c>
      <c r="C1582">
        <v>16</v>
      </c>
      <c r="D1582" s="34" t="s">
        <v>169</v>
      </c>
      <c r="E1582" s="34" t="s">
        <v>172</v>
      </c>
      <c r="F1582" s="35">
        <v>27.95</v>
      </c>
      <c r="G1582" s="36">
        <v>0</v>
      </c>
      <c r="H1582" s="35">
        <v>27.95</v>
      </c>
      <c r="I1582" s="35">
        <v>15.85</v>
      </c>
      <c r="J1582">
        <v>4</v>
      </c>
      <c r="K1582">
        <v>3012</v>
      </c>
      <c r="L1582" s="37">
        <f t="shared" si="72"/>
        <v>111.8</v>
      </c>
      <c r="M1582" s="35">
        <f t="shared" si="73"/>
        <v>0</v>
      </c>
      <c r="N1582" s="35">
        <f t="shared" si="74"/>
        <v>48.4</v>
      </c>
    </row>
    <row r="1583" spans="1:14">
      <c r="A1583" s="33">
        <v>41341</v>
      </c>
      <c r="B1583" s="29">
        <v>1077</v>
      </c>
      <c r="C1583">
        <v>32</v>
      </c>
      <c r="D1583" s="34" t="s">
        <v>170</v>
      </c>
      <c r="E1583" s="34" t="s">
        <v>172</v>
      </c>
      <c r="F1583" s="35">
        <v>22.95</v>
      </c>
      <c r="G1583" s="36">
        <v>0</v>
      </c>
      <c r="H1583" s="35">
        <v>22.95</v>
      </c>
      <c r="I1583" s="35">
        <v>11.78</v>
      </c>
      <c r="J1583">
        <v>1</v>
      </c>
      <c r="K1583">
        <v>3013</v>
      </c>
      <c r="L1583" s="37">
        <f t="shared" si="72"/>
        <v>22.95</v>
      </c>
      <c r="M1583" s="35">
        <f t="shared" si="73"/>
        <v>0</v>
      </c>
      <c r="N1583" s="35">
        <f t="shared" si="74"/>
        <v>11.17</v>
      </c>
    </row>
    <row r="1584" spans="1:14">
      <c r="A1584" s="33">
        <v>41341</v>
      </c>
      <c r="B1584" s="29">
        <v>1078</v>
      </c>
      <c r="C1584">
        <v>27</v>
      </c>
      <c r="D1584" s="34" t="s">
        <v>169</v>
      </c>
      <c r="E1584" s="34" t="s">
        <v>172</v>
      </c>
      <c r="F1584" s="35">
        <v>4.95</v>
      </c>
      <c r="G1584" s="36">
        <v>0</v>
      </c>
      <c r="H1584" s="35">
        <v>4.95</v>
      </c>
      <c r="I1584" s="35">
        <v>1.82</v>
      </c>
      <c r="J1584">
        <v>4</v>
      </c>
      <c r="K1584">
        <v>3029</v>
      </c>
      <c r="L1584" s="37">
        <f t="shared" si="72"/>
        <v>19.8</v>
      </c>
      <c r="M1584" s="35">
        <f t="shared" si="73"/>
        <v>0</v>
      </c>
      <c r="N1584" s="35">
        <f t="shared" si="74"/>
        <v>12.52</v>
      </c>
    </row>
    <row r="1585" spans="1:14">
      <c r="A1585" s="33">
        <v>41341</v>
      </c>
      <c r="B1585" s="29">
        <v>1078</v>
      </c>
      <c r="C1585">
        <v>31</v>
      </c>
      <c r="D1585" s="34" t="s">
        <v>169</v>
      </c>
      <c r="E1585" s="34" t="s">
        <v>172</v>
      </c>
      <c r="F1585" s="35">
        <v>0.95</v>
      </c>
      <c r="G1585" s="36">
        <v>0</v>
      </c>
      <c r="H1585" s="35">
        <v>0.95</v>
      </c>
      <c r="I1585" s="35">
        <v>0.34</v>
      </c>
      <c r="J1585">
        <v>13</v>
      </c>
      <c r="K1585">
        <v>3029</v>
      </c>
      <c r="L1585" s="37">
        <f t="shared" si="72"/>
        <v>12.35</v>
      </c>
      <c r="M1585" s="35">
        <f t="shared" si="73"/>
        <v>0</v>
      </c>
      <c r="N1585" s="35">
        <f t="shared" si="74"/>
        <v>7.9299999999999979</v>
      </c>
    </row>
    <row r="1586" spans="1:14">
      <c r="A1586" s="33">
        <v>41341</v>
      </c>
      <c r="B1586" s="29">
        <v>1079</v>
      </c>
      <c r="C1586">
        <v>31</v>
      </c>
      <c r="D1586" s="34" t="s">
        <v>170</v>
      </c>
      <c r="E1586" s="34" t="s">
        <v>172</v>
      </c>
      <c r="F1586" s="35">
        <v>0.95</v>
      </c>
      <c r="G1586" s="36">
        <v>0</v>
      </c>
      <c r="H1586" s="35">
        <v>0.95</v>
      </c>
      <c r="I1586" s="35">
        <v>0.34</v>
      </c>
      <c r="J1586">
        <v>8</v>
      </c>
      <c r="K1586">
        <v>3021</v>
      </c>
      <c r="L1586" s="37">
        <f t="shared" si="72"/>
        <v>7.6</v>
      </c>
      <c r="M1586" s="35">
        <f t="shared" si="73"/>
        <v>0</v>
      </c>
      <c r="N1586" s="35">
        <f t="shared" si="74"/>
        <v>4.879999999999999</v>
      </c>
    </row>
    <row r="1587" spans="1:14">
      <c r="A1587" s="33">
        <v>41341</v>
      </c>
      <c r="B1587" s="29">
        <v>1080</v>
      </c>
      <c r="C1587">
        <v>15</v>
      </c>
      <c r="D1587" s="34" t="s">
        <v>169</v>
      </c>
      <c r="E1587" s="34" t="s">
        <v>172</v>
      </c>
      <c r="F1587" s="35">
        <v>28.95</v>
      </c>
      <c r="G1587" s="36">
        <v>0</v>
      </c>
      <c r="H1587" s="35">
        <v>28.95</v>
      </c>
      <c r="I1587" s="35">
        <v>17.53</v>
      </c>
      <c r="J1587">
        <v>20</v>
      </c>
      <c r="K1587">
        <v>3010</v>
      </c>
      <c r="L1587" s="37">
        <f t="shared" si="72"/>
        <v>579</v>
      </c>
      <c r="M1587" s="35">
        <f t="shared" si="73"/>
        <v>0</v>
      </c>
      <c r="N1587" s="35">
        <f t="shared" si="74"/>
        <v>228.39999999999998</v>
      </c>
    </row>
    <row r="1588" spans="1:14">
      <c r="A1588" s="33">
        <v>41341</v>
      </c>
      <c r="B1588" s="29">
        <v>1080</v>
      </c>
      <c r="C1588">
        <v>17</v>
      </c>
      <c r="D1588" s="34" t="s">
        <v>169</v>
      </c>
      <c r="E1588" s="34" t="s">
        <v>172</v>
      </c>
      <c r="F1588" s="35">
        <v>49.95</v>
      </c>
      <c r="G1588" s="36">
        <v>0.1</v>
      </c>
      <c r="H1588" s="35">
        <v>44.96</v>
      </c>
      <c r="I1588" s="35">
        <v>23.93</v>
      </c>
      <c r="J1588">
        <v>25</v>
      </c>
      <c r="K1588">
        <v>3010</v>
      </c>
      <c r="L1588" s="37">
        <f t="shared" si="72"/>
        <v>1124</v>
      </c>
      <c r="M1588" s="35">
        <f t="shared" si="73"/>
        <v>4.990000000000002</v>
      </c>
      <c r="N1588" s="35">
        <f t="shared" si="74"/>
        <v>525.75</v>
      </c>
    </row>
    <row r="1589" spans="1:14">
      <c r="A1589" s="33">
        <v>41341</v>
      </c>
      <c r="B1589" s="29">
        <v>1081</v>
      </c>
      <c r="C1589">
        <v>31</v>
      </c>
      <c r="D1589" s="34" t="s">
        <v>170</v>
      </c>
      <c r="E1589" s="34" t="s">
        <v>172</v>
      </c>
      <c r="F1589" s="35">
        <v>0.95</v>
      </c>
      <c r="G1589" s="36">
        <v>0</v>
      </c>
      <c r="H1589" s="35">
        <v>0.95</v>
      </c>
      <c r="I1589" s="35">
        <v>0.34</v>
      </c>
      <c r="J1589">
        <v>19</v>
      </c>
      <c r="K1589">
        <v>3026</v>
      </c>
      <c r="L1589" s="37">
        <f t="shared" si="72"/>
        <v>18.05</v>
      </c>
      <c r="M1589" s="35">
        <f t="shared" si="73"/>
        <v>0</v>
      </c>
      <c r="N1589" s="35">
        <f t="shared" si="74"/>
        <v>11.589999999999998</v>
      </c>
    </row>
    <row r="1590" spans="1:14">
      <c r="A1590" s="33">
        <v>41341</v>
      </c>
      <c r="B1590" s="29">
        <v>1082</v>
      </c>
      <c r="C1590">
        <v>18</v>
      </c>
      <c r="D1590" s="34" t="s">
        <v>169</v>
      </c>
      <c r="E1590" s="34" t="s">
        <v>172</v>
      </c>
      <c r="F1590" s="35">
        <v>54.95</v>
      </c>
      <c r="G1590" s="36">
        <v>0</v>
      </c>
      <c r="H1590" s="35">
        <v>54.95</v>
      </c>
      <c r="I1590" s="35">
        <v>26.65</v>
      </c>
      <c r="J1590">
        <v>4</v>
      </c>
      <c r="K1590">
        <v>3031</v>
      </c>
      <c r="L1590" s="37">
        <f t="shared" si="72"/>
        <v>219.8</v>
      </c>
      <c r="M1590" s="35">
        <f t="shared" si="73"/>
        <v>0</v>
      </c>
      <c r="N1590" s="35">
        <f t="shared" si="74"/>
        <v>113.20000000000002</v>
      </c>
    </row>
    <row r="1591" spans="1:14">
      <c r="A1591" s="33">
        <v>41341</v>
      </c>
      <c r="B1591" s="29">
        <v>1083</v>
      </c>
      <c r="C1591">
        <v>45</v>
      </c>
      <c r="D1591" s="34" t="s">
        <v>170</v>
      </c>
      <c r="E1591" s="34" t="s">
        <v>172</v>
      </c>
      <c r="F1591" s="35">
        <v>38.950000000000003</v>
      </c>
      <c r="G1591" s="36">
        <v>0</v>
      </c>
      <c r="H1591" s="35">
        <v>38.950000000000003</v>
      </c>
      <c r="I1591" s="35">
        <v>22.33</v>
      </c>
      <c r="J1591">
        <v>4</v>
      </c>
      <c r="K1591">
        <v>3033</v>
      </c>
      <c r="L1591" s="37">
        <f t="shared" si="72"/>
        <v>155.80000000000001</v>
      </c>
      <c r="M1591" s="35">
        <f t="shared" si="73"/>
        <v>0</v>
      </c>
      <c r="N1591" s="35">
        <f t="shared" si="74"/>
        <v>66.480000000000018</v>
      </c>
    </row>
    <row r="1592" spans="1:14">
      <c r="A1592" s="33">
        <v>41341</v>
      </c>
      <c r="B1592" s="29">
        <v>1084</v>
      </c>
      <c r="C1592">
        <v>10</v>
      </c>
      <c r="D1592" s="34" t="s">
        <v>169</v>
      </c>
      <c r="E1592" s="34" t="s">
        <v>172</v>
      </c>
      <c r="F1592" s="35">
        <v>34.950000000000003</v>
      </c>
      <c r="G1592" s="36">
        <v>0</v>
      </c>
      <c r="H1592" s="35">
        <v>34.950000000000003</v>
      </c>
      <c r="I1592" s="35">
        <v>22.13</v>
      </c>
      <c r="J1592">
        <v>11</v>
      </c>
      <c r="K1592">
        <v>3027</v>
      </c>
      <c r="L1592" s="37">
        <f t="shared" si="72"/>
        <v>384.45000000000005</v>
      </c>
      <c r="M1592" s="35">
        <f t="shared" si="73"/>
        <v>0</v>
      </c>
      <c r="N1592" s="35">
        <f t="shared" si="74"/>
        <v>141.02000000000004</v>
      </c>
    </row>
    <row r="1593" spans="1:14">
      <c r="A1593" s="33">
        <v>41341</v>
      </c>
      <c r="B1593" s="29">
        <v>1084</v>
      </c>
      <c r="C1593">
        <v>11</v>
      </c>
      <c r="D1593" s="34" t="s">
        <v>169</v>
      </c>
      <c r="E1593" s="34" t="s">
        <v>172</v>
      </c>
      <c r="F1593" s="35">
        <v>65.95</v>
      </c>
      <c r="G1593" s="36">
        <v>0</v>
      </c>
      <c r="H1593" s="35">
        <v>65.95</v>
      </c>
      <c r="I1593" s="35">
        <v>37.97</v>
      </c>
      <c r="J1593">
        <v>10</v>
      </c>
      <c r="K1593">
        <v>3027</v>
      </c>
      <c r="L1593" s="37">
        <f t="shared" si="72"/>
        <v>659.5</v>
      </c>
      <c r="M1593" s="35">
        <f t="shared" si="73"/>
        <v>0</v>
      </c>
      <c r="N1593" s="35">
        <f t="shared" si="74"/>
        <v>279.80000000000007</v>
      </c>
    </row>
    <row r="1594" spans="1:14">
      <c r="A1594" s="33">
        <v>41341</v>
      </c>
      <c r="B1594" s="29">
        <v>1085</v>
      </c>
      <c r="C1594">
        <v>19</v>
      </c>
      <c r="D1594" s="34" t="s">
        <v>170</v>
      </c>
      <c r="E1594" s="34" t="s">
        <v>172</v>
      </c>
      <c r="F1594" s="35">
        <v>49.95</v>
      </c>
      <c r="G1594" s="36">
        <v>0</v>
      </c>
      <c r="H1594" s="35">
        <v>49.95</v>
      </c>
      <c r="I1594" s="35">
        <v>24.77</v>
      </c>
      <c r="J1594">
        <v>11</v>
      </c>
      <c r="K1594">
        <v>3020</v>
      </c>
      <c r="L1594" s="37">
        <f t="shared" si="72"/>
        <v>549.45000000000005</v>
      </c>
      <c r="M1594" s="35">
        <f t="shared" si="73"/>
        <v>0</v>
      </c>
      <c r="N1594" s="35">
        <f t="shared" si="74"/>
        <v>276.98</v>
      </c>
    </row>
    <row r="1595" spans="1:14">
      <c r="A1595" s="33">
        <v>41341</v>
      </c>
      <c r="B1595" s="29">
        <v>1085</v>
      </c>
      <c r="C1595">
        <v>33</v>
      </c>
      <c r="D1595" s="34" t="s">
        <v>170</v>
      </c>
      <c r="E1595" s="34" t="s">
        <v>172</v>
      </c>
      <c r="F1595" s="35">
        <v>19.95</v>
      </c>
      <c r="G1595" s="36">
        <v>0</v>
      </c>
      <c r="H1595" s="35">
        <v>19.95</v>
      </c>
      <c r="I1595" s="35">
        <v>9.7799999999999994</v>
      </c>
      <c r="J1595">
        <v>9</v>
      </c>
      <c r="K1595">
        <v>3020</v>
      </c>
      <c r="L1595" s="37">
        <f t="shared" si="72"/>
        <v>179.54999999999998</v>
      </c>
      <c r="M1595" s="35">
        <f t="shared" si="73"/>
        <v>0</v>
      </c>
      <c r="N1595" s="35">
        <f t="shared" si="74"/>
        <v>91.53</v>
      </c>
    </row>
    <row r="1596" spans="1:14">
      <c r="A1596" s="33">
        <v>41341</v>
      </c>
      <c r="B1596" s="29">
        <v>1086</v>
      </c>
      <c r="C1596">
        <v>5</v>
      </c>
      <c r="D1596" s="34" t="s">
        <v>169</v>
      </c>
      <c r="E1596" s="34" t="s">
        <v>172</v>
      </c>
      <c r="F1596" s="35">
        <v>24.95</v>
      </c>
      <c r="G1596" s="36">
        <v>0</v>
      </c>
      <c r="H1596" s="35">
        <v>24.95</v>
      </c>
      <c r="I1596" s="35">
        <v>12.27</v>
      </c>
      <c r="J1596">
        <v>7</v>
      </c>
      <c r="K1596">
        <v>3030</v>
      </c>
      <c r="L1596" s="37">
        <f t="shared" si="72"/>
        <v>174.65</v>
      </c>
      <c r="M1596" s="35">
        <f t="shared" si="73"/>
        <v>0</v>
      </c>
      <c r="N1596" s="35">
        <f t="shared" si="74"/>
        <v>88.759999999999991</v>
      </c>
    </row>
    <row r="1597" spans="1:14">
      <c r="A1597" s="33">
        <v>41341</v>
      </c>
      <c r="B1597" s="29">
        <v>1087</v>
      </c>
      <c r="C1597">
        <v>34</v>
      </c>
      <c r="D1597" s="34" t="s">
        <v>170</v>
      </c>
      <c r="E1597" s="34" t="s">
        <v>172</v>
      </c>
      <c r="F1597" s="35">
        <v>37.950000000000003</v>
      </c>
      <c r="G1597" s="36">
        <v>0</v>
      </c>
      <c r="H1597" s="35">
        <v>37.950000000000003</v>
      </c>
      <c r="I1597" s="35">
        <v>15.35</v>
      </c>
      <c r="J1597">
        <v>12</v>
      </c>
      <c r="K1597">
        <v>3026</v>
      </c>
      <c r="L1597" s="37">
        <f t="shared" si="72"/>
        <v>455.40000000000003</v>
      </c>
      <c r="M1597" s="35">
        <f t="shared" si="73"/>
        <v>0</v>
      </c>
      <c r="N1597" s="35">
        <f t="shared" si="74"/>
        <v>271.20000000000005</v>
      </c>
    </row>
    <row r="1598" spans="1:14">
      <c r="A1598" s="33">
        <v>41341</v>
      </c>
      <c r="B1598" s="29">
        <v>1087</v>
      </c>
      <c r="C1598">
        <v>33</v>
      </c>
      <c r="D1598" s="34" t="s">
        <v>170</v>
      </c>
      <c r="E1598" s="34" t="s">
        <v>172</v>
      </c>
      <c r="F1598" s="35">
        <v>19.95</v>
      </c>
      <c r="G1598" s="36">
        <v>0</v>
      </c>
      <c r="H1598" s="35">
        <v>19.95</v>
      </c>
      <c r="I1598" s="35">
        <v>9.7799999999999994</v>
      </c>
      <c r="J1598">
        <v>12</v>
      </c>
      <c r="K1598">
        <v>3026</v>
      </c>
      <c r="L1598" s="37">
        <f t="shared" si="72"/>
        <v>239.39999999999998</v>
      </c>
      <c r="M1598" s="35">
        <f t="shared" si="73"/>
        <v>0</v>
      </c>
      <c r="N1598" s="35">
        <f t="shared" si="74"/>
        <v>122.03999999999999</v>
      </c>
    </row>
    <row r="1599" spans="1:14">
      <c r="A1599" s="33">
        <v>41341</v>
      </c>
      <c r="B1599" s="29">
        <v>1088</v>
      </c>
      <c r="C1599">
        <v>1</v>
      </c>
      <c r="D1599" s="34" t="s">
        <v>169</v>
      </c>
      <c r="E1599" s="34" t="s">
        <v>172</v>
      </c>
      <c r="F1599" s="35">
        <v>43.95</v>
      </c>
      <c r="G1599" s="36">
        <v>0</v>
      </c>
      <c r="H1599" s="35">
        <v>43.95</v>
      </c>
      <c r="I1599" s="35">
        <v>25.6</v>
      </c>
      <c r="J1599">
        <v>10</v>
      </c>
      <c r="K1599">
        <v>3024</v>
      </c>
      <c r="L1599" s="37">
        <f t="shared" si="72"/>
        <v>439.5</v>
      </c>
      <c r="M1599" s="35">
        <f t="shared" si="73"/>
        <v>0</v>
      </c>
      <c r="N1599" s="35">
        <f t="shared" si="74"/>
        <v>183.5</v>
      </c>
    </row>
    <row r="1600" spans="1:14">
      <c r="A1600" s="33">
        <v>41341</v>
      </c>
      <c r="B1600" s="29">
        <v>1089</v>
      </c>
      <c r="C1600">
        <v>43</v>
      </c>
      <c r="D1600" s="34" t="s">
        <v>170</v>
      </c>
      <c r="E1600" s="34" t="s">
        <v>172</v>
      </c>
      <c r="F1600" s="35">
        <v>11.95</v>
      </c>
      <c r="G1600" s="36">
        <v>0</v>
      </c>
      <c r="H1600" s="35">
        <v>11.95</v>
      </c>
      <c r="I1600" s="35">
        <v>3.32</v>
      </c>
      <c r="J1600">
        <v>8</v>
      </c>
      <c r="K1600">
        <v>3016</v>
      </c>
      <c r="L1600" s="37">
        <f t="shared" si="72"/>
        <v>95.6</v>
      </c>
      <c r="M1600" s="35">
        <f t="shared" si="73"/>
        <v>0</v>
      </c>
      <c r="N1600" s="35">
        <f t="shared" si="74"/>
        <v>69.039999999999992</v>
      </c>
    </row>
    <row r="1601" spans="1:14">
      <c r="A1601" s="33">
        <v>41341</v>
      </c>
      <c r="B1601" s="29">
        <v>1089</v>
      </c>
      <c r="C1601">
        <v>5</v>
      </c>
      <c r="D1601" s="34" t="s">
        <v>170</v>
      </c>
      <c r="E1601" s="34" t="s">
        <v>172</v>
      </c>
      <c r="F1601" s="35">
        <v>24.95</v>
      </c>
      <c r="G1601" s="36">
        <v>0</v>
      </c>
      <c r="H1601" s="35">
        <v>24.95</v>
      </c>
      <c r="I1601" s="35">
        <v>12.27</v>
      </c>
      <c r="J1601">
        <v>1</v>
      </c>
      <c r="K1601">
        <v>3016</v>
      </c>
      <c r="L1601" s="37">
        <f t="shared" si="72"/>
        <v>24.95</v>
      </c>
      <c r="M1601" s="35">
        <f t="shared" si="73"/>
        <v>0</v>
      </c>
      <c r="N1601" s="35">
        <f t="shared" si="74"/>
        <v>12.68</v>
      </c>
    </row>
    <row r="1602" spans="1:14">
      <c r="A1602" s="33">
        <v>41341</v>
      </c>
      <c r="B1602" s="29">
        <v>1090</v>
      </c>
      <c r="C1602">
        <v>31</v>
      </c>
      <c r="D1602" s="34" t="s">
        <v>169</v>
      </c>
      <c r="E1602" s="34" t="s">
        <v>172</v>
      </c>
      <c r="F1602" s="35">
        <v>0.95</v>
      </c>
      <c r="G1602" s="36">
        <v>0</v>
      </c>
      <c r="H1602" s="35">
        <v>0.95</v>
      </c>
      <c r="I1602" s="35">
        <v>0.34</v>
      </c>
      <c r="J1602">
        <v>9</v>
      </c>
      <c r="K1602">
        <v>3030</v>
      </c>
      <c r="L1602" s="37">
        <f t="shared" si="72"/>
        <v>8.5499999999999989</v>
      </c>
      <c r="M1602" s="35">
        <f t="shared" si="73"/>
        <v>0</v>
      </c>
      <c r="N1602" s="35">
        <f t="shared" si="74"/>
        <v>5.4899999999999984</v>
      </c>
    </row>
    <row r="1603" spans="1:14">
      <c r="A1603" s="33">
        <v>41341</v>
      </c>
      <c r="B1603" s="29">
        <v>1091</v>
      </c>
      <c r="C1603">
        <v>20</v>
      </c>
      <c r="D1603" s="34" t="s">
        <v>170</v>
      </c>
      <c r="E1603" s="34" t="s">
        <v>172</v>
      </c>
      <c r="F1603" s="35">
        <v>16.95</v>
      </c>
      <c r="G1603" s="36">
        <v>0.1</v>
      </c>
      <c r="H1603" s="35">
        <v>15.26</v>
      </c>
      <c r="I1603" s="35">
        <v>6.76</v>
      </c>
      <c r="J1603">
        <v>3</v>
      </c>
      <c r="K1603">
        <v>3017</v>
      </c>
      <c r="L1603" s="37">
        <f t="shared" ref="L1603:L1666" si="75">H1603*J1603</f>
        <v>45.78</v>
      </c>
      <c r="M1603" s="35">
        <f t="shared" ref="M1603:M1666" si="76">F1603-H1603</f>
        <v>1.6899999999999995</v>
      </c>
      <c r="N1603" s="35">
        <f t="shared" ref="N1603:N1666" si="77">(H1603-I1603)*J1603</f>
        <v>25.5</v>
      </c>
    </row>
    <row r="1604" spans="1:14">
      <c r="A1604" s="33">
        <v>41341</v>
      </c>
      <c r="B1604" s="29">
        <v>1092</v>
      </c>
      <c r="C1604">
        <v>18</v>
      </c>
      <c r="D1604" s="34" t="s">
        <v>169</v>
      </c>
      <c r="E1604" s="34" t="s">
        <v>172</v>
      </c>
      <c r="F1604" s="35">
        <v>54.95</v>
      </c>
      <c r="G1604" s="36">
        <v>0</v>
      </c>
      <c r="H1604" s="35">
        <v>54.95</v>
      </c>
      <c r="I1604" s="35">
        <v>26.65</v>
      </c>
      <c r="J1604">
        <v>28</v>
      </c>
      <c r="K1604">
        <v>3010</v>
      </c>
      <c r="L1604" s="37">
        <f t="shared" si="75"/>
        <v>1538.6000000000001</v>
      </c>
      <c r="M1604" s="35">
        <f t="shared" si="76"/>
        <v>0</v>
      </c>
      <c r="N1604" s="35">
        <f t="shared" si="77"/>
        <v>792.40000000000009</v>
      </c>
    </row>
    <row r="1605" spans="1:14">
      <c r="A1605" s="33">
        <v>41341</v>
      </c>
      <c r="B1605" s="29">
        <v>1092</v>
      </c>
      <c r="C1605">
        <v>2</v>
      </c>
      <c r="D1605" s="34" t="s">
        <v>169</v>
      </c>
      <c r="E1605" s="34" t="s">
        <v>172</v>
      </c>
      <c r="F1605" s="35">
        <v>44.95</v>
      </c>
      <c r="G1605" s="36">
        <v>0.1</v>
      </c>
      <c r="H1605" s="35">
        <v>40.46</v>
      </c>
      <c r="I1605" s="35">
        <v>27.95</v>
      </c>
      <c r="J1605">
        <v>5</v>
      </c>
      <c r="K1605">
        <v>3010</v>
      </c>
      <c r="L1605" s="37">
        <f t="shared" si="75"/>
        <v>202.3</v>
      </c>
      <c r="M1605" s="35">
        <f t="shared" si="76"/>
        <v>4.490000000000002</v>
      </c>
      <c r="N1605" s="35">
        <f t="shared" si="77"/>
        <v>62.550000000000011</v>
      </c>
    </row>
    <row r="1606" spans="1:14">
      <c r="A1606" s="33">
        <v>41341</v>
      </c>
      <c r="B1606" s="29">
        <v>1093</v>
      </c>
      <c r="C1606">
        <v>49</v>
      </c>
      <c r="D1606" s="34" t="s">
        <v>170</v>
      </c>
      <c r="E1606" s="34" t="s">
        <v>172</v>
      </c>
      <c r="F1606" s="35">
        <v>63.95</v>
      </c>
      <c r="G1606" s="36">
        <v>0</v>
      </c>
      <c r="H1606" s="35">
        <v>63.95</v>
      </c>
      <c r="I1606" s="35">
        <v>27.1</v>
      </c>
      <c r="J1606">
        <v>3</v>
      </c>
      <c r="K1606">
        <v>3029</v>
      </c>
      <c r="L1606" s="37">
        <f t="shared" si="75"/>
        <v>191.85000000000002</v>
      </c>
      <c r="M1606" s="35">
        <f t="shared" si="76"/>
        <v>0</v>
      </c>
      <c r="N1606" s="35">
        <f t="shared" si="77"/>
        <v>110.55000000000001</v>
      </c>
    </row>
    <row r="1607" spans="1:14">
      <c r="A1607" s="33">
        <v>41341</v>
      </c>
      <c r="B1607" s="29">
        <v>1094</v>
      </c>
      <c r="C1607">
        <v>41</v>
      </c>
      <c r="D1607" s="34" t="s">
        <v>169</v>
      </c>
      <c r="E1607" s="34" t="s">
        <v>172</v>
      </c>
      <c r="F1607" s="35">
        <v>18.95</v>
      </c>
      <c r="G1607" s="36">
        <v>0</v>
      </c>
      <c r="H1607" s="35">
        <v>18.95</v>
      </c>
      <c r="I1607" s="35">
        <v>9.98</v>
      </c>
      <c r="J1607">
        <v>20</v>
      </c>
      <c r="K1607">
        <v>3017</v>
      </c>
      <c r="L1607" s="37">
        <f t="shared" si="75"/>
        <v>379</v>
      </c>
      <c r="M1607" s="35">
        <f t="shared" si="76"/>
        <v>0</v>
      </c>
      <c r="N1607" s="35">
        <f t="shared" si="77"/>
        <v>179.39999999999998</v>
      </c>
    </row>
    <row r="1608" spans="1:14">
      <c r="A1608" s="33">
        <v>41341</v>
      </c>
      <c r="B1608" s="29">
        <v>1095</v>
      </c>
      <c r="C1608">
        <v>50</v>
      </c>
      <c r="D1608" s="34" t="s">
        <v>170</v>
      </c>
      <c r="E1608" s="34" t="s">
        <v>172</v>
      </c>
      <c r="F1608" s="35">
        <v>24.95</v>
      </c>
      <c r="G1608" s="36">
        <v>0</v>
      </c>
      <c r="H1608" s="35">
        <v>24.95</v>
      </c>
      <c r="I1608" s="35">
        <v>12.14</v>
      </c>
      <c r="J1608">
        <v>2</v>
      </c>
      <c r="K1608">
        <v>3020</v>
      </c>
      <c r="L1608" s="37">
        <f t="shared" si="75"/>
        <v>49.9</v>
      </c>
      <c r="M1608" s="35">
        <f t="shared" si="76"/>
        <v>0</v>
      </c>
      <c r="N1608" s="35">
        <f t="shared" si="77"/>
        <v>25.619999999999997</v>
      </c>
    </row>
    <row r="1609" spans="1:14">
      <c r="A1609" s="33">
        <v>41341</v>
      </c>
      <c r="B1609" s="29">
        <v>1095</v>
      </c>
      <c r="C1609">
        <v>47</v>
      </c>
      <c r="D1609" s="34" t="s">
        <v>170</v>
      </c>
      <c r="E1609" s="34" t="s">
        <v>172</v>
      </c>
      <c r="F1609" s="35">
        <v>28.95</v>
      </c>
      <c r="G1609" s="36">
        <v>0</v>
      </c>
      <c r="H1609" s="35">
        <v>28.95</v>
      </c>
      <c r="I1609" s="35">
        <v>8.86</v>
      </c>
      <c r="J1609">
        <v>13</v>
      </c>
      <c r="K1609">
        <v>3020</v>
      </c>
      <c r="L1609" s="37">
        <f t="shared" si="75"/>
        <v>376.34999999999997</v>
      </c>
      <c r="M1609" s="35">
        <f t="shared" si="76"/>
        <v>0</v>
      </c>
      <c r="N1609" s="35">
        <f t="shared" si="77"/>
        <v>261.17</v>
      </c>
    </row>
    <row r="1610" spans="1:14">
      <c r="A1610" s="33">
        <v>41341</v>
      </c>
      <c r="B1610" s="29">
        <v>1095</v>
      </c>
      <c r="C1610">
        <v>50</v>
      </c>
      <c r="D1610" s="34" t="s">
        <v>170</v>
      </c>
      <c r="E1610" s="34" t="s">
        <v>172</v>
      </c>
      <c r="F1610" s="35">
        <v>24.95</v>
      </c>
      <c r="G1610" s="36">
        <v>0</v>
      </c>
      <c r="H1610" s="35">
        <v>24.95</v>
      </c>
      <c r="I1610" s="35">
        <v>12.14</v>
      </c>
      <c r="J1610">
        <v>3</v>
      </c>
      <c r="K1610">
        <v>3020</v>
      </c>
      <c r="L1610" s="37">
        <f t="shared" si="75"/>
        <v>74.849999999999994</v>
      </c>
      <c r="M1610" s="35">
        <f t="shared" si="76"/>
        <v>0</v>
      </c>
      <c r="N1610" s="35">
        <f t="shared" si="77"/>
        <v>38.429999999999993</v>
      </c>
    </row>
    <row r="1611" spans="1:14">
      <c r="A1611" s="33">
        <v>41341</v>
      </c>
      <c r="B1611" s="29">
        <v>1096</v>
      </c>
      <c r="C1611">
        <v>43</v>
      </c>
      <c r="D1611" s="34" t="s">
        <v>169</v>
      </c>
      <c r="E1611" s="34" t="s">
        <v>172</v>
      </c>
      <c r="F1611" s="35">
        <v>11.95</v>
      </c>
      <c r="G1611" s="36">
        <v>0.1</v>
      </c>
      <c r="H1611" s="35">
        <v>10.76</v>
      </c>
      <c r="I1611" s="35">
        <v>3.32</v>
      </c>
      <c r="J1611">
        <v>6</v>
      </c>
      <c r="K1611">
        <v>3012</v>
      </c>
      <c r="L1611" s="37">
        <f t="shared" si="75"/>
        <v>64.56</v>
      </c>
      <c r="M1611" s="35">
        <f t="shared" si="76"/>
        <v>1.1899999999999995</v>
      </c>
      <c r="N1611" s="35">
        <f t="shared" si="77"/>
        <v>44.64</v>
      </c>
    </row>
    <row r="1612" spans="1:14">
      <c r="A1612" s="33">
        <v>41341</v>
      </c>
      <c r="B1612" s="29">
        <v>1097</v>
      </c>
      <c r="C1612">
        <v>49</v>
      </c>
      <c r="D1612" s="34" t="s">
        <v>170</v>
      </c>
      <c r="E1612" s="34" t="s">
        <v>172</v>
      </c>
      <c r="F1612" s="35">
        <v>63.95</v>
      </c>
      <c r="G1612" s="36">
        <v>0</v>
      </c>
      <c r="H1612" s="35">
        <v>63.95</v>
      </c>
      <c r="I1612" s="35">
        <v>27.1</v>
      </c>
      <c r="J1612">
        <v>3</v>
      </c>
      <c r="K1612">
        <v>3010</v>
      </c>
      <c r="L1612" s="37">
        <f t="shared" si="75"/>
        <v>191.85000000000002</v>
      </c>
      <c r="M1612" s="35">
        <f t="shared" si="76"/>
        <v>0</v>
      </c>
      <c r="N1612" s="35">
        <f t="shared" si="77"/>
        <v>110.55000000000001</v>
      </c>
    </row>
    <row r="1613" spans="1:14">
      <c r="A1613" s="33">
        <v>41341</v>
      </c>
      <c r="B1613" s="29">
        <v>1097</v>
      </c>
      <c r="C1613">
        <v>29</v>
      </c>
      <c r="D1613" s="34" t="s">
        <v>170</v>
      </c>
      <c r="E1613" s="34" t="s">
        <v>172</v>
      </c>
      <c r="F1613" s="35">
        <v>40.950000000000003</v>
      </c>
      <c r="G1613" s="36">
        <v>0</v>
      </c>
      <c r="H1613" s="35">
        <v>40.950000000000003</v>
      </c>
      <c r="I1613" s="35">
        <v>15.51</v>
      </c>
      <c r="J1613">
        <v>2</v>
      </c>
      <c r="K1613">
        <v>3010</v>
      </c>
      <c r="L1613" s="37">
        <f t="shared" si="75"/>
        <v>81.900000000000006</v>
      </c>
      <c r="M1613" s="35">
        <f t="shared" si="76"/>
        <v>0</v>
      </c>
      <c r="N1613" s="35">
        <f t="shared" si="77"/>
        <v>50.88000000000001</v>
      </c>
    </row>
    <row r="1614" spans="1:14">
      <c r="A1614" s="33">
        <v>41341</v>
      </c>
      <c r="B1614" s="29">
        <v>1098</v>
      </c>
      <c r="C1614">
        <v>16</v>
      </c>
      <c r="D1614" s="34" t="s">
        <v>169</v>
      </c>
      <c r="E1614" s="34" t="s">
        <v>172</v>
      </c>
      <c r="F1614" s="35">
        <v>27.95</v>
      </c>
      <c r="G1614" s="36">
        <v>0</v>
      </c>
      <c r="H1614" s="35">
        <v>27.95</v>
      </c>
      <c r="I1614" s="35">
        <v>15.85</v>
      </c>
      <c r="J1614">
        <v>5</v>
      </c>
      <c r="K1614">
        <v>3031</v>
      </c>
      <c r="L1614" s="37">
        <f t="shared" si="75"/>
        <v>139.75</v>
      </c>
      <c r="M1614" s="35">
        <f t="shared" si="76"/>
        <v>0</v>
      </c>
      <c r="N1614" s="35">
        <f t="shared" si="77"/>
        <v>60.5</v>
      </c>
    </row>
    <row r="1615" spans="1:14">
      <c r="A1615" s="33">
        <v>41341</v>
      </c>
      <c r="B1615" s="29">
        <v>1099</v>
      </c>
      <c r="C1615">
        <v>24</v>
      </c>
      <c r="D1615" s="34" t="s">
        <v>170</v>
      </c>
      <c r="E1615" s="34" t="s">
        <v>172</v>
      </c>
      <c r="F1615" s="35">
        <v>27.95</v>
      </c>
      <c r="G1615" s="36">
        <v>0</v>
      </c>
      <c r="H1615" s="35">
        <v>27.95</v>
      </c>
      <c r="I1615" s="35">
        <v>16.8</v>
      </c>
      <c r="J1615">
        <v>20</v>
      </c>
      <c r="K1615">
        <v>3026</v>
      </c>
      <c r="L1615" s="37">
        <f t="shared" si="75"/>
        <v>559</v>
      </c>
      <c r="M1615" s="35">
        <f t="shared" si="76"/>
        <v>0</v>
      </c>
      <c r="N1615" s="35">
        <f t="shared" si="77"/>
        <v>222.99999999999997</v>
      </c>
    </row>
    <row r="1616" spans="1:14">
      <c r="A1616" s="33">
        <v>41341</v>
      </c>
      <c r="B1616" s="29">
        <v>1100</v>
      </c>
      <c r="C1616">
        <v>44</v>
      </c>
      <c r="D1616" s="34" t="s">
        <v>169</v>
      </c>
      <c r="E1616" s="34" t="s">
        <v>172</v>
      </c>
      <c r="F1616" s="35">
        <v>38.950000000000003</v>
      </c>
      <c r="G1616" s="36">
        <v>0</v>
      </c>
      <c r="H1616" s="35">
        <v>38.950000000000003</v>
      </c>
      <c r="I1616" s="35">
        <v>24.76</v>
      </c>
      <c r="J1616">
        <v>15</v>
      </c>
      <c r="K1616">
        <v>3012</v>
      </c>
      <c r="L1616" s="37">
        <f t="shared" si="75"/>
        <v>584.25</v>
      </c>
      <c r="M1616" s="35">
        <f t="shared" si="76"/>
        <v>0</v>
      </c>
      <c r="N1616" s="35">
        <f t="shared" si="77"/>
        <v>212.85000000000002</v>
      </c>
    </row>
    <row r="1617" spans="1:14">
      <c r="A1617" s="33">
        <v>41341</v>
      </c>
      <c r="B1617" s="29">
        <v>1101</v>
      </c>
      <c r="C1617">
        <v>7</v>
      </c>
      <c r="D1617" s="34" t="s">
        <v>170</v>
      </c>
      <c r="E1617" s="34" t="s">
        <v>172</v>
      </c>
      <c r="F1617" s="35">
        <v>20.95</v>
      </c>
      <c r="G1617" s="36">
        <v>0</v>
      </c>
      <c r="H1617" s="35">
        <v>20.95</v>
      </c>
      <c r="I1617" s="35">
        <v>10.039999999999999</v>
      </c>
      <c r="J1617">
        <v>15</v>
      </c>
      <c r="K1617">
        <v>3012</v>
      </c>
      <c r="L1617" s="37">
        <f t="shared" si="75"/>
        <v>314.25</v>
      </c>
      <c r="M1617" s="35">
        <f t="shared" si="76"/>
        <v>0</v>
      </c>
      <c r="N1617" s="35">
        <f t="shared" si="77"/>
        <v>163.65</v>
      </c>
    </row>
    <row r="1618" spans="1:14">
      <c r="A1618" s="33">
        <v>41341</v>
      </c>
      <c r="B1618" s="29">
        <v>1102</v>
      </c>
      <c r="C1618">
        <v>9</v>
      </c>
      <c r="D1618" s="34" t="s">
        <v>170</v>
      </c>
      <c r="E1618" s="34" t="s">
        <v>172</v>
      </c>
      <c r="F1618" s="35">
        <v>48.95</v>
      </c>
      <c r="G1618" s="36">
        <v>0</v>
      </c>
      <c r="H1618" s="35">
        <v>48.95</v>
      </c>
      <c r="I1618" s="35">
        <v>24.52</v>
      </c>
      <c r="J1618">
        <v>16</v>
      </c>
      <c r="K1618">
        <v>3027</v>
      </c>
      <c r="L1618" s="37">
        <f t="shared" si="75"/>
        <v>783.2</v>
      </c>
      <c r="M1618" s="35">
        <f t="shared" si="76"/>
        <v>0</v>
      </c>
      <c r="N1618" s="35">
        <f t="shared" si="77"/>
        <v>390.88000000000005</v>
      </c>
    </row>
    <row r="1619" spans="1:14">
      <c r="A1619" s="33">
        <v>41341</v>
      </c>
      <c r="B1619" s="29">
        <v>1103</v>
      </c>
      <c r="C1619">
        <v>10</v>
      </c>
      <c r="D1619" s="34" t="s">
        <v>169</v>
      </c>
      <c r="E1619" s="34" t="s">
        <v>172</v>
      </c>
      <c r="F1619" s="35">
        <v>34.950000000000003</v>
      </c>
      <c r="G1619" s="36">
        <v>0</v>
      </c>
      <c r="H1619" s="35">
        <v>34.950000000000003</v>
      </c>
      <c r="I1619" s="35">
        <v>22.13</v>
      </c>
      <c r="J1619">
        <v>12</v>
      </c>
      <c r="K1619">
        <v>3028</v>
      </c>
      <c r="L1619" s="37">
        <f t="shared" si="75"/>
        <v>419.40000000000003</v>
      </c>
      <c r="M1619" s="35">
        <f t="shared" si="76"/>
        <v>0</v>
      </c>
      <c r="N1619" s="35">
        <f t="shared" si="77"/>
        <v>153.84000000000003</v>
      </c>
    </row>
    <row r="1620" spans="1:14">
      <c r="A1620" s="33">
        <v>41341</v>
      </c>
      <c r="B1620" s="29">
        <v>1103</v>
      </c>
      <c r="C1620">
        <v>1</v>
      </c>
      <c r="D1620" s="34" t="s">
        <v>169</v>
      </c>
      <c r="E1620" s="34" t="s">
        <v>172</v>
      </c>
      <c r="F1620" s="35">
        <v>43.95</v>
      </c>
      <c r="G1620" s="36">
        <v>0</v>
      </c>
      <c r="H1620" s="35">
        <v>43.95</v>
      </c>
      <c r="I1620" s="35">
        <v>25.6</v>
      </c>
      <c r="J1620">
        <v>16</v>
      </c>
      <c r="K1620">
        <v>3028</v>
      </c>
      <c r="L1620" s="37">
        <f t="shared" si="75"/>
        <v>703.2</v>
      </c>
      <c r="M1620" s="35">
        <f t="shared" si="76"/>
        <v>0</v>
      </c>
      <c r="N1620" s="35">
        <f t="shared" si="77"/>
        <v>293.60000000000002</v>
      </c>
    </row>
    <row r="1621" spans="1:14">
      <c r="A1621" s="33">
        <v>41341</v>
      </c>
      <c r="B1621" s="29">
        <v>1104</v>
      </c>
      <c r="C1621">
        <v>46</v>
      </c>
      <c r="D1621" s="34" t="s">
        <v>170</v>
      </c>
      <c r="E1621" s="34" t="s">
        <v>172</v>
      </c>
      <c r="F1621" s="35">
        <v>55.95</v>
      </c>
      <c r="G1621" s="36">
        <v>0.1</v>
      </c>
      <c r="H1621" s="35">
        <v>50.36</v>
      </c>
      <c r="I1621" s="35">
        <v>32.47</v>
      </c>
      <c r="J1621">
        <v>15</v>
      </c>
      <c r="K1621">
        <v>3029</v>
      </c>
      <c r="L1621" s="37">
        <f t="shared" si="75"/>
        <v>755.4</v>
      </c>
      <c r="M1621" s="35">
        <f t="shared" si="76"/>
        <v>5.5900000000000034</v>
      </c>
      <c r="N1621" s="35">
        <f t="shared" si="77"/>
        <v>268.35000000000002</v>
      </c>
    </row>
    <row r="1622" spans="1:14">
      <c r="A1622" s="33">
        <v>41341</v>
      </c>
      <c r="B1622" s="29">
        <v>1105</v>
      </c>
      <c r="C1622">
        <v>41</v>
      </c>
      <c r="D1622" s="34" t="s">
        <v>170</v>
      </c>
      <c r="E1622" s="34" t="s">
        <v>172</v>
      </c>
      <c r="F1622" s="35">
        <v>18.95</v>
      </c>
      <c r="G1622" s="36">
        <v>0</v>
      </c>
      <c r="H1622" s="35">
        <v>18.95</v>
      </c>
      <c r="I1622" s="35">
        <v>9.98</v>
      </c>
      <c r="J1622">
        <v>14</v>
      </c>
      <c r="K1622">
        <v>3025</v>
      </c>
      <c r="L1622" s="37">
        <f t="shared" si="75"/>
        <v>265.3</v>
      </c>
      <c r="M1622" s="35">
        <f t="shared" si="76"/>
        <v>0</v>
      </c>
      <c r="N1622" s="35">
        <f t="shared" si="77"/>
        <v>125.57999999999998</v>
      </c>
    </row>
    <row r="1623" spans="1:14">
      <c r="A1623" s="33">
        <v>41341</v>
      </c>
      <c r="B1623" s="29">
        <v>1106</v>
      </c>
      <c r="C1623">
        <v>10</v>
      </c>
      <c r="D1623" s="34" t="s">
        <v>169</v>
      </c>
      <c r="E1623" s="34" t="s">
        <v>172</v>
      </c>
      <c r="F1623" s="35">
        <v>34.950000000000003</v>
      </c>
      <c r="G1623" s="36">
        <v>0.1</v>
      </c>
      <c r="H1623" s="35">
        <v>31.46</v>
      </c>
      <c r="I1623" s="35">
        <v>22.13</v>
      </c>
      <c r="J1623">
        <v>9</v>
      </c>
      <c r="K1623">
        <v>3013</v>
      </c>
      <c r="L1623" s="37">
        <f t="shared" si="75"/>
        <v>283.14</v>
      </c>
      <c r="M1623" s="35">
        <f t="shared" si="76"/>
        <v>3.490000000000002</v>
      </c>
      <c r="N1623" s="35">
        <f t="shared" si="77"/>
        <v>83.970000000000013</v>
      </c>
    </row>
    <row r="1624" spans="1:14">
      <c r="A1624" s="33">
        <v>41341</v>
      </c>
      <c r="B1624" s="29">
        <v>1107</v>
      </c>
      <c r="C1624">
        <v>21</v>
      </c>
      <c r="D1624" s="34" t="s">
        <v>170</v>
      </c>
      <c r="E1624" s="34" t="s">
        <v>172</v>
      </c>
      <c r="F1624" s="35">
        <v>26.95</v>
      </c>
      <c r="G1624" s="36">
        <v>0</v>
      </c>
      <c r="H1624" s="35">
        <v>26.95</v>
      </c>
      <c r="I1624" s="35">
        <v>12.42</v>
      </c>
      <c r="J1624">
        <v>17</v>
      </c>
      <c r="K1624">
        <v>3016</v>
      </c>
      <c r="L1624" s="37">
        <f t="shared" si="75"/>
        <v>458.15</v>
      </c>
      <c r="M1624" s="35">
        <f t="shared" si="76"/>
        <v>0</v>
      </c>
      <c r="N1624" s="35">
        <f t="shared" si="77"/>
        <v>247.01</v>
      </c>
    </row>
    <row r="1625" spans="1:14">
      <c r="A1625" s="33">
        <v>41341</v>
      </c>
      <c r="B1625" s="29">
        <v>1108</v>
      </c>
      <c r="C1625">
        <v>19</v>
      </c>
      <c r="D1625" s="34" t="s">
        <v>169</v>
      </c>
      <c r="E1625" s="34" t="s">
        <v>172</v>
      </c>
      <c r="F1625" s="35">
        <v>49.95</v>
      </c>
      <c r="G1625" s="36">
        <v>0</v>
      </c>
      <c r="H1625" s="35">
        <v>49.95</v>
      </c>
      <c r="I1625" s="35">
        <v>24.77</v>
      </c>
      <c r="J1625">
        <v>31</v>
      </c>
      <c r="K1625">
        <v>3026</v>
      </c>
      <c r="L1625" s="37">
        <f t="shared" si="75"/>
        <v>1548.45</v>
      </c>
      <c r="M1625" s="35">
        <f t="shared" si="76"/>
        <v>0</v>
      </c>
      <c r="N1625" s="35">
        <f t="shared" si="77"/>
        <v>780.58000000000015</v>
      </c>
    </row>
    <row r="1626" spans="1:14">
      <c r="A1626" s="33">
        <v>41341</v>
      </c>
      <c r="B1626" s="29">
        <v>1109</v>
      </c>
      <c r="C1626">
        <v>38</v>
      </c>
      <c r="D1626" s="34" t="s">
        <v>169</v>
      </c>
      <c r="E1626" s="34" t="s">
        <v>172</v>
      </c>
      <c r="F1626" s="35">
        <v>24.95</v>
      </c>
      <c r="G1626" s="36">
        <v>0</v>
      </c>
      <c r="H1626" s="35">
        <v>24.95</v>
      </c>
      <c r="I1626" s="35">
        <v>11.48</v>
      </c>
      <c r="J1626">
        <v>4</v>
      </c>
      <c r="K1626">
        <v>3016</v>
      </c>
      <c r="L1626" s="37">
        <f t="shared" si="75"/>
        <v>99.8</v>
      </c>
      <c r="M1626" s="35">
        <f t="shared" si="76"/>
        <v>0</v>
      </c>
      <c r="N1626" s="35">
        <f t="shared" si="77"/>
        <v>53.879999999999995</v>
      </c>
    </row>
    <row r="1627" spans="1:14">
      <c r="A1627" s="33">
        <v>41341</v>
      </c>
      <c r="B1627" s="29">
        <v>1109</v>
      </c>
      <c r="C1627">
        <v>7</v>
      </c>
      <c r="D1627" s="34" t="s">
        <v>169</v>
      </c>
      <c r="E1627" s="34" t="s">
        <v>172</v>
      </c>
      <c r="F1627" s="35">
        <v>20.95</v>
      </c>
      <c r="G1627" s="36">
        <v>0</v>
      </c>
      <c r="H1627" s="35">
        <v>20.95</v>
      </c>
      <c r="I1627" s="35">
        <v>10.039999999999999</v>
      </c>
      <c r="J1627">
        <v>14</v>
      </c>
      <c r="K1627">
        <v>3016</v>
      </c>
      <c r="L1627" s="37">
        <f t="shared" si="75"/>
        <v>293.3</v>
      </c>
      <c r="M1627" s="35">
        <f t="shared" si="76"/>
        <v>0</v>
      </c>
      <c r="N1627" s="35">
        <f t="shared" si="77"/>
        <v>152.74</v>
      </c>
    </row>
    <row r="1628" spans="1:14">
      <c r="A1628" s="33">
        <v>41341</v>
      </c>
      <c r="B1628" s="29">
        <v>1109</v>
      </c>
      <c r="C1628">
        <v>9</v>
      </c>
      <c r="D1628" s="34" t="s">
        <v>169</v>
      </c>
      <c r="E1628" s="34" t="s">
        <v>172</v>
      </c>
      <c r="F1628" s="35">
        <v>48.95</v>
      </c>
      <c r="G1628" s="36">
        <v>0</v>
      </c>
      <c r="H1628" s="35">
        <v>48.95</v>
      </c>
      <c r="I1628" s="35">
        <v>24.52</v>
      </c>
      <c r="J1628">
        <v>7</v>
      </c>
      <c r="K1628">
        <v>3016</v>
      </c>
      <c r="L1628" s="37">
        <f t="shared" si="75"/>
        <v>342.65000000000003</v>
      </c>
      <c r="M1628" s="35">
        <f t="shared" si="76"/>
        <v>0</v>
      </c>
      <c r="N1628" s="35">
        <f t="shared" si="77"/>
        <v>171.01000000000002</v>
      </c>
    </row>
    <row r="1629" spans="1:14">
      <c r="A1629" s="33">
        <v>41341</v>
      </c>
      <c r="B1629" s="29">
        <v>1110</v>
      </c>
      <c r="C1629">
        <v>28</v>
      </c>
      <c r="D1629" s="34" t="s">
        <v>170</v>
      </c>
      <c r="E1629" s="34" t="s">
        <v>172</v>
      </c>
      <c r="F1629" s="35">
        <v>0.95</v>
      </c>
      <c r="G1629" s="36">
        <v>0</v>
      </c>
      <c r="H1629" s="35">
        <v>0.95</v>
      </c>
      <c r="I1629" s="35">
        <v>0.5</v>
      </c>
      <c r="J1629">
        <v>33</v>
      </c>
      <c r="K1629">
        <v>3030</v>
      </c>
      <c r="L1629" s="37">
        <f t="shared" si="75"/>
        <v>31.349999999999998</v>
      </c>
      <c r="M1629" s="35">
        <f t="shared" si="76"/>
        <v>0</v>
      </c>
      <c r="N1629" s="35">
        <f t="shared" si="77"/>
        <v>14.849999999999998</v>
      </c>
    </row>
    <row r="1630" spans="1:14">
      <c r="A1630" s="33">
        <v>41341</v>
      </c>
      <c r="B1630" s="29">
        <v>1110</v>
      </c>
      <c r="C1630">
        <v>21</v>
      </c>
      <c r="D1630" s="34" t="s">
        <v>170</v>
      </c>
      <c r="E1630" s="34" t="s">
        <v>172</v>
      </c>
      <c r="F1630" s="35">
        <v>26.95</v>
      </c>
      <c r="G1630" s="36">
        <v>0</v>
      </c>
      <c r="H1630" s="35">
        <v>26.95</v>
      </c>
      <c r="I1630" s="35">
        <v>12.42</v>
      </c>
      <c r="J1630">
        <v>8</v>
      </c>
      <c r="K1630">
        <v>3030</v>
      </c>
      <c r="L1630" s="37">
        <f t="shared" si="75"/>
        <v>215.6</v>
      </c>
      <c r="M1630" s="35">
        <f t="shared" si="76"/>
        <v>0</v>
      </c>
      <c r="N1630" s="35">
        <f t="shared" si="77"/>
        <v>116.24</v>
      </c>
    </row>
    <row r="1631" spans="1:14">
      <c r="A1631" s="33">
        <v>41341</v>
      </c>
      <c r="B1631" s="29">
        <v>1111</v>
      </c>
      <c r="C1631">
        <v>10</v>
      </c>
      <c r="D1631" s="34" t="s">
        <v>169</v>
      </c>
      <c r="E1631" s="34" t="s">
        <v>172</v>
      </c>
      <c r="F1631" s="35">
        <v>34.950000000000003</v>
      </c>
      <c r="G1631" s="36">
        <v>0</v>
      </c>
      <c r="H1631" s="35">
        <v>34.950000000000003</v>
      </c>
      <c r="I1631" s="35">
        <v>22.13</v>
      </c>
      <c r="J1631">
        <v>3</v>
      </c>
      <c r="K1631">
        <v>3027</v>
      </c>
      <c r="L1631" s="37">
        <f t="shared" si="75"/>
        <v>104.85000000000001</v>
      </c>
      <c r="M1631" s="35">
        <f t="shared" si="76"/>
        <v>0</v>
      </c>
      <c r="N1631" s="35">
        <f t="shared" si="77"/>
        <v>38.460000000000008</v>
      </c>
    </row>
    <row r="1632" spans="1:14">
      <c r="A1632" s="33">
        <v>41341</v>
      </c>
      <c r="B1632" s="29">
        <v>1112</v>
      </c>
      <c r="C1632">
        <v>18</v>
      </c>
      <c r="D1632" s="34" t="s">
        <v>169</v>
      </c>
      <c r="E1632" s="34" t="s">
        <v>172</v>
      </c>
      <c r="F1632" s="35">
        <v>54.95</v>
      </c>
      <c r="G1632" s="36">
        <v>0</v>
      </c>
      <c r="H1632" s="35">
        <v>54.95</v>
      </c>
      <c r="I1632" s="35">
        <v>26.65</v>
      </c>
      <c r="J1632">
        <v>1</v>
      </c>
      <c r="K1632">
        <v>3028</v>
      </c>
      <c r="L1632" s="37">
        <f t="shared" si="75"/>
        <v>54.95</v>
      </c>
      <c r="M1632" s="35">
        <f t="shared" si="76"/>
        <v>0</v>
      </c>
      <c r="N1632" s="35">
        <f t="shared" si="77"/>
        <v>28.300000000000004</v>
      </c>
    </row>
    <row r="1633" spans="1:14">
      <c r="A1633" s="33">
        <v>41341</v>
      </c>
      <c r="B1633" s="29">
        <v>1112</v>
      </c>
      <c r="C1633">
        <v>4</v>
      </c>
      <c r="D1633" s="34" t="s">
        <v>169</v>
      </c>
      <c r="E1633" s="34" t="s">
        <v>172</v>
      </c>
      <c r="F1633" s="35">
        <v>73.95</v>
      </c>
      <c r="G1633" s="36">
        <v>0</v>
      </c>
      <c r="H1633" s="35">
        <v>73.95</v>
      </c>
      <c r="I1633" s="35">
        <v>38.86</v>
      </c>
      <c r="J1633">
        <v>2</v>
      </c>
      <c r="K1633">
        <v>3028</v>
      </c>
      <c r="L1633" s="37">
        <f t="shared" si="75"/>
        <v>147.9</v>
      </c>
      <c r="M1633" s="35">
        <f t="shared" si="76"/>
        <v>0</v>
      </c>
      <c r="N1633" s="35">
        <f t="shared" si="77"/>
        <v>70.180000000000007</v>
      </c>
    </row>
    <row r="1634" spans="1:14">
      <c r="A1634" s="33">
        <v>41341</v>
      </c>
      <c r="B1634" s="29">
        <v>1113</v>
      </c>
      <c r="C1634">
        <v>8</v>
      </c>
      <c r="D1634" s="34" t="s">
        <v>169</v>
      </c>
      <c r="E1634" s="34" t="s">
        <v>172</v>
      </c>
      <c r="F1634" s="35">
        <v>7.95</v>
      </c>
      <c r="G1634" s="36">
        <v>0</v>
      </c>
      <c r="H1634" s="35">
        <v>7.95</v>
      </c>
      <c r="I1634" s="35">
        <v>4.53</v>
      </c>
      <c r="J1634">
        <v>9</v>
      </c>
      <c r="K1634">
        <v>3013</v>
      </c>
      <c r="L1634" s="37">
        <f t="shared" si="75"/>
        <v>71.55</v>
      </c>
      <c r="M1634" s="35">
        <f t="shared" si="76"/>
        <v>0</v>
      </c>
      <c r="N1634" s="35">
        <f t="shared" si="77"/>
        <v>30.78</v>
      </c>
    </row>
    <row r="1635" spans="1:14">
      <c r="A1635" s="33">
        <v>41341</v>
      </c>
      <c r="B1635" s="29">
        <v>1114</v>
      </c>
      <c r="C1635">
        <v>5</v>
      </c>
      <c r="D1635" s="34" t="s">
        <v>170</v>
      </c>
      <c r="E1635" s="34" t="s">
        <v>172</v>
      </c>
      <c r="F1635" s="35">
        <v>24.95</v>
      </c>
      <c r="G1635" s="36">
        <v>0</v>
      </c>
      <c r="H1635" s="35">
        <v>24.95</v>
      </c>
      <c r="I1635" s="35">
        <v>12.27</v>
      </c>
      <c r="J1635">
        <v>1</v>
      </c>
      <c r="K1635">
        <v>3028</v>
      </c>
      <c r="L1635" s="37">
        <f t="shared" si="75"/>
        <v>24.95</v>
      </c>
      <c r="M1635" s="35">
        <f t="shared" si="76"/>
        <v>0</v>
      </c>
      <c r="N1635" s="35">
        <f t="shared" si="77"/>
        <v>12.68</v>
      </c>
    </row>
    <row r="1636" spans="1:14">
      <c r="A1636" s="33">
        <v>41341</v>
      </c>
      <c r="B1636" s="29">
        <v>1114</v>
      </c>
      <c r="C1636">
        <v>26</v>
      </c>
      <c r="D1636" s="34" t="s">
        <v>170</v>
      </c>
      <c r="E1636" s="34" t="s">
        <v>172</v>
      </c>
      <c r="F1636" s="35">
        <v>0.95</v>
      </c>
      <c r="G1636" s="36">
        <v>0</v>
      </c>
      <c r="H1636" s="35">
        <v>0.95</v>
      </c>
      <c r="I1636" s="35">
        <v>0.42</v>
      </c>
      <c r="J1636">
        <v>5</v>
      </c>
      <c r="K1636">
        <v>3028</v>
      </c>
      <c r="L1636" s="37">
        <f t="shared" si="75"/>
        <v>4.75</v>
      </c>
      <c r="M1636" s="35">
        <f t="shared" si="76"/>
        <v>0</v>
      </c>
      <c r="N1636" s="35">
        <f t="shared" si="77"/>
        <v>2.6500000000000004</v>
      </c>
    </row>
    <row r="1637" spans="1:14">
      <c r="A1637" s="33">
        <v>41341</v>
      </c>
      <c r="B1637" s="29">
        <v>1114</v>
      </c>
      <c r="C1637">
        <v>29</v>
      </c>
      <c r="D1637" s="34" t="s">
        <v>170</v>
      </c>
      <c r="E1637" s="34" t="s">
        <v>172</v>
      </c>
      <c r="F1637" s="35">
        <v>40.950000000000003</v>
      </c>
      <c r="G1637" s="36">
        <v>0</v>
      </c>
      <c r="H1637" s="35">
        <v>40.950000000000003</v>
      </c>
      <c r="I1637" s="35">
        <v>15.51</v>
      </c>
      <c r="J1637">
        <v>1</v>
      </c>
      <c r="K1637">
        <v>3028</v>
      </c>
      <c r="L1637" s="37">
        <f t="shared" si="75"/>
        <v>40.950000000000003</v>
      </c>
      <c r="M1637" s="35">
        <f t="shared" si="76"/>
        <v>0</v>
      </c>
      <c r="N1637" s="35">
        <f t="shared" si="77"/>
        <v>25.440000000000005</v>
      </c>
    </row>
    <row r="1638" spans="1:14">
      <c r="A1638" s="33">
        <v>41341</v>
      </c>
      <c r="B1638" s="29">
        <v>1114</v>
      </c>
      <c r="C1638">
        <v>41</v>
      </c>
      <c r="D1638" s="34" t="s">
        <v>170</v>
      </c>
      <c r="E1638" s="34" t="s">
        <v>172</v>
      </c>
      <c r="F1638" s="35">
        <v>18.95</v>
      </c>
      <c r="G1638" s="36">
        <v>0</v>
      </c>
      <c r="H1638" s="35">
        <v>18.95</v>
      </c>
      <c r="I1638" s="35">
        <v>9.98</v>
      </c>
      <c r="J1638">
        <v>17</v>
      </c>
      <c r="K1638">
        <v>3028</v>
      </c>
      <c r="L1638" s="37">
        <f t="shared" si="75"/>
        <v>322.14999999999998</v>
      </c>
      <c r="M1638" s="35">
        <f t="shared" si="76"/>
        <v>0</v>
      </c>
      <c r="N1638" s="35">
        <f t="shared" si="77"/>
        <v>152.48999999999998</v>
      </c>
    </row>
    <row r="1639" spans="1:14">
      <c r="A1639" s="33">
        <v>41341</v>
      </c>
      <c r="B1639" s="29">
        <v>1115</v>
      </c>
      <c r="C1639">
        <v>36</v>
      </c>
      <c r="D1639" s="34" t="s">
        <v>169</v>
      </c>
      <c r="E1639" s="34" t="s">
        <v>172</v>
      </c>
      <c r="F1639" s="35">
        <v>26.95</v>
      </c>
      <c r="G1639" s="36">
        <v>0</v>
      </c>
      <c r="H1639" s="35">
        <v>26.95</v>
      </c>
      <c r="I1639" s="35">
        <v>12.53</v>
      </c>
      <c r="J1639">
        <v>16</v>
      </c>
      <c r="K1639">
        <v>3021</v>
      </c>
      <c r="L1639" s="37">
        <f t="shared" si="75"/>
        <v>431.2</v>
      </c>
      <c r="M1639" s="35">
        <f t="shared" si="76"/>
        <v>0</v>
      </c>
      <c r="N1639" s="35">
        <f t="shared" si="77"/>
        <v>230.72</v>
      </c>
    </row>
    <row r="1640" spans="1:14">
      <c r="A1640" s="33">
        <v>41341</v>
      </c>
      <c r="B1640" s="29">
        <v>1116</v>
      </c>
      <c r="C1640">
        <v>15</v>
      </c>
      <c r="D1640" s="34" t="s">
        <v>170</v>
      </c>
      <c r="E1640" s="34" t="s">
        <v>172</v>
      </c>
      <c r="F1640" s="35">
        <v>28.95</v>
      </c>
      <c r="G1640" s="36">
        <v>0</v>
      </c>
      <c r="H1640" s="35">
        <v>28.95</v>
      </c>
      <c r="I1640" s="35">
        <v>17.53</v>
      </c>
      <c r="J1640">
        <v>22</v>
      </c>
      <c r="K1640">
        <v>3032</v>
      </c>
      <c r="L1640" s="37">
        <f t="shared" si="75"/>
        <v>636.9</v>
      </c>
      <c r="M1640" s="35">
        <f t="shared" si="76"/>
        <v>0</v>
      </c>
      <c r="N1640" s="35">
        <f t="shared" si="77"/>
        <v>251.23999999999995</v>
      </c>
    </row>
    <row r="1641" spans="1:14">
      <c r="A1641" s="33">
        <v>41341</v>
      </c>
      <c r="B1641" s="29">
        <v>1117</v>
      </c>
      <c r="C1641">
        <v>32</v>
      </c>
      <c r="D1641" s="34" t="s">
        <v>170</v>
      </c>
      <c r="E1641" s="34" t="s">
        <v>172</v>
      </c>
      <c r="F1641" s="35">
        <v>22.95</v>
      </c>
      <c r="G1641" s="36">
        <v>0</v>
      </c>
      <c r="H1641" s="35">
        <v>22.95</v>
      </c>
      <c r="I1641" s="35">
        <v>11.78</v>
      </c>
      <c r="J1641">
        <v>5</v>
      </c>
      <c r="K1641">
        <v>3022</v>
      </c>
      <c r="L1641" s="37">
        <f t="shared" si="75"/>
        <v>114.75</v>
      </c>
      <c r="M1641" s="35">
        <f t="shared" si="76"/>
        <v>0</v>
      </c>
      <c r="N1641" s="35">
        <f t="shared" si="77"/>
        <v>55.85</v>
      </c>
    </row>
    <row r="1642" spans="1:14">
      <c r="A1642" s="33">
        <v>41341</v>
      </c>
      <c r="B1642" s="29">
        <v>1118</v>
      </c>
      <c r="C1642">
        <v>37</v>
      </c>
      <c r="D1642" s="34" t="s">
        <v>170</v>
      </c>
      <c r="E1642" s="34" t="s">
        <v>172</v>
      </c>
      <c r="F1642" s="35">
        <v>24.95</v>
      </c>
      <c r="G1642" s="36">
        <v>0</v>
      </c>
      <c r="H1642" s="35">
        <v>24.95</v>
      </c>
      <c r="I1642" s="35">
        <v>9.3800000000000008</v>
      </c>
      <c r="J1642">
        <v>11</v>
      </c>
      <c r="K1642">
        <v>3021</v>
      </c>
      <c r="L1642" s="37">
        <f t="shared" si="75"/>
        <v>274.45</v>
      </c>
      <c r="M1642" s="35">
        <f t="shared" si="76"/>
        <v>0</v>
      </c>
      <c r="N1642" s="35">
        <f t="shared" si="77"/>
        <v>171.26999999999998</v>
      </c>
    </row>
    <row r="1643" spans="1:14">
      <c r="A1643" s="33">
        <v>41341</v>
      </c>
      <c r="B1643" s="29">
        <v>1119</v>
      </c>
      <c r="C1643">
        <v>16</v>
      </c>
      <c r="D1643" s="34" t="s">
        <v>169</v>
      </c>
      <c r="E1643" s="34" t="s">
        <v>172</v>
      </c>
      <c r="F1643" s="35">
        <v>27.95</v>
      </c>
      <c r="G1643" s="36">
        <v>0</v>
      </c>
      <c r="H1643" s="35">
        <v>27.95</v>
      </c>
      <c r="I1643" s="35">
        <v>15.85</v>
      </c>
      <c r="J1643">
        <v>4</v>
      </c>
      <c r="K1643">
        <v>3015</v>
      </c>
      <c r="L1643" s="37">
        <f t="shared" si="75"/>
        <v>111.8</v>
      </c>
      <c r="M1643" s="35">
        <f t="shared" si="76"/>
        <v>0</v>
      </c>
      <c r="N1643" s="35">
        <f t="shared" si="77"/>
        <v>48.4</v>
      </c>
    </row>
    <row r="1644" spans="1:14">
      <c r="A1644" s="33">
        <v>41341</v>
      </c>
      <c r="B1644" s="29">
        <v>1120</v>
      </c>
      <c r="C1644">
        <v>31</v>
      </c>
      <c r="D1644" s="34" t="s">
        <v>170</v>
      </c>
      <c r="E1644" s="34" t="s">
        <v>172</v>
      </c>
      <c r="F1644" s="35">
        <v>0.95</v>
      </c>
      <c r="G1644" s="36">
        <v>0</v>
      </c>
      <c r="H1644" s="35">
        <v>0.95</v>
      </c>
      <c r="I1644" s="35">
        <v>0.34</v>
      </c>
      <c r="J1644">
        <v>17</v>
      </c>
      <c r="K1644">
        <v>3021</v>
      </c>
      <c r="L1644" s="37">
        <f t="shared" si="75"/>
        <v>16.149999999999999</v>
      </c>
      <c r="M1644" s="35">
        <f t="shared" si="76"/>
        <v>0</v>
      </c>
      <c r="N1644" s="35">
        <f t="shared" si="77"/>
        <v>10.369999999999997</v>
      </c>
    </row>
    <row r="1645" spans="1:14">
      <c r="A1645" s="33">
        <v>41341</v>
      </c>
      <c r="B1645" s="29">
        <v>1121</v>
      </c>
      <c r="C1645">
        <v>37</v>
      </c>
      <c r="D1645" s="34" t="s">
        <v>169</v>
      </c>
      <c r="E1645" s="34" t="s">
        <v>172</v>
      </c>
      <c r="F1645" s="35">
        <v>24.95</v>
      </c>
      <c r="G1645" s="36">
        <v>0</v>
      </c>
      <c r="H1645" s="35">
        <v>24.95</v>
      </c>
      <c r="I1645" s="35">
        <v>9.3800000000000008</v>
      </c>
      <c r="J1645">
        <v>4</v>
      </c>
      <c r="K1645">
        <v>3024</v>
      </c>
      <c r="L1645" s="37">
        <f t="shared" si="75"/>
        <v>99.8</v>
      </c>
      <c r="M1645" s="35">
        <f t="shared" si="76"/>
        <v>0</v>
      </c>
      <c r="N1645" s="35">
        <f t="shared" si="77"/>
        <v>62.279999999999994</v>
      </c>
    </row>
    <row r="1646" spans="1:14">
      <c r="A1646" s="33">
        <v>41341</v>
      </c>
      <c r="B1646" s="29">
        <v>1122</v>
      </c>
      <c r="C1646">
        <v>8</v>
      </c>
      <c r="D1646" s="34" t="s">
        <v>170</v>
      </c>
      <c r="E1646" s="34" t="s">
        <v>172</v>
      </c>
      <c r="F1646" s="35">
        <v>7.95</v>
      </c>
      <c r="G1646" s="36">
        <v>0</v>
      </c>
      <c r="H1646" s="35">
        <v>7.95</v>
      </c>
      <c r="I1646" s="35">
        <v>4.53</v>
      </c>
      <c r="J1646">
        <v>13</v>
      </c>
      <c r="K1646">
        <v>3013</v>
      </c>
      <c r="L1646" s="37">
        <f t="shared" si="75"/>
        <v>103.35000000000001</v>
      </c>
      <c r="M1646" s="35">
        <f t="shared" si="76"/>
        <v>0</v>
      </c>
      <c r="N1646" s="35">
        <f t="shared" si="77"/>
        <v>44.46</v>
      </c>
    </row>
    <row r="1647" spans="1:14">
      <c r="A1647" s="33">
        <v>41341</v>
      </c>
      <c r="B1647" s="29">
        <v>1123</v>
      </c>
      <c r="C1647">
        <v>25</v>
      </c>
      <c r="D1647" s="34" t="s">
        <v>169</v>
      </c>
      <c r="E1647" s="34" t="s">
        <v>172</v>
      </c>
      <c r="F1647" s="35">
        <v>0.95</v>
      </c>
      <c r="G1647" s="36">
        <v>0</v>
      </c>
      <c r="H1647" s="35">
        <v>0.95</v>
      </c>
      <c r="I1647" s="35">
        <v>0.35</v>
      </c>
      <c r="J1647">
        <v>4</v>
      </c>
      <c r="K1647">
        <v>3025</v>
      </c>
      <c r="L1647" s="37">
        <f t="shared" si="75"/>
        <v>3.8</v>
      </c>
      <c r="M1647" s="35">
        <f t="shared" si="76"/>
        <v>0</v>
      </c>
      <c r="N1647" s="35">
        <f t="shared" si="77"/>
        <v>2.4</v>
      </c>
    </row>
    <row r="1648" spans="1:14">
      <c r="A1648" s="33">
        <v>41341</v>
      </c>
      <c r="B1648" s="29">
        <v>1124</v>
      </c>
      <c r="C1648">
        <v>8</v>
      </c>
      <c r="D1648" s="34" t="s">
        <v>170</v>
      </c>
      <c r="E1648" s="34" t="s">
        <v>172</v>
      </c>
      <c r="F1648" s="35">
        <v>7.95</v>
      </c>
      <c r="G1648" s="36">
        <v>0</v>
      </c>
      <c r="H1648" s="35">
        <v>7.95</v>
      </c>
      <c r="I1648" s="35">
        <v>4.53</v>
      </c>
      <c r="J1648">
        <v>20</v>
      </c>
      <c r="K1648">
        <v>3027</v>
      </c>
      <c r="L1648" s="37">
        <f t="shared" si="75"/>
        <v>159</v>
      </c>
      <c r="M1648" s="35">
        <f t="shared" si="76"/>
        <v>0</v>
      </c>
      <c r="N1648" s="35">
        <f t="shared" si="77"/>
        <v>68.400000000000006</v>
      </c>
    </row>
    <row r="1649" spans="1:14">
      <c r="A1649" s="33">
        <v>41341</v>
      </c>
      <c r="B1649" s="29">
        <v>1125</v>
      </c>
      <c r="C1649">
        <v>41</v>
      </c>
      <c r="D1649" s="34" t="s">
        <v>169</v>
      </c>
      <c r="E1649" s="34" t="s">
        <v>172</v>
      </c>
      <c r="F1649" s="35">
        <v>18.95</v>
      </c>
      <c r="G1649" s="36">
        <v>0.1</v>
      </c>
      <c r="H1649" s="35">
        <v>17.059999999999999</v>
      </c>
      <c r="I1649" s="35">
        <v>9.98</v>
      </c>
      <c r="J1649">
        <v>19</v>
      </c>
      <c r="K1649">
        <v>3018</v>
      </c>
      <c r="L1649" s="37">
        <f t="shared" si="75"/>
        <v>324.14</v>
      </c>
      <c r="M1649" s="35">
        <f t="shared" si="76"/>
        <v>1.8900000000000006</v>
      </c>
      <c r="N1649" s="35">
        <f t="shared" si="77"/>
        <v>134.51999999999998</v>
      </c>
    </row>
    <row r="1650" spans="1:14">
      <c r="A1650" s="33">
        <v>41341</v>
      </c>
      <c r="B1650" s="29">
        <v>1126</v>
      </c>
      <c r="C1650">
        <v>34</v>
      </c>
      <c r="D1650" s="34" t="s">
        <v>170</v>
      </c>
      <c r="E1650" s="34" t="s">
        <v>172</v>
      </c>
      <c r="F1650" s="35">
        <v>37.950000000000003</v>
      </c>
      <c r="G1650" s="36">
        <v>0</v>
      </c>
      <c r="H1650" s="35">
        <v>37.950000000000003</v>
      </c>
      <c r="I1650" s="35">
        <v>15.35</v>
      </c>
      <c r="J1650">
        <v>7</v>
      </c>
      <c r="K1650">
        <v>3019</v>
      </c>
      <c r="L1650" s="37">
        <f t="shared" si="75"/>
        <v>265.65000000000003</v>
      </c>
      <c r="M1650" s="35">
        <f t="shared" si="76"/>
        <v>0</v>
      </c>
      <c r="N1650" s="35">
        <f t="shared" si="77"/>
        <v>158.20000000000002</v>
      </c>
    </row>
    <row r="1651" spans="1:14">
      <c r="A1651" s="33">
        <v>41341</v>
      </c>
      <c r="B1651" s="29">
        <v>1127</v>
      </c>
      <c r="C1651">
        <v>45</v>
      </c>
      <c r="D1651" s="34" t="s">
        <v>169</v>
      </c>
      <c r="E1651" s="34" t="s">
        <v>172</v>
      </c>
      <c r="F1651" s="35">
        <v>38.950000000000003</v>
      </c>
      <c r="G1651" s="36">
        <v>0</v>
      </c>
      <c r="H1651" s="35">
        <v>38.950000000000003</v>
      </c>
      <c r="I1651" s="35">
        <v>22.33</v>
      </c>
      <c r="J1651">
        <v>6</v>
      </c>
      <c r="K1651">
        <v>3016</v>
      </c>
      <c r="L1651" s="37">
        <f t="shared" si="75"/>
        <v>233.70000000000002</v>
      </c>
      <c r="M1651" s="35">
        <f t="shared" si="76"/>
        <v>0</v>
      </c>
      <c r="N1651" s="35">
        <f t="shared" si="77"/>
        <v>99.720000000000027</v>
      </c>
    </row>
    <row r="1652" spans="1:14">
      <c r="A1652" s="33">
        <v>41341</v>
      </c>
      <c r="B1652" s="29">
        <v>1127</v>
      </c>
      <c r="C1652">
        <v>25</v>
      </c>
      <c r="D1652" s="34" t="s">
        <v>169</v>
      </c>
      <c r="E1652" s="34" t="s">
        <v>172</v>
      </c>
      <c r="F1652" s="35">
        <v>0.95</v>
      </c>
      <c r="G1652" s="36">
        <v>0.1</v>
      </c>
      <c r="H1652" s="35">
        <v>0.86</v>
      </c>
      <c r="I1652" s="35">
        <v>0.35</v>
      </c>
      <c r="J1652">
        <v>4</v>
      </c>
      <c r="K1652">
        <v>3016</v>
      </c>
      <c r="L1652" s="37">
        <f t="shared" si="75"/>
        <v>3.44</v>
      </c>
      <c r="M1652" s="35">
        <f t="shared" si="76"/>
        <v>8.9999999999999969E-2</v>
      </c>
      <c r="N1652" s="35">
        <f t="shared" si="77"/>
        <v>2.04</v>
      </c>
    </row>
    <row r="1653" spans="1:14">
      <c r="A1653" s="33">
        <v>41341</v>
      </c>
      <c r="B1653" s="29">
        <v>1127</v>
      </c>
      <c r="C1653">
        <v>27</v>
      </c>
      <c r="D1653" s="34" t="s">
        <v>169</v>
      </c>
      <c r="E1653" s="34" t="s">
        <v>172</v>
      </c>
      <c r="F1653" s="35">
        <v>4.95</v>
      </c>
      <c r="G1653" s="36">
        <v>0</v>
      </c>
      <c r="H1653" s="35">
        <v>4.95</v>
      </c>
      <c r="I1653" s="35">
        <v>1.82</v>
      </c>
      <c r="J1653">
        <v>4</v>
      </c>
      <c r="K1653">
        <v>3016</v>
      </c>
      <c r="L1653" s="37">
        <f t="shared" si="75"/>
        <v>19.8</v>
      </c>
      <c r="M1653" s="35">
        <f t="shared" si="76"/>
        <v>0</v>
      </c>
      <c r="N1653" s="35">
        <f t="shared" si="77"/>
        <v>12.52</v>
      </c>
    </row>
    <row r="1654" spans="1:14">
      <c r="A1654" s="33">
        <v>41341</v>
      </c>
      <c r="B1654" s="29">
        <v>1127</v>
      </c>
      <c r="C1654">
        <v>42</v>
      </c>
      <c r="D1654" s="34" t="s">
        <v>169</v>
      </c>
      <c r="E1654" s="34" t="s">
        <v>172</v>
      </c>
      <c r="F1654" s="35">
        <v>35.950000000000003</v>
      </c>
      <c r="G1654" s="36">
        <v>0</v>
      </c>
      <c r="H1654" s="35">
        <v>35.950000000000003</v>
      </c>
      <c r="I1654" s="35">
        <v>20.25</v>
      </c>
      <c r="J1654">
        <v>1</v>
      </c>
      <c r="K1654">
        <v>3016</v>
      </c>
      <c r="L1654" s="37">
        <f t="shared" si="75"/>
        <v>35.950000000000003</v>
      </c>
      <c r="M1654" s="35">
        <f t="shared" si="76"/>
        <v>0</v>
      </c>
      <c r="N1654" s="35">
        <f t="shared" si="77"/>
        <v>15.700000000000003</v>
      </c>
    </row>
    <row r="1655" spans="1:14">
      <c r="A1655" s="33">
        <v>41341</v>
      </c>
      <c r="B1655" s="29">
        <v>1127</v>
      </c>
      <c r="C1655">
        <v>43</v>
      </c>
      <c r="D1655" s="34" t="s">
        <v>169</v>
      </c>
      <c r="E1655" s="34" t="s">
        <v>172</v>
      </c>
      <c r="F1655" s="35">
        <v>11.95</v>
      </c>
      <c r="G1655" s="36">
        <v>0</v>
      </c>
      <c r="H1655" s="35">
        <v>11.95</v>
      </c>
      <c r="I1655" s="35">
        <v>3.32</v>
      </c>
      <c r="J1655">
        <v>6</v>
      </c>
      <c r="K1655">
        <v>3016</v>
      </c>
      <c r="L1655" s="37">
        <f t="shared" si="75"/>
        <v>71.699999999999989</v>
      </c>
      <c r="M1655" s="35">
        <f t="shared" si="76"/>
        <v>0</v>
      </c>
      <c r="N1655" s="35">
        <f t="shared" si="77"/>
        <v>51.779999999999994</v>
      </c>
    </row>
    <row r="1656" spans="1:14">
      <c r="A1656" s="33">
        <v>41341</v>
      </c>
      <c r="B1656" s="29">
        <v>1127</v>
      </c>
      <c r="C1656">
        <v>7</v>
      </c>
      <c r="D1656" s="34" t="s">
        <v>169</v>
      </c>
      <c r="E1656" s="34" t="s">
        <v>172</v>
      </c>
      <c r="F1656" s="35">
        <v>20.95</v>
      </c>
      <c r="G1656" s="36">
        <v>0</v>
      </c>
      <c r="H1656" s="35">
        <v>20.95</v>
      </c>
      <c r="I1656" s="35">
        <v>10.039999999999999</v>
      </c>
      <c r="J1656">
        <v>19</v>
      </c>
      <c r="K1656">
        <v>3016</v>
      </c>
      <c r="L1656" s="37">
        <f t="shared" si="75"/>
        <v>398.05</v>
      </c>
      <c r="M1656" s="35">
        <f t="shared" si="76"/>
        <v>0</v>
      </c>
      <c r="N1656" s="35">
        <f t="shared" si="77"/>
        <v>207.29</v>
      </c>
    </row>
    <row r="1657" spans="1:14">
      <c r="A1657" s="33">
        <v>41341</v>
      </c>
      <c r="B1657" s="29">
        <v>1127</v>
      </c>
      <c r="C1657">
        <v>29</v>
      </c>
      <c r="D1657" s="34" t="s">
        <v>169</v>
      </c>
      <c r="E1657" s="34" t="s">
        <v>172</v>
      </c>
      <c r="F1657" s="35">
        <v>40.950000000000003</v>
      </c>
      <c r="G1657" s="36">
        <v>0</v>
      </c>
      <c r="H1657" s="35">
        <v>40.950000000000003</v>
      </c>
      <c r="I1657" s="35">
        <v>15.51</v>
      </c>
      <c r="J1657">
        <v>3</v>
      </c>
      <c r="K1657">
        <v>3016</v>
      </c>
      <c r="L1657" s="37">
        <f t="shared" si="75"/>
        <v>122.85000000000001</v>
      </c>
      <c r="M1657" s="35">
        <f t="shared" si="76"/>
        <v>0</v>
      </c>
      <c r="N1657" s="35">
        <f t="shared" si="77"/>
        <v>76.320000000000022</v>
      </c>
    </row>
    <row r="1658" spans="1:14">
      <c r="A1658" s="33">
        <v>41341</v>
      </c>
      <c r="B1658" s="29">
        <v>1128</v>
      </c>
      <c r="C1658">
        <v>44</v>
      </c>
      <c r="D1658" s="34" t="s">
        <v>170</v>
      </c>
      <c r="E1658" s="34" t="s">
        <v>172</v>
      </c>
      <c r="F1658" s="35">
        <v>38.950000000000003</v>
      </c>
      <c r="G1658" s="36">
        <v>0</v>
      </c>
      <c r="H1658" s="35">
        <v>38.950000000000003</v>
      </c>
      <c r="I1658" s="35">
        <v>24.76</v>
      </c>
      <c r="J1658">
        <v>20</v>
      </c>
      <c r="K1658">
        <v>3014</v>
      </c>
      <c r="L1658" s="37">
        <f t="shared" si="75"/>
        <v>779</v>
      </c>
      <c r="M1658" s="35">
        <f t="shared" si="76"/>
        <v>0</v>
      </c>
      <c r="N1658" s="35">
        <f t="shared" si="77"/>
        <v>283.8</v>
      </c>
    </row>
    <row r="1659" spans="1:14">
      <c r="A1659" s="33">
        <v>41341</v>
      </c>
      <c r="B1659" s="29">
        <v>1129</v>
      </c>
      <c r="C1659">
        <v>27</v>
      </c>
      <c r="D1659" s="34" t="s">
        <v>169</v>
      </c>
      <c r="E1659" s="34" t="s">
        <v>172</v>
      </c>
      <c r="F1659" s="35">
        <v>4.95</v>
      </c>
      <c r="G1659" s="36">
        <v>0</v>
      </c>
      <c r="H1659" s="35">
        <v>4.95</v>
      </c>
      <c r="I1659" s="35">
        <v>1.82</v>
      </c>
      <c r="J1659">
        <v>2</v>
      </c>
      <c r="K1659">
        <v>3028</v>
      </c>
      <c r="L1659" s="37">
        <f t="shared" si="75"/>
        <v>9.9</v>
      </c>
      <c r="M1659" s="35">
        <f t="shared" si="76"/>
        <v>0</v>
      </c>
      <c r="N1659" s="35">
        <f t="shared" si="77"/>
        <v>6.26</v>
      </c>
    </row>
    <row r="1660" spans="1:14">
      <c r="A1660" s="33">
        <v>41341</v>
      </c>
      <c r="B1660" s="29">
        <v>1129</v>
      </c>
      <c r="C1660">
        <v>40</v>
      </c>
      <c r="D1660" s="34" t="s">
        <v>169</v>
      </c>
      <c r="E1660" s="34" t="s">
        <v>172</v>
      </c>
      <c r="F1660" s="35">
        <v>16.95</v>
      </c>
      <c r="G1660" s="36">
        <v>0</v>
      </c>
      <c r="H1660" s="35">
        <v>16.95</v>
      </c>
      <c r="I1660" s="35">
        <v>6.53</v>
      </c>
      <c r="J1660">
        <v>4</v>
      </c>
      <c r="K1660">
        <v>3028</v>
      </c>
      <c r="L1660" s="37">
        <f t="shared" si="75"/>
        <v>67.8</v>
      </c>
      <c r="M1660" s="35">
        <f t="shared" si="76"/>
        <v>0</v>
      </c>
      <c r="N1660" s="35">
        <f t="shared" si="77"/>
        <v>41.679999999999993</v>
      </c>
    </row>
    <row r="1661" spans="1:14">
      <c r="A1661" s="33">
        <v>41341</v>
      </c>
      <c r="B1661" s="29">
        <v>1130</v>
      </c>
      <c r="C1661">
        <v>18</v>
      </c>
      <c r="D1661" s="34" t="s">
        <v>170</v>
      </c>
      <c r="E1661" s="34" t="s">
        <v>172</v>
      </c>
      <c r="F1661" s="35">
        <v>54.95</v>
      </c>
      <c r="G1661" s="36">
        <v>0</v>
      </c>
      <c r="H1661" s="35">
        <v>54.95</v>
      </c>
      <c r="I1661" s="35">
        <v>26.65</v>
      </c>
      <c r="J1661">
        <v>17</v>
      </c>
      <c r="K1661">
        <v>3033</v>
      </c>
      <c r="L1661" s="37">
        <f t="shared" si="75"/>
        <v>934.15000000000009</v>
      </c>
      <c r="M1661" s="35">
        <f t="shared" si="76"/>
        <v>0</v>
      </c>
      <c r="N1661" s="35">
        <f t="shared" si="77"/>
        <v>481.10000000000008</v>
      </c>
    </row>
    <row r="1662" spans="1:14">
      <c r="A1662" s="33">
        <v>41341</v>
      </c>
      <c r="B1662" s="29">
        <v>1131</v>
      </c>
      <c r="C1662">
        <v>15</v>
      </c>
      <c r="D1662" s="34" t="s">
        <v>170</v>
      </c>
      <c r="E1662" s="34" t="s">
        <v>172</v>
      </c>
      <c r="F1662" s="35">
        <v>28.95</v>
      </c>
      <c r="G1662" s="36">
        <v>0.1</v>
      </c>
      <c r="H1662" s="35">
        <v>26.06</v>
      </c>
      <c r="I1662" s="35">
        <v>17.53</v>
      </c>
      <c r="J1662">
        <v>20</v>
      </c>
      <c r="K1662">
        <v>3020</v>
      </c>
      <c r="L1662" s="37">
        <f t="shared" si="75"/>
        <v>521.19999999999993</v>
      </c>
      <c r="M1662" s="35">
        <f t="shared" si="76"/>
        <v>2.8900000000000006</v>
      </c>
      <c r="N1662" s="35">
        <f t="shared" si="77"/>
        <v>170.59999999999997</v>
      </c>
    </row>
    <row r="1663" spans="1:14">
      <c r="A1663" s="33">
        <v>41341</v>
      </c>
      <c r="B1663" s="29">
        <v>1132</v>
      </c>
      <c r="C1663">
        <v>9</v>
      </c>
      <c r="D1663" s="34" t="s">
        <v>169</v>
      </c>
      <c r="E1663" s="34" t="s">
        <v>172</v>
      </c>
      <c r="F1663" s="35">
        <v>48.95</v>
      </c>
      <c r="G1663" s="36">
        <v>0</v>
      </c>
      <c r="H1663" s="35">
        <v>48.95</v>
      </c>
      <c r="I1663" s="35">
        <v>24.52</v>
      </c>
      <c r="J1663">
        <v>19</v>
      </c>
      <c r="K1663">
        <v>3012</v>
      </c>
      <c r="L1663" s="37">
        <f t="shared" si="75"/>
        <v>930.05000000000007</v>
      </c>
      <c r="M1663" s="35">
        <f t="shared" si="76"/>
        <v>0</v>
      </c>
      <c r="N1663" s="35">
        <f t="shared" si="77"/>
        <v>464.17000000000007</v>
      </c>
    </row>
    <row r="1664" spans="1:14">
      <c r="A1664" s="33">
        <v>41341</v>
      </c>
      <c r="B1664" s="29">
        <v>1132</v>
      </c>
      <c r="C1664">
        <v>17</v>
      </c>
      <c r="D1664" s="34" t="s">
        <v>169</v>
      </c>
      <c r="E1664" s="34" t="s">
        <v>172</v>
      </c>
      <c r="F1664" s="35">
        <v>49.95</v>
      </c>
      <c r="G1664" s="36">
        <v>0</v>
      </c>
      <c r="H1664" s="35">
        <v>49.95</v>
      </c>
      <c r="I1664" s="35">
        <v>23.93</v>
      </c>
      <c r="J1664">
        <v>25</v>
      </c>
      <c r="K1664">
        <v>3012</v>
      </c>
      <c r="L1664" s="37">
        <f t="shared" si="75"/>
        <v>1248.75</v>
      </c>
      <c r="M1664" s="35">
        <f t="shared" si="76"/>
        <v>0</v>
      </c>
      <c r="N1664" s="35">
        <f t="shared" si="77"/>
        <v>650.50000000000011</v>
      </c>
    </row>
    <row r="1665" spans="1:14">
      <c r="A1665" s="33">
        <v>41341</v>
      </c>
      <c r="B1665" s="29">
        <v>1133</v>
      </c>
      <c r="C1665">
        <v>16</v>
      </c>
      <c r="D1665" s="34" t="s">
        <v>170</v>
      </c>
      <c r="E1665" s="34" t="s">
        <v>172</v>
      </c>
      <c r="F1665" s="35">
        <v>27.95</v>
      </c>
      <c r="G1665" s="36">
        <v>0</v>
      </c>
      <c r="H1665" s="35">
        <v>27.95</v>
      </c>
      <c r="I1665" s="35">
        <v>15.85</v>
      </c>
      <c r="J1665">
        <v>2</v>
      </c>
      <c r="K1665">
        <v>3018</v>
      </c>
      <c r="L1665" s="37">
        <f t="shared" si="75"/>
        <v>55.9</v>
      </c>
      <c r="M1665" s="35">
        <f t="shared" si="76"/>
        <v>0</v>
      </c>
      <c r="N1665" s="35">
        <f t="shared" si="77"/>
        <v>24.2</v>
      </c>
    </row>
    <row r="1666" spans="1:14">
      <c r="A1666" s="33">
        <v>41341</v>
      </c>
      <c r="B1666" s="29">
        <v>1134</v>
      </c>
      <c r="C1666">
        <v>45</v>
      </c>
      <c r="D1666" s="34" t="s">
        <v>169</v>
      </c>
      <c r="E1666" s="34" t="s">
        <v>172</v>
      </c>
      <c r="F1666" s="35">
        <v>38.950000000000003</v>
      </c>
      <c r="G1666" s="36">
        <v>0</v>
      </c>
      <c r="H1666" s="35">
        <v>38.950000000000003</v>
      </c>
      <c r="I1666" s="35">
        <v>22.33</v>
      </c>
      <c r="J1666">
        <v>4</v>
      </c>
      <c r="K1666">
        <v>3033</v>
      </c>
      <c r="L1666" s="37">
        <f t="shared" si="75"/>
        <v>155.80000000000001</v>
      </c>
      <c r="M1666" s="35">
        <f t="shared" si="76"/>
        <v>0</v>
      </c>
      <c r="N1666" s="35">
        <f t="shared" si="77"/>
        <v>66.480000000000018</v>
      </c>
    </row>
    <row r="1667" spans="1:14">
      <c r="A1667" s="33">
        <v>41341</v>
      </c>
      <c r="B1667" s="29">
        <v>1135</v>
      </c>
      <c r="C1667">
        <v>21</v>
      </c>
      <c r="D1667" s="34" t="s">
        <v>170</v>
      </c>
      <c r="E1667" s="34" t="s">
        <v>172</v>
      </c>
      <c r="F1667" s="35">
        <v>26.95</v>
      </c>
      <c r="G1667" s="36">
        <v>0.1</v>
      </c>
      <c r="H1667" s="35">
        <v>24.26</v>
      </c>
      <c r="I1667" s="35">
        <v>12.42</v>
      </c>
      <c r="J1667">
        <v>20</v>
      </c>
      <c r="K1667">
        <v>3016</v>
      </c>
      <c r="L1667" s="37">
        <f t="shared" ref="L1667:L1730" si="78">H1667*J1667</f>
        <v>485.20000000000005</v>
      </c>
      <c r="M1667" s="35">
        <f t="shared" ref="M1667:M1730" si="79">F1667-H1667</f>
        <v>2.6899999999999977</v>
      </c>
      <c r="N1667" s="35">
        <f t="shared" ref="N1667:N1730" si="80">(H1667-I1667)*J1667</f>
        <v>236.80000000000004</v>
      </c>
    </row>
    <row r="1668" spans="1:14">
      <c r="A1668" s="33">
        <v>41341</v>
      </c>
      <c r="B1668" s="29">
        <v>1135</v>
      </c>
      <c r="C1668">
        <v>41</v>
      </c>
      <c r="D1668" s="34" t="s">
        <v>170</v>
      </c>
      <c r="E1668" s="34" t="s">
        <v>172</v>
      </c>
      <c r="F1668" s="35">
        <v>18.95</v>
      </c>
      <c r="G1668" s="36">
        <v>0.2</v>
      </c>
      <c r="H1668" s="35">
        <v>15.16</v>
      </c>
      <c r="I1668" s="35">
        <v>9.98</v>
      </c>
      <c r="J1668">
        <v>6</v>
      </c>
      <c r="K1668">
        <v>3016</v>
      </c>
      <c r="L1668" s="37">
        <f t="shared" si="78"/>
        <v>90.960000000000008</v>
      </c>
      <c r="M1668" s="35">
        <f t="shared" si="79"/>
        <v>3.7899999999999991</v>
      </c>
      <c r="N1668" s="35">
        <f t="shared" si="80"/>
        <v>31.08</v>
      </c>
    </row>
    <row r="1669" spans="1:14">
      <c r="A1669" s="33">
        <v>41341</v>
      </c>
      <c r="B1669" s="29">
        <v>1136</v>
      </c>
      <c r="C1669">
        <v>27</v>
      </c>
      <c r="D1669" s="34" t="s">
        <v>169</v>
      </c>
      <c r="E1669" s="34" t="s">
        <v>172</v>
      </c>
      <c r="F1669" s="35">
        <v>4.95</v>
      </c>
      <c r="G1669" s="36">
        <v>0</v>
      </c>
      <c r="H1669" s="35">
        <v>4.95</v>
      </c>
      <c r="I1669" s="35">
        <v>1.82</v>
      </c>
      <c r="J1669">
        <v>7</v>
      </c>
      <c r="K1669">
        <v>3010</v>
      </c>
      <c r="L1669" s="37">
        <f t="shared" si="78"/>
        <v>34.65</v>
      </c>
      <c r="M1669" s="35">
        <f t="shared" si="79"/>
        <v>0</v>
      </c>
      <c r="N1669" s="35">
        <f t="shared" si="80"/>
        <v>21.91</v>
      </c>
    </row>
    <row r="1670" spans="1:14">
      <c r="A1670" s="33">
        <v>41341</v>
      </c>
      <c r="B1670" s="29">
        <v>1136</v>
      </c>
      <c r="C1670">
        <v>28</v>
      </c>
      <c r="D1670" s="34" t="s">
        <v>169</v>
      </c>
      <c r="E1670" s="34" t="s">
        <v>172</v>
      </c>
      <c r="F1670" s="35">
        <v>0.95</v>
      </c>
      <c r="G1670" s="36">
        <v>0</v>
      </c>
      <c r="H1670" s="35">
        <v>0.95</v>
      </c>
      <c r="I1670" s="35">
        <v>0.5</v>
      </c>
      <c r="J1670">
        <v>15</v>
      </c>
      <c r="K1670">
        <v>3010</v>
      </c>
      <c r="L1670" s="37">
        <f t="shared" si="78"/>
        <v>14.25</v>
      </c>
      <c r="M1670" s="35">
        <f t="shared" si="79"/>
        <v>0</v>
      </c>
      <c r="N1670" s="35">
        <f t="shared" si="80"/>
        <v>6.7499999999999991</v>
      </c>
    </row>
    <row r="1671" spans="1:14">
      <c r="A1671" s="33">
        <v>41341</v>
      </c>
      <c r="B1671" s="29">
        <v>1136</v>
      </c>
      <c r="C1671">
        <v>39</v>
      </c>
      <c r="D1671" s="34" t="s">
        <v>169</v>
      </c>
      <c r="E1671" s="34" t="s">
        <v>172</v>
      </c>
      <c r="F1671" s="35">
        <v>26.95</v>
      </c>
      <c r="G1671" s="36">
        <v>0</v>
      </c>
      <c r="H1671" s="35">
        <v>26.95</v>
      </c>
      <c r="I1671" s="35">
        <v>12.24</v>
      </c>
      <c r="J1671">
        <v>17</v>
      </c>
      <c r="K1671">
        <v>3010</v>
      </c>
      <c r="L1671" s="37">
        <f t="shared" si="78"/>
        <v>458.15</v>
      </c>
      <c r="M1671" s="35">
        <f t="shared" si="79"/>
        <v>0</v>
      </c>
      <c r="N1671" s="35">
        <f t="shared" si="80"/>
        <v>250.07</v>
      </c>
    </row>
    <row r="1672" spans="1:14">
      <c r="A1672" s="33">
        <v>41341</v>
      </c>
      <c r="B1672" s="29">
        <v>1137</v>
      </c>
      <c r="C1672">
        <v>37</v>
      </c>
      <c r="D1672" s="34" t="s">
        <v>170</v>
      </c>
      <c r="E1672" s="34" t="s">
        <v>172</v>
      </c>
      <c r="F1672" s="35">
        <v>24.95</v>
      </c>
      <c r="G1672" s="36">
        <v>0.1</v>
      </c>
      <c r="H1672" s="35">
        <v>22.46</v>
      </c>
      <c r="I1672" s="35">
        <v>9.3800000000000008</v>
      </c>
      <c r="J1672">
        <v>4</v>
      </c>
      <c r="K1672">
        <v>3032</v>
      </c>
      <c r="L1672" s="37">
        <f t="shared" si="78"/>
        <v>89.84</v>
      </c>
      <c r="M1672" s="35">
        <f t="shared" si="79"/>
        <v>2.4899999999999984</v>
      </c>
      <c r="N1672" s="35">
        <f t="shared" si="80"/>
        <v>52.32</v>
      </c>
    </row>
    <row r="1673" spans="1:14">
      <c r="A1673" s="33">
        <v>41341</v>
      </c>
      <c r="B1673" s="29">
        <v>1137</v>
      </c>
      <c r="C1673">
        <v>34</v>
      </c>
      <c r="D1673" s="34" t="s">
        <v>170</v>
      </c>
      <c r="E1673" s="34" t="s">
        <v>172</v>
      </c>
      <c r="F1673" s="35">
        <v>37.950000000000003</v>
      </c>
      <c r="G1673" s="36">
        <v>0</v>
      </c>
      <c r="H1673" s="35">
        <v>37.950000000000003</v>
      </c>
      <c r="I1673" s="35">
        <v>15.35</v>
      </c>
      <c r="J1673">
        <v>12</v>
      </c>
      <c r="K1673">
        <v>3032</v>
      </c>
      <c r="L1673" s="37">
        <f t="shared" si="78"/>
        <v>455.40000000000003</v>
      </c>
      <c r="M1673" s="35">
        <f t="shared" si="79"/>
        <v>0</v>
      </c>
      <c r="N1673" s="35">
        <f t="shared" si="80"/>
        <v>271.20000000000005</v>
      </c>
    </row>
    <row r="1674" spans="1:14">
      <c r="A1674" s="33">
        <v>41341</v>
      </c>
      <c r="B1674" s="29">
        <v>1137</v>
      </c>
      <c r="C1674">
        <v>30</v>
      </c>
      <c r="D1674" s="34" t="s">
        <v>170</v>
      </c>
      <c r="E1674" s="34" t="s">
        <v>172</v>
      </c>
      <c r="F1674" s="35">
        <v>10.95</v>
      </c>
      <c r="G1674" s="36">
        <v>0</v>
      </c>
      <c r="H1674" s="35">
        <v>10.95</v>
      </c>
      <c r="I1674" s="35">
        <v>4.8</v>
      </c>
      <c r="J1674">
        <v>13</v>
      </c>
      <c r="K1674">
        <v>3032</v>
      </c>
      <c r="L1674" s="37">
        <f t="shared" si="78"/>
        <v>142.35</v>
      </c>
      <c r="M1674" s="35">
        <f t="shared" si="79"/>
        <v>0</v>
      </c>
      <c r="N1674" s="35">
        <f t="shared" si="80"/>
        <v>79.949999999999989</v>
      </c>
    </row>
    <row r="1675" spans="1:14">
      <c r="A1675" s="33">
        <v>41341</v>
      </c>
      <c r="B1675" s="29">
        <v>1137</v>
      </c>
      <c r="C1675">
        <v>48</v>
      </c>
      <c r="D1675" s="34" t="s">
        <v>170</v>
      </c>
      <c r="E1675" s="34" t="s">
        <v>172</v>
      </c>
      <c r="F1675" s="35">
        <v>3.95</v>
      </c>
      <c r="G1675" s="36">
        <v>0</v>
      </c>
      <c r="H1675" s="35">
        <v>3.95</v>
      </c>
      <c r="I1675" s="35">
        <v>1.43</v>
      </c>
      <c r="J1675">
        <v>25</v>
      </c>
      <c r="K1675">
        <v>3032</v>
      </c>
      <c r="L1675" s="37">
        <f t="shared" si="78"/>
        <v>98.75</v>
      </c>
      <c r="M1675" s="35">
        <f t="shared" si="79"/>
        <v>0</v>
      </c>
      <c r="N1675" s="35">
        <f t="shared" si="80"/>
        <v>63.000000000000014</v>
      </c>
    </row>
    <row r="1676" spans="1:14">
      <c r="A1676" s="33">
        <v>41341</v>
      </c>
      <c r="B1676" s="29">
        <v>1138</v>
      </c>
      <c r="C1676">
        <v>8</v>
      </c>
      <c r="D1676" s="34" t="s">
        <v>169</v>
      </c>
      <c r="E1676" s="34" t="s">
        <v>172</v>
      </c>
      <c r="F1676" s="35">
        <v>7.95</v>
      </c>
      <c r="G1676" s="36">
        <v>0</v>
      </c>
      <c r="H1676" s="35">
        <v>7.95</v>
      </c>
      <c r="I1676" s="35">
        <v>4.53</v>
      </c>
      <c r="J1676">
        <v>24</v>
      </c>
      <c r="K1676">
        <v>3026</v>
      </c>
      <c r="L1676" s="37">
        <f t="shared" si="78"/>
        <v>190.8</v>
      </c>
      <c r="M1676" s="35">
        <f t="shared" si="79"/>
        <v>0</v>
      </c>
      <c r="N1676" s="35">
        <f t="shared" si="80"/>
        <v>82.08</v>
      </c>
    </row>
    <row r="1677" spans="1:14">
      <c r="A1677" s="33">
        <v>41341</v>
      </c>
      <c r="B1677" s="29">
        <v>1139</v>
      </c>
      <c r="C1677">
        <v>21</v>
      </c>
      <c r="D1677" s="34" t="s">
        <v>169</v>
      </c>
      <c r="E1677" s="34" t="s">
        <v>172</v>
      </c>
      <c r="F1677" s="35">
        <v>26.95</v>
      </c>
      <c r="G1677" s="36">
        <v>0</v>
      </c>
      <c r="H1677" s="35">
        <v>26.95</v>
      </c>
      <c r="I1677" s="35">
        <v>12.42</v>
      </c>
      <c r="J1677">
        <v>20</v>
      </c>
      <c r="K1677">
        <v>3029</v>
      </c>
      <c r="L1677" s="37">
        <f t="shared" si="78"/>
        <v>539</v>
      </c>
      <c r="M1677" s="35">
        <f t="shared" si="79"/>
        <v>0</v>
      </c>
      <c r="N1677" s="35">
        <f t="shared" si="80"/>
        <v>290.59999999999997</v>
      </c>
    </row>
    <row r="1678" spans="1:14">
      <c r="A1678" s="33">
        <v>41341</v>
      </c>
      <c r="B1678" s="29">
        <v>1139</v>
      </c>
      <c r="C1678">
        <v>31</v>
      </c>
      <c r="D1678" s="34" t="s">
        <v>169</v>
      </c>
      <c r="E1678" s="34" t="s">
        <v>172</v>
      </c>
      <c r="F1678" s="35">
        <v>0.95</v>
      </c>
      <c r="G1678" s="36">
        <v>0</v>
      </c>
      <c r="H1678" s="35">
        <v>0.95</v>
      </c>
      <c r="I1678" s="35">
        <v>0.34</v>
      </c>
      <c r="J1678">
        <v>9</v>
      </c>
      <c r="K1678">
        <v>3029</v>
      </c>
      <c r="L1678" s="37">
        <f t="shared" si="78"/>
        <v>8.5499999999999989</v>
      </c>
      <c r="M1678" s="35">
        <f t="shared" si="79"/>
        <v>0</v>
      </c>
      <c r="N1678" s="35">
        <f t="shared" si="80"/>
        <v>5.4899999999999984</v>
      </c>
    </row>
    <row r="1679" spans="1:14">
      <c r="A1679" s="33">
        <v>41341</v>
      </c>
      <c r="B1679" s="29">
        <v>1139</v>
      </c>
      <c r="C1679">
        <v>3</v>
      </c>
      <c r="D1679" s="34" t="s">
        <v>169</v>
      </c>
      <c r="E1679" s="34" t="s">
        <v>172</v>
      </c>
      <c r="F1679" s="35">
        <v>59.95</v>
      </c>
      <c r="G1679" s="36">
        <v>0</v>
      </c>
      <c r="H1679" s="35">
        <v>59.95</v>
      </c>
      <c r="I1679" s="35">
        <v>28.73</v>
      </c>
      <c r="J1679">
        <v>19</v>
      </c>
      <c r="K1679">
        <v>3029</v>
      </c>
      <c r="L1679" s="37">
        <f t="shared" si="78"/>
        <v>1139.05</v>
      </c>
      <c r="M1679" s="35">
        <f t="shared" si="79"/>
        <v>0</v>
      </c>
      <c r="N1679" s="35">
        <f t="shared" si="80"/>
        <v>593.18000000000006</v>
      </c>
    </row>
    <row r="1680" spans="1:14">
      <c r="A1680" s="33">
        <v>41341</v>
      </c>
      <c r="B1680" s="29">
        <v>1139</v>
      </c>
      <c r="C1680">
        <v>50</v>
      </c>
      <c r="D1680" s="34" t="s">
        <v>169</v>
      </c>
      <c r="E1680" s="34" t="s">
        <v>172</v>
      </c>
      <c r="F1680" s="35">
        <v>24.95</v>
      </c>
      <c r="G1680" s="36">
        <v>0</v>
      </c>
      <c r="H1680" s="35">
        <v>24.95</v>
      </c>
      <c r="I1680" s="35">
        <v>12.14</v>
      </c>
      <c r="J1680">
        <v>2</v>
      </c>
      <c r="K1680">
        <v>3029</v>
      </c>
      <c r="L1680" s="37">
        <f t="shared" si="78"/>
        <v>49.9</v>
      </c>
      <c r="M1680" s="35">
        <f t="shared" si="79"/>
        <v>0</v>
      </c>
      <c r="N1680" s="35">
        <f t="shared" si="80"/>
        <v>25.619999999999997</v>
      </c>
    </row>
    <row r="1681" spans="1:14">
      <c r="A1681" s="33">
        <v>41341</v>
      </c>
      <c r="B1681" s="29">
        <v>1140</v>
      </c>
      <c r="C1681">
        <v>29</v>
      </c>
      <c r="D1681" s="34" t="s">
        <v>170</v>
      </c>
      <c r="E1681" s="34" t="s">
        <v>172</v>
      </c>
      <c r="F1681" s="35">
        <v>40.950000000000003</v>
      </c>
      <c r="G1681" s="36">
        <v>0</v>
      </c>
      <c r="H1681" s="35">
        <v>40.950000000000003</v>
      </c>
      <c r="I1681" s="35">
        <v>15.51</v>
      </c>
      <c r="J1681">
        <v>3</v>
      </c>
      <c r="K1681">
        <v>3019</v>
      </c>
      <c r="L1681" s="37">
        <f t="shared" si="78"/>
        <v>122.85000000000001</v>
      </c>
      <c r="M1681" s="35">
        <f t="shared" si="79"/>
        <v>0</v>
      </c>
      <c r="N1681" s="35">
        <f t="shared" si="80"/>
        <v>76.320000000000022</v>
      </c>
    </row>
    <row r="1682" spans="1:14">
      <c r="A1682" s="33">
        <v>41341</v>
      </c>
      <c r="B1682" s="29">
        <v>1141</v>
      </c>
      <c r="C1682">
        <v>14</v>
      </c>
      <c r="D1682" s="34" t="s">
        <v>169</v>
      </c>
      <c r="E1682" s="34" t="s">
        <v>172</v>
      </c>
      <c r="F1682" s="35">
        <v>31.95</v>
      </c>
      <c r="G1682" s="36">
        <v>0.1</v>
      </c>
      <c r="H1682" s="35">
        <v>28.76</v>
      </c>
      <c r="I1682" s="35">
        <v>17.38</v>
      </c>
      <c r="J1682">
        <v>1</v>
      </c>
      <c r="K1682">
        <v>3011</v>
      </c>
      <c r="L1682" s="37">
        <f t="shared" si="78"/>
        <v>28.76</v>
      </c>
      <c r="M1682" s="35">
        <f t="shared" si="79"/>
        <v>3.1899999999999977</v>
      </c>
      <c r="N1682" s="35">
        <f t="shared" si="80"/>
        <v>11.380000000000003</v>
      </c>
    </row>
    <row r="1683" spans="1:14">
      <c r="A1683" s="33">
        <v>41341</v>
      </c>
      <c r="B1683" s="29">
        <v>1142</v>
      </c>
      <c r="C1683">
        <v>29</v>
      </c>
      <c r="D1683" s="34" t="s">
        <v>170</v>
      </c>
      <c r="E1683" s="34" t="s">
        <v>172</v>
      </c>
      <c r="F1683" s="35">
        <v>40.950000000000003</v>
      </c>
      <c r="G1683" s="36">
        <v>0</v>
      </c>
      <c r="H1683" s="35">
        <v>40.950000000000003</v>
      </c>
      <c r="I1683" s="35">
        <v>15.51</v>
      </c>
      <c r="J1683">
        <v>5</v>
      </c>
      <c r="K1683">
        <v>3028</v>
      </c>
      <c r="L1683" s="37">
        <f t="shared" si="78"/>
        <v>204.75</v>
      </c>
      <c r="M1683" s="35">
        <f t="shared" si="79"/>
        <v>0</v>
      </c>
      <c r="N1683" s="35">
        <f t="shared" si="80"/>
        <v>127.20000000000002</v>
      </c>
    </row>
    <row r="1684" spans="1:14">
      <c r="A1684" s="33">
        <v>41341</v>
      </c>
      <c r="B1684" s="29">
        <v>1142</v>
      </c>
      <c r="C1684">
        <v>30</v>
      </c>
      <c r="D1684" s="34" t="s">
        <v>170</v>
      </c>
      <c r="E1684" s="34" t="s">
        <v>172</v>
      </c>
      <c r="F1684" s="35">
        <v>10.95</v>
      </c>
      <c r="G1684" s="36">
        <v>0.1</v>
      </c>
      <c r="H1684" s="35">
        <v>9.86</v>
      </c>
      <c r="I1684" s="35">
        <v>4.8</v>
      </c>
      <c r="J1684">
        <v>24</v>
      </c>
      <c r="K1684">
        <v>3028</v>
      </c>
      <c r="L1684" s="37">
        <f t="shared" si="78"/>
        <v>236.64</v>
      </c>
      <c r="M1684" s="35">
        <f t="shared" si="79"/>
        <v>1.0899999999999999</v>
      </c>
      <c r="N1684" s="35">
        <f t="shared" si="80"/>
        <v>121.44</v>
      </c>
    </row>
    <row r="1685" spans="1:14">
      <c r="A1685" s="33">
        <v>41341</v>
      </c>
      <c r="B1685" s="29">
        <v>1143</v>
      </c>
      <c r="C1685">
        <v>2</v>
      </c>
      <c r="D1685" s="34" t="s">
        <v>169</v>
      </c>
      <c r="E1685" s="34" t="s">
        <v>172</v>
      </c>
      <c r="F1685" s="35">
        <v>44.95</v>
      </c>
      <c r="G1685" s="36">
        <v>0</v>
      </c>
      <c r="H1685" s="35">
        <v>44.95</v>
      </c>
      <c r="I1685" s="35">
        <v>27.95</v>
      </c>
      <c r="J1685">
        <v>4</v>
      </c>
      <c r="K1685">
        <v>3019</v>
      </c>
      <c r="L1685" s="37">
        <f t="shared" si="78"/>
        <v>179.8</v>
      </c>
      <c r="M1685" s="35">
        <f t="shared" si="79"/>
        <v>0</v>
      </c>
      <c r="N1685" s="35">
        <f t="shared" si="80"/>
        <v>68.000000000000014</v>
      </c>
    </row>
    <row r="1686" spans="1:14">
      <c r="A1686" s="33">
        <v>41341</v>
      </c>
      <c r="B1686" s="29">
        <v>1143</v>
      </c>
      <c r="C1686">
        <v>35</v>
      </c>
      <c r="D1686" s="34" t="s">
        <v>169</v>
      </c>
      <c r="E1686" s="34" t="s">
        <v>172</v>
      </c>
      <c r="F1686" s="35">
        <v>0.95</v>
      </c>
      <c r="G1686" s="36">
        <v>0</v>
      </c>
      <c r="H1686" s="35">
        <v>0.95</v>
      </c>
      <c r="I1686" s="35">
        <v>0.47</v>
      </c>
      <c r="J1686">
        <v>22</v>
      </c>
      <c r="K1686">
        <v>3019</v>
      </c>
      <c r="L1686" s="37">
        <f t="shared" si="78"/>
        <v>20.9</v>
      </c>
      <c r="M1686" s="35">
        <f t="shared" si="79"/>
        <v>0</v>
      </c>
      <c r="N1686" s="35">
        <f t="shared" si="80"/>
        <v>10.559999999999999</v>
      </c>
    </row>
    <row r="1687" spans="1:14">
      <c r="A1687" s="33">
        <v>41341</v>
      </c>
      <c r="B1687" s="29">
        <v>1144</v>
      </c>
      <c r="C1687">
        <v>33</v>
      </c>
      <c r="D1687" s="34" t="s">
        <v>170</v>
      </c>
      <c r="E1687" s="34" t="s">
        <v>172</v>
      </c>
      <c r="F1687" s="35">
        <v>19.95</v>
      </c>
      <c r="G1687" s="36">
        <v>0</v>
      </c>
      <c r="H1687" s="35">
        <v>19.95</v>
      </c>
      <c r="I1687" s="35">
        <v>9.7799999999999994</v>
      </c>
      <c r="J1687">
        <v>18</v>
      </c>
      <c r="K1687">
        <v>3033</v>
      </c>
      <c r="L1687" s="37">
        <f t="shared" si="78"/>
        <v>359.09999999999997</v>
      </c>
      <c r="M1687" s="35">
        <f t="shared" si="79"/>
        <v>0</v>
      </c>
      <c r="N1687" s="35">
        <f t="shared" si="80"/>
        <v>183.06</v>
      </c>
    </row>
    <row r="1688" spans="1:14">
      <c r="A1688" s="33">
        <v>41341</v>
      </c>
      <c r="B1688" s="29">
        <v>1145</v>
      </c>
      <c r="C1688">
        <v>6</v>
      </c>
      <c r="D1688" s="34" t="s">
        <v>170</v>
      </c>
      <c r="E1688" s="34" t="s">
        <v>172</v>
      </c>
      <c r="F1688" s="35">
        <v>55.95</v>
      </c>
      <c r="G1688" s="36">
        <v>0</v>
      </c>
      <c r="H1688" s="35">
        <v>55.95</v>
      </c>
      <c r="I1688" s="35">
        <v>16.059999999999999</v>
      </c>
      <c r="J1688">
        <v>19</v>
      </c>
      <c r="K1688">
        <v>3030</v>
      </c>
      <c r="L1688" s="37">
        <f t="shared" si="78"/>
        <v>1063.05</v>
      </c>
      <c r="M1688" s="35">
        <f t="shared" si="79"/>
        <v>0</v>
      </c>
      <c r="N1688" s="35">
        <f t="shared" si="80"/>
        <v>757.91</v>
      </c>
    </row>
    <row r="1689" spans="1:14">
      <c r="A1689" s="33">
        <v>41341</v>
      </c>
      <c r="B1689" s="29">
        <v>1146</v>
      </c>
      <c r="C1689">
        <v>20</v>
      </c>
      <c r="D1689" s="34" t="s">
        <v>169</v>
      </c>
      <c r="E1689" s="34" t="s">
        <v>172</v>
      </c>
      <c r="F1689" s="35">
        <v>16.95</v>
      </c>
      <c r="G1689" s="36">
        <v>0</v>
      </c>
      <c r="H1689" s="35">
        <v>16.95</v>
      </c>
      <c r="I1689" s="35">
        <v>6.76</v>
      </c>
      <c r="J1689">
        <v>5</v>
      </c>
      <c r="K1689">
        <v>3032</v>
      </c>
      <c r="L1689" s="37">
        <f t="shared" si="78"/>
        <v>84.75</v>
      </c>
      <c r="M1689" s="35">
        <f t="shared" si="79"/>
        <v>0</v>
      </c>
      <c r="N1689" s="35">
        <f t="shared" si="80"/>
        <v>50.949999999999996</v>
      </c>
    </row>
    <row r="1690" spans="1:14">
      <c r="A1690" s="33">
        <v>41341</v>
      </c>
      <c r="B1690" s="29">
        <v>1146</v>
      </c>
      <c r="C1690">
        <v>17</v>
      </c>
      <c r="D1690" s="34" t="s">
        <v>169</v>
      </c>
      <c r="E1690" s="34" t="s">
        <v>172</v>
      </c>
      <c r="F1690" s="35">
        <v>49.95</v>
      </c>
      <c r="G1690" s="36">
        <v>0</v>
      </c>
      <c r="H1690" s="35">
        <v>49.95</v>
      </c>
      <c r="I1690" s="35">
        <v>23.93</v>
      </c>
      <c r="J1690">
        <v>34</v>
      </c>
      <c r="K1690">
        <v>3032</v>
      </c>
      <c r="L1690" s="37">
        <f t="shared" si="78"/>
        <v>1698.3000000000002</v>
      </c>
      <c r="M1690" s="35">
        <f t="shared" si="79"/>
        <v>0</v>
      </c>
      <c r="N1690" s="35">
        <f t="shared" si="80"/>
        <v>884.68000000000006</v>
      </c>
    </row>
    <row r="1691" spans="1:14">
      <c r="A1691" s="33">
        <v>41341</v>
      </c>
      <c r="B1691" s="29">
        <v>1147</v>
      </c>
      <c r="C1691">
        <v>16</v>
      </c>
      <c r="D1691" s="34" t="s">
        <v>170</v>
      </c>
      <c r="E1691" s="34" t="s">
        <v>172</v>
      </c>
      <c r="F1691" s="35">
        <v>27.95</v>
      </c>
      <c r="G1691" s="36">
        <v>0</v>
      </c>
      <c r="H1691" s="35">
        <v>27.95</v>
      </c>
      <c r="I1691" s="35">
        <v>15.85</v>
      </c>
      <c r="J1691">
        <v>2</v>
      </c>
      <c r="K1691">
        <v>3010</v>
      </c>
      <c r="L1691" s="37">
        <f t="shared" si="78"/>
        <v>55.9</v>
      </c>
      <c r="M1691" s="35">
        <f t="shared" si="79"/>
        <v>0</v>
      </c>
      <c r="N1691" s="35">
        <f t="shared" si="80"/>
        <v>24.2</v>
      </c>
    </row>
    <row r="1692" spans="1:14">
      <c r="A1692" s="33">
        <v>41341</v>
      </c>
      <c r="B1692" s="29">
        <v>1147</v>
      </c>
      <c r="C1692">
        <v>30</v>
      </c>
      <c r="D1692" s="34" t="s">
        <v>170</v>
      </c>
      <c r="E1692" s="34" t="s">
        <v>172</v>
      </c>
      <c r="F1692" s="35">
        <v>10.95</v>
      </c>
      <c r="G1692" s="36">
        <v>0</v>
      </c>
      <c r="H1692" s="35">
        <v>10.95</v>
      </c>
      <c r="I1692" s="35">
        <v>4.8</v>
      </c>
      <c r="J1692">
        <v>11</v>
      </c>
      <c r="K1692">
        <v>3010</v>
      </c>
      <c r="L1692" s="37">
        <f t="shared" si="78"/>
        <v>120.44999999999999</v>
      </c>
      <c r="M1692" s="35">
        <f t="shared" si="79"/>
        <v>0</v>
      </c>
      <c r="N1692" s="35">
        <f t="shared" si="80"/>
        <v>67.649999999999991</v>
      </c>
    </row>
    <row r="1693" spans="1:14">
      <c r="A1693" s="33">
        <v>41341</v>
      </c>
      <c r="B1693" s="29">
        <v>1148</v>
      </c>
      <c r="C1693">
        <v>49</v>
      </c>
      <c r="D1693" s="34" t="s">
        <v>169</v>
      </c>
      <c r="E1693" s="34" t="s">
        <v>172</v>
      </c>
      <c r="F1693" s="35">
        <v>63.95</v>
      </c>
      <c r="G1693" s="36">
        <v>0</v>
      </c>
      <c r="H1693" s="35">
        <v>63.95</v>
      </c>
      <c r="I1693" s="35">
        <v>27.1</v>
      </c>
      <c r="J1693">
        <v>4</v>
      </c>
      <c r="K1693">
        <v>3019</v>
      </c>
      <c r="L1693" s="37">
        <f t="shared" si="78"/>
        <v>255.8</v>
      </c>
      <c r="M1693" s="35">
        <f t="shared" si="79"/>
        <v>0</v>
      </c>
      <c r="N1693" s="35">
        <f t="shared" si="80"/>
        <v>147.4</v>
      </c>
    </row>
    <row r="1694" spans="1:14">
      <c r="A1694" s="33">
        <v>41341</v>
      </c>
      <c r="B1694" s="29">
        <v>1149</v>
      </c>
      <c r="C1694">
        <v>39</v>
      </c>
      <c r="D1694" s="34" t="s">
        <v>170</v>
      </c>
      <c r="E1694" s="34" t="s">
        <v>172</v>
      </c>
      <c r="F1694" s="35">
        <v>26.95</v>
      </c>
      <c r="G1694" s="36">
        <v>0</v>
      </c>
      <c r="H1694" s="35">
        <v>26.95</v>
      </c>
      <c r="I1694" s="35">
        <v>12.24</v>
      </c>
      <c r="J1694">
        <v>15</v>
      </c>
      <c r="K1694">
        <v>3028</v>
      </c>
      <c r="L1694" s="37">
        <f t="shared" si="78"/>
        <v>404.25</v>
      </c>
      <c r="M1694" s="35">
        <f t="shared" si="79"/>
        <v>0</v>
      </c>
      <c r="N1694" s="35">
        <f t="shared" si="80"/>
        <v>220.64999999999998</v>
      </c>
    </row>
    <row r="1695" spans="1:14">
      <c r="A1695" s="33">
        <v>41341</v>
      </c>
      <c r="B1695" s="29">
        <v>1149</v>
      </c>
      <c r="C1695">
        <v>42</v>
      </c>
      <c r="D1695" s="34" t="s">
        <v>170</v>
      </c>
      <c r="E1695" s="34" t="s">
        <v>172</v>
      </c>
      <c r="F1695" s="35">
        <v>35.950000000000003</v>
      </c>
      <c r="G1695" s="36">
        <v>0</v>
      </c>
      <c r="H1695" s="35">
        <v>35.950000000000003</v>
      </c>
      <c r="I1695" s="35">
        <v>20.25</v>
      </c>
      <c r="J1695">
        <v>2</v>
      </c>
      <c r="K1695">
        <v>3028</v>
      </c>
      <c r="L1695" s="37">
        <f t="shared" si="78"/>
        <v>71.900000000000006</v>
      </c>
      <c r="M1695" s="35">
        <f t="shared" si="79"/>
        <v>0</v>
      </c>
      <c r="N1695" s="35">
        <f t="shared" si="80"/>
        <v>31.400000000000006</v>
      </c>
    </row>
    <row r="1696" spans="1:14">
      <c r="A1696" s="33">
        <v>41341</v>
      </c>
      <c r="B1696" s="29">
        <v>1150</v>
      </c>
      <c r="C1696">
        <v>17</v>
      </c>
      <c r="D1696" s="34" t="s">
        <v>170</v>
      </c>
      <c r="E1696" s="34" t="s">
        <v>172</v>
      </c>
      <c r="F1696" s="35">
        <v>49.95</v>
      </c>
      <c r="G1696" s="36">
        <v>0</v>
      </c>
      <c r="H1696" s="35">
        <v>49.95</v>
      </c>
      <c r="I1696" s="35">
        <v>23.93</v>
      </c>
      <c r="J1696">
        <v>30</v>
      </c>
      <c r="K1696">
        <v>3018</v>
      </c>
      <c r="L1696" s="37">
        <f t="shared" si="78"/>
        <v>1498.5</v>
      </c>
      <c r="M1696" s="35">
        <f t="shared" si="79"/>
        <v>0</v>
      </c>
      <c r="N1696" s="35">
        <f t="shared" si="80"/>
        <v>780.60000000000014</v>
      </c>
    </row>
    <row r="1697" spans="1:14">
      <c r="A1697" s="33">
        <v>41341</v>
      </c>
      <c r="B1697" s="29">
        <v>1150</v>
      </c>
      <c r="C1697">
        <v>47</v>
      </c>
      <c r="D1697" s="34" t="s">
        <v>170</v>
      </c>
      <c r="E1697" s="34" t="s">
        <v>172</v>
      </c>
      <c r="F1697" s="35">
        <v>28.95</v>
      </c>
      <c r="G1697" s="36">
        <v>0</v>
      </c>
      <c r="H1697" s="35">
        <v>28.95</v>
      </c>
      <c r="I1697" s="35">
        <v>8.86</v>
      </c>
      <c r="J1697">
        <v>24</v>
      </c>
      <c r="K1697">
        <v>3018</v>
      </c>
      <c r="L1697" s="37">
        <f t="shared" si="78"/>
        <v>694.8</v>
      </c>
      <c r="M1697" s="35">
        <f t="shared" si="79"/>
        <v>0</v>
      </c>
      <c r="N1697" s="35">
        <f t="shared" si="80"/>
        <v>482.15999999999997</v>
      </c>
    </row>
    <row r="1698" spans="1:14">
      <c r="A1698" s="33">
        <v>41341</v>
      </c>
      <c r="B1698" s="29">
        <v>1150</v>
      </c>
      <c r="C1698">
        <v>18</v>
      </c>
      <c r="D1698" s="34" t="s">
        <v>170</v>
      </c>
      <c r="E1698" s="34" t="s">
        <v>172</v>
      </c>
      <c r="F1698" s="35">
        <v>54.95</v>
      </c>
      <c r="G1698" s="36">
        <v>0</v>
      </c>
      <c r="H1698" s="35">
        <v>54.95</v>
      </c>
      <c r="I1698" s="35">
        <v>26.65</v>
      </c>
      <c r="J1698">
        <v>31</v>
      </c>
      <c r="K1698">
        <v>3018</v>
      </c>
      <c r="L1698" s="37">
        <f t="shared" si="78"/>
        <v>1703.45</v>
      </c>
      <c r="M1698" s="35">
        <f t="shared" si="79"/>
        <v>0</v>
      </c>
      <c r="N1698" s="35">
        <f t="shared" si="80"/>
        <v>877.30000000000018</v>
      </c>
    </row>
    <row r="1699" spans="1:14">
      <c r="A1699" s="33">
        <v>41341</v>
      </c>
      <c r="B1699" s="29">
        <v>1150</v>
      </c>
      <c r="C1699">
        <v>49</v>
      </c>
      <c r="D1699" s="34" t="s">
        <v>170</v>
      </c>
      <c r="E1699" s="34" t="s">
        <v>172</v>
      </c>
      <c r="F1699" s="35">
        <v>63.95</v>
      </c>
      <c r="G1699" s="36">
        <v>0</v>
      </c>
      <c r="H1699" s="35">
        <v>63.95</v>
      </c>
      <c r="I1699" s="35">
        <v>27.1</v>
      </c>
      <c r="J1699">
        <v>1</v>
      </c>
      <c r="K1699">
        <v>3018</v>
      </c>
      <c r="L1699" s="37">
        <f t="shared" si="78"/>
        <v>63.95</v>
      </c>
      <c r="M1699" s="35">
        <f t="shared" si="79"/>
        <v>0</v>
      </c>
      <c r="N1699" s="35">
        <f t="shared" si="80"/>
        <v>36.85</v>
      </c>
    </row>
    <row r="1700" spans="1:14">
      <c r="A1700" s="33">
        <v>41341</v>
      </c>
      <c r="B1700" s="29">
        <v>1151</v>
      </c>
      <c r="C1700">
        <v>26</v>
      </c>
      <c r="D1700" s="34" t="s">
        <v>169</v>
      </c>
      <c r="E1700" s="34" t="s">
        <v>172</v>
      </c>
      <c r="F1700" s="35">
        <v>0.95</v>
      </c>
      <c r="G1700" s="36">
        <v>0</v>
      </c>
      <c r="H1700" s="35">
        <v>0.95</v>
      </c>
      <c r="I1700" s="35">
        <v>0.42</v>
      </c>
      <c r="J1700">
        <v>9</v>
      </c>
      <c r="K1700">
        <v>3031</v>
      </c>
      <c r="L1700" s="37">
        <f t="shared" si="78"/>
        <v>8.5499999999999989</v>
      </c>
      <c r="M1700" s="35">
        <f t="shared" si="79"/>
        <v>0</v>
      </c>
      <c r="N1700" s="35">
        <f t="shared" si="80"/>
        <v>4.7700000000000005</v>
      </c>
    </row>
    <row r="1701" spans="1:14">
      <c r="A1701" s="33">
        <v>41341</v>
      </c>
      <c r="B1701" s="29">
        <v>1151</v>
      </c>
      <c r="C1701">
        <v>36</v>
      </c>
      <c r="D1701" s="34" t="s">
        <v>169</v>
      </c>
      <c r="E1701" s="34" t="s">
        <v>172</v>
      </c>
      <c r="F1701" s="35">
        <v>26.95</v>
      </c>
      <c r="G1701" s="36">
        <v>0</v>
      </c>
      <c r="H1701" s="35">
        <v>26.95</v>
      </c>
      <c r="I1701" s="35">
        <v>12.53</v>
      </c>
      <c r="J1701">
        <v>3</v>
      </c>
      <c r="K1701">
        <v>3031</v>
      </c>
      <c r="L1701" s="37">
        <f t="shared" si="78"/>
        <v>80.849999999999994</v>
      </c>
      <c r="M1701" s="35">
        <f t="shared" si="79"/>
        <v>0</v>
      </c>
      <c r="N1701" s="35">
        <f t="shared" si="80"/>
        <v>43.26</v>
      </c>
    </row>
    <row r="1702" spans="1:14">
      <c r="A1702" s="33">
        <v>41341</v>
      </c>
      <c r="B1702" s="29">
        <v>1151</v>
      </c>
      <c r="C1702">
        <v>7</v>
      </c>
      <c r="D1702" s="34" t="s">
        <v>169</v>
      </c>
      <c r="E1702" s="34" t="s">
        <v>172</v>
      </c>
      <c r="F1702" s="35">
        <v>20.95</v>
      </c>
      <c r="G1702" s="36">
        <v>0</v>
      </c>
      <c r="H1702" s="35">
        <v>20.95</v>
      </c>
      <c r="I1702" s="35">
        <v>10.039999999999999</v>
      </c>
      <c r="J1702">
        <v>5</v>
      </c>
      <c r="K1702">
        <v>3031</v>
      </c>
      <c r="L1702" s="37">
        <f t="shared" si="78"/>
        <v>104.75</v>
      </c>
      <c r="M1702" s="35">
        <f t="shared" si="79"/>
        <v>0</v>
      </c>
      <c r="N1702" s="35">
        <f t="shared" si="80"/>
        <v>54.55</v>
      </c>
    </row>
    <row r="1703" spans="1:14">
      <c r="A1703" s="33">
        <v>41341</v>
      </c>
      <c r="B1703" s="29">
        <v>1152</v>
      </c>
      <c r="C1703">
        <v>14</v>
      </c>
      <c r="D1703" s="34" t="s">
        <v>170</v>
      </c>
      <c r="E1703" s="34" t="s">
        <v>172</v>
      </c>
      <c r="F1703" s="35">
        <v>31.95</v>
      </c>
      <c r="G1703" s="36">
        <v>0</v>
      </c>
      <c r="H1703" s="35">
        <v>31.95</v>
      </c>
      <c r="I1703" s="35">
        <v>17.38</v>
      </c>
      <c r="J1703">
        <v>1</v>
      </c>
      <c r="K1703">
        <v>3029</v>
      </c>
      <c r="L1703" s="37">
        <f t="shared" si="78"/>
        <v>31.95</v>
      </c>
      <c r="M1703" s="35">
        <f t="shared" si="79"/>
        <v>0</v>
      </c>
      <c r="N1703" s="35">
        <f t="shared" si="80"/>
        <v>14.57</v>
      </c>
    </row>
    <row r="1704" spans="1:14">
      <c r="A1704" s="33">
        <v>41341</v>
      </c>
      <c r="B1704" s="29">
        <v>1153</v>
      </c>
      <c r="C1704">
        <v>19</v>
      </c>
      <c r="D1704" s="34" t="s">
        <v>169</v>
      </c>
      <c r="E1704" s="34" t="s">
        <v>172</v>
      </c>
      <c r="F1704" s="35">
        <v>49.95</v>
      </c>
      <c r="G1704" s="36">
        <v>0</v>
      </c>
      <c r="H1704" s="35">
        <v>49.95</v>
      </c>
      <c r="I1704" s="35">
        <v>24.77</v>
      </c>
      <c r="J1704">
        <v>3</v>
      </c>
      <c r="K1704">
        <v>3026</v>
      </c>
      <c r="L1704" s="37">
        <f t="shared" si="78"/>
        <v>149.85000000000002</v>
      </c>
      <c r="M1704" s="35">
        <f t="shared" si="79"/>
        <v>0</v>
      </c>
      <c r="N1704" s="35">
        <f t="shared" si="80"/>
        <v>75.540000000000006</v>
      </c>
    </row>
    <row r="1705" spans="1:14">
      <c r="A1705" s="33">
        <v>41341</v>
      </c>
      <c r="B1705" s="29">
        <v>1153</v>
      </c>
      <c r="C1705">
        <v>42</v>
      </c>
      <c r="D1705" s="34" t="s">
        <v>169</v>
      </c>
      <c r="E1705" s="34" t="s">
        <v>172</v>
      </c>
      <c r="F1705" s="35">
        <v>35.950000000000003</v>
      </c>
      <c r="G1705" s="36">
        <v>0</v>
      </c>
      <c r="H1705" s="35">
        <v>35.950000000000003</v>
      </c>
      <c r="I1705" s="35">
        <v>20.25</v>
      </c>
      <c r="J1705">
        <v>1</v>
      </c>
      <c r="K1705">
        <v>3026</v>
      </c>
      <c r="L1705" s="37">
        <f t="shared" si="78"/>
        <v>35.950000000000003</v>
      </c>
      <c r="M1705" s="35">
        <f t="shared" si="79"/>
        <v>0</v>
      </c>
      <c r="N1705" s="35">
        <f t="shared" si="80"/>
        <v>15.700000000000003</v>
      </c>
    </row>
    <row r="1706" spans="1:14">
      <c r="A1706" s="33">
        <v>41341</v>
      </c>
      <c r="B1706" s="29">
        <v>1154</v>
      </c>
      <c r="C1706">
        <v>29</v>
      </c>
      <c r="D1706" s="34" t="s">
        <v>170</v>
      </c>
      <c r="E1706" s="34" t="s">
        <v>172</v>
      </c>
      <c r="F1706" s="35">
        <v>40.950000000000003</v>
      </c>
      <c r="G1706" s="36">
        <v>0</v>
      </c>
      <c r="H1706" s="35">
        <v>40.950000000000003</v>
      </c>
      <c r="I1706" s="35">
        <v>15.51</v>
      </c>
      <c r="J1706">
        <v>2</v>
      </c>
      <c r="K1706">
        <v>3026</v>
      </c>
      <c r="L1706" s="37">
        <f t="shared" si="78"/>
        <v>81.900000000000006</v>
      </c>
      <c r="M1706" s="35">
        <f t="shared" si="79"/>
        <v>0</v>
      </c>
      <c r="N1706" s="35">
        <f t="shared" si="80"/>
        <v>50.88000000000001</v>
      </c>
    </row>
    <row r="1707" spans="1:14">
      <c r="A1707" s="33">
        <v>41341</v>
      </c>
      <c r="B1707" s="29">
        <v>1155</v>
      </c>
      <c r="C1707">
        <v>17</v>
      </c>
      <c r="D1707" s="34" t="s">
        <v>169</v>
      </c>
      <c r="E1707" s="34" t="s">
        <v>172</v>
      </c>
      <c r="F1707" s="35">
        <v>49.95</v>
      </c>
      <c r="G1707" s="36">
        <v>0.1</v>
      </c>
      <c r="H1707" s="35">
        <v>44.96</v>
      </c>
      <c r="I1707" s="35">
        <v>23.93</v>
      </c>
      <c r="J1707">
        <v>12</v>
      </c>
      <c r="K1707">
        <v>3031</v>
      </c>
      <c r="L1707" s="37">
        <f t="shared" si="78"/>
        <v>539.52</v>
      </c>
      <c r="M1707" s="35">
        <f t="shared" si="79"/>
        <v>4.990000000000002</v>
      </c>
      <c r="N1707" s="35">
        <f t="shared" si="80"/>
        <v>252.36</v>
      </c>
    </row>
    <row r="1708" spans="1:14">
      <c r="A1708" s="33">
        <v>41341</v>
      </c>
      <c r="B1708" s="29">
        <v>1156</v>
      </c>
      <c r="C1708">
        <v>40</v>
      </c>
      <c r="D1708" s="34" t="s">
        <v>169</v>
      </c>
      <c r="E1708" s="34" t="s">
        <v>172</v>
      </c>
      <c r="F1708" s="35">
        <v>16.95</v>
      </c>
      <c r="G1708" s="36">
        <v>0</v>
      </c>
      <c r="H1708" s="35">
        <v>16.95</v>
      </c>
      <c r="I1708" s="35">
        <v>6.53</v>
      </c>
      <c r="J1708">
        <v>24</v>
      </c>
      <c r="K1708">
        <v>3015</v>
      </c>
      <c r="L1708" s="37">
        <f t="shared" si="78"/>
        <v>406.79999999999995</v>
      </c>
      <c r="M1708" s="35">
        <f t="shared" si="79"/>
        <v>0</v>
      </c>
      <c r="N1708" s="35">
        <f t="shared" si="80"/>
        <v>250.07999999999996</v>
      </c>
    </row>
    <row r="1709" spans="1:14">
      <c r="A1709" s="33">
        <v>41341</v>
      </c>
      <c r="B1709" s="29">
        <v>1157</v>
      </c>
      <c r="C1709">
        <v>13</v>
      </c>
      <c r="D1709" s="34" t="s">
        <v>170</v>
      </c>
      <c r="E1709" s="34" t="s">
        <v>172</v>
      </c>
      <c r="F1709" s="35">
        <v>26.95</v>
      </c>
      <c r="G1709" s="36">
        <v>0</v>
      </c>
      <c r="H1709" s="35">
        <v>26.95</v>
      </c>
      <c r="I1709" s="35">
        <v>13.26</v>
      </c>
      <c r="J1709">
        <v>8</v>
      </c>
      <c r="K1709">
        <v>3021</v>
      </c>
      <c r="L1709" s="37">
        <f t="shared" si="78"/>
        <v>215.6</v>
      </c>
      <c r="M1709" s="35">
        <f t="shared" si="79"/>
        <v>0</v>
      </c>
      <c r="N1709" s="35">
        <f t="shared" si="80"/>
        <v>109.52</v>
      </c>
    </row>
    <row r="1710" spans="1:14">
      <c r="A1710" s="33">
        <v>41341</v>
      </c>
      <c r="B1710" s="29">
        <v>1158</v>
      </c>
      <c r="C1710">
        <v>37</v>
      </c>
      <c r="D1710" s="34" t="s">
        <v>170</v>
      </c>
      <c r="E1710" s="34" t="s">
        <v>172</v>
      </c>
      <c r="F1710" s="35">
        <v>24.95</v>
      </c>
      <c r="G1710" s="36">
        <v>0</v>
      </c>
      <c r="H1710" s="35">
        <v>24.95</v>
      </c>
      <c r="I1710" s="35">
        <v>9.3800000000000008</v>
      </c>
      <c r="J1710">
        <v>1</v>
      </c>
      <c r="K1710">
        <v>3031</v>
      </c>
      <c r="L1710" s="37">
        <f t="shared" si="78"/>
        <v>24.95</v>
      </c>
      <c r="M1710" s="35">
        <f t="shared" si="79"/>
        <v>0</v>
      </c>
      <c r="N1710" s="35">
        <f t="shared" si="80"/>
        <v>15.569999999999999</v>
      </c>
    </row>
    <row r="1711" spans="1:14">
      <c r="A1711" s="33">
        <v>41341</v>
      </c>
      <c r="B1711" s="29">
        <v>1159</v>
      </c>
      <c r="C1711">
        <v>50</v>
      </c>
      <c r="D1711" s="34" t="s">
        <v>169</v>
      </c>
      <c r="E1711" s="34" t="s">
        <v>172</v>
      </c>
      <c r="F1711" s="35">
        <v>24.95</v>
      </c>
      <c r="G1711" s="36">
        <v>0</v>
      </c>
      <c r="H1711" s="35">
        <v>24.95</v>
      </c>
      <c r="I1711" s="35">
        <v>12.14</v>
      </c>
      <c r="J1711">
        <v>1</v>
      </c>
      <c r="K1711">
        <v>3018</v>
      </c>
      <c r="L1711" s="37">
        <f t="shared" si="78"/>
        <v>24.95</v>
      </c>
      <c r="M1711" s="35">
        <f t="shared" si="79"/>
        <v>0</v>
      </c>
      <c r="N1711" s="35">
        <f t="shared" si="80"/>
        <v>12.809999999999999</v>
      </c>
    </row>
    <row r="1712" spans="1:14">
      <c r="A1712" s="33">
        <v>41341</v>
      </c>
      <c r="B1712" s="29">
        <v>1160</v>
      </c>
      <c r="C1712">
        <v>35</v>
      </c>
      <c r="D1712" s="34" t="s">
        <v>170</v>
      </c>
      <c r="E1712" s="34" t="s">
        <v>172</v>
      </c>
      <c r="F1712" s="35">
        <v>0.95</v>
      </c>
      <c r="G1712" s="36">
        <v>0</v>
      </c>
      <c r="H1712" s="35">
        <v>0.95</v>
      </c>
      <c r="I1712" s="35">
        <v>0.47</v>
      </c>
      <c r="J1712">
        <v>3</v>
      </c>
      <c r="K1712">
        <v>3021</v>
      </c>
      <c r="L1712" s="37">
        <f t="shared" si="78"/>
        <v>2.8499999999999996</v>
      </c>
      <c r="M1712" s="35">
        <f t="shared" si="79"/>
        <v>0</v>
      </c>
      <c r="N1712" s="35">
        <f t="shared" si="80"/>
        <v>1.44</v>
      </c>
    </row>
    <row r="1713" spans="1:14">
      <c r="A1713" s="33">
        <v>41341</v>
      </c>
      <c r="B1713" s="29">
        <v>1160</v>
      </c>
      <c r="C1713">
        <v>17</v>
      </c>
      <c r="D1713" s="34" t="s">
        <v>170</v>
      </c>
      <c r="E1713" s="34" t="s">
        <v>172</v>
      </c>
      <c r="F1713" s="35">
        <v>49.95</v>
      </c>
      <c r="G1713" s="36">
        <v>0</v>
      </c>
      <c r="H1713" s="35">
        <v>49.95</v>
      </c>
      <c r="I1713" s="35">
        <v>23.93</v>
      </c>
      <c r="J1713">
        <v>20</v>
      </c>
      <c r="K1713">
        <v>3021</v>
      </c>
      <c r="L1713" s="37">
        <f t="shared" si="78"/>
        <v>999</v>
      </c>
      <c r="M1713" s="35">
        <f t="shared" si="79"/>
        <v>0</v>
      </c>
      <c r="N1713" s="35">
        <f t="shared" si="80"/>
        <v>520.40000000000009</v>
      </c>
    </row>
    <row r="1714" spans="1:14">
      <c r="A1714" s="33">
        <v>41341</v>
      </c>
      <c r="B1714" s="29">
        <v>1160</v>
      </c>
      <c r="C1714">
        <v>37</v>
      </c>
      <c r="D1714" s="34" t="s">
        <v>170</v>
      </c>
      <c r="E1714" s="34" t="s">
        <v>172</v>
      </c>
      <c r="F1714" s="35">
        <v>24.95</v>
      </c>
      <c r="G1714" s="36">
        <v>0</v>
      </c>
      <c r="H1714" s="35">
        <v>24.95</v>
      </c>
      <c r="I1714" s="35">
        <v>9.3800000000000008</v>
      </c>
      <c r="J1714">
        <v>4</v>
      </c>
      <c r="K1714">
        <v>3021</v>
      </c>
      <c r="L1714" s="37">
        <f t="shared" si="78"/>
        <v>99.8</v>
      </c>
      <c r="M1714" s="35">
        <f t="shared" si="79"/>
        <v>0</v>
      </c>
      <c r="N1714" s="35">
        <f t="shared" si="80"/>
        <v>62.279999999999994</v>
      </c>
    </row>
    <row r="1715" spans="1:14">
      <c r="A1715" s="33">
        <v>41341</v>
      </c>
      <c r="B1715" s="29">
        <v>1161</v>
      </c>
      <c r="C1715">
        <v>49</v>
      </c>
      <c r="D1715" s="34" t="s">
        <v>169</v>
      </c>
      <c r="E1715" s="34" t="s">
        <v>172</v>
      </c>
      <c r="F1715" s="35">
        <v>63.95</v>
      </c>
      <c r="G1715" s="36">
        <v>0.2</v>
      </c>
      <c r="H1715" s="35">
        <v>51.16</v>
      </c>
      <c r="I1715" s="35">
        <v>27.1</v>
      </c>
      <c r="J1715">
        <v>1</v>
      </c>
      <c r="K1715">
        <v>3031</v>
      </c>
      <c r="L1715" s="37">
        <f t="shared" si="78"/>
        <v>51.16</v>
      </c>
      <c r="M1715" s="35">
        <f t="shared" si="79"/>
        <v>12.790000000000006</v>
      </c>
      <c r="N1715" s="35">
        <f t="shared" si="80"/>
        <v>24.059999999999995</v>
      </c>
    </row>
    <row r="1716" spans="1:14">
      <c r="A1716" s="33">
        <v>41341</v>
      </c>
      <c r="B1716" s="29">
        <v>1161</v>
      </c>
      <c r="C1716">
        <v>26</v>
      </c>
      <c r="D1716" s="34" t="s">
        <v>169</v>
      </c>
      <c r="E1716" s="34" t="s">
        <v>172</v>
      </c>
      <c r="F1716" s="35">
        <v>0.95</v>
      </c>
      <c r="G1716" s="36">
        <v>0</v>
      </c>
      <c r="H1716" s="35">
        <v>0.95</v>
      </c>
      <c r="I1716" s="35">
        <v>0.42</v>
      </c>
      <c r="J1716">
        <v>4</v>
      </c>
      <c r="K1716">
        <v>3031</v>
      </c>
      <c r="L1716" s="37">
        <f t="shared" si="78"/>
        <v>3.8</v>
      </c>
      <c r="M1716" s="35">
        <f t="shared" si="79"/>
        <v>0</v>
      </c>
      <c r="N1716" s="35">
        <f t="shared" si="80"/>
        <v>2.12</v>
      </c>
    </row>
    <row r="1717" spans="1:14">
      <c r="A1717" s="33">
        <v>41341</v>
      </c>
      <c r="B1717" s="29">
        <v>1161</v>
      </c>
      <c r="C1717">
        <v>17</v>
      </c>
      <c r="D1717" s="34" t="s">
        <v>169</v>
      </c>
      <c r="E1717" s="34" t="s">
        <v>172</v>
      </c>
      <c r="F1717" s="35">
        <v>49.95</v>
      </c>
      <c r="G1717" s="36">
        <v>0.2</v>
      </c>
      <c r="H1717" s="35">
        <v>39.96</v>
      </c>
      <c r="I1717" s="35">
        <v>23.93</v>
      </c>
      <c r="J1717">
        <v>24</v>
      </c>
      <c r="K1717">
        <v>3031</v>
      </c>
      <c r="L1717" s="37">
        <f t="shared" si="78"/>
        <v>959.04</v>
      </c>
      <c r="M1717" s="35">
        <f t="shared" si="79"/>
        <v>9.990000000000002</v>
      </c>
      <c r="N1717" s="35">
        <f t="shared" si="80"/>
        <v>384.72</v>
      </c>
    </row>
    <row r="1718" spans="1:14">
      <c r="A1718" s="33">
        <v>41341</v>
      </c>
      <c r="B1718" s="29">
        <v>1162</v>
      </c>
      <c r="C1718">
        <v>34</v>
      </c>
      <c r="D1718" s="34" t="s">
        <v>170</v>
      </c>
      <c r="E1718" s="34" t="s">
        <v>172</v>
      </c>
      <c r="F1718" s="35">
        <v>37.950000000000003</v>
      </c>
      <c r="G1718" s="36">
        <v>0</v>
      </c>
      <c r="H1718" s="35">
        <v>37.950000000000003</v>
      </c>
      <c r="I1718" s="35">
        <v>15.35</v>
      </c>
      <c r="J1718">
        <v>10</v>
      </c>
      <c r="K1718">
        <v>3033</v>
      </c>
      <c r="L1718" s="37">
        <f t="shared" si="78"/>
        <v>379.5</v>
      </c>
      <c r="M1718" s="35">
        <f t="shared" si="79"/>
        <v>0</v>
      </c>
      <c r="N1718" s="35">
        <f t="shared" si="80"/>
        <v>226</v>
      </c>
    </row>
    <row r="1719" spans="1:14">
      <c r="A1719" s="33">
        <v>41341</v>
      </c>
      <c r="B1719" s="29">
        <v>1163</v>
      </c>
      <c r="C1719">
        <v>18</v>
      </c>
      <c r="D1719" s="34" t="s">
        <v>170</v>
      </c>
      <c r="E1719" s="34" t="s">
        <v>172</v>
      </c>
      <c r="F1719" s="35">
        <v>54.95</v>
      </c>
      <c r="G1719" s="36">
        <v>0</v>
      </c>
      <c r="H1719" s="35">
        <v>54.95</v>
      </c>
      <c r="I1719" s="35">
        <v>26.65</v>
      </c>
      <c r="J1719">
        <v>12</v>
      </c>
      <c r="K1719">
        <v>3011</v>
      </c>
      <c r="L1719" s="37">
        <f t="shared" si="78"/>
        <v>659.40000000000009</v>
      </c>
      <c r="M1719" s="35">
        <f t="shared" si="79"/>
        <v>0</v>
      </c>
      <c r="N1719" s="35">
        <f t="shared" si="80"/>
        <v>339.6</v>
      </c>
    </row>
    <row r="1720" spans="1:14">
      <c r="A1720" s="33">
        <v>41341</v>
      </c>
      <c r="B1720" s="29">
        <v>1164</v>
      </c>
      <c r="C1720">
        <v>31</v>
      </c>
      <c r="D1720" s="34" t="s">
        <v>169</v>
      </c>
      <c r="E1720" s="34" t="s">
        <v>172</v>
      </c>
      <c r="F1720" s="35">
        <v>0.95</v>
      </c>
      <c r="G1720" s="36">
        <v>0</v>
      </c>
      <c r="H1720" s="35">
        <v>0.95</v>
      </c>
      <c r="I1720" s="35">
        <v>0.34</v>
      </c>
      <c r="J1720">
        <v>7</v>
      </c>
      <c r="K1720">
        <v>3024</v>
      </c>
      <c r="L1720" s="37">
        <f t="shared" si="78"/>
        <v>6.6499999999999995</v>
      </c>
      <c r="M1720" s="35">
        <f t="shared" si="79"/>
        <v>0</v>
      </c>
      <c r="N1720" s="35">
        <f t="shared" si="80"/>
        <v>4.2699999999999996</v>
      </c>
    </row>
    <row r="1721" spans="1:14">
      <c r="A1721" s="33">
        <v>41341</v>
      </c>
      <c r="B1721" s="29">
        <v>1165</v>
      </c>
      <c r="C1721">
        <v>24</v>
      </c>
      <c r="D1721" s="34" t="s">
        <v>170</v>
      </c>
      <c r="E1721" s="34" t="s">
        <v>172</v>
      </c>
      <c r="F1721" s="35">
        <v>27.95</v>
      </c>
      <c r="G1721" s="36">
        <v>0</v>
      </c>
      <c r="H1721" s="35">
        <v>27.95</v>
      </c>
      <c r="I1721" s="35">
        <v>16.8</v>
      </c>
      <c r="J1721">
        <v>29</v>
      </c>
      <c r="K1721">
        <v>3021</v>
      </c>
      <c r="L1721" s="37">
        <f t="shared" si="78"/>
        <v>810.55</v>
      </c>
      <c r="M1721" s="35">
        <f t="shared" si="79"/>
        <v>0</v>
      </c>
      <c r="N1721" s="35">
        <f t="shared" si="80"/>
        <v>323.34999999999997</v>
      </c>
    </row>
    <row r="1722" spans="1:14">
      <c r="A1722" s="33">
        <v>41341</v>
      </c>
      <c r="B1722" s="29">
        <v>1165</v>
      </c>
      <c r="C1722">
        <v>40</v>
      </c>
      <c r="D1722" s="34" t="s">
        <v>170</v>
      </c>
      <c r="E1722" s="34" t="s">
        <v>172</v>
      </c>
      <c r="F1722" s="35">
        <v>16.95</v>
      </c>
      <c r="G1722" s="36">
        <v>0</v>
      </c>
      <c r="H1722" s="35">
        <v>16.95</v>
      </c>
      <c r="I1722" s="35">
        <v>6.53</v>
      </c>
      <c r="J1722">
        <v>3</v>
      </c>
      <c r="K1722">
        <v>3021</v>
      </c>
      <c r="L1722" s="37">
        <f t="shared" si="78"/>
        <v>50.849999999999994</v>
      </c>
      <c r="M1722" s="35">
        <f t="shared" si="79"/>
        <v>0</v>
      </c>
      <c r="N1722" s="35">
        <f t="shared" si="80"/>
        <v>31.259999999999994</v>
      </c>
    </row>
    <row r="1723" spans="1:14">
      <c r="A1723" s="33">
        <v>41341</v>
      </c>
      <c r="B1723" s="29">
        <v>1165</v>
      </c>
      <c r="C1723">
        <v>7</v>
      </c>
      <c r="D1723" s="34" t="s">
        <v>170</v>
      </c>
      <c r="E1723" s="34" t="s">
        <v>172</v>
      </c>
      <c r="F1723" s="35">
        <v>20.95</v>
      </c>
      <c r="G1723" s="36">
        <v>0.1</v>
      </c>
      <c r="H1723" s="35">
        <v>18.86</v>
      </c>
      <c r="I1723" s="35">
        <v>10.039999999999999</v>
      </c>
      <c r="J1723">
        <v>3</v>
      </c>
      <c r="K1723">
        <v>3021</v>
      </c>
      <c r="L1723" s="37">
        <f t="shared" si="78"/>
        <v>56.58</v>
      </c>
      <c r="M1723" s="35">
        <f t="shared" si="79"/>
        <v>2.09</v>
      </c>
      <c r="N1723" s="35">
        <f t="shared" si="80"/>
        <v>26.46</v>
      </c>
    </row>
    <row r="1724" spans="1:14">
      <c r="A1724" s="33">
        <v>41341</v>
      </c>
      <c r="B1724" s="29">
        <v>1165</v>
      </c>
      <c r="C1724">
        <v>6</v>
      </c>
      <c r="D1724" s="34" t="s">
        <v>170</v>
      </c>
      <c r="E1724" s="34" t="s">
        <v>172</v>
      </c>
      <c r="F1724" s="35">
        <v>55.95</v>
      </c>
      <c r="G1724" s="36">
        <v>0</v>
      </c>
      <c r="H1724" s="35">
        <v>55.95</v>
      </c>
      <c r="I1724" s="35">
        <v>16.059999999999999</v>
      </c>
      <c r="J1724">
        <v>16</v>
      </c>
      <c r="K1724">
        <v>3021</v>
      </c>
      <c r="L1724" s="37">
        <f t="shared" si="78"/>
        <v>895.2</v>
      </c>
      <c r="M1724" s="35">
        <f t="shared" si="79"/>
        <v>0</v>
      </c>
      <c r="N1724" s="35">
        <f t="shared" si="80"/>
        <v>638.24</v>
      </c>
    </row>
    <row r="1725" spans="1:14">
      <c r="A1725" s="33">
        <v>41341</v>
      </c>
      <c r="B1725" s="29">
        <v>1165</v>
      </c>
      <c r="C1725">
        <v>18</v>
      </c>
      <c r="D1725" s="34" t="s">
        <v>170</v>
      </c>
      <c r="E1725" s="34" t="s">
        <v>172</v>
      </c>
      <c r="F1725" s="35">
        <v>54.95</v>
      </c>
      <c r="G1725" s="36">
        <v>0.2</v>
      </c>
      <c r="H1725" s="35">
        <v>43.96</v>
      </c>
      <c r="I1725" s="35">
        <v>26.65</v>
      </c>
      <c r="J1725">
        <v>27</v>
      </c>
      <c r="K1725">
        <v>3021</v>
      </c>
      <c r="L1725" s="37">
        <f t="shared" si="78"/>
        <v>1186.92</v>
      </c>
      <c r="M1725" s="35">
        <f t="shared" si="79"/>
        <v>10.990000000000002</v>
      </c>
      <c r="N1725" s="35">
        <f t="shared" si="80"/>
        <v>467.37000000000006</v>
      </c>
    </row>
    <row r="1726" spans="1:14">
      <c r="A1726" s="33">
        <v>41341</v>
      </c>
      <c r="B1726" s="29">
        <v>1166</v>
      </c>
      <c r="C1726">
        <v>28</v>
      </c>
      <c r="D1726" s="34" t="s">
        <v>169</v>
      </c>
      <c r="E1726" s="34" t="s">
        <v>172</v>
      </c>
      <c r="F1726" s="35">
        <v>0.95</v>
      </c>
      <c r="G1726" s="36">
        <v>0</v>
      </c>
      <c r="H1726" s="35">
        <v>0.95</v>
      </c>
      <c r="I1726" s="35">
        <v>0.5</v>
      </c>
      <c r="J1726">
        <v>18</v>
      </c>
      <c r="K1726">
        <v>3028</v>
      </c>
      <c r="L1726" s="37">
        <f t="shared" si="78"/>
        <v>17.099999999999998</v>
      </c>
      <c r="M1726" s="35">
        <f t="shared" si="79"/>
        <v>0</v>
      </c>
      <c r="N1726" s="35">
        <f t="shared" si="80"/>
        <v>8.1</v>
      </c>
    </row>
    <row r="1727" spans="1:14">
      <c r="A1727" s="33">
        <v>41341</v>
      </c>
      <c r="B1727" s="29">
        <v>1167</v>
      </c>
      <c r="C1727">
        <v>45</v>
      </c>
      <c r="D1727" s="34" t="s">
        <v>169</v>
      </c>
      <c r="E1727" s="34" t="s">
        <v>172</v>
      </c>
      <c r="F1727" s="35">
        <v>38.950000000000003</v>
      </c>
      <c r="G1727" s="36">
        <v>0</v>
      </c>
      <c r="H1727" s="35">
        <v>38.950000000000003</v>
      </c>
      <c r="I1727" s="35">
        <v>22.33</v>
      </c>
      <c r="J1727">
        <v>6</v>
      </c>
      <c r="K1727">
        <v>3010</v>
      </c>
      <c r="L1727" s="37">
        <f t="shared" si="78"/>
        <v>233.70000000000002</v>
      </c>
      <c r="M1727" s="35">
        <f t="shared" si="79"/>
        <v>0</v>
      </c>
      <c r="N1727" s="35">
        <f t="shared" si="80"/>
        <v>99.720000000000027</v>
      </c>
    </row>
    <row r="1728" spans="1:14">
      <c r="A1728" s="33">
        <v>41342</v>
      </c>
      <c r="B1728" s="29">
        <v>1168</v>
      </c>
      <c r="C1728">
        <v>44</v>
      </c>
      <c r="D1728" s="34" t="s">
        <v>171</v>
      </c>
      <c r="E1728" s="34" t="s">
        <v>168</v>
      </c>
      <c r="F1728" s="35">
        <v>38.950000000000003</v>
      </c>
      <c r="G1728" s="36">
        <v>0</v>
      </c>
      <c r="H1728" s="35">
        <v>38.950000000000003</v>
      </c>
      <c r="I1728" s="35">
        <v>24.76</v>
      </c>
      <c r="J1728">
        <v>10</v>
      </c>
      <c r="K1728">
        <v>3031</v>
      </c>
      <c r="L1728" s="37">
        <f t="shared" si="78"/>
        <v>389.5</v>
      </c>
      <c r="M1728" s="35">
        <f t="shared" si="79"/>
        <v>0</v>
      </c>
      <c r="N1728" s="35">
        <f t="shared" si="80"/>
        <v>141.9</v>
      </c>
    </row>
    <row r="1729" spans="1:14">
      <c r="A1729" s="33">
        <v>41342</v>
      </c>
      <c r="B1729" s="29">
        <v>1169</v>
      </c>
      <c r="C1729">
        <v>49</v>
      </c>
      <c r="D1729" s="34" t="s">
        <v>173</v>
      </c>
      <c r="E1729" s="34" t="s">
        <v>168</v>
      </c>
      <c r="F1729" s="35">
        <v>63.95</v>
      </c>
      <c r="G1729" s="36">
        <v>0</v>
      </c>
      <c r="H1729" s="35">
        <v>63.95</v>
      </c>
      <c r="I1729" s="35">
        <v>27.1</v>
      </c>
      <c r="J1729">
        <v>5</v>
      </c>
      <c r="K1729">
        <v>3027</v>
      </c>
      <c r="L1729" s="37">
        <f t="shared" si="78"/>
        <v>319.75</v>
      </c>
      <c r="M1729" s="35">
        <f t="shared" si="79"/>
        <v>0</v>
      </c>
      <c r="N1729" s="35">
        <f t="shared" si="80"/>
        <v>184.25</v>
      </c>
    </row>
    <row r="1730" spans="1:14">
      <c r="A1730" s="33">
        <v>41342</v>
      </c>
      <c r="B1730" s="29">
        <v>1170</v>
      </c>
      <c r="C1730">
        <v>43</v>
      </c>
      <c r="D1730" s="34" t="s">
        <v>171</v>
      </c>
      <c r="E1730" s="34" t="s">
        <v>168</v>
      </c>
      <c r="F1730" s="35">
        <v>11.95</v>
      </c>
      <c r="G1730" s="36">
        <v>0</v>
      </c>
      <c r="H1730" s="35">
        <v>11.95</v>
      </c>
      <c r="I1730" s="35">
        <v>3.32</v>
      </c>
      <c r="J1730">
        <v>2</v>
      </c>
      <c r="K1730">
        <v>3025</v>
      </c>
      <c r="L1730" s="37">
        <f t="shared" si="78"/>
        <v>23.9</v>
      </c>
      <c r="M1730" s="35">
        <f t="shared" si="79"/>
        <v>0</v>
      </c>
      <c r="N1730" s="35">
        <f t="shared" si="80"/>
        <v>17.259999999999998</v>
      </c>
    </row>
    <row r="1731" spans="1:14">
      <c r="A1731" s="33">
        <v>41342</v>
      </c>
      <c r="B1731" s="29">
        <v>1170</v>
      </c>
      <c r="C1731">
        <v>39</v>
      </c>
      <c r="D1731" s="34" t="s">
        <v>171</v>
      </c>
      <c r="E1731" s="34" t="s">
        <v>168</v>
      </c>
      <c r="F1731" s="35">
        <v>26.95</v>
      </c>
      <c r="G1731" s="36">
        <v>0.1</v>
      </c>
      <c r="H1731" s="35">
        <v>24.26</v>
      </c>
      <c r="I1731" s="35">
        <v>12.24</v>
      </c>
      <c r="J1731">
        <v>20</v>
      </c>
      <c r="K1731">
        <v>3025</v>
      </c>
      <c r="L1731" s="37">
        <f t="shared" ref="L1731:L1794" si="81">H1731*J1731</f>
        <v>485.20000000000005</v>
      </c>
      <c r="M1731" s="35">
        <f t="shared" ref="M1731:M1794" si="82">F1731-H1731</f>
        <v>2.6899999999999977</v>
      </c>
      <c r="N1731" s="35">
        <f t="shared" ref="N1731:N1794" si="83">(H1731-I1731)*J1731</f>
        <v>240.40000000000003</v>
      </c>
    </row>
    <row r="1732" spans="1:14">
      <c r="A1732" s="33">
        <v>41342</v>
      </c>
      <c r="B1732" s="29">
        <v>1170</v>
      </c>
      <c r="C1732">
        <v>20</v>
      </c>
      <c r="D1732" s="34" t="s">
        <v>171</v>
      </c>
      <c r="E1732" s="34" t="s">
        <v>168</v>
      </c>
      <c r="F1732" s="35">
        <v>16.95</v>
      </c>
      <c r="G1732" s="36">
        <v>0</v>
      </c>
      <c r="H1732" s="35">
        <v>16.95</v>
      </c>
      <c r="I1732" s="35">
        <v>6.76</v>
      </c>
      <c r="J1732">
        <v>9</v>
      </c>
      <c r="K1732">
        <v>3025</v>
      </c>
      <c r="L1732" s="37">
        <f t="shared" si="81"/>
        <v>152.54999999999998</v>
      </c>
      <c r="M1732" s="35">
        <f t="shared" si="82"/>
        <v>0</v>
      </c>
      <c r="N1732" s="35">
        <f t="shared" si="83"/>
        <v>91.71</v>
      </c>
    </row>
    <row r="1733" spans="1:14">
      <c r="A1733" s="33">
        <v>41342</v>
      </c>
      <c r="B1733" s="29">
        <v>1170</v>
      </c>
      <c r="C1733">
        <v>36</v>
      </c>
      <c r="D1733" s="34" t="s">
        <v>171</v>
      </c>
      <c r="E1733" s="34" t="s">
        <v>168</v>
      </c>
      <c r="F1733" s="35">
        <v>26.95</v>
      </c>
      <c r="G1733" s="36">
        <v>0</v>
      </c>
      <c r="H1733" s="35">
        <v>26.95</v>
      </c>
      <c r="I1733" s="35">
        <v>12.53</v>
      </c>
      <c r="J1733">
        <v>8</v>
      </c>
      <c r="K1733">
        <v>3025</v>
      </c>
      <c r="L1733" s="37">
        <f t="shared" si="81"/>
        <v>215.6</v>
      </c>
      <c r="M1733" s="35">
        <f t="shared" si="82"/>
        <v>0</v>
      </c>
      <c r="N1733" s="35">
        <f t="shared" si="83"/>
        <v>115.36</v>
      </c>
    </row>
    <row r="1734" spans="1:14">
      <c r="A1734" s="33">
        <v>41342</v>
      </c>
      <c r="B1734" s="29">
        <v>1170</v>
      </c>
      <c r="C1734">
        <v>43</v>
      </c>
      <c r="D1734" s="34" t="s">
        <v>171</v>
      </c>
      <c r="E1734" s="34" t="s">
        <v>168</v>
      </c>
      <c r="F1734" s="35">
        <v>11.95</v>
      </c>
      <c r="G1734" s="36">
        <v>0</v>
      </c>
      <c r="H1734" s="35">
        <v>11.95</v>
      </c>
      <c r="I1734" s="35">
        <v>3.32</v>
      </c>
      <c r="J1734">
        <v>6</v>
      </c>
      <c r="K1734">
        <v>3025</v>
      </c>
      <c r="L1734" s="37">
        <f t="shared" si="81"/>
        <v>71.699999999999989</v>
      </c>
      <c r="M1734" s="35">
        <f t="shared" si="82"/>
        <v>0</v>
      </c>
      <c r="N1734" s="35">
        <f t="shared" si="83"/>
        <v>51.779999999999994</v>
      </c>
    </row>
    <row r="1735" spans="1:14">
      <c r="A1735" s="33">
        <v>41342</v>
      </c>
      <c r="B1735" s="29">
        <v>1171</v>
      </c>
      <c r="C1735">
        <v>50</v>
      </c>
      <c r="D1735" s="34" t="s">
        <v>173</v>
      </c>
      <c r="E1735" s="34" t="s">
        <v>168</v>
      </c>
      <c r="F1735" s="35">
        <v>24.95</v>
      </c>
      <c r="G1735" s="36">
        <v>0</v>
      </c>
      <c r="H1735" s="35">
        <v>24.95</v>
      </c>
      <c r="I1735" s="35">
        <v>12.14</v>
      </c>
      <c r="J1735">
        <v>1</v>
      </c>
      <c r="K1735">
        <v>3016</v>
      </c>
      <c r="L1735" s="37">
        <f t="shared" si="81"/>
        <v>24.95</v>
      </c>
      <c r="M1735" s="35">
        <f t="shared" si="82"/>
        <v>0</v>
      </c>
      <c r="N1735" s="35">
        <f t="shared" si="83"/>
        <v>12.809999999999999</v>
      </c>
    </row>
    <row r="1736" spans="1:14">
      <c r="A1736" s="33">
        <v>41342</v>
      </c>
      <c r="B1736" s="29">
        <v>1172</v>
      </c>
      <c r="C1736">
        <v>45</v>
      </c>
      <c r="D1736" s="34" t="s">
        <v>171</v>
      </c>
      <c r="E1736" s="34" t="s">
        <v>168</v>
      </c>
      <c r="F1736" s="35">
        <v>38.950000000000003</v>
      </c>
      <c r="G1736" s="36">
        <v>0</v>
      </c>
      <c r="H1736" s="35">
        <v>38.950000000000003</v>
      </c>
      <c r="I1736" s="35">
        <v>22.33</v>
      </c>
      <c r="J1736">
        <v>2</v>
      </c>
      <c r="K1736">
        <v>3028</v>
      </c>
      <c r="L1736" s="37">
        <f t="shared" si="81"/>
        <v>77.900000000000006</v>
      </c>
      <c r="M1736" s="35">
        <f t="shared" si="82"/>
        <v>0</v>
      </c>
      <c r="N1736" s="35">
        <f t="shared" si="83"/>
        <v>33.240000000000009</v>
      </c>
    </row>
    <row r="1737" spans="1:14">
      <c r="A1737" s="33">
        <v>41342</v>
      </c>
      <c r="B1737" s="29">
        <v>1173</v>
      </c>
      <c r="C1737">
        <v>38</v>
      </c>
      <c r="D1737" s="34" t="s">
        <v>173</v>
      </c>
      <c r="E1737" s="34" t="s">
        <v>168</v>
      </c>
      <c r="F1737" s="35">
        <v>24.95</v>
      </c>
      <c r="G1737" s="36">
        <v>0</v>
      </c>
      <c r="H1737" s="35">
        <v>24.95</v>
      </c>
      <c r="I1737" s="35">
        <v>11.48</v>
      </c>
      <c r="J1737">
        <v>4</v>
      </c>
      <c r="K1737">
        <v>3024</v>
      </c>
      <c r="L1737" s="37">
        <f t="shared" si="81"/>
        <v>99.8</v>
      </c>
      <c r="M1737" s="35">
        <f t="shared" si="82"/>
        <v>0</v>
      </c>
      <c r="N1737" s="35">
        <f t="shared" si="83"/>
        <v>53.879999999999995</v>
      </c>
    </row>
    <row r="1738" spans="1:14">
      <c r="A1738" s="33">
        <v>41342</v>
      </c>
      <c r="B1738" s="29">
        <v>1174</v>
      </c>
      <c r="C1738">
        <v>13</v>
      </c>
      <c r="D1738" s="34" t="s">
        <v>171</v>
      </c>
      <c r="E1738" s="34" t="s">
        <v>168</v>
      </c>
      <c r="F1738" s="35">
        <v>26.95</v>
      </c>
      <c r="G1738" s="36">
        <v>0</v>
      </c>
      <c r="H1738" s="35">
        <v>26.95</v>
      </c>
      <c r="I1738" s="35">
        <v>13.26</v>
      </c>
      <c r="J1738">
        <v>2</v>
      </c>
      <c r="K1738">
        <v>3019</v>
      </c>
      <c r="L1738" s="37">
        <f t="shared" si="81"/>
        <v>53.9</v>
      </c>
      <c r="M1738" s="35">
        <f t="shared" si="82"/>
        <v>0</v>
      </c>
      <c r="N1738" s="35">
        <f t="shared" si="83"/>
        <v>27.38</v>
      </c>
    </row>
    <row r="1739" spans="1:14">
      <c r="A1739" s="33">
        <v>41342</v>
      </c>
      <c r="B1739" s="29">
        <v>1174</v>
      </c>
      <c r="C1739">
        <v>1</v>
      </c>
      <c r="D1739" s="34" t="s">
        <v>171</v>
      </c>
      <c r="E1739" s="34" t="s">
        <v>168</v>
      </c>
      <c r="F1739" s="35">
        <v>43.95</v>
      </c>
      <c r="G1739" s="36">
        <v>0.1</v>
      </c>
      <c r="H1739" s="35">
        <v>39.56</v>
      </c>
      <c r="I1739" s="35">
        <v>25.6</v>
      </c>
      <c r="J1739">
        <v>12</v>
      </c>
      <c r="K1739">
        <v>3019</v>
      </c>
      <c r="L1739" s="37">
        <f t="shared" si="81"/>
        <v>474.72</v>
      </c>
      <c r="M1739" s="35">
        <f t="shared" si="82"/>
        <v>4.3900000000000006</v>
      </c>
      <c r="N1739" s="35">
        <f t="shared" si="83"/>
        <v>167.52</v>
      </c>
    </row>
    <row r="1740" spans="1:14">
      <c r="A1740" s="33">
        <v>41342</v>
      </c>
      <c r="B1740" s="29">
        <v>1175</v>
      </c>
      <c r="C1740">
        <v>5</v>
      </c>
      <c r="D1740" s="34" t="s">
        <v>173</v>
      </c>
      <c r="E1740" s="34" t="s">
        <v>168</v>
      </c>
      <c r="F1740" s="35">
        <v>24.95</v>
      </c>
      <c r="G1740" s="36">
        <v>0</v>
      </c>
      <c r="H1740" s="35">
        <v>24.95</v>
      </c>
      <c r="I1740" s="35">
        <v>12.27</v>
      </c>
      <c r="J1740">
        <v>3</v>
      </c>
      <c r="K1740">
        <v>3017</v>
      </c>
      <c r="L1740" s="37">
        <f t="shared" si="81"/>
        <v>74.849999999999994</v>
      </c>
      <c r="M1740" s="35">
        <f t="shared" si="82"/>
        <v>0</v>
      </c>
      <c r="N1740" s="35">
        <f t="shared" si="83"/>
        <v>38.04</v>
      </c>
    </row>
    <row r="1741" spans="1:14">
      <c r="A1741" s="33">
        <v>41342</v>
      </c>
      <c r="B1741" s="29">
        <v>1176</v>
      </c>
      <c r="C1741">
        <v>25</v>
      </c>
      <c r="D1741" s="34" t="s">
        <v>171</v>
      </c>
      <c r="E1741" s="34" t="s">
        <v>168</v>
      </c>
      <c r="F1741" s="35">
        <v>0.95</v>
      </c>
      <c r="G1741" s="36">
        <v>0.1</v>
      </c>
      <c r="H1741" s="35">
        <v>0.86</v>
      </c>
      <c r="I1741" s="35">
        <v>0.35</v>
      </c>
      <c r="J1741">
        <v>19</v>
      </c>
      <c r="K1741">
        <v>3024</v>
      </c>
      <c r="L1741" s="37">
        <f t="shared" si="81"/>
        <v>16.34</v>
      </c>
      <c r="M1741" s="35">
        <f t="shared" si="82"/>
        <v>8.9999999999999969E-2</v>
      </c>
      <c r="N1741" s="35">
        <f t="shared" si="83"/>
        <v>9.69</v>
      </c>
    </row>
    <row r="1742" spans="1:14">
      <c r="A1742" s="33">
        <v>41342</v>
      </c>
      <c r="B1742" s="29">
        <v>1177</v>
      </c>
      <c r="C1742">
        <v>25</v>
      </c>
      <c r="D1742" s="34" t="s">
        <v>173</v>
      </c>
      <c r="E1742" s="34" t="s">
        <v>168</v>
      </c>
      <c r="F1742" s="35">
        <v>0.95</v>
      </c>
      <c r="G1742" s="36">
        <v>0</v>
      </c>
      <c r="H1742" s="35">
        <v>0.95</v>
      </c>
      <c r="I1742" s="35">
        <v>0.35</v>
      </c>
      <c r="J1742">
        <v>2</v>
      </c>
      <c r="K1742">
        <v>3033</v>
      </c>
      <c r="L1742" s="37">
        <f t="shared" si="81"/>
        <v>1.9</v>
      </c>
      <c r="M1742" s="35">
        <f t="shared" si="82"/>
        <v>0</v>
      </c>
      <c r="N1742" s="35">
        <f t="shared" si="83"/>
        <v>1.2</v>
      </c>
    </row>
    <row r="1743" spans="1:14">
      <c r="A1743" s="33">
        <v>41342</v>
      </c>
      <c r="B1743" s="29">
        <v>1178</v>
      </c>
      <c r="C1743">
        <v>9</v>
      </c>
      <c r="D1743" s="34" t="s">
        <v>171</v>
      </c>
      <c r="E1743" s="34" t="s">
        <v>168</v>
      </c>
      <c r="F1743" s="35">
        <v>48.95</v>
      </c>
      <c r="G1743" s="36">
        <v>0</v>
      </c>
      <c r="H1743" s="35">
        <v>48.95</v>
      </c>
      <c r="I1743" s="35">
        <v>24.52</v>
      </c>
      <c r="J1743">
        <v>13</v>
      </c>
      <c r="K1743">
        <v>3011</v>
      </c>
      <c r="L1743" s="37">
        <f t="shared" si="81"/>
        <v>636.35</v>
      </c>
      <c r="M1743" s="35">
        <f t="shared" si="82"/>
        <v>0</v>
      </c>
      <c r="N1743" s="35">
        <f t="shared" si="83"/>
        <v>317.59000000000003</v>
      </c>
    </row>
    <row r="1744" spans="1:14">
      <c r="A1744" s="33">
        <v>41342</v>
      </c>
      <c r="B1744" s="29">
        <v>1178</v>
      </c>
      <c r="C1744">
        <v>48</v>
      </c>
      <c r="D1744" s="34" t="s">
        <v>171</v>
      </c>
      <c r="E1744" s="34" t="s">
        <v>168</v>
      </c>
      <c r="F1744" s="35">
        <v>3.95</v>
      </c>
      <c r="G1744" s="36">
        <v>0</v>
      </c>
      <c r="H1744" s="35">
        <v>3.95</v>
      </c>
      <c r="I1744" s="35">
        <v>1.43</v>
      </c>
      <c r="J1744">
        <v>7</v>
      </c>
      <c r="K1744">
        <v>3011</v>
      </c>
      <c r="L1744" s="37">
        <f t="shared" si="81"/>
        <v>27.650000000000002</v>
      </c>
      <c r="M1744" s="35">
        <f t="shared" si="82"/>
        <v>0</v>
      </c>
      <c r="N1744" s="35">
        <f t="shared" si="83"/>
        <v>17.640000000000004</v>
      </c>
    </row>
    <row r="1745" spans="1:14">
      <c r="A1745" s="33">
        <v>41342</v>
      </c>
      <c r="B1745" s="29">
        <v>1179</v>
      </c>
      <c r="C1745">
        <v>3</v>
      </c>
      <c r="D1745" s="34" t="s">
        <v>173</v>
      </c>
      <c r="E1745" s="34" t="s">
        <v>168</v>
      </c>
      <c r="F1745" s="35">
        <v>59.95</v>
      </c>
      <c r="G1745" s="36">
        <v>0.1</v>
      </c>
      <c r="H1745" s="35">
        <v>53.96</v>
      </c>
      <c r="I1745" s="35">
        <v>28.73</v>
      </c>
      <c r="J1745">
        <v>3</v>
      </c>
      <c r="K1745">
        <v>3018</v>
      </c>
      <c r="L1745" s="37">
        <f t="shared" si="81"/>
        <v>161.88</v>
      </c>
      <c r="M1745" s="35">
        <f t="shared" si="82"/>
        <v>5.990000000000002</v>
      </c>
      <c r="N1745" s="35">
        <f t="shared" si="83"/>
        <v>75.69</v>
      </c>
    </row>
    <row r="1746" spans="1:14">
      <c r="A1746" s="33">
        <v>41342</v>
      </c>
      <c r="B1746" s="29">
        <v>1180</v>
      </c>
      <c r="C1746">
        <v>42</v>
      </c>
      <c r="D1746" s="34" t="s">
        <v>173</v>
      </c>
      <c r="E1746" s="34" t="s">
        <v>168</v>
      </c>
      <c r="F1746" s="35">
        <v>35.950000000000003</v>
      </c>
      <c r="G1746" s="36">
        <v>0</v>
      </c>
      <c r="H1746" s="35">
        <v>35.950000000000003</v>
      </c>
      <c r="I1746" s="35">
        <v>20.25</v>
      </c>
      <c r="J1746">
        <v>1</v>
      </c>
      <c r="K1746">
        <v>3024</v>
      </c>
      <c r="L1746" s="37">
        <f t="shared" si="81"/>
        <v>35.950000000000003</v>
      </c>
      <c r="M1746" s="35">
        <f t="shared" si="82"/>
        <v>0</v>
      </c>
      <c r="N1746" s="35">
        <f t="shared" si="83"/>
        <v>15.700000000000003</v>
      </c>
    </row>
    <row r="1747" spans="1:14">
      <c r="A1747" s="33">
        <v>41342</v>
      </c>
      <c r="B1747" s="29">
        <v>1181</v>
      </c>
      <c r="C1747">
        <v>20</v>
      </c>
      <c r="D1747" s="34" t="s">
        <v>171</v>
      </c>
      <c r="E1747" s="34" t="s">
        <v>168</v>
      </c>
      <c r="F1747" s="35">
        <v>16.95</v>
      </c>
      <c r="G1747" s="36">
        <v>0</v>
      </c>
      <c r="H1747" s="35">
        <v>16.95</v>
      </c>
      <c r="I1747" s="35">
        <v>6.76</v>
      </c>
      <c r="J1747">
        <v>28</v>
      </c>
      <c r="K1747">
        <v>3019</v>
      </c>
      <c r="L1747" s="37">
        <f t="shared" si="81"/>
        <v>474.59999999999997</v>
      </c>
      <c r="M1747" s="35">
        <f t="shared" si="82"/>
        <v>0</v>
      </c>
      <c r="N1747" s="35">
        <f t="shared" si="83"/>
        <v>285.32</v>
      </c>
    </row>
    <row r="1748" spans="1:14">
      <c r="A1748" s="33">
        <v>41342</v>
      </c>
      <c r="B1748" s="29">
        <v>1181</v>
      </c>
      <c r="C1748">
        <v>14</v>
      </c>
      <c r="D1748" s="34" t="s">
        <v>171</v>
      </c>
      <c r="E1748" s="34" t="s">
        <v>168</v>
      </c>
      <c r="F1748" s="35">
        <v>31.95</v>
      </c>
      <c r="G1748" s="36">
        <v>0</v>
      </c>
      <c r="H1748" s="35">
        <v>31.95</v>
      </c>
      <c r="I1748" s="35">
        <v>17.38</v>
      </c>
      <c r="J1748">
        <v>1</v>
      </c>
      <c r="K1748">
        <v>3019</v>
      </c>
      <c r="L1748" s="37">
        <f t="shared" si="81"/>
        <v>31.95</v>
      </c>
      <c r="M1748" s="35">
        <f t="shared" si="82"/>
        <v>0</v>
      </c>
      <c r="N1748" s="35">
        <f t="shared" si="83"/>
        <v>14.57</v>
      </c>
    </row>
    <row r="1749" spans="1:14">
      <c r="A1749" s="33">
        <v>41342</v>
      </c>
      <c r="B1749" s="29">
        <v>1182</v>
      </c>
      <c r="C1749">
        <v>39</v>
      </c>
      <c r="D1749" s="34" t="s">
        <v>173</v>
      </c>
      <c r="E1749" s="34" t="s">
        <v>168</v>
      </c>
      <c r="F1749" s="35">
        <v>26.95</v>
      </c>
      <c r="G1749" s="36">
        <v>0</v>
      </c>
      <c r="H1749" s="35">
        <v>26.95</v>
      </c>
      <c r="I1749" s="35">
        <v>12.24</v>
      </c>
      <c r="J1749">
        <v>5</v>
      </c>
      <c r="K1749">
        <v>3019</v>
      </c>
      <c r="L1749" s="37">
        <f t="shared" si="81"/>
        <v>134.75</v>
      </c>
      <c r="M1749" s="35">
        <f t="shared" si="82"/>
        <v>0</v>
      </c>
      <c r="N1749" s="35">
        <f t="shared" si="83"/>
        <v>73.55</v>
      </c>
    </row>
    <row r="1750" spans="1:14">
      <c r="A1750" s="33">
        <v>41342</v>
      </c>
      <c r="B1750" s="29">
        <v>1183</v>
      </c>
      <c r="C1750">
        <v>47</v>
      </c>
      <c r="D1750" s="34" t="s">
        <v>171</v>
      </c>
      <c r="E1750" s="34" t="s">
        <v>168</v>
      </c>
      <c r="F1750" s="35">
        <v>28.95</v>
      </c>
      <c r="G1750" s="36">
        <v>0</v>
      </c>
      <c r="H1750" s="35">
        <v>28.95</v>
      </c>
      <c r="I1750" s="35">
        <v>8.86</v>
      </c>
      <c r="J1750">
        <v>9</v>
      </c>
      <c r="K1750">
        <v>3032</v>
      </c>
      <c r="L1750" s="37">
        <f t="shared" si="81"/>
        <v>260.55</v>
      </c>
      <c r="M1750" s="35">
        <f t="shared" si="82"/>
        <v>0</v>
      </c>
      <c r="N1750" s="35">
        <f t="shared" si="83"/>
        <v>180.81</v>
      </c>
    </row>
    <row r="1751" spans="1:14">
      <c r="A1751" s="33">
        <v>41342</v>
      </c>
      <c r="B1751" s="29">
        <v>1184</v>
      </c>
      <c r="C1751">
        <v>10</v>
      </c>
      <c r="D1751" s="34" t="s">
        <v>173</v>
      </c>
      <c r="E1751" s="34" t="s">
        <v>168</v>
      </c>
      <c r="F1751" s="35">
        <v>34.950000000000003</v>
      </c>
      <c r="G1751" s="36">
        <v>0</v>
      </c>
      <c r="H1751" s="35">
        <v>34.950000000000003</v>
      </c>
      <c r="I1751" s="35">
        <v>22.13</v>
      </c>
      <c r="J1751">
        <v>13</v>
      </c>
      <c r="K1751">
        <v>3018</v>
      </c>
      <c r="L1751" s="37">
        <f t="shared" si="81"/>
        <v>454.35</v>
      </c>
      <c r="M1751" s="35">
        <f t="shared" si="82"/>
        <v>0</v>
      </c>
      <c r="N1751" s="35">
        <f t="shared" si="83"/>
        <v>166.66000000000005</v>
      </c>
    </row>
    <row r="1752" spans="1:14">
      <c r="A1752" s="33">
        <v>41342</v>
      </c>
      <c r="B1752" s="29">
        <v>1185</v>
      </c>
      <c r="C1752">
        <v>30</v>
      </c>
      <c r="D1752" s="34" t="s">
        <v>173</v>
      </c>
      <c r="E1752" s="34" t="s">
        <v>168</v>
      </c>
      <c r="F1752" s="35">
        <v>10.95</v>
      </c>
      <c r="G1752" s="36">
        <v>0</v>
      </c>
      <c r="H1752" s="35">
        <v>10.95</v>
      </c>
      <c r="I1752" s="35">
        <v>4.8</v>
      </c>
      <c r="J1752">
        <v>1</v>
      </c>
      <c r="K1752">
        <v>3020</v>
      </c>
      <c r="L1752" s="37">
        <f t="shared" si="81"/>
        <v>10.95</v>
      </c>
      <c r="M1752" s="35">
        <f t="shared" si="82"/>
        <v>0</v>
      </c>
      <c r="N1752" s="35">
        <f t="shared" si="83"/>
        <v>6.1499999999999995</v>
      </c>
    </row>
    <row r="1753" spans="1:14">
      <c r="A1753" s="33">
        <v>41342</v>
      </c>
      <c r="B1753" s="29">
        <v>1186</v>
      </c>
      <c r="C1753">
        <v>16</v>
      </c>
      <c r="D1753" s="34" t="s">
        <v>173</v>
      </c>
      <c r="E1753" s="34" t="s">
        <v>168</v>
      </c>
      <c r="F1753" s="35">
        <v>27.95</v>
      </c>
      <c r="G1753" s="36">
        <v>0</v>
      </c>
      <c r="H1753" s="35">
        <v>27.95</v>
      </c>
      <c r="I1753" s="35">
        <v>15.85</v>
      </c>
      <c r="J1753">
        <v>5</v>
      </c>
      <c r="K1753">
        <v>3027</v>
      </c>
      <c r="L1753" s="37">
        <f t="shared" si="81"/>
        <v>139.75</v>
      </c>
      <c r="M1753" s="35">
        <f t="shared" si="82"/>
        <v>0</v>
      </c>
      <c r="N1753" s="35">
        <f t="shared" si="83"/>
        <v>60.5</v>
      </c>
    </row>
    <row r="1754" spans="1:14">
      <c r="A1754" s="33">
        <v>41342</v>
      </c>
      <c r="B1754" s="29">
        <v>1186</v>
      </c>
      <c r="C1754">
        <v>34</v>
      </c>
      <c r="D1754" s="34" t="s">
        <v>173</v>
      </c>
      <c r="E1754" s="34" t="s">
        <v>168</v>
      </c>
      <c r="F1754" s="35">
        <v>37.950000000000003</v>
      </c>
      <c r="G1754" s="36">
        <v>0.1</v>
      </c>
      <c r="H1754" s="35">
        <v>34.159999999999997</v>
      </c>
      <c r="I1754" s="35">
        <v>15.35</v>
      </c>
      <c r="J1754">
        <v>17</v>
      </c>
      <c r="K1754">
        <v>3027</v>
      </c>
      <c r="L1754" s="37">
        <f t="shared" si="81"/>
        <v>580.71999999999991</v>
      </c>
      <c r="M1754" s="35">
        <f t="shared" si="82"/>
        <v>3.7900000000000063</v>
      </c>
      <c r="N1754" s="35">
        <f t="shared" si="83"/>
        <v>319.76999999999992</v>
      </c>
    </row>
    <row r="1755" spans="1:14">
      <c r="A1755" s="33">
        <v>41342</v>
      </c>
      <c r="B1755" s="29">
        <v>1187</v>
      </c>
      <c r="C1755">
        <v>38</v>
      </c>
      <c r="D1755" s="34" t="s">
        <v>171</v>
      </c>
      <c r="E1755" s="34" t="s">
        <v>168</v>
      </c>
      <c r="F1755" s="35">
        <v>24.95</v>
      </c>
      <c r="G1755" s="36">
        <v>0</v>
      </c>
      <c r="H1755" s="35">
        <v>24.95</v>
      </c>
      <c r="I1755" s="35">
        <v>11.48</v>
      </c>
      <c r="J1755">
        <v>4</v>
      </c>
      <c r="K1755">
        <v>3027</v>
      </c>
      <c r="L1755" s="37">
        <f t="shared" si="81"/>
        <v>99.8</v>
      </c>
      <c r="M1755" s="35">
        <f t="shared" si="82"/>
        <v>0</v>
      </c>
      <c r="N1755" s="35">
        <f t="shared" si="83"/>
        <v>53.879999999999995</v>
      </c>
    </row>
    <row r="1756" spans="1:14">
      <c r="A1756" s="33">
        <v>41342</v>
      </c>
      <c r="B1756" s="29">
        <v>1188</v>
      </c>
      <c r="C1756">
        <v>45</v>
      </c>
      <c r="D1756" s="34" t="s">
        <v>173</v>
      </c>
      <c r="E1756" s="34" t="s">
        <v>168</v>
      </c>
      <c r="F1756" s="35">
        <v>38.950000000000003</v>
      </c>
      <c r="G1756" s="36">
        <v>0</v>
      </c>
      <c r="H1756" s="35">
        <v>38.950000000000003</v>
      </c>
      <c r="I1756" s="35">
        <v>22.33</v>
      </c>
      <c r="J1756">
        <v>1</v>
      </c>
      <c r="K1756">
        <v>3027</v>
      </c>
      <c r="L1756" s="37">
        <f t="shared" si="81"/>
        <v>38.950000000000003</v>
      </c>
      <c r="M1756" s="35">
        <f t="shared" si="82"/>
        <v>0</v>
      </c>
      <c r="N1756" s="35">
        <f t="shared" si="83"/>
        <v>16.620000000000005</v>
      </c>
    </row>
    <row r="1757" spans="1:14">
      <c r="A1757" s="33">
        <v>41342</v>
      </c>
      <c r="B1757" s="29">
        <v>1189</v>
      </c>
      <c r="C1757">
        <v>2</v>
      </c>
      <c r="D1757" s="34" t="s">
        <v>171</v>
      </c>
      <c r="E1757" s="34" t="s">
        <v>168</v>
      </c>
      <c r="F1757" s="35">
        <v>44.95</v>
      </c>
      <c r="G1757" s="36">
        <v>0</v>
      </c>
      <c r="H1757" s="35">
        <v>44.95</v>
      </c>
      <c r="I1757" s="35">
        <v>27.95</v>
      </c>
      <c r="J1757">
        <v>3</v>
      </c>
      <c r="K1757">
        <v>3017</v>
      </c>
      <c r="L1757" s="37">
        <f t="shared" si="81"/>
        <v>134.85000000000002</v>
      </c>
      <c r="M1757" s="35">
        <f t="shared" si="82"/>
        <v>0</v>
      </c>
      <c r="N1757" s="35">
        <f t="shared" si="83"/>
        <v>51.000000000000014</v>
      </c>
    </row>
    <row r="1758" spans="1:14">
      <c r="A1758" s="33">
        <v>41342</v>
      </c>
      <c r="B1758" s="29">
        <v>1189</v>
      </c>
      <c r="C1758">
        <v>5</v>
      </c>
      <c r="D1758" s="34" t="s">
        <v>171</v>
      </c>
      <c r="E1758" s="34" t="s">
        <v>168</v>
      </c>
      <c r="F1758" s="35">
        <v>24.95</v>
      </c>
      <c r="G1758" s="36">
        <v>0</v>
      </c>
      <c r="H1758" s="35">
        <v>24.95</v>
      </c>
      <c r="I1758" s="35">
        <v>12.27</v>
      </c>
      <c r="J1758">
        <v>5</v>
      </c>
      <c r="K1758">
        <v>3017</v>
      </c>
      <c r="L1758" s="37">
        <f t="shared" si="81"/>
        <v>124.75</v>
      </c>
      <c r="M1758" s="35">
        <f t="shared" si="82"/>
        <v>0</v>
      </c>
      <c r="N1758" s="35">
        <f t="shared" si="83"/>
        <v>63.4</v>
      </c>
    </row>
    <row r="1759" spans="1:14">
      <c r="A1759" s="33">
        <v>41342</v>
      </c>
      <c r="B1759" s="29">
        <v>1189</v>
      </c>
      <c r="C1759">
        <v>1</v>
      </c>
      <c r="D1759" s="34" t="s">
        <v>171</v>
      </c>
      <c r="E1759" s="34" t="s">
        <v>168</v>
      </c>
      <c r="F1759" s="35">
        <v>43.95</v>
      </c>
      <c r="G1759" s="36">
        <v>0</v>
      </c>
      <c r="H1759" s="35">
        <v>43.95</v>
      </c>
      <c r="I1759" s="35">
        <v>25.6</v>
      </c>
      <c r="J1759">
        <v>7</v>
      </c>
      <c r="K1759">
        <v>3017</v>
      </c>
      <c r="L1759" s="37">
        <f t="shared" si="81"/>
        <v>307.65000000000003</v>
      </c>
      <c r="M1759" s="35">
        <f t="shared" si="82"/>
        <v>0</v>
      </c>
      <c r="N1759" s="35">
        <f t="shared" si="83"/>
        <v>128.45000000000002</v>
      </c>
    </row>
    <row r="1760" spans="1:14">
      <c r="A1760" s="33">
        <v>41342</v>
      </c>
      <c r="B1760" s="29">
        <v>1190</v>
      </c>
      <c r="C1760">
        <v>28</v>
      </c>
      <c r="D1760" s="34" t="s">
        <v>171</v>
      </c>
      <c r="E1760" s="34" t="s">
        <v>168</v>
      </c>
      <c r="F1760" s="35">
        <v>0.95</v>
      </c>
      <c r="G1760" s="36">
        <v>0</v>
      </c>
      <c r="H1760" s="35">
        <v>0.95</v>
      </c>
      <c r="I1760" s="35">
        <v>0.5</v>
      </c>
      <c r="J1760">
        <v>23</v>
      </c>
      <c r="K1760">
        <v>3023</v>
      </c>
      <c r="L1760" s="37">
        <f t="shared" si="81"/>
        <v>21.849999999999998</v>
      </c>
      <c r="M1760" s="35">
        <f t="shared" si="82"/>
        <v>0</v>
      </c>
      <c r="N1760" s="35">
        <f t="shared" si="83"/>
        <v>10.35</v>
      </c>
    </row>
    <row r="1761" spans="1:14">
      <c r="A1761" s="33">
        <v>41342</v>
      </c>
      <c r="B1761" s="29">
        <v>1191</v>
      </c>
      <c r="C1761">
        <v>39</v>
      </c>
      <c r="D1761" s="34" t="s">
        <v>171</v>
      </c>
      <c r="E1761" s="34" t="s">
        <v>168</v>
      </c>
      <c r="F1761" s="35">
        <v>26.95</v>
      </c>
      <c r="G1761" s="36">
        <v>0.1</v>
      </c>
      <c r="H1761" s="35">
        <v>24.26</v>
      </c>
      <c r="I1761" s="35">
        <v>12.24</v>
      </c>
      <c r="J1761">
        <v>14</v>
      </c>
      <c r="K1761">
        <v>3010</v>
      </c>
      <c r="L1761" s="37">
        <f t="shared" si="81"/>
        <v>339.64000000000004</v>
      </c>
      <c r="M1761" s="35">
        <f t="shared" si="82"/>
        <v>2.6899999999999977</v>
      </c>
      <c r="N1761" s="35">
        <f t="shared" si="83"/>
        <v>168.28000000000003</v>
      </c>
    </row>
    <row r="1762" spans="1:14">
      <c r="A1762" s="33">
        <v>41342</v>
      </c>
      <c r="B1762" s="29">
        <v>1192</v>
      </c>
      <c r="C1762">
        <v>8</v>
      </c>
      <c r="D1762" s="34" t="s">
        <v>173</v>
      </c>
      <c r="E1762" s="34" t="s">
        <v>168</v>
      </c>
      <c r="F1762" s="35">
        <v>7.95</v>
      </c>
      <c r="G1762" s="36">
        <v>0</v>
      </c>
      <c r="H1762" s="35">
        <v>7.95</v>
      </c>
      <c r="I1762" s="35">
        <v>4.53</v>
      </c>
      <c r="J1762">
        <v>28</v>
      </c>
      <c r="K1762">
        <v>3033</v>
      </c>
      <c r="L1762" s="37">
        <f t="shared" si="81"/>
        <v>222.6</v>
      </c>
      <c r="M1762" s="35">
        <f t="shared" si="82"/>
        <v>0</v>
      </c>
      <c r="N1762" s="35">
        <f t="shared" si="83"/>
        <v>95.759999999999991</v>
      </c>
    </row>
    <row r="1763" spans="1:14">
      <c r="A1763" s="33">
        <v>41342</v>
      </c>
      <c r="B1763" s="29">
        <v>1193</v>
      </c>
      <c r="C1763">
        <v>22</v>
      </c>
      <c r="D1763" s="34" t="s">
        <v>171</v>
      </c>
      <c r="E1763" s="34" t="s">
        <v>168</v>
      </c>
      <c r="F1763" s="35">
        <v>0.95</v>
      </c>
      <c r="G1763" s="36">
        <v>0</v>
      </c>
      <c r="H1763" s="35">
        <v>0.95</v>
      </c>
      <c r="I1763" s="35">
        <v>0.56999999999999995</v>
      </c>
      <c r="J1763">
        <v>17</v>
      </c>
      <c r="K1763">
        <v>3025</v>
      </c>
      <c r="L1763" s="37">
        <f t="shared" si="81"/>
        <v>16.149999999999999</v>
      </c>
      <c r="M1763" s="35">
        <f t="shared" si="82"/>
        <v>0</v>
      </c>
      <c r="N1763" s="35">
        <f t="shared" si="83"/>
        <v>6.46</v>
      </c>
    </row>
    <row r="1764" spans="1:14">
      <c r="A1764" s="33">
        <v>41342</v>
      </c>
      <c r="B1764" s="29">
        <v>1194</v>
      </c>
      <c r="C1764">
        <v>50</v>
      </c>
      <c r="D1764" s="34" t="s">
        <v>173</v>
      </c>
      <c r="E1764" s="34" t="s">
        <v>168</v>
      </c>
      <c r="F1764" s="35">
        <v>24.95</v>
      </c>
      <c r="G1764" s="36">
        <v>0</v>
      </c>
      <c r="H1764" s="35">
        <v>24.95</v>
      </c>
      <c r="I1764" s="35">
        <v>12.14</v>
      </c>
      <c r="J1764">
        <v>3</v>
      </c>
      <c r="K1764">
        <v>3031</v>
      </c>
      <c r="L1764" s="37">
        <f t="shared" si="81"/>
        <v>74.849999999999994</v>
      </c>
      <c r="M1764" s="35">
        <f t="shared" si="82"/>
        <v>0</v>
      </c>
      <c r="N1764" s="35">
        <f t="shared" si="83"/>
        <v>38.429999999999993</v>
      </c>
    </row>
    <row r="1765" spans="1:14">
      <c r="A1765" s="33">
        <v>41342</v>
      </c>
      <c r="B1765" s="29">
        <v>1195</v>
      </c>
      <c r="C1765">
        <v>17</v>
      </c>
      <c r="D1765" s="34" t="s">
        <v>171</v>
      </c>
      <c r="E1765" s="34" t="s">
        <v>168</v>
      </c>
      <c r="F1765" s="35">
        <v>49.95</v>
      </c>
      <c r="G1765" s="36">
        <v>0</v>
      </c>
      <c r="H1765" s="35">
        <v>49.95</v>
      </c>
      <c r="I1765" s="35">
        <v>23.93</v>
      </c>
      <c r="J1765">
        <v>23</v>
      </c>
      <c r="K1765">
        <v>3019</v>
      </c>
      <c r="L1765" s="37">
        <f t="shared" si="81"/>
        <v>1148.8500000000001</v>
      </c>
      <c r="M1765" s="35">
        <f t="shared" si="82"/>
        <v>0</v>
      </c>
      <c r="N1765" s="35">
        <f t="shared" si="83"/>
        <v>598.46</v>
      </c>
    </row>
    <row r="1766" spans="1:14">
      <c r="A1766" s="33">
        <v>41342</v>
      </c>
      <c r="B1766" s="29">
        <v>1195</v>
      </c>
      <c r="C1766">
        <v>26</v>
      </c>
      <c r="D1766" s="34" t="s">
        <v>171</v>
      </c>
      <c r="E1766" s="34" t="s">
        <v>168</v>
      </c>
      <c r="F1766" s="35">
        <v>0.95</v>
      </c>
      <c r="G1766" s="36">
        <v>0.1</v>
      </c>
      <c r="H1766" s="35">
        <v>0.86</v>
      </c>
      <c r="I1766" s="35">
        <v>0.42</v>
      </c>
      <c r="J1766">
        <v>7</v>
      </c>
      <c r="K1766">
        <v>3019</v>
      </c>
      <c r="L1766" s="37">
        <f t="shared" si="81"/>
        <v>6.02</v>
      </c>
      <c r="M1766" s="35">
        <f t="shared" si="82"/>
        <v>8.9999999999999969E-2</v>
      </c>
      <c r="N1766" s="35">
        <f t="shared" si="83"/>
        <v>3.08</v>
      </c>
    </row>
    <row r="1767" spans="1:14">
      <c r="A1767" s="33">
        <v>41342</v>
      </c>
      <c r="B1767" s="29">
        <v>1196</v>
      </c>
      <c r="C1767">
        <v>32</v>
      </c>
      <c r="D1767" s="34" t="s">
        <v>173</v>
      </c>
      <c r="E1767" s="34" t="s">
        <v>168</v>
      </c>
      <c r="F1767" s="35">
        <v>22.95</v>
      </c>
      <c r="G1767" s="36">
        <v>0.1</v>
      </c>
      <c r="H1767" s="35">
        <v>20.66</v>
      </c>
      <c r="I1767" s="35">
        <v>11.78</v>
      </c>
      <c r="J1767">
        <v>4</v>
      </c>
      <c r="K1767">
        <v>3027</v>
      </c>
      <c r="L1767" s="37">
        <f t="shared" si="81"/>
        <v>82.64</v>
      </c>
      <c r="M1767" s="35">
        <f t="shared" si="82"/>
        <v>2.2899999999999991</v>
      </c>
      <c r="N1767" s="35">
        <f t="shared" si="83"/>
        <v>35.520000000000003</v>
      </c>
    </row>
    <row r="1768" spans="1:14">
      <c r="A1768" s="33">
        <v>41342</v>
      </c>
      <c r="B1768" s="29">
        <v>1197</v>
      </c>
      <c r="C1768">
        <v>13</v>
      </c>
      <c r="D1768" s="34" t="s">
        <v>171</v>
      </c>
      <c r="E1768" s="34" t="s">
        <v>168</v>
      </c>
      <c r="F1768" s="35">
        <v>26.95</v>
      </c>
      <c r="G1768" s="36">
        <v>0</v>
      </c>
      <c r="H1768" s="35">
        <v>26.95</v>
      </c>
      <c r="I1768" s="35">
        <v>13.26</v>
      </c>
      <c r="J1768">
        <v>3</v>
      </c>
      <c r="K1768">
        <v>3025</v>
      </c>
      <c r="L1768" s="37">
        <f t="shared" si="81"/>
        <v>80.849999999999994</v>
      </c>
      <c r="M1768" s="35">
        <f t="shared" si="82"/>
        <v>0</v>
      </c>
      <c r="N1768" s="35">
        <f t="shared" si="83"/>
        <v>41.07</v>
      </c>
    </row>
    <row r="1769" spans="1:14">
      <c r="A1769" s="33">
        <v>41342</v>
      </c>
      <c r="B1769" s="29">
        <v>1198</v>
      </c>
      <c r="C1769">
        <v>11</v>
      </c>
      <c r="D1769" s="34" t="s">
        <v>171</v>
      </c>
      <c r="E1769" s="34" t="s">
        <v>168</v>
      </c>
      <c r="F1769" s="35">
        <v>65.95</v>
      </c>
      <c r="G1769" s="36">
        <v>0</v>
      </c>
      <c r="H1769" s="35">
        <v>65.95</v>
      </c>
      <c r="I1769" s="35">
        <v>37.97</v>
      </c>
      <c r="J1769">
        <v>14</v>
      </c>
      <c r="K1769">
        <v>3028</v>
      </c>
      <c r="L1769" s="37">
        <f t="shared" si="81"/>
        <v>923.30000000000007</v>
      </c>
      <c r="M1769" s="35">
        <f t="shared" si="82"/>
        <v>0</v>
      </c>
      <c r="N1769" s="35">
        <f t="shared" si="83"/>
        <v>391.72</v>
      </c>
    </row>
    <row r="1770" spans="1:14">
      <c r="A1770" s="33">
        <v>41342</v>
      </c>
      <c r="B1770" s="29">
        <v>1199</v>
      </c>
      <c r="C1770">
        <v>33</v>
      </c>
      <c r="D1770" s="34" t="s">
        <v>173</v>
      </c>
      <c r="E1770" s="34" t="s">
        <v>168</v>
      </c>
      <c r="F1770" s="35">
        <v>19.95</v>
      </c>
      <c r="G1770" s="36">
        <v>0</v>
      </c>
      <c r="H1770" s="35">
        <v>19.95</v>
      </c>
      <c r="I1770" s="35">
        <v>9.7799999999999994</v>
      </c>
      <c r="J1770">
        <v>12</v>
      </c>
      <c r="K1770">
        <v>3019</v>
      </c>
      <c r="L1770" s="37">
        <f t="shared" si="81"/>
        <v>239.39999999999998</v>
      </c>
      <c r="M1770" s="35">
        <f t="shared" si="82"/>
        <v>0</v>
      </c>
      <c r="N1770" s="35">
        <f t="shared" si="83"/>
        <v>122.03999999999999</v>
      </c>
    </row>
    <row r="1771" spans="1:14">
      <c r="A1771" s="33">
        <v>41342</v>
      </c>
      <c r="B1771" s="29">
        <v>1200</v>
      </c>
      <c r="C1771">
        <v>46</v>
      </c>
      <c r="D1771" s="34" t="s">
        <v>171</v>
      </c>
      <c r="E1771" s="34" t="s">
        <v>168</v>
      </c>
      <c r="F1771" s="35">
        <v>55.95</v>
      </c>
      <c r="G1771" s="36">
        <v>0</v>
      </c>
      <c r="H1771" s="35">
        <v>55.95</v>
      </c>
      <c r="I1771" s="35">
        <v>32.47</v>
      </c>
      <c r="J1771">
        <v>19</v>
      </c>
      <c r="K1771">
        <v>3016</v>
      </c>
      <c r="L1771" s="37">
        <f t="shared" si="81"/>
        <v>1063.05</v>
      </c>
      <c r="M1771" s="35">
        <f t="shared" si="82"/>
        <v>0</v>
      </c>
      <c r="N1771" s="35">
        <f t="shared" si="83"/>
        <v>446.12000000000006</v>
      </c>
    </row>
    <row r="1772" spans="1:14">
      <c r="A1772" s="33">
        <v>41342</v>
      </c>
      <c r="B1772" s="29">
        <v>1201</v>
      </c>
      <c r="C1772">
        <v>12</v>
      </c>
      <c r="D1772" s="34" t="s">
        <v>173</v>
      </c>
      <c r="E1772" s="34" t="s">
        <v>168</v>
      </c>
      <c r="F1772" s="35">
        <v>47.95</v>
      </c>
      <c r="G1772" s="36">
        <v>0</v>
      </c>
      <c r="H1772" s="35">
        <v>47.95</v>
      </c>
      <c r="I1772" s="35">
        <v>20.7</v>
      </c>
      <c r="J1772">
        <v>1</v>
      </c>
      <c r="K1772">
        <v>3032</v>
      </c>
      <c r="L1772" s="37">
        <f t="shared" si="81"/>
        <v>47.95</v>
      </c>
      <c r="M1772" s="35">
        <f t="shared" si="82"/>
        <v>0</v>
      </c>
      <c r="N1772" s="35">
        <f t="shared" si="83"/>
        <v>27.250000000000004</v>
      </c>
    </row>
    <row r="1773" spans="1:14">
      <c r="A1773" s="33">
        <v>41342</v>
      </c>
      <c r="B1773" s="29">
        <v>1202</v>
      </c>
      <c r="C1773">
        <v>13</v>
      </c>
      <c r="D1773" s="34" t="s">
        <v>171</v>
      </c>
      <c r="E1773" s="34" t="s">
        <v>168</v>
      </c>
      <c r="F1773" s="35">
        <v>26.95</v>
      </c>
      <c r="G1773" s="36">
        <v>0.1</v>
      </c>
      <c r="H1773" s="35">
        <v>24.26</v>
      </c>
      <c r="I1773" s="35">
        <v>13.26</v>
      </c>
      <c r="J1773">
        <v>4</v>
      </c>
      <c r="K1773">
        <v>3024</v>
      </c>
      <c r="L1773" s="37">
        <f t="shared" si="81"/>
        <v>97.04</v>
      </c>
      <c r="M1773" s="35">
        <f t="shared" si="82"/>
        <v>2.6899999999999977</v>
      </c>
      <c r="N1773" s="35">
        <f t="shared" si="83"/>
        <v>44.000000000000007</v>
      </c>
    </row>
    <row r="1774" spans="1:14">
      <c r="A1774" s="33">
        <v>41342</v>
      </c>
      <c r="B1774" s="29">
        <v>1202</v>
      </c>
      <c r="C1774">
        <v>21</v>
      </c>
      <c r="D1774" s="34" t="s">
        <v>171</v>
      </c>
      <c r="E1774" s="34" t="s">
        <v>168</v>
      </c>
      <c r="F1774" s="35">
        <v>26.95</v>
      </c>
      <c r="G1774" s="36">
        <v>0</v>
      </c>
      <c r="H1774" s="35">
        <v>26.95</v>
      </c>
      <c r="I1774" s="35">
        <v>12.42</v>
      </c>
      <c r="J1774">
        <v>6</v>
      </c>
      <c r="K1774">
        <v>3024</v>
      </c>
      <c r="L1774" s="37">
        <f t="shared" si="81"/>
        <v>161.69999999999999</v>
      </c>
      <c r="M1774" s="35">
        <f t="shared" si="82"/>
        <v>0</v>
      </c>
      <c r="N1774" s="35">
        <f t="shared" si="83"/>
        <v>87.179999999999993</v>
      </c>
    </row>
    <row r="1775" spans="1:14">
      <c r="A1775" s="33">
        <v>41342</v>
      </c>
      <c r="B1775" s="29">
        <v>1203</v>
      </c>
      <c r="C1775">
        <v>21</v>
      </c>
      <c r="D1775" s="34" t="s">
        <v>173</v>
      </c>
      <c r="E1775" s="34" t="s">
        <v>168</v>
      </c>
      <c r="F1775" s="35">
        <v>26.95</v>
      </c>
      <c r="G1775" s="36">
        <v>0</v>
      </c>
      <c r="H1775" s="35">
        <v>26.95</v>
      </c>
      <c r="I1775" s="35">
        <v>12.42</v>
      </c>
      <c r="J1775">
        <v>8</v>
      </c>
      <c r="K1775">
        <v>3023</v>
      </c>
      <c r="L1775" s="37">
        <f t="shared" si="81"/>
        <v>215.6</v>
      </c>
      <c r="M1775" s="35">
        <f t="shared" si="82"/>
        <v>0</v>
      </c>
      <c r="N1775" s="35">
        <f t="shared" si="83"/>
        <v>116.24</v>
      </c>
    </row>
    <row r="1776" spans="1:14">
      <c r="A1776" s="33">
        <v>41342</v>
      </c>
      <c r="B1776" s="29">
        <v>1203</v>
      </c>
      <c r="C1776">
        <v>39</v>
      </c>
      <c r="D1776" s="34" t="s">
        <v>173</v>
      </c>
      <c r="E1776" s="34" t="s">
        <v>168</v>
      </c>
      <c r="F1776" s="35">
        <v>26.95</v>
      </c>
      <c r="G1776" s="36">
        <v>0</v>
      </c>
      <c r="H1776" s="35">
        <v>26.95</v>
      </c>
      <c r="I1776" s="35">
        <v>12.24</v>
      </c>
      <c r="J1776">
        <v>17</v>
      </c>
      <c r="K1776">
        <v>3023</v>
      </c>
      <c r="L1776" s="37">
        <f t="shared" si="81"/>
        <v>458.15</v>
      </c>
      <c r="M1776" s="35">
        <f t="shared" si="82"/>
        <v>0</v>
      </c>
      <c r="N1776" s="35">
        <f t="shared" si="83"/>
        <v>250.07</v>
      </c>
    </row>
    <row r="1777" spans="1:14">
      <c r="A1777" s="33">
        <v>41342</v>
      </c>
      <c r="B1777" s="29">
        <v>1204</v>
      </c>
      <c r="C1777">
        <v>14</v>
      </c>
      <c r="D1777" s="34" t="s">
        <v>171</v>
      </c>
      <c r="E1777" s="34" t="s">
        <v>168</v>
      </c>
      <c r="F1777" s="35">
        <v>31.95</v>
      </c>
      <c r="G1777" s="36">
        <v>0</v>
      </c>
      <c r="H1777" s="35">
        <v>31.95</v>
      </c>
      <c r="I1777" s="35">
        <v>17.38</v>
      </c>
      <c r="J1777">
        <v>4</v>
      </c>
      <c r="K1777">
        <v>3029</v>
      </c>
      <c r="L1777" s="37">
        <f t="shared" si="81"/>
        <v>127.8</v>
      </c>
      <c r="M1777" s="35">
        <f t="shared" si="82"/>
        <v>0</v>
      </c>
      <c r="N1777" s="35">
        <f t="shared" si="83"/>
        <v>58.28</v>
      </c>
    </row>
    <row r="1778" spans="1:14">
      <c r="A1778" s="33">
        <v>41342</v>
      </c>
      <c r="B1778" s="29">
        <v>1205</v>
      </c>
      <c r="C1778">
        <v>7</v>
      </c>
      <c r="D1778" s="34" t="s">
        <v>173</v>
      </c>
      <c r="E1778" s="34" t="s">
        <v>168</v>
      </c>
      <c r="F1778" s="35">
        <v>20.95</v>
      </c>
      <c r="G1778" s="36">
        <v>0</v>
      </c>
      <c r="H1778" s="35">
        <v>20.95</v>
      </c>
      <c r="I1778" s="35">
        <v>10.039999999999999</v>
      </c>
      <c r="J1778">
        <v>12</v>
      </c>
      <c r="K1778">
        <v>3023</v>
      </c>
      <c r="L1778" s="37">
        <f t="shared" si="81"/>
        <v>251.39999999999998</v>
      </c>
      <c r="M1778" s="35">
        <f t="shared" si="82"/>
        <v>0</v>
      </c>
      <c r="N1778" s="35">
        <f t="shared" si="83"/>
        <v>130.92000000000002</v>
      </c>
    </row>
    <row r="1779" spans="1:14">
      <c r="A1779" s="33">
        <v>41342</v>
      </c>
      <c r="B1779" s="29">
        <v>1206</v>
      </c>
      <c r="C1779">
        <v>47</v>
      </c>
      <c r="D1779" s="34" t="s">
        <v>171</v>
      </c>
      <c r="E1779" s="34" t="s">
        <v>168</v>
      </c>
      <c r="F1779" s="35">
        <v>28.95</v>
      </c>
      <c r="G1779" s="36">
        <v>0</v>
      </c>
      <c r="H1779" s="35">
        <v>28.95</v>
      </c>
      <c r="I1779" s="35">
        <v>8.86</v>
      </c>
      <c r="J1779">
        <v>23</v>
      </c>
      <c r="K1779">
        <v>3019</v>
      </c>
      <c r="L1779" s="37">
        <f t="shared" si="81"/>
        <v>665.85</v>
      </c>
      <c r="M1779" s="35">
        <f t="shared" si="82"/>
        <v>0</v>
      </c>
      <c r="N1779" s="35">
        <f t="shared" si="83"/>
        <v>462.07</v>
      </c>
    </row>
    <row r="1780" spans="1:14">
      <c r="A1780" s="33">
        <v>41342</v>
      </c>
      <c r="B1780" s="29">
        <v>1207</v>
      </c>
      <c r="C1780">
        <v>3</v>
      </c>
      <c r="D1780" s="34" t="s">
        <v>173</v>
      </c>
      <c r="E1780" s="34" t="s">
        <v>168</v>
      </c>
      <c r="F1780" s="35">
        <v>59.95</v>
      </c>
      <c r="G1780" s="36">
        <v>0.1</v>
      </c>
      <c r="H1780" s="35">
        <v>53.96</v>
      </c>
      <c r="I1780" s="35">
        <v>28.73</v>
      </c>
      <c r="J1780">
        <v>11</v>
      </c>
      <c r="K1780">
        <v>3016</v>
      </c>
      <c r="L1780" s="37">
        <f t="shared" si="81"/>
        <v>593.56000000000006</v>
      </c>
      <c r="M1780" s="35">
        <f t="shared" si="82"/>
        <v>5.990000000000002</v>
      </c>
      <c r="N1780" s="35">
        <f t="shared" si="83"/>
        <v>277.53000000000003</v>
      </c>
    </row>
    <row r="1781" spans="1:14">
      <c r="A1781" s="33">
        <v>41342</v>
      </c>
      <c r="B1781" s="29">
        <v>1207</v>
      </c>
      <c r="C1781">
        <v>12</v>
      </c>
      <c r="D1781" s="34" t="s">
        <v>173</v>
      </c>
      <c r="E1781" s="34" t="s">
        <v>168</v>
      </c>
      <c r="F1781" s="35">
        <v>47.95</v>
      </c>
      <c r="G1781" s="36">
        <v>0</v>
      </c>
      <c r="H1781" s="35">
        <v>47.95</v>
      </c>
      <c r="I1781" s="35">
        <v>20.7</v>
      </c>
      <c r="J1781">
        <v>3</v>
      </c>
      <c r="K1781">
        <v>3016</v>
      </c>
      <c r="L1781" s="37">
        <f t="shared" si="81"/>
        <v>143.85000000000002</v>
      </c>
      <c r="M1781" s="35">
        <f t="shared" si="82"/>
        <v>0</v>
      </c>
      <c r="N1781" s="35">
        <f t="shared" si="83"/>
        <v>81.750000000000014</v>
      </c>
    </row>
    <row r="1782" spans="1:14">
      <c r="A1782" s="33">
        <v>41342</v>
      </c>
      <c r="B1782" s="29">
        <v>1207</v>
      </c>
      <c r="C1782">
        <v>25</v>
      </c>
      <c r="D1782" s="34" t="s">
        <v>173</v>
      </c>
      <c r="E1782" s="34" t="s">
        <v>168</v>
      </c>
      <c r="F1782" s="35">
        <v>0.95</v>
      </c>
      <c r="G1782" s="36">
        <v>0</v>
      </c>
      <c r="H1782" s="35">
        <v>0.95</v>
      </c>
      <c r="I1782" s="35">
        <v>0.35</v>
      </c>
      <c r="J1782">
        <v>32</v>
      </c>
      <c r="K1782">
        <v>3016</v>
      </c>
      <c r="L1782" s="37">
        <f t="shared" si="81"/>
        <v>30.4</v>
      </c>
      <c r="M1782" s="35">
        <f t="shared" si="82"/>
        <v>0</v>
      </c>
      <c r="N1782" s="35">
        <f t="shared" si="83"/>
        <v>19.2</v>
      </c>
    </row>
    <row r="1783" spans="1:14">
      <c r="A1783" s="33">
        <v>41343</v>
      </c>
      <c r="B1783" s="29">
        <v>1208</v>
      </c>
      <c r="C1783">
        <v>40</v>
      </c>
      <c r="D1783" s="34" t="s">
        <v>173</v>
      </c>
      <c r="E1783" s="34" t="s">
        <v>168</v>
      </c>
      <c r="F1783" s="35">
        <v>16.95</v>
      </c>
      <c r="G1783" s="36">
        <v>0</v>
      </c>
      <c r="H1783" s="35">
        <v>16.95</v>
      </c>
      <c r="I1783" s="35">
        <v>6.53</v>
      </c>
      <c r="J1783">
        <v>17</v>
      </c>
      <c r="K1783">
        <v>3015</v>
      </c>
      <c r="L1783" s="37">
        <f t="shared" si="81"/>
        <v>288.14999999999998</v>
      </c>
      <c r="M1783" s="35">
        <f t="shared" si="82"/>
        <v>0</v>
      </c>
      <c r="N1783" s="35">
        <f t="shared" si="83"/>
        <v>177.13999999999996</v>
      </c>
    </row>
    <row r="1784" spans="1:14">
      <c r="A1784" s="33">
        <v>41343</v>
      </c>
      <c r="B1784" s="29">
        <v>1209</v>
      </c>
      <c r="C1784">
        <v>25</v>
      </c>
      <c r="D1784" s="34" t="s">
        <v>167</v>
      </c>
      <c r="E1784" s="34" t="s">
        <v>168</v>
      </c>
      <c r="F1784" s="35">
        <v>0.95</v>
      </c>
      <c r="G1784" s="36">
        <v>0</v>
      </c>
      <c r="H1784" s="35">
        <v>0.95</v>
      </c>
      <c r="I1784" s="35">
        <v>0.35</v>
      </c>
      <c r="J1784">
        <v>4</v>
      </c>
      <c r="K1784">
        <v>3019</v>
      </c>
      <c r="L1784" s="37">
        <f t="shared" si="81"/>
        <v>3.8</v>
      </c>
      <c r="M1784" s="35">
        <f t="shared" si="82"/>
        <v>0</v>
      </c>
      <c r="N1784" s="35">
        <f t="shared" si="83"/>
        <v>2.4</v>
      </c>
    </row>
    <row r="1785" spans="1:14">
      <c r="A1785" s="33">
        <v>41343</v>
      </c>
      <c r="B1785" s="29">
        <v>1210</v>
      </c>
      <c r="C1785">
        <v>14</v>
      </c>
      <c r="D1785" s="34" t="s">
        <v>167</v>
      </c>
      <c r="E1785" s="34" t="s">
        <v>168</v>
      </c>
      <c r="F1785" s="35">
        <v>31.95</v>
      </c>
      <c r="G1785" s="36">
        <v>0</v>
      </c>
      <c r="H1785" s="35">
        <v>31.95</v>
      </c>
      <c r="I1785" s="35">
        <v>17.38</v>
      </c>
      <c r="J1785">
        <v>3</v>
      </c>
      <c r="K1785">
        <v>3015</v>
      </c>
      <c r="L1785" s="37">
        <f t="shared" si="81"/>
        <v>95.85</v>
      </c>
      <c r="M1785" s="35">
        <f t="shared" si="82"/>
        <v>0</v>
      </c>
      <c r="N1785" s="35">
        <f t="shared" si="83"/>
        <v>43.71</v>
      </c>
    </row>
    <row r="1786" spans="1:14">
      <c r="A1786" s="33">
        <v>41343</v>
      </c>
      <c r="B1786" s="29">
        <v>1211</v>
      </c>
      <c r="C1786">
        <v>9</v>
      </c>
      <c r="D1786" s="34" t="s">
        <v>171</v>
      </c>
      <c r="E1786" s="34" t="s">
        <v>168</v>
      </c>
      <c r="F1786" s="35">
        <v>48.95</v>
      </c>
      <c r="G1786" s="36">
        <v>0</v>
      </c>
      <c r="H1786" s="35">
        <v>48.95</v>
      </c>
      <c r="I1786" s="35">
        <v>24.52</v>
      </c>
      <c r="J1786">
        <v>25</v>
      </c>
      <c r="K1786">
        <v>3016</v>
      </c>
      <c r="L1786" s="37">
        <f t="shared" si="81"/>
        <v>1223.75</v>
      </c>
      <c r="M1786" s="35">
        <f t="shared" si="82"/>
        <v>0</v>
      </c>
      <c r="N1786" s="35">
        <f t="shared" si="83"/>
        <v>610.75000000000011</v>
      </c>
    </row>
    <row r="1787" spans="1:14">
      <c r="A1787" s="33">
        <v>41343</v>
      </c>
      <c r="B1787" s="29">
        <v>1211</v>
      </c>
      <c r="C1787">
        <v>40</v>
      </c>
      <c r="D1787" s="34" t="s">
        <v>171</v>
      </c>
      <c r="E1787" s="34" t="s">
        <v>168</v>
      </c>
      <c r="F1787" s="35">
        <v>16.95</v>
      </c>
      <c r="G1787" s="36">
        <v>0</v>
      </c>
      <c r="H1787" s="35">
        <v>16.95</v>
      </c>
      <c r="I1787" s="35">
        <v>6.53</v>
      </c>
      <c r="J1787">
        <v>17</v>
      </c>
      <c r="K1787">
        <v>3016</v>
      </c>
      <c r="L1787" s="37">
        <f t="shared" si="81"/>
        <v>288.14999999999998</v>
      </c>
      <c r="M1787" s="35">
        <f t="shared" si="82"/>
        <v>0</v>
      </c>
      <c r="N1787" s="35">
        <f t="shared" si="83"/>
        <v>177.13999999999996</v>
      </c>
    </row>
    <row r="1788" spans="1:14">
      <c r="A1788" s="33">
        <v>41343</v>
      </c>
      <c r="B1788" s="29">
        <v>1211</v>
      </c>
      <c r="C1788">
        <v>43</v>
      </c>
      <c r="D1788" s="34" t="s">
        <v>171</v>
      </c>
      <c r="E1788" s="34" t="s">
        <v>168</v>
      </c>
      <c r="F1788" s="35">
        <v>11.95</v>
      </c>
      <c r="G1788" s="36">
        <v>0</v>
      </c>
      <c r="H1788" s="35">
        <v>11.95</v>
      </c>
      <c r="I1788" s="35">
        <v>3.32</v>
      </c>
      <c r="J1788">
        <v>1</v>
      </c>
      <c r="K1788">
        <v>3016</v>
      </c>
      <c r="L1788" s="37">
        <f t="shared" si="81"/>
        <v>11.95</v>
      </c>
      <c r="M1788" s="35">
        <f t="shared" si="82"/>
        <v>0</v>
      </c>
      <c r="N1788" s="35">
        <f t="shared" si="83"/>
        <v>8.629999999999999</v>
      </c>
    </row>
    <row r="1789" spans="1:14">
      <c r="A1789" s="33">
        <v>41343</v>
      </c>
      <c r="B1789" s="29">
        <v>1211</v>
      </c>
      <c r="C1789">
        <v>22</v>
      </c>
      <c r="D1789" s="34" t="s">
        <v>171</v>
      </c>
      <c r="E1789" s="34" t="s">
        <v>168</v>
      </c>
      <c r="F1789" s="35">
        <v>0.95</v>
      </c>
      <c r="G1789" s="36">
        <v>0</v>
      </c>
      <c r="H1789" s="35">
        <v>0.95</v>
      </c>
      <c r="I1789" s="35">
        <v>0.56999999999999995</v>
      </c>
      <c r="J1789">
        <v>4</v>
      </c>
      <c r="K1789">
        <v>3016</v>
      </c>
      <c r="L1789" s="37">
        <f t="shared" si="81"/>
        <v>3.8</v>
      </c>
      <c r="M1789" s="35">
        <f t="shared" si="82"/>
        <v>0</v>
      </c>
      <c r="N1789" s="35">
        <f t="shared" si="83"/>
        <v>1.52</v>
      </c>
    </row>
    <row r="1790" spans="1:14">
      <c r="A1790" s="33">
        <v>41343</v>
      </c>
      <c r="B1790" s="29">
        <v>1212</v>
      </c>
      <c r="C1790">
        <v>6</v>
      </c>
      <c r="D1790" s="34" t="s">
        <v>167</v>
      </c>
      <c r="E1790" s="34" t="s">
        <v>168</v>
      </c>
      <c r="F1790" s="35">
        <v>55.95</v>
      </c>
      <c r="G1790" s="36">
        <v>0.1</v>
      </c>
      <c r="H1790" s="35">
        <v>50.36</v>
      </c>
      <c r="I1790" s="35">
        <v>16.059999999999999</v>
      </c>
      <c r="J1790">
        <v>28</v>
      </c>
      <c r="K1790">
        <v>3018</v>
      </c>
      <c r="L1790" s="37">
        <f t="shared" si="81"/>
        <v>1410.08</v>
      </c>
      <c r="M1790" s="35">
        <f t="shared" si="82"/>
        <v>5.5900000000000034</v>
      </c>
      <c r="N1790" s="35">
        <f t="shared" si="83"/>
        <v>960.39999999999986</v>
      </c>
    </row>
    <row r="1791" spans="1:14">
      <c r="A1791" s="33">
        <v>41343</v>
      </c>
      <c r="B1791" s="29">
        <v>1212</v>
      </c>
      <c r="C1791">
        <v>12</v>
      </c>
      <c r="D1791" s="34" t="s">
        <v>167</v>
      </c>
      <c r="E1791" s="34" t="s">
        <v>168</v>
      </c>
      <c r="F1791" s="35">
        <v>47.95</v>
      </c>
      <c r="G1791" s="36">
        <v>0</v>
      </c>
      <c r="H1791" s="35">
        <v>47.95</v>
      </c>
      <c r="I1791" s="35">
        <v>20.7</v>
      </c>
      <c r="J1791">
        <v>1</v>
      </c>
      <c r="K1791">
        <v>3018</v>
      </c>
      <c r="L1791" s="37">
        <f t="shared" si="81"/>
        <v>47.95</v>
      </c>
      <c r="M1791" s="35">
        <f t="shared" si="82"/>
        <v>0</v>
      </c>
      <c r="N1791" s="35">
        <f t="shared" si="83"/>
        <v>27.250000000000004</v>
      </c>
    </row>
    <row r="1792" spans="1:14">
      <c r="A1792" s="33">
        <v>41343</v>
      </c>
      <c r="B1792" s="29">
        <v>1213</v>
      </c>
      <c r="C1792">
        <v>19</v>
      </c>
      <c r="D1792" s="34" t="s">
        <v>173</v>
      </c>
      <c r="E1792" s="34" t="s">
        <v>168</v>
      </c>
      <c r="F1792" s="35">
        <v>49.95</v>
      </c>
      <c r="G1792" s="36">
        <v>0</v>
      </c>
      <c r="H1792" s="35">
        <v>49.95</v>
      </c>
      <c r="I1792" s="35">
        <v>24.77</v>
      </c>
      <c r="J1792">
        <v>16</v>
      </c>
      <c r="K1792">
        <v>3021</v>
      </c>
      <c r="L1792" s="37">
        <f t="shared" si="81"/>
        <v>799.2</v>
      </c>
      <c r="M1792" s="35">
        <f t="shared" si="82"/>
        <v>0</v>
      </c>
      <c r="N1792" s="35">
        <f t="shared" si="83"/>
        <v>402.88000000000005</v>
      </c>
    </row>
    <row r="1793" spans="1:14">
      <c r="A1793" s="33">
        <v>41343</v>
      </c>
      <c r="B1793" s="29">
        <v>1214</v>
      </c>
      <c r="C1793">
        <v>47</v>
      </c>
      <c r="D1793" s="34" t="s">
        <v>167</v>
      </c>
      <c r="E1793" s="34" t="s">
        <v>168</v>
      </c>
      <c r="F1793" s="35">
        <v>28.95</v>
      </c>
      <c r="G1793" s="36">
        <v>0</v>
      </c>
      <c r="H1793" s="35">
        <v>28.95</v>
      </c>
      <c r="I1793" s="35">
        <v>8.86</v>
      </c>
      <c r="J1793">
        <v>18</v>
      </c>
      <c r="K1793">
        <v>3016</v>
      </c>
      <c r="L1793" s="37">
        <f t="shared" si="81"/>
        <v>521.1</v>
      </c>
      <c r="M1793" s="35">
        <f t="shared" si="82"/>
        <v>0</v>
      </c>
      <c r="N1793" s="35">
        <f t="shared" si="83"/>
        <v>361.62</v>
      </c>
    </row>
    <row r="1794" spans="1:14">
      <c r="A1794" s="33">
        <v>41343</v>
      </c>
      <c r="B1794" s="29">
        <v>1215</v>
      </c>
      <c r="C1794">
        <v>23</v>
      </c>
      <c r="D1794" s="34" t="s">
        <v>171</v>
      </c>
      <c r="E1794" s="34" t="s">
        <v>168</v>
      </c>
      <c r="F1794" s="35">
        <v>2.95</v>
      </c>
      <c r="G1794" s="36">
        <v>0</v>
      </c>
      <c r="H1794" s="35">
        <v>2.95</v>
      </c>
      <c r="I1794" s="35">
        <v>1.68</v>
      </c>
      <c r="J1794">
        <v>10</v>
      </c>
      <c r="K1794">
        <v>3016</v>
      </c>
      <c r="L1794" s="37">
        <f t="shared" si="81"/>
        <v>29.5</v>
      </c>
      <c r="M1794" s="35">
        <f t="shared" si="82"/>
        <v>0</v>
      </c>
      <c r="N1794" s="35">
        <f t="shared" si="83"/>
        <v>12.700000000000003</v>
      </c>
    </row>
    <row r="1795" spans="1:14">
      <c r="A1795" s="33">
        <v>41343</v>
      </c>
      <c r="B1795" s="29">
        <v>1216</v>
      </c>
      <c r="C1795">
        <v>34</v>
      </c>
      <c r="D1795" s="34" t="s">
        <v>167</v>
      </c>
      <c r="E1795" s="34" t="s">
        <v>168</v>
      </c>
      <c r="F1795" s="35">
        <v>37.950000000000003</v>
      </c>
      <c r="G1795" s="36">
        <v>0.2</v>
      </c>
      <c r="H1795" s="35">
        <v>30.36</v>
      </c>
      <c r="I1795" s="35">
        <v>15.35</v>
      </c>
      <c r="J1795">
        <v>6</v>
      </c>
      <c r="K1795">
        <v>3031</v>
      </c>
      <c r="L1795" s="37">
        <f t="shared" ref="L1795:L1858" si="84">H1795*J1795</f>
        <v>182.16</v>
      </c>
      <c r="M1795" s="35">
        <f t="shared" ref="M1795:M1858" si="85">F1795-H1795</f>
        <v>7.5900000000000034</v>
      </c>
      <c r="N1795" s="35">
        <f t="shared" ref="N1795:N1858" si="86">(H1795-I1795)*J1795</f>
        <v>90.06</v>
      </c>
    </row>
    <row r="1796" spans="1:14">
      <c r="A1796" s="33">
        <v>41343</v>
      </c>
      <c r="B1796" s="29">
        <v>1217</v>
      </c>
      <c r="C1796">
        <v>14</v>
      </c>
      <c r="D1796" s="34" t="s">
        <v>167</v>
      </c>
      <c r="E1796" s="34" t="s">
        <v>168</v>
      </c>
      <c r="F1796" s="35">
        <v>31.95</v>
      </c>
      <c r="G1796" s="36">
        <v>0</v>
      </c>
      <c r="H1796" s="35">
        <v>31.95</v>
      </c>
      <c r="I1796" s="35">
        <v>17.38</v>
      </c>
      <c r="J1796">
        <v>4</v>
      </c>
      <c r="K1796">
        <v>3019</v>
      </c>
      <c r="L1796" s="37">
        <f t="shared" si="84"/>
        <v>127.8</v>
      </c>
      <c r="M1796" s="35">
        <f t="shared" si="85"/>
        <v>0</v>
      </c>
      <c r="N1796" s="35">
        <f t="shared" si="86"/>
        <v>58.28</v>
      </c>
    </row>
    <row r="1797" spans="1:14">
      <c r="A1797" s="33">
        <v>41343</v>
      </c>
      <c r="B1797" s="29">
        <v>1218</v>
      </c>
      <c r="C1797">
        <v>21</v>
      </c>
      <c r="D1797" s="34" t="s">
        <v>171</v>
      </c>
      <c r="E1797" s="34" t="s">
        <v>168</v>
      </c>
      <c r="F1797" s="35">
        <v>26.95</v>
      </c>
      <c r="G1797" s="36">
        <v>0</v>
      </c>
      <c r="H1797" s="35">
        <v>26.95</v>
      </c>
      <c r="I1797" s="35">
        <v>12.42</v>
      </c>
      <c r="J1797">
        <v>15</v>
      </c>
      <c r="K1797">
        <v>3022</v>
      </c>
      <c r="L1797" s="37">
        <f t="shared" si="84"/>
        <v>404.25</v>
      </c>
      <c r="M1797" s="35">
        <f t="shared" si="85"/>
        <v>0</v>
      </c>
      <c r="N1797" s="35">
        <f t="shared" si="86"/>
        <v>217.95</v>
      </c>
    </row>
    <row r="1798" spans="1:14">
      <c r="A1798" s="33">
        <v>41343</v>
      </c>
      <c r="B1798" s="29">
        <v>1219</v>
      </c>
      <c r="C1798">
        <v>19</v>
      </c>
      <c r="D1798" s="34" t="s">
        <v>167</v>
      </c>
      <c r="E1798" s="34" t="s">
        <v>168</v>
      </c>
      <c r="F1798" s="35">
        <v>49.95</v>
      </c>
      <c r="G1798" s="36">
        <v>0</v>
      </c>
      <c r="H1798" s="35">
        <v>49.95</v>
      </c>
      <c r="I1798" s="35">
        <v>24.77</v>
      </c>
      <c r="J1798">
        <v>28</v>
      </c>
      <c r="K1798">
        <v>3033</v>
      </c>
      <c r="L1798" s="37">
        <f t="shared" si="84"/>
        <v>1398.6000000000001</v>
      </c>
      <c r="M1798" s="35">
        <f t="shared" si="85"/>
        <v>0</v>
      </c>
      <c r="N1798" s="35">
        <f t="shared" si="86"/>
        <v>705.04000000000008</v>
      </c>
    </row>
    <row r="1799" spans="1:14">
      <c r="A1799" s="33">
        <v>41343</v>
      </c>
      <c r="B1799" s="29">
        <v>1220</v>
      </c>
      <c r="C1799">
        <v>43</v>
      </c>
      <c r="D1799" s="34" t="s">
        <v>171</v>
      </c>
      <c r="E1799" s="34" t="s">
        <v>168</v>
      </c>
      <c r="F1799" s="35">
        <v>11.95</v>
      </c>
      <c r="G1799" s="36">
        <v>0</v>
      </c>
      <c r="H1799" s="35">
        <v>11.95</v>
      </c>
      <c r="I1799" s="35">
        <v>3.32</v>
      </c>
      <c r="J1799">
        <v>5</v>
      </c>
      <c r="K1799">
        <v>3011</v>
      </c>
      <c r="L1799" s="37">
        <f t="shared" si="84"/>
        <v>59.75</v>
      </c>
      <c r="M1799" s="35">
        <f t="shared" si="85"/>
        <v>0</v>
      </c>
      <c r="N1799" s="35">
        <f t="shared" si="86"/>
        <v>43.149999999999991</v>
      </c>
    </row>
    <row r="1800" spans="1:14">
      <c r="A1800" s="33">
        <v>41343</v>
      </c>
      <c r="B1800" s="29">
        <v>1221</v>
      </c>
      <c r="C1800">
        <v>24</v>
      </c>
      <c r="D1800" s="34" t="s">
        <v>173</v>
      </c>
      <c r="E1800" s="34" t="s">
        <v>168</v>
      </c>
      <c r="F1800" s="35">
        <v>27.95</v>
      </c>
      <c r="G1800" s="36">
        <v>0</v>
      </c>
      <c r="H1800" s="35">
        <v>27.95</v>
      </c>
      <c r="I1800" s="35">
        <v>16.8</v>
      </c>
      <c r="J1800">
        <v>26</v>
      </c>
      <c r="K1800">
        <v>3025</v>
      </c>
      <c r="L1800" s="37">
        <f t="shared" si="84"/>
        <v>726.69999999999993</v>
      </c>
      <c r="M1800" s="35">
        <f t="shared" si="85"/>
        <v>0</v>
      </c>
      <c r="N1800" s="35">
        <f t="shared" si="86"/>
        <v>289.89999999999998</v>
      </c>
    </row>
    <row r="1801" spans="1:14">
      <c r="A1801" s="33">
        <v>41343</v>
      </c>
      <c r="B1801" s="29">
        <v>1221</v>
      </c>
      <c r="C1801">
        <v>8</v>
      </c>
      <c r="D1801" s="34" t="s">
        <v>173</v>
      </c>
      <c r="E1801" s="34" t="s">
        <v>168</v>
      </c>
      <c r="F1801" s="35">
        <v>7.95</v>
      </c>
      <c r="G1801" s="36">
        <v>0.3</v>
      </c>
      <c r="H1801" s="35">
        <v>5.57</v>
      </c>
      <c r="I1801" s="35">
        <v>4.53</v>
      </c>
      <c r="J1801">
        <v>3</v>
      </c>
      <c r="K1801">
        <v>3025</v>
      </c>
      <c r="L1801" s="37">
        <f t="shared" si="84"/>
        <v>16.71</v>
      </c>
      <c r="M1801" s="35">
        <f t="shared" si="85"/>
        <v>2.38</v>
      </c>
      <c r="N1801" s="35">
        <f t="shared" si="86"/>
        <v>3.12</v>
      </c>
    </row>
    <row r="1802" spans="1:14">
      <c r="A1802" s="33">
        <v>41343</v>
      </c>
      <c r="B1802" s="29">
        <v>1222</v>
      </c>
      <c r="C1802">
        <v>10</v>
      </c>
      <c r="D1802" s="34" t="s">
        <v>167</v>
      </c>
      <c r="E1802" s="34" t="s">
        <v>168</v>
      </c>
      <c r="F1802" s="35">
        <v>34.950000000000003</v>
      </c>
      <c r="G1802" s="36">
        <v>0</v>
      </c>
      <c r="H1802" s="35">
        <v>34.950000000000003</v>
      </c>
      <c r="I1802" s="35">
        <v>22.13</v>
      </c>
      <c r="J1802">
        <v>9</v>
      </c>
      <c r="K1802">
        <v>3029</v>
      </c>
      <c r="L1802" s="37">
        <f t="shared" si="84"/>
        <v>314.55</v>
      </c>
      <c r="M1802" s="35">
        <f t="shared" si="85"/>
        <v>0</v>
      </c>
      <c r="N1802" s="35">
        <f t="shared" si="86"/>
        <v>115.38000000000004</v>
      </c>
    </row>
    <row r="1803" spans="1:14">
      <c r="A1803" s="33">
        <v>41343</v>
      </c>
      <c r="B1803" s="29">
        <v>1223</v>
      </c>
      <c r="C1803">
        <v>32</v>
      </c>
      <c r="D1803" s="34" t="s">
        <v>173</v>
      </c>
      <c r="E1803" s="34" t="s">
        <v>168</v>
      </c>
      <c r="F1803" s="35">
        <v>22.95</v>
      </c>
      <c r="G1803" s="36">
        <v>0</v>
      </c>
      <c r="H1803" s="35">
        <v>22.95</v>
      </c>
      <c r="I1803" s="35">
        <v>11.78</v>
      </c>
      <c r="J1803">
        <v>3</v>
      </c>
      <c r="K1803">
        <v>3014</v>
      </c>
      <c r="L1803" s="37">
        <f t="shared" si="84"/>
        <v>68.849999999999994</v>
      </c>
      <c r="M1803" s="35">
        <f t="shared" si="85"/>
        <v>0</v>
      </c>
      <c r="N1803" s="35">
        <f t="shared" si="86"/>
        <v>33.51</v>
      </c>
    </row>
    <row r="1804" spans="1:14">
      <c r="A1804" s="33">
        <v>41343</v>
      </c>
      <c r="B1804" s="29">
        <v>1224</v>
      </c>
      <c r="C1804">
        <v>43</v>
      </c>
      <c r="D1804" s="34" t="s">
        <v>173</v>
      </c>
      <c r="E1804" s="34" t="s">
        <v>168</v>
      </c>
      <c r="F1804" s="35">
        <v>11.95</v>
      </c>
      <c r="G1804" s="36">
        <v>0</v>
      </c>
      <c r="H1804" s="35">
        <v>11.95</v>
      </c>
      <c r="I1804" s="35">
        <v>3.32</v>
      </c>
      <c r="J1804">
        <v>1</v>
      </c>
      <c r="K1804">
        <v>3010</v>
      </c>
      <c r="L1804" s="37">
        <f t="shared" si="84"/>
        <v>11.95</v>
      </c>
      <c r="M1804" s="35">
        <f t="shared" si="85"/>
        <v>0</v>
      </c>
      <c r="N1804" s="35">
        <f t="shared" si="86"/>
        <v>8.629999999999999</v>
      </c>
    </row>
    <row r="1805" spans="1:14">
      <c r="A1805" s="33">
        <v>41343</v>
      </c>
      <c r="B1805" s="29">
        <v>1225</v>
      </c>
      <c r="C1805">
        <v>36</v>
      </c>
      <c r="D1805" s="34" t="s">
        <v>167</v>
      </c>
      <c r="E1805" s="34" t="s">
        <v>168</v>
      </c>
      <c r="F1805" s="35">
        <v>26.95</v>
      </c>
      <c r="G1805" s="36">
        <v>0.1</v>
      </c>
      <c r="H1805" s="35">
        <v>24.26</v>
      </c>
      <c r="I1805" s="35">
        <v>12.53</v>
      </c>
      <c r="J1805">
        <v>21</v>
      </c>
      <c r="K1805">
        <v>3016</v>
      </c>
      <c r="L1805" s="37">
        <f t="shared" si="84"/>
        <v>509.46000000000004</v>
      </c>
      <c r="M1805" s="35">
        <f t="shared" si="85"/>
        <v>2.6899999999999977</v>
      </c>
      <c r="N1805" s="35">
        <f t="shared" si="86"/>
        <v>246.33000000000004</v>
      </c>
    </row>
    <row r="1806" spans="1:14">
      <c r="A1806" s="33">
        <v>41343</v>
      </c>
      <c r="B1806" s="29">
        <v>1226</v>
      </c>
      <c r="C1806">
        <v>26</v>
      </c>
      <c r="D1806" s="34" t="s">
        <v>171</v>
      </c>
      <c r="E1806" s="34" t="s">
        <v>168</v>
      </c>
      <c r="F1806" s="35">
        <v>0.95</v>
      </c>
      <c r="G1806" s="36">
        <v>0</v>
      </c>
      <c r="H1806" s="35">
        <v>0.95</v>
      </c>
      <c r="I1806" s="35">
        <v>0.42</v>
      </c>
      <c r="J1806">
        <v>10</v>
      </c>
      <c r="K1806">
        <v>3031</v>
      </c>
      <c r="L1806" s="37">
        <f t="shared" si="84"/>
        <v>9.5</v>
      </c>
      <c r="M1806" s="35">
        <f t="shared" si="85"/>
        <v>0</v>
      </c>
      <c r="N1806" s="35">
        <f t="shared" si="86"/>
        <v>5.3000000000000007</v>
      </c>
    </row>
    <row r="1807" spans="1:14">
      <c r="A1807" s="33">
        <v>41343</v>
      </c>
      <c r="B1807" s="29">
        <v>1227</v>
      </c>
      <c r="C1807">
        <v>25</v>
      </c>
      <c r="D1807" s="34" t="s">
        <v>171</v>
      </c>
      <c r="E1807" s="34" t="s">
        <v>168</v>
      </c>
      <c r="F1807" s="35">
        <v>0.95</v>
      </c>
      <c r="G1807" s="36">
        <v>0</v>
      </c>
      <c r="H1807" s="35">
        <v>0.95</v>
      </c>
      <c r="I1807" s="35">
        <v>0.35</v>
      </c>
      <c r="J1807">
        <v>13</v>
      </c>
      <c r="K1807">
        <v>3031</v>
      </c>
      <c r="L1807" s="37">
        <f t="shared" si="84"/>
        <v>12.35</v>
      </c>
      <c r="M1807" s="35">
        <f t="shared" si="85"/>
        <v>0</v>
      </c>
      <c r="N1807" s="35">
        <f t="shared" si="86"/>
        <v>7.8</v>
      </c>
    </row>
    <row r="1808" spans="1:14">
      <c r="A1808" s="33">
        <v>41343</v>
      </c>
      <c r="B1808" s="29">
        <v>1228</v>
      </c>
      <c r="C1808">
        <v>7</v>
      </c>
      <c r="D1808" s="34" t="s">
        <v>173</v>
      </c>
      <c r="E1808" s="34" t="s">
        <v>168</v>
      </c>
      <c r="F1808" s="35">
        <v>20.95</v>
      </c>
      <c r="G1808" s="36">
        <v>0</v>
      </c>
      <c r="H1808" s="35">
        <v>20.95</v>
      </c>
      <c r="I1808" s="35">
        <v>10.039999999999999</v>
      </c>
      <c r="J1808">
        <v>16</v>
      </c>
      <c r="K1808">
        <v>3017</v>
      </c>
      <c r="L1808" s="37">
        <f t="shared" si="84"/>
        <v>335.2</v>
      </c>
      <c r="M1808" s="35">
        <f t="shared" si="85"/>
        <v>0</v>
      </c>
      <c r="N1808" s="35">
        <f t="shared" si="86"/>
        <v>174.56</v>
      </c>
    </row>
    <row r="1809" spans="1:14">
      <c r="A1809" s="33">
        <v>41343</v>
      </c>
      <c r="B1809" s="29">
        <v>1229</v>
      </c>
      <c r="C1809">
        <v>22</v>
      </c>
      <c r="D1809" s="34" t="s">
        <v>173</v>
      </c>
      <c r="E1809" s="34" t="s">
        <v>168</v>
      </c>
      <c r="F1809" s="35">
        <v>0.95</v>
      </c>
      <c r="G1809" s="36">
        <v>0</v>
      </c>
      <c r="H1809" s="35">
        <v>0.95</v>
      </c>
      <c r="I1809" s="35">
        <v>0.56999999999999995</v>
      </c>
      <c r="J1809">
        <v>5</v>
      </c>
      <c r="K1809">
        <v>3027</v>
      </c>
      <c r="L1809" s="37">
        <f t="shared" si="84"/>
        <v>4.75</v>
      </c>
      <c r="M1809" s="35">
        <f t="shared" si="85"/>
        <v>0</v>
      </c>
      <c r="N1809" s="35">
        <f t="shared" si="86"/>
        <v>1.9</v>
      </c>
    </row>
    <row r="1810" spans="1:14">
      <c r="A1810" s="33">
        <v>41343</v>
      </c>
      <c r="B1810" s="29">
        <v>1230</v>
      </c>
      <c r="C1810">
        <v>11</v>
      </c>
      <c r="D1810" s="34" t="s">
        <v>171</v>
      </c>
      <c r="E1810" s="34" t="s">
        <v>168</v>
      </c>
      <c r="F1810" s="35">
        <v>65.95</v>
      </c>
      <c r="G1810" s="36">
        <v>0</v>
      </c>
      <c r="H1810" s="35">
        <v>65.95</v>
      </c>
      <c r="I1810" s="35">
        <v>37.97</v>
      </c>
      <c r="J1810">
        <v>16</v>
      </c>
      <c r="K1810">
        <v>3025</v>
      </c>
      <c r="L1810" s="37">
        <f t="shared" si="84"/>
        <v>1055.2</v>
      </c>
      <c r="M1810" s="35">
        <f t="shared" si="85"/>
        <v>0</v>
      </c>
      <c r="N1810" s="35">
        <f t="shared" si="86"/>
        <v>447.68000000000006</v>
      </c>
    </row>
    <row r="1811" spans="1:14">
      <c r="A1811" s="33">
        <v>41343</v>
      </c>
      <c r="B1811" s="29">
        <v>1230</v>
      </c>
      <c r="C1811">
        <v>44</v>
      </c>
      <c r="D1811" s="34" t="s">
        <v>171</v>
      </c>
      <c r="E1811" s="34" t="s">
        <v>168</v>
      </c>
      <c r="F1811" s="35">
        <v>38.950000000000003</v>
      </c>
      <c r="G1811" s="36">
        <v>0.1</v>
      </c>
      <c r="H1811" s="35">
        <v>35.06</v>
      </c>
      <c r="I1811" s="35">
        <v>24.76</v>
      </c>
      <c r="J1811">
        <v>2</v>
      </c>
      <c r="K1811">
        <v>3025</v>
      </c>
      <c r="L1811" s="37">
        <f t="shared" si="84"/>
        <v>70.12</v>
      </c>
      <c r="M1811" s="35">
        <f t="shared" si="85"/>
        <v>3.8900000000000006</v>
      </c>
      <c r="N1811" s="35">
        <f t="shared" si="86"/>
        <v>20.6</v>
      </c>
    </row>
    <row r="1812" spans="1:14">
      <c r="A1812" s="33">
        <v>41343</v>
      </c>
      <c r="B1812" s="29">
        <v>1231</v>
      </c>
      <c r="C1812">
        <v>35</v>
      </c>
      <c r="D1812" s="34" t="s">
        <v>173</v>
      </c>
      <c r="E1812" s="34" t="s">
        <v>168</v>
      </c>
      <c r="F1812" s="35">
        <v>0.95</v>
      </c>
      <c r="G1812" s="36">
        <v>0</v>
      </c>
      <c r="H1812" s="35">
        <v>0.95</v>
      </c>
      <c r="I1812" s="35">
        <v>0.47</v>
      </c>
      <c r="J1812">
        <v>25</v>
      </c>
      <c r="K1812">
        <v>3025</v>
      </c>
      <c r="L1812" s="37">
        <f t="shared" si="84"/>
        <v>23.75</v>
      </c>
      <c r="M1812" s="35">
        <f t="shared" si="85"/>
        <v>0</v>
      </c>
      <c r="N1812" s="35">
        <f t="shared" si="86"/>
        <v>12</v>
      </c>
    </row>
    <row r="1813" spans="1:14">
      <c r="A1813" s="33">
        <v>41343</v>
      </c>
      <c r="B1813" s="29">
        <v>1232</v>
      </c>
      <c r="C1813">
        <v>34</v>
      </c>
      <c r="D1813" s="34" t="s">
        <v>171</v>
      </c>
      <c r="E1813" s="34" t="s">
        <v>168</v>
      </c>
      <c r="F1813" s="35">
        <v>37.950000000000003</v>
      </c>
      <c r="G1813" s="36">
        <v>0</v>
      </c>
      <c r="H1813" s="35">
        <v>37.950000000000003</v>
      </c>
      <c r="I1813" s="35">
        <v>15.35</v>
      </c>
      <c r="J1813">
        <v>12</v>
      </c>
      <c r="K1813">
        <v>3021</v>
      </c>
      <c r="L1813" s="37">
        <f t="shared" si="84"/>
        <v>455.40000000000003</v>
      </c>
      <c r="M1813" s="35">
        <f t="shared" si="85"/>
        <v>0</v>
      </c>
      <c r="N1813" s="35">
        <f t="shared" si="86"/>
        <v>271.20000000000005</v>
      </c>
    </row>
    <row r="1814" spans="1:14">
      <c r="A1814" s="33">
        <v>41343</v>
      </c>
      <c r="B1814" s="29">
        <v>1233</v>
      </c>
      <c r="C1814">
        <v>2</v>
      </c>
      <c r="D1814" s="34" t="s">
        <v>173</v>
      </c>
      <c r="E1814" s="34" t="s">
        <v>168</v>
      </c>
      <c r="F1814" s="35">
        <v>44.95</v>
      </c>
      <c r="G1814" s="36">
        <v>0.1</v>
      </c>
      <c r="H1814" s="35">
        <v>40.46</v>
      </c>
      <c r="I1814" s="35">
        <v>27.95</v>
      </c>
      <c r="J1814">
        <v>3</v>
      </c>
      <c r="K1814">
        <v>3024</v>
      </c>
      <c r="L1814" s="37">
        <f t="shared" si="84"/>
        <v>121.38</v>
      </c>
      <c r="M1814" s="35">
        <f t="shared" si="85"/>
        <v>4.490000000000002</v>
      </c>
      <c r="N1814" s="35">
        <f t="shared" si="86"/>
        <v>37.53</v>
      </c>
    </row>
    <row r="1815" spans="1:14">
      <c r="A1815" s="33">
        <v>41343</v>
      </c>
      <c r="B1815" s="29">
        <v>1234</v>
      </c>
      <c r="C1815">
        <v>18</v>
      </c>
      <c r="D1815" s="34" t="s">
        <v>167</v>
      </c>
      <c r="E1815" s="34" t="s">
        <v>168</v>
      </c>
      <c r="F1815" s="35">
        <v>54.95</v>
      </c>
      <c r="G1815" s="36">
        <v>0</v>
      </c>
      <c r="H1815" s="35">
        <v>54.95</v>
      </c>
      <c r="I1815" s="35">
        <v>26.65</v>
      </c>
      <c r="J1815">
        <v>32</v>
      </c>
      <c r="K1815">
        <v>3022</v>
      </c>
      <c r="L1815" s="37">
        <f t="shared" si="84"/>
        <v>1758.4</v>
      </c>
      <c r="M1815" s="35">
        <f t="shared" si="85"/>
        <v>0</v>
      </c>
      <c r="N1815" s="35">
        <f t="shared" si="86"/>
        <v>905.60000000000014</v>
      </c>
    </row>
    <row r="1816" spans="1:14">
      <c r="A1816" s="33">
        <v>41343</v>
      </c>
      <c r="B1816" s="29">
        <v>1235</v>
      </c>
      <c r="C1816">
        <v>5</v>
      </c>
      <c r="D1816" s="34" t="s">
        <v>171</v>
      </c>
      <c r="E1816" s="34" t="s">
        <v>168</v>
      </c>
      <c r="F1816" s="35">
        <v>24.95</v>
      </c>
      <c r="G1816" s="36">
        <v>0</v>
      </c>
      <c r="H1816" s="35">
        <v>24.95</v>
      </c>
      <c r="I1816" s="35">
        <v>12.27</v>
      </c>
      <c r="J1816">
        <v>5</v>
      </c>
      <c r="K1816">
        <v>3027</v>
      </c>
      <c r="L1816" s="37">
        <f t="shared" si="84"/>
        <v>124.75</v>
      </c>
      <c r="M1816" s="35">
        <f t="shared" si="85"/>
        <v>0</v>
      </c>
      <c r="N1816" s="35">
        <f t="shared" si="86"/>
        <v>63.4</v>
      </c>
    </row>
    <row r="1817" spans="1:14">
      <c r="A1817" s="33">
        <v>41343</v>
      </c>
      <c r="B1817" s="29">
        <v>1235</v>
      </c>
      <c r="C1817">
        <v>9</v>
      </c>
      <c r="D1817" s="34" t="s">
        <v>171</v>
      </c>
      <c r="E1817" s="34" t="s">
        <v>168</v>
      </c>
      <c r="F1817" s="35">
        <v>48.95</v>
      </c>
      <c r="G1817" s="36">
        <v>0</v>
      </c>
      <c r="H1817" s="35">
        <v>48.95</v>
      </c>
      <c r="I1817" s="35">
        <v>24.52</v>
      </c>
      <c r="J1817">
        <v>21</v>
      </c>
      <c r="K1817">
        <v>3027</v>
      </c>
      <c r="L1817" s="37">
        <f t="shared" si="84"/>
        <v>1027.95</v>
      </c>
      <c r="M1817" s="35">
        <f t="shared" si="85"/>
        <v>0</v>
      </c>
      <c r="N1817" s="35">
        <f t="shared" si="86"/>
        <v>513.03000000000009</v>
      </c>
    </row>
    <row r="1818" spans="1:14">
      <c r="A1818" s="33">
        <v>41343</v>
      </c>
      <c r="B1818" s="29">
        <v>1235</v>
      </c>
      <c r="C1818">
        <v>9</v>
      </c>
      <c r="D1818" s="34" t="s">
        <v>171</v>
      </c>
      <c r="E1818" s="34" t="s">
        <v>168</v>
      </c>
      <c r="F1818" s="35">
        <v>48.95</v>
      </c>
      <c r="G1818" s="36">
        <v>0</v>
      </c>
      <c r="H1818" s="35">
        <v>48.95</v>
      </c>
      <c r="I1818" s="35">
        <v>24.52</v>
      </c>
      <c r="J1818">
        <v>4</v>
      </c>
      <c r="K1818">
        <v>3027</v>
      </c>
      <c r="L1818" s="37">
        <f t="shared" si="84"/>
        <v>195.8</v>
      </c>
      <c r="M1818" s="35">
        <f t="shared" si="85"/>
        <v>0</v>
      </c>
      <c r="N1818" s="35">
        <f t="shared" si="86"/>
        <v>97.720000000000013</v>
      </c>
    </row>
    <row r="1819" spans="1:14">
      <c r="A1819" s="33">
        <v>41343</v>
      </c>
      <c r="B1819" s="29">
        <v>1236</v>
      </c>
      <c r="C1819">
        <v>28</v>
      </c>
      <c r="D1819" s="34" t="s">
        <v>167</v>
      </c>
      <c r="E1819" s="34" t="s">
        <v>168</v>
      </c>
      <c r="F1819" s="35">
        <v>0.95</v>
      </c>
      <c r="G1819" s="36">
        <v>0.1</v>
      </c>
      <c r="H1819" s="35">
        <v>0.86</v>
      </c>
      <c r="I1819" s="35">
        <v>0.5</v>
      </c>
      <c r="J1819">
        <v>22</v>
      </c>
      <c r="K1819">
        <v>3011</v>
      </c>
      <c r="L1819" s="37">
        <f t="shared" si="84"/>
        <v>18.919999999999998</v>
      </c>
      <c r="M1819" s="35">
        <f t="shared" si="85"/>
        <v>8.9999999999999969E-2</v>
      </c>
      <c r="N1819" s="35">
        <f t="shared" si="86"/>
        <v>7.92</v>
      </c>
    </row>
    <row r="1820" spans="1:14">
      <c r="A1820" s="33">
        <v>41343</v>
      </c>
      <c r="B1820" s="29">
        <v>1237</v>
      </c>
      <c r="C1820">
        <v>35</v>
      </c>
      <c r="D1820" s="34" t="s">
        <v>173</v>
      </c>
      <c r="E1820" s="34" t="s">
        <v>168</v>
      </c>
      <c r="F1820" s="35">
        <v>0.95</v>
      </c>
      <c r="G1820" s="36">
        <v>0</v>
      </c>
      <c r="H1820" s="35">
        <v>0.95</v>
      </c>
      <c r="I1820" s="35">
        <v>0.47</v>
      </c>
      <c r="J1820">
        <v>10</v>
      </c>
      <c r="K1820">
        <v>3031</v>
      </c>
      <c r="L1820" s="37">
        <f t="shared" si="84"/>
        <v>9.5</v>
      </c>
      <c r="M1820" s="35">
        <f t="shared" si="85"/>
        <v>0</v>
      </c>
      <c r="N1820" s="35">
        <f t="shared" si="86"/>
        <v>4.8</v>
      </c>
    </row>
    <row r="1821" spans="1:14">
      <c r="A1821" s="33">
        <v>41343</v>
      </c>
      <c r="B1821" s="29">
        <v>1238</v>
      </c>
      <c r="C1821">
        <v>21</v>
      </c>
      <c r="D1821" s="34" t="s">
        <v>173</v>
      </c>
      <c r="E1821" s="34" t="s">
        <v>168</v>
      </c>
      <c r="F1821" s="35">
        <v>26.95</v>
      </c>
      <c r="G1821" s="36">
        <v>0</v>
      </c>
      <c r="H1821" s="35">
        <v>26.95</v>
      </c>
      <c r="I1821" s="35">
        <v>12.42</v>
      </c>
      <c r="J1821">
        <v>23</v>
      </c>
      <c r="K1821">
        <v>3021</v>
      </c>
      <c r="L1821" s="37">
        <f t="shared" si="84"/>
        <v>619.85</v>
      </c>
      <c r="M1821" s="35">
        <f t="shared" si="85"/>
        <v>0</v>
      </c>
      <c r="N1821" s="35">
        <f t="shared" si="86"/>
        <v>334.19</v>
      </c>
    </row>
    <row r="1822" spans="1:14">
      <c r="A1822" s="33">
        <v>41343</v>
      </c>
      <c r="B1822" s="29">
        <v>1239</v>
      </c>
      <c r="C1822">
        <v>33</v>
      </c>
      <c r="D1822" s="34" t="s">
        <v>171</v>
      </c>
      <c r="E1822" s="34" t="s">
        <v>168</v>
      </c>
      <c r="F1822" s="35">
        <v>19.95</v>
      </c>
      <c r="G1822" s="36">
        <v>0</v>
      </c>
      <c r="H1822" s="35">
        <v>19.95</v>
      </c>
      <c r="I1822" s="35">
        <v>9.7799999999999994</v>
      </c>
      <c r="J1822">
        <v>19</v>
      </c>
      <c r="K1822">
        <v>3013</v>
      </c>
      <c r="L1822" s="37">
        <f t="shared" si="84"/>
        <v>379.05</v>
      </c>
      <c r="M1822" s="35">
        <f t="shared" si="85"/>
        <v>0</v>
      </c>
      <c r="N1822" s="35">
        <f t="shared" si="86"/>
        <v>193.23</v>
      </c>
    </row>
    <row r="1823" spans="1:14">
      <c r="A1823" s="33">
        <v>41343</v>
      </c>
      <c r="B1823" s="29">
        <v>1240</v>
      </c>
      <c r="C1823">
        <v>7</v>
      </c>
      <c r="D1823" s="34" t="s">
        <v>167</v>
      </c>
      <c r="E1823" s="34" t="s">
        <v>168</v>
      </c>
      <c r="F1823" s="35">
        <v>20.95</v>
      </c>
      <c r="G1823" s="36">
        <v>0</v>
      </c>
      <c r="H1823" s="35">
        <v>20.95</v>
      </c>
      <c r="I1823" s="35">
        <v>10.039999999999999</v>
      </c>
      <c r="J1823">
        <v>1</v>
      </c>
      <c r="K1823">
        <v>3028</v>
      </c>
      <c r="L1823" s="37">
        <f t="shared" si="84"/>
        <v>20.95</v>
      </c>
      <c r="M1823" s="35">
        <f t="shared" si="85"/>
        <v>0</v>
      </c>
      <c r="N1823" s="35">
        <f t="shared" si="86"/>
        <v>10.91</v>
      </c>
    </row>
    <row r="1824" spans="1:14">
      <c r="A1824" s="33">
        <v>41343</v>
      </c>
      <c r="B1824" s="29">
        <v>1241</v>
      </c>
      <c r="C1824">
        <v>17</v>
      </c>
      <c r="D1824" s="34" t="s">
        <v>167</v>
      </c>
      <c r="E1824" s="34" t="s">
        <v>168</v>
      </c>
      <c r="F1824" s="35">
        <v>49.95</v>
      </c>
      <c r="G1824" s="36">
        <v>0</v>
      </c>
      <c r="H1824" s="35">
        <v>49.95</v>
      </c>
      <c r="I1824" s="35">
        <v>23.93</v>
      </c>
      <c r="J1824">
        <v>14</v>
      </c>
      <c r="K1824">
        <v>3011</v>
      </c>
      <c r="L1824" s="37">
        <f t="shared" si="84"/>
        <v>699.30000000000007</v>
      </c>
      <c r="M1824" s="35">
        <f t="shared" si="85"/>
        <v>0</v>
      </c>
      <c r="N1824" s="35">
        <f t="shared" si="86"/>
        <v>364.28000000000003</v>
      </c>
    </row>
    <row r="1825" spans="1:14">
      <c r="A1825" s="33">
        <v>41343</v>
      </c>
      <c r="B1825" s="29">
        <v>1242</v>
      </c>
      <c r="C1825">
        <v>26</v>
      </c>
      <c r="D1825" s="34" t="s">
        <v>173</v>
      </c>
      <c r="E1825" s="34" t="s">
        <v>168</v>
      </c>
      <c r="F1825" s="35">
        <v>0.95</v>
      </c>
      <c r="G1825" s="36">
        <v>0</v>
      </c>
      <c r="H1825" s="35">
        <v>0.95</v>
      </c>
      <c r="I1825" s="35">
        <v>0.42</v>
      </c>
      <c r="J1825">
        <v>18</v>
      </c>
      <c r="K1825">
        <v>3026</v>
      </c>
      <c r="L1825" s="37">
        <f t="shared" si="84"/>
        <v>17.099999999999998</v>
      </c>
      <c r="M1825" s="35">
        <f t="shared" si="85"/>
        <v>0</v>
      </c>
      <c r="N1825" s="35">
        <f t="shared" si="86"/>
        <v>9.5400000000000009</v>
      </c>
    </row>
    <row r="1826" spans="1:14">
      <c r="A1826" s="33">
        <v>41343</v>
      </c>
      <c r="B1826" s="29">
        <v>1243</v>
      </c>
      <c r="C1826">
        <v>41</v>
      </c>
      <c r="D1826" s="34" t="s">
        <v>171</v>
      </c>
      <c r="E1826" s="34" t="s">
        <v>168</v>
      </c>
      <c r="F1826" s="35">
        <v>18.95</v>
      </c>
      <c r="G1826" s="36">
        <v>0</v>
      </c>
      <c r="H1826" s="35">
        <v>18.95</v>
      </c>
      <c r="I1826" s="35">
        <v>9.98</v>
      </c>
      <c r="J1826">
        <v>6</v>
      </c>
      <c r="K1826">
        <v>3033</v>
      </c>
      <c r="L1826" s="37">
        <f t="shared" si="84"/>
        <v>113.69999999999999</v>
      </c>
      <c r="M1826" s="35">
        <f t="shared" si="85"/>
        <v>0</v>
      </c>
      <c r="N1826" s="35">
        <f t="shared" si="86"/>
        <v>53.819999999999993</v>
      </c>
    </row>
    <row r="1827" spans="1:14">
      <c r="A1827" s="33">
        <v>41343</v>
      </c>
      <c r="B1827" s="29">
        <v>1244</v>
      </c>
      <c r="C1827">
        <v>3</v>
      </c>
      <c r="D1827" s="34" t="s">
        <v>167</v>
      </c>
      <c r="E1827" s="34" t="s">
        <v>168</v>
      </c>
      <c r="F1827" s="35">
        <v>59.95</v>
      </c>
      <c r="G1827" s="36">
        <v>0</v>
      </c>
      <c r="H1827" s="35">
        <v>59.95</v>
      </c>
      <c r="I1827" s="35">
        <v>28.73</v>
      </c>
      <c r="J1827">
        <v>9</v>
      </c>
      <c r="K1827">
        <v>3033</v>
      </c>
      <c r="L1827" s="37">
        <f t="shared" si="84"/>
        <v>539.55000000000007</v>
      </c>
      <c r="M1827" s="35">
        <f t="shared" si="85"/>
        <v>0</v>
      </c>
      <c r="N1827" s="35">
        <f t="shared" si="86"/>
        <v>280.98</v>
      </c>
    </row>
    <row r="1828" spans="1:14">
      <c r="A1828" s="33">
        <v>41343</v>
      </c>
      <c r="B1828" s="29">
        <v>1245</v>
      </c>
      <c r="C1828">
        <v>41</v>
      </c>
      <c r="D1828" s="34" t="s">
        <v>171</v>
      </c>
      <c r="E1828" s="34" t="s">
        <v>168</v>
      </c>
      <c r="F1828" s="35">
        <v>18.95</v>
      </c>
      <c r="G1828" s="36">
        <v>0</v>
      </c>
      <c r="H1828" s="35">
        <v>18.95</v>
      </c>
      <c r="I1828" s="35">
        <v>9.98</v>
      </c>
      <c r="J1828">
        <v>24</v>
      </c>
      <c r="K1828">
        <v>3016</v>
      </c>
      <c r="L1828" s="37">
        <f t="shared" si="84"/>
        <v>454.79999999999995</v>
      </c>
      <c r="M1828" s="35">
        <f t="shared" si="85"/>
        <v>0</v>
      </c>
      <c r="N1828" s="35">
        <f t="shared" si="86"/>
        <v>215.27999999999997</v>
      </c>
    </row>
    <row r="1829" spans="1:14">
      <c r="A1829" s="33">
        <v>41343</v>
      </c>
      <c r="B1829" s="29">
        <v>1245</v>
      </c>
      <c r="C1829">
        <v>47</v>
      </c>
      <c r="D1829" s="34" t="s">
        <v>171</v>
      </c>
      <c r="E1829" s="34" t="s">
        <v>168</v>
      </c>
      <c r="F1829" s="35">
        <v>28.95</v>
      </c>
      <c r="G1829" s="36">
        <v>0</v>
      </c>
      <c r="H1829" s="35">
        <v>28.95</v>
      </c>
      <c r="I1829" s="35">
        <v>8.86</v>
      </c>
      <c r="J1829">
        <v>20</v>
      </c>
      <c r="K1829">
        <v>3016</v>
      </c>
      <c r="L1829" s="37">
        <f t="shared" si="84"/>
        <v>579</v>
      </c>
      <c r="M1829" s="35">
        <f t="shared" si="85"/>
        <v>0</v>
      </c>
      <c r="N1829" s="35">
        <f t="shared" si="86"/>
        <v>401.8</v>
      </c>
    </row>
    <row r="1830" spans="1:14">
      <c r="A1830" s="33">
        <v>41343</v>
      </c>
      <c r="B1830" s="29">
        <v>1246</v>
      </c>
      <c r="C1830">
        <v>40</v>
      </c>
      <c r="D1830" s="34" t="s">
        <v>173</v>
      </c>
      <c r="E1830" s="34" t="s">
        <v>168</v>
      </c>
      <c r="F1830" s="35">
        <v>16.95</v>
      </c>
      <c r="G1830" s="36">
        <v>0</v>
      </c>
      <c r="H1830" s="35">
        <v>16.95</v>
      </c>
      <c r="I1830" s="35">
        <v>6.53</v>
      </c>
      <c r="J1830">
        <v>2</v>
      </c>
      <c r="K1830">
        <v>3027</v>
      </c>
      <c r="L1830" s="37">
        <f t="shared" si="84"/>
        <v>33.9</v>
      </c>
      <c r="M1830" s="35">
        <f t="shared" si="85"/>
        <v>0</v>
      </c>
      <c r="N1830" s="35">
        <f t="shared" si="86"/>
        <v>20.839999999999996</v>
      </c>
    </row>
    <row r="1831" spans="1:14">
      <c r="A1831" s="33">
        <v>41343</v>
      </c>
      <c r="B1831" s="29">
        <v>1247</v>
      </c>
      <c r="C1831">
        <v>6</v>
      </c>
      <c r="D1831" s="34" t="s">
        <v>171</v>
      </c>
      <c r="E1831" s="34" t="s">
        <v>168</v>
      </c>
      <c r="F1831" s="35">
        <v>55.95</v>
      </c>
      <c r="G1831" s="36">
        <v>0.1</v>
      </c>
      <c r="H1831" s="35">
        <v>50.36</v>
      </c>
      <c r="I1831" s="35">
        <v>16.059999999999999</v>
      </c>
      <c r="J1831">
        <v>17</v>
      </c>
      <c r="K1831">
        <v>3027</v>
      </c>
      <c r="L1831" s="37">
        <f t="shared" si="84"/>
        <v>856.12</v>
      </c>
      <c r="M1831" s="35">
        <f t="shared" si="85"/>
        <v>5.5900000000000034</v>
      </c>
      <c r="N1831" s="35">
        <f t="shared" si="86"/>
        <v>583.09999999999991</v>
      </c>
    </row>
    <row r="1832" spans="1:14">
      <c r="A1832" s="33">
        <v>41343</v>
      </c>
      <c r="B1832" s="29">
        <v>1247</v>
      </c>
      <c r="C1832">
        <v>28</v>
      </c>
      <c r="D1832" s="34" t="s">
        <v>171</v>
      </c>
      <c r="E1832" s="34" t="s">
        <v>168</v>
      </c>
      <c r="F1832" s="35">
        <v>0.95</v>
      </c>
      <c r="G1832" s="36">
        <v>0</v>
      </c>
      <c r="H1832" s="35">
        <v>0.95</v>
      </c>
      <c r="I1832" s="35">
        <v>0.5</v>
      </c>
      <c r="J1832">
        <v>35</v>
      </c>
      <c r="K1832">
        <v>3027</v>
      </c>
      <c r="L1832" s="37">
        <f t="shared" si="84"/>
        <v>33.25</v>
      </c>
      <c r="M1832" s="35">
        <f t="shared" si="85"/>
        <v>0</v>
      </c>
      <c r="N1832" s="35">
        <f t="shared" si="86"/>
        <v>15.749999999999998</v>
      </c>
    </row>
    <row r="1833" spans="1:14">
      <c r="A1833" s="33">
        <v>41343</v>
      </c>
      <c r="B1833" s="29">
        <v>1248</v>
      </c>
      <c r="C1833">
        <v>21</v>
      </c>
      <c r="D1833" s="34" t="s">
        <v>173</v>
      </c>
      <c r="E1833" s="34" t="s">
        <v>168</v>
      </c>
      <c r="F1833" s="35">
        <v>26.95</v>
      </c>
      <c r="G1833" s="36">
        <v>0</v>
      </c>
      <c r="H1833" s="35">
        <v>26.95</v>
      </c>
      <c r="I1833" s="35">
        <v>12.42</v>
      </c>
      <c r="J1833">
        <v>12</v>
      </c>
      <c r="K1833">
        <v>3021</v>
      </c>
      <c r="L1833" s="37">
        <f t="shared" si="84"/>
        <v>323.39999999999998</v>
      </c>
      <c r="M1833" s="35">
        <f t="shared" si="85"/>
        <v>0</v>
      </c>
      <c r="N1833" s="35">
        <f t="shared" si="86"/>
        <v>174.35999999999999</v>
      </c>
    </row>
    <row r="1834" spans="1:14">
      <c r="A1834" s="33">
        <v>41343</v>
      </c>
      <c r="B1834" s="29">
        <v>1248</v>
      </c>
      <c r="C1834">
        <v>30</v>
      </c>
      <c r="D1834" s="34" t="s">
        <v>173</v>
      </c>
      <c r="E1834" s="34" t="s">
        <v>168</v>
      </c>
      <c r="F1834" s="35">
        <v>10.95</v>
      </c>
      <c r="G1834" s="36">
        <v>0</v>
      </c>
      <c r="H1834" s="35">
        <v>10.95</v>
      </c>
      <c r="I1834" s="35">
        <v>4.8</v>
      </c>
      <c r="J1834">
        <v>6</v>
      </c>
      <c r="K1834">
        <v>3021</v>
      </c>
      <c r="L1834" s="37">
        <f t="shared" si="84"/>
        <v>65.699999999999989</v>
      </c>
      <c r="M1834" s="35">
        <f t="shared" si="85"/>
        <v>0</v>
      </c>
      <c r="N1834" s="35">
        <f t="shared" si="86"/>
        <v>36.9</v>
      </c>
    </row>
    <row r="1835" spans="1:14">
      <c r="A1835" s="33">
        <v>41343</v>
      </c>
      <c r="B1835" s="29">
        <v>1249</v>
      </c>
      <c r="C1835">
        <v>25</v>
      </c>
      <c r="D1835" s="34" t="s">
        <v>167</v>
      </c>
      <c r="E1835" s="34" t="s">
        <v>168</v>
      </c>
      <c r="F1835" s="35">
        <v>0.95</v>
      </c>
      <c r="G1835" s="36">
        <v>0</v>
      </c>
      <c r="H1835" s="35">
        <v>0.95</v>
      </c>
      <c r="I1835" s="35">
        <v>0.35</v>
      </c>
      <c r="J1835">
        <v>10</v>
      </c>
      <c r="K1835">
        <v>3020</v>
      </c>
      <c r="L1835" s="37">
        <f t="shared" si="84"/>
        <v>9.5</v>
      </c>
      <c r="M1835" s="35">
        <f t="shared" si="85"/>
        <v>0</v>
      </c>
      <c r="N1835" s="35">
        <f t="shared" si="86"/>
        <v>6</v>
      </c>
    </row>
    <row r="1836" spans="1:14">
      <c r="A1836" s="33">
        <v>41343</v>
      </c>
      <c r="B1836" s="29">
        <v>1250</v>
      </c>
      <c r="C1836">
        <v>32</v>
      </c>
      <c r="D1836" s="34" t="s">
        <v>173</v>
      </c>
      <c r="E1836" s="34" t="s">
        <v>168</v>
      </c>
      <c r="F1836" s="35">
        <v>22.95</v>
      </c>
      <c r="G1836" s="36">
        <v>0</v>
      </c>
      <c r="H1836" s="35">
        <v>22.95</v>
      </c>
      <c r="I1836" s="35">
        <v>11.78</v>
      </c>
      <c r="J1836">
        <v>26</v>
      </c>
      <c r="K1836">
        <v>3010</v>
      </c>
      <c r="L1836" s="37">
        <f t="shared" si="84"/>
        <v>596.69999999999993</v>
      </c>
      <c r="M1836" s="35">
        <f t="shared" si="85"/>
        <v>0</v>
      </c>
      <c r="N1836" s="35">
        <f t="shared" si="86"/>
        <v>290.42</v>
      </c>
    </row>
    <row r="1837" spans="1:14">
      <c r="A1837" s="33">
        <v>41343</v>
      </c>
      <c r="B1837" s="29">
        <v>1251</v>
      </c>
      <c r="C1837">
        <v>49</v>
      </c>
      <c r="D1837" s="34" t="s">
        <v>171</v>
      </c>
      <c r="E1837" s="34" t="s">
        <v>168</v>
      </c>
      <c r="F1837" s="35">
        <v>63.95</v>
      </c>
      <c r="G1837" s="36">
        <v>0</v>
      </c>
      <c r="H1837" s="35">
        <v>63.95</v>
      </c>
      <c r="I1837" s="35">
        <v>27.1</v>
      </c>
      <c r="J1837">
        <v>1</v>
      </c>
      <c r="K1837">
        <v>3029</v>
      </c>
      <c r="L1837" s="37">
        <f t="shared" si="84"/>
        <v>63.95</v>
      </c>
      <c r="M1837" s="35">
        <f t="shared" si="85"/>
        <v>0</v>
      </c>
      <c r="N1837" s="35">
        <f t="shared" si="86"/>
        <v>36.85</v>
      </c>
    </row>
    <row r="1838" spans="1:14">
      <c r="A1838" s="33">
        <v>41343</v>
      </c>
      <c r="B1838" s="29">
        <v>1252</v>
      </c>
      <c r="C1838">
        <v>36</v>
      </c>
      <c r="D1838" s="34" t="s">
        <v>167</v>
      </c>
      <c r="E1838" s="34" t="s">
        <v>168</v>
      </c>
      <c r="F1838" s="35">
        <v>26.95</v>
      </c>
      <c r="G1838" s="36">
        <v>0</v>
      </c>
      <c r="H1838" s="35">
        <v>26.95</v>
      </c>
      <c r="I1838" s="35">
        <v>12.53</v>
      </c>
      <c r="J1838">
        <v>6</v>
      </c>
      <c r="K1838">
        <v>3016</v>
      </c>
      <c r="L1838" s="37">
        <f t="shared" si="84"/>
        <v>161.69999999999999</v>
      </c>
      <c r="M1838" s="35">
        <f t="shared" si="85"/>
        <v>0</v>
      </c>
      <c r="N1838" s="35">
        <f t="shared" si="86"/>
        <v>86.52</v>
      </c>
    </row>
    <row r="1839" spans="1:14">
      <c r="A1839" s="33">
        <v>41343</v>
      </c>
      <c r="B1839" s="29">
        <v>1253</v>
      </c>
      <c r="C1839">
        <v>49</v>
      </c>
      <c r="D1839" s="34" t="s">
        <v>171</v>
      </c>
      <c r="E1839" s="34" t="s">
        <v>168</v>
      </c>
      <c r="F1839" s="35">
        <v>63.95</v>
      </c>
      <c r="G1839" s="36">
        <v>0</v>
      </c>
      <c r="H1839" s="35">
        <v>63.95</v>
      </c>
      <c r="I1839" s="35">
        <v>27.1</v>
      </c>
      <c r="J1839">
        <v>2</v>
      </c>
      <c r="K1839">
        <v>3015</v>
      </c>
      <c r="L1839" s="37">
        <f t="shared" si="84"/>
        <v>127.9</v>
      </c>
      <c r="M1839" s="35">
        <f t="shared" si="85"/>
        <v>0</v>
      </c>
      <c r="N1839" s="35">
        <f t="shared" si="86"/>
        <v>73.7</v>
      </c>
    </row>
    <row r="1840" spans="1:14">
      <c r="A1840" s="33">
        <v>41343</v>
      </c>
      <c r="B1840" s="29">
        <v>1253</v>
      </c>
      <c r="C1840">
        <v>44</v>
      </c>
      <c r="D1840" s="34" t="s">
        <v>171</v>
      </c>
      <c r="E1840" s="34" t="s">
        <v>168</v>
      </c>
      <c r="F1840" s="35">
        <v>38.950000000000003</v>
      </c>
      <c r="G1840" s="36">
        <v>0</v>
      </c>
      <c r="H1840" s="35">
        <v>38.950000000000003</v>
      </c>
      <c r="I1840" s="35">
        <v>24.76</v>
      </c>
      <c r="J1840">
        <v>16</v>
      </c>
      <c r="K1840">
        <v>3015</v>
      </c>
      <c r="L1840" s="37">
        <f t="shared" si="84"/>
        <v>623.20000000000005</v>
      </c>
      <c r="M1840" s="35">
        <f t="shared" si="85"/>
        <v>0</v>
      </c>
      <c r="N1840" s="35">
        <f t="shared" si="86"/>
        <v>227.04000000000002</v>
      </c>
    </row>
    <row r="1841" spans="1:14">
      <c r="A1841" s="33">
        <v>41343</v>
      </c>
      <c r="B1841" s="29">
        <v>1253</v>
      </c>
      <c r="C1841">
        <v>46</v>
      </c>
      <c r="D1841" s="34" t="s">
        <v>171</v>
      </c>
      <c r="E1841" s="34" t="s">
        <v>168</v>
      </c>
      <c r="F1841" s="35">
        <v>55.95</v>
      </c>
      <c r="G1841" s="36">
        <v>0</v>
      </c>
      <c r="H1841" s="35">
        <v>55.95</v>
      </c>
      <c r="I1841" s="35">
        <v>32.47</v>
      </c>
      <c r="J1841">
        <v>21</v>
      </c>
      <c r="K1841">
        <v>3015</v>
      </c>
      <c r="L1841" s="37">
        <f t="shared" si="84"/>
        <v>1174.95</v>
      </c>
      <c r="M1841" s="35">
        <f t="shared" si="85"/>
        <v>0</v>
      </c>
      <c r="N1841" s="35">
        <f t="shared" si="86"/>
        <v>493.0800000000001</v>
      </c>
    </row>
    <row r="1842" spans="1:14">
      <c r="A1842" s="33">
        <v>41343</v>
      </c>
      <c r="B1842" s="29">
        <v>1254</v>
      </c>
      <c r="C1842">
        <v>43</v>
      </c>
      <c r="D1842" s="34" t="s">
        <v>173</v>
      </c>
      <c r="E1842" s="34" t="s">
        <v>168</v>
      </c>
      <c r="F1842" s="35">
        <v>11.95</v>
      </c>
      <c r="G1842" s="36">
        <v>0</v>
      </c>
      <c r="H1842" s="35">
        <v>11.95</v>
      </c>
      <c r="I1842" s="35">
        <v>3.32</v>
      </c>
      <c r="J1842">
        <v>7</v>
      </c>
      <c r="K1842">
        <v>3010</v>
      </c>
      <c r="L1842" s="37">
        <f t="shared" si="84"/>
        <v>83.649999999999991</v>
      </c>
      <c r="M1842" s="35">
        <f t="shared" si="85"/>
        <v>0</v>
      </c>
      <c r="N1842" s="35">
        <f t="shared" si="86"/>
        <v>60.41</v>
      </c>
    </row>
    <row r="1843" spans="1:14">
      <c r="A1843" s="33">
        <v>41343</v>
      </c>
      <c r="B1843" s="29">
        <v>1255</v>
      </c>
      <c r="C1843">
        <v>5</v>
      </c>
      <c r="D1843" s="34" t="s">
        <v>167</v>
      </c>
      <c r="E1843" s="34" t="s">
        <v>168</v>
      </c>
      <c r="F1843" s="35">
        <v>24.95</v>
      </c>
      <c r="G1843" s="36">
        <v>0.1</v>
      </c>
      <c r="H1843" s="35">
        <v>22.46</v>
      </c>
      <c r="I1843" s="35">
        <v>12.27</v>
      </c>
      <c r="J1843">
        <v>5</v>
      </c>
      <c r="K1843">
        <v>3020</v>
      </c>
      <c r="L1843" s="37">
        <f t="shared" si="84"/>
        <v>112.30000000000001</v>
      </c>
      <c r="M1843" s="35">
        <f t="shared" si="85"/>
        <v>2.4899999999999984</v>
      </c>
      <c r="N1843" s="35">
        <f t="shared" si="86"/>
        <v>50.95</v>
      </c>
    </row>
    <row r="1844" spans="1:14">
      <c r="A1844" s="33">
        <v>41343</v>
      </c>
      <c r="B1844" s="29">
        <v>1255</v>
      </c>
      <c r="C1844">
        <v>24</v>
      </c>
      <c r="D1844" s="34" t="s">
        <v>167</v>
      </c>
      <c r="E1844" s="34" t="s">
        <v>168</v>
      </c>
      <c r="F1844" s="35">
        <v>27.95</v>
      </c>
      <c r="G1844" s="36">
        <v>0</v>
      </c>
      <c r="H1844" s="35">
        <v>27.95</v>
      </c>
      <c r="I1844" s="35">
        <v>16.8</v>
      </c>
      <c r="J1844">
        <v>34</v>
      </c>
      <c r="K1844">
        <v>3020</v>
      </c>
      <c r="L1844" s="37">
        <f t="shared" si="84"/>
        <v>950.3</v>
      </c>
      <c r="M1844" s="35">
        <f t="shared" si="85"/>
        <v>0</v>
      </c>
      <c r="N1844" s="35">
        <f t="shared" si="86"/>
        <v>379.09999999999997</v>
      </c>
    </row>
    <row r="1845" spans="1:14">
      <c r="A1845" s="33">
        <v>41343</v>
      </c>
      <c r="B1845" s="29">
        <v>1256</v>
      </c>
      <c r="C1845">
        <v>19</v>
      </c>
      <c r="D1845" s="34" t="s">
        <v>171</v>
      </c>
      <c r="E1845" s="34" t="s">
        <v>168</v>
      </c>
      <c r="F1845" s="35">
        <v>49.95</v>
      </c>
      <c r="G1845" s="36">
        <v>0</v>
      </c>
      <c r="H1845" s="35">
        <v>49.95</v>
      </c>
      <c r="I1845" s="35">
        <v>24.77</v>
      </c>
      <c r="J1845">
        <v>24</v>
      </c>
      <c r="K1845">
        <v>3023</v>
      </c>
      <c r="L1845" s="37">
        <f t="shared" si="84"/>
        <v>1198.8000000000002</v>
      </c>
      <c r="M1845" s="35">
        <f t="shared" si="85"/>
        <v>0</v>
      </c>
      <c r="N1845" s="35">
        <f t="shared" si="86"/>
        <v>604.32000000000005</v>
      </c>
    </row>
    <row r="1846" spans="1:14">
      <c r="A1846" s="33">
        <v>41343</v>
      </c>
      <c r="B1846" s="29">
        <v>1257</v>
      </c>
      <c r="C1846">
        <v>30</v>
      </c>
      <c r="D1846" s="34" t="s">
        <v>171</v>
      </c>
      <c r="E1846" s="34" t="s">
        <v>168</v>
      </c>
      <c r="F1846" s="35">
        <v>10.95</v>
      </c>
      <c r="G1846" s="36">
        <v>0.1</v>
      </c>
      <c r="H1846" s="35">
        <v>9.86</v>
      </c>
      <c r="I1846" s="35">
        <v>4.8</v>
      </c>
      <c r="J1846">
        <v>2</v>
      </c>
      <c r="K1846">
        <v>3027</v>
      </c>
      <c r="L1846" s="37">
        <f t="shared" si="84"/>
        <v>19.72</v>
      </c>
      <c r="M1846" s="35">
        <f t="shared" si="85"/>
        <v>1.0899999999999999</v>
      </c>
      <c r="N1846" s="35">
        <f t="shared" si="86"/>
        <v>10.119999999999999</v>
      </c>
    </row>
    <row r="1847" spans="1:14">
      <c r="A1847" s="33">
        <v>41343</v>
      </c>
      <c r="B1847" s="29">
        <v>1258</v>
      </c>
      <c r="C1847">
        <v>24</v>
      </c>
      <c r="D1847" s="34" t="s">
        <v>167</v>
      </c>
      <c r="E1847" s="34" t="s">
        <v>168</v>
      </c>
      <c r="F1847" s="35">
        <v>27.95</v>
      </c>
      <c r="G1847" s="36">
        <v>0</v>
      </c>
      <c r="H1847" s="35">
        <v>27.95</v>
      </c>
      <c r="I1847" s="35">
        <v>16.8</v>
      </c>
      <c r="J1847">
        <v>25</v>
      </c>
      <c r="K1847">
        <v>3031</v>
      </c>
      <c r="L1847" s="37">
        <f t="shared" si="84"/>
        <v>698.75</v>
      </c>
      <c r="M1847" s="35">
        <f t="shared" si="85"/>
        <v>0</v>
      </c>
      <c r="N1847" s="35">
        <f t="shared" si="86"/>
        <v>278.74999999999994</v>
      </c>
    </row>
    <row r="1848" spans="1:14">
      <c r="A1848" s="33">
        <v>41343</v>
      </c>
      <c r="B1848" s="29">
        <v>1258</v>
      </c>
      <c r="C1848">
        <v>11</v>
      </c>
      <c r="D1848" s="34" t="s">
        <v>167</v>
      </c>
      <c r="E1848" s="34" t="s">
        <v>168</v>
      </c>
      <c r="F1848" s="35">
        <v>65.95</v>
      </c>
      <c r="G1848" s="36">
        <v>0</v>
      </c>
      <c r="H1848" s="35">
        <v>65.95</v>
      </c>
      <c r="I1848" s="35">
        <v>37.97</v>
      </c>
      <c r="J1848">
        <v>7</v>
      </c>
      <c r="K1848">
        <v>3031</v>
      </c>
      <c r="L1848" s="37">
        <f t="shared" si="84"/>
        <v>461.65000000000003</v>
      </c>
      <c r="M1848" s="35">
        <f t="shared" si="85"/>
        <v>0</v>
      </c>
      <c r="N1848" s="35">
        <f t="shared" si="86"/>
        <v>195.86</v>
      </c>
    </row>
    <row r="1849" spans="1:14">
      <c r="A1849" s="33">
        <v>41343</v>
      </c>
      <c r="B1849" s="29">
        <v>1259</v>
      </c>
      <c r="C1849">
        <v>35</v>
      </c>
      <c r="D1849" s="34" t="s">
        <v>173</v>
      </c>
      <c r="E1849" s="34" t="s">
        <v>168</v>
      </c>
      <c r="F1849" s="35">
        <v>0.95</v>
      </c>
      <c r="G1849" s="36">
        <v>0</v>
      </c>
      <c r="H1849" s="35">
        <v>0.95</v>
      </c>
      <c r="I1849" s="35">
        <v>0.47</v>
      </c>
      <c r="J1849">
        <v>20</v>
      </c>
      <c r="K1849">
        <v>3024</v>
      </c>
      <c r="L1849" s="37">
        <f t="shared" si="84"/>
        <v>19</v>
      </c>
      <c r="M1849" s="35">
        <f t="shared" si="85"/>
        <v>0</v>
      </c>
      <c r="N1849" s="35">
        <f t="shared" si="86"/>
        <v>9.6</v>
      </c>
    </row>
    <row r="1850" spans="1:14">
      <c r="A1850" s="33">
        <v>41343</v>
      </c>
      <c r="B1850" s="29">
        <v>1260</v>
      </c>
      <c r="C1850">
        <v>26</v>
      </c>
      <c r="D1850" s="34" t="s">
        <v>173</v>
      </c>
      <c r="E1850" s="34" t="s">
        <v>168</v>
      </c>
      <c r="F1850" s="35">
        <v>0.95</v>
      </c>
      <c r="G1850" s="36">
        <v>0</v>
      </c>
      <c r="H1850" s="35">
        <v>0.95</v>
      </c>
      <c r="I1850" s="35">
        <v>0.42</v>
      </c>
      <c r="J1850">
        <v>3</v>
      </c>
      <c r="K1850">
        <v>3018</v>
      </c>
      <c r="L1850" s="37">
        <f t="shared" si="84"/>
        <v>2.8499999999999996</v>
      </c>
      <c r="M1850" s="35">
        <f t="shared" si="85"/>
        <v>0</v>
      </c>
      <c r="N1850" s="35">
        <f t="shared" si="86"/>
        <v>1.59</v>
      </c>
    </row>
    <row r="1851" spans="1:14">
      <c r="A1851" s="33">
        <v>41343</v>
      </c>
      <c r="B1851" s="29">
        <v>1261</v>
      </c>
      <c r="C1851">
        <v>27</v>
      </c>
      <c r="D1851" s="34" t="s">
        <v>167</v>
      </c>
      <c r="E1851" s="34" t="s">
        <v>168</v>
      </c>
      <c r="F1851" s="35">
        <v>4.95</v>
      </c>
      <c r="G1851" s="36">
        <v>0</v>
      </c>
      <c r="H1851" s="35">
        <v>4.95</v>
      </c>
      <c r="I1851" s="35">
        <v>1.82</v>
      </c>
      <c r="J1851">
        <v>3</v>
      </c>
      <c r="K1851">
        <v>3018</v>
      </c>
      <c r="L1851" s="37">
        <f t="shared" si="84"/>
        <v>14.850000000000001</v>
      </c>
      <c r="M1851" s="35">
        <f t="shared" si="85"/>
        <v>0</v>
      </c>
      <c r="N1851" s="35">
        <f t="shared" si="86"/>
        <v>9.39</v>
      </c>
    </row>
    <row r="1852" spans="1:14">
      <c r="A1852" s="33">
        <v>41343</v>
      </c>
      <c r="B1852" s="29">
        <v>1261</v>
      </c>
      <c r="C1852">
        <v>46</v>
      </c>
      <c r="D1852" s="34" t="s">
        <v>167</v>
      </c>
      <c r="E1852" s="34" t="s">
        <v>168</v>
      </c>
      <c r="F1852" s="35">
        <v>55.95</v>
      </c>
      <c r="G1852" s="36">
        <v>0</v>
      </c>
      <c r="H1852" s="35">
        <v>55.95</v>
      </c>
      <c r="I1852" s="35">
        <v>32.47</v>
      </c>
      <c r="J1852">
        <v>17</v>
      </c>
      <c r="K1852">
        <v>3018</v>
      </c>
      <c r="L1852" s="37">
        <f t="shared" si="84"/>
        <v>951.15000000000009</v>
      </c>
      <c r="M1852" s="35">
        <f t="shared" si="85"/>
        <v>0</v>
      </c>
      <c r="N1852" s="35">
        <f t="shared" si="86"/>
        <v>399.16000000000008</v>
      </c>
    </row>
    <row r="1853" spans="1:14">
      <c r="A1853" s="33">
        <v>41343</v>
      </c>
      <c r="B1853" s="29">
        <v>1261</v>
      </c>
      <c r="C1853">
        <v>20</v>
      </c>
      <c r="D1853" s="34" t="s">
        <v>167</v>
      </c>
      <c r="E1853" s="34" t="s">
        <v>168</v>
      </c>
      <c r="F1853" s="35">
        <v>16.95</v>
      </c>
      <c r="G1853" s="36">
        <v>0</v>
      </c>
      <c r="H1853" s="35">
        <v>16.95</v>
      </c>
      <c r="I1853" s="35">
        <v>6.76</v>
      </c>
      <c r="J1853">
        <v>10</v>
      </c>
      <c r="K1853">
        <v>3018</v>
      </c>
      <c r="L1853" s="37">
        <f t="shared" si="84"/>
        <v>169.5</v>
      </c>
      <c r="M1853" s="35">
        <f t="shared" si="85"/>
        <v>0</v>
      </c>
      <c r="N1853" s="35">
        <f t="shared" si="86"/>
        <v>101.89999999999999</v>
      </c>
    </row>
    <row r="1854" spans="1:14">
      <c r="A1854" s="33">
        <v>41343</v>
      </c>
      <c r="B1854" s="29">
        <v>1262</v>
      </c>
      <c r="C1854">
        <v>44</v>
      </c>
      <c r="D1854" s="34" t="s">
        <v>173</v>
      </c>
      <c r="E1854" s="34" t="s">
        <v>168</v>
      </c>
      <c r="F1854" s="35">
        <v>38.950000000000003</v>
      </c>
      <c r="G1854" s="36">
        <v>0</v>
      </c>
      <c r="H1854" s="35">
        <v>38.950000000000003</v>
      </c>
      <c r="I1854" s="35">
        <v>24.76</v>
      </c>
      <c r="J1854">
        <v>23</v>
      </c>
      <c r="K1854">
        <v>3022</v>
      </c>
      <c r="L1854" s="37">
        <f t="shared" si="84"/>
        <v>895.85</v>
      </c>
      <c r="M1854" s="35">
        <f t="shared" si="85"/>
        <v>0</v>
      </c>
      <c r="N1854" s="35">
        <f t="shared" si="86"/>
        <v>326.37</v>
      </c>
    </row>
    <row r="1855" spans="1:14">
      <c r="A1855" s="33">
        <v>41343</v>
      </c>
      <c r="B1855" s="29">
        <v>1263</v>
      </c>
      <c r="C1855">
        <v>4</v>
      </c>
      <c r="D1855" s="34" t="s">
        <v>173</v>
      </c>
      <c r="E1855" s="34" t="s">
        <v>168</v>
      </c>
      <c r="F1855" s="35">
        <v>73.95</v>
      </c>
      <c r="G1855" s="36">
        <v>0</v>
      </c>
      <c r="H1855" s="35">
        <v>73.95</v>
      </c>
      <c r="I1855" s="35">
        <v>38.86</v>
      </c>
      <c r="J1855">
        <v>2</v>
      </c>
      <c r="K1855">
        <v>3019</v>
      </c>
      <c r="L1855" s="37">
        <f t="shared" si="84"/>
        <v>147.9</v>
      </c>
      <c r="M1855" s="35">
        <f t="shared" si="85"/>
        <v>0</v>
      </c>
      <c r="N1855" s="35">
        <f t="shared" si="86"/>
        <v>70.180000000000007</v>
      </c>
    </row>
    <row r="1856" spans="1:14">
      <c r="A1856" s="33">
        <v>41343</v>
      </c>
      <c r="B1856" s="29">
        <v>1263</v>
      </c>
      <c r="C1856">
        <v>45</v>
      </c>
      <c r="D1856" s="34" t="s">
        <v>173</v>
      </c>
      <c r="E1856" s="34" t="s">
        <v>168</v>
      </c>
      <c r="F1856" s="35">
        <v>38.950000000000003</v>
      </c>
      <c r="G1856" s="36">
        <v>0</v>
      </c>
      <c r="H1856" s="35">
        <v>38.950000000000003</v>
      </c>
      <c r="I1856" s="35">
        <v>22.33</v>
      </c>
      <c r="J1856">
        <v>3</v>
      </c>
      <c r="K1856">
        <v>3019</v>
      </c>
      <c r="L1856" s="37">
        <f t="shared" si="84"/>
        <v>116.85000000000001</v>
      </c>
      <c r="M1856" s="35">
        <f t="shared" si="85"/>
        <v>0</v>
      </c>
      <c r="N1856" s="35">
        <f t="shared" si="86"/>
        <v>49.860000000000014</v>
      </c>
    </row>
    <row r="1857" spans="1:14">
      <c r="A1857" s="33">
        <v>41343</v>
      </c>
      <c r="B1857" s="29">
        <v>1264</v>
      </c>
      <c r="C1857">
        <v>37</v>
      </c>
      <c r="D1857" s="34" t="s">
        <v>173</v>
      </c>
      <c r="E1857" s="34" t="s">
        <v>168</v>
      </c>
      <c r="F1857" s="35">
        <v>24.95</v>
      </c>
      <c r="G1857" s="36">
        <v>0</v>
      </c>
      <c r="H1857" s="35">
        <v>24.95</v>
      </c>
      <c r="I1857" s="35">
        <v>9.3800000000000008</v>
      </c>
      <c r="J1857">
        <v>12</v>
      </c>
      <c r="K1857">
        <v>3018</v>
      </c>
      <c r="L1857" s="37">
        <f t="shared" si="84"/>
        <v>299.39999999999998</v>
      </c>
      <c r="M1857" s="35">
        <f t="shared" si="85"/>
        <v>0</v>
      </c>
      <c r="N1857" s="35">
        <f t="shared" si="86"/>
        <v>186.83999999999997</v>
      </c>
    </row>
    <row r="1858" spans="1:14">
      <c r="A1858" s="33">
        <v>41343</v>
      </c>
      <c r="B1858" s="29">
        <v>1264</v>
      </c>
      <c r="C1858">
        <v>45</v>
      </c>
      <c r="D1858" s="34" t="s">
        <v>173</v>
      </c>
      <c r="E1858" s="34" t="s">
        <v>168</v>
      </c>
      <c r="F1858" s="35">
        <v>38.950000000000003</v>
      </c>
      <c r="G1858" s="36">
        <v>0.1</v>
      </c>
      <c r="H1858" s="35">
        <v>35.06</v>
      </c>
      <c r="I1858" s="35">
        <v>22.33</v>
      </c>
      <c r="J1858">
        <v>5</v>
      </c>
      <c r="K1858">
        <v>3018</v>
      </c>
      <c r="L1858" s="37">
        <f t="shared" si="84"/>
        <v>175.3</v>
      </c>
      <c r="M1858" s="35">
        <f t="shared" si="85"/>
        <v>3.8900000000000006</v>
      </c>
      <c r="N1858" s="35">
        <f t="shared" si="86"/>
        <v>63.65000000000002</v>
      </c>
    </row>
    <row r="1859" spans="1:14">
      <c r="A1859" s="33">
        <v>41343</v>
      </c>
      <c r="B1859" s="29">
        <v>1265</v>
      </c>
      <c r="C1859">
        <v>47</v>
      </c>
      <c r="D1859" s="34" t="s">
        <v>171</v>
      </c>
      <c r="E1859" s="34" t="s">
        <v>168</v>
      </c>
      <c r="F1859" s="35">
        <v>28.95</v>
      </c>
      <c r="G1859" s="36">
        <v>0</v>
      </c>
      <c r="H1859" s="35">
        <v>28.95</v>
      </c>
      <c r="I1859" s="35">
        <v>8.86</v>
      </c>
      <c r="J1859">
        <v>14</v>
      </c>
      <c r="K1859">
        <v>3013</v>
      </c>
      <c r="L1859" s="37">
        <f t="shared" ref="L1859:L1922" si="87">H1859*J1859</f>
        <v>405.3</v>
      </c>
      <c r="M1859" s="35">
        <f t="shared" ref="M1859:M1922" si="88">F1859-H1859</f>
        <v>0</v>
      </c>
      <c r="N1859" s="35">
        <f t="shared" ref="N1859:N1922" si="89">(H1859-I1859)*J1859</f>
        <v>281.26</v>
      </c>
    </row>
    <row r="1860" spans="1:14">
      <c r="A1860" s="33">
        <v>41343</v>
      </c>
      <c r="B1860" s="29">
        <v>1266</v>
      </c>
      <c r="C1860">
        <v>17</v>
      </c>
      <c r="D1860" s="34" t="s">
        <v>173</v>
      </c>
      <c r="E1860" s="34" t="s">
        <v>168</v>
      </c>
      <c r="F1860" s="35">
        <v>49.95</v>
      </c>
      <c r="G1860" s="36">
        <v>0</v>
      </c>
      <c r="H1860" s="35">
        <v>49.95</v>
      </c>
      <c r="I1860" s="35">
        <v>23.93</v>
      </c>
      <c r="J1860">
        <v>38</v>
      </c>
      <c r="K1860">
        <v>3033</v>
      </c>
      <c r="L1860" s="37">
        <f t="shared" si="87"/>
        <v>1898.1000000000001</v>
      </c>
      <c r="M1860" s="35">
        <f t="shared" si="88"/>
        <v>0</v>
      </c>
      <c r="N1860" s="35">
        <f t="shared" si="89"/>
        <v>988.7600000000001</v>
      </c>
    </row>
    <row r="1861" spans="1:14">
      <c r="A1861" s="33">
        <v>41343</v>
      </c>
      <c r="B1861" s="29">
        <v>1267</v>
      </c>
      <c r="C1861">
        <v>42</v>
      </c>
      <c r="D1861" s="34" t="s">
        <v>171</v>
      </c>
      <c r="E1861" s="34" t="s">
        <v>168</v>
      </c>
      <c r="F1861" s="35">
        <v>35.950000000000003</v>
      </c>
      <c r="G1861" s="36">
        <v>0</v>
      </c>
      <c r="H1861" s="35">
        <v>35.950000000000003</v>
      </c>
      <c r="I1861" s="35">
        <v>20.25</v>
      </c>
      <c r="J1861">
        <v>1</v>
      </c>
      <c r="K1861">
        <v>3019</v>
      </c>
      <c r="L1861" s="37">
        <f t="shared" si="87"/>
        <v>35.950000000000003</v>
      </c>
      <c r="M1861" s="35">
        <f t="shared" si="88"/>
        <v>0</v>
      </c>
      <c r="N1861" s="35">
        <f t="shared" si="89"/>
        <v>15.700000000000003</v>
      </c>
    </row>
    <row r="1862" spans="1:14">
      <c r="A1862" s="33">
        <v>41343</v>
      </c>
      <c r="B1862" s="29">
        <v>1268</v>
      </c>
      <c r="C1862">
        <v>47</v>
      </c>
      <c r="D1862" s="34" t="s">
        <v>167</v>
      </c>
      <c r="E1862" s="34" t="s">
        <v>168</v>
      </c>
      <c r="F1862" s="35">
        <v>28.95</v>
      </c>
      <c r="G1862" s="36">
        <v>0</v>
      </c>
      <c r="H1862" s="35">
        <v>28.95</v>
      </c>
      <c r="I1862" s="35">
        <v>8.86</v>
      </c>
      <c r="J1862">
        <v>15</v>
      </c>
      <c r="K1862">
        <v>3020</v>
      </c>
      <c r="L1862" s="37">
        <f t="shared" si="87"/>
        <v>434.25</v>
      </c>
      <c r="M1862" s="35">
        <f t="shared" si="88"/>
        <v>0</v>
      </c>
      <c r="N1862" s="35">
        <f t="shared" si="89"/>
        <v>301.35000000000002</v>
      </c>
    </row>
    <row r="1863" spans="1:14">
      <c r="A1863" s="33">
        <v>41343</v>
      </c>
      <c r="B1863" s="29">
        <v>1268</v>
      </c>
      <c r="C1863">
        <v>50</v>
      </c>
      <c r="D1863" s="34" t="s">
        <v>167</v>
      </c>
      <c r="E1863" s="34" t="s">
        <v>168</v>
      </c>
      <c r="F1863" s="35">
        <v>24.95</v>
      </c>
      <c r="G1863" s="36">
        <v>0</v>
      </c>
      <c r="H1863" s="35">
        <v>24.95</v>
      </c>
      <c r="I1863" s="35">
        <v>12.14</v>
      </c>
      <c r="J1863">
        <v>1</v>
      </c>
      <c r="K1863">
        <v>3020</v>
      </c>
      <c r="L1863" s="37">
        <f t="shared" si="87"/>
        <v>24.95</v>
      </c>
      <c r="M1863" s="35">
        <f t="shared" si="88"/>
        <v>0</v>
      </c>
      <c r="N1863" s="35">
        <f t="shared" si="89"/>
        <v>12.809999999999999</v>
      </c>
    </row>
    <row r="1864" spans="1:14">
      <c r="A1864" s="33">
        <v>41343</v>
      </c>
      <c r="B1864" s="29">
        <v>1269</v>
      </c>
      <c r="C1864">
        <v>1</v>
      </c>
      <c r="D1864" s="34" t="s">
        <v>171</v>
      </c>
      <c r="E1864" s="34" t="s">
        <v>168</v>
      </c>
      <c r="F1864" s="35">
        <v>43.95</v>
      </c>
      <c r="G1864" s="36">
        <v>0.1</v>
      </c>
      <c r="H1864" s="35">
        <v>39.56</v>
      </c>
      <c r="I1864" s="35">
        <v>25.6</v>
      </c>
      <c r="J1864">
        <v>11</v>
      </c>
      <c r="K1864">
        <v>3024</v>
      </c>
      <c r="L1864" s="37">
        <f t="shared" si="87"/>
        <v>435.16</v>
      </c>
      <c r="M1864" s="35">
        <f t="shared" si="88"/>
        <v>4.3900000000000006</v>
      </c>
      <c r="N1864" s="35">
        <f t="shared" si="89"/>
        <v>153.56</v>
      </c>
    </row>
    <row r="1865" spans="1:14">
      <c r="A1865" s="33">
        <v>41343</v>
      </c>
      <c r="B1865" s="29">
        <v>1269</v>
      </c>
      <c r="C1865">
        <v>19</v>
      </c>
      <c r="D1865" s="34" t="s">
        <v>171</v>
      </c>
      <c r="E1865" s="34" t="s">
        <v>168</v>
      </c>
      <c r="F1865" s="35">
        <v>49.95</v>
      </c>
      <c r="G1865" s="36">
        <v>0</v>
      </c>
      <c r="H1865" s="35">
        <v>49.95</v>
      </c>
      <c r="I1865" s="35">
        <v>24.77</v>
      </c>
      <c r="J1865">
        <v>35</v>
      </c>
      <c r="K1865">
        <v>3024</v>
      </c>
      <c r="L1865" s="37">
        <f t="shared" si="87"/>
        <v>1748.25</v>
      </c>
      <c r="M1865" s="35">
        <f t="shared" si="88"/>
        <v>0</v>
      </c>
      <c r="N1865" s="35">
        <f t="shared" si="89"/>
        <v>881.30000000000007</v>
      </c>
    </row>
    <row r="1866" spans="1:14">
      <c r="A1866" s="33">
        <v>41343</v>
      </c>
      <c r="B1866" s="29">
        <v>1270</v>
      </c>
      <c r="C1866">
        <v>13</v>
      </c>
      <c r="D1866" s="34" t="s">
        <v>167</v>
      </c>
      <c r="E1866" s="34" t="s">
        <v>168</v>
      </c>
      <c r="F1866" s="35">
        <v>26.95</v>
      </c>
      <c r="G1866" s="36">
        <v>0</v>
      </c>
      <c r="H1866" s="35">
        <v>26.95</v>
      </c>
      <c r="I1866" s="35">
        <v>13.26</v>
      </c>
      <c r="J1866">
        <v>4</v>
      </c>
      <c r="K1866">
        <v>3031</v>
      </c>
      <c r="L1866" s="37">
        <f t="shared" si="87"/>
        <v>107.8</v>
      </c>
      <c r="M1866" s="35">
        <f t="shared" si="88"/>
        <v>0</v>
      </c>
      <c r="N1866" s="35">
        <f t="shared" si="89"/>
        <v>54.76</v>
      </c>
    </row>
    <row r="1867" spans="1:14">
      <c r="A1867" s="33">
        <v>41343</v>
      </c>
      <c r="B1867" s="29">
        <v>1271</v>
      </c>
      <c r="C1867">
        <v>17</v>
      </c>
      <c r="D1867" s="34" t="s">
        <v>171</v>
      </c>
      <c r="E1867" s="34" t="s">
        <v>168</v>
      </c>
      <c r="F1867" s="35">
        <v>49.95</v>
      </c>
      <c r="G1867" s="36">
        <v>0</v>
      </c>
      <c r="H1867" s="35">
        <v>49.95</v>
      </c>
      <c r="I1867" s="35">
        <v>23.93</v>
      </c>
      <c r="J1867">
        <v>21</v>
      </c>
      <c r="K1867">
        <v>3011</v>
      </c>
      <c r="L1867" s="37">
        <f t="shared" si="87"/>
        <v>1048.95</v>
      </c>
      <c r="M1867" s="35">
        <f t="shared" si="88"/>
        <v>0</v>
      </c>
      <c r="N1867" s="35">
        <f t="shared" si="89"/>
        <v>546.42000000000007</v>
      </c>
    </row>
    <row r="1868" spans="1:14">
      <c r="A1868" s="33">
        <v>41343</v>
      </c>
      <c r="B1868" s="29">
        <v>1271</v>
      </c>
      <c r="C1868">
        <v>49</v>
      </c>
      <c r="D1868" s="34" t="s">
        <v>171</v>
      </c>
      <c r="E1868" s="34" t="s">
        <v>168</v>
      </c>
      <c r="F1868" s="35">
        <v>63.95</v>
      </c>
      <c r="G1868" s="36">
        <v>0.2</v>
      </c>
      <c r="H1868" s="35">
        <v>51.16</v>
      </c>
      <c r="I1868" s="35">
        <v>27.1</v>
      </c>
      <c r="J1868">
        <v>5</v>
      </c>
      <c r="K1868">
        <v>3011</v>
      </c>
      <c r="L1868" s="37">
        <f t="shared" si="87"/>
        <v>255.79999999999998</v>
      </c>
      <c r="M1868" s="35">
        <f t="shared" si="88"/>
        <v>12.790000000000006</v>
      </c>
      <c r="N1868" s="35">
        <f t="shared" si="89"/>
        <v>120.29999999999998</v>
      </c>
    </row>
    <row r="1869" spans="1:14">
      <c r="A1869" s="33">
        <v>41343</v>
      </c>
      <c r="B1869" s="29">
        <v>1272</v>
      </c>
      <c r="C1869">
        <v>6</v>
      </c>
      <c r="D1869" s="34" t="s">
        <v>167</v>
      </c>
      <c r="E1869" s="34" t="s">
        <v>168</v>
      </c>
      <c r="F1869" s="35">
        <v>55.95</v>
      </c>
      <c r="G1869" s="36">
        <v>0</v>
      </c>
      <c r="H1869" s="35">
        <v>55.95</v>
      </c>
      <c r="I1869" s="35">
        <v>16.059999999999999</v>
      </c>
      <c r="J1869">
        <v>17</v>
      </c>
      <c r="K1869">
        <v>3029</v>
      </c>
      <c r="L1869" s="37">
        <f t="shared" si="87"/>
        <v>951.15000000000009</v>
      </c>
      <c r="M1869" s="35">
        <f t="shared" si="88"/>
        <v>0</v>
      </c>
      <c r="N1869" s="35">
        <f t="shared" si="89"/>
        <v>678.13</v>
      </c>
    </row>
    <row r="1870" spans="1:14">
      <c r="A1870" s="33">
        <v>41343</v>
      </c>
      <c r="B1870" s="29">
        <v>1272</v>
      </c>
      <c r="C1870">
        <v>34</v>
      </c>
      <c r="D1870" s="34" t="s">
        <v>167</v>
      </c>
      <c r="E1870" s="34" t="s">
        <v>168</v>
      </c>
      <c r="F1870" s="35">
        <v>37.950000000000003</v>
      </c>
      <c r="G1870" s="36">
        <v>0</v>
      </c>
      <c r="H1870" s="35">
        <v>37.950000000000003</v>
      </c>
      <c r="I1870" s="35">
        <v>15.35</v>
      </c>
      <c r="J1870">
        <v>5</v>
      </c>
      <c r="K1870">
        <v>3029</v>
      </c>
      <c r="L1870" s="37">
        <f t="shared" si="87"/>
        <v>189.75</v>
      </c>
      <c r="M1870" s="35">
        <f t="shared" si="88"/>
        <v>0</v>
      </c>
      <c r="N1870" s="35">
        <f t="shared" si="89"/>
        <v>113</v>
      </c>
    </row>
    <row r="1871" spans="1:14">
      <c r="A1871" s="33">
        <v>41343</v>
      </c>
      <c r="B1871" s="29">
        <v>1272</v>
      </c>
      <c r="C1871">
        <v>39</v>
      </c>
      <c r="D1871" s="34" t="s">
        <v>167</v>
      </c>
      <c r="E1871" s="34" t="s">
        <v>168</v>
      </c>
      <c r="F1871" s="35">
        <v>26.95</v>
      </c>
      <c r="G1871" s="36">
        <v>0</v>
      </c>
      <c r="H1871" s="35">
        <v>26.95</v>
      </c>
      <c r="I1871" s="35">
        <v>12.24</v>
      </c>
      <c r="J1871">
        <v>6</v>
      </c>
      <c r="K1871">
        <v>3029</v>
      </c>
      <c r="L1871" s="37">
        <f t="shared" si="87"/>
        <v>161.69999999999999</v>
      </c>
      <c r="M1871" s="35">
        <f t="shared" si="88"/>
        <v>0</v>
      </c>
      <c r="N1871" s="35">
        <f t="shared" si="89"/>
        <v>88.259999999999991</v>
      </c>
    </row>
    <row r="1872" spans="1:14">
      <c r="A1872" s="33">
        <v>41343</v>
      </c>
      <c r="B1872" s="29">
        <v>1273</v>
      </c>
      <c r="C1872">
        <v>7</v>
      </c>
      <c r="D1872" s="34" t="s">
        <v>173</v>
      </c>
      <c r="E1872" s="34" t="s">
        <v>168</v>
      </c>
      <c r="F1872" s="35">
        <v>20.95</v>
      </c>
      <c r="G1872" s="36">
        <v>0.1</v>
      </c>
      <c r="H1872" s="35">
        <v>18.86</v>
      </c>
      <c r="I1872" s="35">
        <v>10.039999999999999</v>
      </c>
      <c r="J1872">
        <v>16</v>
      </c>
      <c r="K1872">
        <v>3031</v>
      </c>
      <c r="L1872" s="37">
        <f t="shared" si="87"/>
        <v>301.76</v>
      </c>
      <c r="M1872" s="35">
        <f t="shared" si="88"/>
        <v>2.09</v>
      </c>
      <c r="N1872" s="35">
        <f t="shared" si="89"/>
        <v>141.12</v>
      </c>
    </row>
    <row r="1873" spans="1:14">
      <c r="A1873" s="33">
        <v>41343</v>
      </c>
      <c r="B1873" s="29">
        <v>1274</v>
      </c>
      <c r="C1873">
        <v>2</v>
      </c>
      <c r="D1873" s="34" t="s">
        <v>167</v>
      </c>
      <c r="E1873" s="34" t="s">
        <v>168</v>
      </c>
      <c r="F1873" s="35">
        <v>44.95</v>
      </c>
      <c r="G1873" s="36">
        <v>0</v>
      </c>
      <c r="H1873" s="35">
        <v>44.95</v>
      </c>
      <c r="I1873" s="35">
        <v>27.95</v>
      </c>
      <c r="J1873">
        <v>5</v>
      </c>
      <c r="K1873">
        <v>3030</v>
      </c>
      <c r="L1873" s="37">
        <f t="shared" si="87"/>
        <v>224.75</v>
      </c>
      <c r="M1873" s="35">
        <f t="shared" si="88"/>
        <v>0</v>
      </c>
      <c r="N1873" s="35">
        <f t="shared" si="89"/>
        <v>85.000000000000014</v>
      </c>
    </row>
    <row r="1874" spans="1:14">
      <c r="A1874" s="33">
        <v>41343</v>
      </c>
      <c r="B1874" s="29">
        <v>1275</v>
      </c>
      <c r="C1874">
        <v>26</v>
      </c>
      <c r="D1874" s="34" t="s">
        <v>173</v>
      </c>
      <c r="E1874" s="34" t="s">
        <v>168</v>
      </c>
      <c r="F1874" s="35">
        <v>0.95</v>
      </c>
      <c r="G1874" s="36">
        <v>0</v>
      </c>
      <c r="H1874" s="35">
        <v>0.95</v>
      </c>
      <c r="I1874" s="35">
        <v>0.42</v>
      </c>
      <c r="J1874">
        <v>8</v>
      </c>
      <c r="K1874">
        <v>3021</v>
      </c>
      <c r="L1874" s="37">
        <f t="shared" si="87"/>
        <v>7.6</v>
      </c>
      <c r="M1874" s="35">
        <f t="shared" si="88"/>
        <v>0</v>
      </c>
      <c r="N1874" s="35">
        <f t="shared" si="89"/>
        <v>4.24</v>
      </c>
    </row>
    <row r="1875" spans="1:14">
      <c r="A1875" s="33">
        <v>41343</v>
      </c>
      <c r="B1875" s="29">
        <v>1276</v>
      </c>
      <c r="C1875">
        <v>49</v>
      </c>
      <c r="D1875" s="34" t="s">
        <v>167</v>
      </c>
      <c r="E1875" s="34" t="s">
        <v>168</v>
      </c>
      <c r="F1875" s="35">
        <v>63.95</v>
      </c>
      <c r="G1875" s="36">
        <v>0</v>
      </c>
      <c r="H1875" s="35">
        <v>63.95</v>
      </c>
      <c r="I1875" s="35">
        <v>27.1</v>
      </c>
      <c r="J1875">
        <v>3</v>
      </c>
      <c r="K1875">
        <v>3010</v>
      </c>
      <c r="L1875" s="37">
        <f t="shared" si="87"/>
        <v>191.85000000000002</v>
      </c>
      <c r="M1875" s="35">
        <f t="shared" si="88"/>
        <v>0</v>
      </c>
      <c r="N1875" s="35">
        <f t="shared" si="89"/>
        <v>110.55000000000001</v>
      </c>
    </row>
    <row r="1876" spans="1:14">
      <c r="A1876" s="33">
        <v>41343</v>
      </c>
      <c r="B1876" s="29">
        <v>1277</v>
      </c>
      <c r="C1876">
        <v>15</v>
      </c>
      <c r="D1876" s="34" t="s">
        <v>171</v>
      </c>
      <c r="E1876" s="34" t="s">
        <v>168</v>
      </c>
      <c r="F1876" s="35">
        <v>28.95</v>
      </c>
      <c r="G1876" s="36">
        <v>0</v>
      </c>
      <c r="H1876" s="35">
        <v>28.95</v>
      </c>
      <c r="I1876" s="35">
        <v>17.53</v>
      </c>
      <c r="J1876">
        <v>12</v>
      </c>
      <c r="K1876">
        <v>3017</v>
      </c>
      <c r="L1876" s="37">
        <f t="shared" si="87"/>
        <v>347.4</v>
      </c>
      <c r="M1876" s="35">
        <f t="shared" si="88"/>
        <v>0</v>
      </c>
      <c r="N1876" s="35">
        <f t="shared" si="89"/>
        <v>137.03999999999996</v>
      </c>
    </row>
    <row r="1877" spans="1:14">
      <c r="A1877" s="33">
        <v>41343</v>
      </c>
      <c r="B1877" s="29">
        <v>1278</v>
      </c>
      <c r="C1877">
        <v>50</v>
      </c>
      <c r="D1877" s="34" t="s">
        <v>173</v>
      </c>
      <c r="E1877" s="34" t="s">
        <v>168</v>
      </c>
      <c r="F1877" s="35">
        <v>24.95</v>
      </c>
      <c r="G1877" s="36">
        <v>0</v>
      </c>
      <c r="H1877" s="35">
        <v>24.95</v>
      </c>
      <c r="I1877" s="35">
        <v>12.14</v>
      </c>
      <c r="J1877">
        <v>1</v>
      </c>
      <c r="K1877">
        <v>3021</v>
      </c>
      <c r="L1877" s="37">
        <f t="shared" si="87"/>
        <v>24.95</v>
      </c>
      <c r="M1877" s="35">
        <f t="shared" si="88"/>
        <v>0</v>
      </c>
      <c r="N1877" s="35">
        <f t="shared" si="89"/>
        <v>12.809999999999999</v>
      </c>
    </row>
    <row r="1878" spans="1:14">
      <c r="A1878" s="33">
        <v>41343</v>
      </c>
      <c r="B1878" s="29">
        <v>1279</v>
      </c>
      <c r="C1878">
        <v>33</v>
      </c>
      <c r="D1878" s="34" t="s">
        <v>171</v>
      </c>
      <c r="E1878" s="34" t="s">
        <v>168</v>
      </c>
      <c r="F1878" s="35">
        <v>19.95</v>
      </c>
      <c r="G1878" s="36">
        <v>0.1</v>
      </c>
      <c r="H1878" s="35">
        <v>17.96</v>
      </c>
      <c r="I1878" s="35">
        <v>9.7799999999999994</v>
      </c>
      <c r="J1878">
        <v>7</v>
      </c>
      <c r="K1878">
        <v>3025</v>
      </c>
      <c r="L1878" s="37">
        <f t="shared" si="87"/>
        <v>125.72</v>
      </c>
      <c r="M1878" s="35">
        <f t="shared" si="88"/>
        <v>1.9899999999999984</v>
      </c>
      <c r="N1878" s="35">
        <f t="shared" si="89"/>
        <v>57.260000000000012</v>
      </c>
    </row>
    <row r="1879" spans="1:14">
      <c r="A1879" s="33">
        <v>41343</v>
      </c>
      <c r="B1879" s="29">
        <v>1280</v>
      </c>
      <c r="C1879">
        <v>2</v>
      </c>
      <c r="D1879" s="34" t="s">
        <v>167</v>
      </c>
      <c r="E1879" s="34" t="s">
        <v>168</v>
      </c>
      <c r="F1879" s="35">
        <v>44.95</v>
      </c>
      <c r="G1879" s="36">
        <v>0</v>
      </c>
      <c r="H1879" s="35">
        <v>44.95</v>
      </c>
      <c r="I1879" s="35">
        <v>27.95</v>
      </c>
      <c r="J1879">
        <v>2</v>
      </c>
      <c r="K1879">
        <v>3013</v>
      </c>
      <c r="L1879" s="37">
        <f t="shared" si="87"/>
        <v>89.9</v>
      </c>
      <c r="M1879" s="35">
        <f t="shared" si="88"/>
        <v>0</v>
      </c>
      <c r="N1879" s="35">
        <f t="shared" si="89"/>
        <v>34.000000000000007</v>
      </c>
    </row>
    <row r="1880" spans="1:14">
      <c r="A1880" s="33">
        <v>41343</v>
      </c>
      <c r="B1880" s="29">
        <v>1280</v>
      </c>
      <c r="C1880">
        <v>5</v>
      </c>
      <c r="D1880" s="34" t="s">
        <v>167</v>
      </c>
      <c r="E1880" s="34" t="s">
        <v>168</v>
      </c>
      <c r="F1880" s="35">
        <v>24.95</v>
      </c>
      <c r="G1880" s="36">
        <v>0</v>
      </c>
      <c r="H1880" s="35">
        <v>24.95</v>
      </c>
      <c r="I1880" s="35">
        <v>12.27</v>
      </c>
      <c r="J1880">
        <v>4</v>
      </c>
      <c r="K1880">
        <v>3013</v>
      </c>
      <c r="L1880" s="37">
        <f t="shared" si="87"/>
        <v>99.8</v>
      </c>
      <c r="M1880" s="35">
        <f t="shared" si="88"/>
        <v>0</v>
      </c>
      <c r="N1880" s="35">
        <f t="shared" si="89"/>
        <v>50.72</v>
      </c>
    </row>
    <row r="1881" spans="1:14">
      <c r="A1881" s="33">
        <v>41343</v>
      </c>
      <c r="B1881" s="29">
        <v>1281</v>
      </c>
      <c r="C1881">
        <v>25</v>
      </c>
      <c r="D1881" s="34" t="s">
        <v>173</v>
      </c>
      <c r="E1881" s="34" t="s">
        <v>168</v>
      </c>
      <c r="F1881" s="35">
        <v>0.95</v>
      </c>
      <c r="G1881" s="36">
        <v>0</v>
      </c>
      <c r="H1881" s="35">
        <v>0.95</v>
      </c>
      <c r="I1881" s="35">
        <v>0.35</v>
      </c>
      <c r="J1881">
        <v>26</v>
      </c>
      <c r="K1881">
        <v>3023</v>
      </c>
      <c r="L1881" s="37">
        <f t="shared" si="87"/>
        <v>24.7</v>
      </c>
      <c r="M1881" s="35">
        <f t="shared" si="88"/>
        <v>0</v>
      </c>
      <c r="N1881" s="35">
        <f t="shared" si="89"/>
        <v>15.6</v>
      </c>
    </row>
    <row r="1882" spans="1:14">
      <c r="A1882" s="33">
        <v>41343</v>
      </c>
      <c r="B1882" s="29">
        <v>1282</v>
      </c>
      <c r="C1882">
        <v>48</v>
      </c>
      <c r="D1882" s="34" t="s">
        <v>167</v>
      </c>
      <c r="E1882" s="34" t="s">
        <v>168</v>
      </c>
      <c r="F1882" s="35">
        <v>3.95</v>
      </c>
      <c r="G1882" s="36">
        <v>0</v>
      </c>
      <c r="H1882" s="35">
        <v>3.95</v>
      </c>
      <c r="I1882" s="35">
        <v>1.43</v>
      </c>
      <c r="J1882">
        <v>8</v>
      </c>
      <c r="K1882">
        <v>3021</v>
      </c>
      <c r="L1882" s="37">
        <f t="shared" si="87"/>
        <v>31.6</v>
      </c>
      <c r="M1882" s="35">
        <f t="shared" si="88"/>
        <v>0</v>
      </c>
      <c r="N1882" s="35">
        <f t="shared" si="89"/>
        <v>20.160000000000004</v>
      </c>
    </row>
    <row r="1883" spans="1:14">
      <c r="A1883" s="33">
        <v>41343</v>
      </c>
      <c r="B1883" s="29">
        <v>1282</v>
      </c>
      <c r="C1883">
        <v>16</v>
      </c>
      <c r="D1883" s="34" t="s">
        <v>167</v>
      </c>
      <c r="E1883" s="34" t="s">
        <v>168</v>
      </c>
      <c r="F1883" s="35">
        <v>27.95</v>
      </c>
      <c r="G1883" s="36">
        <v>0</v>
      </c>
      <c r="H1883" s="35">
        <v>27.95</v>
      </c>
      <c r="I1883" s="35">
        <v>15.85</v>
      </c>
      <c r="J1883">
        <v>4</v>
      </c>
      <c r="K1883">
        <v>3021</v>
      </c>
      <c r="L1883" s="37">
        <f t="shared" si="87"/>
        <v>111.8</v>
      </c>
      <c r="M1883" s="35">
        <f t="shared" si="88"/>
        <v>0</v>
      </c>
      <c r="N1883" s="35">
        <f t="shared" si="89"/>
        <v>48.4</v>
      </c>
    </row>
    <row r="1884" spans="1:14">
      <c r="A1884" s="33">
        <v>41343</v>
      </c>
      <c r="B1884" s="29">
        <v>1282</v>
      </c>
      <c r="C1884">
        <v>3</v>
      </c>
      <c r="D1884" s="34" t="s">
        <v>167</v>
      </c>
      <c r="E1884" s="34" t="s">
        <v>168</v>
      </c>
      <c r="F1884" s="35">
        <v>59.95</v>
      </c>
      <c r="G1884" s="36">
        <v>0</v>
      </c>
      <c r="H1884" s="35">
        <v>59.95</v>
      </c>
      <c r="I1884" s="35">
        <v>28.73</v>
      </c>
      <c r="J1884">
        <v>16</v>
      </c>
      <c r="K1884">
        <v>3021</v>
      </c>
      <c r="L1884" s="37">
        <f t="shared" si="87"/>
        <v>959.2</v>
      </c>
      <c r="M1884" s="35">
        <f t="shared" si="88"/>
        <v>0</v>
      </c>
      <c r="N1884" s="35">
        <f t="shared" si="89"/>
        <v>499.52000000000004</v>
      </c>
    </row>
    <row r="1885" spans="1:14">
      <c r="A1885" s="33">
        <v>41343</v>
      </c>
      <c r="B1885" s="29">
        <v>1282</v>
      </c>
      <c r="C1885">
        <v>45</v>
      </c>
      <c r="D1885" s="34" t="s">
        <v>167</v>
      </c>
      <c r="E1885" s="34" t="s">
        <v>168</v>
      </c>
      <c r="F1885" s="35">
        <v>38.950000000000003</v>
      </c>
      <c r="G1885" s="36">
        <v>0.1</v>
      </c>
      <c r="H1885" s="35">
        <v>35.06</v>
      </c>
      <c r="I1885" s="35">
        <v>22.33</v>
      </c>
      <c r="J1885">
        <v>6</v>
      </c>
      <c r="K1885">
        <v>3021</v>
      </c>
      <c r="L1885" s="37">
        <f t="shared" si="87"/>
        <v>210.36</v>
      </c>
      <c r="M1885" s="35">
        <f t="shared" si="88"/>
        <v>3.8900000000000006</v>
      </c>
      <c r="N1885" s="35">
        <f t="shared" si="89"/>
        <v>76.380000000000024</v>
      </c>
    </row>
    <row r="1886" spans="1:14">
      <c r="A1886" s="33">
        <v>41343</v>
      </c>
      <c r="B1886" s="29">
        <v>1283</v>
      </c>
      <c r="C1886">
        <v>12</v>
      </c>
      <c r="D1886" s="34" t="s">
        <v>171</v>
      </c>
      <c r="E1886" s="34" t="s">
        <v>168</v>
      </c>
      <c r="F1886" s="35">
        <v>47.95</v>
      </c>
      <c r="G1886" s="36">
        <v>0.1</v>
      </c>
      <c r="H1886" s="35">
        <v>43.16</v>
      </c>
      <c r="I1886" s="35">
        <v>20.7</v>
      </c>
      <c r="J1886">
        <v>1</v>
      </c>
      <c r="K1886">
        <v>3016</v>
      </c>
      <c r="L1886" s="37">
        <f t="shared" si="87"/>
        <v>43.16</v>
      </c>
      <c r="M1886" s="35">
        <f t="shared" si="88"/>
        <v>4.7900000000000063</v>
      </c>
      <c r="N1886" s="35">
        <f t="shared" si="89"/>
        <v>22.459999999999997</v>
      </c>
    </row>
    <row r="1887" spans="1:14">
      <c r="A1887" s="33">
        <v>41343</v>
      </c>
      <c r="B1887" s="29">
        <v>1284</v>
      </c>
      <c r="C1887">
        <v>6</v>
      </c>
      <c r="D1887" s="34" t="s">
        <v>173</v>
      </c>
      <c r="E1887" s="34" t="s">
        <v>168</v>
      </c>
      <c r="F1887" s="35">
        <v>55.95</v>
      </c>
      <c r="G1887" s="36">
        <v>0</v>
      </c>
      <c r="H1887" s="35">
        <v>55.95</v>
      </c>
      <c r="I1887" s="35">
        <v>16.059999999999999</v>
      </c>
      <c r="J1887">
        <v>17</v>
      </c>
      <c r="K1887">
        <v>3013</v>
      </c>
      <c r="L1887" s="37">
        <f t="shared" si="87"/>
        <v>951.15000000000009</v>
      </c>
      <c r="M1887" s="35">
        <f t="shared" si="88"/>
        <v>0</v>
      </c>
      <c r="N1887" s="35">
        <f t="shared" si="89"/>
        <v>678.13</v>
      </c>
    </row>
    <row r="1888" spans="1:14">
      <c r="A1888" s="33">
        <v>41344</v>
      </c>
      <c r="B1888" s="29">
        <v>1285</v>
      </c>
      <c r="C1888">
        <v>18</v>
      </c>
      <c r="D1888" s="34" t="s">
        <v>169</v>
      </c>
      <c r="E1888" s="34" t="s">
        <v>168</v>
      </c>
      <c r="F1888" s="35">
        <v>54.95</v>
      </c>
      <c r="G1888" s="36">
        <v>0</v>
      </c>
      <c r="H1888" s="35">
        <v>54.95</v>
      </c>
      <c r="I1888" s="35">
        <v>26.65</v>
      </c>
      <c r="J1888">
        <v>19</v>
      </c>
      <c r="K1888">
        <v>3033</v>
      </c>
      <c r="L1888" s="37">
        <f t="shared" si="87"/>
        <v>1044.05</v>
      </c>
      <c r="M1888" s="35">
        <f t="shared" si="88"/>
        <v>0</v>
      </c>
      <c r="N1888" s="35">
        <f t="shared" si="89"/>
        <v>537.70000000000005</v>
      </c>
    </row>
    <row r="1889" spans="1:14">
      <c r="A1889" s="33">
        <v>41344</v>
      </c>
      <c r="B1889" s="29">
        <v>1286</v>
      </c>
      <c r="C1889">
        <v>9</v>
      </c>
      <c r="D1889" s="34" t="s">
        <v>167</v>
      </c>
      <c r="E1889" s="34" t="s">
        <v>168</v>
      </c>
      <c r="F1889" s="35">
        <v>48.95</v>
      </c>
      <c r="G1889" s="36">
        <v>0.1</v>
      </c>
      <c r="H1889" s="35">
        <v>44.06</v>
      </c>
      <c r="I1889" s="35">
        <v>24.52</v>
      </c>
      <c r="J1889">
        <v>15</v>
      </c>
      <c r="K1889">
        <v>3032</v>
      </c>
      <c r="L1889" s="37">
        <f t="shared" si="87"/>
        <v>660.90000000000009</v>
      </c>
      <c r="M1889" s="35">
        <f t="shared" si="88"/>
        <v>4.8900000000000006</v>
      </c>
      <c r="N1889" s="35">
        <f t="shared" si="89"/>
        <v>293.10000000000002</v>
      </c>
    </row>
    <row r="1890" spans="1:14">
      <c r="A1890" s="33">
        <v>41344</v>
      </c>
      <c r="B1890" s="29">
        <v>1287</v>
      </c>
      <c r="C1890">
        <v>36</v>
      </c>
      <c r="D1890" s="34" t="s">
        <v>169</v>
      </c>
      <c r="E1890" s="34" t="s">
        <v>168</v>
      </c>
      <c r="F1890" s="35">
        <v>26.95</v>
      </c>
      <c r="G1890" s="36">
        <v>0.1</v>
      </c>
      <c r="H1890" s="35">
        <v>24.26</v>
      </c>
      <c r="I1890" s="35">
        <v>12.53</v>
      </c>
      <c r="J1890">
        <v>7</v>
      </c>
      <c r="K1890">
        <v>3033</v>
      </c>
      <c r="L1890" s="37">
        <f t="shared" si="87"/>
        <v>169.82000000000002</v>
      </c>
      <c r="M1890" s="35">
        <f t="shared" si="88"/>
        <v>2.6899999999999977</v>
      </c>
      <c r="N1890" s="35">
        <f t="shared" si="89"/>
        <v>82.110000000000014</v>
      </c>
    </row>
    <row r="1891" spans="1:14">
      <c r="A1891" s="33">
        <v>41344</v>
      </c>
      <c r="B1891" s="29">
        <v>1288</v>
      </c>
      <c r="C1891">
        <v>1</v>
      </c>
      <c r="D1891" s="34" t="s">
        <v>167</v>
      </c>
      <c r="E1891" s="34" t="s">
        <v>168</v>
      </c>
      <c r="F1891" s="35">
        <v>43.95</v>
      </c>
      <c r="G1891" s="36">
        <v>0</v>
      </c>
      <c r="H1891" s="35">
        <v>43.95</v>
      </c>
      <c r="I1891" s="35">
        <v>25.6</v>
      </c>
      <c r="J1891">
        <v>2</v>
      </c>
      <c r="K1891">
        <v>3020</v>
      </c>
      <c r="L1891" s="37">
        <f t="shared" si="87"/>
        <v>87.9</v>
      </c>
      <c r="M1891" s="35">
        <f t="shared" si="88"/>
        <v>0</v>
      </c>
      <c r="N1891" s="35">
        <f t="shared" si="89"/>
        <v>36.700000000000003</v>
      </c>
    </row>
    <row r="1892" spans="1:14">
      <c r="A1892" s="33">
        <v>41344</v>
      </c>
      <c r="B1892" s="29">
        <v>1289</v>
      </c>
      <c r="C1892">
        <v>17</v>
      </c>
      <c r="D1892" s="34" t="s">
        <v>169</v>
      </c>
      <c r="E1892" s="34" t="s">
        <v>168</v>
      </c>
      <c r="F1892" s="35">
        <v>49.95</v>
      </c>
      <c r="G1892" s="36">
        <v>0</v>
      </c>
      <c r="H1892" s="35">
        <v>49.95</v>
      </c>
      <c r="I1892" s="35">
        <v>23.93</v>
      </c>
      <c r="J1892">
        <v>16</v>
      </c>
      <c r="K1892">
        <v>3018</v>
      </c>
      <c r="L1892" s="37">
        <f t="shared" si="87"/>
        <v>799.2</v>
      </c>
      <c r="M1892" s="35">
        <f t="shared" si="88"/>
        <v>0</v>
      </c>
      <c r="N1892" s="35">
        <f t="shared" si="89"/>
        <v>416.32000000000005</v>
      </c>
    </row>
    <row r="1893" spans="1:14">
      <c r="A1893" s="33">
        <v>41345</v>
      </c>
      <c r="B1893" s="29">
        <v>1290</v>
      </c>
      <c r="C1893">
        <v>30</v>
      </c>
      <c r="D1893" s="34" t="s">
        <v>171</v>
      </c>
      <c r="E1893" s="34" t="s">
        <v>172</v>
      </c>
      <c r="F1893" s="35">
        <v>10.95</v>
      </c>
      <c r="G1893" s="36">
        <v>0</v>
      </c>
      <c r="H1893" s="35">
        <v>10.95</v>
      </c>
      <c r="I1893" s="35">
        <v>4.8</v>
      </c>
      <c r="J1893">
        <v>20</v>
      </c>
      <c r="K1893">
        <v>3018</v>
      </c>
      <c r="L1893" s="37">
        <f t="shared" si="87"/>
        <v>219</v>
      </c>
      <c r="M1893" s="35">
        <f t="shared" si="88"/>
        <v>0</v>
      </c>
      <c r="N1893" s="35">
        <f t="shared" si="89"/>
        <v>122.99999999999999</v>
      </c>
    </row>
    <row r="1894" spans="1:14">
      <c r="A1894" s="33">
        <v>41345</v>
      </c>
      <c r="B1894" s="29">
        <v>1291</v>
      </c>
      <c r="C1894">
        <v>7</v>
      </c>
      <c r="D1894" s="34" t="s">
        <v>173</v>
      </c>
      <c r="E1894" s="34" t="s">
        <v>172</v>
      </c>
      <c r="F1894" s="35">
        <v>20.95</v>
      </c>
      <c r="G1894" s="36">
        <v>0</v>
      </c>
      <c r="H1894" s="35">
        <v>20.95</v>
      </c>
      <c r="I1894" s="35">
        <v>10.039999999999999</v>
      </c>
      <c r="J1894">
        <v>5</v>
      </c>
      <c r="K1894">
        <v>3013</v>
      </c>
      <c r="L1894" s="37">
        <f t="shared" si="87"/>
        <v>104.75</v>
      </c>
      <c r="M1894" s="35">
        <f t="shared" si="88"/>
        <v>0</v>
      </c>
      <c r="N1894" s="35">
        <f t="shared" si="89"/>
        <v>54.55</v>
      </c>
    </row>
    <row r="1895" spans="1:14">
      <c r="A1895" s="33">
        <v>41345</v>
      </c>
      <c r="B1895" s="29">
        <v>1292</v>
      </c>
      <c r="C1895">
        <v>42</v>
      </c>
      <c r="D1895" s="34" t="s">
        <v>171</v>
      </c>
      <c r="E1895" s="34" t="s">
        <v>172</v>
      </c>
      <c r="F1895" s="35">
        <v>35.950000000000003</v>
      </c>
      <c r="G1895" s="36">
        <v>0</v>
      </c>
      <c r="H1895" s="35">
        <v>35.950000000000003</v>
      </c>
      <c r="I1895" s="35">
        <v>20.25</v>
      </c>
      <c r="J1895">
        <v>2</v>
      </c>
      <c r="K1895">
        <v>3027</v>
      </c>
      <c r="L1895" s="37">
        <f t="shared" si="87"/>
        <v>71.900000000000006</v>
      </c>
      <c r="M1895" s="35">
        <f t="shared" si="88"/>
        <v>0</v>
      </c>
      <c r="N1895" s="35">
        <f t="shared" si="89"/>
        <v>31.400000000000006</v>
      </c>
    </row>
    <row r="1896" spans="1:14">
      <c r="A1896" s="33">
        <v>41345</v>
      </c>
      <c r="B1896" s="29">
        <v>1292</v>
      </c>
      <c r="C1896">
        <v>11</v>
      </c>
      <c r="D1896" s="34" t="s">
        <v>171</v>
      </c>
      <c r="E1896" s="34" t="s">
        <v>172</v>
      </c>
      <c r="F1896" s="35">
        <v>65.95</v>
      </c>
      <c r="G1896" s="36">
        <v>0</v>
      </c>
      <c r="H1896" s="35">
        <v>65.95</v>
      </c>
      <c r="I1896" s="35">
        <v>37.97</v>
      </c>
      <c r="J1896">
        <v>4</v>
      </c>
      <c r="K1896">
        <v>3027</v>
      </c>
      <c r="L1896" s="37">
        <f t="shared" si="87"/>
        <v>263.8</v>
      </c>
      <c r="M1896" s="35">
        <f t="shared" si="88"/>
        <v>0</v>
      </c>
      <c r="N1896" s="35">
        <f t="shared" si="89"/>
        <v>111.92000000000002</v>
      </c>
    </row>
    <row r="1897" spans="1:14">
      <c r="A1897" s="33">
        <v>41345</v>
      </c>
      <c r="B1897" s="29">
        <v>1292</v>
      </c>
      <c r="C1897">
        <v>22</v>
      </c>
      <c r="D1897" s="34" t="s">
        <v>171</v>
      </c>
      <c r="E1897" s="34" t="s">
        <v>172</v>
      </c>
      <c r="F1897" s="35">
        <v>0.95</v>
      </c>
      <c r="G1897" s="36">
        <v>0</v>
      </c>
      <c r="H1897" s="35">
        <v>0.95</v>
      </c>
      <c r="I1897" s="35">
        <v>0.56999999999999995</v>
      </c>
      <c r="J1897">
        <v>4</v>
      </c>
      <c r="K1897">
        <v>3027</v>
      </c>
      <c r="L1897" s="37">
        <f t="shared" si="87"/>
        <v>3.8</v>
      </c>
      <c r="M1897" s="35">
        <f t="shared" si="88"/>
        <v>0</v>
      </c>
      <c r="N1897" s="35">
        <f t="shared" si="89"/>
        <v>1.52</v>
      </c>
    </row>
    <row r="1898" spans="1:14">
      <c r="A1898" s="33">
        <v>41345</v>
      </c>
      <c r="B1898" s="29">
        <v>1292</v>
      </c>
      <c r="C1898">
        <v>3</v>
      </c>
      <c r="D1898" s="34" t="s">
        <v>171</v>
      </c>
      <c r="E1898" s="34" t="s">
        <v>172</v>
      </c>
      <c r="F1898" s="35">
        <v>59.95</v>
      </c>
      <c r="G1898" s="36">
        <v>0</v>
      </c>
      <c r="H1898" s="35">
        <v>59.95</v>
      </c>
      <c r="I1898" s="35">
        <v>28.73</v>
      </c>
      <c r="J1898">
        <v>10</v>
      </c>
      <c r="K1898">
        <v>3027</v>
      </c>
      <c r="L1898" s="37">
        <f t="shared" si="87"/>
        <v>599.5</v>
      </c>
      <c r="M1898" s="35">
        <f t="shared" si="88"/>
        <v>0</v>
      </c>
      <c r="N1898" s="35">
        <f t="shared" si="89"/>
        <v>312.20000000000005</v>
      </c>
    </row>
    <row r="1899" spans="1:14">
      <c r="A1899" s="33">
        <v>41345</v>
      </c>
      <c r="B1899" s="29">
        <v>1292</v>
      </c>
      <c r="C1899">
        <v>11</v>
      </c>
      <c r="D1899" s="34" t="s">
        <v>171</v>
      </c>
      <c r="E1899" s="34" t="s">
        <v>172</v>
      </c>
      <c r="F1899" s="35">
        <v>65.95</v>
      </c>
      <c r="G1899" s="36">
        <v>0</v>
      </c>
      <c r="H1899" s="35">
        <v>65.95</v>
      </c>
      <c r="I1899" s="35">
        <v>37.97</v>
      </c>
      <c r="J1899">
        <v>13</v>
      </c>
      <c r="K1899">
        <v>3027</v>
      </c>
      <c r="L1899" s="37">
        <f t="shared" si="87"/>
        <v>857.35</v>
      </c>
      <c r="M1899" s="35">
        <f t="shared" si="88"/>
        <v>0</v>
      </c>
      <c r="N1899" s="35">
        <f t="shared" si="89"/>
        <v>363.74000000000007</v>
      </c>
    </row>
    <row r="1900" spans="1:14">
      <c r="A1900" s="33">
        <v>41345</v>
      </c>
      <c r="B1900" s="29">
        <v>1292</v>
      </c>
      <c r="C1900">
        <v>50</v>
      </c>
      <c r="D1900" s="34" t="s">
        <v>171</v>
      </c>
      <c r="E1900" s="34" t="s">
        <v>172</v>
      </c>
      <c r="F1900" s="35">
        <v>24.95</v>
      </c>
      <c r="G1900" s="36">
        <v>0</v>
      </c>
      <c r="H1900" s="35">
        <v>24.95</v>
      </c>
      <c r="I1900" s="35">
        <v>12.14</v>
      </c>
      <c r="J1900">
        <v>3</v>
      </c>
      <c r="K1900">
        <v>3027</v>
      </c>
      <c r="L1900" s="37">
        <f t="shared" si="87"/>
        <v>74.849999999999994</v>
      </c>
      <c r="M1900" s="35">
        <f t="shared" si="88"/>
        <v>0</v>
      </c>
      <c r="N1900" s="35">
        <f t="shared" si="89"/>
        <v>38.429999999999993</v>
      </c>
    </row>
    <row r="1901" spans="1:14">
      <c r="A1901" s="33">
        <v>41345</v>
      </c>
      <c r="B1901" s="29">
        <v>1293</v>
      </c>
      <c r="C1901">
        <v>16</v>
      </c>
      <c r="D1901" s="34" t="s">
        <v>173</v>
      </c>
      <c r="E1901" s="34" t="s">
        <v>172</v>
      </c>
      <c r="F1901" s="35">
        <v>27.95</v>
      </c>
      <c r="G1901" s="36">
        <v>0</v>
      </c>
      <c r="H1901" s="35">
        <v>27.95</v>
      </c>
      <c r="I1901" s="35">
        <v>15.85</v>
      </c>
      <c r="J1901">
        <v>1</v>
      </c>
      <c r="K1901">
        <v>3029</v>
      </c>
      <c r="L1901" s="37">
        <f t="shared" si="87"/>
        <v>27.95</v>
      </c>
      <c r="M1901" s="35">
        <f t="shared" si="88"/>
        <v>0</v>
      </c>
      <c r="N1901" s="35">
        <f t="shared" si="89"/>
        <v>12.1</v>
      </c>
    </row>
    <row r="1902" spans="1:14">
      <c r="A1902" s="33">
        <v>41345</v>
      </c>
      <c r="B1902" s="29">
        <v>1293</v>
      </c>
      <c r="C1902">
        <v>45</v>
      </c>
      <c r="D1902" s="34" t="s">
        <v>173</v>
      </c>
      <c r="E1902" s="34" t="s">
        <v>172</v>
      </c>
      <c r="F1902" s="35">
        <v>38.950000000000003</v>
      </c>
      <c r="G1902" s="36">
        <v>0</v>
      </c>
      <c r="H1902" s="35">
        <v>38.950000000000003</v>
      </c>
      <c r="I1902" s="35">
        <v>22.33</v>
      </c>
      <c r="J1902">
        <v>2</v>
      </c>
      <c r="K1902">
        <v>3029</v>
      </c>
      <c r="L1902" s="37">
        <f t="shared" si="87"/>
        <v>77.900000000000006</v>
      </c>
      <c r="M1902" s="35">
        <f t="shared" si="88"/>
        <v>0</v>
      </c>
      <c r="N1902" s="35">
        <f t="shared" si="89"/>
        <v>33.240000000000009</v>
      </c>
    </row>
    <row r="1903" spans="1:14">
      <c r="A1903" s="33">
        <v>41345</v>
      </c>
      <c r="B1903" s="29">
        <v>1294</v>
      </c>
      <c r="C1903">
        <v>23</v>
      </c>
      <c r="D1903" s="34" t="s">
        <v>173</v>
      </c>
      <c r="E1903" s="34" t="s">
        <v>172</v>
      </c>
      <c r="F1903" s="35">
        <v>2.95</v>
      </c>
      <c r="G1903" s="36">
        <v>0</v>
      </c>
      <c r="H1903" s="35">
        <v>2.95</v>
      </c>
      <c r="I1903" s="35">
        <v>1.68</v>
      </c>
      <c r="J1903">
        <v>11</v>
      </c>
      <c r="K1903">
        <v>3016</v>
      </c>
      <c r="L1903" s="37">
        <f t="shared" si="87"/>
        <v>32.450000000000003</v>
      </c>
      <c r="M1903" s="35">
        <f t="shared" si="88"/>
        <v>0</v>
      </c>
      <c r="N1903" s="35">
        <f t="shared" si="89"/>
        <v>13.970000000000002</v>
      </c>
    </row>
    <row r="1904" spans="1:14">
      <c r="A1904" s="33">
        <v>41345</v>
      </c>
      <c r="B1904" s="29">
        <v>1295</v>
      </c>
      <c r="C1904">
        <v>27</v>
      </c>
      <c r="D1904" s="34" t="s">
        <v>171</v>
      </c>
      <c r="E1904" s="34" t="s">
        <v>172</v>
      </c>
      <c r="F1904" s="35">
        <v>4.95</v>
      </c>
      <c r="G1904" s="36">
        <v>0</v>
      </c>
      <c r="H1904" s="35">
        <v>4.95</v>
      </c>
      <c r="I1904" s="35">
        <v>1.82</v>
      </c>
      <c r="J1904">
        <v>5</v>
      </c>
      <c r="K1904">
        <v>3010</v>
      </c>
      <c r="L1904" s="37">
        <f t="shared" si="87"/>
        <v>24.75</v>
      </c>
      <c r="M1904" s="35">
        <f t="shared" si="88"/>
        <v>0</v>
      </c>
      <c r="N1904" s="35">
        <f t="shared" si="89"/>
        <v>15.649999999999999</v>
      </c>
    </row>
    <row r="1905" spans="1:14">
      <c r="A1905" s="33">
        <v>41345</v>
      </c>
      <c r="B1905" s="29">
        <v>1296</v>
      </c>
      <c r="C1905">
        <v>10</v>
      </c>
      <c r="D1905" s="34" t="s">
        <v>173</v>
      </c>
      <c r="E1905" s="34" t="s">
        <v>172</v>
      </c>
      <c r="F1905" s="35">
        <v>34.950000000000003</v>
      </c>
      <c r="G1905" s="36">
        <v>0</v>
      </c>
      <c r="H1905" s="35">
        <v>34.950000000000003</v>
      </c>
      <c r="I1905" s="35">
        <v>22.13</v>
      </c>
      <c r="J1905">
        <v>4</v>
      </c>
      <c r="K1905">
        <v>3016</v>
      </c>
      <c r="L1905" s="37">
        <f t="shared" si="87"/>
        <v>139.80000000000001</v>
      </c>
      <c r="M1905" s="35">
        <f t="shared" si="88"/>
        <v>0</v>
      </c>
      <c r="N1905" s="35">
        <f t="shared" si="89"/>
        <v>51.280000000000015</v>
      </c>
    </row>
    <row r="1906" spans="1:14">
      <c r="A1906" s="33">
        <v>41345</v>
      </c>
      <c r="B1906" s="29">
        <v>1297</v>
      </c>
      <c r="C1906">
        <v>16</v>
      </c>
      <c r="D1906" s="34" t="s">
        <v>171</v>
      </c>
      <c r="E1906" s="34" t="s">
        <v>172</v>
      </c>
      <c r="F1906" s="35">
        <v>27.95</v>
      </c>
      <c r="G1906" s="36">
        <v>0</v>
      </c>
      <c r="H1906" s="35">
        <v>27.95</v>
      </c>
      <c r="I1906" s="35">
        <v>15.85</v>
      </c>
      <c r="J1906">
        <v>2</v>
      </c>
      <c r="K1906">
        <v>3031</v>
      </c>
      <c r="L1906" s="37">
        <f t="shared" si="87"/>
        <v>55.9</v>
      </c>
      <c r="M1906" s="35">
        <f t="shared" si="88"/>
        <v>0</v>
      </c>
      <c r="N1906" s="35">
        <f t="shared" si="89"/>
        <v>24.2</v>
      </c>
    </row>
    <row r="1907" spans="1:14">
      <c r="A1907" s="33">
        <v>41345</v>
      </c>
      <c r="B1907" s="29">
        <v>1298</v>
      </c>
      <c r="C1907">
        <v>24</v>
      </c>
      <c r="D1907" s="34" t="s">
        <v>171</v>
      </c>
      <c r="E1907" s="34" t="s">
        <v>172</v>
      </c>
      <c r="F1907" s="35">
        <v>27.95</v>
      </c>
      <c r="G1907" s="36">
        <v>0</v>
      </c>
      <c r="H1907" s="35">
        <v>27.95</v>
      </c>
      <c r="I1907" s="35">
        <v>16.8</v>
      </c>
      <c r="J1907">
        <v>25</v>
      </c>
      <c r="K1907">
        <v>3014</v>
      </c>
      <c r="L1907" s="37">
        <f t="shared" si="87"/>
        <v>698.75</v>
      </c>
      <c r="M1907" s="35">
        <f t="shared" si="88"/>
        <v>0</v>
      </c>
      <c r="N1907" s="35">
        <f t="shared" si="89"/>
        <v>278.74999999999994</v>
      </c>
    </row>
    <row r="1908" spans="1:14">
      <c r="A1908" s="33">
        <v>41345</v>
      </c>
      <c r="B1908" s="29">
        <v>1299</v>
      </c>
      <c r="C1908">
        <v>28</v>
      </c>
      <c r="D1908" s="34" t="s">
        <v>173</v>
      </c>
      <c r="E1908" s="34" t="s">
        <v>172</v>
      </c>
      <c r="F1908" s="35">
        <v>0.95</v>
      </c>
      <c r="G1908" s="36">
        <v>0</v>
      </c>
      <c r="H1908" s="35">
        <v>0.95</v>
      </c>
      <c r="I1908" s="35">
        <v>0.5</v>
      </c>
      <c r="J1908">
        <v>26</v>
      </c>
      <c r="K1908">
        <v>3016</v>
      </c>
      <c r="L1908" s="37">
        <f t="shared" si="87"/>
        <v>24.7</v>
      </c>
      <c r="M1908" s="35">
        <f t="shared" si="88"/>
        <v>0</v>
      </c>
      <c r="N1908" s="35">
        <f t="shared" si="89"/>
        <v>11.7</v>
      </c>
    </row>
    <row r="1909" spans="1:14">
      <c r="A1909" s="33">
        <v>41345</v>
      </c>
      <c r="B1909" s="29">
        <v>1299</v>
      </c>
      <c r="C1909">
        <v>20</v>
      </c>
      <c r="D1909" s="34" t="s">
        <v>173</v>
      </c>
      <c r="E1909" s="34" t="s">
        <v>172</v>
      </c>
      <c r="F1909" s="35">
        <v>16.95</v>
      </c>
      <c r="G1909" s="36">
        <v>0</v>
      </c>
      <c r="H1909" s="35">
        <v>16.95</v>
      </c>
      <c r="I1909" s="35">
        <v>6.76</v>
      </c>
      <c r="J1909">
        <v>4</v>
      </c>
      <c r="K1909">
        <v>3016</v>
      </c>
      <c r="L1909" s="37">
        <f t="shared" si="87"/>
        <v>67.8</v>
      </c>
      <c r="M1909" s="35">
        <f t="shared" si="88"/>
        <v>0</v>
      </c>
      <c r="N1909" s="35">
        <f t="shared" si="89"/>
        <v>40.76</v>
      </c>
    </row>
    <row r="1910" spans="1:14">
      <c r="A1910" s="33">
        <v>41345</v>
      </c>
      <c r="B1910" s="29">
        <v>1300</v>
      </c>
      <c r="C1910">
        <v>33</v>
      </c>
      <c r="D1910" s="34" t="s">
        <v>171</v>
      </c>
      <c r="E1910" s="34" t="s">
        <v>172</v>
      </c>
      <c r="F1910" s="35">
        <v>19.95</v>
      </c>
      <c r="G1910" s="36">
        <v>0</v>
      </c>
      <c r="H1910" s="35">
        <v>19.95</v>
      </c>
      <c r="I1910" s="35">
        <v>9.7799999999999994</v>
      </c>
      <c r="J1910">
        <v>4</v>
      </c>
      <c r="K1910">
        <v>3018</v>
      </c>
      <c r="L1910" s="37">
        <f t="shared" si="87"/>
        <v>79.8</v>
      </c>
      <c r="M1910" s="35">
        <f t="shared" si="88"/>
        <v>0</v>
      </c>
      <c r="N1910" s="35">
        <f t="shared" si="89"/>
        <v>40.68</v>
      </c>
    </row>
    <row r="1911" spans="1:14">
      <c r="A1911" s="33">
        <v>41345</v>
      </c>
      <c r="B1911" s="29">
        <v>1301</v>
      </c>
      <c r="C1911">
        <v>22</v>
      </c>
      <c r="D1911" s="34" t="s">
        <v>171</v>
      </c>
      <c r="E1911" s="34" t="s">
        <v>172</v>
      </c>
      <c r="F1911" s="35">
        <v>0.95</v>
      </c>
      <c r="G1911" s="36">
        <v>0</v>
      </c>
      <c r="H1911" s="35">
        <v>0.95</v>
      </c>
      <c r="I1911" s="35">
        <v>0.56999999999999995</v>
      </c>
      <c r="J1911">
        <v>19</v>
      </c>
      <c r="K1911">
        <v>3032</v>
      </c>
      <c r="L1911" s="37">
        <f t="shared" si="87"/>
        <v>18.05</v>
      </c>
      <c r="M1911" s="35">
        <f t="shared" si="88"/>
        <v>0</v>
      </c>
      <c r="N1911" s="35">
        <f t="shared" si="89"/>
        <v>7.22</v>
      </c>
    </row>
    <row r="1912" spans="1:14">
      <c r="A1912" s="33">
        <v>41345</v>
      </c>
      <c r="B1912" s="29">
        <v>1301</v>
      </c>
      <c r="C1912">
        <v>40</v>
      </c>
      <c r="D1912" s="34" t="s">
        <v>171</v>
      </c>
      <c r="E1912" s="34" t="s">
        <v>172</v>
      </c>
      <c r="F1912" s="35">
        <v>16.95</v>
      </c>
      <c r="G1912" s="36">
        <v>0</v>
      </c>
      <c r="H1912" s="35">
        <v>16.95</v>
      </c>
      <c r="I1912" s="35">
        <v>6.53</v>
      </c>
      <c r="J1912">
        <v>30</v>
      </c>
      <c r="K1912">
        <v>3032</v>
      </c>
      <c r="L1912" s="37">
        <f t="shared" si="87"/>
        <v>508.5</v>
      </c>
      <c r="M1912" s="35">
        <f t="shared" si="88"/>
        <v>0</v>
      </c>
      <c r="N1912" s="35">
        <f t="shared" si="89"/>
        <v>312.59999999999997</v>
      </c>
    </row>
    <row r="1913" spans="1:14">
      <c r="A1913" s="33">
        <v>41345</v>
      </c>
      <c r="B1913" s="29">
        <v>1302</v>
      </c>
      <c r="C1913">
        <v>27</v>
      </c>
      <c r="D1913" s="34" t="s">
        <v>171</v>
      </c>
      <c r="E1913" s="34" t="s">
        <v>172</v>
      </c>
      <c r="F1913" s="35">
        <v>4.95</v>
      </c>
      <c r="G1913" s="36">
        <v>0</v>
      </c>
      <c r="H1913" s="35">
        <v>4.95</v>
      </c>
      <c r="I1913" s="35">
        <v>1.82</v>
      </c>
      <c r="J1913">
        <v>5</v>
      </c>
      <c r="K1913">
        <v>3024</v>
      </c>
      <c r="L1913" s="37">
        <f t="shared" si="87"/>
        <v>24.75</v>
      </c>
      <c r="M1913" s="35">
        <f t="shared" si="88"/>
        <v>0</v>
      </c>
      <c r="N1913" s="35">
        <f t="shared" si="89"/>
        <v>15.649999999999999</v>
      </c>
    </row>
    <row r="1914" spans="1:14">
      <c r="A1914" s="33">
        <v>41345</v>
      </c>
      <c r="B1914" s="29">
        <v>1302</v>
      </c>
      <c r="C1914">
        <v>8</v>
      </c>
      <c r="D1914" s="34" t="s">
        <v>171</v>
      </c>
      <c r="E1914" s="34" t="s">
        <v>172</v>
      </c>
      <c r="F1914" s="35">
        <v>7.95</v>
      </c>
      <c r="G1914" s="36">
        <v>0</v>
      </c>
      <c r="H1914" s="35">
        <v>7.95</v>
      </c>
      <c r="I1914" s="35">
        <v>4.53</v>
      </c>
      <c r="J1914">
        <v>28</v>
      </c>
      <c r="K1914">
        <v>3024</v>
      </c>
      <c r="L1914" s="37">
        <f t="shared" si="87"/>
        <v>222.6</v>
      </c>
      <c r="M1914" s="35">
        <f t="shared" si="88"/>
        <v>0</v>
      </c>
      <c r="N1914" s="35">
        <f t="shared" si="89"/>
        <v>95.759999999999991</v>
      </c>
    </row>
    <row r="1915" spans="1:14">
      <c r="A1915" s="33">
        <v>41345</v>
      </c>
      <c r="B1915" s="29">
        <v>1302</v>
      </c>
      <c r="C1915">
        <v>43</v>
      </c>
      <c r="D1915" s="34" t="s">
        <v>171</v>
      </c>
      <c r="E1915" s="34" t="s">
        <v>172</v>
      </c>
      <c r="F1915" s="35">
        <v>11.95</v>
      </c>
      <c r="G1915" s="36">
        <v>0</v>
      </c>
      <c r="H1915" s="35">
        <v>11.95</v>
      </c>
      <c r="I1915" s="35">
        <v>3.32</v>
      </c>
      <c r="J1915">
        <v>6</v>
      </c>
      <c r="K1915">
        <v>3024</v>
      </c>
      <c r="L1915" s="37">
        <f t="shared" si="87"/>
        <v>71.699999999999989</v>
      </c>
      <c r="M1915" s="35">
        <f t="shared" si="88"/>
        <v>0</v>
      </c>
      <c r="N1915" s="35">
        <f t="shared" si="89"/>
        <v>51.779999999999994</v>
      </c>
    </row>
    <row r="1916" spans="1:14">
      <c r="A1916" s="33">
        <v>41345</v>
      </c>
      <c r="B1916" s="29">
        <v>1303</v>
      </c>
      <c r="C1916">
        <v>33</v>
      </c>
      <c r="D1916" s="34" t="s">
        <v>173</v>
      </c>
      <c r="E1916" s="34" t="s">
        <v>172</v>
      </c>
      <c r="F1916" s="35">
        <v>19.95</v>
      </c>
      <c r="G1916" s="36">
        <v>0</v>
      </c>
      <c r="H1916" s="35">
        <v>19.95</v>
      </c>
      <c r="I1916" s="35">
        <v>9.7799999999999994</v>
      </c>
      <c r="J1916">
        <v>20</v>
      </c>
      <c r="K1916">
        <v>3013</v>
      </c>
      <c r="L1916" s="37">
        <f t="shared" si="87"/>
        <v>399</v>
      </c>
      <c r="M1916" s="35">
        <f t="shared" si="88"/>
        <v>0</v>
      </c>
      <c r="N1916" s="35">
        <f t="shared" si="89"/>
        <v>203.4</v>
      </c>
    </row>
    <row r="1917" spans="1:14">
      <c r="A1917" s="33">
        <v>41345</v>
      </c>
      <c r="B1917" s="29">
        <v>1304</v>
      </c>
      <c r="C1917">
        <v>45</v>
      </c>
      <c r="D1917" s="34" t="s">
        <v>173</v>
      </c>
      <c r="E1917" s="34" t="s">
        <v>172</v>
      </c>
      <c r="F1917" s="35">
        <v>38.950000000000003</v>
      </c>
      <c r="G1917" s="36">
        <v>0</v>
      </c>
      <c r="H1917" s="35">
        <v>38.950000000000003</v>
      </c>
      <c r="I1917" s="35">
        <v>22.33</v>
      </c>
      <c r="J1917">
        <v>5</v>
      </c>
      <c r="K1917">
        <v>3018</v>
      </c>
      <c r="L1917" s="37">
        <f t="shared" si="87"/>
        <v>194.75</v>
      </c>
      <c r="M1917" s="35">
        <f t="shared" si="88"/>
        <v>0</v>
      </c>
      <c r="N1917" s="35">
        <f t="shared" si="89"/>
        <v>83.100000000000023</v>
      </c>
    </row>
    <row r="1918" spans="1:14">
      <c r="A1918" s="33">
        <v>41345</v>
      </c>
      <c r="B1918" s="29">
        <v>1305</v>
      </c>
      <c r="C1918">
        <v>12</v>
      </c>
      <c r="D1918" s="34" t="s">
        <v>171</v>
      </c>
      <c r="E1918" s="34" t="s">
        <v>172</v>
      </c>
      <c r="F1918" s="35">
        <v>47.95</v>
      </c>
      <c r="G1918" s="36">
        <v>0</v>
      </c>
      <c r="H1918" s="35">
        <v>47.95</v>
      </c>
      <c r="I1918" s="35">
        <v>20.7</v>
      </c>
      <c r="J1918">
        <v>3</v>
      </c>
      <c r="K1918">
        <v>3014</v>
      </c>
      <c r="L1918" s="37">
        <f t="shared" si="87"/>
        <v>143.85000000000002</v>
      </c>
      <c r="M1918" s="35">
        <f t="shared" si="88"/>
        <v>0</v>
      </c>
      <c r="N1918" s="35">
        <f t="shared" si="89"/>
        <v>81.750000000000014</v>
      </c>
    </row>
    <row r="1919" spans="1:14">
      <c r="A1919" s="33">
        <v>41345</v>
      </c>
      <c r="B1919" s="29">
        <v>1306</v>
      </c>
      <c r="C1919">
        <v>29</v>
      </c>
      <c r="D1919" s="34" t="s">
        <v>173</v>
      </c>
      <c r="E1919" s="34" t="s">
        <v>172</v>
      </c>
      <c r="F1919" s="35">
        <v>40.950000000000003</v>
      </c>
      <c r="G1919" s="36">
        <v>0</v>
      </c>
      <c r="H1919" s="35">
        <v>40.950000000000003</v>
      </c>
      <c r="I1919" s="35">
        <v>15.51</v>
      </c>
      <c r="J1919">
        <v>1</v>
      </c>
      <c r="K1919">
        <v>3017</v>
      </c>
      <c r="L1919" s="37">
        <f t="shared" si="87"/>
        <v>40.950000000000003</v>
      </c>
      <c r="M1919" s="35">
        <f t="shared" si="88"/>
        <v>0</v>
      </c>
      <c r="N1919" s="35">
        <f t="shared" si="89"/>
        <v>25.440000000000005</v>
      </c>
    </row>
    <row r="1920" spans="1:14">
      <c r="A1920" s="33">
        <v>41345</v>
      </c>
      <c r="B1920" s="29">
        <v>1307</v>
      </c>
      <c r="C1920">
        <v>1</v>
      </c>
      <c r="D1920" s="34" t="s">
        <v>171</v>
      </c>
      <c r="E1920" s="34" t="s">
        <v>172</v>
      </c>
      <c r="F1920" s="35">
        <v>43.95</v>
      </c>
      <c r="G1920" s="36">
        <v>0</v>
      </c>
      <c r="H1920" s="35">
        <v>43.95</v>
      </c>
      <c r="I1920" s="35">
        <v>25.6</v>
      </c>
      <c r="J1920">
        <v>4</v>
      </c>
      <c r="K1920">
        <v>3030</v>
      </c>
      <c r="L1920" s="37">
        <f t="shared" si="87"/>
        <v>175.8</v>
      </c>
      <c r="M1920" s="35">
        <f t="shared" si="88"/>
        <v>0</v>
      </c>
      <c r="N1920" s="35">
        <f t="shared" si="89"/>
        <v>73.400000000000006</v>
      </c>
    </row>
    <row r="1921" spans="1:14">
      <c r="A1921" s="33">
        <v>41345</v>
      </c>
      <c r="B1921" s="29">
        <v>1308</v>
      </c>
      <c r="C1921">
        <v>23</v>
      </c>
      <c r="D1921" s="34" t="s">
        <v>173</v>
      </c>
      <c r="E1921" s="34" t="s">
        <v>172</v>
      </c>
      <c r="F1921" s="35">
        <v>2.95</v>
      </c>
      <c r="G1921" s="36">
        <v>0.1</v>
      </c>
      <c r="H1921" s="35">
        <v>2.66</v>
      </c>
      <c r="I1921" s="35">
        <v>1.68</v>
      </c>
      <c r="J1921">
        <v>2</v>
      </c>
      <c r="K1921">
        <v>3015</v>
      </c>
      <c r="L1921" s="37">
        <f t="shared" si="87"/>
        <v>5.32</v>
      </c>
      <c r="M1921" s="35">
        <f t="shared" si="88"/>
        <v>0.29000000000000004</v>
      </c>
      <c r="N1921" s="35">
        <f t="shared" si="89"/>
        <v>1.9600000000000004</v>
      </c>
    </row>
    <row r="1922" spans="1:14">
      <c r="A1922" s="33">
        <v>41345</v>
      </c>
      <c r="B1922" s="29">
        <v>1309</v>
      </c>
      <c r="C1922">
        <v>18</v>
      </c>
      <c r="D1922" s="34" t="s">
        <v>171</v>
      </c>
      <c r="E1922" s="34" t="s">
        <v>172</v>
      </c>
      <c r="F1922" s="35">
        <v>54.95</v>
      </c>
      <c r="G1922" s="36">
        <v>0</v>
      </c>
      <c r="H1922" s="35">
        <v>54.95</v>
      </c>
      <c r="I1922" s="35">
        <v>26.65</v>
      </c>
      <c r="J1922">
        <v>31</v>
      </c>
      <c r="K1922">
        <v>3024</v>
      </c>
      <c r="L1922" s="37">
        <f t="shared" si="87"/>
        <v>1703.45</v>
      </c>
      <c r="M1922" s="35">
        <f t="shared" si="88"/>
        <v>0</v>
      </c>
      <c r="N1922" s="35">
        <f t="shared" si="89"/>
        <v>877.30000000000018</v>
      </c>
    </row>
    <row r="1923" spans="1:14">
      <c r="A1923" s="33">
        <v>41345</v>
      </c>
      <c r="B1923" s="29">
        <v>1309</v>
      </c>
      <c r="C1923">
        <v>10</v>
      </c>
      <c r="D1923" s="34" t="s">
        <v>171</v>
      </c>
      <c r="E1923" s="34" t="s">
        <v>172</v>
      </c>
      <c r="F1923" s="35">
        <v>34.950000000000003</v>
      </c>
      <c r="G1923" s="36">
        <v>0.1</v>
      </c>
      <c r="H1923" s="35">
        <v>31.46</v>
      </c>
      <c r="I1923" s="35">
        <v>22.13</v>
      </c>
      <c r="J1923">
        <v>14</v>
      </c>
      <c r="K1923">
        <v>3024</v>
      </c>
      <c r="L1923" s="37">
        <f t="shared" ref="L1923:L1986" si="90">H1923*J1923</f>
        <v>440.44</v>
      </c>
      <c r="M1923" s="35">
        <f t="shared" ref="M1923:M1986" si="91">F1923-H1923</f>
        <v>3.490000000000002</v>
      </c>
      <c r="N1923" s="35">
        <f t="shared" ref="N1923:N1986" si="92">(H1923-I1923)*J1923</f>
        <v>130.62000000000003</v>
      </c>
    </row>
    <row r="1924" spans="1:14">
      <c r="A1924" s="33">
        <v>41345</v>
      </c>
      <c r="B1924" s="29">
        <v>1310</v>
      </c>
      <c r="C1924">
        <v>46</v>
      </c>
      <c r="D1924" s="34" t="s">
        <v>171</v>
      </c>
      <c r="E1924" s="34" t="s">
        <v>172</v>
      </c>
      <c r="F1924" s="35">
        <v>55.95</v>
      </c>
      <c r="G1924" s="36">
        <v>0</v>
      </c>
      <c r="H1924" s="35">
        <v>55.95</v>
      </c>
      <c r="I1924" s="35">
        <v>32.47</v>
      </c>
      <c r="J1924">
        <v>13</v>
      </c>
      <c r="K1924">
        <v>3024</v>
      </c>
      <c r="L1924" s="37">
        <f t="shared" si="90"/>
        <v>727.35</v>
      </c>
      <c r="M1924" s="35">
        <f t="shared" si="91"/>
        <v>0</v>
      </c>
      <c r="N1924" s="35">
        <f t="shared" si="92"/>
        <v>305.24000000000007</v>
      </c>
    </row>
    <row r="1925" spans="1:14">
      <c r="A1925" s="33">
        <v>41345</v>
      </c>
      <c r="B1925" s="29">
        <v>1310</v>
      </c>
      <c r="C1925">
        <v>36</v>
      </c>
      <c r="D1925" s="34" t="s">
        <v>171</v>
      </c>
      <c r="E1925" s="34" t="s">
        <v>172</v>
      </c>
      <c r="F1925" s="35">
        <v>26.95</v>
      </c>
      <c r="G1925" s="36">
        <v>0</v>
      </c>
      <c r="H1925" s="35">
        <v>26.95</v>
      </c>
      <c r="I1925" s="35">
        <v>12.53</v>
      </c>
      <c r="J1925">
        <v>11</v>
      </c>
      <c r="K1925">
        <v>3024</v>
      </c>
      <c r="L1925" s="37">
        <f t="shared" si="90"/>
        <v>296.45</v>
      </c>
      <c r="M1925" s="35">
        <f t="shared" si="91"/>
        <v>0</v>
      </c>
      <c r="N1925" s="35">
        <f t="shared" si="92"/>
        <v>158.62</v>
      </c>
    </row>
    <row r="1926" spans="1:14">
      <c r="A1926" s="33">
        <v>41345</v>
      </c>
      <c r="B1926" s="29">
        <v>1311</v>
      </c>
      <c r="C1926">
        <v>42</v>
      </c>
      <c r="D1926" s="34" t="s">
        <v>173</v>
      </c>
      <c r="E1926" s="34" t="s">
        <v>172</v>
      </c>
      <c r="F1926" s="35">
        <v>35.950000000000003</v>
      </c>
      <c r="G1926" s="36">
        <v>0</v>
      </c>
      <c r="H1926" s="35">
        <v>35.950000000000003</v>
      </c>
      <c r="I1926" s="35">
        <v>20.25</v>
      </c>
      <c r="J1926">
        <v>2</v>
      </c>
      <c r="K1926">
        <v>3012</v>
      </c>
      <c r="L1926" s="37">
        <f t="shared" si="90"/>
        <v>71.900000000000006</v>
      </c>
      <c r="M1926" s="35">
        <f t="shared" si="91"/>
        <v>0</v>
      </c>
      <c r="N1926" s="35">
        <f t="shared" si="92"/>
        <v>31.400000000000006</v>
      </c>
    </row>
    <row r="1927" spans="1:14">
      <c r="A1927" s="33">
        <v>41345</v>
      </c>
      <c r="B1927" s="29">
        <v>1312</v>
      </c>
      <c r="C1927">
        <v>34</v>
      </c>
      <c r="D1927" s="34" t="s">
        <v>171</v>
      </c>
      <c r="E1927" s="34" t="s">
        <v>172</v>
      </c>
      <c r="F1927" s="35">
        <v>37.950000000000003</v>
      </c>
      <c r="G1927" s="36">
        <v>0</v>
      </c>
      <c r="H1927" s="35">
        <v>37.950000000000003</v>
      </c>
      <c r="I1927" s="35">
        <v>15.35</v>
      </c>
      <c r="J1927">
        <v>5</v>
      </c>
      <c r="K1927">
        <v>3011</v>
      </c>
      <c r="L1927" s="37">
        <f t="shared" si="90"/>
        <v>189.75</v>
      </c>
      <c r="M1927" s="35">
        <f t="shared" si="91"/>
        <v>0</v>
      </c>
      <c r="N1927" s="35">
        <f t="shared" si="92"/>
        <v>113</v>
      </c>
    </row>
    <row r="1928" spans="1:14">
      <c r="A1928" s="33">
        <v>41345</v>
      </c>
      <c r="B1928" s="29">
        <v>1313</v>
      </c>
      <c r="C1928">
        <v>13</v>
      </c>
      <c r="D1928" s="34" t="s">
        <v>173</v>
      </c>
      <c r="E1928" s="34" t="s">
        <v>172</v>
      </c>
      <c r="F1928" s="35">
        <v>26.95</v>
      </c>
      <c r="G1928" s="36">
        <v>0</v>
      </c>
      <c r="H1928" s="35">
        <v>26.95</v>
      </c>
      <c r="I1928" s="35">
        <v>13.26</v>
      </c>
      <c r="J1928">
        <v>4</v>
      </c>
      <c r="K1928">
        <v>3020</v>
      </c>
      <c r="L1928" s="37">
        <f t="shared" si="90"/>
        <v>107.8</v>
      </c>
      <c r="M1928" s="35">
        <f t="shared" si="91"/>
        <v>0</v>
      </c>
      <c r="N1928" s="35">
        <f t="shared" si="92"/>
        <v>54.76</v>
      </c>
    </row>
    <row r="1929" spans="1:14">
      <c r="A1929" s="33">
        <v>41345</v>
      </c>
      <c r="B1929" s="29">
        <v>1314</v>
      </c>
      <c r="C1929">
        <v>19</v>
      </c>
      <c r="D1929" s="34" t="s">
        <v>171</v>
      </c>
      <c r="E1929" s="34" t="s">
        <v>172</v>
      </c>
      <c r="F1929" s="35">
        <v>49.95</v>
      </c>
      <c r="G1929" s="36">
        <v>0</v>
      </c>
      <c r="H1929" s="35">
        <v>49.95</v>
      </c>
      <c r="I1929" s="35">
        <v>24.77</v>
      </c>
      <c r="J1929">
        <v>6</v>
      </c>
      <c r="K1929">
        <v>3015</v>
      </c>
      <c r="L1929" s="37">
        <f t="shared" si="90"/>
        <v>299.70000000000005</v>
      </c>
      <c r="M1929" s="35">
        <f t="shared" si="91"/>
        <v>0</v>
      </c>
      <c r="N1929" s="35">
        <f t="shared" si="92"/>
        <v>151.08000000000001</v>
      </c>
    </row>
    <row r="1930" spans="1:14">
      <c r="A1930" s="33">
        <v>41345</v>
      </c>
      <c r="B1930" s="29">
        <v>1315</v>
      </c>
      <c r="C1930">
        <v>34</v>
      </c>
      <c r="D1930" s="34" t="s">
        <v>173</v>
      </c>
      <c r="E1930" s="34" t="s">
        <v>172</v>
      </c>
      <c r="F1930" s="35">
        <v>37.950000000000003</v>
      </c>
      <c r="G1930" s="36">
        <v>0</v>
      </c>
      <c r="H1930" s="35">
        <v>37.950000000000003</v>
      </c>
      <c r="I1930" s="35">
        <v>15.35</v>
      </c>
      <c r="J1930">
        <v>11</v>
      </c>
      <c r="K1930">
        <v>3033</v>
      </c>
      <c r="L1930" s="37">
        <f t="shared" si="90"/>
        <v>417.45000000000005</v>
      </c>
      <c r="M1930" s="35">
        <f t="shared" si="91"/>
        <v>0</v>
      </c>
      <c r="N1930" s="35">
        <f t="shared" si="92"/>
        <v>248.60000000000002</v>
      </c>
    </row>
    <row r="1931" spans="1:14">
      <c r="A1931" s="33">
        <v>41345</v>
      </c>
      <c r="B1931" s="29">
        <v>1316</v>
      </c>
      <c r="C1931">
        <v>37</v>
      </c>
      <c r="D1931" s="34" t="s">
        <v>171</v>
      </c>
      <c r="E1931" s="34" t="s">
        <v>172</v>
      </c>
      <c r="F1931" s="35">
        <v>24.95</v>
      </c>
      <c r="G1931" s="36">
        <v>0</v>
      </c>
      <c r="H1931" s="35">
        <v>24.95</v>
      </c>
      <c r="I1931" s="35">
        <v>9.3800000000000008</v>
      </c>
      <c r="J1931">
        <v>8</v>
      </c>
      <c r="K1931">
        <v>3029</v>
      </c>
      <c r="L1931" s="37">
        <f t="shared" si="90"/>
        <v>199.6</v>
      </c>
      <c r="M1931" s="35">
        <f t="shared" si="91"/>
        <v>0</v>
      </c>
      <c r="N1931" s="35">
        <f t="shared" si="92"/>
        <v>124.55999999999999</v>
      </c>
    </row>
    <row r="1932" spans="1:14">
      <c r="A1932" s="33">
        <v>41346</v>
      </c>
      <c r="B1932" s="29">
        <v>1317</v>
      </c>
      <c r="C1932">
        <v>37</v>
      </c>
      <c r="D1932" s="34" t="s">
        <v>169</v>
      </c>
      <c r="E1932" s="34" t="s">
        <v>172</v>
      </c>
      <c r="F1932" s="35">
        <v>24.95</v>
      </c>
      <c r="G1932" s="36">
        <v>0</v>
      </c>
      <c r="H1932" s="35">
        <v>24.95</v>
      </c>
      <c r="I1932" s="35">
        <v>9.3800000000000008</v>
      </c>
      <c r="J1932">
        <v>3</v>
      </c>
      <c r="K1932">
        <v>3018</v>
      </c>
      <c r="L1932" s="37">
        <f t="shared" si="90"/>
        <v>74.849999999999994</v>
      </c>
      <c r="M1932" s="35">
        <f t="shared" si="91"/>
        <v>0</v>
      </c>
      <c r="N1932" s="35">
        <f t="shared" si="92"/>
        <v>46.709999999999994</v>
      </c>
    </row>
    <row r="1933" spans="1:14">
      <c r="A1933" s="33">
        <v>41346</v>
      </c>
      <c r="B1933" s="29">
        <v>1317</v>
      </c>
      <c r="C1933">
        <v>26</v>
      </c>
      <c r="D1933" s="34" t="s">
        <v>169</v>
      </c>
      <c r="E1933" s="34" t="s">
        <v>172</v>
      </c>
      <c r="F1933" s="35">
        <v>0.95</v>
      </c>
      <c r="G1933" s="36">
        <v>0.1</v>
      </c>
      <c r="H1933" s="35">
        <v>0.86</v>
      </c>
      <c r="I1933" s="35">
        <v>0.42</v>
      </c>
      <c r="J1933">
        <v>14</v>
      </c>
      <c r="K1933">
        <v>3018</v>
      </c>
      <c r="L1933" s="37">
        <f t="shared" si="90"/>
        <v>12.04</v>
      </c>
      <c r="M1933" s="35">
        <f t="shared" si="91"/>
        <v>8.9999999999999969E-2</v>
      </c>
      <c r="N1933" s="35">
        <f t="shared" si="92"/>
        <v>6.16</v>
      </c>
    </row>
    <row r="1934" spans="1:14">
      <c r="A1934" s="33">
        <v>41346</v>
      </c>
      <c r="B1934" s="29">
        <v>1318</v>
      </c>
      <c r="C1934">
        <v>28</v>
      </c>
      <c r="D1934" s="34" t="s">
        <v>167</v>
      </c>
      <c r="E1934" s="34" t="s">
        <v>172</v>
      </c>
      <c r="F1934" s="35">
        <v>0.95</v>
      </c>
      <c r="G1934" s="36">
        <v>0</v>
      </c>
      <c r="H1934" s="35">
        <v>0.95</v>
      </c>
      <c r="I1934" s="35">
        <v>0.5</v>
      </c>
      <c r="J1934">
        <v>28</v>
      </c>
      <c r="K1934">
        <v>3015</v>
      </c>
      <c r="L1934" s="37">
        <f t="shared" si="90"/>
        <v>26.599999999999998</v>
      </c>
      <c r="M1934" s="35">
        <f t="shared" si="91"/>
        <v>0</v>
      </c>
      <c r="N1934" s="35">
        <f t="shared" si="92"/>
        <v>12.599999999999998</v>
      </c>
    </row>
    <row r="1935" spans="1:14">
      <c r="A1935" s="33">
        <v>41346</v>
      </c>
      <c r="B1935" s="29">
        <v>1319</v>
      </c>
      <c r="C1935">
        <v>42</v>
      </c>
      <c r="D1935" s="34" t="s">
        <v>169</v>
      </c>
      <c r="E1935" s="34" t="s">
        <v>172</v>
      </c>
      <c r="F1935" s="35">
        <v>35.950000000000003</v>
      </c>
      <c r="G1935" s="36">
        <v>0</v>
      </c>
      <c r="H1935" s="35">
        <v>35.950000000000003</v>
      </c>
      <c r="I1935" s="35">
        <v>20.25</v>
      </c>
      <c r="J1935">
        <v>1</v>
      </c>
      <c r="K1935">
        <v>3022</v>
      </c>
      <c r="L1935" s="37">
        <f t="shared" si="90"/>
        <v>35.950000000000003</v>
      </c>
      <c r="M1935" s="35">
        <f t="shared" si="91"/>
        <v>0</v>
      </c>
      <c r="N1935" s="35">
        <f t="shared" si="92"/>
        <v>15.700000000000003</v>
      </c>
    </row>
    <row r="1936" spans="1:14">
      <c r="A1936" s="33">
        <v>41346</v>
      </c>
      <c r="B1936" s="29">
        <v>1320</v>
      </c>
      <c r="C1936">
        <v>30</v>
      </c>
      <c r="D1936" s="34" t="s">
        <v>167</v>
      </c>
      <c r="E1936" s="34" t="s">
        <v>172</v>
      </c>
      <c r="F1936" s="35">
        <v>10.95</v>
      </c>
      <c r="G1936" s="36">
        <v>0.1</v>
      </c>
      <c r="H1936" s="35">
        <v>9.86</v>
      </c>
      <c r="I1936" s="35">
        <v>4.8</v>
      </c>
      <c r="J1936">
        <v>18</v>
      </c>
      <c r="K1936">
        <v>3013</v>
      </c>
      <c r="L1936" s="37">
        <f t="shared" si="90"/>
        <v>177.48</v>
      </c>
      <c r="M1936" s="35">
        <f t="shared" si="91"/>
        <v>1.0899999999999999</v>
      </c>
      <c r="N1936" s="35">
        <f t="shared" si="92"/>
        <v>91.08</v>
      </c>
    </row>
    <row r="1937" spans="1:14">
      <c r="A1937" s="33">
        <v>41346</v>
      </c>
      <c r="B1937" s="29">
        <v>1321</v>
      </c>
      <c r="C1937">
        <v>35</v>
      </c>
      <c r="D1937" s="34" t="s">
        <v>169</v>
      </c>
      <c r="E1937" s="34" t="s">
        <v>172</v>
      </c>
      <c r="F1937" s="35">
        <v>0.95</v>
      </c>
      <c r="G1937" s="36">
        <v>0</v>
      </c>
      <c r="H1937" s="35">
        <v>0.95</v>
      </c>
      <c r="I1937" s="35">
        <v>0.47</v>
      </c>
      <c r="J1937">
        <v>18</v>
      </c>
      <c r="K1937">
        <v>3017</v>
      </c>
      <c r="L1937" s="37">
        <f t="shared" si="90"/>
        <v>17.099999999999998</v>
      </c>
      <c r="M1937" s="35">
        <f t="shared" si="91"/>
        <v>0</v>
      </c>
      <c r="N1937" s="35">
        <f t="shared" si="92"/>
        <v>8.64</v>
      </c>
    </row>
    <row r="1938" spans="1:14">
      <c r="A1938" s="33">
        <v>41346</v>
      </c>
      <c r="B1938" s="29">
        <v>1322</v>
      </c>
      <c r="C1938">
        <v>19</v>
      </c>
      <c r="D1938" s="34" t="s">
        <v>167</v>
      </c>
      <c r="E1938" s="34" t="s">
        <v>172</v>
      </c>
      <c r="F1938" s="35">
        <v>49.95</v>
      </c>
      <c r="G1938" s="36">
        <v>0</v>
      </c>
      <c r="H1938" s="35">
        <v>49.95</v>
      </c>
      <c r="I1938" s="35">
        <v>24.77</v>
      </c>
      <c r="J1938">
        <v>11</v>
      </c>
      <c r="K1938">
        <v>3016</v>
      </c>
      <c r="L1938" s="37">
        <f t="shared" si="90"/>
        <v>549.45000000000005</v>
      </c>
      <c r="M1938" s="35">
        <f t="shared" si="91"/>
        <v>0</v>
      </c>
      <c r="N1938" s="35">
        <f t="shared" si="92"/>
        <v>276.98</v>
      </c>
    </row>
    <row r="1939" spans="1:14">
      <c r="A1939" s="33">
        <v>41346</v>
      </c>
      <c r="B1939" s="29">
        <v>1323</v>
      </c>
      <c r="C1939">
        <v>27</v>
      </c>
      <c r="D1939" s="34" t="s">
        <v>169</v>
      </c>
      <c r="E1939" s="34" t="s">
        <v>172</v>
      </c>
      <c r="F1939" s="35">
        <v>4.95</v>
      </c>
      <c r="G1939" s="36">
        <v>0</v>
      </c>
      <c r="H1939" s="35">
        <v>4.95</v>
      </c>
      <c r="I1939" s="35">
        <v>1.82</v>
      </c>
      <c r="J1939">
        <v>4</v>
      </c>
      <c r="K1939">
        <v>3018</v>
      </c>
      <c r="L1939" s="37">
        <f t="shared" si="90"/>
        <v>19.8</v>
      </c>
      <c r="M1939" s="35">
        <f t="shared" si="91"/>
        <v>0</v>
      </c>
      <c r="N1939" s="35">
        <f t="shared" si="92"/>
        <v>12.52</v>
      </c>
    </row>
    <row r="1940" spans="1:14">
      <c r="A1940" s="33">
        <v>41346</v>
      </c>
      <c r="B1940" s="29">
        <v>1324</v>
      </c>
      <c r="C1940">
        <v>7</v>
      </c>
      <c r="D1940" s="34" t="s">
        <v>169</v>
      </c>
      <c r="E1940" s="34" t="s">
        <v>172</v>
      </c>
      <c r="F1940" s="35">
        <v>20.95</v>
      </c>
      <c r="G1940" s="36">
        <v>0</v>
      </c>
      <c r="H1940" s="35">
        <v>20.95</v>
      </c>
      <c r="I1940" s="35">
        <v>10.039999999999999</v>
      </c>
      <c r="J1940">
        <v>12</v>
      </c>
      <c r="K1940">
        <v>3016</v>
      </c>
      <c r="L1940" s="37">
        <f t="shared" si="90"/>
        <v>251.39999999999998</v>
      </c>
      <c r="M1940" s="35">
        <f t="shared" si="91"/>
        <v>0</v>
      </c>
      <c r="N1940" s="35">
        <f t="shared" si="92"/>
        <v>130.92000000000002</v>
      </c>
    </row>
    <row r="1941" spans="1:14">
      <c r="A1941" s="33">
        <v>41346</v>
      </c>
      <c r="B1941" s="29">
        <v>1324</v>
      </c>
      <c r="C1941">
        <v>30</v>
      </c>
      <c r="D1941" s="34" t="s">
        <v>169</v>
      </c>
      <c r="E1941" s="34" t="s">
        <v>172</v>
      </c>
      <c r="F1941" s="35">
        <v>10.95</v>
      </c>
      <c r="G1941" s="36">
        <v>0</v>
      </c>
      <c r="H1941" s="35">
        <v>10.95</v>
      </c>
      <c r="I1941" s="35">
        <v>4.8</v>
      </c>
      <c r="J1941">
        <v>26</v>
      </c>
      <c r="K1941">
        <v>3016</v>
      </c>
      <c r="L1941" s="37">
        <f t="shared" si="90"/>
        <v>284.7</v>
      </c>
      <c r="M1941" s="35">
        <f t="shared" si="91"/>
        <v>0</v>
      </c>
      <c r="N1941" s="35">
        <f t="shared" si="92"/>
        <v>159.89999999999998</v>
      </c>
    </row>
    <row r="1942" spans="1:14">
      <c r="A1942" s="33">
        <v>41346</v>
      </c>
      <c r="B1942" s="29">
        <v>1325</v>
      </c>
      <c r="C1942">
        <v>16</v>
      </c>
      <c r="D1942" s="34" t="s">
        <v>167</v>
      </c>
      <c r="E1942" s="34" t="s">
        <v>172</v>
      </c>
      <c r="F1942" s="35">
        <v>27.95</v>
      </c>
      <c r="G1942" s="36">
        <v>0.1</v>
      </c>
      <c r="H1942" s="35">
        <v>25.16</v>
      </c>
      <c r="I1942" s="35">
        <v>15.85</v>
      </c>
      <c r="J1942">
        <v>4</v>
      </c>
      <c r="K1942">
        <v>3017</v>
      </c>
      <c r="L1942" s="37">
        <f t="shared" si="90"/>
        <v>100.64</v>
      </c>
      <c r="M1942" s="35">
        <f t="shared" si="91"/>
        <v>2.7899999999999991</v>
      </c>
      <c r="N1942" s="35">
        <f t="shared" si="92"/>
        <v>37.24</v>
      </c>
    </row>
    <row r="1943" spans="1:14">
      <c r="A1943" s="33">
        <v>41346</v>
      </c>
      <c r="B1943" s="29">
        <v>1325</v>
      </c>
      <c r="C1943">
        <v>19</v>
      </c>
      <c r="D1943" s="34" t="s">
        <v>167</v>
      </c>
      <c r="E1943" s="34" t="s">
        <v>172</v>
      </c>
      <c r="F1943" s="35">
        <v>49.95</v>
      </c>
      <c r="G1943" s="36">
        <v>0</v>
      </c>
      <c r="H1943" s="35">
        <v>49.95</v>
      </c>
      <c r="I1943" s="35">
        <v>24.77</v>
      </c>
      <c r="J1943">
        <v>17</v>
      </c>
      <c r="K1943">
        <v>3017</v>
      </c>
      <c r="L1943" s="37">
        <f t="shared" si="90"/>
        <v>849.15000000000009</v>
      </c>
      <c r="M1943" s="35">
        <f t="shared" si="91"/>
        <v>0</v>
      </c>
      <c r="N1943" s="35">
        <f t="shared" si="92"/>
        <v>428.06000000000006</v>
      </c>
    </row>
    <row r="1944" spans="1:14">
      <c r="A1944" s="33">
        <v>41346</v>
      </c>
      <c r="B1944" s="29">
        <v>1325</v>
      </c>
      <c r="C1944">
        <v>12</v>
      </c>
      <c r="D1944" s="34" t="s">
        <v>167</v>
      </c>
      <c r="E1944" s="34" t="s">
        <v>172</v>
      </c>
      <c r="F1944" s="35">
        <v>47.95</v>
      </c>
      <c r="G1944" s="36">
        <v>0</v>
      </c>
      <c r="H1944" s="35">
        <v>47.95</v>
      </c>
      <c r="I1944" s="35">
        <v>20.7</v>
      </c>
      <c r="J1944">
        <v>3</v>
      </c>
      <c r="K1944">
        <v>3017</v>
      </c>
      <c r="L1944" s="37">
        <f t="shared" si="90"/>
        <v>143.85000000000002</v>
      </c>
      <c r="M1944" s="35">
        <f t="shared" si="91"/>
        <v>0</v>
      </c>
      <c r="N1944" s="35">
        <f t="shared" si="92"/>
        <v>81.750000000000014</v>
      </c>
    </row>
    <row r="1945" spans="1:14">
      <c r="A1945" s="33">
        <v>41346</v>
      </c>
      <c r="B1945" s="29">
        <v>1326</v>
      </c>
      <c r="C1945">
        <v>48</v>
      </c>
      <c r="D1945" s="34" t="s">
        <v>167</v>
      </c>
      <c r="E1945" s="34" t="s">
        <v>172</v>
      </c>
      <c r="F1945" s="35">
        <v>3.95</v>
      </c>
      <c r="G1945" s="36">
        <v>0.1</v>
      </c>
      <c r="H1945" s="35">
        <v>3.56</v>
      </c>
      <c r="I1945" s="35">
        <v>1.43</v>
      </c>
      <c r="J1945">
        <v>19</v>
      </c>
      <c r="K1945">
        <v>3012</v>
      </c>
      <c r="L1945" s="37">
        <f t="shared" si="90"/>
        <v>67.64</v>
      </c>
      <c r="M1945" s="35">
        <f t="shared" si="91"/>
        <v>0.39000000000000012</v>
      </c>
      <c r="N1945" s="35">
        <f t="shared" si="92"/>
        <v>40.47</v>
      </c>
    </row>
    <row r="1946" spans="1:14">
      <c r="A1946" s="33">
        <v>41346</v>
      </c>
      <c r="B1946" s="29">
        <v>1327</v>
      </c>
      <c r="C1946">
        <v>19</v>
      </c>
      <c r="D1946" s="34" t="s">
        <v>169</v>
      </c>
      <c r="E1946" s="34" t="s">
        <v>172</v>
      </c>
      <c r="F1946" s="35">
        <v>49.95</v>
      </c>
      <c r="G1946" s="36">
        <v>0</v>
      </c>
      <c r="H1946" s="35">
        <v>49.95</v>
      </c>
      <c r="I1946" s="35">
        <v>24.77</v>
      </c>
      <c r="J1946">
        <v>20</v>
      </c>
      <c r="K1946">
        <v>3033</v>
      </c>
      <c r="L1946" s="37">
        <f t="shared" si="90"/>
        <v>999</v>
      </c>
      <c r="M1946" s="35">
        <f t="shared" si="91"/>
        <v>0</v>
      </c>
      <c r="N1946" s="35">
        <f t="shared" si="92"/>
        <v>503.60000000000008</v>
      </c>
    </row>
    <row r="1947" spans="1:14">
      <c r="A1947" s="33">
        <v>41346</v>
      </c>
      <c r="B1947" s="29">
        <v>1327</v>
      </c>
      <c r="C1947">
        <v>44</v>
      </c>
      <c r="D1947" s="34" t="s">
        <v>169</v>
      </c>
      <c r="E1947" s="34" t="s">
        <v>172</v>
      </c>
      <c r="F1947" s="35">
        <v>38.950000000000003</v>
      </c>
      <c r="G1947" s="36">
        <v>0</v>
      </c>
      <c r="H1947" s="35">
        <v>38.950000000000003</v>
      </c>
      <c r="I1947" s="35">
        <v>24.76</v>
      </c>
      <c r="J1947">
        <v>3</v>
      </c>
      <c r="K1947">
        <v>3033</v>
      </c>
      <c r="L1947" s="37">
        <f t="shared" si="90"/>
        <v>116.85000000000001</v>
      </c>
      <c r="M1947" s="35">
        <f t="shared" si="91"/>
        <v>0</v>
      </c>
      <c r="N1947" s="35">
        <f t="shared" si="92"/>
        <v>42.570000000000007</v>
      </c>
    </row>
    <row r="1948" spans="1:14">
      <c r="A1948" s="33">
        <v>41346</v>
      </c>
      <c r="B1948" s="29">
        <v>1328</v>
      </c>
      <c r="C1948">
        <v>28</v>
      </c>
      <c r="D1948" s="34" t="s">
        <v>167</v>
      </c>
      <c r="E1948" s="34" t="s">
        <v>172</v>
      </c>
      <c r="F1948" s="35">
        <v>0.95</v>
      </c>
      <c r="G1948" s="36">
        <v>0</v>
      </c>
      <c r="H1948" s="35">
        <v>0.95</v>
      </c>
      <c r="I1948" s="35">
        <v>0.5</v>
      </c>
      <c r="J1948">
        <v>19</v>
      </c>
      <c r="K1948">
        <v>3032</v>
      </c>
      <c r="L1948" s="37">
        <f t="shared" si="90"/>
        <v>18.05</v>
      </c>
      <c r="M1948" s="35">
        <f t="shared" si="91"/>
        <v>0</v>
      </c>
      <c r="N1948" s="35">
        <f t="shared" si="92"/>
        <v>8.5499999999999989</v>
      </c>
    </row>
    <row r="1949" spans="1:14">
      <c r="A1949" s="33">
        <v>41346</v>
      </c>
      <c r="B1949" s="29">
        <v>1328</v>
      </c>
      <c r="C1949">
        <v>44</v>
      </c>
      <c r="D1949" s="34" t="s">
        <v>167</v>
      </c>
      <c r="E1949" s="34" t="s">
        <v>172</v>
      </c>
      <c r="F1949" s="35">
        <v>38.950000000000003</v>
      </c>
      <c r="G1949" s="36">
        <v>0</v>
      </c>
      <c r="H1949" s="35">
        <v>38.950000000000003</v>
      </c>
      <c r="I1949" s="35">
        <v>24.76</v>
      </c>
      <c r="J1949">
        <v>20</v>
      </c>
      <c r="K1949">
        <v>3032</v>
      </c>
      <c r="L1949" s="37">
        <f t="shared" si="90"/>
        <v>779</v>
      </c>
      <c r="M1949" s="35">
        <f t="shared" si="91"/>
        <v>0</v>
      </c>
      <c r="N1949" s="35">
        <f t="shared" si="92"/>
        <v>283.8</v>
      </c>
    </row>
    <row r="1950" spans="1:14">
      <c r="A1950" s="33">
        <v>41346</v>
      </c>
      <c r="B1950" s="29">
        <v>1329</v>
      </c>
      <c r="C1950">
        <v>6</v>
      </c>
      <c r="D1950" s="34" t="s">
        <v>169</v>
      </c>
      <c r="E1950" s="34" t="s">
        <v>172</v>
      </c>
      <c r="F1950" s="35">
        <v>55.95</v>
      </c>
      <c r="G1950" s="36">
        <v>0</v>
      </c>
      <c r="H1950" s="35">
        <v>55.95</v>
      </c>
      <c r="I1950" s="35">
        <v>16.059999999999999</v>
      </c>
      <c r="J1950">
        <v>12</v>
      </c>
      <c r="K1950">
        <v>3025</v>
      </c>
      <c r="L1950" s="37">
        <f t="shared" si="90"/>
        <v>671.40000000000009</v>
      </c>
      <c r="M1950" s="35">
        <f t="shared" si="91"/>
        <v>0</v>
      </c>
      <c r="N1950" s="35">
        <f t="shared" si="92"/>
        <v>478.68</v>
      </c>
    </row>
    <row r="1951" spans="1:14">
      <c r="A1951" s="33">
        <v>41346</v>
      </c>
      <c r="B1951" s="29">
        <v>1330</v>
      </c>
      <c r="C1951">
        <v>18</v>
      </c>
      <c r="D1951" s="34" t="s">
        <v>167</v>
      </c>
      <c r="E1951" s="34" t="s">
        <v>172</v>
      </c>
      <c r="F1951" s="35">
        <v>54.95</v>
      </c>
      <c r="G1951" s="36">
        <v>0</v>
      </c>
      <c r="H1951" s="35">
        <v>54.95</v>
      </c>
      <c r="I1951" s="35">
        <v>26.65</v>
      </c>
      <c r="J1951">
        <v>24</v>
      </c>
      <c r="K1951">
        <v>3025</v>
      </c>
      <c r="L1951" s="37">
        <f t="shared" si="90"/>
        <v>1318.8000000000002</v>
      </c>
      <c r="M1951" s="35">
        <f t="shared" si="91"/>
        <v>0</v>
      </c>
      <c r="N1951" s="35">
        <f t="shared" si="92"/>
        <v>679.2</v>
      </c>
    </row>
    <row r="1952" spans="1:14">
      <c r="A1952" s="33">
        <v>41346</v>
      </c>
      <c r="B1952" s="29">
        <v>1331</v>
      </c>
      <c r="C1952">
        <v>42</v>
      </c>
      <c r="D1952" s="34" t="s">
        <v>169</v>
      </c>
      <c r="E1952" s="34" t="s">
        <v>172</v>
      </c>
      <c r="F1952" s="35">
        <v>35.950000000000003</v>
      </c>
      <c r="G1952" s="36">
        <v>0</v>
      </c>
      <c r="H1952" s="35">
        <v>35.950000000000003</v>
      </c>
      <c r="I1952" s="35">
        <v>20.25</v>
      </c>
      <c r="J1952">
        <v>2</v>
      </c>
      <c r="K1952">
        <v>3026</v>
      </c>
      <c r="L1952" s="37">
        <f t="shared" si="90"/>
        <v>71.900000000000006</v>
      </c>
      <c r="M1952" s="35">
        <f t="shared" si="91"/>
        <v>0</v>
      </c>
      <c r="N1952" s="35">
        <f t="shared" si="92"/>
        <v>31.400000000000006</v>
      </c>
    </row>
    <row r="1953" spans="1:14">
      <c r="A1953" s="33">
        <v>41347</v>
      </c>
      <c r="B1953" s="29">
        <v>1332</v>
      </c>
      <c r="C1953">
        <v>18</v>
      </c>
      <c r="D1953" s="34" t="s">
        <v>173</v>
      </c>
      <c r="E1953" s="34" t="s">
        <v>172</v>
      </c>
      <c r="F1953" s="35">
        <v>54.95</v>
      </c>
      <c r="G1953" s="36">
        <v>0.1</v>
      </c>
      <c r="H1953" s="35">
        <v>49.46</v>
      </c>
      <c r="I1953" s="35">
        <v>26.65</v>
      </c>
      <c r="J1953">
        <v>12</v>
      </c>
      <c r="K1953">
        <v>3027</v>
      </c>
      <c r="L1953" s="37">
        <f t="shared" si="90"/>
        <v>593.52</v>
      </c>
      <c r="M1953" s="35">
        <f t="shared" si="91"/>
        <v>5.490000000000002</v>
      </c>
      <c r="N1953" s="35">
        <f t="shared" si="92"/>
        <v>273.72000000000003</v>
      </c>
    </row>
    <row r="1954" spans="1:14">
      <c r="A1954" s="33">
        <v>41347</v>
      </c>
      <c r="B1954" s="29">
        <v>1333</v>
      </c>
      <c r="C1954">
        <v>31</v>
      </c>
      <c r="D1954" s="34" t="s">
        <v>170</v>
      </c>
      <c r="E1954" s="34" t="s">
        <v>172</v>
      </c>
      <c r="F1954" s="35">
        <v>0.95</v>
      </c>
      <c r="G1954" s="36">
        <v>0</v>
      </c>
      <c r="H1954" s="35">
        <v>0.95</v>
      </c>
      <c r="I1954" s="35">
        <v>0.34</v>
      </c>
      <c r="J1954">
        <v>7</v>
      </c>
      <c r="K1954">
        <v>3020</v>
      </c>
      <c r="L1954" s="37">
        <f t="shared" si="90"/>
        <v>6.6499999999999995</v>
      </c>
      <c r="M1954" s="35">
        <f t="shared" si="91"/>
        <v>0</v>
      </c>
      <c r="N1954" s="35">
        <f t="shared" si="92"/>
        <v>4.2699999999999996</v>
      </c>
    </row>
    <row r="1955" spans="1:14">
      <c r="A1955" s="33">
        <v>41347</v>
      </c>
      <c r="B1955" s="29">
        <v>1334</v>
      </c>
      <c r="C1955">
        <v>11</v>
      </c>
      <c r="D1955" s="34" t="s">
        <v>173</v>
      </c>
      <c r="E1955" s="34" t="s">
        <v>172</v>
      </c>
      <c r="F1955" s="35">
        <v>65.95</v>
      </c>
      <c r="G1955" s="36">
        <v>0</v>
      </c>
      <c r="H1955" s="35">
        <v>65.95</v>
      </c>
      <c r="I1955" s="35">
        <v>37.97</v>
      </c>
      <c r="J1955">
        <v>14</v>
      </c>
      <c r="K1955">
        <v>3032</v>
      </c>
      <c r="L1955" s="37">
        <f t="shared" si="90"/>
        <v>923.30000000000007</v>
      </c>
      <c r="M1955" s="35">
        <f t="shared" si="91"/>
        <v>0</v>
      </c>
      <c r="N1955" s="35">
        <f t="shared" si="92"/>
        <v>391.72</v>
      </c>
    </row>
    <row r="1956" spans="1:14">
      <c r="A1956" s="33">
        <v>41347</v>
      </c>
      <c r="B1956" s="29">
        <v>1335</v>
      </c>
      <c r="C1956">
        <v>48</v>
      </c>
      <c r="D1956" s="34" t="s">
        <v>170</v>
      </c>
      <c r="E1956" s="34" t="s">
        <v>172</v>
      </c>
      <c r="F1956" s="35">
        <v>3.95</v>
      </c>
      <c r="G1956" s="36">
        <v>0.1</v>
      </c>
      <c r="H1956" s="35">
        <v>3.56</v>
      </c>
      <c r="I1956" s="35">
        <v>1.43</v>
      </c>
      <c r="J1956">
        <v>4</v>
      </c>
      <c r="K1956">
        <v>3017</v>
      </c>
      <c r="L1956" s="37">
        <f t="shared" si="90"/>
        <v>14.24</v>
      </c>
      <c r="M1956" s="35">
        <f t="shared" si="91"/>
        <v>0.39000000000000012</v>
      </c>
      <c r="N1956" s="35">
        <f t="shared" si="92"/>
        <v>8.52</v>
      </c>
    </row>
    <row r="1957" spans="1:14">
      <c r="A1957" s="33">
        <v>41347</v>
      </c>
      <c r="B1957" s="29">
        <v>1336</v>
      </c>
      <c r="C1957">
        <v>44</v>
      </c>
      <c r="D1957" s="34" t="s">
        <v>173</v>
      </c>
      <c r="E1957" s="34" t="s">
        <v>172</v>
      </c>
      <c r="F1957" s="35">
        <v>38.950000000000003</v>
      </c>
      <c r="G1957" s="36">
        <v>0</v>
      </c>
      <c r="H1957" s="35">
        <v>38.950000000000003</v>
      </c>
      <c r="I1957" s="35">
        <v>24.76</v>
      </c>
      <c r="J1957">
        <v>25</v>
      </c>
      <c r="K1957">
        <v>3018</v>
      </c>
      <c r="L1957" s="37">
        <f t="shared" si="90"/>
        <v>973.75000000000011</v>
      </c>
      <c r="M1957" s="35">
        <f t="shared" si="91"/>
        <v>0</v>
      </c>
      <c r="N1957" s="35">
        <f t="shared" si="92"/>
        <v>354.75000000000006</v>
      </c>
    </row>
    <row r="1958" spans="1:14">
      <c r="A1958" s="33">
        <v>41347</v>
      </c>
      <c r="B1958" s="29">
        <v>1337</v>
      </c>
      <c r="C1958">
        <v>19</v>
      </c>
      <c r="D1958" s="34" t="s">
        <v>170</v>
      </c>
      <c r="E1958" s="34" t="s">
        <v>172</v>
      </c>
      <c r="F1958" s="35">
        <v>49.95</v>
      </c>
      <c r="G1958" s="36">
        <v>0</v>
      </c>
      <c r="H1958" s="35">
        <v>49.95</v>
      </c>
      <c r="I1958" s="35">
        <v>24.77</v>
      </c>
      <c r="J1958">
        <v>19</v>
      </c>
      <c r="K1958">
        <v>3027</v>
      </c>
      <c r="L1958" s="37">
        <f t="shared" si="90"/>
        <v>949.05000000000007</v>
      </c>
      <c r="M1958" s="35">
        <f t="shared" si="91"/>
        <v>0</v>
      </c>
      <c r="N1958" s="35">
        <f t="shared" si="92"/>
        <v>478.42000000000007</v>
      </c>
    </row>
    <row r="1959" spans="1:14">
      <c r="A1959" s="33">
        <v>41347</v>
      </c>
      <c r="B1959" s="29">
        <v>1337</v>
      </c>
      <c r="C1959">
        <v>36</v>
      </c>
      <c r="D1959" s="34" t="s">
        <v>170</v>
      </c>
      <c r="E1959" s="34" t="s">
        <v>172</v>
      </c>
      <c r="F1959" s="35">
        <v>26.95</v>
      </c>
      <c r="G1959" s="36">
        <v>0</v>
      </c>
      <c r="H1959" s="35">
        <v>26.95</v>
      </c>
      <c r="I1959" s="35">
        <v>12.53</v>
      </c>
      <c r="J1959">
        <v>2</v>
      </c>
      <c r="K1959">
        <v>3027</v>
      </c>
      <c r="L1959" s="37">
        <f t="shared" si="90"/>
        <v>53.9</v>
      </c>
      <c r="M1959" s="35">
        <f t="shared" si="91"/>
        <v>0</v>
      </c>
      <c r="N1959" s="35">
        <f t="shared" si="92"/>
        <v>28.84</v>
      </c>
    </row>
    <row r="1960" spans="1:14">
      <c r="A1960" s="33">
        <v>41347</v>
      </c>
      <c r="B1960" s="29">
        <v>1337</v>
      </c>
      <c r="C1960">
        <v>46</v>
      </c>
      <c r="D1960" s="34" t="s">
        <v>170</v>
      </c>
      <c r="E1960" s="34" t="s">
        <v>172</v>
      </c>
      <c r="F1960" s="35">
        <v>55.95</v>
      </c>
      <c r="G1960" s="36">
        <v>0.1</v>
      </c>
      <c r="H1960" s="35">
        <v>50.36</v>
      </c>
      <c r="I1960" s="35">
        <v>32.47</v>
      </c>
      <c r="J1960">
        <v>10</v>
      </c>
      <c r="K1960">
        <v>3027</v>
      </c>
      <c r="L1960" s="37">
        <f t="shared" si="90"/>
        <v>503.6</v>
      </c>
      <c r="M1960" s="35">
        <f t="shared" si="91"/>
        <v>5.5900000000000034</v>
      </c>
      <c r="N1960" s="35">
        <f t="shared" si="92"/>
        <v>178.9</v>
      </c>
    </row>
    <row r="1961" spans="1:14">
      <c r="A1961" s="33">
        <v>41347</v>
      </c>
      <c r="B1961" s="29">
        <v>1337</v>
      </c>
      <c r="C1961">
        <v>11</v>
      </c>
      <c r="D1961" s="34" t="s">
        <v>170</v>
      </c>
      <c r="E1961" s="34" t="s">
        <v>172</v>
      </c>
      <c r="F1961" s="35">
        <v>65.95</v>
      </c>
      <c r="G1961" s="36">
        <v>0</v>
      </c>
      <c r="H1961" s="35">
        <v>65.95</v>
      </c>
      <c r="I1961" s="35">
        <v>37.97</v>
      </c>
      <c r="J1961">
        <v>19</v>
      </c>
      <c r="K1961">
        <v>3027</v>
      </c>
      <c r="L1961" s="37">
        <f t="shared" si="90"/>
        <v>1253.05</v>
      </c>
      <c r="M1961" s="35">
        <f t="shared" si="91"/>
        <v>0</v>
      </c>
      <c r="N1961" s="35">
        <f t="shared" si="92"/>
        <v>531.62000000000012</v>
      </c>
    </row>
    <row r="1962" spans="1:14">
      <c r="A1962" s="33">
        <v>41347</v>
      </c>
      <c r="B1962" s="29">
        <v>1338</v>
      </c>
      <c r="C1962">
        <v>9</v>
      </c>
      <c r="D1962" s="34" t="s">
        <v>170</v>
      </c>
      <c r="E1962" s="34" t="s">
        <v>172</v>
      </c>
      <c r="F1962" s="35">
        <v>48.95</v>
      </c>
      <c r="G1962" s="36">
        <v>0</v>
      </c>
      <c r="H1962" s="35">
        <v>48.95</v>
      </c>
      <c r="I1962" s="35">
        <v>24.52</v>
      </c>
      <c r="J1962">
        <v>3</v>
      </c>
      <c r="K1962">
        <v>3015</v>
      </c>
      <c r="L1962" s="37">
        <f t="shared" si="90"/>
        <v>146.85000000000002</v>
      </c>
      <c r="M1962" s="35">
        <f t="shared" si="91"/>
        <v>0</v>
      </c>
      <c r="N1962" s="35">
        <f t="shared" si="92"/>
        <v>73.290000000000006</v>
      </c>
    </row>
    <row r="1963" spans="1:14">
      <c r="A1963" s="33">
        <v>41347</v>
      </c>
      <c r="B1963" s="29">
        <v>1339</v>
      </c>
      <c r="C1963">
        <v>18</v>
      </c>
      <c r="D1963" s="34" t="s">
        <v>173</v>
      </c>
      <c r="E1963" s="34" t="s">
        <v>172</v>
      </c>
      <c r="F1963" s="35">
        <v>54.95</v>
      </c>
      <c r="G1963" s="36">
        <v>0</v>
      </c>
      <c r="H1963" s="35">
        <v>54.95</v>
      </c>
      <c r="I1963" s="35">
        <v>26.65</v>
      </c>
      <c r="J1963">
        <v>1</v>
      </c>
      <c r="K1963">
        <v>3024</v>
      </c>
      <c r="L1963" s="37">
        <f t="shared" si="90"/>
        <v>54.95</v>
      </c>
      <c r="M1963" s="35">
        <f t="shared" si="91"/>
        <v>0</v>
      </c>
      <c r="N1963" s="35">
        <f t="shared" si="92"/>
        <v>28.300000000000004</v>
      </c>
    </row>
    <row r="1964" spans="1:14">
      <c r="A1964" s="33">
        <v>41347</v>
      </c>
      <c r="B1964" s="29">
        <v>1339</v>
      </c>
      <c r="C1964">
        <v>4</v>
      </c>
      <c r="D1964" s="34" t="s">
        <v>173</v>
      </c>
      <c r="E1964" s="34" t="s">
        <v>172</v>
      </c>
      <c r="F1964" s="35">
        <v>73.95</v>
      </c>
      <c r="G1964" s="36">
        <v>0</v>
      </c>
      <c r="H1964" s="35">
        <v>73.95</v>
      </c>
      <c r="I1964" s="35">
        <v>38.86</v>
      </c>
      <c r="J1964">
        <v>2</v>
      </c>
      <c r="K1964">
        <v>3024</v>
      </c>
      <c r="L1964" s="37">
        <f t="shared" si="90"/>
        <v>147.9</v>
      </c>
      <c r="M1964" s="35">
        <f t="shared" si="91"/>
        <v>0</v>
      </c>
      <c r="N1964" s="35">
        <f t="shared" si="92"/>
        <v>70.180000000000007</v>
      </c>
    </row>
    <row r="1965" spans="1:14">
      <c r="A1965" s="33">
        <v>41347</v>
      </c>
      <c r="B1965" s="29">
        <v>1339</v>
      </c>
      <c r="C1965">
        <v>8</v>
      </c>
      <c r="D1965" s="34" t="s">
        <v>173</v>
      </c>
      <c r="E1965" s="34" t="s">
        <v>172</v>
      </c>
      <c r="F1965" s="35">
        <v>7.95</v>
      </c>
      <c r="G1965" s="36">
        <v>0</v>
      </c>
      <c r="H1965" s="35">
        <v>7.95</v>
      </c>
      <c r="I1965" s="35">
        <v>4.53</v>
      </c>
      <c r="J1965">
        <v>5</v>
      </c>
      <c r="K1965">
        <v>3024</v>
      </c>
      <c r="L1965" s="37">
        <f t="shared" si="90"/>
        <v>39.75</v>
      </c>
      <c r="M1965" s="35">
        <f t="shared" si="91"/>
        <v>0</v>
      </c>
      <c r="N1965" s="35">
        <f t="shared" si="92"/>
        <v>17.100000000000001</v>
      </c>
    </row>
    <row r="1966" spans="1:14">
      <c r="A1966" s="33">
        <v>41347</v>
      </c>
      <c r="B1966" s="29">
        <v>1340</v>
      </c>
      <c r="C1966">
        <v>40</v>
      </c>
      <c r="D1966" s="34" t="s">
        <v>170</v>
      </c>
      <c r="E1966" s="34" t="s">
        <v>172</v>
      </c>
      <c r="F1966" s="35">
        <v>16.95</v>
      </c>
      <c r="G1966" s="36">
        <v>0</v>
      </c>
      <c r="H1966" s="35">
        <v>16.95</v>
      </c>
      <c r="I1966" s="35">
        <v>6.53</v>
      </c>
      <c r="J1966">
        <v>26</v>
      </c>
      <c r="K1966">
        <v>3018</v>
      </c>
      <c r="L1966" s="37">
        <f t="shared" si="90"/>
        <v>440.7</v>
      </c>
      <c r="M1966" s="35">
        <f t="shared" si="91"/>
        <v>0</v>
      </c>
      <c r="N1966" s="35">
        <f t="shared" si="92"/>
        <v>270.91999999999996</v>
      </c>
    </row>
    <row r="1967" spans="1:14">
      <c r="A1967" s="33">
        <v>41347</v>
      </c>
      <c r="B1967" s="29">
        <v>1341</v>
      </c>
      <c r="C1967">
        <v>43</v>
      </c>
      <c r="D1967" s="34" t="s">
        <v>173</v>
      </c>
      <c r="E1967" s="34" t="s">
        <v>172</v>
      </c>
      <c r="F1967" s="35">
        <v>11.95</v>
      </c>
      <c r="G1967" s="36">
        <v>0</v>
      </c>
      <c r="H1967" s="35">
        <v>11.95</v>
      </c>
      <c r="I1967" s="35">
        <v>3.32</v>
      </c>
      <c r="J1967">
        <v>8</v>
      </c>
      <c r="K1967">
        <v>3016</v>
      </c>
      <c r="L1967" s="37">
        <f t="shared" si="90"/>
        <v>95.6</v>
      </c>
      <c r="M1967" s="35">
        <f t="shared" si="91"/>
        <v>0</v>
      </c>
      <c r="N1967" s="35">
        <f t="shared" si="92"/>
        <v>69.039999999999992</v>
      </c>
    </row>
    <row r="1968" spans="1:14">
      <c r="A1968" s="33">
        <v>41347</v>
      </c>
      <c r="B1968" s="29">
        <v>1341</v>
      </c>
      <c r="C1968">
        <v>41</v>
      </c>
      <c r="D1968" s="34" t="s">
        <v>173</v>
      </c>
      <c r="E1968" s="34" t="s">
        <v>172</v>
      </c>
      <c r="F1968" s="35">
        <v>18.95</v>
      </c>
      <c r="G1968" s="36">
        <v>0</v>
      </c>
      <c r="H1968" s="35">
        <v>18.95</v>
      </c>
      <c r="I1968" s="35">
        <v>9.98</v>
      </c>
      <c r="J1968">
        <v>19</v>
      </c>
      <c r="K1968">
        <v>3016</v>
      </c>
      <c r="L1968" s="37">
        <f t="shared" si="90"/>
        <v>360.05</v>
      </c>
      <c r="M1968" s="35">
        <f t="shared" si="91"/>
        <v>0</v>
      </c>
      <c r="N1968" s="35">
        <f t="shared" si="92"/>
        <v>170.42999999999998</v>
      </c>
    </row>
    <row r="1969" spans="1:14">
      <c r="A1969" s="33">
        <v>41347</v>
      </c>
      <c r="B1969" s="29">
        <v>1341</v>
      </c>
      <c r="C1969">
        <v>18</v>
      </c>
      <c r="D1969" s="34" t="s">
        <v>173</v>
      </c>
      <c r="E1969" s="34" t="s">
        <v>172</v>
      </c>
      <c r="F1969" s="35">
        <v>54.95</v>
      </c>
      <c r="G1969" s="36">
        <v>0.1</v>
      </c>
      <c r="H1969" s="35">
        <v>49.46</v>
      </c>
      <c r="I1969" s="35">
        <v>26.65</v>
      </c>
      <c r="J1969">
        <v>28</v>
      </c>
      <c r="K1969">
        <v>3016</v>
      </c>
      <c r="L1969" s="37">
        <f t="shared" si="90"/>
        <v>1384.88</v>
      </c>
      <c r="M1969" s="35">
        <f t="shared" si="91"/>
        <v>5.490000000000002</v>
      </c>
      <c r="N1969" s="35">
        <f t="shared" si="92"/>
        <v>638.68000000000006</v>
      </c>
    </row>
    <row r="1970" spans="1:14">
      <c r="A1970" s="33">
        <v>41347</v>
      </c>
      <c r="B1970" s="29">
        <v>1342</v>
      </c>
      <c r="C1970">
        <v>25</v>
      </c>
      <c r="D1970" s="34" t="s">
        <v>173</v>
      </c>
      <c r="E1970" s="34" t="s">
        <v>172</v>
      </c>
      <c r="F1970" s="35">
        <v>0.95</v>
      </c>
      <c r="G1970" s="36">
        <v>0</v>
      </c>
      <c r="H1970" s="35">
        <v>0.95</v>
      </c>
      <c r="I1970" s="35">
        <v>0.35</v>
      </c>
      <c r="J1970">
        <v>22</v>
      </c>
      <c r="K1970">
        <v>3033</v>
      </c>
      <c r="L1970" s="37">
        <f t="shared" si="90"/>
        <v>20.9</v>
      </c>
      <c r="M1970" s="35">
        <f t="shared" si="91"/>
        <v>0</v>
      </c>
      <c r="N1970" s="35">
        <f t="shared" si="92"/>
        <v>13.2</v>
      </c>
    </row>
    <row r="1971" spans="1:14">
      <c r="A1971" s="33">
        <v>41347</v>
      </c>
      <c r="B1971" s="29">
        <v>1343</v>
      </c>
      <c r="C1971">
        <v>7</v>
      </c>
      <c r="D1971" s="34" t="s">
        <v>170</v>
      </c>
      <c r="E1971" s="34" t="s">
        <v>172</v>
      </c>
      <c r="F1971" s="35">
        <v>20.95</v>
      </c>
      <c r="G1971" s="36">
        <v>0</v>
      </c>
      <c r="H1971" s="35">
        <v>20.95</v>
      </c>
      <c r="I1971" s="35">
        <v>10.039999999999999</v>
      </c>
      <c r="J1971">
        <v>8</v>
      </c>
      <c r="K1971">
        <v>3033</v>
      </c>
      <c r="L1971" s="37">
        <f t="shared" si="90"/>
        <v>167.6</v>
      </c>
      <c r="M1971" s="35">
        <f t="shared" si="91"/>
        <v>0</v>
      </c>
      <c r="N1971" s="35">
        <f t="shared" si="92"/>
        <v>87.28</v>
      </c>
    </row>
    <row r="1972" spans="1:14">
      <c r="A1972" s="33">
        <v>41347</v>
      </c>
      <c r="B1972" s="29">
        <v>1343</v>
      </c>
      <c r="C1972">
        <v>38</v>
      </c>
      <c r="D1972" s="34" t="s">
        <v>170</v>
      </c>
      <c r="E1972" s="34" t="s">
        <v>172</v>
      </c>
      <c r="F1972" s="35">
        <v>24.95</v>
      </c>
      <c r="G1972" s="36">
        <v>0.1</v>
      </c>
      <c r="H1972" s="35">
        <v>22.46</v>
      </c>
      <c r="I1972" s="35">
        <v>11.48</v>
      </c>
      <c r="J1972">
        <v>4</v>
      </c>
      <c r="K1972">
        <v>3033</v>
      </c>
      <c r="L1972" s="37">
        <f t="shared" si="90"/>
        <v>89.84</v>
      </c>
      <c r="M1972" s="35">
        <f t="shared" si="91"/>
        <v>2.4899999999999984</v>
      </c>
      <c r="N1972" s="35">
        <f t="shared" si="92"/>
        <v>43.92</v>
      </c>
    </row>
    <row r="1973" spans="1:14">
      <c r="A1973" s="33">
        <v>41347</v>
      </c>
      <c r="B1973" s="29">
        <v>1343</v>
      </c>
      <c r="C1973">
        <v>29</v>
      </c>
      <c r="D1973" s="34" t="s">
        <v>170</v>
      </c>
      <c r="E1973" s="34" t="s">
        <v>172</v>
      </c>
      <c r="F1973" s="35">
        <v>40.950000000000003</v>
      </c>
      <c r="G1973" s="36">
        <v>0</v>
      </c>
      <c r="H1973" s="35">
        <v>40.950000000000003</v>
      </c>
      <c r="I1973" s="35">
        <v>15.51</v>
      </c>
      <c r="J1973">
        <v>1</v>
      </c>
      <c r="K1973">
        <v>3033</v>
      </c>
      <c r="L1973" s="37">
        <f t="shared" si="90"/>
        <v>40.950000000000003</v>
      </c>
      <c r="M1973" s="35">
        <f t="shared" si="91"/>
        <v>0</v>
      </c>
      <c r="N1973" s="35">
        <f t="shared" si="92"/>
        <v>25.440000000000005</v>
      </c>
    </row>
    <row r="1974" spans="1:14">
      <c r="A1974" s="33">
        <v>41347</v>
      </c>
      <c r="B1974" s="29">
        <v>1344</v>
      </c>
      <c r="C1974">
        <v>42</v>
      </c>
      <c r="D1974" s="34" t="s">
        <v>173</v>
      </c>
      <c r="E1974" s="34" t="s">
        <v>172</v>
      </c>
      <c r="F1974" s="35">
        <v>35.950000000000003</v>
      </c>
      <c r="G1974" s="36">
        <v>0</v>
      </c>
      <c r="H1974" s="35">
        <v>35.950000000000003</v>
      </c>
      <c r="I1974" s="35">
        <v>20.25</v>
      </c>
      <c r="J1974">
        <v>2</v>
      </c>
      <c r="K1974">
        <v>3019</v>
      </c>
      <c r="L1974" s="37">
        <f t="shared" si="90"/>
        <v>71.900000000000006</v>
      </c>
      <c r="M1974" s="35">
        <f t="shared" si="91"/>
        <v>0</v>
      </c>
      <c r="N1974" s="35">
        <f t="shared" si="92"/>
        <v>31.400000000000006</v>
      </c>
    </row>
    <row r="1975" spans="1:14">
      <c r="A1975" s="33">
        <v>41347</v>
      </c>
      <c r="B1975" s="29">
        <v>1345</v>
      </c>
      <c r="C1975">
        <v>49</v>
      </c>
      <c r="D1975" s="34" t="s">
        <v>173</v>
      </c>
      <c r="E1975" s="34" t="s">
        <v>172</v>
      </c>
      <c r="F1975" s="35">
        <v>63.95</v>
      </c>
      <c r="G1975" s="36">
        <v>0</v>
      </c>
      <c r="H1975" s="35">
        <v>63.95</v>
      </c>
      <c r="I1975" s="35">
        <v>27.1</v>
      </c>
      <c r="J1975">
        <v>1</v>
      </c>
      <c r="K1975">
        <v>3015</v>
      </c>
      <c r="L1975" s="37">
        <f t="shared" si="90"/>
        <v>63.95</v>
      </c>
      <c r="M1975" s="35">
        <f t="shared" si="91"/>
        <v>0</v>
      </c>
      <c r="N1975" s="35">
        <f t="shared" si="92"/>
        <v>36.85</v>
      </c>
    </row>
    <row r="1976" spans="1:14">
      <c r="A1976" s="33">
        <v>41347</v>
      </c>
      <c r="B1976" s="29">
        <v>1346</v>
      </c>
      <c r="C1976">
        <v>22</v>
      </c>
      <c r="D1976" s="34" t="s">
        <v>170</v>
      </c>
      <c r="E1976" s="34" t="s">
        <v>172</v>
      </c>
      <c r="F1976" s="35">
        <v>0.95</v>
      </c>
      <c r="G1976" s="36">
        <v>0</v>
      </c>
      <c r="H1976" s="35">
        <v>0.95</v>
      </c>
      <c r="I1976" s="35">
        <v>0.56999999999999995</v>
      </c>
      <c r="J1976">
        <v>17</v>
      </c>
      <c r="K1976">
        <v>3018</v>
      </c>
      <c r="L1976" s="37">
        <f t="shared" si="90"/>
        <v>16.149999999999999</v>
      </c>
      <c r="M1976" s="35">
        <f t="shared" si="91"/>
        <v>0</v>
      </c>
      <c r="N1976" s="35">
        <f t="shared" si="92"/>
        <v>6.46</v>
      </c>
    </row>
    <row r="1977" spans="1:14">
      <c r="A1977" s="33">
        <v>41348</v>
      </c>
      <c r="B1977" s="29">
        <v>1347</v>
      </c>
      <c r="C1977">
        <v>48</v>
      </c>
      <c r="D1977" s="34" t="s">
        <v>169</v>
      </c>
      <c r="E1977" s="34" t="s">
        <v>172</v>
      </c>
      <c r="F1977" s="35">
        <v>3.95</v>
      </c>
      <c r="G1977" s="36">
        <v>0</v>
      </c>
      <c r="H1977" s="35">
        <v>3.95</v>
      </c>
      <c r="I1977" s="35">
        <v>1.43</v>
      </c>
      <c r="J1977">
        <v>14</v>
      </c>
      <c r="K1977">
        <v>3020</v>
      </c>
      <c r="L1977" s="37">
        <f t="shared" si="90"/>
        <v>55.300000000000004</v>
      </c>
      <c r="M1977" s="35">
        <f t="shared" si="91"/>
        <v>0</v>
      </c>
      <c r="N1977" s="35">
        <f t="shared" si="92"/>
        <v>35.280000000000008</v>
      </c>
    </row>
    <row r="1978" spans="1:14">
      <c r="A1978" s="33">
        <v>41348</v>
      </c>
      <c r="B1978" s="29">
        <v>1347</v>
      </c>
      <c r="C1978">
        <v>3</v>
      </c>
      <c r="D1978" s="34" t="s">
        <v>169</v>
      </c>
      <c r="E1978" s="34" t="s">
        <v>172</v>
      </c>
      <c r="F1978" s="35">
        <v>59.95</v>
      </c>
      <c r="G1978" s="36">
        <v>0</v>
      </c>
      <c r="H1978" s="35">
        <v>59.95</v>
      </c>
      <c r="I1978" s="35">
        <v>28.73</v>
      </c>
      <c r="J1978">
        <v>11</v>
      </c>
      <c r="K1978">
        <v>3020</v>
      </c>
      <c r="L1978" s="37">
        <f t="shared" si="90"/>
        <v>659.45</v>
      </c>
      <c r="M1978" s="35">
        <f t="shared" si="91"/>
        <v>0</v>
      </c>
      <c r="N1978" s="35">
        <f t="shared" si="92"/>
        <v>343.42</v>
      </c>
    </row>
    <row r="1979" spans="1:14">
      <c r="A1979" s="33">
        <v>41348</v>
      </c>
      <c r="B1979" s="29">
        <v>1348</v>
      </c>
      <c r="C1979">
        <v>16</v>
      </c>
      <c r="D1979" s="34" t="s">
        <v>170</v>
      </c>
      <c r="E1979" s="34" t="s">
        <v>172</v>
      </c>
      <c r="F1979" s="35">
        <v>27.95</v>
      </c>
      <c r="G1979" s="36">
        <v>0</v>
      </c>
      <c r="H1979" s="35">
        <v>27.95</v>
      </c>
      <c r="I1979" s="35">
        <v>15.85</v>
      </c>
      <c r="J1979">
        <v>2</v>
      </c>
      <c r="K1979">
        <v>3032</v>
      </c>
      <c r="L1979" s="37">
        <f t="shared" si="90"/>
        <v>55.9</v>
      </c>
      <c r="M1979" s="35">
        <f t="shared" si="91"/>
        <v>0</v>
      </c>
      <c r="N1979" s="35">
        <f t="shared" si="92"/>
        <v>24.2</v>
      </c>
    </row>
    <row r="1980" spans="1:14">
      <c r="A1980" s="33">
        <v>41348</v>
      </c>
      <c r="B1980" s="29">
        <v>1349</v>
      </c>
      <c r="C1980">
        <v>6</v>
      </c>
      <c r="D1980" s="34" t="s">
        <v>170</v>
      </c>
      <c r="E1980" s="34" t="s">
        <v>172</v>
      </c>
      <c r="F1980" s="35">
        <v>55.95</v>
      </c>
      <c r="G1980" s="36">
        <v>0</v>
      </c>
      <c r="H1980" s="35">
        <v>55.95</v>
      </c>
      <c r="I1980" s="35">
        <v>16.059999999999999</v>
      </c>
      <c r="J1980">
        <v>23</v>
      </c>
      <c r="K1980">
        <v>3017</v>
      </c>
      <c r="L1980" s="37">
        <f t="shared" si="90"/>
        <v>1286.8500000000001</v>
      </c>
      <c r="M1980" s="35">
        <f t="shared" si="91"/>
        <v>0</v>
      </c>
      <c r="N1980" s="35">
        <f t="shared" si="92"/>
        <v>917.47</v>
      </c>
    </row>
    <row r="1981" spans="1:14">
      <c r="A1981" s="33">
        <v>41348</v>
      </c>
      <c r="B1981" s="29">
        <v>1350</v>
      </c>
      <c r="C1981">
        <v>10</v>
      </c>
      <c r="D1981" s="34" t="s">
        <v>169</v>
      </c>
      <c r="E1981" s="34" t="s">
        <v>172</v>
      </c>
      <c r="F1981" s="35">
        <v>34.950000000000003</v>
      </c>
      <c r="G1981" s="36">
        <v>0</v>
      </c>
      <c r="H1981" s="35">
        <v>34.950000000000003</v>
      </c>
      <c r="I1981" s="35">
        <v>22.13</v>
      </c>
      <c r="J1981">
        <v>1</v>
      </c>
      <c r="K1981">
        <v>3016</v>
      </c>
      <c r="L1981" s="37">
        <f t="shared" si="90"/>
        <v>34.950000000000003</v>
      </c>
      <c r="M1981" s="35">
        <f t="shared" si="91"/>
        <v>0</v>
      </c>
      <c r="N1981" s="35">
        <f t="shared" si="92"/>
        <v>12.820000000000004</v>
      </c>
    </row>
    <row r="1982" spans="1:14">
      <c r="A1982" s="33">
        <v>41348</v>
      </c>
      <c r="B1982" s="29">
        <v>1351</v>
      </c>
      <c r="C1982">
        <v>14</v>
      </c>
      <c r="D1982" s="34" t="s">
        <v>170</v>
      </c>
      <c r="E1982" s="34" t="s">
        <v>172</v>
      </c>
      <c r="F1982" s="35">
        <v>31.95</v>
      </c>
      <c r="G1982" s="36">
        <v>0</v>
      </c>
      <c r="H1982" s="35">
        <v>31.95</v>
      </c>
      <c r="I1982" s="35">
        <v>17.38</v>
      </c>
      <c r="J1982">
        <v>4</v>
      </c>
      <c r="K1982">
        <v>3031</v>
      </c>
      <c r="L1982" s="37">
        <f t="shared" si="90"/>
        <v>127.8</v>
      </c>
      <c r="M1982" s="35">
        <f t="shared" si="91"/>
        <v>0</v>
      </c>
      <c r="N1982" s="35">
        <f t="shared" si="92"/>
        <v>58.28</v>
      </c>
    </row>
    <row r="1983" spans="1:14">
      <c r="A1983" s="33">
        <v>41348</v>
      </c>
      <c r="B1983" s="29">
        <v>1352</v>
      </c>
      <c r="C1983">
        <v>7</v>
      </c>
      <c r="D1983" s="34" t="s">
        <v>170</v>
      </c>
      <c r="E1983" s="34" t="s">
        <v>172</v>
      </c>
      <c r="F1983" s="35">
        <v>20.95</v>
      </c>
      <c r="G1983" s="36">
        <v>0</v>
      </c>
      <c r="H1983" s="35">
        <v>20.95</v>
      </c>
      <c r="I1983" s="35">
        <v>10.039999999999999</v>
      </c>
      <c r="J1983">
        <v>10</v>
      </c>
      <c r="K1983">
        <v>3019</v>
      </c>
      <c r="L1983" s="37">
        <f t="shared" si="90"/>
        <v>209.5</v>
      </c>
      <c r="M1983" s="35">
        <f t="shared" si="91"/>
        <v>0</v>
      </c>
      <c r="N1983" s="35">
        <f t="shared" si="92"/>
        <v>109.1</v>
      </c>
    </row>
    <row r="1984" spans="1:14">
      <c r="A1984" s="33">
        <v>41348</v>
      </c>
      <c r="B1984" s="29">
        <v>1352</v>
      </c>
      <c r="C1984">
        <v>45</v>
      </c>
      <c r="D1984" s="34" t="s">
        <v>170</v>
      </c>
      <c r="E1984" s="34" t="s">
        <v>172</v>
      </c>
      <c r="F1984" s="35">
        <v>38.950000000000003</v>
      </c>
      <c r="G1984" s="36">
        <v>0</v>
      </c>
      <c r="H1984" s="35">
        <v>38.950000000000003</v>
      </c>
      <c r="I1984" s="35">
        <v>22.33</v>
      </c>
      <c r="J1984">
        <v>3</v>
      </c>
      <c r="K1984">
        <v>3019</v>
      </c>
      <c r="L1984" s="37">
        <f t="shared" si="90"/>
        <v>116.85000000000001</v>
      </c>
      <c r="M1984" s="35">
        <f t="shared" si="91"/>
        <v>0</v>
      </c>
      <c r="N1984" s="35">
        <f t="shared" si="92"/>
        <v>49.860000000000014</v>
      </c>
    </row>
    <row r="1985" spans="1:14">
      <c r="A1985" s="33">
        <v>41348</v>
      </c>
      <c r="B1985" s="29">
        <v>1352</v>
      </c>
      <c r="C1985">
        <v>23</v>
      </c>
      <c r="D1985" s="34" t="s">
        <v>170</v>
      </c>
      <c r="E1985" s="34" t="s">
        <v>172</v>
      </c>
      <c r="F1985" s="35">
        <v>2.95</v>
      </c>
      <c r="G1985" s="36">
        <v>0</v>
      </c>
      <c r="H1985" s="35">
        <v>2.95</v>
      </c>
      <c r="I1985" s="35">
        <v>1.68</v>
      </c>
      <c r="J1985">
        <v>11</v>
      </c>
      <c r="K1985">
        <v>3019</v>
      </c>
      <c r="L1985" s="37">
        <f t="shared" si="90"/>
        <v>32.450000000000003</v>
      </c>
      <c r="M1985" s="35">
        <f t="shared" si="91"/>
        <v>0</v>
      </c>
      <c r="N1985" s="35">
        <f t="shared" si="92"/>
        <v>13.970000000000002</v>
      </c>
    </row>
    <row r="1986" spans="1:14">
      <c r="A1986" s="33">
        <v>41348</v>
      </c>
      <c r="B1986" s="29">
        <v>1353</v>
      </c>
      <c r="C1986">
        <v>49</v>
      </c>
      <c r="D1986" s="34" t="s">
        <v>169</v>
      </c>
      <c r="E1986" s="34" t="s">
        <v>172</v>
      </c>
      <c r="F1986" s="35">
        <v>63.95</v>
      </c>
      <c r="G1986" s="36">
        <v>0</v>
      </c>
      <c r="H1986" s="35">
        <v>63.95</v>
      </c>
      <c r="I1986" s="35">
        <v>27.1</v>
      </c>
      <c r="J1986">
        <v>1</v>
      </c>
      <c r="K1986">
        <v>3015</v>
      </c>
      <c r="L1986" s="37">
        <f t="shared" si="90"/>
        <v>63.95</v>
      </c>
      <c r="M1986" s="35">
        <f t="shared" si="91"/>
        <v>0</v>
      </c>
      <c r="N1986" s="35">
        <f t="shared" si="92"/>
        <v>36.85</v>
      </c>
    </row>
    <row r="1987" spans="1:14">
      <c r="A1987" s="33">
        <v>41348</v>
      </c>
      <c r="B1987" s="29">
        <v>1354</v>
      </c>
      <c r="C1987">
        <v>47</v>
      </c>
      <c r="D1987" s="34" t="s">
        <v>170</v>
      </c>
      <c r="E1987" s="34" t="s">
        <v>172</v>
      </c>
      <c r="F1987" s="35">
        <v>28.95</v>
      </c>
      <c r="G1987" s="36">
        <v>0</v>
      </c>
      <c r="H1987" s="35">
        <v>28.95</v>
      </c>
      <c r="I1987" s="35">
        <v>8.86</v>
      </c>
      <c r="J1987">
        <v>26</v>
      </c>
      <c r="K1987">
        <v>3012</v>
      </c>
      <c r="L1987" s="37">
        <f t="shared" ref="L1987:L2050" si="93">H1987*J1987</f>
        <v>752.69999999999993</v>
      </c>
      <c r="M1987" s="35">
        <f t="shared" ref="M1987:M2050" si="94">F1987-H1987</f>
        <v>0</v>
      </c>
      <c r="N1987" s="35">
        <f t="shared" ref="N1987:N2050" si="95">(H1987-I1987)*J1987</f>
        <v>522.34</v>
      </c>
    </row>
    <row r="1988" spans="1:14">
      <c r="A1988" s="33">
        <v>41348</v>
      </c>
      <c r="B1988" s="29">
        <v>1355</v>
      </c>
      <c r="C1988">
        <v>26</v>
      </c>
      <c r="D1988" s="34" t="s">
        <v>169</v>
      </c>
      <c r="E1988" s="34" t="s">
        <v>172</v>
      </c>
      <c r="F1988" s="35">
        <v>0.95</v>
      </c>
      <c r="G1988" s="36">
        <v>0</v>
      </c>
      <c r="H1988" s="35">
        <v>0.95</v>
      </c>
      <c r="I1988" s="35">
        <v>0.42</v>
      </c>
      <c r="J1988">
        <v>7</v>
      </c>
      <c r="K1988">
        <v>3031</v>
      </c>
      <c r="L1988" s="37">
        <f t="shared" si="93"/>
        <v>6.6499999999999995</v>
      </c>
      <c r="M1988" s="35">
        <f t="shared" si="94"/>
        <v>0</v>
      </c>
      <c r="N1988" s="35">
        <f t="shared" si="95"/>
        <v>3.71</v>
      </c>
    </row>
    <row r="1989" spans="1:14">
      <c r="A1989" s="33">
        <v>41348</v>
      </c>
      <c r="B1989" s="29">
        <v>1356</v>
      </c>
      <c r="C1989">
        <v>35</v>
      </c>
      <c r="D1989" s="34" t="s">
        <v>170</v>
      </c>
      <c r="E1989" s="34" t="s">
        <v>172</v>
      </c>
      <c r="F1989" s="35">
        <v>0.95</v>
      </c>
      <c r="G1989" s="36">
        <v>0</v>
      </c>
      <c r="H1989" s="35">
        <v>0.95</v>
      </c>
      <c r="I1989" s="35">
        <v>0.47</v>
      </c>
      <c r="J1989">
        <v>8</v>
      </c>
      <c r="K1989">
        <v>3030</v>
      </c>
      <c r="L1989" s="37">
        <f t="shared" si="93"/>
        <v>7.6</v>
      </c>
      <c r="M1989" s="35">
        <f t="shared" si="94"/>
        <v>0</v>
      </c>
      <c r="N1989" s="35">
        <f t="shared" si="95"/>
        <v>3.84</v>
      </c>
    </row>
    <row r="1990" spans="1:14">
      <c r="A1990" s="33">
        <v>41348</v>
      </c>
      <c r="B1990" s="29">
        <v>1357</v>
      </c>
      <c r="C1990">
        <v>43</v>
      </c>
      <c r="D1990" s="34" t="s">
        <v>169</v>
      </c>
      <c r="E1990" s="34" t="s">
        <v>172</v>
      </c>
      <c r="F1990" s="35">
        <v>11.95</v>
      </c>
      <c r="G1990" s="36">
        <v>0</v>
      </c>
      <c r="H1990" s="35">
        <v>11.95</v>
      </c>
      <c r="I1990" s="35">
        <v>3.32</v>
      </c>
      <c r="J1990">
        <v>4</v>
      </c>
      <c r="K1990">
        <v>3026</v>
      </c>
      <c r="L1990" s="37">
        <f t="shared" si="93"/>
        <v>47.8</v>
      </c>
      <c r="M1990" s="35">
        <f t="shared" si="94"/>
        <v>0</v>
      </c>
      <c r="N1990" s="35">
        <f t="shared" si="95"/>
        <v>34.519999999999996</v>
      </c>
    </row>
    <row r="1991" spans="1:14">
      <c r="A1991" s="33">
        <v>41348</v>
      </c>
      <c r="B1991" s="29">
        <v>1358</v>
      </c>
      <c r="C1991">
        <v>41</v>
      </c>
      <c r="D1991" s="34" t="s">
        <v>170</v>
      </c>
      <c r="E1991" s="34" t="s">
        <v>172</v>
      </c>
      <c r="F1991" s="35">
        <v>18.95</v>
      </c>
      <c r="G1991" s="36">
        <v>0</v>
      </c>
      <c r="H1991" s="35">
        <v>18.95</v>
      </c>
      <c r="I1991" s="35">
        <v>9.98</v>
      </c>
      <c r="J1991">
        <v>16</v>
      </c>
      <c r="K1991">
        <v>3027</v>
      </c>
      <c r="L1991" s="37">
        <f t="shared" si="93"/>
        <v>303.2</v>
      </c>
      <c r="M1991" s="35">
        <f t="shared" si="94"/>
        <v>0</v>
      </c>
      <c r="N1991" s="35">
        <f t="shared" si="95"/>
        <v>143.51999999999998</v>
      </c>
    </row>
    <row r="1992" spans="1:14">
      <c r="A1992" s="33">
        <v>41348</v>
      </c>
      <c r="B1992" s="29">
        <v>1358</v>
      </c>
      <c r="C1992">
        <v>6</v>
      </c>
      <c r="D1992" s="34" t="s">
        <v>170</v>
      </c>
      <c r="E1992" s="34" t="s">
        <v>172</v>
      </c>
      <c r="F1992" s="35">
        <v>55.95</v>
      </c>
      <c r="G1992" s="36">
        <v>0</v>
      </c>
      <c r="H1992" s="35">
        <v>55.95</v>
      </c>
      <c r="I1992" s="35">
        <v>16.059999999999999</v>
      </c>
      <c r="J1992">
        <v>20</v>
      </c>
      <c r="K1992">
        <v>3027</v>
      </c>
      <c r="L1992" s="37">
        <f t="shared" si="93"/>
        <v>1119</v>
      </c>
      <c r="M1992" s="35">
        <f t="shared" si="94"/>
        <v>0</v>
      </c>
      <c r="N1992" s="35">
        <f t="shared" si="95"/>
        <v>797.8</v>
      </c>
    </row>
    <row r="1993" spans="1:14">
      <c r="A1993" s="33">
        <v>41348</v>
      </c>
      <c r="B1993" s="29">
        <v>1359</v>
      </c>
      <c r="C1993">
        <v>48</v>
      </c>
      <c r="D1993" s="34" t="s">
        <v>169</v>
      </c>
      <c r="E1993" s="34" t="s">
        <v>172</v>
      </c>
      <c r="F1993" s="35">
        <v>3.95</v>
      </c>
      <c r="G1993" s="36">
        <v>0</v>
      </c>
      <c r="H1993" s="35">
        <v>3.95</v>
      </c>
      <c r="I1993" s="35">
        <v>1.43</v>
      </c>
      <c r="J1993">
        <v>17</v>
      </c>
      <c r="K1993">
        <v>3016</v>
      </c>
      <c r="L1993" s="37">
        <f t="shared" si="93"/>
        <v>67.150000000000006</v>
      </c>
      <c r="M1993" s="35">
        <f t="shared" si="94"/>
        <v>0</v>
      </c>
      <c r="N1993" s="35">
        <f t="shared" si="95"/>
        <v>42.840000000000011</v>
      </c>
    </row>
    <row r="1994" spans="1:14">
      <c r="A1994" s="33">
        <v>41348</v>
      </c>
      <c r="B1994" s="29">
        <v>1360</v>
      </c>
      <c r="C1994">
        <v>16</v>
      </c>
      <c r="D1994" s="34" t="s">
        <v>170</v>
      </c>
      <c r="E1994" s="34" t="s">
        <v>172</v>
      </c>
      <c r="F1994" s="35">
        <v>27.95</v>
      </c>
      <c r="G1994" s="36">
        <v>0.2</v>
      </c>
      <c r="H1994" s="35">
        <v>22.36</v>
      </c>
      <c r="I1994" s="35">
        <v>15.85</v>
      </c>
      <c r="J1994">
        <v>3</v>
      </c>
      <c r="K1994">
        <v>3027</v>
      </c>
      <c r="L1994" s="37">
        <f t="shared" si="93"/>
        <v>67.08</v>
      </c>
      <c r="M1994" s="35">
        <f t="shared" si="94"/>
        <v>5.59</v>
      </c>
      <c r="N1994" s="35">
        <f t="shared" si="95"/>
        <v>19.53</v>
      </c>
    </row>
    <row r="1995" spans="1:14">
      <c r="A1995" s="33">
        <v>41348</v>
      </c>
      <c r="B1995" s="29">
        <v>1361</v>
      </c>
      <c r="C1995">
        <v>1</v>
      </c>
      <c r="D1995" s="34" t="s">
        <v>169</v>
      </c>
      <c r="E1995" s="34" t="s">
        <v>172</v>
      </c>
      <c r="F1995" s="35">
        <v>43.95</v>
      </c>
      <c r="G1995" s="36">
        <v>0</v>
      </c>
      <c r="H1995" s="35">
        <v>43.95</v>
      </c>
      <c r="I1995" s="35">
        <v>25.6</v>
      </c>
      <c r="J1995">
        <v>5</v>
      </c>
      <c r="K1995">
        <v>3010</v>
      </c>
      <c r="L1995" s="37">
        <f t="shared" si="93"/>
        <v>219.75</v>
      </c>
      <c r="M1995" s="35">
        <f t="shared" si="94"/>
        <v>0</v>
      </c>
      <c r="N1995" s="35">
        <f t="shared" si="95"/>
        <v>91.75</v>
      </c>
    </row>
    <row r="1996" spans="1:14">
      <c r="A1996" s="33">
        <v>41348</v>
      </c>
      <c r="B1996" s="29">
        <v>1361</v>
      </c>
      <c r="C1996">
        <v>47</v>
      </c>
      <c r="D1996" s="34" t="s">
        <v>169</v>
      </c>
      <c r="E1996" s="34" t="s">
        <v>172</v>
      </c>
      <c r="F1996" s="35">
        <v>28.95</v>
      </c>
      <c r="G1996" s="36">
        <v>0.1</v>
      </c>
      <c r="H1996" s="35">
        <v>26.06</v>
      </c>
      <c r="I1996" s="35">
        <v>8.86</v>
      </c>
      <c r="J1996">
        <v>24</v>
      </c>
      <c r="K1996">
        <v>3010</v>
      </c>
      <c r="L1996" s="37">
        <f t="shared" si="93"/>
        <v>625.43999999999994</v>
      </c>
      <c r="M1996" s="35">
        <f t="shared" si="94"/>
        <v>2.8900000000000006</v>
      </c>
      <c r="N1996" s="35">
        <f t="shared" si="95"/>
        <v>412.79999999999995</v>
      </c>
    </row>
    <row r="1997" spans="1:14">
      <c r="A1997" s="33">
        <v>41348</v>
      </c>
      <c r="B1997" s="29">
        <v>1362</v>
      </c>
      <c r="C1997">
        <v>34</v>
      </c>
      <c r="D1997" s="34" t="s">
        <v>170</v>
      </c>
      <c r="E1997" s="34" t="s">
        <v>172</v>
      </c>
      <c r="F1997" s="35">
        <v>37.950000000000003</v>
      </c>
      <c r="G1997" s="36">
        <v>0</v>
      </c>
      <c r="H1997" s="35">
        <v>37.950000000000003</v>
      </c>
      <c r="I1997" s="35">
        <v>15.35</v>
      </c>
      <c r="J1997">
        <v>4</v>
      </c>
      <c r="K1997">
        <v>3022</v>
      </c>
      <c r="L1997" s="37">
        <f t="shared" si="93"/>
        <v>151.80000000000001</v>
      </c>
      <c r="M1997" s="35">
        <f t="shared" si="94"/>
        <v>0</v>
      </c>
      <c r="N1997" s="35">
        <f t="shared" si="95"/>
        <v>90.4</v>
      </c>
    </row>
    <row r="1998" spans="1:14">
      <c r="A1998" s="33">
        <v>41348</v>
      </c>
      <c r="B1998" s="29">
        <v>1363</v>
      </c>
      <c r="C1998">
        <v>15</v>
      </c>
      <c r="D1998" s="34" t="s">
        <v>170</v>
      </c>
      <c r="E1998" s="34" t="s">
        <v>172</v>
      </c>
      <c r="F1998" s="35">
        <v>28.95</v>
      </c>
      <c r="G1998" s="36">
        <v>0</v>
      </c>
      <c r="H1998" s="35">
        <v>28.95</v>
      </c>
      <c r="I1998" s="35">
        <v>17.53</v>
      </c>
      <c r="J1998">
        <v>6</v>
      </c>
      <c r="K1998">
        <v>3029</v>
      </c>
      <c r="L1998" s="37">
        <f t="shared" si="93"/>
        <v>173.7</v>
      </c>
      <c r="M1998" s="35">
        <f t="shared" si="94"/>
        <v>0</v>
      </c>
      <c r="N1998" s="35">
        <f t="shared" si="95"/>
        <v>68.519999999999982</v>
      </c>
    </row>
    <row r="1999" spans="1:14">
      <c r="A1999" s="33">
        <v>41348</v>
      </c>
      <c r="B1999" s="29">
        <v>1364</v>
      </c>
      <c r="C1999">
        <v>48</v>
      </c>
      <c r="D1999" s="34" t="s">
        <v>169</v>
      </c>
      <c r="E1999" s="34" t="s">
        <v>172</v>
      </c>
      <c r="F1999" s="35">
        <v>3.95</v>
      </c>
      <c r="G1999" s="36">
        <v>0</v>
      </c>
      <c r="H1999" s="35">
        <v>3.95</v>
      </c>
      <c r="I1999" s="35">
        <v>1.43</v>
      </c>
      <c r="J1999">
        <v>22</v>
      </c>
      <c r="K1999">
        <v>3017</v>
      </c>
      <c r="L1999" s="37">
        <f t="shared" si="93"/>
        <v>86.9</v>
      </c>
      <c r="M1999" s="35">
        <f t="shared" si="94"/>
        <v>0</v>
      </c>
      <c r="N1999" s="35">
        <f t="shared" si="95"/>
        <v>55.440000000000012</v>
      </c>
    </row>
    <row r="2000" spans="1:14">
      <c r="A2000" s="33">
        <v>41348</v>
      </c>
      <c r="B2000" s="29">
        <v>1364</v>
      </c>
      <c r="C2000">
        <v>28</v>
      </c>
      <c r="D2000" s="34" t="s">
        <v>169</v>
      </c>
      <c r="E2000" s="34" t="s">
        <v>172</v>
      </c>
      <c r="F2000" s="35">
        <v>0.95</v>
      </c>
      <c r="G2000" s="36">
        <v>0</v>
      </c>
      <c r="H2000" s="35">
        <v>0.95</v>
      </c>
      <c r="I2000" s="35">
        <v>0.5</v>
      </c>
      <c r="J2000">
        <v>12</v>
      </c>
      <c r="K2000">
        <v>3017</v>
      </c>
      <c r="L2000" s="37">
        <f t="shared" si="93"/>
        <v>11.399999999999999</v>
      </c>
      <c r="M2000" s="35">
        <f t="shared" si="94"/>
        <v>0</v>
      </c>
      <c r="N2000" s="35">
        <f t="shared" si="95"/>
        <v>5.3999999999999995</v>
      </c>
    </row>
    <row r="2001" spans="1:14">
      <c r="A2001" s="33">
        <v>41348</v>
      </c>
      <c r="B2001" s="29">
        <v>1364</v>
      </c>
      <c r="C2001">
        <v>5</v>
      </c>
      <c r="D2001" s="34" t="s">
        <v>169</v>
      </c>
      <c r="E2001" s="34" t="s">
        <v>172</v>
      </c>
      <c r="F2001" s="35">
        <v>24.95</v>
      </c>
      <c r="G2001" s="36">
        <v>0</v>
      </c>
      <c r="H2001" s="35">
        <v>24.95</v>
      </c>
      <c r="I2001" s="35">
        <v>12.27</v>
      </c>
      <c r="J2001">
        <v>8</v>
      </c>
      <c r="K2001">
        <v>3017</v>
      </c>
      <c r="L2001" s="37">
        <f t="shared" si="93"/>
        <v>199.6</v>
      </c>
      <c r="M2001" s="35">
        <f t="shared" si="94"/>
        <v>0</v>
      </c>
      <c r="N2001" s="35">
        <f t="shared" si="95"/>
        <v>101.44</v>
      </c>
    </row>
    <row r="2002" spans="1:14">
      <c r="A2002" s="33">
        <v>41348</v>
      </c>
      <c r="B2002" s="29">
        <v>1364</v>
      </c>
      <c r="C2002">
        <v>44</v>
      </c>
      <c r="D2002" s="34" t="s">
        <v>169</v>
      </c>
      <c r="E2002" s="34" t="s">
        <v>172</v>
      </c>
      <c r="F2002" s="35">
        <v>38.950000000000003</v>
      </c>
      <c r="G2002" s="36">
        <v>0</v>
      </c>
      <c r="H2002" s="35">
        <v>38.950000000000003</v>
      </c>
      <c r="I2002" s="35">
        <v>24.76</v>
      </c>
      <c r="J2002">
        <v>20</v>
      </c>
      <c r="K2002">
        <v>3017</v>
      </c>
      <c r="L2002" s="37">
        <f t="shared" si="93"/>
        <v>779</v>
      </c>
      <c r="M2002" s="35">
        <f t="shared" si="94"/>
        <v>0</v>
      </c>
      <c r="N2002" s="35">
        <f t="shared" si="95"/>
        <v>283.8</v>
      </c>
    </row>
    <row r="2003" spans="1:14">
      <c r="A2003" s="33">
        <v>41348</v>
      </c>
      <c r="B2003" s="29">
        <v>1365</v>
      </c>
      <c r="C2003">
        <v>43</v>
      </c>
      <c r="D2003" s="34" t="s">
        <v>169</v>
      </c>
      <c r="E2003" s="34" t="s">
        <v>172</v>
      </c>
      <c r="F2003" s="35">
        <v>11.95</v>
      </c>
      <c r="G2003" s="36">
        <v>0</v>
      </c>
      <c r="H2003" s="35">
        <v>11.95</v>
      </c>
      <c r="I2003" s="35">
        <v>3.32</v>
      </c>
      <c r="J2003">
        <v>6</v>
      </c>
      <c r="K2003">
        <v>3033</v>
      </c>
      <c r="L2003" s="37">
        <f t="shared" si="93"/>
        <v>71.699999999999989</v>
      </c>
      <c r="M2003" s="35">
        <f t="shared" si="94"/>
        <v>0</v>
      </c>
      <c r="N2003" s="35">
        <f t="shared" si="95"/>
        <v>51.779999999999994</v>
      </c>
    </row>
    <row r="2004" spans="1:14">
      <c r="A2004" s="33">
        <v>41348</v>
      </c>
      <c r="B2004" s="29">
        <v>1366</v>
      </c>
      <c r="C2004">
        <v>15</v>
      </c>
      <c r="D2004" s="34" t="s">
        <v>170</v>
      </c>
      <c r="E2004" s="34" t="s">
        <v>172</v>
      </c>
      <c r="F2004" s="35">
        <v>28.95</v>
      </c>
      <c r="G2004" s="36">
        <v>0</v>
      </c>
      <c r="H2004" s="35">
        <v>28.95</v>
      </c>
      <c r="I2004" s="35">
        <v>17.53</v>
      </c>
      <c r="J2004">
        <v>15</v>
      </c>
      <c r="K2004">
        <v>3031</v>
      </c>
      <c r="L2004" s="37">
        <f t="shared" si="93"/>
        <v>434.25</v>
      </c>
      <c r="M2004" s="35">
        <f t="shared" si="94"/>
        <v>0</v>
      </c>
      <c r="N2004" s="35">
        <f t="shared" si="95"/>
        <v>171.29999999999998</v>
      </c>
    </row>
    <row r="2005" spans="1:14">
      <c r="A2005" s="33">
        <v>41348</v>
      </c>
      <c r="B2005" s="29">
        <v>1367</v>
      </c>
      <c r="C2005">
        <v>8</v>
      </c>
      <c r="D2005" s="34" t="s">
        <v>169</v>
      </c>
      <c r="E2005" s="34" t="s">
        <v>172</v>
      </c>
      <c r="F2005" s="35">
        <v>7.95</v>
      </c>
      <c r="G2005" s="36">
        <v>0.1</v>
      </c>
      <c r="H2005" s="35">
        <v>7.16</v>
      </c>
      <c r="I2005" s="35">
        <v>4.53</v>
      </c>
      <c r="J2005">
        <v>30</v>
      </c>
      <c r="K2005">
        <v>3010</v>
      </c>
      <c r="L2005" s="37">
        <f t="shared" si="93"/>
        <v>214.8</v>
      </c>
      <c r="M2005" s="35">
        <f t="shared" si="94"/>
        <v>0.79</v>
      </c>
      <c r="N2005" s="35">
        <f t="shared" si="95"/>
        <v>78.899999999999991</v>
      </c>
    </row>
    <row r="2006" spans="1:14">
      <c r="A2006" s="33">
        <v>41348</v>
      </c>
      <c r="B2006" s="29">
        <v>1368</v>
      </c>
      <c r="C2006">
        <v>24</v>
      </c>
      <c r="D2006" s="34" t="s">
        <v>170</v>
      </c>
      <c r="E2006" s="34" t="s">
        <v>172</v>
      </c>
      <c r="F2006" s="35">
        <v>27.95</v>
      </c>
      <c r="G2006" s="36">
        <v>0</v>
      </c>
      <c r="H2006" s="35">
        <v>27.95</v>
      </c>
      <c r="I2006" s="35">
        <v>16.8</v>
      </c>
      <c r="J2006">
        <v>23</v>
      </c>
      <c r="K2006">
        <v>3014</v>
      </c>
      <c r="L2006" s="37">
        <f t="shared" si="93"/>
        <v>642.85</v>
      </c>
      <c r="M2006" s="35">
        <f t="shared" si="94"/>
        <v>0</v>
      </c>
      <c r="N2006" s="35">
        <f t="shared" si="95"/>
        <v>256.45</v>
      </c>
    </row>
    <row r="2007" spans="1:14">
      <c r="A2007" s="33">
        <v>41348</v>
      </c>
      <c r="B2007" s="29">
        <v>1369</v>
      </c>
      <c r="C2007">
        <v>27</v>
      </c>
      <c r="D2007" s="34" t="s">
        <v>169</v>
      </c>
      <c r="E2007" s="34" t="s">
        <v>172</v>
      </c>
      <c r="F2007" s="35">
        <v>4.95</v>
      </c>
      <c r="G2007" s="36">
        <v>0</v>
      </c>
      <c r="H2007" s="35">
        <v>4.95</v>
      </c>
      <c r="I2007" s="35">
        <v>1.82</v>
      </c>
      <c r="J2007">
        <v>3</v>
      </c>
      <c r="K2007">
        <v>3033</v>
      </c>
      <c r="L2007" s="37">
        <f t="shared" si="93"/>
        <v>14.850000000000001</v>
      </c>
      <c r="M2007" s="35">
        <f t="shared" si="94"/>
        <v>0</v>
      </c>
      <c r="N2007" s="35">
        <f t="shared" si="95"/>
        <v>9.39</v>
      </c>
    </row>
    <row r="2008" spans="1:14">
      <c r="A2008" s="33">
        <v>41348</v>
      </c>
      <c r="B2008" s="29">
        <v>1370</v>
      </c>
      <c r="C2008">
        <v>13</v>
      </c>
      <c r="D2008" s="34" t="s">
        <v>170</v>
      </c>
      <c r="E2008" s="34" t="s">
        <v>172</v>
      </c>
      <c r="F2008" s="35">
        <v>26.95</v>
      </c>
      <c r="G2008" s="36">
        <v>0.1</v>
      </c>
      <c r="H2008" s="35">
        <v>24.26</v>
      </c>
      <c r="I2008" s="35">
        <v>13.26</v>
      </c>
      <c r="J2008">
        <v>6</v>
      </c>
      <c r="K2008">
        <v>3021</v>
      </c>
      <c r="L2008" s="37">
        <f t="shared" si="93"/>
        <v>145.56</v>
      </c>
      <c r="M2008" s="35">
        <f t="shared" si="94"/>
        <v>2.6899999999999977</v>
      </c>
      <c r="N2008" s="35">
        <f t="shared" si="95"/>
        <v>66.000000000000014</v>
      </c>
    </row>
    <row r="2009" spans="1:14">
      <c r="A2009" s="33">
        <v>41348</v>
      </c>
      <c r="B2009" s="29">
        <v>1370</v>
      </c>
      <c r="C2009">
        <v>11</v>
      </c>
      <c r="D2009" s="34" t="s">
        <v>170</v>
      </c>
      <c r="E2009" s="34" t="s">
        <v>172</v>
      </c>
      <c r="F2009" s="35">
        <v>65.95</v>
      </c>
      <c r="G2009" s="36">
        <v>0</v>
      </c>
      <c r="H2009" s="35">
        <v>65.95</v>
      </c>
      <c r="I2009" s="35">
        <v>37.97</v>
      </c>
      <c r="J2009">
        <v>13</v>
      </c>
      <c r="K2009">
        <v>3021</v>
      </c>
      <c r="L2009" s="37">
        <f t="shared" si="93"/>
        <v>857.35</v>
      </c>
      <c r="M2009" s="35">
        <f t="shared" si="94"/>
        <v>0</v>
      </c>
      <c r="N2009" s="35">
        <f t="shared" si="95"/>
        <v>363.74000000000007</v>
      </c>
    </row>
    <row r="2010" spans="1:14">
      <c r="A2010" s="33">
        <v>41348</v>
      </c>
      <c r="B2010" s="29">
        <v>1371</v>
      </c>
      <c r="C2010">
        <v>9</v>
      </c>
      <c r="D2010" s="34" t="s">
        <v>169</v>
      </c>
      <c r="E2010" s="34" t="s">
        <v>172</v>
      </c>
      <c r="F2010" s="35">
        <v>48.95</v>
      </c>
      <c r="G2010" s="36">
        <v>0.1</v>
      </c>
      <c r="H2010" s="35">
        <v>44.06</v>
      </c>
      <c r="I2010" s="35">
        <v>24.52</v>
      </c>
      <c r="J2010">
        <v>21</v>
      </c>
      <c r="K2010">
        <v>3022</v>
      </c>
      <c r="L2010" s="37">
        <f t="shared" si="93"/>
        <v>925.26</v>
      </c>
      <c r="M2010" s="35">
        <f t="shared" si="94"/>
        <v>4.8900000000000006</v>
      </c>
      <c r="N2010" s="35">
        <f t="shared" si="95"/>
        <v>410.34000000000003</v>
      </c>
    </row>
    <row r="2011" spans="1:14">
      <c r="A2011" s="33">
        <v>41348</v>
      </c>
      <c r="B2011" s="29">
        <v>1371</v>
      </c>
      <c r="C2011">
        <v>12</v>
      </c>
      <c r="D2011" s="34" t="s">
        <v>169</v>
      </c>
      <c r="E2011" s="34" t="s">
        <v>172</v>
      </c>
      <c r="F2011" s="35">
        <v>47.95</v>
      </c>
      <c r="G2011" s="36">
        <v>0</v>
      </c>
      <c r="H2011" s="35">
        <v>47.95</v>
      </c>
      <c r="I2011" s="35">
        <v>20.7</v>
      </c>
      <c r="J2011">
        <v>1</v>
      </c>
      <c r="K2011">
        <v>3022</v>
      </c>
      <c r="L2011" s="37">
        <f t="shared" si="93"/>
        <v>47.95</v>
      </c>
      <c r="M2011" s="35">
        <f t="shared" si="94"/>
        <v>0</v>
      </c>
      <c r="N2011" s="35">
        <f t="shared" si="95"/>
        <v>27.250000000000004</v>
      </c>
    </row>
    <row r="2012" spans="1:14">
      <c r="A2012" s="33">
        <v>41348</v>
      </c>
      <c r="B2012" s="29">
        <v>1371</v>
      </c>
      <c r="C2012">
        <v>36</v>
      </c>
      <c r="D2012" s="34" t="s">
        <v>169</v>
      </c>
      <c r="E2012" s="34" t="s">
        <v>172</v>
      </c>
      <c r="F2012" s="35">
        <v>26.95</v>
      </c>
      <c r="G2012" s="36">
        <v>0</v>
      </c>
      <c r="H2012" s="35">
        <v>26.95</v>
      </c>
      <c r="I2012" s="35">
        <v>12.53</v>
      </c>
      <c r="J2012">
        <v>22</v>
      </c>
      <c r="K2012">
        <v>3022</v>
      </c>
      <c r="L2012" s="37">
        <f t="shared" si="93"/>
        <v>592.9</v>
      </c>
      <c r="M2012" s="35">
        <f t="shared" si="94"/>
        <v>0</v>
      </c>
      <c r="N2012" s="35">
        <f t="shared" si="95"/>
        <v>317.24</v>
      </c>
    </row>
    <row r="2013" spans="1:14">
      <c r="A2013" s="33">
        <v>41348</v>
      </c>
      <c r="B2013" s="29">
        <v>1372</v>
      </c>
      <c r="C2013">
        <v>31</v>
      </c>
      <c r="D2013" s="34" t="s">
        <v>170</v>
      </c>
      <c r="E2013" s="34" t="s">
        <v>172</v>
      </c>
      <c r="F2013" s="35">
        <v>0.95</v>
      </c>
      <c r="G2013" s="36">
        <v>0</v>
      </c>
      <c r="H2013" s="35">
        <v>0.95</v>
      </c>
      <c r="I2013" s="35">
        <v>0.34</v>
      </c>
      <c r="J2013">
        <v>1</v>
      </c>
      <c r="K2013">
        <v>3024</v>
      </c>
      <c r="L2013" s="37">
        <f t="shared" si="93"/>
        <v>0.95</v>
      </c>
      <c r="M2013" s="35">
        <f t="shared" si="94"/>
        <v>0</v>
      </c>
      <c r="N2013" s="35">
        <f t="shared" si="95"/>
        <v>0.60999999999999988</v>
      </c>
    </row>
    <row r="2014" spans="1:14">
      <c r="A2014" s="33">
        <v>41348</v>
      </c>
      <c r="B2014" s="29">
        <v>1373</v>
      </c>
      <c r="C2014">
        <v>19</v>
      </c>
      <c r="D2014" s="34" t="s">
        <v>169</v>
      </c>
      <c r="E2014" s="34" t="s">
        <v>172</v>
      </c>
      <c r="F2014" s="35">
        <v>49.95</v>
      </c>
      <c r="G2014" s="36">
        <v>0</v>
      </c>
      <c r="H2014" s="35">
        <v>49.95</v>
      </c>
      <c r="I2014" s="35">
        <v>24.77</v>
      </c>
      <c r="J2014">
        <v>19</v>
      </c>
      <c r="K2014">
        <v>3027</v>
      </c>
      <c r="L2014" s="37">
        <f t="shared" si="93"/>
        <v>949.05000000000007</v>
      </c>
      <c r="M2014" s="35">
        <f t="shared" si="94"/>
        <v>0</v>
      </c>
      <c r="N2014" s="35">
        <f t="shared" si="95"/>
        <v>478.42000000000007</v>
      </c>
    </row>
    <row r="2015" spans="1:14">
      <c r="A2015" s="33">
        <v>41348</v>
      </c>
      <c r="B2015" s="29">
        <v>1373</v>
      </c>
      <c r="C2015">
        <v>4</v>
      </c>
      <c r="D2015" s="34" t="s">
        <v>169</v>
      </c>
      <c r="E2015" s="34" t="s">
        <v>172</v>
      </c>
      <c r="F2015" s="35">
        <v>73.95</v>
      </c>
      <c r="G2015" s="36">
        <v>0.1</v>
      </c>
      <c r="H2015" s="35">
        <v>66.56</v>
      </c>
      <c r="I2015" s="35">
        <v>38.86</v>
      </c>
      <c r="J2015">
        <v>1</v>
      </c>
      <c r="K2015">
        <v>3027</v>
      </c>
      <c r="L2015" s="37">
        <f t="shared" si="93"/>
        <v>66.56</v>
      </c>
      <c r="M2015" s="35">
        <f t="shared" si="94"/>
        <v>7.3900000000000006</v>
      </c>
      <c r="N2015" s="35">
        <f t="shared" si="95"/>
        <v>27.700000000000003</v>
      </c>
    </row>
    <row r="2016" spans="1:14">
      <c r="A2016" s="33">
        <v>41348</v>
      </c>
      <c r="B2016" s="29">
        <v>1373</v>
      </c>
      <c r="C2016">
        <v>9</v>
      </c>
      <c r="D2016" s="34" t="s">
        <v>169</v>
      </c>
      <c r="E2016" s="34" t="s">
        <v>172</v>
      </c>
      <c r="F2016" s="35">
        <v>48.95</v>
      </c>
      <c r="G2016" s="36">
        <v>0.1</v>
      </c>
      <c r="H2016" s="35">
        <v>44.06</v>
      </c>
      <c r="I2016" s="35">
        <v>24.52</v>
      </c>
      <c r="J2016">
        <v>2</v>
      </c>
      <c r="K2016">
        <v>3027</v>
      </c>
      <c r="L2016" s="37">
        <f t="shared" si="93"/>
        <v>88.12</v>
      </c>
      <c r="M2016" s="35">
        <f t="shared" si="94"/>
        <v>4.8900000000000006</v>
      </c>
      <c r="N2016" s="35">
        <f t="shared" si="95"/>
        <v>39.080000000000005</v>
      </c>
    </row>
    <row r="2017" spans="1:14">
      <c r="A2017" s="33">
        <v>41348</v>
      </c>
      <c r="B2017" s="29">
        <v>1374</v>
      </c>
      <c r="C2017">
        <v>13</v>
      </c>
      <c r="D2017" s="34" t="s">
        <v>170</v>
      </c>
      <c r="E2017" s="34" t="s">
        <v>172</v>
      </c>
      <c r="F2017" s="35">
        <v>26.95</v>
      </c>
      <c r="G2017" s="36">
        <v>0</v>
      </c>
      <c r="H2017" s="35">
        <v>26.95</v>
      </c>
      <c r="I2017" s="35">
        <v>13.26</v>
      </c>
      <c r="J2017">
        <v>7</v>
      </c>
      <c r="K2017">
        <v>3024</v>
      </c>
      <c r="L2017" s="37">
        <f t="shared" si="93"/>
        <v>188.65</v>
      </c>
      <c r="M2017" s="35">
        <f t="shared" si="94"/>
        <v>0</v>
      </c>
      <c r="N2017" s="35">
        <f t="shared" si="95"/>
        <v>95.83</v>
      </c>
    </row>
    <row r="2018" spans="1:14">
      <c r="A2018" s="33">
        <v>41348</v>
      </c>
      <c r="B2018" s="29">
        <v>1375</v>
      </c>
      <c r="C2018">
        <v>31</v>
      </c>
      <c r="D2018" s="34" t="s">
        <v>169</v>
      </c>
      <c r="E2018" s="34" t="s">
        <v>172</v>
      </c>
      <c r="F2018" s="35">
        <v>0.95</v>
      </c>
      <c r="G2018" s="36">
        <v>0</v>
      </c>
      <c r="H2018" s="35">
        <v>0.95</v>
      </c>
      <c r="I2018" s="35">
        <v>0.34</v>
      </c>
      <c r="J2018">
        <v>4</v>
      </c>
      <c r="K2018">
        <v>3020</v>
      </c>
      <c r="L2018" s="37">
        <f t="shared" si="93"/>
        <v>3.8</v>
      </c>
      <c r="M2018" s="35">
        <f t="shared" si="94"/>
        <v>0</v>
      </c>
      <c r="N2018" s="35">
        <f t="shared" si="95"/>
        <v>2.4399999999999995</v>
      </c>
    </row>
    <row r="2019" spans="1:14">
      <c r="A2019" s="33">
        <v>41348</v>
      </c>
      <c r="B2019" s="29">
        <v>1375</v>
      </c>
      <c r="C2019">
        <v>22</v>
      </c>
      <c r="D2019" s="34" t="s">
        <v>169</v>
      </c>
      <c r="E2019" s="34" t="s">
        <v>172</v>
      </c>
      <c r="F2019" s="35">
        <v>0.95</v>
      </c>
      <c r="G2019" s="36">
        <v>0</v>
      </c>
      <c r="H2019" s="35">
        <v>0.95</v>
      </c>
      <c r="I2019" s="35">
        <v>0.56999999999999995</v>
      </c>
      <c r="J2019">
        <v>4</v>
      </c>
      <c r="K2019">
        <v>3020</v>
      </c>
      <c r="L2019" s="37">
        <f t="shared" si="93"/>
        <v>3.8</v>
      </c>
      <c r="M2019" s="35">
        <f t="shared" si="94"/>
        <v>0</v>
      </c>
      <c r="N2019" s="35">
        <f t="shared" si="95"/>
        <v>1.52</v>
      </c>
    </row>
    <row r="2020" spans="1:14">
      <c r="A2020" s="33">
        <v>41348</v>
      </c>
      <c r="B2020" s="29">
        <v>1376</v>
      </c>
      <c r="C2020">
        <v>26</v>
      </c>
      <c r="D2020" s="34" t="s">
        <v>170</v>
      </c>
      <c r="E2020" s="34" t="s">
        <v>172</v>
      </c>
      <c r="F2020" s="35">
        <v>0.95</v>
      </c>
      <c r="G2020" s="36">
        <v>0</v>
      </c>
      <c r="H2020" s="35">
        <v>0.95</v>
      </c>
      <c r="I2020" s="35">
        <v>0.42</v>
      </c>
      <c r="J2020">
        <v>16</v>
      </c>
      <c r="K2020">
        <v>3033</v>
      </c>
      <c r="L2020" s="37">
        <f t="shared" si="93"/>
        <v>15.2</v>
      </c>
      <c r="M2020" s="35">
        <f t="shared" si="94"/>
        <v>0</v>
      </c>
      <c r="N2020" s="35">
        <f t="shared" si="95"/>
        <v>8.48</v>
      </c>
    </row>
    <row r="2021" spans="1:14">
      <c r="A2021" s="33">
        <v>41348</v>
      </c>
      <c r="B2021" s="29">
        <v>1376</v>
      </c>
      <c r="C2021">
        <v>40</v>
      </c>
      <c r="D2021" s="34" t="s">
        <v>170</v>
      </c>
      <c r="E2021" s="34" t="s">
        <v>172</v>
      </c>
      <c r="F2021" s="35">
        <v>16.95</v>
      </c>
      <c r="G2021" s="36">
        <v>0</v>
      </c>
      <c r="H2021" s="35">
        <v>16.95</v>
      </c>
      <c r="I2021" s="35">
        <v>6.53</v>
      </c>
      <c r="J2021">
        <v>30</v>
      </c>
      <c r="K2021">
        <v>3033</v>
      </c>
      <c r="L2021" s="37">
        <f t="shared" si="93"/>
        <v>508.5</v>
      </c>
      <c r="M2021" s="35">
        <f t="shared" si="94"/>
        <v>0</v>
      </c>
      <c r="N2021" s="35">
        <f t="shared" si="95"/>
        <v>312.59999999999997</v>
      </c>
    </row>
    <row r="2022" spans="1:14">
      <c r="A2022" s="33">
        <v>41348</v>
      </c>
      <c r="B2022" s="29">
        <v>1377</v>
      </c>
      <c r="C2022">
        <v>47</v>
      </c>
      <c r="D2022" s="34" t="s">
        <v>170</v>
      </c>
      <c r="E2022" s="34" t="s">
        <v>172</v>
      </c>
      <c r="F2022" s="35">
        <v>28.95</v>
      </c>
      <c r="G2022" s="36">
        <v>0</v>
      </c>
      <c r="H2022" s="35">
        <v>28.95</v>
      </c>
      <c r="I2022" s="35">
        <v>8.86</v>
      </c>
      <c r="J2022">
        <v>8</v>
      </c>
      <c r="K2022">
        <v>3023</v>
      </c>
      <c r="L2022" s="37">
        <f t="shared" si="93"/>
        <v>231.6</v>
      </c>
      <c r="M2022" s="35">
        <f t="shared" si="94"/>
        <v>0</v>
      </c>
      <c r="N2022" s="35">
        <f t="shared" si="95"/>
        <v>160.72</v>
      </c>
    </row>
    <row r="2023" spans="1:14">
      <c r="A2023" s="33">
        <v>41348</v>
      </c>
      <c r="B2023" s="29">
        <v>1377</v>
      </c>
      <c r="C2023">
        <v>33</v>
      </c>
      <c r="D2023" s="34" t="s">
        <v>170</v>
      </c>
      <c r="E2023" s="34" t="s">
        <v>172</v>
      </c>
      <c r="F2023" s="35">
        <v>19.95</v>
      </c>
      <c r="G2023" s="36">
        <v>0</v>
      </c>
      <c r="H2023" s="35">
        <v>19.95</v>
      </c>
      <c r="I2023" s="35">
        <v>9.7799999999999994</v>
      </c>
      <c r="J2023">
        <v>17</v>
      </c>
      <c r="K2023">
        <v>3023</v>
      </c>
      <c r="L2023" s="37">
        <f t="shared" si="93"/>
        <v>339.15</v>
      </c>
      <c r="M2023" s="35">
        <f t="shared" si="94"/>
        <v>0</v>
      </c>
      <c r="N2023" s="35">
        <f t="shared" si="95"/>
        <v>172.89</v>
      </c>
    </row>
    <row r="2024" spans="1:14">
      <c r="A2024" s="33">
        <v>41348</v>
      </c>
      <c r="B2024" s="29">
        <v>1378</v>
      </c>
      <c r="C2024">
        <v>8</v>
      </c>
      <c r="D2024" s="34" t="s">
        <v>169</v>
      </c>
      <c r="E2024" s="34" t="s">
        <v>172</v>
      </c>
      <c r="F2024" s="35">
        <v>7.95</v>
      </c>
      <c r="G2024" s="36">
        <v>0.1</v>
      </c>
      <c r="H2024" s="35">
        <v>7.16</v>
      </c>
      <c r="I2024" s="35">
        <v>4.53</v>
      </c>
      <c r="J2024">
        <v>15</v>
      </c>
      <c r="K2024">
        <v>3012</v>
      </c>
      <c r="L2024" s="37">
        <f t="shared" si="93"/>
        <v>107.4</v>
      </c>
      <c r="M2024" s="35">
        <f t="shared" si="94"/>
        <v>0.79</v>
      </c>
      <c r="N2024" s="35">
        <f t="shared" si="95"/>
        <v>39.449999999999996</v>
      </c>
    </row>
    <row r="2025" spans="1:14">
      <c r="A2025" s="33">
        <v>41348</v>
      </c>
      <c r="B2025" s="29">
        <v>1378</v>
      </c>
      <c r="C2025">
        <v>27</v>
      </c>
      <c r="D2025" s="34" t="s">
        <v>169</v>
      </c>
      <c r="E2025" s="34" t="s">
        <v>172</v>
      </c>
      <c r="F2025" s="35">
        <v>4.95</v>
      </c>
      <c r="G2025" s="36">
        <v>0</v>
      </c>
      <c r="H2025" s="35">
        <v>4.95</v>
      </c>
      <c r="I2025" s="35">
        <v>1.82</v>
      </c>
      <c r="J2025">
        <v>5</v>
      </c>
      <c r="K2025">
        <v>3012</v>
      </c>
      <c r="L2025" s="37">
        <f t="shared" si="93"/>
        <v>24.75</v>
      </c>
      <c r="M2025" s="35">
        <f t="shared" si="94"/>
        <v>0</v>
      </c>
      <c r="N2025" s="35">
        <f t="shared" si="95"/>
        <v>15.649999999999999</v>
      </c>
    </row>
    <row r="2026" spans="1:14">
      <c r="A2026" s="33">
        <v>41348</v>
      </c>
      <c r="B2026" s="29">
        <v>1378</v>
      </c>
      <c r="C2026">
        <v>2</v>
      </c>
      <c r="D2026" s="34" t="s">
        <v>169</v>
      </c>
      <c r="E2026" s="34" t="s">
        <v>172</v>
      </c>
      <c r="F2026" s="35">
        <v>44.95</v>
      </c>
      <c r="G2026" s="36">
        <v>0</v>
      </c>
      <c r="H2026" s="35">
        <v>44.95</v>
      </c>
      <c r="I2026" s="35">
        <v>27.95</v>
      </c>
      <c r="J2026">
        <v>8</v>
      </c>
      <c r="K2026">
        <v>3012</v>
      </c>
      <c r="L2026" s="37">
        <f t="shared" si="93"/>
        <v>359.6</v>
      </c>
      <c r="M2026" s="35">
        <f t="shared" si="94"/>
        <v>0</v>
      </c>
      <c r="N2026" s="35">
        <f t="shared" si="95"/>
        <v>136.00000000000003</v>
      </c>
    </row>
    <row r="2027" spans="1:14">
      <c r="A2027" s="33">
        <v>41348</v>
      </c>
      <c r="B2027" s="29">
        <v>1379</v>
      </c>
      <c r="C2027">
        <v>12</v>
      </c>
      <c r="D2027" s="34" t="s">
        <v>169</v>
      </c>
      <c r="E2027" s="34" t="s">
        <v>172</v>
      </c>
      <c r="F2027" s="35">
        <v>47.95</v>
      </c>
      <c r="G2027" s="36">
        <v>0.1</v>
      </c>
      <c r="H2027" s="35">
        <v>43.16</v>
      </c>
      <c r="I2027" s="35">
        <v>20.7</v>
      </c>
      <c r="J2027">
        <v>1</v>
      </c>
      <c r="K2027">
        <v>3032</v>
      </c>
      <c r="L2027" s="37">
        <f t="shared" si="93"/>
        <v>43.16</v>
      </c>
      <c r="M2027" s="35">
        <f t="shared" si="94"/>
        <v>4.7900000000000063</v>
      </c>
      <c r="N2027" s="35">
        <f t="shared" si="95"/>
        <v>22.459999999999997</v>
      </c>
    </row>
    <row r="2028" spans="1:14">
      <c r="A2028" s="33">
        <v>41348</v>
      </c>
      <c r="B2028" s="29">
        <v>1380</v>
      </c>
      <c r="C2028">
        <v>45</v>
      </c>
      <c r="D2028" s="34" t="s">
        <v>170</v>
      </c>
      <c r="E2028" s="34" t="s">
        <v>172</v>
      </c>
      <c r="F2028" s="35">
        <v>38.950000000000003</v>
      </c>
      <c r="G2028" s="36">
        <v>0</v>
      </c>
      <c r="H2028" s="35">
        <v>38.950000000000003</v>
      </c>
      <c r="I2028" s="35">
        <v>22.33</v>
      </c>
      <c r="J2028">
        <v>2</v>
      </c>
      <c r="K2028">
        <v>3010</v>
      </c>
      <c r="L2028" s="37">
        <f t="shared" si="93"/>
        <v>77.900000000000006</v>
      </c>
      <c r="M2028" s="35">
        <f t="shared" si="94"/>
        <v>0</v>
      </c>
      <c r="N2028" s="35">
        <f t="shared" si="95"/>
        <v>33.240000000000009</v>
      </c>
    </row>
    <row r="2029" spans="1:14">
      <c r="A2029" s="33">
        <v>41348</v>
      </c>
      <c r="B2029" s="29">
        <v>1381</v>
      </c>
      <c r="C2029">
        <v>23</v>
      </c>
      <c r="D2029" s="34" t="s">
        <v>169</v>
      </c>
      <c r="E2029" s="34" t="s">
        <v>172</v>
      </c>
      <c r="F2029" s="35">
        <v>2.95</v>
      </c>
      <c r="G2029" s="36">
        <v>0</v>
      </c>
      <c r="H2029" s="35">
        <v>2.95</v>
      </c>
      <c r="I2029" s="35">
        <v>1.68</v>
      </c>
      <c r="J2029">
        <v>3</v>
      </c>
      <c r="K2029">
        <v>3016</v>
      </c>
      <c r="L2029" s="37">
        <f t="shared" si="93"/>
        <v>8.8500000000000014</v>
      </c>
      <c r="M2029" s="35">
        <f t="shared" si="94"/>
        <v>0</v>
      </c>
      <c r="N2029" s="35">
        <f t="shared" si="95"/>
        <v>3.8100000000000005</v>
      </c>
    </row>
    <row r="2030" spans="1:14">
      <c r="A2030" s="33">
        <v>41348</v>
      </c>
      <c r="B2030" s="29">
        <v>1382</v>
      </c>
      <c r="C2030">
        <v>24</v>
      </c>
      <c r="D2030" s="34" t="s">
        <v>170</v>
      </c>
      <c r="E2030" s="34" t="s">
        <v>172</v>
      </c>
      <c r="F2030" s="35">
        <v>27.95</v>
      </c>
      <c r="G2030" s="36">
        <v>0</v>
      </c>
      <c r="H2030" s="35">
        <v>27.95</v>
      </c>
      <c r="I2030" s="35">
        <v>16.8</v>
      </c>
      <c r="J2030">
        <v>4</v>
      </c>
      <c r="K2030">
        <v>3022</v>
      </c>
      <c r="L2030" s="37">
        <f t="shared" si="93"/>
        <v>111.8</v>
      </c>
      <c r="M2030" s="35">
        <f t="shared" si="94"/>
        <v>0</v>
      </c>
      <c r="N2030" s="35">
        <f t="shared" si="95"/>
        <v>44.599999999999994</v>
      </c>
    </row>
    <row r="2031" spans="1:14">
      <c r="A2031" s="33">
        <v>41348</v>
      </c>
      <c r="B2031" s="29">
        <v>1383</v>
      </c>
      <c r="C2031">
        <v>25</v>
      </c>
      <c r="D2031" s="34" t="s">
        <v>170</v>
      </c>
      <c r="E2031" s="34" t="s">
        <v>172</v>
      </c>
      <c r="F2031" s="35">
        <v>0.95</v>
      </c>
      <c r="G2031" s="36">
        <v>0</v>
      </c>
      <c r="H2031" s="35">
        <v>0.95</v>
      </c>
      <c r="I2031" s="35">
        <v>0.35</v>
      </c>
      <c r="J2031">
        <v>4</v>
      </c>
      <c r="K2031">
        <v>3027</v>
      </c>
      <c r="L2031" s="37">
        <f t="shared" si="93"/>
        <v>3.8</v>
      </c>
      <c r="M2031" s="35">
        <f t="shared" si="94"/>
        <v>0</v>
      </c>
      <c r="N2031" s="35">
        <f t="shared" si="95"/>
        <v>2.4</v>
      </c>
    </row>
    <row r="2032" spans="1:14">
      <c r="A2032" s="33">
        <v>41348</v>
      </c>
      <c r="B2032" s="29">
        <v>1384</v>
      </c>
      <c r="C2032">
        <v>8</v>
      </c>
      <c r="D2032" s="34" t="s">
        <v>170</v>
      </c>
      <c r="E2032" s="34" t="s">
        <v>172</v>
      </c>
      <c r="F2032" s="35">
        <v>7.95</v>
      </c>
      <c r="G2032" s="36">
        <v>0</v>
      </c>
      <c r="H2032" s="35">
        <v>7.95</v>
      </c>
      <c r="I2032" s="35">
        <v>4.53</v>
      </c>
      <c r="J2032">
        <v>3</v>
      </c>
      <c r="K2032">
        <v>3030</v>
      </c>
      <c r="L2032" s="37">
        <f t="shared" si="93"/>
        <v>23.85</v>
      </c>
      <c r="M2032" s="35">
        <f t="shared" si="94"/>
        <v>0</v>
      </c>
      <c r="N2032" s="35">
        <f t="shared" si="95"/>
        <v>10.26</v>
      </c>
    </row>
    <row r="2033" spans="1:14">
      <c r="A2033" s="33">
        <v>41348</v>
      </c>
      <c r="B2033" s="29">
        <v>1385</v>
      </c>
      <c r="C2033">
        <v>22</v>
      </c>
      <c r="D2033" s="34" t="s">
        <v>169</v>
      </c>
      <c r="E2033" s="34" t="s">
        <v>172</v>
      </c>
      <c r="F2033" s="35">
        <v>0.95</v>
      </c>
      <c r="G2033" s="36">
        <v>0</v>
      </c>
      <c r="H2033" s="35">
        <v>0.95</v>
      </c>
      <c r="I2033" s="35">
        <v>0.56999999999999995</v>
      </c>
      <c r="J2033">
        <v>1</v>
      </c>
      <c r="K2033">
        <v>3033</v>
      </c>
      <c r="L2033" s="37">
        <f t="shared" si="93"/>
        <v>0.95</v>
      </c>
      <c r="M2033" s="35">
        <f t="shared" si="94"/>
        <v>0</v>
      </c>
      <c r="N2033" s="35">
        <f t="shared" si="95"/>
        <v>0.38</v>
      </c>
    </row>
    <row r="2034" spans="1:14">
      <c r="A2034" s="33">
        <v>41348</v>
      </c>
      <c r="B2034" s="29">
        <v>1385</v>
      </c>
      <c r="C2034">
        <v>7</v>
      </c>
      <c r="D2034" s="34" t="s">
        <v>169</v>
      </c>
      <c r="E2034" s="34" t="s">
        <v>172</v>
      </c>
      <c r="F2034" s="35">
        <v>20.95</v>
      </c>
      <c r="G2034" s="36">
        <v>0</v>
      </c>
      <c r="H2034" s="35">
        <v>20.95</v>
      </c>
      <c r="I2034" s="35">
        <v>10.039999999999999</v>
      </c>
      <c r="J2034">
        <v>17</v>
      </c>
      <c r="K2034">
        <v>3033</v>
      </c>
      <c r="L2034" s="37">
        <f t="shared" si="93"/>
        <v>356.15</v>
      </c>
      <c r="M2034" s="35">
        <f t="shared" si="94"/>
        <v>0</v>
      </c>
      <c r="N2034" s="35">
        <f t="shared" si="95"/>
        <v>185.47</v>
      </c>
    </row>
    <row r="2035" spans="1:14">
      <c r="A2035" s="33">
        <v>41348</v>
      </c>
      <c r="B2035" s="29">
        <v>1386</v>
      </c>
      <c r="C2035">
        <v>19</v>
      </c>
      <c r="D2035" s="34" t="s">
        <v>169</v>
      </c>
      <c r="E2035" s="34" t="s">
        <v>172</v>
      </c>
      <c r="F2035" s="35">
        <v>49.95</v>
      </c>
      <c r="G2035" s="36">
        <v>0</v>
      </c>
      <c r="H2035" s="35">
        <v>49.95</v>
      </c>
      <c r="I2035" s="35">
        <v>24.77</v>
      </c>
      <c r="J2035">
        <v>13</v>
      </c>
      <c r="K2035">
        <v>3019</v>
      </c>
      <c r="L2035" s="37">
        <f t="shared" si="93"/>
        <v>649.35</v>
      </c>
      <c r="M2035" s="35">
        <f t="shared" si="94"/>
        <v>0</v>
      </c>
      <c r="N2035" s="35">
        <f t="shared" si="95"/>
        <v>327.34000000000003</v>
      </c>
    </row>
    <row r="2036" spans="1:14">
      <c r="A2036" s="33">
        <v>41348</v>
      </c>
      <c r="B2036" s="29">
        <v>1386</v>
      </c>
      <c r="C2036">
        <v>15</v>
      </c>
      <c r="D2036" s="34" t="s">
        <v>169</v>
      </c>
      <c r="E2036" s="34" t="s">
        <v>172</v>
      </c>
      <c r="F2036" s="35">
        <v>28.95</v>
      </c>
      <c r="G2036" s="36">
        <v>0</v>
      </c>
      <c r="H2036" s="35">
        <v>28.95</v>
      </c>
      <c r="I2036" s="35">
        <v>17.53</v>
      </c>
      <c r="J2036">
        <v>1</v>
      </c>
      <c r="K2036">
        <v>3019</v>
      </c>
      <c r="L2036" s="37">
        <f t="shared" si="93"/>
        <v>28.95</v>
      </c>
      <c r="M2036" s="35">
        <f t="shared" si="94"/>
        <v>0</v>
      </c>
      <c r="N2036" s="35">
        <f t="shared" si="95"/>
        <v>11.419999999999998</v>
      </c>
    </row>
    <row r="2037" spans="1:14">
      <c r="A2037" s="33">
        <v>41348</v>
      </c>
      <c r="B2037" s="29">
        <v>1387</v>
      </c>
      <c r="C2037">
        <v>6</v>
      </c>
      <c r="D2037" s="34" t="s">
        <v>169</v>
      </c>
      <c r="E2037" s="34" t="s">
        <v>172</v>
      </c>
      <c r="F2037" s="35">
        <v>55.95</v>
      </c>
      <c r="G2037" s="36">
        <v>0</v>
      </c>
      <c r="H2037" s="35">
        <v>55.95</v>
      </c>
      <c r="I2037" s="35">
        <v>16.059999999999999</v>
      </c>
      <c r="J2037">
        <v>4</v>
      </c>
      <c r="K2037">
        <v>3027</v>
      </c>
      <c r="L2037" s="37">
        <f t="shared" si="93"/>
        <v>223.8</v>
      </c>
      <c r="M2037" s="35">
        <f t="shared" si="94"/>
        <v>0</v>
      </c>
      <c r="N2037" s="35">
        <f t="shared" si="95"/>
        <v>159.56</v>
      </c>
    </row>
    <row r="2038" spans="1:14">
      <c r="A2038" s="33">
        <v>41348</v>
      </c>
      <c r="B2038" s="29">
        <v>1387</v>
      </c>
      <c r="C2038">
        <v>32</v>
      </c>
      <c r="D2038" s="34" t="s">
        <v>169</v>
      </c>
      <c r="E2038" s="34" t="s">
        <v>172</v>
      </c>
      <c r="F2038" s="35">
        <v>22.95</v>
      </c>
      <c r="G2038" s="36">
        <v>0.2</v>
      </c>
      <c r="H2038" s="35">
        <v>18.36</v>
      </c>
      <c r="I2038" s="35">
        <v>11.78</v>
      </c>
      <c r="J2038">
        <v>25</v>
      </c>
      <c r="K2038">
        <v>3027</v>
      </c>
      <c r="L2038" s="37">
        <f t="shared" si="93"/>
        <v>459</v>
      </c>
      <c r="M2038" s="35">
        <f t="shared" si="94"/>
        <v>4.59</v>
      </c>
      <c r="N2038" s="35">
        <f t="shared" si="95"/>
        <v>164.5</v>
      </c>
    </row>
    <row r="2039" spans="1:14">
      <c r="A2039" s="33">
        <v>41348</v>
      </c>
      <c r="B2039" s="29">
        <v>1388</v>
      </c>
      <c r="C2039">
        <v>7</v>
      </c>
      <c r="D2039" s="34" t="s">
        <v>170</v>
      </c>
      <c r="E2039" s="34" t="s">
        <v>172</v>
      </c>
      <c r="F2039" s="35">
        <v>20.95</v>
      </c>
      <c r="G2039" s="36">
        <v>0.1</v>
      </c>
      <c r="H2039" s="35">
        <v>18.86</v>
      </c>
      <c r="I2039" s="35">
        <v>10.039999999999999</v>
      </c>
      <c r="J2039">
        <v>9</v>
      </c>
      <c r="K2039">
        <v>3023</v>
      </c>
      <c r="L2039" s="37">
        <f t="shared" si="93"/>
        <v>169.74</v>
      </c>
      <c r="M2039" s="35">
        <f t="shared" si="94"/>
        <v>2.09</v>
      </c>
      <c r="N2039" s="35">
        <f t="shared" si="95"/>
        <v>79.38</v>
      </c>
    </row>
    <row r="2040" spans="1:14">
      <c r="A2040" s="33">
        <v>41348</v>
      </c>
      <c r="B2040" s="29">
        <v>1388</v>
      </c>
      <c r="C2040">
        <v>27</v>
      </c>
      <c r="D2040" s="34" t="s">
        <v>170</v>
      </c>
      <c r="E2040" s="34" t="s">
        <v>172</v>
      </c>
      <c r="F2040" s="35">
        <v>4.95</v>
      </c>
      <c r="G2040" s="36">
        <v>0</v>
      </c>
      <c r="H2040" s="35">
        <v>4.95</v>
      </c>
      <c r="I2040" s="35">
        <v>1.82</v>
      </c>
      <c r="J2040">
        <v>8</v>
      </c>
      <c r="K2040">
        <v>3023</v>
      </c>
      <c r="L2040" s="37">
        <f t="shared" si="93"/>
        <v>39.6</v>
      </c>
      <c r="M2040" s="35">
        <f t="shared" si="94"/>
        <v>0</v>
      </c>
      <c r="N2040" s="35">
        <f t="shared" si="95"/>
        <v>25.04</v>
      </c>
    </row>
    <row r="2041" spans="1:14">
      <c r="A2041" s="33">
        <v>41348</v>
      </c>
      <c r="B2041" s="29">
        <v>1389</v>
      </c>
      <c r="C2041">
        <v>21</v>
      </c>
      <c r="D2041" s="34" t="s">
        <v>169</v>
      </c>
      <c r="E2041" s="34" t="s">
        <v>172</v>
      </c>
      <c r="F2041" s="35">
        <v>26.95</v>
      </c>
      <c r="G2041" s="36">
        <v>0</v>
      </c>
      <c r="H2041" s="35">
        <v>26.95</v>
      </c>
      <c r="I2041" s="35">
        <v>12.42</v>
      </c>
      <c r="J2041">
        <v>12</v>
      </c>
      <c r="K2041">
        <v>3028</v>
      </c>
      <c r="L2041" s="37">
        <f t="shared" si="93"/>
        <v>323.39999999999998</v>
      </c>
      <c r="M2041" s="35">
        <f t="shared" si="94"/>
        <v>0</v>
      </c>
      <c r="N2041" s="35">
        <f t="shared" si="95"/>
        <v>174.35999999999999</v>
      </c>
    </row>
    <row r="2042" spans="1:14">
      <c r="A2042" s="33">
        <v>41348</v>
      </c>
      <c r="B2042" s="29">
        <v>1390</v>
      </c>
      <c r="C2042">
        <v>2</v>
      </c>
      <c r="D2042" s="34" t="s">
        <v>170</v>
      </c>
      <c r="E2042" s="34" t="s">
        <v>172</v>
      </c>
      <c r="F2042" s="35">
        <v>44.95</v>
      </c>
      <c r="G2042" s="36">
        <v>0.1</v>
      </c>
      <c r="H2042" s="35">
        <v>40.46</v>
      </c>
      <c r="I2042" s="35">
        <v>27.95</v>
      </c>
      <c r="J2042">
        <v>4</v>
      </c>
      <c r="K2042">
        <v>3033</v>
      </c>
      <c r="L2042" s="37">
        <f t="shared" si="93"/>
        <v>161.84</v>
      </c>
      <c r="M2042" s="35">
        <f t="shared" si="94"/>
        <v>4.490000000000002</v>
      </c>
      <c r="N2042" s="35">
        <f t="shared" si="95"/>
        <v>50.040000000000006</v>
      </c>
    </row>
    <row r="2043" spans="1:14">
      <c r="A2043" s="33">
        <v>41348</v>
      </c>
      <c r="B2043" s="29">
        <v>1391</v>
      </c>
      <c r="C2043">
        <v>19</v>
      </c>
      <c r="D2043" s="34" t="s">
        <v>169</v>
      </c>
      <c r="E2043" s="34" t="s">
        <v>172</v>
      </c>
      <c r="F2043" s="35">
        <v>49.95</v>
      </c>
      <c r="G2043" s="36">
        <v>0</v>
      </c>
      <c r="H2043" s="35">
        <v>49.95</v>
      </c>
      <c r="I2043" s="35">
        <v>24.77</v>
      </c>
      <c r="J2043">
        <v>31</v>
      </c>
      <c r="K2043">
        <v>3023</v>
      </c>
      <c r="L2043" s="37">
        <f t="shared" si="93"/>
        <v>1548.45</v>
      </c>
      <c r="M2043" s="35">
        <f t="shared" si="94"/>
        <v>0</v>
      </c>
      <c r="N2043" s="35">
        <f t="shared" si="95"/>
        <v>780.58000000000015</v>
      </c>
    </row>
    <row r="2044" spans="1:14">
      <c r="A2044" s="33">
        <v>41348</v>
      </c>
      <c r="B2044" s="29">
        <v>1392</v>
      </c>
      <c r="C2044">
        <v>15</v>
      </c>
      <c r="D2044" s="34" t="s">
        <v>170</v>
      </c>
      <c r="E2044" s="34" t="s">
        <v>172</v>
      </c>
      <c r="F2044" s="35">
        <v>28.95</v>
      </c>
      <c r="G2044" s="36">
        <v>0</v>
      </c>
      <c r="H2044" s="35">
        <v>28.95</v>
      </c>
      <c r="I2044" s="35">
        <v>17.53</v>
      </c>
      <c r="J2044">
        <v>4</v>
      </c>
      <c r="K2044">
        <v>3023</v>
      </c>
      <c r="L2044" s="37">
        <f t="shared" si="93"/>
        <v>115.8</v>
      </c>
      <c r="M2044" s="35">
        <f t="shared" si="94"/>
        <v>0</v>
      </c>
      <c r="N2044" s="35">
        <f t="shared" si="95"/>
        <v>45.679999999999993</v>
      </c>
    </row>
    <row r="2045" spans="1:14">
      <c r="A2045" s="33">
        <v>41348</v>
      </c>
      <c r="B2045" s="29">
        <v>1393</v>
      </c>
      <c r="C2045">
        <v>32</v>
      </c>
      <c r="D2045" s="34" t="s">
        <v>170</v>
      </c>
      <c r="E2045" s="34" t="s">
        <v>172</v>
      </c>
      <c r="F2045" s="35">
        <v>22.95</v>
      </c>
      <c r="G2045" s="36">
        <v>0</v>
      </c>
      <c r="H2045" s="35">
        <v>22.95</v>
      </c>
      <c r="I2045" s="35">
        <v>11.78</v>
      </c>
      <c r="J2045">
        <v>9</v>
      </c>
      <c r="K2045">
        <v>3025</v>
      </c>
      <c r="L2045" s="37">
        <f t="shared" si="93"/>
        <v>206.54999999999998</v>
      </c>
      <c r="M2045" s="35">
        <f t="shared" si="94"/>
        <v>0</v>
      </c>
      <c r="N2045" s="35">
        <f t="shared" si="95"/>
        <v>100.53</v>
      </c>
    </row>
    <row r="2046" spans="1:14">
      <c r="A2046" s="33">
        <v>41349</v>
      </c>
      <c r="B2046" s="29">
        <v>1394</v>
      </c>
      <c r="C2046">
        <v>43</v>
      </c>
      <c r="D2046" s="34" t="s">
        <v>171</v>
      </c>
      <c r="E2046" s="34" t="s">
        <v>168</v>
      </c>
      <c r="F2046" s="35">
        <v>11.95</v>
      </c>
      <c r="G2046" s="36">
        <v>0</v>
      </c>
      <c r="H2046" s="35">
        <v>11.95</v>
      </c>
      <c r="I2046" s="35">
        <v>3.32</v>
      </c>
      <c r="J2046">
        <v>11</v>
      </c>
      <c r="K2046">
        <v>3026</v>
      </c>
      <c r="L2046" s="37">
        <f t="shared" si="93"/>
        <v>131.44999999999999</v>
      </c>
      <c r="M2046" s="35">
        <f t="shared" si="94"/>
        <v>0</v>
      </c>
      <c r="N2046" s="35">
        <f t="shared" si="95"/>
        <v>94.929999999999993</v>
      </c>
    </row>
    <row r="2047" spans="1:14">
      <c r="A2047" s="33">
        <v>41349</v>
      </c>
      <c r="B2047" s="29">
        <v>1395</v>
      </c>
      <c r="C2047">
        <v>39</v>
      </c>
      <c r="D2047" s="34" t="s">
        <v>173</v>
      </c>
      <c r="E2047" s="34" t="s">
        <v>168</v>
      </c>
      <c r="F2047" s="35">
        <v>26.95</v>
      </c>
      <c r="G2047" s="36">
        <v>0</v>
      </c>
      <c r="H2047" s="35">
        <v>26.95</v>
      </c>
      <c r="I2047" s="35">
        <v>12.24</v>
      </c>
      <c r="J2047">
        <v>22</v>
      </c>
      <c r="K2047">
        <v>3023</v>
      </c>
      <c r="L2047" s="37">
        <f t="shared" si="93"/>
        <v>592.9</v>
      </c>
      <c r="M2047" s="35">
        <f t="shared" si="94"/>
        <v>0</v>
      </c>
      <c r="N2047" s="35">
        <f t="shared" si="95"/>
        <v>323.62</v>
      </c>
    </row>
    <row r="2048" spans="1:14">
      <c r="A2048" s="33">
        <v>41349</v>
      </c>
      <c r="B2048" s="29">
        <v>1396</v>
      </c>
      <c r="C2048">
        <v>15</v>
      </c>
      <c r="D2048" s="34" t="s">
        <v>173</v>
      </c>
      <c r="E2048" s="34" t="s">
        <v>168</v>
      </c>
      <c r="F2048" s="35">
        <v>28.95</v>
      </c>
      <c r="G2048" s="36">
        <v>0.1</v>
      </c>
      <c r="H2048" s="35">
        <v>26.06</v>
      </c>
      <c r="I2048" s="35">
        <v>17.53</v>
      </c>
      <c r="J2048">
        <v>29</v>
      </c>
      <c r="K2048">
        <v>3021</v>
      </c>
      <c r="L2048" s="37">
        <f t="shared" si="93"/>
        <v>755.74</v>
      </c>
      <c r="M2048" s="35">
        <f t="shared" si="94"/>
        <v>2.8900000000000006</v>
      </c>
      <c r="N2048" s="35">
        <f t="shared" si="95"/>
        <v>247.36999999999992</v>
      </c>
    </row>
    <row r="2049" spans="1:14">
      <c r="A2049" s="33">
        <v>41349</v>
      </c>
      <c r="B2049" s="29">
        <v>1397</v>
      </c>
      <c r="C2049">
        <v>7</v>
      </c>
      <c r="D2049" s="34" t="s">
        <v>171</v>
      </c>
      <c r="E2049" s="34" t="s">
        <v>168</v>
      </c>
      <c r="F2049" s="35">
        <v>20.95</v>
      </c>
      <c r="G2049" s="36">
        <v>0.1</v>
      </c>
      <c r="H2049" s="35">
        <v>18.86</v>
      </c>
      <c r="I2049" s="35">
        <v>10.039999999999999</v>
      </c>
      <c r="J2049">
        <v>23</v>
      </c>
      <c r="K2049">
        <v>3029</v>
      </c>
      <c r="L2049" s="37">
        <f t="shared" si="93"/>
        <v>433.78</v>
      </c>
      <c r="M2049" s="35">
        <f t="shared" si="94"/>
        <v>2.09</v>
      </c>
      <c r="N2049" s="35">
        <f t="shared" si="95"/>
        <v>202.86</v>
      </c>
    </row>
    <row r="2050" spans="1:14">
      <c r="A2050" s="33">
        <v>41349</v>
      </c>
      <c r="B2050" s="29">
        <v>1397</v>
      </c>
      <c r="C2050">
        <v>31</v>
      </c>
      <c r="D2050" s="34" t="s">
        <v>171</v>
      </c>
      <c r="E2050" s="34" t="s">
        <v>168</v>
      </c>
      <c r="F2050" s="35">
        <v>0.95</v>
      </c>
      <c r="G2050" s="36">
        <v>0</v>
      </c>
      <c r="H2050" s="35">
        <v>0.95</v>
      </c>
      <c r="I2050" s="35">
        <v>0.34</v>
      </c>
      <c r="J2050">
        <v>14</v>
      </c>
      <c r="K2050">
        <v>3029</v>
      </c>
      <c r="L2050" s="37">
        <f t="shared" si="93"/>
        <v>13.299999999999999</v>
      </c>
      <c r="M2050" s="35">
        <f t="shared" si="94"/>
        <v>0</v>
      </c>
      <c r="N2050" s="35">
        <f t="shared" si="95"/>
        <v>8.5399999999999991</v>
      </c>
    </row>
    <row r="2051" spans="1:14">
      <c r="A2051" s="33">
        <v>41349</v>
      </c>
      <c r="B2051" s="29">
        <v>1398</v>
      </c>
      <c r="C2051">
        <v>25</v>
      </c>
      <c r="D2051" s="34" t="s">
        <v>173</v>
      </c>
      <c r="E2051" s="34" t="s">
        <v>168</v>
      </c>
      <c r="F2051" s="35">
        <v>0.95</v>
      </c>
      <c r="G2051" s="36">
        <v>0.1</v>
      </c>
      <c r="H2051" s="35">
        <v>0.86</v>
      </c>
      <c r="I2051" s="35">
        <v>0.35</v>
      </c>
      <c r="J2051">
        <v>15</v>
      </c>
      <c r="K2051">
        <v>3027</v>
      </c>
      <c r="L2051" s="37">
        <f t="shared" ref="L2051:L2114" si="96">H2051*J2051</f>
        <v>12.9</v>
      </c>
      <c r="M2051" s="35">
        <f t="shared" ref="M2051:M2114" si="97">F2051-H2051</f>
        <v>8.9999999999999969E-2</v>
      </c>
      <c r="N2051" s="35">
        <f t="shared" ref="N2051:N2114" si="98">(H2051-I2051)*J2051</f>
        <v>7.65</v>
      </c>
    </row>
    <row r="2052" spans="1:14">
      <c r="A2052" s="33">
        <v>41349</v>
      </c>
      <c r="B2052" s="29">
        <v>1399</v>
      </c>
      <c r="C2052">
        <v>33</v>
      </c>
      <c r="D2052" s="34" t="s">
        <v>173</v>
      </c>
      <c r="E2052" s="34" t="s">
        <v>168</v>
      </c>
      <c r="F2052" s="35">
        <v>19.95</v>
      </c>
      <c r="G2052" s="36">
        <v>0</v>
      </c>
      <c r="H2052" s="35">
        <v>19.95</v>
      </c>
      <c r="I2052" s="35">
        <v>9.7799999999999994</v>
      </c>
      <c r="J2052">
        <v>18</v>
      </c>
      <c r="K2052">
        <v>3019</v>
      </c>
      <c r="L2052" s="37">
        <f t="shared" si="96"/>
        <v>359.09999999999997</v>
      </c>
      <c r="M2052" s="35">
        <f t="shared" si="97"/>
        <v>0</v>
      </c>
      <c r="N2052" s="35">
        <f t="shared" si="98"/>
        <v>183.06</v>
      </c>
    </row>
    <row r="2053" spans="1:14">
      <c r="A2053" s="33">
        <v>41349</v>
      </c>
      <c r="B2053" s="29">
        <v>1399</v>
      </c>
      <c r="C2053">
        <v>13</v>
      </c>
      <c r="D2053" s="34" t="s">
        <v>173</v>
      </c>
      <c r="E2053" s="34" t="s">
        <v>168</v>
      </c>
      <c r="F2053" s="35">
        <v>26.95</v>
      </c>
      <c r="G2053" s="36">
        <v>0</v>
      </c>
      <c r="H2053" s="35">
        <v>26.95</v>
      </c>
      <c r="I2053" s="35">
        <v>13.26</v>
      </c>
      <c r="J2053">
        <v>6</v>
      </c>
      <c r="K2053">
        <v>3019</v>
      </c>
      <c r="L2053" s="37">
        <f t="shared" si="96"/>
        <v>161.69999999999999</v>
      </c>
      <c r="M2053" s="35">
        <f t="shared" si="97"/>
        <v>0</v>
      </c>
      <c r="N2053" s="35">
        <f t="shared" si="98"/>
        <v>82.14</v>
      </c>
    </row>
    <row r="2054" spans="1:14">
      <c r="A2054" s="33">
        <v>41349</v>
      </c>
      <c r="B2054" s="29">
        <v>1400</v>
      </c>
      <c r="C2054">
        <v>39</v>
      </c>
      <c r="D2054" s="34" t="s">
        <v>171</v>
      </c>
      <c r="E2054" s="34" t="s">
        <v>168</v>
      </c>
      <c r="F2054" s="35">
        <v>26.95</v>
      </c>
      <c r="G2054" s="36">
        <v>0</v>
      </c>
      <c r="H2054" s="35">
        <v>26.95</v>
      </c>
      <c r="I2054" s="35">
        <v>12.24</v>
      </c>
      <c r="J2054">
        <v>17</v>
      </c>
      <c r="K2054">
        <v>3013</v>
      </c>
      <c r="L2054" s="37">
        <f t="shared" si="96"/>
        <v>458.15</v>
      </c>
      <c r="M2054" s="35">
        <f t="shared" si="97"/>
        <v>0</v>
      </c>
      <c r="N2054" s="35">
        <f t="shared" si="98"/>
        <v>250.07</v>
      </c>
    </row>
    <row r="2055" spans="1:14">
      <c r="A2055" s="33">
        <v>41349</v>
      </c>
      <c r="B2055" s="29">
        <v>1400</v>
      </c>
      <c r="C2055">
        <v>5</v>
      </c>
      <c r="D2055" s="34" t="s">
        <v>171</v>
      </c>
      <c r="E2055" s="34" t="s">
        <v>168</v>
      </c>
      <c r="F2055" s="35">
        <v>24.95</v>
      </c>
      <c r="G2055" s="36">
        <v>0</v>
      </c>
      <c r="H2055" s="35">
        <v>24.95</v>
      </c>
      <c r="I2055" s="35">
        <v>12.27</v>
      </c>
      <c r="J2055">
        <v>10</v>
      </c>
      <c r="K2055">
        <v>3013</v>
      </c>
      <c r="L2055" s="37">
        <f t="shared" si="96"/>
        <v>249.5</v>
      </c>
      <c r="M2055" s="35">
        <f t="shared" si="97"/>
        <v>0</v>
      </c>
      <c r="N2055" s="35">
        <f t="shared" si="98"/>
        <v>126.8</v>
      </c>
    </row>
    <row r="2056" spans="1:14">
      <c r="A2056" s="33">
        <v>41349</v>
      </c>
      <c r="B2056" s="29">
        <v>1400</v>
      </c>
      <c r="C2056">
        <v>9</v>
      </c>
      <c r="D2056" s="34" t="s">
        <v>171</v>
      </c>
      <c r="E2056" s="34" t="s">
        <v>168</v>
      </c>
      <c r="F2056" s="35">
        <v>48.95</v>
      </c>
      <c r="G2056" s="36">
        <v>0</v>
      </c>
      <c r="H2056" s="35">
        <v>48.95</v>
      </c>
      <c r="I2056" s="35">
        <v>24.52</v>
      </c>
      <c r="J2056">
        <v>23</v>
      </c>
      <c r="K2056">
        <v>3013</v>
      </c>
      <c r="L2056" s="37">
        <f t="shared" si="96"/>
        <v>1125.8500000000001</v>
      </c>
      <c r="M2056" s="35">
        <f t="shared" si="97"/>
        <v>0</v>
      </c>
      <c r="N2056" s="35">
        <f t="shared" si="98"/>
        <v>561.8900000000001</v>
      </c>
    </row>
    <row r="2057" spans="1:14">
      <c r="A2057" s="33">
        <v>41349</v>
      </c>
      <c r="B2057" s="29">
        <v>1400</v>
      </c>
      <c r="C2057">
        <v>50</v>
      </c>
      <c r="D2057" s="34" t="s">
        <v>171</v>
      </c>
      <c r="E2057" s="34" t="s">
        <v>168</v>
      </c>
      <c r="F2057" s="35">
        <v>24.95</v>
      </c>
      <c r="G2057" s="36">
        <v>0</v>
      </c>
      <c r="H2057" s="35">
        <v>24.95</v>
      </c>
      <c r="I2057" s="35">
        <v>12.14</v>
      </c>
      <c r="J2057">
        <v>1</v>
      </c>
      <c r="K2057">
        <v>3013</v>
      </c>
      <c r="L2057" s="37">
        <f t="shared" si="96"/>
        <v>24.95</v>
      </c>
      <c r="M2057" s="35">
        <f t="shared" si="97"/>
        <v>0</v>
      </c>
      <c r="N2057" s="35">
        <f t="shared" si="98"/>
        <v>12.809999999999999</v>
      </c>
    </row>
    <row r="2058" spans="1:14">
      <c r="A2058" s="33">
        <v>41350</v>
      </c>
      <c r="B2058" s="29">
        <v>1401</v>
      </c>
      <c r="C2058">
        <v>26</v>
      </c>
      <c r="D2058" s="34" t="s">
        <v>173</v>
      </c>
      <c r="E2058" s="34" t="s">
        <v>168</v>
      </c>
      <c r="F2058" s="35">
        <v>0.95</v>
      </c>
      <c r="G2058" s="36">
        <v>0</v>
      </c>
      <c r="H2058" s="35">
        <v>0.95</v>
      </c>
      <c r="I2058" s="35">
        <v>0.42</v>
      </c>
      <c r="J2058">
        <v>7</v>
      </c>
      <c r="K2058">
        <v>3019</v>
      </c>
      <c r="L2058" s="37">
        <f t="shared" si="96"/>
        <v>6.6499999999999995</v>
      </c>
      <c r="M2058" s="35">
        <f t="shared" si="97"/>
        <v>0</v>
      </c>
      <c r="N2058" s="35">
        <f t="shared" si="98"/>
        <v>3.71</v>
      </c>
    </row>
    <row r="2059" spans="1:14">
      <c r="A2059" s="33">
        <v>41350</v>
      </c>
      <c r="B2059" s="29">
        <v>1402</v>
      </c>
      <c r="C2059">
        <v>23</v>
      </c>
      <c r="D2059" s="34" t="s">
        <v>173</v>
      </c>
      <c r="E2059" s="34" t="s">
        <v>168</v>
      </c>
      <c r="F2059" s="35">
        <v>2.95</v>
      </c>
      <c r="G2059" s="36">
        <v>0.1</v>
      </c>
      <c r="H2059" s="35">
        <v>2.66</v>
      </c>
      <c r="I2059" s="35">
        <v>1.68</v>
      </c>
      <c r="J2059">
        <v>6</v>
      </c>
      <c r="K2059">
        <v>3028</v>
      </c>
      <c r="L2059" s="37">
        <f t="shared" si="96"/>
        <v>15.96</v>
      </c>
      <c r="M2059" s="35">
        <f t="shared" si="97"/>
        <v>0.29000000000000004</v>
      </c>
      <c r="N2059" s="35">
        <f t="shared" si="98"/>
        <v>5.8800000000000008</v>
      </c>
    </row>
    <row r="2060" spans="1:14">
      <c r="A2060" s="33">
        <v>41350</v>
      </c>
      <c r="B2060" s="29">
        <v>1403</v>
      </c>
      <c r="C2060">
        <v>19</v>
      </c>
      <c r="D2060" s="34" t="s">
        <v>171</v>
      </c>
      <c r="E2060" s="34" t="s">
        <v>168</v>
      </c>
      <c r="F2060" s="35">
        <v>49.95</v>
      </c>
      <c r="G2060" s="36">
        <v>0</v>
      </c>
      <c r="H2060" s="35">
        <v>49.95</v>
      </c>
      <c r="I2060" s="35">
        <v>24.77</v>
      </c>
      <c r="J2060">
        <v>20</v>
      </c>
      <c r="K2060">
        <v>3015</v>
      </c>
      <c r="L2060" s="37">
        <f t="shared" si="96"/>
        <v>999</v>
      </c>
      <c r="M2060" s="35">
        <f t="shared" si="97"/>
        <v>0</v>
      </c>
      <c r="N2060" s="35">
        <f t="shared" si="98"/>
        <v>503.60000000000008</v>
      </c>
    </row>
    <row r="2061" spans="1:14">
      <c r="A2061" s="33">
        <v>41350</v>
      </c>
      <c r="B2061" s="29">
        <v>1404</v>
      </c>
      <c r="C2061">
        <v>29</v>
      </c>
      <c r="D2061" s="34" t="s">
        <v>171</v>
      </c>
      <c r="E2061" s="34" t="s">
        <v>168</v>
      </c>
      <c r="F2061" s="35">
        <v>40.950000000000003</v>
      </c>
      <c r="G2061" s="36">
        <v>0</v>
      </c>
      <c r="H2061" s="35">
        <v>40.950000000000003</v>
      </c>
      <c r="I2061" s="35">
        <v>15.51</v>
      </c>
      <c r="J2061">
        <v>4</v>
      </c>
      <c r="K2061">
        <v>3020</v>
      </c>
      <c r="L2061" s="37">
        <f t="shared" si="96"/>
        <v>163.80000000000001</v>
      </c>
      <c r="M2061" s="35">
        <f t="shared" si="97"/>
        <v>0</v>
      </c>
      <c r="N2061" s="35">
        <f t="shared" si="98"/>
        <v>101.76000000000002</v>
      </c>
    </row>
    <row r="2062" spans="1:14">
      <c r="A2062" s="33">
        <v>41350</v>
      </c>
      <c r="B2062" s="29">
        <v>1405</v>
      </c>
      <c r="C2062">
        <v>39</v>
      </c>
      <c r="D2062" s="34" t="s">
        <v>167</v>
      </c>
      <c r="E2062" s="34" t="s">
        <v>168</v>
      </c>
      <c r="F2062" s="35">
        <v>26.95</v>
      </c>
      <c r="G2062" s="36">
        <v>0</v>
      </c>
      <c r="H2062" s="35">
        <v>26.95</v>
      </c>
      <c r="I2062" s="35">
        <v>12.24</v>
      </c>
      <c r="J2062">
        <v>11</v>
      </c>
      <c r="K2062">
        <v>3017</v>
      </c>
      <c r="L2062" s="37">
        <f t="shared" si="96"/>
        <v>296.45</v>
      </c>
      <c r="M2062" s="35">
        <f t="shared" si="97"/>
        <v>0</v>
      </c>
      <c r="N2062" s="35">
        <f t="shared" si="98"/>
        <v>161.81</v>
      </c>
    </row>
    <row r="2063" spans="1:14">
      <c r="A2063" s="33">
        <v>41350</v>
      </c>
      <c r="B2063" s="29">
        <v>1405</v>
      </c>
      <c r="C2063">
        <v>23</v>
      </c>
      <c r="D2063" s="34" t="s">
        <v>167</v>
      </c>
      <c r="E2063" s="34" t="s">
        <v>168</v>
      </c>
      <c r="F2063" s="35">
        <v>2.95</v>
      </c>
      <c r="G2063" s="36">
        <v>0</v>
      </c>
      <c r="H2063" s="35">
        <v>2.95</v>
      </c>
      <c r="I2063" s="35">
        <v>1.68</v>
      </c>
      <c r="J2063">
        <v>1</v>
      </c>
      <c r="K2063">
        <v>3017</v>
      </c>
      <c r="L2063" s="37">
        <f t="shared" si="96"/>
        <v>2.95</v>
      </c>
      <c r="M2063" s="35">
        <f t="shared" si="97"/>
        <v>0</v>
      </c>
      <c r="N2063" s="35">
        <f t="shared" si="98"/>
        <v>1.2700000000000002</v>
      </c>
    </row>
    <row r="2064" spans="1:14">
      <c r="A2064" s="33">
        <v>41350</v>
      </c>
      <c r="B2064" s="29">
        <v>1406</v>
      </c>
      <c r="C2064">
        <v>8</v>
      </c>
      <c r="D2064" s="34" t="s">
        <v>171</v>
      </c>
      <c r="E2064" s="34" t="s">
        <v>168</v>
      </c>
      <c r="F2064" s="35">
        <v>7.95</v>
      </c>
      <c r="G2064" s="36">
        <v>0</v>
      </c>
      <c r="H2064" s="35">
        <v>7.95</v>
      </c>
      <c r="I2064" s="35">
        <v>4.53</v>
      </c>
      <c r="J2064">
        <v>35</v>
      </c>
      <c r="K2064">
        <v>3027</v>
      </c>
      <c r="L2064" s="37">
        <f t="shared" si="96"/>
        <v>278.25</v>
      </c>
      <c r="M2064" s="35">
        <f t="shared" si="97"/>
        <v>0</v>
      </c>
      <c r="N2064" s="35">
        <f t="shared" si="98"/>
        <v>119.7</v>
      </c>
    </row>
    <row r="2065" spans="1:14">
      <c r="A2065" s="33">
        <v>41350</v>
      </c>
      <c r="B2065" s="29">
        <v>1407</v>
      </c>
      <c r="C2065">
        <v>14</v>
      </c>
      <c r="D2065" s="34" t="s">
        <v>173</v>
      </c>
      <c r="E2065" s="34" t="s">
        <v>168</v>
      </c>
      <c r="F2065" s="35">
        <v>31.95</v>
      </c>
      <c r="G2065" s="36">
        <v>0</v>
      </c>
      <c r="H2065" s="35">
        <v>31.95</v>
      </c>
      <c r="I2065" s="35">
        <v>17.38</v>
      </c>
      <c r="J2065">
        <v>3</v>
      </c>
      <c r="K2065">
        <v>3015</v>
      </c>
      <c r="L2065" s="37">
        <f t="shared" si="96"/>
        <v>95.85</v>
      </c>
      <c r="M2065" s="35">
        <f t="shared" si="97"/>
        <v>0</v>
      </c>
      <c r="N2065" s="35">
        <f t="shared" si="98"/>
        <v>43.71</v>
      </c>
    </row>
    <row r="2066" spans="1:14">
      <c r="A2066" s="33">
        <v>41350</v>
      </c>
      <c r="B2066" s="29">
        <v>1407</v>
      </c>
      <c r="C2066">
        <v>19</v>
      </c>
      <c r="D2066" s="34" t="s">
        <v>173</v>
      </c>
      <c r="E2066" s="34" t="s">
        <v>168</v>
      </c>
      <c r="F2066" s="35">
        <v>49.95</v>
      </c>
      <c r="G2066" s="36">
        <v>0</v>
      </c>
      <c r="H2066" s="35">
        <v>49.95</v>
      </c>
      <c r="I2066" s="35">
        <v>24.77</v>
      </c>
      <c r="J2066">
        <v>28</v>
      </c>
      <c r="K2066">
        <v>3015</v>
      </c>
      <c r="L2066" s="37">
        <f t="shared" si="96"/>
        <v>1398.6000000000001</v>
      </c>
      <c r="M2066" s="35">
        <f t="shared" si="97"/>
        <v>0</v>
      </c>
      <c r="N2066" s="35">
        <f t="shared" si="98"/>
        <v>705.04000000000008</v>
      </c>
    </row>
    <row r="2067" spans="1:14">
      <c r="A2067" s="33">
        <v>41350</v>
      </c>
      <c r="B2067" s="29">
        <v>1408</v>
      </c>
      <c r="C2067">
        <v>30</v>
      </c>
      <c r="D2067" s="34" t="s">
        <v>167</v>
      </c>
      <c r="E2067" s="34" t="s">
        <v>168</v>
      </c>
      <c r="F2067" s="35">
        <v>10.95</v>
      </c>
      <c r="G2067" s="36">
        <v>0</v>
      </c>
      <c r="H2067" s="35">
        <v>10.95</v>
      </c>
      <c r="I2067" s="35">
        <v>4.8</v>
      </c>
      <c r="J2067">
        <v>18</v>
      </c>
      <c r="K2067">
        <v>3031</v>
      </c>
      <c r="L2067" s="37">
        <f t="shared" si="96"/>
        <v>197.1</v>
      </c>
      <c r="M2067" s="35">
        <f t="shared" si="97"/>
        <v>0</v>
      </c>
      <c r="N2067" s="35">
        <f t="shared" si="98"/>
        <v>110.69999999999999</v>
      </c>
    </row>
    <row r="2068" spans="1:14">
      <c r="A2068" s="33">
        <v>41351</v>
      </c>
      <c r="B2068" s="29">
        <v>1409</v>
      </c>
      <c r="C2068">
        <v>47</v>
      </c>
      <c r="D2068" s="34" t="s">
        <v>169</v>
      </c>
      <c r="E2068" s="34" t="s">
        <v>168</v>
      </c>
      <c r="F2068" s="35">
        <v>28.95</v>
      </c>
      <c r="G2068" s="36">
        <v>0</v>
      </c>
      <c r="H2068" s="35">
        <v>28.95</v>
      </c>
      <c r="I2068" s="35">
        <v>8.86</v>
      </c>
      <c r="J2068">
        <v>20</v>
      </c>
      <c r="K2068">
        <v>3020</v>
      </c>
      <c r="L2068" s="37">
        <f t="shared" si="96"/>
        <v>579</v>
      </c>
      <c r="M2068" s="35">
        <f t="shared" si="97"/>
        <v>0</v>
      </c>
      <c r="N2068" s="35">
        <f t="shared" si="98"/>
        <v>401.8</v>
      </c>
    </row>
    <row r="2069" spans="1:14">
      <c r="A2069" s="33">
        <v>41351</v>
      </c>
      <c r="B2069" s="29">
        <v>1410</v>
      </c>
      <c r="C2069">
        <v>46</v>
      </c>
      <c r="D2069" s="34" t="s">
        <v>167</v>
      </c>
      <c r="E2069" s="34" t="s">
        <v>168</v>
      </c>
      <c r="F2069" s="35">
        <v>55.95</v>
      </c>
      <c r="G2069" s="36">
        <v>0</v>
      </c>
      <c r="H2069" s="35">
        <v>55.95</v>
      </c>
      <c r="I2069" s="35">
        <v>32.47</v>
      </c>
      <c r="J2069">
        <v>11</v>
      </c>
      <c r="K2069">
        <v>3020</v>
      </c>
      <c r="L2069" s="37">
        <f t="shared" si="96"/>
        <v>615.45000000000005</v>
      </c>
      <c r="M2069" s="35">
        <f t="shared" si="97"/>
        <v>0</v>
      </c>
      <c r="N2069" s="35">
        <f t="shared" si="98"/>
        <v>258.28000000000003</v>
      </c>
    </row>
    <row r="2070" spans="1:14">
      <c r="A2070" s="33">
        <v>41351</v>
      </c>
      <c r="B2070" s="29">
        <v>1411</v>
      </c>
      <c r="C2070">
        <v>48</v>
      </c>
      <c r="D2070" s="34" t="s">
        <v>170</v>
      </c>
      <c r="E2070" s="34" t="s">
        <v>168</v>
      </c>
      <c r="F2070" s="35">
        <v>3.95</v>
      </c>
      <c r="G2070" s="36">
        <v>0</v>
      </c>
      <c r="H2070" s="35">
        <v>3.95</v>
      </c>
      <c r="I2070" s="35">
        <v>1.43</v>
      </c>
      <c r="J2070">
        <v>12</v>
      </c>
      <c r="K2070">
        <v>3023</v>
      </c>
      <c r="L2070" s="37">
        <f t="shared" si="96"/>
        <v>47.400000000000006</v>
      </c>
      <c r="M2070" s="35">
        <f t="shared" si="97"/>
        <v>0</v>
      </c>
      <c r="N2070" s="35">
        <f t="shared" si="98"/>
        <v>30.240000000000006</v>
      </c>
    </row>
    <row r="2071" spans="1:14">
      <c r="A2071" s="33">
        <v>41351</v>
      </c>
      <c r="B2071" s="29">
        <v>1411</v>
      </c>
      <c r="C2071">
        <v>21</v>
      </c>
      <c r="D2071" s="34" t="s">
        <v>170</v>
      </c>
      <c r="E2071" s="34" t="s">
        <v>168</v>
      </c>
      <c r="F2071" s="35">
        <v>26.95</v>
      </c>
      <c r="G2071" s="36">
        <v>0</v>
      </c>
      <c r="H2071" s="35">
        <v>26.95</v>
      </c>
      <c r="I2071" s="35">
        <v>12.42</v>
      </c>
      <c r="J2071">
        <v>4</v>
      </c>
      <c r="K2071">
        <v>3023</v>
      </c>
      <c r="L2071" s="37">
        <f t="shared" si="96"/>
        <v>107.8</v>
      </c>
      <c r="M2071" s="35">
        <f t="shared" si="97"/>
        <v>0</v>
      </c>
      <c r="N2071" s="35">
        <f t="shared" si="98"/>
        <v>58.12</v>
      </c>
    </row>
    <row r="2072" spans="1:14">
      <c r="A2072" s="33">
        <v>41351</v>
      </c>
      <c r="B2072" s="29">
        <v>1412</v>
      </c>
      <c r="C2072">
        <v>14</v>
      </c>
      <c r="D2072" s="34" t="s">
        <v>169</v>
      </c>
      <c r="E2072" s="34" t="s">
        <v>168</v>
      </c>
      <c r="F2072" s="35">
        <v>31.95</v>
      </c>
      <c r="G2072" s="36">
        <v>0</v>
      </c>
      <c r="H2072" s="35">
        <v>31.95</v>
      </c>
      <c r="I2072" s="35">
        <v>17.38</v>
      </c>
      <c r="J2072">
        <v>2</v>
      </c>
      <c r="K2072">
        <v>3032</v>
      </c>
      <c r="L2072" s="37">
        <f t="shared" si="96"/>
        <v>63.9</v>
      </c>
      <c r="M2072" s="35">
        <f t="shared" si="97"/>
        <v>0</v>
      </c>
      <c r="N2072" s="35">
        <f t="shared" si="98"/>
        <v>29.14</v>
      </c>
    </row>
    <row r="2073" spans="1:14">
      <c r="A2073" s="33">
        <v>41351</v>
      </c>
      <c r="B2073" s="29">
        <v>1413</v>
      </c>
      <c r="C2073">
        <v>29</v>
      </c>
      <c r="D2073" s="34" t="s">
        <v>167</v>
      </c>
      <c r="E2073" s="34" t="s">
        <v>168</v>
      </c>
      <c r="F2073" s="35">
        <v>40.950000000000003</v>
      </c>
      <c r="G2073" s="36">
        <v>0</v>
      </c>
      <c r="H2073" s="35">
        <v>40.950000000000003</v>
      </c>
      <c r="I2073" s="35">
        <v>15.51</v>
      </c>
      <c r="J2073">
        <v>6</v>
      </c>
      <c r="K2073">
        <v>3021</v>
      </c>
      <c r="L2073" s="37">
        <f t="shared" si="96"/>
        <v>245.70000000000002</v>
      </c>
      <c r="M2073" s="35">
        <f t="shared" si="97"/>
        <v>0</v>
      </c>
      <c r="N2073" s="35">
        <f t="shared" si="98"/>
        <v>152.64000000000004</v>
      </c>
    </row>
    <row r="2074" spans="1:14">
      <c r="A2074" s="33">
        <v>41351</v>
      </c>
      <c r="B2074" s="29">
        <v>1414</v>
      </c>
      <c r="C2074">
        <v>36</v>
      </c>
      <c r="D2074" s="34" t="s">
        <v>169</v>
      </c>
      <c r="E2074" s="34" t="s">
        <v>168</v>
      </c>
      <c r="F2074" s="35">
        <v>26.95</v>
      </c>
      <c r="G2074" s="36">
        <v>0</v>
      </c>
      <c r="H2074" s="35">
        <v>26.95</v>
      </c>
      <c r="I2074" s="35">
        <v>12.53</v>
      </c>
      <c r="J2074">
        <v>25</v>
      </c>
      <c r="K2074">
        <v>3033</v>
      </c>
      <c r="L2074" s="37">
        <f t="shared" si="96"/>
        <v>673.75</v>
      </c>
      <c r="M2074" s="35">
        <f t="shared" si="97"/>
        <v>0</v>
      </c>
      <c r="N2074" s="35">
        <f t="shared" si="98"/>
        <v>360.5</v>
      </c>
    </row>
    <row r="2075" spans="1:14">
      <c r="A2075" s="33">
        <v>41351</v>
      </c>
      <c r="B2075" s="29">
        <v>1415</v>
      </c>
      <c r="C2075">
        <v>34</v>
      </c>
      <c r="D2075" s="34" t="s">
        <v>167</v>
      </c>
      <c r="E2075" s="34" t="s">
        <v>168</v>
      </c>
      <c r="F2075" s="35">
        <v>37.950000000000003</v>
      </c>
      <c r="G2075" s="36">
        <v>0.2</v>
      </c>
      <c r="H2075" s="35">
        <v>30.36</v>
      </c>
      <c r="I2075" s="35">
        <v>15.35</v>
      </c>
      <c r="J2075">
        <v>16</v>
      </c>
      <c r="K2075">
        <v>3032</v>
      </c>
      <c r="L2075" s="37">
        <f t="shared" si="96"/>
        <v>485.76</v>
      </c>
      <c r="M2075" s="35">
        <f t="shared" si="97"/>
        <v>7.5900000000000034</v>
      </c>
      <c r="N2075" s="35">
        <f t="shared" si="98"/>
        <v>240.16</v>
      </c>
    </row>
    <row r="2076" spans="1:14">
      <c r="A2076" s="33">
        <v>41351</v>
      </c>
      <c r="B2076" s="29">
        <v>1416</v>
      </c>
      <c r="C2076">
        <v>25</v>
      </c>
      <c r="D2076" s="34" t="s">
        <v>170</v>
      </c>
      <c r="E2076" s="34" t="s">
        <v>168</v>
      </c>
      <c r="F2076" s="35">
        <v>0.95</v>
      </c>
      <c r="G2076" s="36">
        <v>0</v>
      </c>
      <c r="H2076" s="35">
        <v>0.95</v>
      </c>
      <c r="I2076" s="35">
        <v>0.35</v>
      </c>
      <c r="J2076">
        <v>10</v>
      </c>
      <c r="K2076">
        <v>3026</v>
      </c>
      <c r="L2076" s="37">
        <f t="shared" si="96"/>
        <v>9.5</v>
      </c>
      <c r="M2076" s="35">
        <f t="shared" si="97"/>
        <v>0</v>
      </c>
      <c r="N2076" s="35">
        <f t="shared" si="98"/>
        <v>6</v>
      </c>
    </row>
    <row r="2077" spans="1:14">
      <c r="A2077" s="33">
        <v>41351</v>
      </c>
      <c r="B2077" s="29">
        <v>1417</v>
      </c>
      <c r="C2077">
        <v>21</v>
      </c>
      <c r="D2077" s="34" t="s">
        <v>169</v>
      </c>
      <c r="E2077" s="34" t="s">
        <v>168</v>
      </c>
      <c r="F2077" s="35">
        <v>26.95</v>
      </c>
      <c r="G2077" s="36">
        <v>0</v>
      </c>
      <c r="H2077" s="35">
        <v>26.95</v>
      </c>
      <c r="I2077" s="35">
        <v>12.42</v>
      </c>
      <c r="J2077">
        <v>13</v>
      </c>
      <c r="K2077">
        <v>3027</v>
      </c>
      <c r="L2077" s="37">
        <f t="shared" si="96"/>
        <v>350.34999999999997</v>
      </c>
      <c r="M2077" s="35">
        <f t="shared" si="97"/>
        <v>0</v>
      </c>
      <c r="N2077" s="35">
        <f t="shared" si="98"/>
        <v>188.89</v>
      </c>
    </row>
    <row r="2078" spans="1:14">
      <c r="A2078" s="33">
        <v>41351</v>
      </c>
      <c r="B2078" s="29">
        <v>1418</v>
      </c>
      <c r="C2078">
        <v>39</v>
      </c>
      <c r="D2078" s="34" t="s">
        <v>170</v>
      </c>
      <c r="E2078" s="34" t="s">
        <v>168</v>
      </c>
      <c r="F2078" s="35">
        <v>26.95</v>
      </c>
      <c r="G2078" s="36">
        <v>0</v>
      </c>
      <c r="H2078" s="35">
        <v>26.95</v>
      </c>
      <c r="I2078" s="35">
        <v>12.24</v>
      </c>
      <c r="J2078">
        <v>21</v>
      </c>
      <c r="K2078">
        <v>3027</v>
      </c>
      <c r="L2078" s="37">
        <f t="shared" si="96"/>
        <v>565.94999999999993</v>
      </c>
      <c r="M2078" s="35">
        <f t="shared" si="97"/>
        <v>0</v>
      </c>
      <c r="N2078" s="35">
        <f t="shared" si="98"/>
        <v>308.90999999999997</v>
      </c>
    </row>
    <row r="2079" spans="1:14">
      <c r="A2079" s="33">
        <v>41352</v>
      </c>
      <c r="B2079" s="29">
        <v>1419</v>
      </c>
      <c r="C2079">
        <v>19</v>
      </c>
      <c r="D2079" s="34" t="s">
        <v>173</v>
      </c>
      <c r="E2079" s="34" t="s">
        <v>172</v>
      </c>
      <c r="F2079" s="35">
        <v>49.95</v>
      </c>
      <c r="G2079" s="36">
        <v>0</v>
      </c>
      <c r="H2079" s="35">
        <v>49.95</v>
      </c>
      <c r="I2079" s="35">
        <v>24.77</v>
      </c>
      <c r="J2079">
        <v>17</v>
      </c>
      <c r="K2079">
        <v>3010</v>
      </c>
      <c r="L2079" s="37">
        <f t="shared" si="96"/>
        <v>849.15000000000009</v>
      </c>
      <c r="M2079" s="35">
        <f t="shared" si="97"/>
        <v>0</v>
      </c>
      <c r="N2079" s="35">
        <f t="shared" si="98"/>
        <v>428.06000000000006</v>
      </c>
    </row>
    <row r="2080" spans="1:14">
      <c r="A2080" s="33">
        <v>41352</v>
      </c>
      <c r="B2080" s="29">
        <v>1419</v>
      </c>
      <c r="C2080">
        <v>47</v>
      </c>
      <c r="D2080" s="34" t="s">
        <v>173</v>
      </c>
      <c r="E2080" s="34" t="s">
        <v>172</v>
      </c>
      <c r="F2080" s="35">
        <v>28.95</v>
      </c>
      <c r="G2080" s="36">
        <v>0</v>
      </c>
      <c r="H2080" s="35">
        <v>28.95</v>
      </c>
      <c r="I2080" s="35">
        <v>8.86</v>
      </c>
      <c r="J2080">
        <v>22</v>
      </c>
      <c r="K2080">
        <v>3010</v>
      </c>
      <c r="L2080" s="37">
        <f t="shared" si="96"/>
        <v>636.9</v>
      </c>
      <c r="M2080" s="35">
        <f t="shared" si="97"/>
        <v>0</v>
      </c>
      <c r="N2080" s="35">
        <f t="shared" si="98"/>
        <v>441.98</v>
      </c>
    </row>
    <row r="2081" spans="1:14">
      <c r="A2081" s="33">
        <v>41352</v>
      </c>
      <c r="B2081" s="29">
        <v>1419</v>
      </c>
      <c r="C2081">
        <v>18</v>
      </c>
      <c r="D2081" s="34" t="s">
        <v>173</v>
      </c>
      <c r="E2081" s="34" t="s">
        <v>172</v>
      </c>
      <c r="F2081" s="35">
        <v>54.95</v>
      </c>
      <c r="G2081" s="36">
        <v>0</v>
      </c>
      <c r="H2081" s="35">
        <v>54.95</v>
      </c>
      <c r="I2081" s="35">
        <v>26.65</v>
      </c>
      <c r="J2081">
        <v>22</v>
      </c>
      <c r="K2081">
        <v>3010</v>
      </c>
      <c r="L2081" s="37">
        <f t="shared" si="96"/>
        <v>1208.9000000000001</v>
      </c>
      <c r="M2081" s="35">
        <f t="shared" si="97"/>
        <v>0</v>
      </c>
      <c r="N2081" s="35">
        <f t="shared" si="98"/>
        <v>622.60000000000014</v>
      </c>
    </row>
    <row r="2082" spans="1:14">
      <c r="A2082" s="33">
        <v>41352</v>
      </c>
      <c r="B2082" s="29">
        <v>1420</v>
      </c>
      <c r="C2082">
        <v>6</v>
      </c>
      <c r="D2082" s="34" t="s">
        <v>171</v>
      </c>
      <c r="E2082" s="34" t="s">
        <v>172</v>
      </c>
      <c r="F2082" s="35">
        <v>55.95</v>
      </c>
      <c r="G2082" s="36">
        <v>0</v>
      </c>
      <c r="H2082" s="35">
        <v>55.95</v>
      </c>
      <c r="I2082" s="35">
        <v>16.059999999999999</v>
      </c>
      <c r="J2082">
        <v>12</v>
      </c>
      <c r="K2082">
        <v>3011</v>
      </c>
      <c r="L2082" s="37">
        <f t="shared" si="96"/>
        <v>671.40000000000009</v>
      </c>
      <c r="M2082" s="35">
        <f t="shared" si="97"/>
        <v>0</v>
      </c>
      <c r="N2082" s="35">
        <f t="shared" si="98"/>
        <v>478.68</v>
      </c>
    </row>
    <row r="2083" spans="1:14">
      <c r="A2083" s="33">
        <v>41352</v>
      </c>
      <c r="B2083" s="29">
        <v>1420</v>
      </c>
      <c r="C2083">
        <v>46</v>
      </c>
      <c r="D2083" s="34" t="s">
        <v>171</v>
      </c>
      <c r="E2083" s="34" t="s">
        <v>172</v>
      </c>
      <c r="F2083" s="35">
        <v>55.95</v>
      </c>
      <c r="G2083" s="36">
        <v>0</v>
      </c>
      <c r="H2083" s="35">
        <v>55.95</v>
      </c>
      <c r="I2083" s="35">
        <v>32.47</v>
      </c>
      <c r="J2083">
        <v>12</v>
      </c>
      <c r="K2083">
        <v>3011</v>
      </c>
      <c r="L2083" s="37">
        <f t="shared" si="96"/>
        <v>671.40000000000009</v>
      </c>
      <c r="M2083" s="35">
        <f t="shared" si="97"/>
        <v>0</v>
      </c>
      <c r="N2083" s="35">
        <f t="shared" si="98"/>
        <v>281.76000000000005</v>
      </c>
    </row>
    <row r="2084" spans="1:14">
      <c r="A2084" s="33">
        <v>41352</v>
      </c>
      <c r="B2084" s="29">
        <v>1420</v>
      </c>
      <c r="C2084">
        <v>25</v>
      </c>
      <c r="D2084" s="34" t="s">
        <v>171</v>
      </c>
      <c r="E2084" s="34" t="s">
        <v>172</v>
      </c>
      <c r="F2084" s="35">
        <v>0.95</v>
      </c>
      <c r="G2084" s="36">
        <v>0.1</v>
      </c>
      <c r="H2084" s="35">
        <v>0.86</v>
      </c>
      <c r="I2084" s="35">
        <v>0.35</v>
      </c>
      <c r="J2084">
        <v>6</v>
      </c>
      <c r="K2084">
        <v>3011</v>
      </c>
      <c r="L2084" s="37">
        <f t="shared" si="96"/>
        <v>5.16</v>
      </c>
      <c r="M2084" s="35">
        <f t="shared" si="97"/>
        <v>8.9999999999999969E-2</v>
      </c>
      <c r="N2084" s="35">
        <f t="shared" si="98"/>
        <v>3.06</v>
      </c>
    </row>
    <row r="2085" spans="1:14">
      <c r="A2085" s="33">
        <v>41352</v>
      </c>
      <c r="B2085" s="29">
        <v>1420</v>
      </c>
      <c r="C2085">
        <v>40</v>
      </c>
      <c r="D2085" s="34" t="s">
        <v>171</v>
      </c>
      <c r="E2085" s="34" t="s">
        <v>172</v>
      </c>
      <c r="F2085" s="35">
        <v>16.95</v>
      </c>
      <c r="G2085" s="36">
        <v>0.1</v>
      </c>
      <c r="H2085" s="35">
        <v>15.26</v>
      </c>
      <c r="I2085" s="35">
        <v>6.53</v>
      </c>
      <c r="J2085">
        <v>11</v>
      </c>
      <c r="K2085">
        <v>3011</v>
      </c>
      <c r="L2085" s="37">
        <f t="shared" si="96"/>
        <v>167.85999999999999</v>
      </c>
      <c r="M2085" s="35">
        <f t="shared" si="97"/>
        <v>1.6899999999999995</v>
      </c>
      <c r="N2085" s="35">
        <f t="shared" si="98"/>
        <v>96.03</v>
      </c>
    </row>
    <row r="2086" spans="1:14">
      <c r="A2086" s="33">
        <v>41352</v>
      </c>
      <c r="B2086" s="29">
        <v>1421</v>
      </c>
      <c r="C2086">
        <v>40</v>
      </c>
      <c r="D2086" s="34" t="s">
        <v>173</v>
      </c>
      <c r="E2086" s="34" t="s">
        <v>172</v>
      </c>
      <c r="F2086" s="35">
        <v>16.95</v>
      </c>
      <c r="G2086" s="36">
        <v>0</v>
      </c>
      <c r="H2086" s="35">
        <v>16.95</v>
      </c>
      <c r="I2086" s="35">
        <v>6.53</v>
      </c>
      <c r="J2086">
        <v>15</v>
      </c>
      <c r="K2086">
        <v>3028</v>
      </c>
      <c r="L2086" s="37">
        <f t="shared" si="96"/>
        <v>254.25</v>
      </c>
      <c r="M2086" s="35">
        <f t="shared" si="97"/>
        <v>0</v>
      </c>
      <c r="N2086" s="35">
        <f t="shared" si="98"/>
        <v>156.29999999999998</v>
      </c>
    </row>
    <row r="2087" spans="1:14">
      <c r="A2087" s="33">
        <v>41352</v>
      </c>
      <c r="B2087" s="29">
        <v>1422</v>
      </c>
      <c r="C2087">
        <v>6</v>
      </c>
      <c r="D2087" s="34" t="s">
        <v>171</v>
      </c>
      <c r="E2087" s="34" t="s">
        <v>172</v>
      </c>
      <c r="F2087" s="35">
        <v>55.95</v>
      </c>
      <c r="G2087" s="36">
        <v>0</v>
      </c>
      <c r="H2087" s="35">
        <v>55.95</v>
      </c>
      <c r="I2087" s="35">
        <v>16.059999999999999</v>
      </c>
      <c r="J2087">
        <v>22</v>
      </c>
      <c r="K2087">
        <v>3020</v>
      </c>
      <c r="L2087" s="37">
        <f t="shared" si="96"/>
        <v>1230.9000000000001</v>
      </c>
      <c r="M2087" s="35">
        <f t="shared" si="97"/>
        <v>0</v>
      </c>
      <c r="N2087" s="35">
        <f t="shared" si="98"/>
        <v>877.58</v>
      </c>
    </row>
    <row r="2088" spans="1:14">
      <c r="A2088" s="33">
        <v>41352</v>
      </c>
      <c r="B2088" s="29">
        <v>1422</v>
      </c>
      <c r="C2088">
        <v>44</v>
      </c>
      <c r="D2088" s="34" t="s">
        <v>171</v>
      </c>
      <c r="E2088" s="34" t="s">
        <v>172</v>
      </c>
      <c r="F2088" s="35">
        <v>38.950000000000003</v>
      </c>
      <c r="G2088" s="36">
        <v>0</v>
      </c>
      <c r="H2088" s="35">
        <v>38.950000000000003</v>
      </c>
      <c r="I2088" s="35">
        <v>24.76</v>
      </c>
      <c r="J2088">
        <v>23</v>
      </c>
      <c r="K2088">
        <v>3020</v>
      </c>
      <c r="L2088" s="37">
        <f t="shared" si="96"/>
        <v>895.85</v>
      </c>
      <c r="M2088" s="35">
        <f t="shared" si="97"/>
        <v>0</v>
      </c>
      <c r="N2088" s="35">
        <f t="shared" si="98"/>
        <v>326.37</v>
      </c>
    </row>
    <row r="2089" spans="1:14">
      <c r="A2089" s="33">
        <v>41352</v>
      </c>
      <c r="B2089" s="29">
        <v>1423</v>
      </c>
      <c r="C2089">
        <v>31</v>
      </c>
      <c r="D2089" s="34" t="s">
        <v>173</v>
      </c>
      <c r="E2089" s="34" t="s">
        <v>172</v>
      </c>
      <c r="F2089" s="35">
        <v>0.95</v>
      </c>
      <c r="G2089" s="36">
        <v>0</v>
      </c>
      <c r="H2089" s="35">
        <v>0.95</v>
      </c>
      <c r="I2089" s="35">
        <v>0.34</v>
      </c>
      <c r="J2089">
        <v>5</v>
      </c>
      <c r="K2089">
        <v>3017</v>
      </c>
      <c r="L2089" s="37">
        <f t="shared" si="96"/>
        <v>4.75</v>
      </c>
      <c r="M2089" s="35">
        <f t="shared" si="97"/>
        <v>0</v>
      </c>
      <c r="N2089" s="35">
        <f t="shared" si="98"/>
        <v>3.0499999999999994</v>
      </c>
    </row>
    <row r="2090" spans="1:14">
      <c r="A2090" s="33">
        <v>41352</v>
      </c>
      <c r="B2090" s="29">
        <v>1424</v>
      </c>
      <c r="C2090">
        <v>40</v>
      </c>
      <c r="D2090" s="34" t="s">
        <v>171</v>
      </c>
      <c r="E2090" s="34" t="s">
        <v>172</v>
      </c>
      <c r="F2090" s="35">
        <v>16.95</v>
      </c>
      <c r="G2090" s="36">
        <v>0.1</v>
      </c>
      <c r="H2090" s="35">
        <v>15.26</v>
      </c>
      <c r="I2090" s="35">
        <v>6.53</v>
      </c>
      <c r="J2090">
        <v>30</v>
      </c>
      <c r="K2090">
        <v>3031</v>
      </c>
      <c r="L2090" s="37">
        <f t="shared" si="96"/>
        <v>457.8</v>
      </c>
      <c r="M2090" s="35">
        <f t="shared" si="97"/>
        <v>1.6899999999999995</v>
      </c>
      <c r="N2090" s="35">
        <f t="shared" si="98"/>
        <v>261.90000000000003</v>
      </c>
    </row>
    <row r="2091" spans="1:14">
      <c r="A2091" s="33">
        <v>41352</v>
      </c>
      <c r="B2091" s="29">
        <v>1424</v>
      </c>
      <c r="C2091">
        <v>8</v>
      </c>
      <c r="D2091" s="34" t="s">
        <v>171</v>
      </c>
      <c r="E2091" s="34" t="s">
        <v>172</v>
      </c>
      <c r="F2091" s="35">
        <v>7.95</v>
      </c>
      <c r="G2091" s="36">
        <v>0</v>
      </c>
      <c r="H2091" s="35">
        <v>7.95</v>
      </c>
      <c r="I2091" s="35">
        <v>4.53</v>
      </c>
      <c r="J2091">
        <v>5</v>
      </c>
      <c r="K2091">
        <v>3031</v>
      </c>
      <c r="L2091" s="37">
        <f t="shared" si="96"/>
        <v>39.75</v>
      </c>
      <c r="M2091" s="35">
        <f t="shared" si="97"/>
        <v>0</v>
      </c>
      <c r="N2091" s="35">
        <f t="shared" si="98"/>
        <v>17.100000000000001</v>
      </c>
    </row>
    <row r="2092" spans="1:14">
      <c r="A2092" s="33">
        <v>41352</v>
      </c>
      <c r="B2092" s="29">
        <v>1425</v>
      </c>
      <c r="C2092">
        <v>49</v>
      </c>
      <c r="D2092" s="34" t="s">
        <v>173</v>
      </c>
      <c r="E2092" s="34" t="s">
        <v>172</v>
      </c>
      <c r="F2092" s="35">
        <v>63.95</v>
      </c>
      <c r="G2092" s="36">
        <v>0.1</v>
      </c>
      <c r="H2092" s="35">
        <v>57.56</v>
      </c>
      <c r="I2092" s="35">
        <v>27.1</v>
      </c>
      <c r="J2092">
        <v>2</v>
      </c>
      <c r="K2092">
        <v>3018</v>
      </c>
      <c r="L2092" s="37">
        <f t="shared" si="96"/>
        <v>115.12</v>
      </c>
      <c r="M2092" s="35">
        <f t="shared" si="97"/>
        <v>6.3900000000000006</v>
      </c>
      <c r="N2092" s="35">
        <f t="shared" si="98"/>
        <v>60.92</v>
      </c>
    </row>
    <row r="2093" spans="1:14">
      <c r="A2093" s="33">
        <v>41352</v>
      </c>
      <c r="B2093" s="29">
        <v>1426</v>
      </c>
      <c r="C2093">
        <v>13</v>
      </c>
      <c r="D2093" s="34" t="s">
        <v>171</v>
      </c>
      <c r="E2093" s="34" t="s">
        <v>172</v>
      </c>
      <c r="F2093" s="35">
        <v>26.95</v>
      </c>
      <c r="G2093" s="36">
        <v>0.1</v>
      </c>
      <c r="H2093" s="35">
        <v>24.26</v>
      </c>
      <c r="I2093" s="35">
        <v>13.26</v>
      </c>
      <c r="J2093">
        <v>5</v>
      </c>
      <c r="K2093">
        <v>3023</v>
      </c>
      <c r="L2093" s="37">
        <f t="shared" si="96"/>
        <v>121.30000000000001</v>
      </c>
      <c r="M2093" s="35">
        <f t="shared" si="97"/>
        <v>2.6899999999999977</v>
      </c>
      <c r="N2093" s="35">
        <f t="shared" si="98"/>
        <v>55.000000000000007</v>
      </c>
    </row>
    <row r="2094" spans="1:14">
      <c r="A2094" s="33">
        <v>41352</v>
      </c>
      <c r="B2094" s="29">
        <v>1427</v>
      </c>
      <c r="C2094">
        <v>42</v>
      </c>
      <c r="D2094" s="34" t="s">
        <v>173</v>
      </c>
      <c r="E2094" s="34" t="s">
        <v>172</v>
      </c>
      <c r="F2094" s="35">
        <v>35.950000000000003</v>
      </c>
      <c r="G2094" s="36">
        <v>0</v>
      </c>
      <c r="H2094" s="35">
        <v>35.950000000000003</v>
      </c>
      <c r="I2094" s="35">
        <v>20.25</v>
      </c>
      <c r="J2094">
        <v>1</v>
      </c>
      <c r="K2094">
        <v>3012</v>
      </c>
      <c r="L2094" s="37">
        <f t="shared" si="96"/>
        <v>35.950000000000003</v>
      </c>
      <c r="M2094" s="35">
        <f t="shared" si="97"/>
        <v>0</v>
      </c>
      <c r="N2094" s="35">
        <f t="shared" si="98"/>
        <v>15.700000000000003</v>
      </c>
    </row>
    <row r="2095" spans="1:14">
      <c r="A2095" s="33">
        <v>41352</v>
      </c>
      <c r="B2095" s="29">
        <v>1428</v>
      </c>
      <c r="C2095">
        <v>3</v>
      </c>
      <c r="D2095" s="34" t="s">
        <v>171</v>
      </c>
      <c r="E2095" s="34" t="s">
        <v>172</v>
      </c>
      <c r="F2095" s="35">
        <v>59.95</v>
      </c>
      <c r="G2095" s="36">
        <v>0</v>
      </c>
      <c r="H2095" s="35">
        <v>59.95</v>
      </c>
      <c r="I2095" s="35">
        <v>28.73</v>
      </c>
      <c r="J2095">
        <v>8</v>
      </c>
      <c r="K2095">
        <v>3020</v>
      </c>
      <c r="L2095" s="37">
        <f t="shared" si="96"/>
        <v>479.6</v>
      </c>
      <c r="M2095" s="35">
        <f t="shared" si="97"/>
        <v>0</v>
      </c>
      <c r="N2095" s="35">
        <f t="shared" si="98"/>
        <v>249.76000000000002</v>
      </c>
    </row>
    <row r="2096" spans="1:14">
      <c r="A2096" s="33">
        <v>41352</v>
      </c>
      <c r="B2096" s="29">
        <v>1429</v>
      </c>
      <c r="C2096">
        <v>22</v>
      </c>
      <c r="D2096" s="34" t="s">
        <v>173</v>
      </c>
      <c r="E2096" s="34" t="s">
        <v>172</v>
      </c>
      <c r="F2096" s="35">
        <v>0.95</v>
      </c>
      <c r="G2096" s="36">
        <v>0</v>
      </c>
      <c r="H2096" s="35">
        <v>0.95</v>
      </c>
      <c r="I2096" s="35">
        <v>0.56999999999999995</v>
      </c>
      <c r="J2096">
        <v>13</v>
      </c>
      <c r="K2096">
        <v>3027</v>
      </c>
      <c r="L2096" s="37">
        <f t="shared" si="96"/>
        <v>12.35</v>
      </c>
      <c r="M2096" s="35">
        <f t="shared" si="97"/>
        <v>0</v>
      </c>
      <c r="N2096" s="35">
        <f t="shared" si="98"/>
        <v>4.9400000000000004</v>
      </c>
    </row>
    <row r="2097" spans="1:14">
      <c r="A2097" s="33">
        <v>41352</v>
      </c>
      <c r="B2097" s="29">
        <v>1430</v>
      </c>
      <c r="C2097">
        <v>7</v>
      </c>
      <c r="D2097" s="34" t="s">
        <v>171</v>
      </c>
      <c r="E2097" s="34" t="s">
        <v>172</v>
      </c>
      <c r="F2097" s="35">
        <v>20.95</v>
      </c>
      <c r="G2097" s="36">
        <v>0</v>
      </c>
      <c r="H2097" s="35">
        <v>20.95</v>
      </c>
      <c r="I2097" s="35">
        <v>10.039999999999999</v>
      </c>
      <c r="J2097">
        <v>18</v>
      </c>
      <c r="K2097">
        <v>3014</v>
      </c>
      <c r="L2097" s="37">
        <f t="shared" si="96"/>
        <v>377.09999999999997</v>
      </c>
      <c r="M2097" s="35">
        <f t="shared" si="97"/>
        <v>0</v>
      </c>
      <c r="N2097" s="35">
        <f t="shared" si="98"/>
        <v>196.38</v>
      </c>
    </row>
    <row r="2098" spans="1:14">
      <c r="A2098" s="33">
        <v>41352</v>
      </c>
      <c r="B2098" s="29">
        <v>1431</v>
      </c>
      <c r="C2098">
        <v>33</v>
      </c>
      <c r="D2098" s="34" t="s">
        <v>171</v>
      </c>
      <c r="E2098" s="34" t="s">
        <v>172</v>
      </c>
      <c r="F2098" s="35">
        <v>19.95</v>
      </c>
      <c r="G2098" s="36">
        <v>0</v>
      </c>
      <c r="H2098" s="35">
        <v>19.95</v>
      </c>
      <c r="I2098" s="35">
        <v>9.7799999999999994</v>
      </c>
      <c r="J2098">
        <v>10</v>
      </c>
      <c r="K2098">
        <v>3018</v>
      </c>
      <c r="L2098" s="37">
        <f t="shared" si="96"/>
        <v>199.5</v>
      </c>
      <c r="M2098" s="35">
        <f t="shared" si="97"/>
        <v>0</v>
      </c>
      <c r="N2098" s="35">
        <f t="shared" si="98"/>
        <v>101.7</v>
      </c>
    </row>
    <row r="2099" spans="1:14">
      <c r="A2099" s="33">
        <v>41352</v>
      </c>
      <c r="B2099" s="29">
        <v>1432</v>
      </c>
      <c r="C2099">
        <v>13</v>
      </c>
      <c r="D2099" s="34" t="s">
        <v>173</v>
      </c>
      <c r="E2099" s="34" t="s">
        <v>172</v>
      </c>
      <c r="F2099" s="35">
        <v>26.95</v>
      </c>
      <c r="G2099" s="36">
        <v>0</v>
      </c>
      <c r="H2099" s="35">
        <v>26.95</v>
      </c>
      <c r="I2099" s="35">
        <v>13.26</v>
      </c>
      <c r="J2099">
        <v>12</v>
      </c>
      <c r="K2099">
        <v>3010</v>
      </c>
      <c r="L2099" s="37">
        <f t="shared" si="96"/>
        <v>323.39999999999998</v>
      </c>
      <c r="M2099" s="35">
        <f t="shared" si="97"/>
        <v>0</v>
      </c>
      <c r="N2099" s="35">
        <f t="shared" si="98"/>
        <v>164.28</v>
      </c>
    </row>
    <row r="2100" spans="1:14">
      <c r="A2100" s="33">
        <v>41352</v>
      </c>
      <c r="B2100" s="29">
        <v>1432</v>
      </c>
      <c r="C2100">
        <v>30</v>
      </c>
      <c r="D2100" s="34" t="s">
        <v>173</v>
      </c>
      <c r="E2100" s="34" t="s">
        <v>172</v>
      </c>
      <c r="F2100" s="35">
        <v>10.95</v>
      </c>
      <c r="G2100" s="36">
        <v>0</v>
      </c>
      <c r="H2100" s="35">
        <v>10.95</v>
      </c>
      <c r="I2100" s="35">
        <v>4.8</v>
      </c>
      <c r="J2100">
        <v>6</v>
      </c>
      <c r="K2100">
        <v>3010</v>
      </c>
      <c r="L2100" s="37">
        <f t="shared" si="96"/>
        <v>65.699999999999989</v>
      </c>
      <c r="M2100" s="35">
        <f t="shared" si="97"/>
        <v>0</v>
      </c>
      <c r="N2100" s="35">
        <f t="shared" si="98"/>
        <v>36.9</v>
      </c>
    </row>
    <row r="2101" spans="1:14">
      <c r="A2101" s="33">
        <v>41352</v>
      </c>
      <c r="B2101" s="29">
        <v>1433</v>
      </c>
      <c r="C2101">
        <v>4</v>
      </c>
      <c r="D2101" s="34" t="s">
        <v>171</v>
      </c>
      <c r="E2101" s="34" t="s">
        <v>172</v>
      </c>
      <c r="F2101" s="35">
        <v>73.95</v>
      </c>
      <c r="G2101" s="36">
        <v>0</v>
      </c>
      <c r="H2101" s="35">
        <v>73.95</v>
      </c>
      <c r="I2101" s="35">
        <v>38.86</v>
      </c>
      <c r="J2101">
        <v>1</v>
      </c>
      <c r="K2101">
        <v>3022</v>
      </c>
      <c r="L2101" s="37">
        <f t="shared" si="96"/>
        <v>73.95</v>
      </c>
      <c r="M2101" s="35">
        <f t="shared" si="97"/>
        <v>0</v>
      </c>
      <c r="N2101" s="35">
        <f t="shared" si="98"/>
        <v>35.090000000000003</v>
      </c>
    </row>
    <row r="2102" spans="1:14">
      <c r="A2102" s="33">
        <v>41352</v>
      </c>
      <c r="B2102" s="29">
        <v>1434</v>
      </c>
      <c r="C2102">
        <v>40</v>
      </c>
      <c r="D2102" s="34" t="s">
        <v>173</v>
      </c>
      <c r="E2102" s="34" t="s">
        <v>172</v>
      </c>
      <c r="F2102" s="35">
        <v>16.95</v>
      </c>
      <c r="G2102" s="36">
        <v>0</v>
      </c>
      <c r="H2102" s="35">
        <v>16.95</v>
      </c>
      <c r="I2102" s="35">
        <v>6.53</v>
      </c>
      <c r="J2102">
        <v>19</v>
      </c>
      <c r="K2102">
        <v>3012</v>
      </c>
      <c r="L2102" s="37">
        <f t="shared" si="96"/>
        <v>322.05</v>
      </c>
      <c r="M2102" s="35">
        <f t="shared" si="97"/>
        <v>0</v>
      </c>
      <c r="N2102" s="35">
        <f t="shared" si="98"/>
        <v>197.97999999999996</v>
      </c>
    </row>
    <row r="2103" spans="1:14">
      <c r="A2103" s="33">
        <v>41353</v>
      </c>
      <c r="B2103" s="29">
        <v>1435</v>
      </c>
      <c r="C2103">
        <v>5</v>
      </c>
      <c r="D2103" s="34" t="s">
        <v>167</v>
      </c>
      <c r="E2103" s="34" t="s">
        <v>172</v>
      </c>
      <c r="F2103" s="35">
        <v>24.95</v>
      </c>
      <c r="G2103" s="36">
        <v>0</v>
      </c>
      <c r="H2103" s="35">
        <v>24.95</v>
      </c>
      <c r="I2103" s="35">
        <v>12.27</v>
      </c>
      <c r="J2103">
        <v>7</v>
      </c>
      <c r="K2103">
        <v>3012</v>
      </c>
      <c r="L2103" s="37">
        <f t="shared" si="96"/>
        <v>174.65</v>
      </c>
      <c r="M2103" s="35">
        <f t="shared" si="97"/>
        <v>0</v>
      </c>
      <c r="N2103" s="35">
        <f t="shared" si="98"/>
        <v>88.759999999999991</v>
      </c>
    </row>
    <row r="2104" spans="1:14">
      <c r="A2104" s="33">
        <v>41353</v>
      </c>
      <c r="B2104" s="29">
        <v>1435</v>
      </c>
      <c r="C2104">
        <v>7</v>
      </c>
      <c r="D2104" s="34" t="s">
        <v>167</v>
      </c>
      <c r="E2104" s="34" t="s">
        <v>172</v>
      </c>
      <c r="F2104" s="35">
        <v>20.95</v>
      </c>
      <c r="G2104" s="36">
        <v>0</v>
      </c>
      <c r="H2104" s="35">
        <v>20.95</v>
      </c>
      <c r="I2104" s="35">
        <v>10.039999999999999</v>
      </c>
      <c r="J2104">
        <v>6</v>
      </c>
      <c r="K2104">
        <v>3012</v>
      </c>
      <c r="L2104" s="37">
        <f t="shared" si="96"/>
        <v>125.69999999999999</v>
      </c>
      <c r="M2104" s="35">
        <f t="shared" si="97"/>
        <v>0</v>
      </c>
      <c r="N2104" s="35">
        <f t="shared" si="98"/>
        <v>65.460000000000008</v>
      </c>
    </row>
    <row r="2105" spans="1:14">
      <c r="A2105" s="33">
        <v>41353</v>
      </c>
      <c r="B2105" s="29">
        <v>1435</v>
      </c>
      <c r="C2105">
        <v>17</v>
      </c>
      <c r="D2105" s="34" t="s">
        <v>167</v>
      </c>
      <c r="E2105" s="34" t="s">
        <v>172</v>
      </c>
      <c r="F2105" s="35">
        <v>49.95</v>
      </c>
      <c r="G2105" s="36">
        <v>0</v>
      </c>
      <c r="H2105" s="35">
        <v>49.95</v>
      </c>
      <c r="I2105" s="35">
        <v>23.93</v>
      </c>
      <c r="J2105">
        <v>16</v>
      </c>
      <c r="K2105">
        <v>3012</v>
      </c>
      <c r="L2105" s="37">
        <f t="shared" si="96"/>
        <v>799.2</v>
      </c>
      <c r="M2105" s="35">
        <f t="shared" si="97"/>
        <v>0</v>
      </c>
      <c r="N2105" s="35">
        <f t="shared" si="98"/>
        <v>416.32000000000005</v>
      </c>
    </row>
    <row r="2106" spans="1:14">
      <c r="A2106" s="33">
        <v>41353</v>
      </c>
      <c r="B2106" s="29">
        <v>1435</v>
      </c>
      <c r="C2106">
        <v>11</v>
      </c>
      <c r="D2106" s="34" t="s">
        <v>167</v>
      </c>
      <c r="E2106" s="34" t="s">
        <v>172</v>
      </c>
      <c r="F2106" s="35">
        <v>65.95</v>
      </c>
      <c r="G2106" s="36">
        <v>0</v>
      </c>
      <c r="H2106" s="35">
        <v>65.95</v>
      </c>
      <c r="I2106" s="35">
        <v>37.97</v>
      </c>
      <c r="J2106">
        <v>15</v>
      </c>
      <c r="K2106">
        <v>3012</v>
      </c>
      <c r="L2106" s="37">
        <f t="shared" si="96"/>
        <v>989.25</v>
      </c>
      <c r="M2106" s="35">
        <f t="shared" si="97"/>
        <v>0</v>
      </c>
      <c r="N2106" s="35">
        <f t="shared" si="98"/>
        <v>419.70000000000005</v>
      </c>
    </row>
    <row r="2107" spans="1:14">
      <c r="A2107" s="33">
        <v>41353</v>
      </c>
      <c r="B2107" s="29">
        <v>1435</v>
      </c>
      <c r="C2107">
        <v>31</v>
      </c>
      <c r="D2107" s="34" t="s">
        <v>167</v>
      </c>
      <c r="E2107" s="34" t="s">
        <v>172</v>
      </c>
      <c r="F2107" s="35">
        <v>0.95</v>
      </c>
      <c r="G2107" s="36">
        <v>0</v>
      </c>
      <c r="H2107" s="35">
        <v>0.95</v>
      </c>
      <c r="I2107" s="35">
        <v>0.34</v>
      </c>
      <c r="J2107">
        <v>10</v>
      </c>
      <c r="K2107">
        <v>3012</v>
      </c>
      <c r="L2107" s="37">
        <f t="shared" si="96"/>
        <v>9.5</v>
      </c>
      <c r="M2107" s="35">
        <f t="shared" si="97"/>
        <v>0</v>
      </c>
      <c r="N2107" s="35">
        <f t="shared" si="98"/>
        <v>6.0999999999999988</v>
      </c>
    </row>
    <row r="2108" spans="1:14">
      <c r="A2108" s="33">
        <v>41353</v>
      </c>
      <c r="B2108" s="29">
        <v>1435</v>
      </c>
      <c r="C2108">
        <v>46</v>
      </c>
      <c r="D2108" s="34" t="s">
        <v>167</v>
      </c>
      <c r="E2108" s="34" t="s">
        <v>172</v>
      </c>
      <c r="F2108" s="35">
        <v>55.95</v>
      </c>
      <c r="G2108" s="36">
        <v>0.2</v>
      </c>
      <c r="H2108" s="35">
        <v>44.76</v>
      </c>
      <c r="I2108" s="35">
        <v>32.47</v>
      </c>
      <c r="J2108">
        <v>20</v>
      </c>
      <c r="K2108">
        <v>3012</v>
      </c>
      <c r="L2108" s="37">
        <f t="shared" si="96"/>
        <v>895.19999999999993</v>
      </c>
      <c r="M2108" s="35">
        <f t="shared" si="97"/>
        <v>11.190000000000005</v>
      </c>
      <c r="N2108" s="35">
        <f t="shared" si="98"/>
        <v>245.79999999999998</v>
      </c>
    </row>
    <row r="2109" spans="1:14">
      <c r="A2109" s="33">
        <v>41354</v>
      </c>
      <c r="B2109" s="29">
        <v>1436</v>
      </c>
      <c r="C2109">
        <v>11</v>
      </c>
      <c r="D2109" s="34" t="s">
        <v>173</v>
      </c>
      <c r="E2109" s="34" t="s">
        <v>172</v>
      </c>
      <c r="F2109" s="35">
        <v>65.95</v>
      </c>
      <c r="G2109" s="36">
        <v>0</v>
      </c>
      <c r="H2109" s="35">
        <v>65.95</v>
      </c>
      <c r="I2109" s="35">
        <v>37.97</v>
      </c>
      <c r="J2109">
        <v>8</v>
      </c>
      <c r="K2109">
        <v>3029</v>
      </c>
      <c r="L2109" s="37">
        <f t="shared" si="96"/>
        <v>527.6</v>
      </c>
      <c r="M2109" s="35">
        <f t="shared" si="97"/>
        <v>0</v>
      </c>
      <c r="N2109" s="35">
        <f t="shared" si="98"/>
        <v>223.84000000000003</v>
      </c>
    </row>
    <row r="2110" spans="1:14">
      <c r="A2110" s="33">
        <v>41354</v>
      </c>
      <c r="B2110" s="29">
        <v>1437</v>
      </c>
      <c r="C2110">
        <v>17</v>
      </c>
      <c r="D2110" s="34" t="s">
        <v>173</v>
      </c>
      <c r="E2110" s="34" t="s">
        <v>172</v>
      </c>
      <c r="F2110" s="35">
        <v>49.95</v>
      </c>
      <c r="G2110" s="36">
        <v>0</v>
      </c>
      <c r="H2110" s="35">
        <v>49.95</v>
      </c>
      <c r="I2110" s="35">
        <v>23.93</v>
      </c>
      <c r="J2110">
        <v>30</v>
      </c>
      <c r="K2110">
        <v>3015</v>
      </c>
      <c r="L2110" s="37">
        <f t="shared" si="96"/>
        <v>1498.5</v>
      </c>
      <c r="M2110" s="35">
        <f t="shared" si="97"/>
        <v>0</v>
      </c>
      <c r="N2110" s="35">
        <f t="shared" si="98"/>
        <v>780.60000000000014</v>
      </c>
    </row>
    <row r="2111" spans="1:14">
      <c r="A2111" s="33">
        <v>41354</v>
      </c>
      <c r="B2111" s="29">
        <v>1438</v>
      </c>
      <c r="C2111">
        <v>30</v>
      </c>
      <c r="D2111" s="34" t="s">
        <v>173</v>
      </c>
      <c r="E2111" s="34" t="s">
        <v>172</v>
      </c>
      <c r="F2111" s="35">
        <v>10.95</v>
      </c>
      <c r="G2111" s="36">
        <v>0</v>
      </c>
      <c r="H2111" s="35">
        <v>10.95</v>
      </c>
      <c r="I2111" s="35">
        <v>4.8</v>
      </c>
      <c r="J2111">
        <v>2</v>
      </c>
      <c r="K2111">
        <v>3025</v>
      </c>
      <c r="L2111" s="37">
        <f t="shared" si="96"/>
        <v>21.9</v>
      </c>
      <c r="M2111" s="35">
        <f t="shared" si="97"/>
        <v>0</v>
      </c>
      <c r="N2111" s="35">
        <f t="shared" si="98"/>
        <v>12.299999999999999</v>
      </c>
    </row>
    <row r="2112" spans="1:14">
      <c r="A2112" s="33">
        <v>41355</v>
      </c>
      <c r="B2112" s="29">
        <v>1439</v>
      </c>
      <c r="C2112">
        <v>25</v>
      </c>
      <c r="D2112" s="34" t="s">
        <v>169</v>
      </c>
      <c r="E2112" s="34" t="s">
        <v>172</v>
      </c>
      <c r="F2112" s="35">
        <v>0.95</v>
      </c>
      <c r="G2112" s="36">
        <v>0</v>
      </c>
      <c r="H2112" s="35">
        <v>0.95</v>
      </c>
      <c r="I2112" s="35">
        <v>0.35</v>
      </c>
      <c r="J2112">
        <v>27</v>
      </c>
      <c r="K2112">
        <v>3018</v>
      </c>
      <c r="L2112" s="37">
        <f t="shared" si="96"/>
        <v>25.65</v>
      </c>
      <c r="M2112" s="35">
        <f t="shared" si="97"/>
        <v>0</v>
      </c>
      <c r="N2112" s="35">
        <f t="shared" si="98"/>
        <v>16.2</v>
      </c>
    </row>
    <row r="2113" spans="1:14">
      <c r="A2113" s="33">
        <v>41355</v>
      </c>
      <c r="B2113" s="29">
        <v>1440</v>
      </c>
      <c r="C2113">
        <v>14</v>
      </c>
      <c r="D2113" s="34" t="s">
        <v>170</v>
      </c>
      <c r="E2113" s="34" t="s">
        <v>172</v>
      </c>
      <c r="F2113" s="35">
        <v>31.95</v>
      </c>
      <c r="G2113" s="36">
        <v>0</v>
      </c>
      <c r="H2113" s="35">
        <v>31.95</v>
      </c>
      <c r="I2113" s="35">
        <v>17.38</v>
      </c>
      <c r="J2113">
        <v>3</v>
      </c>
      <c r="K2113">
        <v>3023</v>
      </c>
      <c r="L2113" s="37">
        <f t="shared" si="96"/>
        <v>95.85</v>
      </c>
      <c r="M2113" s="35">
        <f t="shared" si="97"/>
        <v>0</v>
      </c>
      <c r="N2113" s="35">
        <f t="shared" si="98"/>
        <v>43.71</v>
      </c>
    </row>
    <row r="2114" spans="1:14">
      <c r="A2114" s="33">
        <v>41355</v>
      </c>
      <c r="B2114" s="29">
        <v>1441</v>
      </c>
      <c r="C2114">
        <v>24</v>
      </c>
      <c r="D2114" s="34" t="s">
        <v>169</v>
      </c>
      <c r="E2114" s="34" t="s">
        <v>172</v>
      </c>
      <c r="F2114" s="35">
        <v>27.95</v>
      </c>
      <c r="G2114" s="36">
        <v>0</v>
      </c>
      <c r="H2114" s="35">
        <v>27.95</v>
      </c>
      <c r="I2114" s="35">
        <v>16.8</v>
      </c>
      <c r="J2114">
        <v>20</v>
      </c>
      <c r="K2114">
        <v>3023</v>
      </c>
      <c r="L2114" s="37">
        <f t="shared" si="96"/>
        <v>559</v>
      </c>
      <c r="M2114" s="35">
        <f t="shared" si="97"/>
        <v>0</v>
      </c>
      <c r="N2114" s="35">
        <f t="shared" si="98"/>
        <v>222.99999999999997</v>
      </c>
    </row>
    <row r="2115" spans="1:14">
      <c r="A2115" s="33">
        <v>41355</v>
      </c>
      <c r="B2115" s="29">
        <v>1441</v>
      </c>
      <c r="C2115">
        <v>22</v>
      </c>
      <c r="D2115" s="34" t="s">
        <v>169</v>
      </c>
      <c r="E2115" s="34" t="s">
        <v>172</v>
      </c>
      <c r="F2115" s="35">
        <v>0.95</v>
      </c>
      <c r="G2115" s="36">
        <v>0</v>
      </c>
      <c r="H2115" s="35">
        <v>0.95</v>
      </c>
      <c r="I2115" s="35">
        <v>0.56999999999999995</v>
      </c>
      <c r="J2115">
        <v>4</v>
      </c>
      <c r="K2115">
        <v>3023</v>
      </c>
      <c r="L2115" s="37">
        <f t="shared" ref="L2115:L2178" si="99">H2115*J2115</f>
        <v>3.8</v>
      </c>
      <c r="M2115" s="35">
        <f t="shared" ref="M2115:M2178" si="100">F2115-H2115</f>
        <v>0</v>
      </c>
      <c r="N2115" s="35">
        <f t="shared" ref="N2115:N2178" si="101">(H2115-I2115)*J2115</f>
        <v>1.52</v>
      </c>
    </row>
    <row r="2116" spans="1:14">
      <c r="A2116" s="33">
        <v>41355</v>
      </c>
      <c r="B2116" s="29">
        <v>1442</v>
      </c>
      <c r="C2116">
        <v>6</v>
      </c>
      <c r="D2116" s="34" t="s">
        <v>170</v>
      </c>
      <c r="E2116" s="34" t="s">
        <v>172</v>
      </c>
      <c r="F2116" s="35">
        <v>55.95</v>
      </c>
      <c r="G2116" s="36">
        <v>0</v>
      </c>
      <c r="H2116" s="35">
        <v>55.95</v>
      </c>
      <c r="I2116" s="35">
        <v>16.059999999999999</v>
      </c>
      <c r="J2116">
        <v>10</v>
      </c>
      <c r="K2116">
        <v>3024</v>
      </c>
      <c r="L2116" s="37">
        <f t="shared" si="99"/>
        <v>559.5</v>
      </c>
      <c r="M2116" s="35">
        <f t="shared" si="100"/>
        <v>0</v>
      </c>
      <c r="N2116" s="35">
        <f t="shared" si="101"/>
        <v>398.9</v>
      </c>
    </row>
    <row r="2117" spans="1:14">
      <c r="A2117" s="33">
        <v>41355</v>
      </c>
      <c r="B2117" s="29">
        <v>1443</v>
      </c>
      <c r="C2117">
        <v>2</v>
      </c>
      <c r="D2117" s="34" t="s">
        <v>170</v>
      </c>
      <c r="E2117" s="34" t="s">
        <v>172</v>
      </c>
      <c r="F2117" s="35">
        <v>44.95</v>
      </c>
      <c r="G2117" s="36">
        <v>0</v>
      </c>
      <c r="H2117" s="35">
        <v>44.95</v>
      </c>
      <c r="I2117" s="35">
        <v>27.95</v>
      </c>
      <c r="J2117">
        <v>7</v>
      </c>
      <c r="K2117">
        <v>3021</v>
      </c>
      <c r="L2117" s="37">
        <f t="shared" si="99"/>
        <v>314.65000000000003</v>
      </c>
      <c r="M2117" s="35">
        <f t="shared" si="100"/>
        <v>0</v>
      </c>
      <c r="N2117" s="35">
        <f t="shared" si="101"/>
        <v>119.00000000000003</v>
      </c>
    </row>
    <row r="2118" spans="1:14">
      <c r="A2118" s="33">
        <v>41355</v>
      </c>
      <c r="B2118" s="29">
        <v>1444</v>
      </c>
      <c r="C2118">
        <v>41</v>
      </c>
      <c r="D2118" s="34" t="s">
        <v>169</v>
      </c>
      <c r="E2118" s="34" t="s">
        <v>172</v>
      </c>
      <c r="F2118" s="35">
        <v>18.95</v>
      </c>
      <c r="G2118" s="36">
        <v>0</v>
      </c>
      <c r="H2118" s="35">
        <v>18.95</v>
      </c>
      <c r="I2118" s="35">
        <v>9.98</v>
      </c>
      <c r="J2118">
        <v>17</v>
      </c>
      <c r="K2118">
        <v>3031</v>
      </c>
      <c r="L2118" s="37">
        <f t="shared" si="99"/>
        <v>322.14999999999998</v>
      </c>
      <c r="M2118" s="35">
        <f t="shared" si="100"/>
        <v>0</v>
      </c>
      <c r="N2118" s="35">
        <f t="shared" si="101"/>
        <v>152.48999999999998</v>
      </c>
    </row>
    <row r="2119" spans="1:14">
      <c r="A2119" s="33">
        <v>41355</v>
      </c>
      <c r="B2119" s="29">
        <v>1444</v>
      </c>
      <c r="C2119">
        <v>33</v>
      </c>
      <c r="D2119" s="34" t="s">
        <v>169</v>
      </c>
      <c r="E2119" s="34" t="s">
        <v>172</v>
      </c>
      <c r="F2119" s="35">
        <v>19.95</v>
      </c>
      <c r="G2119" s="36">
        <v>0</v>
      </c>
      <c r="H2119" s="35">
        <v>19.95</v>
      </c>
      <c r="I2119" s="35">
        <v>9.7799999999999994</v>
      </c>
      <c r="J2119">
        <v>12</v>
      </c>
      <c r="K2119">
        <v>3031</v>
      </c>
      <c r="L2119" s="37">
        <f t="shared" si="99"/>
        <v>239.39999999999998</v>
      </c>
      <c r="M2119" s="35">
        <f t="shared" si="100"/>
        <v>0</v>
      </c>
      <c r="N2119" s="35">
        <f t="shared" si="101"/>
        <v>122.03999999999999</v>
      </c>
    </row>
    <row r="2120" spans="1:14">
      <c r="A2120" s="33">
        <v>41355</v>
      </c>
      <c r="B2120" s="29">
        <v>1444</v>
      </c>
      <c r="C2120">
        <v>33</v>
      </c>
      <c r="D2120" s="34" t="s">
        <v>169</v>
      </c>
      <c r="E2120" s="34" t="s">
        <v>172</v>
      </c>
      <c r="F2120" s="35">
        <v>19.95</v>
      </c>
      <c r="G2120" s="36">
        <v>0</v>
      </c>
      <c r="H2120" s="35">
        <v>19.95</v>
      </c>
      <c r="I2120" s="35">
        <v>9.7799999999999994</v>
      </c>
      <c r="J2120">
        <v>17</v>
      </c>
      <c r="K2120">
        <v>3031</v>
      </c>
      <c r="L2120" s="37">
        <f t="shared" si="99"/>
        <v>339.15</v>
      </c>
      <c r="M2120" s="35">
        <f t="shared" si="100"/>
        <v>0</v>
      </c>
      <c r="N2120" s="35">
        <f t="shared" si="101"/>
        <v>172.89</v>
      </c>
    </row>
    <row r="2121" spans="1:14">
      <c r="A2121" s="33">
        <v>41355</v>
      </c>
      <c r="B2121" s="29">
        <v>1445</v>
      </c>
      <c r="C2121">
        <v>24</v>
      </c>
      <c r="D2121" s="34" t="s">
        <v>170</v>
      </c>
      <c r="E2121" s="34" t="s">
        <v>172</v>
      </c>
      <c r="F2121" s="35">
        <v>27.95</v>
      </c>
      <c r="G2121" s="36">
        <v>0</v>
      </c>
      <c r="H2121" s="35">
        <v>27.95</v>
      </c>
      <c r="I2121" s="35">
        <v>16.8</v>
      </c>
      <c r="J2121">
        <v>2</v>
      </c>
      <c r="K2121">
        <v>3011</v>
      </c>
      <c r="L2121" s="37">
        <f t="shared" si="99"/>
        <v>55.9</v>
      </c>
      <c r="M2121" s="35">
        <f t="shared" si="100"/>
        <v>0</v>
      </c>
      <c r="N2121" s="35">
        <f t="shared" si="101"/>
        <v>22.299999999999997</v>
      </c>
    </row>
    <row r="2122" spans="1:14">
      <c r="A2122" s="33">
        <v>41355</v>
      </c>
      <c r="B2122" s="29">
        <v>1446</v>
      </c>
      <c r="C2122">
        <v>8</v>
      </c>
      <c r="D2122" s="34" t="s">
        <v>169</v>
      </c>
      <c r="E2122" s="34" t="s">
        <v>172</v>
      </c>
      <c r="F2122" s="35">
        <v>7.95</v>
      </c>
      <c r="G2122" s="36">
        <v>0</v>
      </c>
      <c r="H2122" s="35">
        <v>7.95</v>
      </c>
      <c r="I2122" s="35">
        <v>4.53</v>
      </c>
      <c r="J2122">
        <v>20</v>
      </c>
      <c r="K2122">
        <v>3010</v>
      </c>
      <c r="L2122" s="37">
        <f t="shared" si="99"/>
        <v>159</v>
      </c>
      <c r="M2122" s="35">
        <f t="shared" si="100"/>
        <v>0</v>
      </c>
      <c r="N2122" s="35">
        <f t="shared" si="101"/>
        <v>68.400000000000006</v>
      </c>
    </row>
    <row r="2123" spans="1:14">
      <c r="A2123" s="33">
        <v>41355</v>
      </c>
      <c r="B2123" s="29">
        <v>1447</v>
      </c>
      <c r="C2123">
        <v>14</v>
      </c>
      <c r="D2123" s="34" t="s">
        <v>170</v>
      </c>
      <c r="E2123" s="34" t="s">
        <v>172</v>
      </c>
      <c r="F2123" s="35">
        <v>31.95</v>
      </c>
      <c r="G2123" s="36">
        <v>0</v>
      </c>
      <c r="H2123" s="35">
        <v>31.95</v>
      </c>
      <c r="I2123" s="35">
        <v>17.38</v>
      </c>
      <c r="J2123">
        <v>2</v>
      </c>
      <c r="K2123">
        <v>3015</v>
      </c>
      <c r="L2123" s="37">
        <f t="shared" si="99"/>
        <v>63.9</v>
      </c>
      <c r="M2123" s="35">
        <f t="shared" si="100"/>
        <v>0</v>
      </c>
      <c r="N2123" s="35">
        <f t="shared" si="101"/>
        <v>29.14</v>
      </c>
    </row>
    <row r="2124" spans="1:14">
      <c r="A2124" s="33">
        <v>41355</v>
      </c>
      <c r="B2124" s="29">
        <v>1448</v>
      </c>
      <c r="C2124">
        <v>11</v>
      </c>
      <c r="D2124" s="34" t="s">
        <v>169</v>
      </c>
      <c r="E2124" s="34" t="s">
        <v>172</v>
      </c>
      <c r="F2124" s="35">
        <v>65.95</v>
      </c>
      <c r="G2124" s="36">
        <v>0</v>
      </c>
      <c r="H2124" s="35">
        <v>65.95</v>
      </c>
      <c r="I2124" s="35">
        <v>37.97</v>
      </c>
      <c r="J2124">
        <v>7</v>
      </c>
      <c r="K2124">
        <v>3011</v>
      </c>
      <c r="L2124" s="37">
        <f t="shared" si="99"/>
        <v>461.65000000000003</v>
      </c>
      <c r="M2124" s="35">
        <f t="shared" si="100"/>
        <v>0</v>
      </c>
      <c r="N2124" s="35">
        <f t="shared" si="101"/>
        <v>195.86</v>
      </c>
    </row>
    <row r="2125" spans="1:14">
      <c r="A2125" s="33">
        <v>41355</v>
      </c>
      <c r="B2125" s="29">
        <v>1449</v>
      </c>
      <c r="C2125">
        <v>2</v>
      </c>
      <c r="D2125" s="34" t="s">
        <v>170</v>
      </c>
      <c r="E2125" s="34" t="s">
        <v>172</v>
      </c>
      <c r="F2125" s="35">
        <v>44.95</v>
      </c>
      <c r="G2125" s="36">
        <v>0</v>
      </c>
      <c r="H2125" s="35">
        <v>44.95</v>
      </c>
      <c r="I2125" s="35">
        <v>27.95</v>
      </c>
      <c r="J2125">
        <v>2</v>
      </c>
      <c r="K2125">
        <v>3023</v>
      </c>
      <c r="L2125" s="37">
        <f t="shared" si="99"/>
        <v>89.9</v>
      </c>
      <c r="M2125" s="35">
        <f t="shared" si="100"/>
        <v>0</v>
      </c>
      <c r="N2125" s="35">
        <f t="shared" si="101"/>
        <v>34.000000000000007</v>
      </c>
    </row>
    <row r="2126" spans="1:14">
      <c r="A2126" s="33">
        <v>41355</v>
      </c>
      <c r="B2126" s="29">
        <v>1449</v>
      </c>
      <c r="C2126">
        <v>10</v>
      </c>
      <c r="D2126" s="34" t="s">
        <v>170</v>
      </c>
      <c r="E2126" s="34" t="s">
        <v>172</v>
      </c>
      <c r="F2126" s="35">
        <v>34.950000000000003</v>
      </c>
      <c r="G2126" s="36">
        <v>0</v>
      </c>
      <c r="H2126" s="35">
        <v>34.950000000000003</v>
      </c>
      <c r="I2126" s="35">
        <v>22.13</v>
      </c>
      <c r="J2126">
        <v>3</v>
      </c>
      <c r="K2126">
        <v>3023</v>
      </c>
      <c r="L2126" s="37">
        <f t="shared" si="99"/>
        <v>104.85000000000001</v>
      </c>
      <c r="M2126" s="35">
        <f t="shared" si="100"/>
        <v>0</v>
      </c>
      <c r="N2126" s="35">
        <f t="shared" si="101"/>
        <v>38.460000000000008</v>
      </c>
    </row>
    <row r="2127" spans="1:14">
      <c r="A2127" s="33">
        <v>41355</v>
      </c>
      <c r="B2127" s="29">
        <v>1450</v>
      </c>
      <c r="C2127">
        <v>7</v>
      </c>
      <c r="D2127" s="34" t="s">
        <v>170</v>
      </c>
      <c r="E2127" s="34" t="s">
        <v>172</v>
      </c>
      <c r="F2127" s="35">
        <v>20.95</v>
      </c>
      <c r="G2127" s="36">
        <v>0</v>
      </c>
      <c r="H2127" s="35">
        <v>20.95</v>
      </c>
      <c r="I2127" s="35">
        <v>10.039999999999999</v>
      </c>
      <c r="J2127">
        <v>7</v>
      </c>
      <c r="K2127">
        <v>3018</v>
      </c>
      <c r="L2127" s="37">
        <f t="shared" si="99"/>
        <v>146.65</v>
      </c>
      <c r="M2127" s="35">
        <f t="shared" si="100"/>
        <v>0</v>
      </c>
      <c r="N2127" s="35">
        <f t="shared" si="101"/>
        <v>76.37</v>
      </c>
    </row>
    <row r="2128" spans="1:14">
      <c r="A2128" s="33">
        <v>41355</v>
      </c>
      <c r="B2128" s="29">
        <v>1451</v>
      </c>
      <c r="C2128">
        <v>2</v>
      </c>
      <c r="D2128" s="34" t="s">
        <v>169</v>
      </c>
      <c r="E2128" s="34" t="s">
        <v>172</v>
      </c>
      <c r="F2128" s="35">
        <v>44.95</v>
      </c>
      <c r="G2128" s="36">
        <v>0</v>
      </c>
      <c r="H2128" s="35">
        <v>44.95</v>
      </c>
      <c r="I2128" s="35">
        <v>27.95</v>
      </c>
      <c r="J2128">
        <v>4</v>
      </c>
      <c r="K2128">
        <v>3016</v>
      </c>
      <c r="L2128" s="37">
        <f t="shared" si="99"/>
        <v>179.8</v>
      </c>
      <c r="M2128" s="35">
        <f t="shared" si="100"/>
        <v>0</v>
      </c>
      <c r="N2128" s="35">
        <f t="shared" si="101"/>
        <v>68.000000000000014</v>
      </c>
    </row>
    <row r="2129" spans="1:14">
      <c r="A2129" s="33">
        <v>41355</v>
      </c>
      <c r="B2129" s="29">
        <v>1451</v>
      </c>
      <c r="C2129">
        <v>26</v>
      </c>
      <c r="D2129" s="34" t="s">
        <v>169</v>
      </c>
      <c r="E2129" s="34" t="s">
        <v>172</v>
      </c>
      <c r="F2129" s="35">
        <v>0.95</v>
      </c>
      <c r="G2129" s="36">
        <v>0.1</v>
      </c>
      <c r="H2129" s="35">
        <v>0.86</v>
      </c>
      <c r="I2129" s="35">
        <v>0.42</v>
      </c>
      <c r="J2129">
        <v>18</v>
      </c>
      <c r="K2129">
        <v>3016</v>
      </c>
      <c r="L2129" s="37">
        <f t="shared" si="99"/>
        <v>15.48</v>
      </c>
      <c r="M2129" s="35">
        <f t="shared" si="100"/>
        <v>8.9999999999999969E-2</v>
      </c>
      <c r="N2129" s="35">
        <f t="shared" si="101"/>
        <v>7.92</v>
      </c>
    </row>
    <row r="2130" spans="1:14">
      <c r="A2130" s="33">
        <v>41355</v>
      </c>
      <c r="B2130" s="29">
        <v>1452</v>
      </c>
      <c r="C2130">
        <v>40</v>
      </c>
      <c r="D2130" s="34" t="s">
        <v>170</v>
      </c>
      <c r="E2130" s="34" t="s">
        <v>172</v>
      </c>
      <c r="F2130" s="35">
        <v>16.95</v>
      </c>
      <c r="G2130" s="36">
        <v>0</v>
      </c>
      <c r="H2130" s="35">
        <v>16.95</v>
      </c>
      <c r="I2130" s="35">
        <v>6.53</v>
      </c>
      <c r="J2130">
        <v>7</v>
      </c>
      <c r="K2130">
        <v>3018</v>
      </c>
      <c r="L2130" s="37">
        <f t="shared" si="99"/>
        <v>118.64999999999999</v>
      </c>
      <c r="M2130" s="35">
        <f t="shared" si="100"/>
        <v>0</v>
      </c>
      <c r="N2130" s="35">
        <f t="shared" si="101"/>
        <v>72.939999999999984</v>
      </c>
    </row>
    <row r="2131" spans="1:14">
      <c r="A2131" s="33">
        <v>41355</v>
      </c>
      <c r="B2131" s="29">
        <v>1453</v>
      </c>
      <c r="C2131">
        <v>36</v>
      </c>
      <c r="D2131" s="34" t="s">
        <v>170</v>
      </c>
      <c r="E2131" s="34" t="s">
        <v>172</v>
      </c>
      <c r="F2131" s="35">
        <v>26.95</v>
      </c>
      <c r="G2131" s="36">
        <v>0</v>
      </c>
      <c r="H2131" s="35">
        <v>26.95</v>
      </c>
      <c r="I2131" s="35">
        <v>12.53</v>
      </c>
      <c r="J2131">
        <v>13</v>
      </c>
      <c r="K2131">
        <v>3013</v>
      </c>
      <c r="L2131" s="37">
        <f t="shared" si="99"/>
        <v>350.34999999999997</v>
      </c>
      <c r="M2131" s="35">
        <f t="shared" si="100"/>
        <v>0</v>
      </c>
      <c r="N2131" s="35">
        <f t="shared" si="101"/>
        <v>187.46</v>
      </c>
    </row>
    <row r="2132" spans="1:14">
      <c r="A2132" s="33">
        <v>41355</v>
      </c>
      <c r="B2132" s="29">
        <v>1453</v>
      </c>
      <c r="C2132">
        <v>19</v>
      </c>
      <c r="D2132" s="34" t="s">
        <v>170</v>
      </c>
      <c r="E2132" s="34" t="s">
        <v>172</v>
      </c>
      <c r="F2132" s="35">
        <v>49.95</v>
      </c>
      <c r="G2132" s="36">
        <v>0</v>
      </c>
      <c r="H2132" s="35">
        <v>49.95</v>
      </c>
      <c r="I2132" s="35">
        <v>24.77</v>
      </c>
      <c r="J2132">
        <v>8</v>
      </c>
      <c r="K2132">
        <v>3013</v>
      </c>
      <c r="L2132" s="37">
        <f t="shared" si="99"/>
        <v>399.6</v>
      </c>
      <c r="M2132" s="35">
        <f t="shared" si="100"/>
        <v>0</v>
      </c>
      <c r="N2132" s="35">
        <f t="shared" si="101"/>
        <v>201.44000000000003</v>
      </c>
    </row>
    <row r="2133" spans="1:14">
      <c r="A2133" s="33">
        <v>41355</v>
      </c>
      <c r="B2133" s="29">
        <v>1454</v>
      </c>
      <c r="C2133">
        <v>42</v>
      </c>
      <c r="D2133" s="34" t="s">
        <v>169</v>
      </c>
      <c r="E2133" s="34" t="s">
        <v>172</v>
      </c>
      <c r="F2133" s="35">
        <v>35.950000000000003</v>
      </c>
      <c r="G2133" s="36">
        <v>0</v>
      </c>
      <c r="H2133" s="35">
        <v>35.950000000000003</v>
      </c>
      <c r="I2133" s="35">
        <v>20.25</v>
      </c>
      <c r="J2133">
        <v>2</v>
      </c>
      <c r="K2133">
        <v>3031</v>
      </c>
      <c r="L2133" s="37">
        <f t="shared" si="99"/>
        <v>71.900000000000006</v>
      </c>
      <c r="M2133" s="35">
        <f t="shared" si="100"/>
        <v>0</v>
      </c>
      <c r="N2133" s="35">
        <f t="shared" si="101"/>
        <v>31.400000000000006</v>
      </c>
    </row>
    <row r="2134" spans="1:14">
      <c r="A2134" s="33">
        <v>41355</v>
      </c>
      <c r="B2134" s="29">
        <v>1455</v>
      </c>
      <c r="C2134">
        <v>44</v>
      </c>
      <c r="D2134" s="34" t="s">
        <v>170</v>
      </c>
      <c r="E2134" s="34" t="s">
        <v>172</v>
      </c>
      <c r="F2134" s="35">
        <v>38.950000000000003</v>
      </c>
      <c r="G2134" s="36">
        <v>0</v>
      </c>
      <c r="H2134" s="35">
        <v>38.950000000000003</v>
      </c>
      <c r="I2134" s="35">
        <v>24.76</v>
      </c>
      <c r="J2134">
        <v>1</v>
      </c>
      <c r="K2134">
        <v>3015</v>
      </c>
      <c r="L2134" s="37">
        <f t="shared" si="99"/>
        <v>38.950000000000003</v>
      </c>
      <c r="M2134" s="35">
        <f t="shared" si="100"/>
        <v>0</v>
      </c>
      <c r="N2134" s="35">
        <f t="shared" si="101"/>
        <v>14.190000000000001</v>
      </c>
    </row>
    <row r="2135" spans="1:14">
      <c r="A2135" s="33">
        <v>41355</v>
      </c>
      <c r="B2135" s="29">
        <v>1456</v>
      </c>
      <c r="C2135">
        <v>11</v>
      </c>
      <c r="D2135" s="34" t="s">
        <v>169</v>
      </c>
      <c r="E2135" s="34" t="s">
        <v>172</v>
      </c>
      <c r="F2135" s="35">
        <v>65.95</v>
      </c>
      <c r="G2135" s="36">
        <v>0</v>
      </c>
      <c r="H2135" s="35">
        <v>65.95</v>
      </c>
      <c r="I2135" s="35">
        <v>37.97</v>
      </c>
      <c r="J2135">
        <v>1</v>
      </c>
      <c r="K2135">
        <v>3017</v>
      </c>
      <c r="L2135" s="37">
        <f t="shared" si="99"/>
        <v>65.95</v>
      </c>
      <c r="M2135" s="35">
        <f t="shared" si="100"/>
        <v>0</v>
      </c>
      <c r="N2135" s="35">
        <f t="shared" si="101"/>
        <v>27.980000000000004</v>
      </c>
    </row>
    <row r="2136" spans="1:14">
      <c r="A2136" s="33">
        <v>41355</v>
      </c>
      <c r="B2136" s="29">
        <v>1456</v>
      </c>
      <c r="C2136">
        <v>7</v>
      </c>
      <c r="D2136" s="34" t="s">
        <v>169</v>
      </c>
      <c r="E2136" s="34" t="s">
        <v>172</v>
      </c>
      <c r="F2136" s="35">
        <v>20.95</v>
      </c>
      <c r="G2136" s="36">
        <v>0</v>
      </c>
      <c r="H2136" s="35">
        <v>20.95</v>
      </c>
      <c r="I2136" s="35">
        <v>10.039999999999999</v>
      </c>
      <c r="J2136">
        <v>2</v>
      </c>
      <c r="K2136">
        <v>3017</v>
      </c>
      <c r="L2136" s="37">
        <f t="shared" si="99"/>
        <v>41.9</v>
      </c>
      <c r="M2136" s="35">
        <f t="shared" si="100"/>
        <v>0</v>
      </c>
      <c r="N2136" s="35">
        <f t="shared" si="101"/>
        <v>21.82</v>
      </c>
    </row>
    <row r="2137" spans="1:14">
      <c r="A2137" s="33">
        <v>41355</v>
      </c>
      <c r="B2137" s="29">
        <v>1456</v>
      </c>
      <c r="C2137">
        <v>32</v>
      </c>
      <c r="D2137" s="34" t="s">
        <v>169</v>
      </c>
      <c r="E2137" s="34" t="s">
        <v>172</v>
      </c>
      <c r="F2137" s="35">
        <v>22.95</v>
      </c>
      <c r="G2137" s="36">
        <v>0.1</v>
      </c>
      <c r="H2137" s="35">
        <v>20.66</v>
      </c>
      <c r="I2137" s="35">
        <v>11.78</v>
      </c>
      <c r="J2137">
        <v>21</v>
      </c>
      <c r="K2137">
        <v>3017</v>
      </c>
      <c r="L2137" s="37">
        <f t="shared" si="99"/>
        <v>433.86</v>
      </c>
      <c r="M2137" s="35">
        <f t="shared" si="100"/>
        <v>2.2899999999999991</v>
      </c>
      <c r="N2137" s="35">
        <f t="shared" si="101"/>
        <v>186.48000000000002</v>
      </c>
    </row>
    <row r="2138" spans="1:14">
      <c r="A2138" s="33">
        <v>41355</v>
      </c>
      <c r="B2138" s="29">
        <v>1457</v>
      </c>
      <c r="C2138">
        <v>46</v>
      </c>
      <c r="D2138" s="34" t="s">
        <v>170</v>
      </c>
      <c r="E2138" s="34" t="s">
        <v>172</v>
      </c>
      <c r="F2138" s="35">
        <v>55.95</v>
      </c>
      <c r="G2138" s="36">
        <v>0</v>
      </c>
      <c r="H2138" s="35">
        <v>55.95</v>
      </c>
      <c r="I2138" s="35">
        <v>32.47</v>
      </c>
      <c r="J2138">
        <v>9</v>
      </c>
      <c r="K2138">
        <v>3011</v>
      </c>
      <c r="L2138" s="37">
        <f t="shared" si="99"/>
        <v>503.55</v>
      </c>
      <c r="M2138" s="35">
        <f t="shared" si="100"/>
        <v>0</v>
      </c>
      <c r="N2138" s="35">
        <f t="shared" si="101"/>
        <v>211.32000000000005</v>
      </c>
    </row>
    <row r="2139" spans="1:14">
      <c r="A2139" s="33">
        <v>41355</v>
      </c>
      <c r="B2139" s="29">
        <v>1457</v>
      </c>
      <c r="C2139">
        <v>46</v>
      </c>
      <c r="D2139" s="34" t="s">
        <v>170</v>
      </c>
      <c r="E2139" s="34" t="s">
        <v>172</v>
      </c>
      <c r="F2139" s="35">
        <v>55.95</v>
      </c>
      <c r="G2139" s="36">
        <v>0</v>
      </c>
      <c r="H2139" s="35">
        <v>55.95</v>
      </c>
      <c r="I2139" s="35">
        <v>32.47</v>
      </c>
      <c r="J2139">
        <v>21</v>
      </c>
      <c r="K2139">
        <v>3011</v>
      </c>
      <c r="L2139" s="37">
        <f t="shared" si="99"/>
        <v>1174.95</v>
      </c>
      <c r="M2139" s="35">
        <f t="shared" si="100"/>
        <v>0</v>
      </c>
      <c r="N2139" s="35">
        <f t="shared" si="101"/>
        <v>493.0800000000001</v>
      </c>
    </row>
    <row r="2140" spans="1:14">
      <c r="A2140" s="33">
        <v>41355</v>
      </c>
      <c r="B2140" s="29">
        <v>1458</v>
      </c>
      <c r="C2140">
        <v>38</v>
      </c>
      <c r="D2140" s="34" t="s">
        <v>169</v>
      </c>
      <c r="E2140" s="34" t="s">
        <v>172</v>
      </c>
      <c r="F2140" s="35">
        <v>24.95</v>
      </c>
      <c r="G2140" s="36">
        <v>0</v>
      </c>
      <c r="H2140" s="35">
        <v>24.95</v>
      </c>
      <c r="I2140" s="35">
        <v>11.48</v>
      </c>
      <c r="J2140">
        <v>3</v>
      </c>
      <c r="K2140">
        <v>3013</v>
      </c>
      <c r="L2140" s="37">
        <f t="shared" si="99"/>
        <v>74.849999999999994</v>
      </c>
      <c r="M2140" s="35">
        <f t="shared" si="100"/>
        <v>0</v>
      </c>
      <c r="N2140" s="35">
        <f t="shared" si="101"/>
        <v>40.409999999999997</v>
      </c>
    </row>
    <row r="2141" spans="1:14">
      <c r="A2141" s="33">
        <v>41355</v>
      </c>
      <c r="B2141" s="29">
        <v>1459</v>
      </c>
      <c r="C2141">
        <v>27</v>
      </c>
      <c r="D2141" s="34" t="s">
        <v>169</v>
      </c>
      <c r="E2141" s="34" t="s">
        <v>172</v>
      </c>
      <c r="F2141" s="35">
        <v>4.95</v>
      </c>
      <c r="G2141" s="36">
        <v>0.1</v>
      </c>
      <c r="H2141" s="35">
        <v>4.46</v>
      </c>
      <c r="I2141" s="35">
        <v>1.82</v>
      </c>
      <c r="J2141">
        <v>5</v>
      </c>
      <c r="K2141">
        <v>3011</v>
      </c>
      <c r="L2141" s="37">
        <f t="shared" si="99"/>
        <v>22.3</v>
      </c>
      <c r="M2141" s="35">
        <f t="shared" si="100"/>
        <v>0.49000000000000021</v>
      </c>
      <c r="N2141" s="35">
        <f t="shared" si="101"/>
        <v>13.2</v>
      </c>
    </row>
    <row r="2142" spans="1:14">
      <c r="A2142" s="33">
        <v>41355</v>
      </c>
      <c r="B2142" s="29">
        <v>1460</v>
      </c>
      <c r="C2142">
        <v>33</v>
      </c>
      <c r="D2142" s="34" t="s">
        <v>170</v>
      </c>
      <c r="E2142" s="34" t="s">
        <v>172</v>
      </c>
      <c r="F2142" s="35">
        <v>19.95</v>
      </c>
      <c r="G2142" s="36">
        <v>0.2</v>
      </c>
      <c r="H2142" s="35">
        <v>15.96</v>
      </c>
      <c r="I2142" s="35">
        <v>9.7799999999999994</v>
      </c>
      <c r="J2142">
        <v>2</v>
      </c>
      <c r="K2142">
        <v>3015</v>
      </c>
      <c r="L2142" s="37">
        <f t="shared" si="99"/>
        <v>31.92</v>
      </c>
      <c r="M2142" s="35">
        <f t="shared" si="100"/>
        <v>3.9899999999999984</v>
      </c>
      <c r="N2142" s="35">
        <f t="shared" si="101"/>
        <v>12.360000000000003</v>
      </c>
    </row>
    <row r="2143" spans="1:14">
      <c r="A2143" s="33">
        <v>41355</v>
      </c>
      <c r="B2143" s="29">
        <v>1461</v>
      </c>
      <c r="C2143">
        <v>29</v>
      </c>
      <c r="D2143" s="34" t="s">
        <v>169</v>
      </c>
      <c r="E2143" s="34" t="s">
        <v>172</v>
      </c>
      <c r="F2143" s="35">
        <v>40.950000000000003</v>
      </c>
      <c r="G2143" s="36">
        <v>0</v>
      </c>
      <c r="H2143" s="35">
        <v>40.950000000000003</v>
      </c>
      <c r="I2143" s="35">
        <v>15.51</v>
      </c>
      <c r="J2143">
        <v>3</v>
      </c>
      <c r="K2143">
        <v>3027</v>
      </c>
      <c r="L2143" s="37">
        <f t="shared" si="99"/>
        <v>122.85000000000001</v>
      </c>
      <c r="M2143" s="35">
        <f t="shared" si="100"/>
        <v>0</v>
      </c>
      <c r="N2143" s="35">
        <f t="shared" si="101"/>
        <v>76.320000000000022</v>
      </c>
    </row>
    <row r="2144" spans="1:14">
      <c r="A2144" s="33">
        <v>41355</v>
      </c>
      <c r="B2144" s="29">
        <v>1462</v>
      </c>
      <c r="C2144">
        <v>17</v>
      </c>
      <c r="D2144" s="34" t="s">
        <v>170</v>
      </c>
      <c r="E2144" s="34" t="s">
        <v>172</v>
      </c>
      <c r="F2144" s="35">
        <v>49.95</v>
      </c>
      <c r="G2144" s="36">
        <v>0</v>
      </c>
      <c r="H2144" s="35">
        <v>49.95</v>
      </c>
      <c r="I2144" s="35">
        <v>23.93</v>
      </c>
      <c r="J2144">
        <v>5</v>
      </c>
      <c r="K2144">
        <v>3023</v>
      </c>
      <c r="L2144" s="37">
        <f t="shared" si="99"/>
        <v>249.75</v>
      </c>
      <c r="M2144" s="35">
        <f t="shared" si="100"/>
        <v>0</v>
      </c>
      <c r="N2144" s="35">
        <f t="shared" si="101"/>
        <v>130.10000000000002</v>
      </c>
    </row>
    <row r="2145" spans="1:14">
      <c r="A2145" s="33">
        <v>41355</v>
      </c>
      <c r="B2145" s="29">
        <v>1463</v>
      </c>
      <c r="C2145">
        <v>42</v>
      </c>
      <c r="D2145" s="34" t="s">
        <v>169</v>
      </c>
      <c r="E2145" s="34" t="s">
        <v>172</v>
      </c>
      <c r="F2145" s="35">
        <v>35.950000000000003</v>
      </c>
      <c r="G2145" s="36">
        <v>0</v>
      </c>
      <c r="H2145" s="35">
        <v>35.950000000000003</v>
      </c>
      <c r="I2145" s="35">
        <v>20.25</v>
      </c>
      <c r="J2145">
        <v>2</v>
      </c>
      <c r="K2145">
        <v>3013</v>
      </c>
      <c r="L2145" s="37">
        <f t="shared" si="99"/>
        <v>71.900000000000006</v>
      </c>
      <c r="M2145" s="35">
        <f t="shared" si="100"/>
        <v>0</v>
      </c>
      <c r="N2145" s="35">
        <f t="shared" si="101"/>
        <v>31.400000000000006</v>
      </c>
    </row>
    <row r="2146" spans="1:14">
      <c r="A2146" s="33">
        <v>41355</v>
      </c>
      <c r="B2146" s="29">
        <v>1463</v>
      </c>
      <c r="C2146">
        <v>46</v>
      </c>
      <c r="D2146" s="34" t="s">
        <v>169</v>
      </c>
      <c r="E2146" s="34" t="s">
        <v>172</v>
      </c>
      <c r="F2146" s="35">
        <v>55.95</v>
      </c>
      <c r="G2146" s="36">
        <v>0</v>
      </c>
      <c r="H2146" s="35">
        <v>55.95</v>
      </c>
      <c r="I2146" s="35">
        <v>32.47</v>
      </c>
      <c r="J2146">
        <v>20</v>
      </c>
      <c r="K2146">
        <v>3013</v>
      </c>
      <c r="L2146" s="37">
        <f t="shared" si="99"/>
        <v>1119</v>
      </c>
      <c r="M2146" s="35">
        <f t="shared" si="100"/>
        <v>0</v>
      </c>
      <c r="N2146" s="35">
        <f t="shared" si="101"/>
        <v>469.60000000000008</v>
      </c>
    </row>
    <row r="2147" spans="1:14">
      <c r="A2147" s="33">
        <v>41355</v>
      </c>
      <c r="B2147" s="29">
        <v>1463</v>
      </c>
      <c r="C2147">
        <v>49</v>
      </c>
      <c r="D2147" s="34" t="s">
        <v>169</v>
      </c>
      <c r="E2147" s="34" t="s">
        <v>172</v>
      </c>
      <c r="F2147" s="35">
        <v>63.95</v>
      </c>
      <c r="G2147" s="36">
        <v>0</v>
      </c>
      <c r="H2147" s="35">
        <v>63.95</v>
      </c>
      <c r="I2147" s="35">
        <v>27.1</v>
      </c>
      <c r="J2147">
        <v>1</v>
      </c>
      <c r="K2147">
        <v>3013</v>
      </c>
      <c r="L2147" s="37">
        <f t="shared" si="99"/>
        <v>63.95</v>
      </c>
      <c r="M2147" s="35">
        <f t="shared" si="100"/>
        <v>0</v>
      </c>
      <c r="N2147" s="35">
        <f t="shared" si="101"/>
        <v>36.85</v>
      </c>
    </row>
    <row r="2148" spans="1:14">
      <c r="A2148" s="33">
        <v>41355</v>
      </c>
      <c r="B2148" s="29">
        <v>1463</v>
      </c>
      <c r="C2148">
        <v>30</v>
      </c>
      <c r="D2148" s="34" t="s">
        <v>169</v>
      </c>
      <c r="E2148" s="34" t="s">
        <v>172</v>
      </c>
      <c r="F2148" s="35">
        <v>10.95</v>
      </c>
      <c r="G2148" s="36">
        <v>0</v>
      </c>
      <c r="H2148" s="35">
        <v>10.95</v>
      </c>
      <c r="I2148" s="35">
        <v>4.8</v>
      </c>
      <c r="J2148">
        <v>24</v>
      </c>
      <c r="K2148">
        <v>3013</v>
      </c>
      <c r="L2148" s="37">
        <f t="shared" si="99"/>
        <v>262.79999999999995</v>
      </c>
      <c r="M2148" s="35">
        <f t="shared" si="100"/>
        <v>0</v>
      </c>
      <c r="N2148" s="35">
        <f t="shared" si="101"/>
        <v>147.6</v>
      </c>
    </row>
    <row r="2149" spans="1:14">
      <c r="A2149" s="33">
        <v>41355</v>
      </c>
      <c r="B2149" s="29">
        <v>1463</v>
      </c>
      <c r="C2149">
        <v>33</v>
      </c>
      <c r="D2149" s="34" t="s">
        <v>169</v>
      </c>
      <c r="E2149" s="34" t="s">
        <v>172</v>
      </c>
      <c r="F2149" s="35">
        <v>19.95</v>
      </c>
      <c r="G2149" s="36">
        <v>0</v>
      </c>
      <c r="H2149" s="35">
        <v>19.95</v>
      </c>
      <c r="I2149" s="35">
        <v>9.7799999999999994</v>
      </c>
      <c r="J2149">
        <v>1</v>
      </c>
      <c r="K2149">
        <v>3013</v>
      </c>
      <c r="L2149" s="37">
        <f t="shared" si="99"/>
        <v>19.95</v>
      </c>
      <c r="M2149" s="35">
        <f t="shared" si="100"/>
        <v>0</v>
      </c>
      <c r="N2149" s="35">
        <f t="shared" si="101"/>
        <v>10.17</v>
      </c>
    </row>
    <row r="2150" spans="1:14">
      <c r="A2150" s="33">
        <v>41355</v>
      </c>
      <c r="B2150" s="29">
        <v>1464</v>
      </c>
      <c r="C2150">
        <v>42</v>
      </c>
      <c r="D2150" s="34" t="s">
        <v>169</v>
      </c>
      <c r="E2150" s="34" t="s">
        <v>172</v>
      </c>
      <c r="F2150" s="35">
        <v>35.950000000000003</v>
      </c>
      <c r="G2150" s="36">
        <v>0</v>
      </c>
      <c r="H2150" s="35">
        <v>35.950000000000003</v>
      </c>
      <c r="I2150" s="35">
        <v>20.25</v>
      </c>
      <c r="J2150">
        <v>1</v>
      </c>
      <c r="K2150">
        <v>3029</v>
      </c>
      <c r="L2150" s="37">
        <f t="shared" si="99"/>
        <v>35.950000000000003</v>
      </c>
      <c r="M2150" s="35">
        <f t="shared" si="100"/>
        <v>0</v>
      </c>
      <c r="N2150" s="35">
        <f t="shared" si="101"/>
        <v>15.700000000000003</v>
      </c>
    </row>
    <row r="2151" spans="1:14">
      <c r="A2151" s="33">
        <v>41355</v>
      </c>
      <c r="B2151" s="29">
        <v>1465</v>
      </c>
      <c r="C2151">
        <v>15</v>
      </c>
      <c r="D2151" s="34" t="s">
        <v>169</v>
      </c>
      <c r="E2151" s="34" t="s">
        <v>172</v>
      </c>
      <c r="F2151" s="35">
        <v>28.95</v>
      </c>
      <c r="G2151" s="36">
        <v>0</v>
      </c>
      <c r="H2151" s="35">
        <v>28.95</v>
      </c>
      <c r="I2151" s="35">
        <v>17.53</v>
      </c>
      <c r="J2151">
        <v>29</v>
      </c>
      <c r="K2151">
        <v>3021</v>
      </c>
      <c r="L2151" s="37">
        <f t="shared" si="99"/>
        <v>839.55</v>
      </c>
      <c r="M2151" s="35">
        <f t="shared" si="100"/>
        <v>0</v>
      </c>
      <c r="N2151" s="35">
        <f t="shared" si="101"/>
        <v>331.17999999999995</v>
      </c>
    </row>
    <row r="2152" spans="1:14">
      <c r="A2152" s="33">
        <v>41355</v>
      </c>
      <c r="B2152" s="29">
        <v>1466</v>
      </c>
      <c r="C2152">
        <v>7</v>
      </c>
      <c r="D2152" s="34" t="s">
        <v>170</v>
      </c>
      <c r="E2152" s="34" t="s">
        <v>172</v>
      </c>
      <c r="F2152" s="35">
        <v>20.95</v>
      </c>
      <c r="G2152" s="36">
        <v>0</v>
      </c>
      <c r="H2152" s="35">
        <v>20.95</v>
      </c>
      <c r="I2152" s="35">
        <v>10.039999999999999</v>
      </c>
      <c r="J2152">
        <v>8</v>
      </c>
      <c r="K2152">
        <v>3024</v>
      </c>
      <c r="L2152" s="37">
        <f t="shared" si="99"/>
        <v>167.6</v>
      </c>
      <c r="M2152" s="35">
        <f t="shared" si="100"/>
        <v>0</v>
      </c>
      <c r="N2152" s="35">
        <f t="shared" si="101"/>
        <v>87.28</v>
      </c>
    </row>
    <row r="2153" spans="1:14">
      <c r="A2153" s="33">
        <v>41355</v>
      </c>
      <c r="B2153" s="29">
        <v>1467</v>
      </c>
      <c r="C2153">
        <v>28</v>
      </c>
      <c r="D2153" s="34" t="s">
        <v>169</v>
      </c>
      <c r="E2153" s="34" t="s">
        <v>172</v>
      </c>
      <c r="F2153" s="35">
        <v>0.95</v>
      </c>
      <c r="G2153" s="36">
        <v>0</v>
      </c>
      <c r="H2153" s="35">
        <v>0.95</v>
      </c>
      <c r="I2153" s="35">
        <v>0.5</v>
      </c>
      <c r="J2153">
        <v>14</v>
      </c>
      <c r="K2153">
        <v>3010</v>
      </c>
      <c r="L2153" s="37">
        <f t="shared" si="99"/>
        <v>13.299999999999999</v>
      </c>
      <c r="M2153" s="35">
        <f t="shared" si="100"/>
        <v>0</v>
      </c>
      <c r="N2153" s="35">
        <f t="shared" si="101"/>
        <v>6.2999999999999989</v>
      </c>
    </row>
    <row r="2154" spans="1:14">
      <c r="A2154" s="33">
        <v>41355</v>
      </c>
      <c r="B2154" s="29">
        <v>1468</v>
      </c>
      <c r="C2154">
        <v>30</v>
      </c>
      <c r="D2154" s="34" t="s">
        <v>170</v>
      </c>
      <c r="E2154" s="34" t="s">
        <v>172</v>
      </c>
      <c r="F2154" s="35">
        <v>10.95</v>
      </c>
      <c r="G2154" s="36">
        <v>0</v>
      </c>
      <c r="H2154" s="35">
        <v>10.95</v>
      </c>
      <c r="I2154" s="35">
        <v>4.8</v>
      </c>
      <c r="J2154">
        <v>7</v>
      </c>
      <c r="K2154">
        <v>3013</v>
      </c>
      <c r="L2154" s="37">
        <f t="shared" si="99"/>
        <v>76.649999999999991</v>
      </c>
      <c r="M2154" s="35">
        <f t="shared" si="100"/>
        <v>0</v>
      </c>
      <c r="N2154" s="35">
        <f t="shared" si="101"/>
        <v>43.05</v>
      </c>
    </row>
    <row r="2155" spans="1:14">
      <c r="A2155" s="33">
        <v>41355</v>
      </c>
      <c r="B2155" s="29">
        <v>1468</v>
      </c>
      <c r="C2155">
        <v>35</v>
      </c>
      <c r="D2155" s="34" t="s">
        <v>170</v>
      </c>
      <c r="E2155" s="34" t="s">
        <v>172</v>
      </c>
      <c r="F2155" s="35">
        <v>0.95</v>
      </c>
      <c r="G2155" s="36">
        <v>0</v>
      </c>
      <c r="H2155" s="35">
        <v>0.95</v>
      </c>
      <c r="I2155" s="35">
        <v>0.47</v>
      </c>
      <c r="J2155">
        <v>24</v>
      </c>
      <c r="K2155">
        <v>3013</v>
      </c>
      <c r="L2155" s="37">
        <f t="shared" si="99"/>
        <v>22.799999999999997</v>
      </c>
      <c r="M2155" s="35">
        <f t="shared" si="100"/>
        <v>0</v>
      </c>
      <c r="N2155" s="35">
        <f t="shared" si="101"/>
        <v>11.52</v>
      </c>
    </row>
    <row r="2156" spans="1:14">
      <c r="A2156" s="33">
        <v>41355</v>
      </c>
      <c r="B2156" s="29">
        <v>1468</v>
      </c>
      <c r="C2156">
        <v>26</v>
      </c>
      <c r="D2156" s="34" t="s">
        <v>170</v>
      </c>
      <c r="E2156" s="34" t="s">
        <v>172</v>
      </c>
      <c r="F2156" s="35">
        <v>0.95</v>
      </c>
      <c r="G2156" s="36">
        <v>0</v>
      </c>
      <c r="H2156" s="35">
        <v>0.95</v>
      </c>
      <c r="I2156" s="35">
        <v>0.42</v>
      </c>
      <c r="J2156">
        <v>9</v>
      </c>
      <c r="K2156">
        <v>3013</v>
      </c>
      <c r="L2156" s="37">
        <f t="shared" si="99"/>
        <v>8.5499999999999989</v>
      </c>
      <c r="M2156" s="35">
        <f t="shared" si="100"/>
        <v>0</v>
      </c>
      <c r="N2156" s="35">
        <f t="shared" si="101"/>
        <v>4.7700000000000005</v>
      </c>
    </row>
    <row r="2157" spans="1:14">
      <c r="A2157" s="33">
        <v>41355</v>
      </c>
      <c r="B2157" s="29">
        <v>1469</v>
      </c>
      <c r="C2157">
        <v>36</v>
      </c>
      <c r="D2157" s="34" t="s">
        <v>169</v>
      </c>
      <c r="E2157" s="34" t="s">
        <v>172</v>
      </c>
      <c r="F2157" s="35">
        <v>26.95</v>
      </c>
      <c r="G2157" s="36">
        <v>0</v>
      </c>
      <c r="H2157" s="35">
        <v>26.95</v>
      </c>
      <c r="I2157" s="35">
        <v>12.53</v>
      </c>
      <c r="J2157">
        <v>28</v>
      </c>
      <c r="K2157">
        <v>3012</v>
      </c>
      <c r="L2157" s="37">
        <f t="shared" si="99"/>
        <v>754.6</v>
      </c>
      <c r="M2157" s="35">
        <f t="shared" si="100"/>
        <v>0</v>
      </c>
      <c r="N2157" s="35">
        <f t="shared" si="101"/>
        <v>403.76</v>
      </c>
    </row>
    <row r="2158" spans="1:14">
      <c r="A2158" s="33">
        <v>41355</v>
      </c>
      <c r="B2158" s="29">
        <v>1470</v>
      </c>
      <c r="C2158">
        <v>37</v>
      </c>
      <c r="D2158" s="34" t="s">
        <v>170</v>
      </c>
      <c r="E2158" s="34" t="s">
        <v>172</v>
      </c>
      <c r="F2158" s="35">
        <v>24.95</v>
      </c>
      <c r="G2158" s="36">
        <v>0</v>
      </c>
      <c r="H2158" s="35">
        <v>24.95</v>
      </c>
      <c r="I2158" s="35">
        <v>9.3800000000000008</v>
      </c>
      <c r="J2158">
        <v>11</v>
      </c>
      <c r="K2158">
        <v>3019</v>
      </c>
      <c r="L2158" s="37">
        <f t="shared" si="99"/>
        <v>274.45</v>
      </c>
      <c r="M2158" s="35">
        <f t="shared" si="100"/>
        <v>0</v>
      </c>
      <c r="N2158" s="35">
        <f t="shared" si="101"/>
        <v>171.26999999999998</v>
      </c>
    </row>
    <row r="2159" spans="1:14">
      <c r="A2159" s="33">
        <v>41355</v>
      </c>
      <c r="B2159" s="29">
        <v>1471</v>
      </c>
      <c r="C2159">
        <v>45</v>
      </c>
      <c r="D2159" s="34" t="s">
        <v>169</v>
      </c>
      <c r="E2159" s="34" t="s">
        <v>172</v>
      </c>
      <c r="F2159" s="35">
        <v>38.950000000000003</v>
      </c>
      <c r="G2159" s="36">
        <v>0</v>
      </c>
      <c r="H2159" s="35">
        <v>38.950000000000003</v>
      </c>
      <c r="I2159" s="35">
        <v>22.33</v>
      </c>
      <c r="J2159">
        <v>5</v>
      </c>
      <c r="K2159">
        <v>3031</v>
      </c>
      <c r="L2159" s="37">
        <f t="shared" si="99"/>
        <v>194.75</v>
      </c>
      <c r="M2159" s="35">
        <f t="shared" si="100"/>
        <v>0</v>
      </c>
      <c r="N2159" s="35">
        <f t="shared" si="101"/>
        <v>83.100000000000023</v>
      </c>
    </row>
    <row r="2160" spans="1:14">
      <c r="A2160" s="33">
        <v>41356</v>
      </c>
      <c r="B2160" s="29">
        <v>1472</v>
      </c>
      <c r="C2160">
        <v>38</v>
      </c>
      <c r="D2160" s="34" t="s">
        <v>171</v>
      </c>
      <c r="E2160" s="34" t="s">
        <v>168</v>
      </c>
      <c r="F2160" s="35">
        <v>24.95</v>
      </c>
      <c r="G2160" s="36">
        <v>0</v>
      </c>
      <c r="H2160" s="35">
        <v>24.95</v>
      </c>
      <c r="I2160" s="35">
        <v>11.48</v>
      </c>
      <c r="J2160">
        <v>1</v>
      </c>
      <c r="K2160">
        <v>3016</v>
      </c>
      <c r="L2160" s="37">
        <f t="shared" si="99"/>
        <v>24.95</v>
      </c>
      <c r="M2160" s="35">
        <f t="shared" si="100"/>
        <v>0</v>
      </c>
      <c r="N2160" s="35">
        <f t="shared" si="101"/>
        <v>13.469999999999999</v>
      </c>
    </row>
    <row r="2161" spans="1:14">
      <c r="A2161" s="33">
        <v>41356</v>
      </c>
      <c r="B2161" s="29">
        <v>1472</v>
      </c>
      <c r="C2161">
        <v>2</v>
      </c>
      <c r="D2161" s="34" t="s">
        <v>171</v>
      </c>
      <c r="E2161" s="34" t="s">
        <v>168</v>
      </c>
      <c r="F2161" s="35">
        <v>44.95</v>
      </c>
      <c r="G2161" s="36">
        <v>0</v>
      </c>
      <c r="H2161" s="35">
        <v>44.95</v>
      </c>
      <c r="I2161" s="35">
        <v>27.95</v>
      </c>
      <c r="J2161">
        <v>10</v>
      </c>
      <c r="K2161">
        <v>3016</v>
      </c>
      <c r="L2161" s="37">
        <f t="shared" si="99"/>
        <v>449.5</v>
      </c>
      <c r="M2161" s="35">
        <f t="shared" si="100"/>
        <v>0</v>
      </c>
      <c r="N2161" s="35">
        <f t="shared" si="101"/>
        <v>170.00000000000003</v>
      </c>
    </row>
    <row r="2162" spans="1:14">
      <c r="A2162" s="33">
        <v>41356</v>
      </c>
      <c r="B2162" s="29">
        <v>1473</v>
      </c>
      <c r="C2162">
        <v>23</v>
      </c>
      <c r="D2162" s="34" t="s">
        <v>173</v>
      </c>
      <c r="E2162" s="34" t="s">
        <v>168</v>
      </c>
      <c r="F2162" s="35">
        <v>2.95</v>
      </c>
      <c r="G2162" s="36">
        <v>0</v>
      </c>
      <c r="H2162" s="35">
        <v>2.95</v>
      </c>
      <c r="I2162" s="35">
        <v>1.68</v>
      </c>
      <c r="J2162">
        <v>11</v>
      </c>
      <c r="K2162">
        <v>3017</v>
      </c>
      <c r="L2162" s="37">
        <f t="shared" si="99"/>
        <v>32.450000000000003</v>
      </c>
      <c r="M2162" s="35">
        <f t="shared" si="100"/>
        <v>0</v>
      </c>
      <c r="N2162" s="35">
        <f t="shared" si="101"/>
        <v>13.970000000000002</v>
      </c>
    </row>
    <row r="2163" spans="1:14">
      <c r="A2163" s="33">
        <v>41356</v>
      </c>
      <c r="B2163" s="29">
        <v>1473</v>
      </c>
      <c r="C2163">
        <v>17</v>
      </c>
      <c r="D2163" s="34" t="s">
        <v>173</v>
      </c>
      <c r="E2163" s="34" t="s">
        <v>168</v>
      </c>
      <c r="F2163" s="35">
        <v>49.95</v>
      </c>
      <c r="G2163" s="36">
        <v>0</v>
      </c>
      <c r="H2163" s="35">
        <v>49.95</v>
      </c>
      <c r="I2163" s="35">
        <v>23.93</v>
      </c>
      <c r="J2163">
        <v>13</v>
      </c>
      <c r="K2163">
        <v>3017</v>
      </c>
      <c r="L2163" s="37">
        <f t="shared" si="99"/>
        <v>649.35</v>
      </c>
      <c r="M2163" s="35">
        <f t="shared" si="100"/>
        <v>0</v>
      </c>
      <c r="N2163" s="35">
        <f t="shared" si="101"/>
        <v>338.26000000000005</v>
      </c>
    </row>
    <row r="2164" spans="1:14">
      <c r="A2164" s="33">
        <v>41356</v>
      </c>
      <c r="B2164" s="29">
        <v>1474</v>
      </c>
      <c r="C2164">
        <v>12</v>
      </c>
      <c r="D2164" s="34" t="s">
        <v>171</v>
      </c>
      <c r="E2164" s="34" t="s">
        <v>168</v>
      </c>
      <c r="F2164" s="35">
        <v>47.95</v>
      </c>
      <c r="G2164" s="36">
        <v>0</v>
      </c>
      <c r="H2164" s="35">
        <v>47.95</v>
      </c>
      <c r="I2164" s="35">
        <v>20.7</v>
      </c>
      <c r="J2164">
        <v>2</v>
      </c>
      <c r="K2164">
        <v>3033</v>
      </c>
      <c r="L2164" s="37">
        <f t="shared" si="99"/>
        <v>95.9</v>
      </c>
      <c r="M2164" s="35">
        <f t="shared" si="100"/>
        <v>0</v>
      </c>
      <c r="N2164" s="35">
        <f t="shared" si="101"/>
        <v>54.500000000000007</v>
      </c>
    </row>
    <row r="2165" spans="1:14">
      <c r="A2165" s="33">
        <v>41356</v>
      </c>
      <c r="B2165" s="29">
        <v>1475</v>
      </c>
      <c r="C2165">
        <v>10</v>
      </c>
      <c r="D2165" s="34" t="s">
        <v>173</v>
      </c>
      <c r="E2165" s="34" t="s">
        <v>168</v>
      </c>
      <c r="F2165" s="35">
        <v>34.950000000000003</v>
      </c>
      <c r="G2165" s="36">
        <v>0</v>
      </c>
      <c r="H2165" s="35">
        <v>34.950000000000003</v>
      </c>
      <c r="I2165" s="35">
        <v>22.13</v>
      </c>
      <c r="J2165">
        <v>15</v>
      </c>
      <c r="K2165">
        <v>3014</v>
      </c>
      <c r="L2165" s="37">
        <f t="shared" si="99"/>
        <v>524.25</v>
      </c>
      <c r="M2165" s="35">
        <f t="shared" si="100"/>
        <v>0</v>
      </c>
      <c r="N2165" s="35">
        <f t="shared" si="101"/>
        <v>192.30000000000007</v>
      </c>
    </row>
    <row r="2166" spans="1:14">
      <c r="A2166" s="33">
        <v>41356</v>
      </c>
      <c r="B2166" s="29">
        <v>1476</v>
      </c>
      <c r="C2166">
        <v>48</v>
      </c>
      <c r="D2166" s="34" t="s">
        <v>171</v>
      </c>
      <c r="E2166" s="34" t="s">
        <v>168</v>
      </c>
      <c r="F2166" s="35">
        <v>3.95</v>
      </c>
      <c r="G2166" s="36">
        <v>0.1</v>
      </c>
      <c r="H2166" s="35">
        <v>3.56</v>
      </c>
      <c r="I2166" s="35">
        <v>1.43</v>
      </c>
      <c r="J2166">
        <v>24</v>
      </c>
      <c r="K2166">
        <v>3016</v>
      </c>
      <c r="L2166" s="37">
        <f t="shared" si="99"/>
        <v>85.44</v>
      </c>
      <c r="M2166" s="35">
        <f t="shared" si="100"/>
        <v>0.39000000000000012</v>
      </c>
      <c r="N2166" s="35">
        <f t="shared" si="101"/>
        <v>51.12</v>
      </c>
    </row>
    <row r="2167" spans="1:14">
      <c r="A2167" s="33">
        <v>41356</v>
      </c>
      <c r="B2167" s="29">
        <v>1476</v>
      </c>
      <c r="C2167">
        <v>5</v>
      </c>
      <c r="D2167" s="34" t="s">
        <v>171</v>
      </c>
      <c r="E2167" s="34" t="s">
        <v>168</v>
      </c>
      <c r="F2167" s="35">
        <v>24.95</v>
      </c>
      <c r="G2167" s="36">
        <v>0</v>
      </c>
      <c r="H2167" s="35">
        <v>24.95</v>
      </c>
      <c r="I2167" s="35">
        <v>12.27</v>
      </c>
      <c r="J2167">
        <v>4</v>
      </c>
      <c r="K2167">
        <v>3016</v>
      </c>
      <c r="L2167" s="37">
        <f t="shared" si="99"/>
        <v>99.8</v>
      </c>
      <c r="M2167" s="35">
        <f t="shared" si="100"/>
        <v>0</v>
      </c>
      <c r="N2167" s="35">
        <f t="shared" si="101"/>
        <v>50.72</v>
      </c>
    </row>
    <row r="2168" spans="1:14">
      <c r="A2168" s="33">
        <v>41356</v>
      </c>
      <c r="B2168" s="29">
        <v>1477</v>
      </c>
      <c r="C2168">
        <v>47</v>
      </c>
      <c r="D2168" s="34" t="s">
        <v>173</v>
      </c>
      <c r="E2168" s="34" t="s">
        <v>168</v>
      </c>
      <c r="F2168" s="35">
        <v>28.95</v>
      </c>
      <c r="G2168" s="36">
        <v>0.2</v>
      </c>
      <c r="H2168" s="35">
        <v>23.16</v>
      </c>
      <c r="I2168" s="35">
        <v>8.86</v>
      </c>
      <c r="J2168">
        <v>16</v>
      </c>
      <c r="K2168">
        <v>3016</v>
      </c>
      <c r="L2168" s="37">
        <f t="shared" si="99"/>
        <v>370.56</v>
      </c>
      <c r="M2168" s="35">
        <f t="shared" si="100"/>
        <v>5.7899999999999991</v>
      </c>
      <c r="N2168" s="35">
        <f t="shared" si="101"/>
        <v>228.8</v>
      </c>
    </row>
    <row r="2169" spans="1:14">
      <c r="A2169" s="33">
        <v>41356</v>
      </c>
      <c r="B2169" s="29">
        <v>1478</v>
      </c>
      <c r="C2169">
        <v>44</v>
      </c>
      <c r="D2169" s="34" t="s">
        <v>171</v>
      </c>
      <c r="E2169" s="34" t="s">
        <v>168</v>
      </c>
      <c r="F2169" s="35">
        <v>38.950000000000003</v>
      </c>
      <c r="G2169" s="36">
        <v>0</v>
      </c>
      <c r="H2169" s="35">
        <v>38.950000000000003</v>
      </c>
      <c r="I2169" s="35">
        <v>24.76</v>
      </c>
      <c r="J2169">
        <v>14</v>
      </c>
      <c r="K2169">
        <v>3028</v>
      </c>
      <c r="L2169" s="37">
        <f t="shared" si="99"/>
        <v>545.30000000000007</v>
      </c>
      <c r="M2169" s="35">
        <f t="shared" si="100"/>
        <v>0</v>
      </c>
      <c r="N2169" s="35">
        <f t="shared" si="101"/>
        <v>198.66000000000003</v>
      </c>
    </row>
    <row r="2170" spans="1:14">
      <c r="A2170" s="33">
        <v>41356</v>
      </c>
      <c r="B2170" s="29">
        <v>1479</v>
      </c>
      <c r="C2170">
        <v>13</v>
      </c>
      <c r="D2170" s="34" t="s">
        <v>173</v>
      </c>
      <c r="E2170" s="34" t="s">
        <v>168</v>
      </c>
      <c r="F2170" s="35">
        <v>26.95</v>
      </c>
      <c r="G2170" s="36">
        <v>0</v>
      </c>
      <c r="H2170" s="35">
        <v>26.95</v>
      </c>
      <c r="I2170" s="35">
        <v>13.26</v>
      </c>
      <c r="J2170">
        <v>2</v>
      </c>
      <c r="K2170">
        <v>3010</v>
      </c>
      <c r="L2170" s="37">
        <f t="shared" si="99"/>
        <v>53.9</v>
      </c>
      <c r="M2170" s="35">
        <f t="shared" si="100"/>
        <v>0</v>
      </c>
      <c r="N2170" s="35">
        <f t="shared" si="101"/>
        <v>27.38</v>
      </c>
    </row>
    <row r="2171" spans="1:14">
      <c r="A2171" s="33">
        <v>41356</v>
      </c>
      <c r="B2171" s="29">
        <v>1480</v>
      </c>
      <c r="C2171">
        <v>42</v>
      </c>
      <c r="D2171" s="34" t="s">
        <v>171</v>
      </c>
      <c r="E2171" s="34" t="s">
        <v>168</v>
      </c>
      <c r="F2171" s="35">
        <v>35.950000000000003</v>
      </c>
      <c r="G2171" s="36">
        <v>0.1</v>
      </c>
      <c r="H2171" s="35">
        <v>32.36</v>
      </c>
      <c r="I2171" s="35">
        <v>20.25</v>
      </c>
      <c r="J2171">
        <v>1</v>
      </c>
      <c r="K2171">
        <v>3022</v>
      </c>
      <c r="L2171" s="37">
        <f t="shared" si="99"/>
        <v>32.36</v>
      </c>
      <c r="M2171" s="35">
        <f t="shared" si="100"/>
        <v>3.5900000000000034</v>
      </c>
      <c r="N2171" s="35">
        <f t="shared" si="101"/>
        <v>12.11</v>
      </c>
    </row>
    <row r="2172" spans="1:14">
      <c r="A2172" s="33">
        <v>41356</v>
      </c>
      <c r="B2172" s="29">
        <v>1481</v>
      </c>
      <c r="C2172">
        <v>7</v>
      </c>
      <c r="D2172" s="34" t="s">
        <v>173</v>
      </c>
      <c r="E2172" s="34" t="s">
        <v>168</v>
      </c>
      <c r="F2172" s="35">
        <v>20.95</v>
      </c>
      <c r="G2172" s="36">
        <v>0</v>
      </c>
      <c r="H2172" s="35">
        <v>20.95</v>
      </c>
      <c r="I2172" s="35">
        <v>10.039999999999999</v>
      </c>
      <c r="J2172">
        <v>10</v>
      </c>
      <c r="K2172">
        <v>3013</v>
      </c>
      <c r="L2172" s="37">
        <f t="shared" si="99"/>
        <v>209.5</v>
      </c>
      <c r="M2172" s="35">
        <f t="shared" si="100"/>
        <v>0</v>
      </c>
      <c r="N2172" s="35">
        <f t="shared" si="101"/>
        <v>109.1</v>
      </c>
    </row>
    <row r="2173" spans="1:14">
      <c r="A2173" s="33">
        <v>41356</v>
      </c>
      <c r="B2173" s="29">
        <v>1482</v>
      </c>
      <c r="C2173">
        <v>30</v>
      </c>
      <c r="D2173" s="34" t="s">
        <v>171</v>
      </c>
      <c r="E2173" s="34" t="s">
        <v>168</v>
      </c>
      <c r="F2173" s="35">
        <v>10.95</v>
      </c>
      <c r="G2173" s="36">
        <v>0</v>
      </c>
      <c r="H2173" s="35">
        <v>10.95</v>
      </c>
      <c r="I2173" s="35">
        <v>4.8</v>
      </c>
      <c r="J2173">
        <v>21</v>
      </c>
      <c r="K2173">
        <v>3023</v>
      </c>
      <c r="L2173" s="37">
        <f t="shared" si="99"/>
        <v>229.95</v>
      </c>
      <c r="M2173" s="35">
        <f t="shared" si="100"/>
        <v>0</v>
      </c>
      <c r="N2173" s="35">
        <f t="shared" si="101"/>
        <v>129.14999999999998</v>
      </c>
    </row>
    <row r="2174" spans="1:14">
      <c r="A2174" s="33">
        <v>41356</v>
      </c>
      <c r="B2174" s="29">
        <v>1483</v>
      </c>
      <c r="C2174">
        <v>16</v>
      </c>
      <c r="D2174" s="34" t="s">
        <v>173</v>
      </c>
      <c r="E2174" s="34" t="s">
        <v>168</v>
      </c>
      <c r="F2174" s="35">
        <v>27.95</v>
      </c>
      <c r="G2174" s="36">
        <v>0</v>
      </c>
      <c r="H2174" s="35">
        <v>27.95</v>
      </c>
      <c r="I2174" s="35">
        <v>15.85</v>
      </c>
      <c r="J2174">
        <v>3</v>
      </c>
      <c r="K2174">
        <v>3019</v>
      </c>
      <c r="L2174" s="37">
        <f t="shared" si="99"/>
        <v>83.85</v>
      </c>
      <c r="M2174" s="35">
        <f t="shared" si="100"/>
        <v>0</v>
      </c>
      <c r="N2174" s="35">
        <f t="shared" si="101"/>
        <v>36.299999999999997</v>
      </c>
    </row>
    <row r="2175" spans="1:14">
      <c r="A2175" s="33">
        <v>41356</v>
      </c>
      <c r="B2175" s="29">
        <v>1484</v>
      </c>
      <c r="C2175">
        <v>39</v>
      </c>
      <c r="D2175" s="34" t="s">
        <v>173</v>
      </c>
      <c r="E2175" s="34" t="s">
        <v>168</v>
      </c>
      <c r="F2175" s="35">
        <v>26.95</v>
      </c>
      <c r="G2175" s="36">
        <v>0</v>
      </c>
      <c r="H2175" s="35">
        <v>26.95</v>
      </c>
      <c r="I2175" s="35">
        <v>12.24</v>
      </c>
      <c r="J2175">
        <v>21</v>
      </c>
      <c r="K2175">
        <v>3029</v>
      </c>
      <c r="L2175" s="37">
        <f t="shared" si="99"/>
        <v>565.94999999999993</v>
      </c>
      <c r="M2175" s="35">
        <f t="shared" si="100"/>
        <v>0</v>
      </c>
      <c r="N2175" s="35">
        <f t="shared" si="101"/>
        <v>308.90999999999997</v>
      </c>
    </row>
    <row r="2176" spans="1:14">
      <c r="A2176" s="33">
        <v>41356</v>
      </c>
      <c r="B2176" s="29">
        <v>1485</v>
      </c>
      <c r="C2176">
        <v>28</v>
      </c>
      <c r="D2176" s="34" t="s">
        <v>171</v>
      </c>
      <c r="E2176" s="34" t="s">
        <v>168</v>
      </c>
      <c r="F2176" s="35">
        <v>0.95</v>
      </c>
      <c r="G2176" s="36">
        <v>0</v>
      </c>
      <c r="H2176" s="35">
        <v>0.95</v>
      </c>
      <c r="I2176" s="35">
        <v>0.5</v>
      </c>
      <c r="J2176">
        <v>12</v>
      </c>
      <c r="K2176">
        <v>3015</v>
      </c>
      <c r="L2176" s="37">
        <f t="shared" si="99"/>
        <v>11.399999999999999</v>
      </c>
      <c r="M2176" s="35">
        <f t="shared" si="100"/>
        <v>0</v>
      </c>
      <c r="N2176" s="35">
        <f t="shared" si="101"/>
        <v>5.3999999999999995</v>
      </c>
    </row>
    <row r="2177" spans="1:14">
      <c r="A2177" s="33">
        <v>41356</v>
      </c>
      <c r="B2177" s="29">
        <v>1485</v>
      </c>
      <c r="C2177">
        <v>38</v>
      </c>
      <c r="D2177" s="34" t="s">
        <v>171</v>
      </c>
      <c r="E2177" s="34" t="s">
        <v>168</v>
      </c>
      <c r="F2177" s="35">
        <v>24.95</v>
      </c>
      <c r="G2177" s="36">
        <v>0</v>
      </c>
      <c r="H2177" s="35">
        <v>24.95</v>
      </c>
      <c r="I2177" s="35">
        <v>11.48</v>
      </c>
      <c r="J2177">
        <v>1</v>
      </c>
      <c r="K2177">
        <v>3015</v>
      </c>
      <c r="L2177" s="37">
        <f t="shared" si="99"/>
        <v>24.95</v>
      </c>
      <c r="M2177" s="35">
        <f t="shared" si="100"/>
        <v>0</v>
      </c>
      <c r="N2177" s="35">
        <f t="shared" si="101"/>
        <v>13.469999999999999</v>
      </c>
    </row>
    <row r="2178" spans="1:14">
      <c r="A2178" s="33">
        <v>41356</v>
      </c>
      <c r="B2178" s="29">
        <v>1486</v>
      </c>
      <c r="C2178">
        <v>27</v>
      </c>
      <c r="D2178" s="34" t="s">
        <v>173</v>
      </c>
      <c r="E2178" s="34" t="s">
        <v>168</v>
      </c>
      <c r="F2178" s="35">
        <v>4.95</v>
      </c>
      <c r="G2178" s="36">
        <v>0</v>
      </c>
      <c r="H2178" s="35">
        <v>4.95</v>
      </c>
      <c r="I2178" s="35">
        <v>1.82</v>
      </c>
      <c r="J2178">
        <v>3</v>
      </c>
      <c r="K2178">
        <v>3014</v>
      </c>
      <c r="L2178" s="37">
        <f t="shared" si="99"/>
        <v>14.850000000000001</v>
      </c>
      <c r="M2178" s="35">
        <f t="shared" si="100"/>
        <v>0</v>
      </c>
      <c r="N2178" s="35">
        <f t="shared" si="101"/>
        <v>9.39</v>
      </c>
    </row>
    <row r="2179" spans="1:14">
      <c r="A2179" s="33">
        <v>41356</v>
      </c>
      <c r="B2179" s="29">
        <v>1486</v>
      </c>
      <c r="C2179">
        <v>15</v>
      </c>
      <c r="D2179" s="34" t="s">
        <v>173</v>
      </c>
      <c r="E2179" s="34" t="s">
        <v>168</v>
      </c>
      <c r="F2179" s="35">
        <v>28.95</v>
      </c>
      <c r="G2179" s="36">
        <v>0</v>
      </c>
      <c r="H2179" s="35">
        <v>28.95</v>
      </c>
      <c r="I2179" s="35">
        <v>17.53</v>
      </c>
      <c r="J2179">
        <v>23</v>
      </c>
      <c r="K2179">
        <v>3014</v>
      </c>
      <c r="L2179" s="37">
        <f t="shared" ref="L2179:L2242" si="102">H2179*J2179</f>
        <v>665.85</v>
      </c>
      <c r="M2179" s="35">
        <f t="shared" ref="M2179:M2242" si="103">F2179-H2179</f>
        <v>0</v>
      </c>
      <c r="N2179" s="35">
        <f t="shared" ref="N2179:N2242" si="104">(H2179-I2179)*J2179</f>
        <v>262.65999999999997</v>
      </c>
    </row>
    <row r="2180" spans="1:14">
      <c r="A2180" s="33">
        <v>41356</v>
      </c>
      <c r="B2180" s="29">
        <v>1486</v>
      </c>
      <c r="C2180">
        <v>27</v>
      </c>
      <c r="D2180" s="34" t="s">
        <v>173</v>
      </c>
      <c r="E2180" s="34" t="s">
        <v>168</v>
      </c>
      <c r="F2180" s="35">
        <v>4.95</v>
      </c>
      <c r="G2180" s="36">
        <v>0</v>
      </c>
      <c r="H2180" s="35">
        <v>4.95</v>
      </c>
      <c r="I2180" s="35">
        <v>1.82</v>
      </c>
      <c r="J2180">
        <v>9</v>
      </c>
      <c r="K2180">
        <v>3014</v>
      </c>
      <c r="L2180" s="37">
        <f t="shared" si="102"/>
        <v>44.550000000000004</v>
      </c>
      <c r="M2180" s="35">
        <f t="shared" si="103"/>
        <v>0</v>
      </c>
      <c r="N2180" s="35">
        <f t="shared" si="104"/>
        <v>28.169999999999998</v>
      </c>
    </row>
    <row r="2181" spans="1:14">
      <c r="A2181" s="33">
        <v>41356</v>
      </c>
      <c r="B2181" s="29">
        <v>1487</v>
      </c>
      <c r="C2181">
        <v>8</v>
      </c>
      <c r="D2181" s="34" t="s">
        <v>171</v>
      </c>
      <c r="E2181" s="34" t="s">
        <v>168</v>
      </c>
      <c r="F2181" s="35">
        <v>7.95</v>
      </c>
      <c r="G2181" s="36">
        <v>0</v>
      </c>
      <c r="H2181" s="35">
        <v>7.95</v>
      </c>
      <c r="I2181" s="35">
        <v>4.53</v>
      </c>
      <c r="J2181">
        <v>31</v>
      </c>
      <c r="K2181">
        <v>3023</v>
      </c>
      <c r="L2181" s="37">
        <f t="shared" si="102"/>
        <v>246.45000000000002</v>
      </c>
      <c r="M2181" s="35">
        <f t="shared" si="103"/>
        <v>0</v>
      </c>
      <c r="N2181" s="35">
        <f t="shared" si="104"/>
        <v>106.02</v>
      </c>
    </row>
    <row r="2182" spans="1:14">
      <c r="A2182" s="33">
        <v>41356</v>
      </c>
      <c r="B2182" s="29">
        <v>1487</v>
      </c>
      <c r="C2182">
        <v>14</v>
      </c>
      <c r="D2182" s="34" t="s">
        <v>171</v>
      </c>
      <c r="E2182" s="34" t="s">
        <v>168</v>
      </c>
      <c r="F2182" s="35">
        <v>31.95</v>
      </c>
      <c r="G2182" s="36">
        <v>0</v>
      </c>
      <c r="H2182" s="35">
        <v>31.95</v>
      </c>
      <c r="I2182" s="35">
        <v>17.38</v>
      </c>
      <c r="J2182">
        <v>2</v>
      </c>
      <c r="K2182">
        <v>3023</v>
      </c>
      <c r="L2182" s="37">
        <f t="shared" si="102"/>
        <v>63.9</v>
      </c>
      <c r="M2182" s="35">
        <f t="shared" si="103"/>
        <v>0</v>
      </c>
      <c r="N2182" s="35">
        <f t="shared" si="104"/>
        <v>29.14</v>
      </c>
    </row>
    <row r="2183" spans="1:14">
      <c r="A2183" s="33">
        <v>41356</v>
      </c>
      <c r="B2183" s="29">
        <v>1487</v>
      </c>
      <c r="C2183">
        <v>42</v>
      </c>
      <c r="D2183" s="34" t="s">
        <v>171</v>
      </c>
      <c r="E2183" s="34" t="s">
        <v>168</v>
      </c>
      <c r="F2183" s="35">
        <v>35.950000000000003</v>
      </c>
      <c r="G2183" s="36">
        <v>0</v>
      </c>
      <c r="H2183" s="35">
        <v>35.950000000000003</v>
      </c>
      <c r="I2183" s="35">
        <v>20.25</v>
      </c>
      <c r="J2183">
        <v>2</v>
      </c>
      <c r="K2183">
        <v>3023</v>
      </c>
      <c r="L2183" s="37">
        <f t="shared" si="102"/>
        <v>71.900000000000006</v>
      </c>
      <c r="M2183" s="35">
        <f t="shared" si="103"/>
        <v>0</v>
      </c>
      <c r="N2183" s="35">
        <f t="shared" si="104"/>
        <v>31.400000000000006</v>
      </c>
    </row>
    <row r="2184" spans="1:14">
      <c r="A2184" s="33">
        <v>41356</v>
      </c>
      <c r="B2184" s="29">
        <v>1488</v>
      </c>
      <c r="C2184">
        <v>50</v>
      </c>
      <c r="D2184" s="34" t="s">
        <v>173</v>
      </c>
      <c r="E2184" s="34" t="s">
        <v>168</v>
      </c>
      <c r="F2184" s="35">
        <v>24.95</v>
      </c>
      <c r="G2184" s="36">
        <v>0</v>
      </c>
      <c r="H2184" s="35">
        <v>24.95</v>
      </c>
      <c r="I2184" s="35">
        <v>12.14</v>
      </c>
      <c r="J2184">
        <v>3</v>
      </c>
      <c r="K2184">
        <v>3012</v>
      </c>
      <c r="L2184" s="37">
        <f t="shared" si="102"/>
        <v>74.849999999999994</v>
      </c>
      <c r="M2184" s="35">
        <f t="shared" si="103"/>
        <v>0</v>
      </c>
      <c r="N2184" s="35">
        <f t="shared" si="104"/>
        <v>38.429999999999993</v>
      </c>
    </row>
    <row r="2185" spans="1:14">
      <c r="A2185" s="33">
        <v>41356</v>
      </c>
      <c r="B2185" s="29">
        <v>1489</v>
      </c>
      <c r="C2185">
        <v>10</v>
      </c>
      <c r="D2185" s="34" t="s">
        <v>171</v>
      </c>
      <c r="E2185" s="34" t="s">
        <v>168</v>
      </c>
      <c r="F2185" s="35">
        <v>34.950000000000003</v>
      </c>
      <c r="G2185" s="36">
        <v>0.2</v>
      </c>
      <c r="H2185" s="35">
        <v>27.96</v>
      </c>
      <c r="I2185" s="35">
        <v>22.13</v>
      </c>
      <c r="J2185">
        <v>17</v>
      </c>
      <c r="K2185">
        <v>3015</v>
      </c>
      <c r="L2185" s="37">
        <f t="shared" si="102"/>
        <v>475.32</v>
      </c>
      <c r="M2185" s="35">
        <f t="shared" si="103"/>
        <v>6.990000000000002</v>
      </c>
      <c r="N2185" s="35">
        <f t="shared" si="104"/>
        <v>99.110000000000028</v>
      </c>
    </row>
    <row r="2186" spans="1:14">
      <c r="A2186" s="33">
        <v>41356</v>
      </c>
      <c r="B2186" s="29">
        <v>1490</v>
      </c>
      <c r="C2186">
        <v>39</v>
      </c>
      <c r="D2186" s="34" t="s">
        <v>173</v>
      </c>
      <c r="E2186" s="34" t="s">
        <v>168</v>
      </c>
      <c r="F2186" s="35">
        <v>26.95</v>
      </c>
      <c r="G2186" s="36">
        <v>0</v>
      </c>
      <c r="H2186" s="35">
        <v>26.95</v>
      </c>
      <c r="I2186" s="35">
        <v>12.24</v>
      </c>
      <c r="J2186">
        <v>13</v>
      </c>
      <c r="K2186">
        <v>3021</v>
      </c>
      <c r="L2186" s="37">
        <f t="shared" si="102"/>
        <v>350.34999999999997</v>
      </c>
      <c r="M2186" s="35">
        <f t="shared" si="103"/>
        <v>0</v>
      </c>
      <c r="N2186" s="35">
        <f t="shared" si="104"/>
        <v>191.23</v>
      </c>
    </row>
    <row r="2187" spans="1:14">
      <c r="A2187" s="33">
        <v>41356</v>
      </c>
      <c r="B2187" s="29">
        <v>1491</v>
      </c>
      <c r="C2187">
        <v>11</v>
      </c>
      <c r="D2187" s="34" t="s">
        <v>173</v>
      </c>
      <c r="E2187" s="34" t="s">
        <v>168</v>
      </c>
      <c r="F2187" s="35">
        <v>65.95</v>
      </c>
      <c r="G2187" s="36">
        <v>0</v>
      </c>
      <c r="H2187" s="35">
        <v>65.95</v>
      </c>
      <c r="I2187" s="35">
        <v>37.97</v>
      </c>
      <c r="J2187">
        <v>2</v>
      </c>
      <c r="K2187">
        <v>3017</v>
      </c>
      <c r="L2187" s="37">
        <f t="shared" si="102"/>
        <v>131.9</v>
      </c>
      <c r="M2187" s="35">
        <f t="shared" si="103"/>
        <v>0</v>
      </c>
      <c r="N2187" s="35">
        <f t="shared" si="104"/>
        <v>55.960000000000008</v>
      </c>
    </row>
    <row r="2188" spans="1:14">
      <c r="A2188" s="33">
        <v>41356</v>
      </c>
      <c r="B2188" s="29">
        <v>1491</v>
      </c>
      <c r="C2188">
        <v>47</v>
      </c>
      <c r="D2188" s="34" t="s">
        <v>173</v>
      </c>
      <c r="E2188" s="34" t="s">
        <v>168</v>
      </c>
      <c r="F2188" s="35">
        <v>28.95</v>
      </c>
      <c r="G2188" s="36">
        <v>0</v>
      </c>
      <c r="H2188" s="35">
        <v>28.95</v>
      </c>
      <c r="I2188" s="35">
        <v>8.86</v>
      </c>
      <c r="J2188">
        <v>16</v>
      </c>
      <c r="K2188">
        <v>3017</v>
      </c>
      <c r="L2188" s="37">
        <f t="shared" si="102"/>
        <v>463.2</v>
      </c>
      <c r="M2188" s="35">
        <f t="shared" si="103"/>
        <v>0</v>
      </c>
      <c r="N2188" s="35">
        <f t="shared" si="104"/>
        <v>321.44</v>
      </c>
    </row>
    <row r="2189" spans="1:14">
      <c r="A2189" s="33">
        <v>41356</v>
      </c>
      <c r="B2189" s="29">
        <v>1492</v>
      </c>
      <c r="C2189">
        <v>32</v>
      </c>
      <c r="D2189" s="34" t="s">
        <v>171</v>
      </c>
      <c r="E2189" s="34" t="s">
        <v>168</v>
      </c>
      <c r="F2189" s="35">
        <v>22.95</v>
      </c>
      <c r="G2189" s="36">
        <v>0</v>
      </c>
      <c r="H2189" s="35">
        <v>22.95</v>
      </c>
      <c r="I2189" s="35">
        <v>11.78</v>
      </c>
      <c r="J2189">
        <v>11</v>
      </c>
      <c r="K2189">
        <v>3010</v>
      </c>
      <c r="L2189" s="37">
        <f t="shared" si="102"/>
        <v>252.45</v>
      </c>
      <c r="M2189" s="35">
        <f t="shared" si="103"/>
        <v>0</v>
      </c>
      <c r="N2189" s="35">
        <f t="shared" si="104"/>
        <v>122.87</v>
      </c>
    </row>
    <row r="2190" spans="1:14">
      <c r="A2190" s="33">
        <v>41356</v>
      </c>
      <c r="B2190" s="29">
        <v>1492</v>
      </c>
      <c r="C2190">
        <v>30</v>
      </c>
      <c r="D2190" s="34" t="s">
        <v>171</v>
      </c>
      <c r="E2190" s="34" t="s">
        <v>168</v>
      </c>
      <c r="F2190" s="35">
        <v>10.95</v>
      </c>
      <c r="G2190" s="36">
        <v>0</v>
      </c>
      <c r="H2190" s="35">
        <v>10.95</v>
      </c>
      <c r="I2190" s="35">
        <v>4.8</v>
      </c>
      <c r="J2190">
        <v>18</v>
      </c>
      <c r="K2190">
        <v>3010</v>
      </c>
      <c r="L2190" s="37">
        <f t="shared" si="102"/>
        <v>197.1</v>
      </c>
      <c r="M2190" s="35">
        <f t="shared" si="103"/>
        <v>0</v>
      </c>
      <c r="N2190" s="35">
        <f t="shared" si="104"/>
        <v>110.69999999999999</v>
      </c>
    </row>
    <row r="2191" spans="1:14">
      <c r="A2191" s="33">
        <v>41356</v>
      </c>
      <c r="B2191" s="29">
        <v>1492</v>
      </c>
      <c r="C2191">
        <v>30</v>
      </c>
      <c r="D2191" s="34" t="s">
        <v>171</v>
      </c>
      <c r="E2191" s="34" t="s">
        <v>168</v>
      </c>
      <c r="F2191" s="35">
        <v>10.95</v>
      </c>
      <c r="G2191" s="36">
        <v>0</v>
      </c>
      <c r="H2191" s="35">
        <v>10.95</v>
      </c>
      <c r="I2191" s="35">
        <v>4.8</v>
      </c>
      <c r="J2191">
        <v>18</v>
      </c>
      <c r="K2191">
        <v>3010</v>
      </c>
      <c r="L2191" s="37">
        <f t="shared" si="102"/>
        <v>197.1</v>
      </c>
      <c r="M2191" s="35">
        <f t="shared" si="103"/>
        <v>0</v>
      </c>
      <c r="N2191" s="35">
        <f t="shared" si="104"/>
        <v>110.69999999999999</v>
      </c>
    </row>
    <row r="2192" spans="1:14">
      <c r="A2192" s="33">
        <v>41356</v>
      </c>
      <c r="B2192" s="29">
        <v>1493</v>
      </c>
      <c r="C2192">
        <v>41</v>
      </c>
      <c r="D2192" s="34" t="s">
        <v>173</v>
      </c>
      <c r="E2192" s="34" t="s">
        <v>168</v>
      </c>
      <c r="F2192" s="35">
        <v>18.95</v>
      </c>
      <c r="G2192" s="36">
        <v>0</v>
      </c>
      <c r="H2192" s="35">
        <v>18.95</v>
      </c>
      <c r="I2192" s="35">
        <v>9.98</v>
      </c>
      <c r="J2192">
        <v>1</v>
      </c>
      <c r="K2192">
        <v>3031</v>
      </c>
      <c r="L2192" s="37">
        <f t="shared" si="102"/>
        <v>18.95</v>
      </c>
      <c r="M2192" s="35">
        <f t="shared" si="103"/>
        <v>0</v>
      </c>
      <c r="N2192" s="35">
        <f t="shared" si="104"/>
        <v>8.9699999999999989</v>
      </c>
    </row>
    <row r="2193" spans="1:14">
      <c r="A2193" s="33">
        <v>41356</v>
      </c>
      <c r="B2193" s="29">
        <v>1494</v>
      </c>
      <c r="C2193">
        <v>17</v>
      </c>
      <c r="D2193" s="34" t="s">
        <v>173</v>
      </c>
      <c r="E2193" s="34" t="s">
        <v>168</v>
      </c>
      <c r="F2193" s="35">
        <v>49.95</v>
      </c>
      <c r="G2193" s="36">
        <v>0.1</v>
      </c>
      <c r="H2193" s="35">
        <v>44.96</v>
      </c>
      <c r="I2193" s="35">
        <v>23.93</v>
      </c>
      <c r="J2193">
        <v>38</v>
      </c>
      <c r="K2193">
        <v>3010</v>
      </c>
      <c r="L2193" s="37">
        <f t="shared" si="102"/>
        <v>1708.48</v>
      </c>
      <c r="M2193" s="35">
        <f t="shared" si="103"/>
        <v>4.990000000000002</v>
      </c>
      <c r="N2193" s="35">
        <f t="shared" si="104"/>
        <v>799.1400000000001</v>
      </c>
    </row>
    <row r="2194" spans="1:14">
      <c r="A2194" s="33">
        <v>41356</v>
      </c>
      <c r="B2194" s="29">
        <v>1495</v>
      </c>
      <c r="C2194">
        <v>46</v>
      </c>
      <c r="D2194" s="34" t="s">
        <v>171</v>
      </c>
      <c r="E2194" s="34" t="s">
        <v>168</v>
      </c>
      <c r="F2194" s="35">
        <v>55.95</v>
      </c>
      <c r="G2194" s="36">
        <v>0.1</v>
      </c>
      <c r="H2194" s="35">
        <v>50.36</v>
      </c>
      <c r="I2194" s="35">
        <v>32.47</v>
      </c>
      <c r="J2194">
        <v>29</v>
      </c>
      <c r="K2194">
        <v>3026</v>
      </c>
      <c r="L2194" s="37">
        <f t="shared" si="102"/>
        <v>1460.44</v>
      </c>
      <c r="M2194" s="35">
        <f t="shared" si="103"/>
        <v>5.5900000000000034</v>
      </c>
      <c r="N2194" s="35">
        <f t="shared" si="104"/>
        <v>518.81000000000006</v>
      </c>
    </row>
    <row r="2195" spans="1:14">
      <c r="A2195" s="33">
        <v>41356</v>
      </c>
      <c r="B2195" s="29">
        <v>1496</v>
      </c>
      <c r="C2195">
        <v>18</v>
      </c>
      <c r="D2195" s="34" t="s">
        <v>173</v>
      </c>
      <c r="E2195" s="34" t="s">
        <v>168</v>
      </c>
      <c r="F2195" s="35">
        <v>54.95</v>
      </c>
      <c r="G2195" s="36">
        <v>0.2</v>
      </c>
      <c r="H2195" s="35">
        <v>43.96</v>
      </c>
      <c r="I2195" s="35">
        <v>26.65</v>
      </c>
      <c r="J2195">
        <v>27</v>
      </c>
      <c r="K2195">
        <v>3021</v>
      </c>
      <c r="L2195" s="37">
        <f t="shared" si="102"/>
        <v>1186.92</v>
      </c>
      <c r="M2195" s="35">
        <f t="shared" si="103"/>
        <v>10.990000000000002</v>
      </c>
      <c r="N2195" s="35">
        <f t="shared" si="104"/>
        <v>467.37000000000006</v>
      </c>
    </row>
    <row r="2196" spans="1:14">
      <c r="A2196" s="33">
        <v>41356</v>
      </c>
      <c r="B2196" s="29">
        <v>1497</v>
      </c>
      <c r="C2196">
        <v>6</v>
      </c>
      <c r="D2196" s="34" t="s">
        <v>171</v>
      </c>
      <c r="E2196" s="34" t="s">
        <v>168</v>
      </c>
      <c r="F2196" s="35">
        <v>55.95</v>
      </c>
      <c r="G2196" s="36">
        <v>0</v>
      </c>
      <c r="H2196" s="35">
        <v>55.95</v>
      </c>
      <c r="I2196" s="35">
        <v>16.059999999999999</v>
      </c>
      <c r="J2196">
        <v>25</v>
      </c>
      <c r="K2196">
        <v>3012</v>
      </c>
      <c r="L2196" s="37">
        <f t="shared" si="102"/>
        <v>1398.75</v>
      </c>
      <c r="M2196" s="35">
        <f t="shared" si="103"/>
        <v>0</v>
      </c>
      <c r="N2196" s="35">
        <f t="shared" si="104"/>
        <v>997.25</v>
      </c>
    </row>
    <row r="2197" spans="1:14">
      <c r="A2197" s="33">
        <v>41356</v>
      </c>
      <c r="B2197" s="29">
        <v>1498</v>
      </c>
      <c r="C2197">
        <v>10</v>
      </c>
      <c r="D2197" s="34" t="s">
        <v>173</v>
      </c>
      <c r="E2197" s="34" t="s">
        <v>168</v>
      </c>
      <c r="F2197" s="35">
        <v>34.950000000000003</v>
      </c>
      <c r="G2197" s="36">
        <v>0</v>
      </c>
      <c r="H2197" s="35">
        <v>34.950000000000003</v>
      </c>
      <c r="I2197" s="35">
        <v>22.13</v>
      </c>
      <c r="J2197">
        <v>5</v>
      </c>
      <c r="K2197">
        <v>3022</v>
      </c>
      <c r="L2197" s="37">
        <f t="shared" si="102"/>
        <v>174.75</v>
      </c>
      <c r="M2197" s="35">
        <f t="shared" si="103"/>
        <v>0</v>
      </c>
      <c r="N2197" s="35">
        <f t="shared" si="104"/>
        <v>64.100000000000023</v>
      </c>
    </row>
    <row r="2198" spans="1:14">
      <c r="A2198" s="33">
        <v>41356</v>
      </c>
      <c r="B2198" s="29">
        <v>1498</v>
      </c>
      <c r="C2198">
        <v>5</v>
      </c>
      <c r="D2198" s="34" t="s">
        <v>173</v>
      </c>
      <c r="E2198" s="34" t="s">
        <v>168</v>
      </c>
      <c r="F2198" s="35">
        <v>24.95</v>
      </c>
      <c r="G2198" s="36">
        <v>0</v>
      </c>
      <c r="H2198" s="35">
        <v>24.95</v>
      </c>
      <c r="I2198" s="35">
        <v>12.27</v>
      </c>
      <c r="J2198">
        <v>5</v>
      </c>
      <c r="K2198">
        <v>3022</v>
      </c>
      <c r="L2198" s="37">
        <f t="shared" si="102"/>
        <v>124.75</v>
      </c>
      <c r="M2198" s="35">
        <f t="shared" si="103"/>
        <v>0</v>
      </c>
      <c r="N2198" s="35">
        <f t="shared" si="104"/>
        <v>63.4</v>
      </c>
    </row>
    <row r="2199" spans="1:14">
      <c r="A2199" s="33">
        <v>41356</v>
      </c>
      <c r="B2199" s="29">
        <v>1499</v>
      </c>
      <c r="C2199">
        <v>47</v>
      </c>
      <c r="D2199" s="34" t="s">
        <v>171</v>
      </c>
      <c r="E2199" s="34" t="s">
        <v>168</v>
      </c>
      <c r="F2199" s="35">
        <v>28.95</v>
      </c>
      <c r="G2199" s="36">
        <v>0</v>
      </c>
      <c r="H2199" s="35">
        <v>28.95</v>
      </c>
      <c r="I2199" s="35">
        <v>8.86</v>
      </c>
      <c r="J2199">
        <v>12</v>
      </c>
      <c r="K2199">
        <v>3026</v>
      </c>
      <c r="L2199" s="37">
        <f t="shared" si="102"/>
        <v>347.4</v>
      </c>
      <c r="M2199" s="35">
        <f t="shared" si="103"/>
        <v>0</v>
      </c>
      <c r="N2199" s="35">
        <f t="shared" si="104"/>
        <v>241.07999999999998</v>
      </c>
    </row>
    <row r="2200" spans="1:14">
      <c r="A2200" s="33">
        <v>41356</v>
      </c>
      <c r="B2200" s="29">
        <v>1500</v>
      </c>
      <c r="C2200">
        <v>40</v>
      </c>
      <c r="D2200" s="34" t="s">
        <v>173</v>
      </c>
      <c r="E2200" s="34" t="s">
        <v>168</v>
      </c>
      <c r="F2200" s="35">
        <v>16.95</v>
      </c>
      <c r="G2200" s="36">
        <v>0</v>
      </c>
      <c r="H2200" s="35">
        <v>16.95</v>
      </c>
      <c r="I2200" s="35">
        <v>6.53</v>
      </c>
      <c r="J2200">
        <v>6</v>
      </c>
      <c r="K2200">
        <v>3029</v>
      </c>
      <c r="L2200" s="37">
        <f t="shared" si="102"/>
        <v>101.69999999999999</v>
      </c>
      <c r="M2200" s="35">
        <f t="shared" si="103"/>
        <v>0</v>
      </c>
      <c r="N2200" s="35">
        <f t="shared" si="104"/>
        <v>62.519999999999989</v>
      </c>
    </row>
    <row r="2201" spans="1:14">
      <c r="A2201" s="33">
        <v>41356</v>
      </c>
      <c r="B2201" s="29">
        <v>1501</v>
      </c>
      <c r="C2201">
        <v>3</v>
      </c>
      <c r="D2201" s="34" t="s">
        <v>171</v>
      </c>
      <c r="E2201" s="34" t="s">
        <v>168</v>
      </c>
      <c r="F2201" s="35">
        <v>59.95</v>
      </c>
      <c r="G2201" s="36">
        <v>0</v>
      </c>
      <c r="H2201" s="35">
        <v>59.95</v>
      </c>
      <c r="I2201" s="35">
        <v>28.73</v>
      </c>
      <c r="J2201">
        <v>20</v>
      </c>
      <c r="K2201">
        <v>3023</v>
      </c>
      <c r="L2201" s="37">
        <f t="shared" si="102"/>
        <v>1199</v>
      </c>
      <c r="M2201" s="35">
        <f t="shared" si="103"/>
        <v>0</v>
      </c>
      <c r="N2201" s="35">
        <f t="shared" si="104"/>
        <v>624.40000000000009</v>
      </c>
    </row>
    <row r="2202" spans="1:14">
      <c r="A2202" s="33">
        <v>41356</v>
      </c>
      <c r="B2202" s="29">
        <v>1502</v>
      </c>
      <c r="C2202">
        <v>1</v>
      </c>
      <c r="D2202" s="34" t="s">
        <v>173</v>
      </c>
      <c r="E2202" s="34" t="s">
        <v>168</v>
      </c>
      <c r="F2202" s="35">
        <v>43.95</v>
      </c>
      <c r="G2202" s="36">
        <v>0</v>
      </c>
      <c r="H2202" s="35">
        <v>43.95</v>
      </c>
      <c r="I2202" s="35">
        <v>25.6</v>
      </c>
      <c r="J2202">
        <v>18</v>
      </c>
      <c r="K2202">
        <v>3014</v>
      </c>
      <c r="L2202" s="37">
        <f t="shared" si="102"/>
        <v>791.1</v>
      </c>
      <c r="M2202" s="35">
        <f t="shared" si="103"/>
        <v>0</v>
      </c>
      <c r="N2202" s="35">
        <f t="shared" si="104"/>
        <v>330.3</v>
      </c>
    </row>
    <row r="2203" spans="1:14">
      <c r="A2203" s="33">
        <v>41356</v>
      </c>
      <c r="B2203" s="29">
        <v>1503</v>
      </c>
      <c r="C2203">
        <v>35</v>
      </c>
      <c r="D2203" s="34" t="s">
        <v>171</v>
      </c>
      <c r="E2203" s="34" t="s">
        <v>168</v>
      </c>
      <c r="F2203" s="35">
        <v>0.95</v>
      </c>
      <c r="G2203" s="36">
        <v>0</v>
      </c>
      <c r="H2203" s="35">
        <v>0.95</v>
      </c>
      <c r="I2203" s="35">
        <v>0.47</v>
      </c>
      <c r="J2203">
        <v>22</v>
      </c>
      <c r="K2203">
        <v>3014</v>
      </c>
      <c r="L2203" s="37">
        <f t="shared" si="102"/>
        <v>20.9</v>
      </c>
      <c r="M2203" s="35">
        <f t="shared" si="103"/>
        <v>0</v>
      </c>
      <c r="N2203" s="35">
        <f t="shared" si="104"/>
        <v>10.559999999999999</v>
      </c>
    </row>
    <row r="2204" spans="1:14">
      <c r="A2204" s="33">
        <v>41356</v>
      </c>
      <c r="B2204" s="29">
        <v>1503</v>
      </c>
      <c r="C2204">
        <v>10</v>
      </c>
      <c r="D2204" s="34" t="s">
        <v>171</v>
      </c>
      <c r="E2204" s="34" t="s">
        <v>168</v>
      </c>
      <c r="F2204" s="35">
        <v>34.950000000000003</v>
      </c>
      <c r="G2204" s="36">
        <v>0</v>
      </c>
      <c r="H2204" s="35">
        <v>34.950000000000003</v>
      </c>
      <c r="I2204" s="35">
        <v>22.13</v>
      </c>
      <c r="J2204">
        <v>7</v>
      </c>
      <c r="K2204">
        <v>3014</v>
      </c>
      <c r="L2204" s="37">
        <f t="shared" si="102"/>
        <v>244.65000000000003</v>
      </c>
      <c r="M2204" s="35">
        <f t="shared" si="103"/>
        <v>0</v>
      </c>
      <c r="N2204" s="35">
        <f t="shared" si="104"/>
        <v>89.740000000000023</v>
      </c>
    </row>
    <row r="2205" spans="1:14">
      <c r="A2205" s="33">
        <v>41356</v>
      </c>
      <c r="B2205" s="29">
        <v>1504</v>
      </c>
      <c r="C2205">
        <v>23</v>
      </c>
      <c r="D2205" s="34" t="s">
        <v>173</v>
      </c>
      <c r="E2205" s="34" t="s">
        <v>168</v>
      </c>
      <c r="F2205" s="35">
        <v>2.95</v>
      </c>
      <c r="G2205" s="36">
        <v>0</v>
      </c>
      <c r="H2205" s="35">
        <v>2.95</v>
      </c>
      <c r="I2205" s="35">
        <v>1.68</v>
      </c>
      <c r="J2205">
        <v>7</v>
      </c>
      <c r="K2205">
        <v>3013</v>
      </c>
      <c r="L2205" s="37">
        <f t="shared" si="102"/>
        <v>20.650000000000002</v>
      </c>
      <c r="M2205" s="35">
        <f t="shared" si="103"/>
        <v>0</v>
      </c>
      <c r="N2205" s="35">
        <f t="shared" si="104"/>
        <v>8.8900000000000023</v>
      </c>
    </row>
    <row r="2206" spans="1:14">
      <c r="A2206" s="33">
        <v>41356</v>
      </c>
      <c r="B2206" s="29">
        <v>1505</v>
      </c>
      <c r="C2206">
        <v>38</v>
      </c>
      <c r="D2206" s="34" t="s">
        <v>171</v>
      </c>
      <c r="E2206" s="34" t="s">
        <v>168</v>
      </c>
      <c r="F2206" s="35">
        <v>24.95</v>
      </c>
      <c r="G2206" s="36">
        <v>0.1</v>
      </c>
      <c r="H2206" s="35">
        <v>22.46</v>
      </c>
      <c r="I2206" s="35">
        <v>11.48</v>
      </c>
      <c r="J2206">
        <v>5</v>
      </c>
      <c r="K2206">
        <v>3012</v>
      </c>
      <c r="L2206" s="37">
        <f t="shared" si="102"/>
        <v>112.30000000000001</v>
      </c>
      <c r="M2206" s="35">
        <f t="shared" si="103"/>
        <v>2.4899999999999984</v>
      </c>
      <c r="N2206" s="35">
        <f t="shared" si="104"/>
        <v>54.900000000000006</v>
      </c>
    </row>
    <row r="2207" spans="1:14">
      <c r="A2207" s="33">
        <v>41356</v>
      </c>
      <c r="B2207" s="29">
        <v>1505</v>
      </c>
      <c r="C2207">
        <v>12</v>
      </c>
      <c r="D2207" s="34" t="s">
        <v>171</v>
      </c>
      <c r="E2207" s="34" t="s">
        <v>168</v>
      </c>
      <c r="F2207" s="35">
        <v>47.95</v>
      </c>
      <c r="G2207" s="36">
        <v>0.1</v>
      </c>
      <c r="H2207" s="35">
        <v>43.16</v>
      </c>
      <c r="I2207" s="35">
        <v>20.7</v>
      </c>
      <c r="J2207">
        <v>1</v>
      </c>
      <c r="K2207">
        <v>3012</v>
      </c>
      <c r="L2207" s="37">
        <f t="shared" si="102"/>
        <v>43.16</v>
      </c>
      <c r="M2207" s="35">
        <f t="shared" si="103"/>
        <v>4.7900000000000063</v>
      </c>
      <c r="N2207" s="35">
        <f t="shared" si="104"/>
        <v>22.459999999999997</v>
      </c>
    </row>
    <row r="2208" spans="1:14">
      <c r="A2208" s="33">
        <v>41356</v>
      </c>
      <c r="B2208" s="29">
        <v>1505</v>
      </c>
      <c r="C2208">
        <v>10</v>
      </c>
      <c r="D2208" s="34" t="s">
        <v>171</v>
      </c>
      <c r="E2208" s="34" t="s">
        <v>168</v>
      </c>
      <c r="F2208" s="35">
        <v>34.950000000000003</v>
      </c>
      <c r="G2208" s="36">
        <v>0</v>
      </c>
      <c r="H2208" s="35">
        <v>34.950000000000003</v>
      </c>
      <c r="I2208" s="35">
        <v>22.13</v>
      </c>
      <c r="J2208">
        <v>5</v>
      </c>
      <c r="K2208">
        <v>3012</v>
      </c>
      <c r="L2208" s="37">
        <f t="shared" si="102"/>
        <v>174.75</v>
      </c>
      <c r="M2208" s="35">
        <f t="shared" si="103"/>
        <v>0</v>
      </c>
      <c r="N2208" s="35">
        <f t="shared" si="104"/>
        <v>64.100000000000023</v>
      </c>
    </row>
    <row r="2209" spans="1:14">
      <c r="A2209" s="33">
        <v>41356</v>
      </c>
      <c r="B2209" s="29">
        <v>1506</v>
      </c>
      <c r="C2209">
        <v>35</v>
      </c>
      <c r="D2209" s="34" t="s">
        <v>171</v>
      </c>
      <c r="E2209" s="34" t="s">
        <v>168</v>
      </c>
      <c r="F2209" s="35">
        <v>0.95</v>
      </c>
      <c r="G2209" s="36">
        <v>0</v>
      </c>
      <c r="H2209" s="35">
        <v>0.95</v>
      </c>
      <c r="I2209" s="35">
        <v>0.47</v>
      </c>
      <c r="J2209">
        <v>9</v>
      </c>
      <c r="K2209">
        <v>3033</v>
      </c>
      <c r="L2209" s="37">
        <f t="shared" si="102"/>
        <v>8.5499999999999989</v>
      </c>
      <c r="M2209" s="35">
        <f t="shared" si="103"/>
        <v>0</v>
      </c>
      <c r="N2209" s="35">
        <f t="shared" si="104"/>
        <v>4.32</v>
      </c>
    </row>
    <row r="2210" spans="1:14">
      <c r="A2210" s="33">
        <v>41356</v>
      </c>
      <c r="B2210" s="29">
        <v>1507</v>
      </c>
      <c r="C2210">
        <v>11</v>
      </c>
      <c r="D2210" s="34" t="s">
        <v>171</v>
      </c>
      <c r="E2210" s="34" t="s">
        <v>168</v>
      </c>
      <c r="F2210" s="35">
        <v>65.95</v>
      </c>
      <c r="G2210" s="36">
        <v>0.1</v>
      </c>
      <c r="H2210" s="35">
        <v>59.36</v>
      </c>
      <c r="I2210" s="35">
        <v>37.97</v>
      </c>
      <c r="J2210">
        <v>22</v>
      </c>
      <c r="K2210">
        <v>3027</v>
      </c>
      <c r="L2210" s="37">
        <f t="shared" si="102"/>
        <v>1305.92</v>
      </c>
      <c r="M2210" s="35">
        <f t="shared" si="103"/>
        <v>6.5900000000000034</v>
      </c>
      <c r="N2210" s="35">
        <f t="shared" si="104"/>
        <v>470.58000000000004</v>
      </c>
    </row>
    <row r="2211" spans="1:14">
      <c r="A2211" s="33">
        <v>41356</v>
      </c>
      <c r="B2211" s="29">
        <v>1508</v>
      </c>
      <c r="C2211">
        <v>7</v>
      </c>
      <c r="D2211" s="34" t="s">
        <v>171</v>
      </c>
      <c r="E2211" s="34" t="s">
        <v>168</v>
      </c>
      <c r="F2211" s="35">
        <v>20.95</v>
      </c>
      <c r="G2211" s="36">
        <v>0</v>
      </c>
      <c r="H2211" s="35">
        <v>20.95</v>
      </c>
      <c r="I2211" s="35">
        <v>10.039999999999999</v>
      </c>
      <c r="J2211">
        <v>4</v>
      </c>
      <c r="K2211">
        <v>3030</v>
      </c>
      <c r="L2211" s="37">
        <f t="shared" si="102"/>
        <v>83.8</v>
      </c>
      <c r="M2211" s="35">
        <f t="shared" si="103"/>
        <v>0</v>
      </c>
      <c r="N2211" s="35">
        <f t="shared" si="104"/>
        <v>43.64</v>
      </c>
    </row>
    <row r="2212" spans="1:14">
      <c r="A2212" s="33">
        <v>41356</v>
      </c>
      <c r="B2212" s="29">
        <v>1509</v>
      </c>
      <c r="C2212">
        <v>28</v>
      </c>
      <c r="D2212" s="34" t="s">
        <v>173</v>
      </c>
      <c r="E2212" s="34" t="s">
        <v>168</v>
      </c>
      <c r="F2212" s="35">
        <v>0.95</v>
      </c>
      <c r="G2212" s="36">
        <v>0</v>
      </c>
      <c r="H2212" s="35">
        <v>0.95</v>
      </c>
      <c r="I2212" s="35">
        <v>0.5</v>
      </c>
      <c r="J2212">
        <v>33</v>
      </c>
      <c r="K2212">
        <v>3029</v>
      </c>
      <c r="L2212" s="37">
        <f t="shared" si="102"/>
        <v>31.349999999999998</v>
      </c>
      <c r="M2212" s="35">
        <f t="shared" si="103"/>
        <v>0</v>
      </c>
      <c r="N2212" s="35">
        <f t="shared" si="104"/>
        <v>14.849999999999998</v>
      </c>
    </row>
    <row r="2213" spans="1:14">
      <c r="A2213" s="33">
        <v>41356</v>
      </c>
      <c r="B2213" s="29">
        <v>1509</v>
      </c>
      <c r="C2213">
        <v>23</v>
      </c>
      <c r="D2213" s="34" t="s">
        <v>173</v>
      </c>
      <c r="E2213" s="34" t="s">
        <v>168</v>
      </c>
      <c r="F2213" s="35">
        <v>2.95</v>
      </c>
      <c r="G2213" s="36">
        <v>0</v>
      </c>
      <c r="H2213" s="35">
        <v>2.95</v>
      </c>
      <c r="I2213" s="35">
        <v>1.68</v>
      </c>
      <c r="J2213">
        <v>2</v>
      </c>
      <c r="K2213">
        <v>3029</v>
      </c>
      <c r="L2213" s="37">
        <f t="shared" si="102"/>
        <v>5.9</v>
      </c>
      <c r="M2213" s="35">
        <f t="shared" si="103"/>
        <v>0</v>
      </c>
      <c r="N2213" s="35">
        <f t="shared" si="104"/>
        <v>2.5400000000000005</v>
      </c>
    </row>
    <row r="2214" spans="1:14">
      <c r="A2214" s="33">
        <v>41356</v>
      </c>
      <c r="B2214" s="29">
        <v>1509</v>
      </c>
      <c r="C2214">
        <v>14</v>
      </c>
      <c r="D2214" s="34" t="s">
        <v>173</v>
      </c>
      <c r="E2214" s="34" t="s">
        <v>168</v>
      </c>
      <c r="F2214" s="35">
        <v>31.95</v>
      </c>
      <c r="G2214" s="36">
        <v>0</v>
      </c>
      <c r="H2214" s="35">
        <v>31.95</v>
      </c>
      <c r="I2214" s="35">
        <v>17.38</v>
      </c>
      <c r="J2214">
        <v>3</v>
      </c>
      <c r="K2214">
        <v>3029</v>
      </c>
      <c r="L2214" s="37">
        <f t="shared" si="102"/>
        <v>95.85</v>
      </c>
      <c r="M2214" s="35">
        <f t="shared" si="103"/>
        <v>0</v>
      </c>
      <c r="N2214" s="35">
        <f t="shared" si="104"/>
        <v>43.71</v>
      </c>
    </row>
    <row r="2215" spans="1:14">
      <c r="A2215" s="33">
        <v>41356</v>
      </c>
      <c r="B2215" s="29">
        <v>1509</v>
      </c>
      <c r="C2215">
        <v>22</v>
      </c>
      <c r="D2215" s="34" t="s">
        <v>173</v>
      </c>
      <c r="E2215" s="34" t="s">
        <v>168</v>
      </c>
      <c r="F2215" s="35">
        <v>0.95</v>
      </c>
      <c r="G2215" s="36">
        <v>0</v>
      </c>
      <c r="H2215" s="35">
        <v>0.95</v>
      </c>
      <c r="I2215" s="35">
        <v>0.56999999999999995</v>
      </c>
      <c r="J2215">
        <v>22</v>
      </c>
      <c r="K2215">
        <v>3029</v>
      </c>
      <c r="L2215" s="37">
        <f t="shared" si="102"/>
        <v>20.9</v>
      </c>
      <c r="M2215" s="35">
        <f t="shared" si="103"/>
        <v>0</v>
      </c>
      <c r="N2215" s="35">
        <f t="shared" si="104"/>
        <v>8.36</v>
      </c>
    </row>
    <row r="2216" spans="1:14">
      <c r="A2216" s="33">
        <v>41356</v>
      </c>
      <c r="B2216" s="29">
        <v>1510</v>
      </c>
      <c r="C2216">
        <v>37</v>
      </c>
      <c r="D2216" s="34" t="s">
        <v>171</v>
      </c>
      <c r="E2216" s="34" t="s">
        <v>168</v>
      </c>
      <c r="F2216" s="35">
        <v>24.95</v>
      </c>
      <c r="G2216" s="36">
        <v>0</v>
      </c>
      <c r="H2216" s="35">
        <v>24.95</v>
      </c>
      <c r="I2216" s="35">
        <v>9.3800000000000008</v>
      </c>
      <c r="J2216">
        <v>11</v>
      </c>
      <c r="K2216">
        <v>3023</v>
      </c>
      <c r="L2216" s="37">
        <f t="shared" si="102"/>
        <v>274.45</v>
      </c>
      <c r="M2216" s="35">
        <f t="shared" si="103"/>
        <v>0</v>
      </c>
      <c r="N2216" s="35">
        <f t="shared" si="104"/>
        <v>171.26999999999998</v>
      </c>
    </row>
    <row r="2217" spans="1:14">
      <c r="A2217" s="33">
        <v>41356</v>
      </c>
      <c r="B2217" s="29">
        <v>1511</v>
      </c>
      <c r="C2217">
        <v>6</v>
      </c>
      <c r="D2217" s="34" t="s">
        <v>171</v>
      </c>
      <c r="E2217" s="34" t="s">
        <v>168</v>
      </c>
      <c r="F2217" s="35">
        <v>55.95</v>
      </c>
      <c r="G2217" s="36">
        <v>0.2</v>
      </c>
      <c r="H2217" s="35">
        <v>44.76</v>
      </c>
      <c r="I2217" s="35">
        <v>16.059999999999999</v>
      </c>
      <c r="J2217">
        <v>22</v>
      </c>
      <c r="K2217">
        <v>3032</v>
      </c>
      <c r="L2217" s="37">
        <f t="shared" si="102"/>
        <v>984.71999999999991</v>
      </c>
      <c r="M2217" s="35">
        <f t="shared" si="103"/>
        <v>11.190000000000005</v>
      </c>
      <c r="N2217" s="35">
        <f t="shared" si="104"/>
        <v>631.4</v>
      </c>
    </row>
    <row r="2218" spans="1:14">
      <c r="A2218" s="33">
        <v>41356</v>
      </c>
      <c r="B2218" s="29">
        <v>1512</v>
      </c>
      <c r="C2218">
        <v>24</v>
      </c>
      <c r="D2218" s="34" t="s">
        <v>171</v>
      </c>
      <c r="E2218" s="34" t="s">
        <v>168</v>
      </c>
      <c r="F2218" s="35">
        <v>27.95</v>
      </c>
      <c r="G2218" s="36">
        <v>0</v>
      </c>
      <c r="H2218" s="35">
        <v>27.95</v>
      </c>
      <c r="I2218" s="35">
        <v>16.8</v>
      </c>
      <c r="J2218">
        <v>15</v>
      </c>
      <c r="K2218">
        <v>3027</v>
      </c>
      <c r="L2218" s="37">
        <f t="shared" si="102"/>
        <v>419.25</v>
      </c>
      <c r="M2218" s="35">
        <f t="shared" si="103"/>
        <v>0</v>
      </c>
      <c r="N2218" s="35">
        <f t="shared" si="104"/>
        <v>167.24999999999997</v>
      </c>
    </row>
    <row r="2219" spans="1:14">
      <c r="A2219" s="33">
        <v>41356</v>
      </c>
      <c r="B2219" s="29">
        <v>1513</v>
      </c>
      <c r="C2219">
        <v>50</v>
      </c>
      <c r="D2219" s="34" t="s">
        <v>173</v>
      </c>
      <c r="E2219" s="34" t="s">
        <v>168</v>
      </c>
      <c r="F2219" s="35">
        <v>24.95</v>
      </c>
      <c r="G2219" s="36">
        <v>0</v>
      </c>
      <c r="H2219" s="35">
        <v>24.95</v>
      </c>
      <c r="I2219" s="35">
        <v>12.14</v>
      </c>
      <c r="J2219">
        <v>2</v>
      </c>
      <c r="K2219">
        <v>3012</v>
      </c>
      <c r="L2219" s="37">
        <f t="shared" si="102"/>
        <v>49.9</v>
      </c>
      <c r="M2219" s="35">
        <f t="shared" si="103"/>
        <v>0</v>
      </c>
      <c r="N2219" s="35">
        <f t="shared" si="104"/>
        <v>25.619999999999997</v>
      </c>
    </row>
    <row r="2220" spans="1:14">
      <c r="A2220" s="33">
        <v>41356</v>
      </c>
      <c r="B2220" s="29">
        <v>1514</v>
      </c>
      <c r="C2220">
        <v>13</v>
      </c>
      <c r="D2220" s="34" t="s">
        <v>171</v>
      </c>
      <c r="E2220" s="34" t="s">
        <v>168</v>
      </c>
      <c r="F2220" s="35">
        <v>26.95</v>
      </c>
      <c r="G2220" s="36">
        <v>0</v>
      </c>
      <c r="H2220" s="35">
        <v>26.95</v>
      </c>
      <c r="I2220" s="35">
        <v>13.26</v>
      </c>
      <c r="J2220">
        <v>6</v>
      </c>
      <c r="K2220">
        <v>3013</v>
      </c>
      <c r="L2220" s="37">
        <f t="shared" si="102"/>
        <v>161.69999999999999</v>
      </c>
      <c r="M2220" s="35">
        <f t="shared" si="103"/>
        <v>0</v>
      </c>
      <c r="N2220" s="35">
        <f t="shared" si="104"/>
        <v>82.14</v>
      </c>
    </row>
    <row r="2221" spans="1:14">
      <c r="A2221" s="33">
        <v>41357</v>
      </c>
      <c r="B2221" s="29">
        <v>1515</v>
      </c>
      <c r="C2221">
        <v>16</v>
      </c>
      <c r="D2221" s="34" t="s">
        <v>173</v>
      </c>
      <c r="E2221" s="34" t="s">
        <v>168</v>
      </c>
      <c r="F2221" s="35">
        <v>27.95</v>
      </c>
      <c r="G2221" s="36">
        <v>0.1</v>
      </c>
      <c r="H2221" s="35">
        <v>25.16</v>
      </c>
      <c r="I2221" s="35">
        <v>15.85</v>
      </c>
      <c r="J2221">
        <v>5</v>
      </c>
      <c r="K2221">
        <v>3012</v>
      </c>
      <c r="L2221" s="37">
        <f t="shared" si="102"/>
        <v>125.8</v>
      </c>
      <c r="M2221" s="35">
        <f t="shared" si="103"/>
        <v>2.7899999999999991</v>
      </c>
      <c r="N2221" s="35">
        <f t="shared" si="104"/>
        <v>46.550000000000004</v>
      </c>
    </row>
    <row r="2222" spans="1:14">
      <c r="A2222" s="33">
        <v>41357</v>
      </c>
      <c r="B2222" s="29">
        <v>1516</v>
      </c>
      <c r="C2222">
        <v>42</v>
      </c>
      <c r="D2222" s="34" t="s">
        <v>167</v>
      </c>
      <c r="E2222" s="34" t="s">
        <v>168</v>
      </c>
      <c r="F2222" s="35">
        <v>35.950000000000003</v>
      </c>
      <c r="G2222" s="36">
        <v>0</v>
      </c>
      <c r="H2222" s="35">
        <v>35.950000000000003</v>
      </c>
      <c r="I2222" s="35">
        <v>20.25</v>
      </c>
      <c r="J2222">
        <v>1</v>
      </c>
      <c r="K2222">
        <v>3029</v>
      </c>
      <c r="L2222" s="37">
        <f t="shared" si="102"/>
        <v>35.950000000000003</v>
      </c>
      <c r="M2222" s="35">
        <f t="shared" si="103"/>
        <v>0</v>
      </c>
      <c r="N2222" s="35">
        <f t="shared" si="104"/>
        <v>15.700000000000003</v>
      </c>
    </row>
    <row r="2223" spans="1:14">
      <c r="A2223" s="33">
        <v>41357</v>
      </c>
      <c r="B2223" s="29">
        <v>1517</v>
      </c>
      <c r="C2223">
        <v>23</v>
      </c>
      <c r="D2223" s="34" t="s">
        <v>171</v>
      </c>
      <c r="E2223" s="34" t="s">
        <v>168</v>
      </c>
      <c r="F2223" s="35">
        <v>2.95</v>
      </c>
      <c r="G2223" s="36">
        <v>0</v>
      </c>
      <c r="H2223" s="35">
        <v>2.95</v>
      </c>
      <c r="I2223" s="35">
        <v>1.68</v>
      </c>
      <c r="J2223">
        <v>5</v>
      </c>
      <c r="K2223">
        <v>3030</v>
      </c>
      <c r="L2223" s="37">
        <f t="shared" si="102"/>
        <v>14.75</v>
      </c>
      <c r="M2223" s="35">
        <f t="shared" si="103"/>
        <v>0</v>
      </c>
      <c r="N2223" s="35">
        <f t="shared" si="104"/>
        <v>6.3500000000000014</v>
      </c>
    </row>
    <row r="2224" spans="1:14">
      <c r="A2224" s="33">
        <v>41357</v>
      </c>
      <c r="B2224" s="29">
        <v>1518</v>
      </c>
      <c r="C2224">
        <v>30</v>
      </c>
      <c r="D2224" s="34" t="s">
        <v>167</v>
      </c>
      <c r="E2224" s="34" t="s">
        <v>168</v>
      </c>
      <c r="F2224" s="35">
        <v>10.95</v>
      </c>
      <c r="G2224" s="36">
        <v>0</v>
      </c>
      <c r="H2224" s="35">
        <v>10.95</v>
      </c>
      <c r="I2224" s="35">
        <v>4.8</v>
      </c>
      <c r="J2224">
        <v>10</v>
      </c>
      <c r="K2224">
        <v>3032</v>
      </c>
      <c r="L2224" s="37">
        <f t="shared" si="102"/>
        <v>109.5</v>
      </c>
      <c r="M2224" s="35">
        <f t="shared" si="103"/>
        <v>0</v>
      </c>
      <c r="N2224" s="35">
        <f t="shared" si="104"/>
        <v>61.499999999999993</v>
      </c>
    </row>
    <row r="2225" spans="1:14">
      <c r="A2225" s="33">
        <v>41357</v>
      </c>
      <c r="B2225" s="29">
        <v>1519</v>
      </c>
      <c r="C2225">
        <v>43</v>
      </c>
      <c r="D2225" s="34" t="s">
        <v>173</v>
      </c>
      <c r="E2225" s="34" t="s">
        <v>168</v>
      </c>
      <c r="F2225" s="35">
        <v>11.95</v>
      </c>
      <c r="G2225" s="36">
        <v>0</v>
      </c>
      <c r="H2225" s="35">
        <v>11.95</v>
      </c>
      <c r="I2225" s="35">
        <v>3.32</v>
      </c>
      <c r="J2225">
        <v>7</v>
      </c>
      <c r="K2225">
        <v>3032</v>
      </c>
      <c r="L2225" s="37">
        <f t="shared" si="102"/>
        <v>83.649999999999991</v>
      </c>
      <c r="M2225" s="35">
        <f t="shared" si="103"/>
        <v>0</v>
      </c>
      <c r="N2225" s="35">
        <f t="shared" si="104"/>
        <v>60.41</v>
      </c>
    </row>
    <row r="2226" spans="1:14">
      <c r="A2226" s="33">
        <v>41357</v>
      </c>
      <c r="B2226" s="29">
        <v>1520</v>
      </c>
      <c r="C2226">
        <v>1</v>
      </c>
      <c r="D2226" s="34" t="s">
        <v>173</v>
      </c>
      <c r="E2226" s="34" t="s">
        <v>168</v>
      </c>
      <c r="F2226" s="35">
        <v>43.95</v>
      </c>
      <c r="G2226" s="36">
        <v>0</v>
      </c>
      <c r="H2226" s="35">
        <v>43.95</v>
      </c>
      <c r="I2226" s="35">
        <v>25.6</v>
      </c>
      <c r="J2226">
        <v>7</v>
      </c>
      <c r="K2226">
        <v>3019</v>
      </c>
      <c r="L2226" s="37">
        <f t="shared" si="102"/>
        <v>307.65000000000003</v>
      </c>
      <c r="M2226" s="35">
        <f t="shared" si="103"/>
        <v>0</v>
      </c>
      <c r="N2226" s="35">
        <f t="shared" si="104"/>
        <v>128.45000000000002</v>
      </c>
    </row>
    <row r="2227" spans="1:14">
      <c r="A2227" s="33">
        <v>41357</v>
      </c>
      <c r="B2227" s="29">
        <v>1521</v>
      </c>
      <c r="C2227">
        <v>14</v>
      </c>
      <c r="D2227" s="34" t="s">
        <v>173</v>
      </c>
      <c r="E2227" s="34" t="s">
        <v>168</v>
      </c>
      <c r="F2227" s="35">
        <v>31.95</v>
      </c>
      <c r="G2227" s="36">
        <v>0</v>
      </c>
      <c r="H2227" s="35">
        <v>31.95</v>
      </c>
      <c r="I2227" s="35">
        <v>17.38</v>
      </c>
      <c r="J2227">
        <v>1</v>
      </c>
      <c r="K2227">
        <v>3017</v>
      </c>
      <c r="L2227" s="37">
        <f t="shared" si="102"/>
        <v>31.95</v>
      </c>
      <c r="M2227" s="35">
        <f t="shared" si="103"/>
        <v>0</v>
      </c>
      <c r="N2227" s="35">
        <f t="shared" si="104"/>
        <v>14.57</v>
      </c>
    </row>
    <row r="2228" spans="1:14">
      <c r="A2228" s="33">
        <v>41357</v>
      </c>
      <c r="B2228" s="29">
        <v>1521</v>
      </c>
      <c r="C2228">
        <v>45</v>
      </c>
      <c r="D2228" s="34" t="s">
        <v>173</v>
      </c>
      <c r="E2228" s="34" t="s">
        <v>168</v>
      </c>
      <c r="F2228" s="35">
        <v>38.950000000000003</v>
      </c>
      <c r="G2228" s="36">
        <v>0</v>
      </c>
      <c r="H2228" s="35">
        <v>38.950000000000003</v>
      </c>
      <c r="I2228" s="35">
        <v>22.33</v>
      </c>
      <c r="J2228">
        <v>2</v>
      </c>
      <c r="K2228">
        <v>3017</v>
      </c>
      <c r="L2228" s="37">
        <f t="shared" si="102"/>
        <v>77.900000000000006</v>
      </c>
      <c r="M2228" s="35">
        <f t="shared" si="103"/>
        <v>0</v>
      </c>
      <c r="N2228" s="35">
        <f t="shared" si="104"/>
        <v>33.240000000000009</v>
      </c>
    </row>
    <row r="2229" spans="1:14">
      <c r="A2229" s="33">
        <v>41357</v>
      </c>
      <c r="B2229" s="29">
        <v>1522</v>
      </c>
      <c r="C2229">
        <v>10</v>
      </c>
      <c r="D2229" s="34" t="s">
        <v>171</v>
      </c>
      <c r="E2229" s="34" t="s">
        <v>168</v>
      </c>
      <c r="F2229" s="35">
        <v>34.950000000000003</v>
      </c>
      <c r="G2229" s="36">
        <v>0</v>
      </c>
      <c r="H2229" s="35">
        <v>34.950000000000003</v>
      </c>
      <c r="I2229" s="35">
        <v>22.13</v>
      </c>
      <c r="J2229">
        <v>13</v>
      </c>
      <c r="K2229">
        <v>3029</v>
      </c>
      <c r="L2229" s="37">
        <f t="shared" si="102"/>
        <v>454.35</v>
      </c>
      <c r="M2229" s="35">
        <f t="shared" si="103"/>
        <v>0</v>
      </c>
      <c r="N2229" s="35">
        <f t="shared" si="104"/>
        <v>166.66000000000005</v>
      </c>
    </row>
    <row r="2230" spans="1:14">
      <c r="A2230" s="33">
        <v>41357</v>
      </c>
      <c r="B2230" s="29">
        <v>1523</v>
      </c>
      <c r="C2230">
        <v>45</v>
      </c>
      <c r="D2230" s="34" t="s">
        <v>167</v>
      </c>
      <c r="E2230" s="34" t="s">
        <v>168</v>
      </c>
      <c r="F2230" s="35">
        <v>38.950000000000003</v>
      </c>
      <c r="G2230" s="36">
        <v>0</v>
      </c>
      <c r="H2230" s="35">
        <v>38.950000000000003</v>
      </c>
      <c r="I2230" s="35">
        <v>22.33</v>
      </c>
      <c r="J2230">
        <v>4</v>
      </c>
      <c r="K2230">
        <v>3032</v>
      </c>
      <c r="L2230" s="37">
        <f t="shared" si="102"/>
        <v>155.80000000000001</v>
      </c>
      <c r="M2230" s="35">
        <f t="shared" si="103"/>
        <v>0</v>
      </c>
      <c r="N2230" s="35">
        <f t="shared" si="104"/>
        <v>66.480000000000018</v>
      </c>
    </row>
    <row r="2231" spans="1:14">
      <c r="A2231" s="33">
        <v>41357</v>
      </c>
      <c r="B2231" s="29">
        <v>1523</v>
      </c>
      <c r="C2231">
        <v>15</v>
      </c>
      <c r="D2231" s="34" t="s">
        <v>167</v>
      </c>
      <c r="E2231" s="34" t="s">
        <v>168</v>
      </c>
      <c r="F2231" s="35">
        <v>28.95</v>
      </c>
      <c r="G2231" s="36">
        <v>0</v>
      </c>
      <c r="H2231" s="35">
        <v>28.95</v>
      </c>
      <c r="I2231" s="35">
        <v>17.53</v>
      </c>
      <c r="J2231">
        <v>22</v>
      </c>
      <c r="K2231">
        <v>3032</v>
      </c>
      <c r="L2231" s="37">
        <f t="shared" si="102"/>
        <v>636.9</v>
      </c>
      <c r="M2231" s="35">
        <f t="shared" si="103"/>
        <v>0</v>
      </c>
      <c r="N2231" s="35">
        <f t="shared" si="104"/>
        <v>251.23999999999995</v>
      </c>
    </row>
    <row r="2232" spans="1:14">
      <c r="A2232" s="33">
        <v>41357</v>
      </c>
      <c r="B2232" s="29">
        <v>1524</v>
      </c>
      <c r="C2232">
        <v>2</v>
      </c>
      <c r="D2232" s="34" t="s">
        <v>167</v>
      </c>
      <c r="E2232" s="34" t="s">
        <v>168</v>
      </c>
      <c r="F2232" s="35">
        <v>44.95</v>
      </c>
      <c r="G2232" s="36">
        <v>0</v>
      </c>
      <c r="H2232" s="35">
        <v>44.95</v>
      </c>
      <c r="I2232" s="35">
        <v>27.95</v>
      </c>
      <c r="J2232">
        <v>10</v>
      </c>
      <c r="K2232">
        <v>3031</v>
      </c>
      <c r="L2232" s="37">
        <f t="shared" si="102"/>
        <v>449.5</v>
      </c>
      <c r="M2232" s="35">
        <f t="shared" si="103"/>
        <v>0</v>
      </c>
      <c r="N2232" s="35">
        <f t="shared" si="104"/>
        <v>170.00000000000003</v>
      </c>
    </row>
    <row r="2233" spans="1:14">
      <c r="A2233" s="33">
        <v>41357</v>
      </c>
      <c r="B2233" s="29">
        <v>1524</v>
      </c>
      <c r="C2233">
        <v>11</v>
      </c>
      <c r="D2233" s="34" t="s">
        <v>167</v>
      </c>
      <c r="E2233" s="34" t="s">
        <v>168</v>
      </c>
      <c r="F2233" s="35">
        <v>65.95</v>
      </c>
      <c r="G2233" s="36">
        <v>0.1</v>
      </c>
      <c r="H2233" s="35">
        <v>59.36</v>
      </c>
      <c r="I2233" s="35">
        <v>37.97</v>
      </c>
      <c r="J2233">
        <v>14</v>
      </c>
      <c r="K2233">
        <v>3031</v>
      </c>
      <c r="L2233" s="37">
        <f t="shared" si="102"/>
        <v>831.04</v>
      </c>
      <c r="M2233" s="35">
        <f t="shared" si="103"/>
        <v>6.5900000000000034</v>
      </c>
      <c r="N2233" s="35">
        <f t="shared" si="104"/>
        <v>299.46000000000004</v>
      </c>
    </row>
    <row r="2234" spans="1:14">
      <c r="A2234" s="33">
        <v>41357</v>
      </c>
      <c r="B2234" s="29">
        <v>1525</v>
      </c>
      <c r="C2234">
        <v>48</v>
      </c>
      <c r="D2234" s="34" t="s">
        <v>173</v>
      </c>
      <c r="E2234" s="34" t="s">
        <v>168</v>
      </c>
      <c r="F2234" s="35">
        <v>3.95</v>
      </c>
      <c r="G2234" s="36">
        <v>0.1</v>
      </c>
      <c r="H2234" s="35">
        <v>3.56</v>
      </c>
      <c r="I2234" s="35">
        <v>1.43</v>
      </c>
      <c r="J2234">
        <v>11</v>
      </c>
      <c r="K2234">
        <v>3019</v>
      </c>
      <c r="L2234" s="37">
        <f t="shared" si="102"/>
        <v>39.160000000000004</v>
      </c>
      <c r="M2234" s="35">
        <f t="shared" si="103"/>
        <v>0.39000000000000012</v>
      </c>
      <c r="N2234" s="35">
        <f t="shared" si="104"/>
        <v>23.43</v>
      </c>
    </row>
    <row r="2235" spans="1:14">
      <c r="A2235" s="33">
        <v>41357</v>
      </c>
      <c r="B2235" s="29">
        <v>1525</v>
      </c>
      <c r="C2235">
        <v>27</v>
      </c>
      <c r="D2235" s="34" t="s">
        <v>173</v>
      </c>
      <c r="E2235" s="34" t="s">
        <v>168</v>
      </c>
      <c r="F2235" s="35">
        <v>4.95</v>
      </c>
      <c r="G2235" s="36">
        <v>0</v>
      </c>
      <c r="H2235" s="35">
        <v>4.95</v>
      </c>
      <c r="I2235" s="35">
        <v>1.82</v>
      </c>
      <c r="J2235">
        <v>6</v>
      </c>
      <c r="K2235">
        <v>3019</v>
      </c>
      <c r="L2235" s="37">
        <f t="shared" si="102"/>
        <v>29.700000000000003</v>
      </c>
      <c r="M2235" s="35">
        <f t="shared" si="103"/>
        <v>0</v>
      </c>
      <c r="N2235" s="35">
        <f t="shared" si="104"/>
        <v>18.78</v>
      </c>
    </row>
    <row r="2236" spans="1:14">
      <c r="A2236" s="33">
        <v>41357</v>
      </c>
      <c r="B2236" s="29">
        <v>1526</v>
      </c>
      <c r="C2236">
        <v>6</v>
      </c>
      <c r="D2236" s="34" t="s">
        <v>171</v>
      </c>
      <c r="E2236" s="34" t="s">
        <v>168</v>
      </c>
      <c r="F2236" s="35">
        <v>55.95</v>
      </c>
      <c r="G2236" s="36">
        <v>0.1</v>
      </c>
      <c r="H2236" s="35">
        <v>50.36</v>
      </c>
      <c r="I2236" s="35">
        <v>16.059999999999999</v>
      </c>
      <c r="J2236">
        <v>2</v>
      </c>
      <c r="K2236">
        <v>3020</v>
      </c>
      <c r="L2236" s="37">
        <f t="shared" si="102"/>
        <v>100.72</v>
      </c>
      <c r="M2236" s="35">
        <f t="shared" si="103"/>
        <v>5.5900000000000034</v>
      </c>
      <c r="N2236" s="35">
        <f t="shared" si="104"/>
        <v>68.599999999999994</v>
      </c>
    </row>
    <row r="2237" spans="1:14">
      <c r="A2237" s="33">
        <v>41357</v>
      </c>
      <c r="B2237" s="29">
        <v>1526</v>
      </c>
      <c r="C2237">
        <v>43</v>
      </c>
      <c r="D2237" s="34" t="s">
        <v>171</v>
      </c>
      <c r="E2237" s="34" t="s">
        <v>168</v>
      </c>
      <c r="F2237" s="35">
        <v>11.95</v>
      </c>
      <c r="G2237" s="36">
        <v>0.1</v>
      </c>
      <c r="H2237" s="35">
        <v>10.76</v>
      </c>
      <c r="I2237" s="35">
        <v>3.32</v>
      </c>
      <c r="J2237">
        <v>6</v>
      </c>
      <c r="K2237">
        <v>3020</v>
      </c>
      <c r="L2237" s="37">
        <f t="shared" si="102"/>
        <v>64.56</v>
      </c>
      <c r="M2237" s="35">
        <f t="shared" si="103"/>
        <v>1.1899999999999995</v>
      </c>
      <c r="N2237" s="35">
        <f t="shared" si="104"/>
        <v>44.64</v>
      </c>
    </row>
    <row r="2238" spans="1:14">
      <c r="A2238" s="33">
        <v>41357</v>
      </c>
      <c r="B2238" s="29">
        <v>1526</v>
      </c>
      <c r="C2238">
        <v>50</v>
      </c>
      <c r="D2238" s="34" t="s">
        <v>171</v>
      </c>
      <c r="E2238" s="34" t="s">
        <v>168</v>
      </c>
      <c r="F2238" s="35">
        <v>24.95</v>
      </c>
      <c r="G2238" s="36">
        <v>0</v>
      </c>
      <c r="H2238" s="35">
        <v>24.95</v>
      </c>
      <c r="I2238" s="35">
        <v>12.14</v>
      </c>
      <c r="J2238">
        <v>3</v>
      </c>
      <c r="K2238">
        <v>3020</v>
      </c>
      <c r="L2238" s="37">
        <f t="shared" si="102"/>
        <v>74.849999999999994</v>
      </c>
      <c r="M2238" s="35">
        <f t="shared" si="103"/>
        <v>0</v>
      </c>
      <c r="N2238" s="35">
        <f t="shared" si="104"/>
        <v>38.429999999999993</v>
      </c>
    </row>
    <row r="2239" spans="1:14">
      <c r="A2239" s="33">
        <v>41357</v>
      </c>
      <c r="B2239" s="29">
        <v>1527</v>
      </c>
      <c r="C2239">
        <v>1</v>
      </c>
      <c r="D2239" s="34" t="s">
        <v>167</v>
      </c>
      <c r="E2239" s="34" t="s">
        <v>168</v>
      </c>
      <c r="F2239" s="35">
        <v>43.95</v>
      </c>
      <c r="G2239" s="36">
        <v>0.1</v>
      </c>
      <c r="H2239" s="35">
        <v>39.56</v>
      </c>
      <c r="I2239" s="35">
        <v>25.6</v>
      </c>
      <c r="J2239">
        <v>9</v>
      </c>
      <c r="K2239">
        <v>3032</v>
      </c>
      <c r="L2239" s="37">
        <f t="shared" si="102"/>
        <v>356.04</v>
      </c>
      <c r="M2239" s="35">
        <f t="shared" si="103"/>
        <v>4.3900000000000006</v>
      </c>
      <c r="N2239" s="35">
        <f t="shared" si="104"/>
        <v>125.64000000000001</v>
      </c>
    </row>
    <row r="2240" spans="1:14">
      <c r="A2240" s="33">
        <v>41357</v>
      </c>
      <c r="B2240" s="29">
        <v>1527</v>
      </c>
      <c r="C2240">
        <v>34</v>
      </c>
      <c r="D2240" s="34" t="s">
        <v>167</v>
      </c>
      <c r="E2240" s="34" t="s">
        <v>168</v>
      </c>
      <c r="F2240" s="35">
        <v>37.950000000000003</v>
      </c>
      <c r="G2240" s="36">
        <v>0</v>
      </c>
      <c r="H2240" s="35">
        <v>37.950000000000003</v>
      </c>
      <c r="I2240" s="35">
        <v>15.35</v>
      </c>
      <c r="J2240">
        <v>16</v>
      </c>
      <c r="K2240">
        <v>3032</v>
      </c>
      <c r="L2240" s="37">
        <f t="shared" si="102"/>
        <v>607.20000000000005</v>
      </c>
      <c r="M2240" s="35">
        <f t="shared" si="103"/>
        <v>0</v>
      </c>
      <c r="N2240" s="35">
        <f t="shared" si="104"/>
        <v>361.6</v>
      </c>
    </row>
    <row r="2241" spans="1:14">
      <c r="A2241" s="33">
        <v>41357</v>
      </c>
      <c r="B2241" s="29">
        <v>1527</v>
      </c>
      <c r="C2241">
        <v>25</v>
      </c>
      <c r="D2241" s="34" t="s">
        <v>167</v>
      </c>
      <c r="E2241" s="34" t="s">
        <v>168</v>
      </c>
      <c r="F2241" s="35">
        <v>0.95</v>
      </c>
      <c r="G2241" s="36">
        <v>0</v>
      </c>
      <c r="H2241" s="35">
        <v>0.95</v>
      </c>
      <c r="I2241" s="35">
        <v>0.35</v>
      </c>
      <c r="J2241">
        <v>22</v>
      </c>
      <c r="K2241">
        <v>3032</v>
      </c>
      <c r="L2241" s="37">
        <f t="shared" si="102"/>
        <v>20.9</v>
      </c>
      <c r="M2241" s="35">
        <f t="shared" si="103"/>
        <v>0</v>
      </c>
      <c r="N2241" s="35">
        <f t="shared" si="104"/>
        <v>13.2</v>
      </c>
    </row>
    <row r="2242" spans="1:14">
      <c r="A2242" s="33">
        <v>41357</v>
      </c>
      <c r="B2242" s="29">
        <v>1527</v>
      </c>
      <c r="C2242">
        <v>32</v>
      </c>
      <c r="D2242" s="34" t="s">
        <v>167</v>
      </c>
      <c r="E2242" s="34" t="s">
        <v>168</v>
      </c>
      <c r="F2242" s="35">
        <v>22.95</v>
      </c>
      <c r="G2242" s="36">
        <v>0</v>
      </c>
      <c r="H2242" s="35">
        <v>22.95</v>
      </c>
      <c r="I2242" s="35">
        <v>11.78</v>
      </c>
      <c r="J2242">
        <v>27</v>
      </c>
      <c r="K2242">
        <v>3032</v>
      </c>
      <c r="L2242" s="37">
        <f t="shared" si="102"/>
        <v>619.65</v>
      </c>
      <c r="M2242" s="35">
        <f t="shared" si="103"/>
        <v>0</v>
      </c>
      <c r="N2242" s="35">
        <f t="shared" si="104"/>
        <v>301.58999999999997</v>
      </c>
    </row>
    <row r="2243" spans="1:14">
      <c r="A2243" s="33">
        <v>41357</v>
      </c>
      <c r="B2243" s="29">
        <v>1527</v>
      </c>
      <c r="C2243">
        <v>25</v>
      </c>
      <c r="D2243" s="34" t="s">
        <v>167</v>
      </c>
      <c r="E2243" s="34" t="s">
        <v>168</v>
      </c>
      <c r="F2243" s="35">
        <v>0.95</v>
      </c>
      <c r="G2243" s="36">
        <v>0</v>
      </c>
      <c r="H2243" s="35">
        <v>0.95</v>
      </c>
      <c r="I2243" s="35">
        <v>0.35</v>
      </c>
      <c r="J2243">
        <v>20</v>
      </c>
      <c r="K2243">
        <v>3032</v>
      </c>
      <c r="L2243" s="37">
        <f t="shared" ref="L2243:L2306" si="105">H2243*J2243</f>
        <v>19</v>
      </c>
      <c r="M2243" s="35">
        <f t="shared" ref="M2243:M2306" si="106">F2243-H2243</f>
        <v>0</v>
      </c>
      <c r="N2243" s="35">
        <f t="shared" ref="N2243:N2306" si="107">(H2243-I2243)*J2243</f>
        <v>12</v>
      </c>
    </row>
    <row r="2244" spans="1:14">
      <c r="A2244" s="33">
        <v>41357</v>
      </c>
      <c r="B2244" s="29">
        <v>1528</v>
      </c>
      <c r="C2244">
        <v>16</v>
      </c>
      <c r="D2244" s="34" t="s">
        <v>173</v>
      </c>
      <c r="E2244" s="34" t="s">
        <v>168</v>
      </c>
      <c r="F2244" s="35">
        <v>27.95</v>
      </c>
      <c r="G2244" s="36">
        <v>0</v>
      </c>
      <c r="H2244" s="35">
        <v>27.95</v>
      </c>
      <c r="I2244" s="35">
        <v>15.85</v>
      </c>
      <c r="J2244">
        <v>3</v>
      </c>
      <c r="K2244">
        <v>3010</v>
      </c>
      <c r="L2244" s="37">
        <f t="shared" si="105"/>
        <v>83.85</v>
      </c>
      <c r="M2244" s="35">
        <f t="shared" si="106"/>
        <v>0</v>
      </c>
      <c r="N2244" s="35">
        <f t="shared" si="107"/>
        <v>36.299999999999997</v>
      </c>
    </row>
    <row r="2245" spans="1:14">
      <c r="A2245" s="33">
        <v>41357</v>
      </c>
      <c r="B2245" s="29">
        <v>1529</v>
      </c>
      <c r="C2245">
        <v>8</v>
      </c>
      <c r="D2245" s="34" t="s">
        <v>167</v>
      </c>
      <c r="E2245" s="34" t="s">
        <v>168</v>
      </c>
      <c r="F2245" s="35">
        <v>7.95</v>
      </c>
      <c r="G2245" s="36">
        <v>0</v>
      </c>
      <c r="H2245" s="35">
        <v>7.95</v>
      </c>
      <c r="I2245" s="35">
        <v>4.53</v>
      </c>
      <c r="J2245">
        <v>34</v>
      </c>
      <c r="K2245">
        <v>3017</v>
      </c>
      <c r="L2245" s="37">
        <f t="shared" si="105"/>
        <v>270.3</v>
      </c>
      <c r="M2245" s="35">
        <f t="shared" si="106"/>
        <v>0</v>
      </c>
      <c r="N2245" s="35">
        <f t="shared" si="107"/>
        <v>116.28</v>
      </c>
    </row>
    <row r="2246" spans="1:14">
      <c r="A2246" s="33">
        <v>41357</v>
      </c>
      <c r="B2246" s="29">
        <v>1529</v>
      </c>
      <c r="C2246">
        <v>23</v>
      </c>
      <c r="D2246" s="34" t="s">
        <v>167</v>
      </c>
      <c r="E2246" s="34" t="s">
        <v>168</v>
      </c>
      <c r="F2246" s="35">
        <v>2.95</v>
      </c>
      <c r="G2246" s="36">
        <v>0.1</v>
      </c>
      <c r="H2246" s="35">
        <v>2.66</v>
      </c>
      <c r="I2246" s="35">
        <v>1.68</v>
      </c>
      <c r="J2246">
        <v>6</v>
      </c>
      <c r="K2246">
        <v>3017</v>
      </c>
      <c r="L2246" s="37">
        <f t="shared" si="105"/>
        <v>15.96</v>
      </c>
      <c r="M2246" s="35">
        <f t="shared" si="106"/>
        <v>0.29000000000000004</v>
      </c>
      <c r="N2246" s="35">
        <f t="shared" si="107"/>
        <v>5.8800000000000008</v>
      </c>
    </row>
    <row r="2247" spans="1:14">
      <c r="A2247" s="33">
        <v>41357</v>
      </c>
      <c r="B2247" s="29">
        <v>1529</v>
      </c>
      <c r="C2247">
        <v>5</v>
      </c>
      <c r="D2247" s="34" t="s">
        <v>167</v>
      </c>
      <c r="E2247" s="34" t="s">
        <v>168</v>
      </c>
      <c r="F2247" s="35">
        <v>24.95</v>
      </c>
      <c r="G2247" s="36">
        <v>0</v>
      </c>
      <c r="H2247" s="35">
        <v>24.95</v>
      </c>
      <c r="I2247" s="35">
        <v>12.27</v>
      </c>
      <c r="J2247">
        <v>4</v>
      </c>
      <c r="K2247">
        <v>3017</v>
      </c>
      <c r="L2247" s="37">
        <f t="shared" si="105"/>
        <v>99.8</v>
      </c>
      <c r="M2247" s="35">
        <f t="shared" si="106"/>
        <v>0</v>
      </c>
      <c r="N2247" s="35">
        <f t="shared" si="107"/>
        <v>50.72</v>
      </c>
    </row>
    <row r="2248" spans="1:14">
      <c r="A2248" s="33">
        <v>41357</v>
      </c>
      <c r="B2248" s="29">
        <v>1530</v>
      </c>
      <c r="C2248">
        <v>22</v>
      </c>
      <c r="D2248" s="34" t="s">
        <v>173</v>
      </c>
      <c r="E2248" s="34" t="s">
        <v>168</v>
      </c>
      <c r="F2248" s="35">
        <v>0.95</v>
      </c>
      <c r="G2248" s="36">
        <v>0</v>
      </c>
      <c r="H2248" s="35">
        <v>0.95</v>
      </c>
      <c r="I2248" s="35">
        <v>0.56999999999999995</v>
      </c>
      <c r="J2248">
        <v>13</v>
      </c>
      <c r="K2248">
        <v>3023</v>
      </c>
      <c r="L2248" s="37">
        <f t="shared" si="105"/>
        <v>12.35</v>
      </c>
      <c r="M2248" s="35">
        <f t="shared" si="106"/>
        <v>0</v>
      </c>
      <c r="N2248" s="35">
        <f t="shared" si="107"/>
        <v>4.9400000000000004</v>
      </c>
    </row>
    <row r="2249" spans="1:14">
      <c r="A2249" s="33">
        <v>41357</v>
      </c>
      <c r="B2249" s="29">
        <v>1530</v>
      </c>
      <c r="C2249">
        <v>30</v>
      </c>
      <c r="D2249" s="34" t="s">
        <v>173</v>
      </c>
      <c r="E2249" s="34" t="s">
        <v>168</v>
      </c>
      <c r="F2249" s="35">
        <v>10.95</v>
      </c>
      <c r="G2249" s="36">
        <v>0</v>
      </c>
      <c r="H2249" s="35">
        <v>10.95</v>
      </c>
      <c r="I2249" s="35">
        <v>4.8</v>
      </c>
      <c r="J2249">
        <v>28</v>
      </c>
      <c r="K2249">
        <v>3023</v>
      </c>
      <c r="L2249" s="37">
        <f t="shared" si="105"/>
        <v>306.59999999999997</v>
      </c>
      <c r="M2249" s="35">
        <f t="shared" si="106"/>
        <v>0</v>
      </c>
      <c r="N2249" s="35">
        <f t="shared" si="107"/>
        <v>172.2</v>
      </c>
    </row>
    <row r="2250" spans="1:14">
      <c r="A2250" s="33">
        <v>41357</v>
      </c>
      <c r="B2250" s="29">
        <v>1530</v>
      </c>
      <c r="C2250">
        <v>23</v>
      </c>
      <c r="D2250" s="34" t="s">
        <v>173</v>
      </c>
      <c r="E2250" s="34" t="s">
        <v>168</v>
      </c>
      <c r="F2250" s="35">
        <v>2.95</v>
      </c>
      <c r="G2250" s="36">
        <v>0</v>
      </c>
      <c r="H2250" s="35">
        <v>2.95</v>
      </c>
      <c r="I2250" s="35">
        <v>1.68</v>
      </c>
      <c r="J2250">
        <v>3</v>
      </c>
      <c r="K2250">
        <v>3023</v>
      </c>
      <c r="L2250" s="37">
        <f t="shared" si="105"/>
        <v>8.8500000000000014</v>
      </c>
      <c r="M2250" s="35">
        <f t="shared" si="106"/>
        <v>0</v>
      </c>
      <c r="N2250" s="35">
        <f t="shared" si="107"/>
        <v>3.8100000000000005</v>
      </c>
    </row>
    <row r="2251" spans="1:14">
      <c r="A2251" s="33">
        <v>41357</v>
      </c>
      <c r="B2251" s="29">
        <v>1531</v>
      </c>
      <c r="C2251">
        <v>50</v>
      </c>
      <c r="D2251" s="34" t="s">
        <v>167</v>
      </c>
      <c r="E2251" s="34" t="s">
        <v>168</v>
      </c>
      <c r="F2251" s="35">
        <v>24.95</v>
      </c>
      <c r="G2251" s="36">
        <v>0</v>
      </c>
      <c r="H2251" s="35">
        <v>24.95</v>
      </c>
      <c r="I2251" s="35">
        <v>12.14</v>
      </c>
      <c r="J2251">
        <v>2</v>
      </c>
      <c r="K2251">
        <v>3022</v>
      </c>
      <c r="L2251" s="37">
        <f t="shared" si="105"/>
        <v>49.9</v>
      </c>
      <c r="M2251" s="35">
        <f t="shared" si="106"/>
        <v>0</v>
      </c>
      <c r="N2251" s="35">
        <f t="shared" si="107"/>
        <v>25.619999999999997</v>
      </c>
    </row>
    <row r="2252" spans="1:14">
      <c r="A2252" s="33">
        <v>41357</v>
      </c>
      <c r="B2252" s="29">
        <v>1532</v>
      </c>
      <c r="C2252">
        <v>37</v>
      </c>
      <c r="D2252" s="34" t="s">
        <v>171</v>
      </c>
      <c r="E2252" s="34" t="s">
        <v>168</v>
      </c>
      <c r="F2252" s="35">
        <v>24.95</v>
      </c>
      <c r="G2252" s="36">
        <v>0</v>
      </c>
      <c r="H2252" s="35">
        <v>24.95</v>
      </c>
      <c r="I2252" s="35">
        <v>9.3800000000000008</v>
      </c>
      <c r="J2252">
        <v>6</v>
      </c>
      <c r="K2252">
        <v>3014</v>
      </c>
      <c r="L2252" s="37">
        <f t="shared" si="105"/>
        <v>149.69999999999999</v>
      </c>
      <c r="M2252" s="35">
        <f t="shared" si="106"/>
        <v>0</v>
      </c>
      <c r="N2252" s="35">
        <f t="shared" si="107"/>
        <v>93.419999999999987</v>
      </c>
    </row>
    <row r="2253" spans="1:14">
      <c r="A2253" s="33">
        <v>41357</v>
      </c>
      <c r="B2253" s="29">
        <v>1532</v>
      </c>
      <c r="C2253">
        <v>23</v>
      </c>
      <c r="D2253" s="34" t="s">
        <v>171</v>
      </c>
      <c r="E2253" s="34" t="s">
        <v>168</v>
      </c>
      <c r="F2253" s="35">
        <v>2.95</v>
      </c>
      <c r="G2253" s="36">
        <v>0</v>
      </c>
      <c r="H2253" s="35">
        <v>2.95</v>
      </c>
      <c r="I2253" s="35">
        <v>1.68</v>
      </c>
      <c r="J2253">
        <v>1</v>
      </c>
      <c r="K2253">
        <v>3014</v>
      </c>
      <c r="L2253" s="37">
        <f t="shared" si="105"/>
        <v>2.95</v>
      </c>
      <c r="M2253" s="35">
        <f t="shared" si="106"/>
        <v>0</v>
      </c>
      <c r="N2253" s="35">
        <f t="shared" si="107"/>
        <v>1.2700000000000002</v>
      </c>
    </row>
    <row r="2254" spans="1:14">
      <c r="A2254" s="33">
        <v>41357</v>
      </c>
      <c r="B2254" s="29">
        <v>1532</v>
      </c>
      <c r="C2254">
        <v>15</v>
      </c>
      <c r="D2254" s="34" t="s">
        <v>171</v>
      </c>
      <c r="E2254" s="34" t="s">
        <v>168</v>
      </c>
      <c r="F2254" s="35">
        <v>28.95</v>
      </c>
      <c r="G2254" s="36">
        <v>0</v>
      </c>
      <c r="H2254" s="35">
        <v>28.95</v>
      </c>
      <c r="I2254" s="35">
        <v>17.53</v>
      </c>
      <c r="J2254">
        <v>31</v>
      </c>
      <c r="K2254">
        <v>3014</v>
      </c>
      <c r="L2254" s="37">
        <f t="shared" si="105"/>
        <v>897.44999999999993</v>
      </c>
      <c r="M2254" s="35">
        <f t="shared" si="106"/>
        <v>0</v>
      </c>
      <c r="N2254" s="35">
        <f t="shared" si="107"/>
        <v>354.01999999999992</v>
      </c>
    </row>
    <row r="2255" spans="1:14">
      <c r="A2255" s="33">
        <v>41357</v>
      </c>
      <c r="B2255" s="29">
        <v>1533</v>
      </c>
      <c r="C2255">
        <v>45</v>
      </c>
      <c r="D2255" s="34" t="s">
        <v>167</v>
      </c>
      <c r="E2255" s="34" t="s">
        <v>168</v>
      </c>
      <c r="F2255" s="35">
        <v>38.950000000000003</v>
      </c>
      <c r="G2255" s="36">
        <v>0</v>
      </c>
      <c r="H2255" s="35">
        <v>38.950000000000003</v>
      </c>
      <c r="I2255" s="35">
        <v>22.33</v>
      </c>
      <c r="J2255">
        <v>3</v>
      </c>
      <c r="K2255">
        <v>3032</v>
      </c>
      <c r="L2255" s="37">
        <f t="shared" si="105"/>
        <v>116.85000000000001</v>
      </c>
      <c r="M2255" s="35">
        <f t="shared" si="106"/>
        <v>0</v>
      </c>
      <c r="N2255" s="35">
        <f t="shared" si="107"/>
        <v>49.860000000000014</v>
      </c>
    </row>
    <row r="2256" spans="1:14">
      <c r="A2256" s="33">
        <v>41357</v>
      </c>
      <c r="B2256" s="29">
        <v>1533</v>
      </c>
      <c r="C2256">
        <v>3</v>
      </c>
      <c r="D2256" s="34" t="s">
        <v>167</v>
      </c>
      <c r="E2256" s="34" t="s">
        <v>168</v>
      </c>
      <c r="F2256" s="35">
        <v>59.95</v>
      </c>
      <c r="G2256" s="36">
        <v>0</v>
      </c>
      <c r="H2256" s="35">
        <v>59.95</v>
      </c>
      <c r="I2256" s="35">
        <v>28.73</v>
      </c>
      <c r="J2256">
        <v>13</v>
      </c>
      <c r="K2256">
        <v>3032</v>
      </c>
      <c r="L2256" s="37">
        <f t="shared" si="105"/>
        <v>779.35</v>
      </c>
      <c r="M2256" s="35">
        <f t="shared" si="106"/>
        <v>0</v>
      </c>
      <c r="N2256" s="35">
        <f t="shared" si="107"/>
        <v>405.86</v>
      </c>
    </row>
    <row r="2257" spans="1:14">
      <c r="A2257" s="33">
        <v>41357</v>
      </c>
      <c r="B2257" s="29">
        <v>1534</v>
      </c>
      <c r="C2257">
        <v>44</v>
      </c>
      <c r="D2257" s="34" t="s">
        <v>171</v>
      </c>
      <c r="E2257" s="34" t="s">
        <v>168</v>
      </c>
      <c r="F2257" s="35">
        <v>38.950000000000003</v>
      </c>
      <c r="G2257" s="36">
        <v>0.1</v>
      </c>
      <c r="H2257" s="35">
        <v>35.06</v>
      </c>
      <c r="I2257" s="35">
        <v>24.76</v>
      </c>
      <c r="J2257">
        <v>28</v>
      </c>
      <c r="K2257">
        <v>3027</v>
      </c>
      <c r="L2257" s="37">
        <f t="shared" si="105"/>
        <v>981.68000000000006</v>
      </c>
      <c r="M2257" s="35">
        <f t="shared" si="106"/>
        <v>3.8900000000000006</v>
      </c>
      <c r="N2257" s="35">
        <f t="shared" si="107"/>
        <v>288.40000000000003</v>
      </c>
    </row>
    <row r="2258" spans="1:14">
      <c r="A2258" s="33">
        <v>41357</v>
      </c>
      <c r="B2258" s="29">
        <v>1534</v>
      </c>
      <c r="C2258">
        <v>48</v>
      </c>
      <c r="D2258" s="34" t="s">
        <v>171</v>
      </c>
      <c r="E2258" s="34" t="s">
        <v>168</v>
      </c>
      <c r="F2258" s="35">
        <v>3.95</v>
      </c>
      <c r="G2258" s="36">
        <v>0.1</v>
      </c>
      <c r="H2258" s="35">
        <v>3.56</v>
      </c>
      <c r="I2258" s="35">
        <v>1.43</v>
      </c>
      <c r="J2258">
        <v>9</v>
      </c>
      <c r="K2258">
        <v>3027</v>
      </c>
      <c r="L2258" s="37">
        <f t="shared" si="105"/>
        <v>32.04</v>
      </c>
      <c r="M2258" s="35">
        <f t="shared" si="106"/>
        <v>0.39000000000000012</v>
      </c>
      <c r="N2258" s="35">
        <f t="shared" si="107"/>
        <v>19.169999999999998</v>
      </c>
    </row>
    <row r="2259" spans="1:14">
      <c r="A2259" s="33">
        <v>41357</v>
      </c>
      <c r="B2259" s="29">
        <v>1535</v>
      </c>
      <c r="C2259">
        <v>40</v>
      </c>
      <c r="D2259" s="34" t="s">
        <v>167</v>
      </c>
      <c r="E2259" s="34" t="s">
        <v>168</v>
      </c>
      <c r="F2259" s="35">
        <v>16.95</v>
      </c>
      <c r="G2259" s="36">
        <v>0.1</v>
      </c>
      <c r="H2259" s="35">
        <v>15.26</v>
      </c>
      <c r="I2259" s="35">
        <v>6.53</v>
      </c>
      <c r="J2259">
        <v>36</v>
      </c>
      <c r="K2259">
        <v>3018</v>
      </c>
      <c r="L2259" s="37">
        <f t="shared" si="105"/>
        <v>549.36</v>
      </c>
      <c r="M2259" s="35">
        <f t="shared" si="106"/>
        <v>1.6899999999999995</v>
      </c>
      <c r="N2259" s="35">
        <f t="shared" si="107"/>
        <v>314.28000000000003</v>
      </c>
    </row>
    <row r="2260" spans="1:14">
      <c r="A2260" s="33">
        <v>41357</v>
      </c>
      <c r="B2260" s="29">
        <v>1536</v>
      </c>
      <c r="C2260">
        <v>11</v>
      </c>
      <c r="D2260" s="34" t="s">
        <v>173</v>
      </c>
      <c r="E2260" s="34" t="s">
        <v>168</v>
      </c>
      <c r="F2260" s="35">
        <v>65.95</v>
      </c>
      <c r="G2260" s="36">
        <v>0</v>
      </c>
      <c r="H2260" s="35">
        <v>65.95</v>
      </c>
      <c r="I2260" s="35">
        <v>37.97</v>
      </c>
      <c r="J2260">
        <v>18</v>
      </c>
      <c r="K2260">
        <v>3025</v>
      </c>
      <c r="L2260" s="37">
        <f t="shared" si="105"/>
        <v>1187.1000000000001</v>
      </c>
      <c r="M2260" s="35">
        <f t="shared" si="106"/>
        <v>0</v>
      </c>
      <c r="N2260" s="35">
        <f t="shared" si="107"/>
        <v>503.6400000000001</v>
      </c>
    </row>
    <row r="2261" spans="1:14">
      <c r="A2261" s="33">
        <v>41357</v>
      </c>
      <c r="B2261" s="29">
        <v>1537</v>
      </c>
      <c r="C2261">
        <v>11</v>
      </c>
      <c r="D2261" s="34" t="s">
        <v>167</v>
      </c>
      <c r="E2261" s="34" t="s">
        <v>168</v>
      </c>
      <c r="F2261" s="35">
        <v>65.95</v>
      </c>
      <c r="G2261" s="36">
        <v>0</v>
      </c>
      <c r="H2261" s="35">
        <v>65.95</v>
      </c>
      <c r="I2261" s="35">
        <v>37.97</v>
      </c>
      <c r="J2261">
        <v>9</v>
      </c>
      <c r="K2261">
        <v>3030</v>
      </c>
      <c r="L2261" s="37">
        <f t="shared" si="105"/>
        <v>593.55000000000007</v>
      </c>
      <c r="M2261" s="35">
        <f t="shared" si="106"/>
        <v>0</v>
      </c>
      <c r="N2261" s="35">
        <f t="shared" si="107"/>
        <v>251.82000000000005</v>
      </c>
    </row>
    <row r="2262" spans="1:14">
      <c r="A2262" s="33">
        <v>41357</v>
      </c>
      <c r="B2262" s="29">
        <v>1538</v>
      </c>
      <c r="C2262">
        <v>39</v>
      </c>
      <c r="D2262" s="34" t="s">
        <v>173</v>
      </c>
      <c r="E2262" s="34" t="s">
        <v>168</v>
      </c>
      <c r="F2262" s="35">
        <v>26.95</v>
      </c>
      <c r="G2262" s="36">
        <v>0</v>
      </c>
      <c r="H2262" s="35">
        <v>26.95</v>
      </c>
      <c r="I2262" s="35">
        <v>12.24</v>
      </c>
      <c r="J2262">
        <v>7</v>
      </c>
      <c r="K2262">
        <v>3020</v>
      </c>
      <c r="L2262" s="37">
        <f t="shared" si="105"/>
        <v>188.65</v>
      </c>
      <c r="M2262" s="35">
        <f t="shared" si="106"/>
        <v>0</v>
      </c>
      <c r="N2262" s="35">
        <f t="shared" si="107"/>
        <v>102.97</v>
      </c>
    </row>
    <row r="2263" spans="1:14">
      <c r="A2263" s="33">
        <v>41357</v>
      </c>
      <c r="B2263" s="29">
        <v>1539</v>
      </c>
      <c r="C2263">
        <v>17</v>
      </c>
      <c r="D2263" s="34" t="s">
        <v>167</v>
      </c>
      <c r="E2263" s="34" t="s">
        <v>168</v>
      </c>
      <c r="F2263" s="35">
        <v>49.95</v>
      </c>
      <c r="G2263" s="36">
        <v>0</v>
      </c>
      <c r="H2263" s="35">
        <v>49.95</v>
      </c>
      <c r="I2263" s="35">
        <v>23.93</v>
      </c>
      <c r="J2263">
        <v>7</v>
      </c>
      <c r="K2263">
        <v>3023</v>
      </c>
      <c r="L2263" s="37">
        <f t="shared" si="105"/>
        <v>349.65000000000003</v>
      </c>
      <c r="M2263" s="35">
        <f t="shared" si="106"/>
        <v>0</v>
      </c>
      <c r="N2263" s="35">
        <f t="shared" si="107"/>
        <v>182.14000000000001</v>
      </c>
    </row>
    <row r="2264" spans="1:14">
      <c r="A2264" s="33">
        <v>41357</v>
      </c>
      <c r="B2264" s="29">
        <v>1540</v>
      </c>
      <c r="C2264">
        <v>4</v>
      </c>
      <c r="D2264" s="34" t="s">
        <v>173</v>
      </c>
      <c r="E2264" s="34" t="s">
        <v>168</v>
      </c>
      <c r="F2264" s="35">
        <v>73.95</v>
      </c>
      <c r="G2264" s="36">
        <v>0.2</v>
      </c>
      <c r="H2264" s="35">
        <v>59.16</v>
      </c>
      <c r="I2264" s="35">
        <v>38.86</v>
      </c>
      <c r="J2264">
        <v>2</v>
      </c>
      <c r="K2264">
        <v>3026</v>
      </c>
      <c r="L2264" s="37">
        <f t="shared" si="105"/>
        <v>118.32</v>
      </c>
      <c r="M2264" s="35">
        <f t="shared" si="106"/>
        <v>14.790000000000006</v>
      </c>
      <c r="N2264" s="35">
        <f t="shared" si="107"/>
        <v>40.599999999999994</v>
      </c>
    </row>
    <row r="2265" spans="1:14">
      <c r="A2265" s="33">
        <v>41357</v>
      </c>
      <c r="B2265" s="29">
        <v>1541</v>
      </c>
      <c r="C2265">
        <v>43</v>
      </c>
      <c r="D2265" s="34" t="s">
        <v>167</v>
      </c>
      <c r="E2265" s="34" t="s">
        <v>168</v>
      </c>
      <c r="F2265" s="35">
        <v>11.95</v>
      </c>
      <c r="G2265" s="36">
        <v>0</v>
      </c>
      <c r="H2265" s="35">
        <v>11.95</v>
      </c>
      <c r="I2265" s="35">
        <v>3.32</v>
      </c>
      <c r="J2265">
        <v>6</v>
      </c>
      <c r="K2265">
        <v>3023</v>
      </c>
      <c r="L2265" s="37">
        <f t="shared" si="105"/>
        <v>71.699999999999989</v>
      </c>
      <c r="M2265" s="35">
        <f t="shared" si="106"/>
        <v>0</v>
      </c>
      <c r="N2265" s="35">
        <f t="shared" si="107"/>
        <v>51.779999999999994</v>
      </c>
    </row>
    <row r="2266" spans="1:14">
      <c r="A2266" s="33">
        <v>41357</v>
      </c>
      <c r="B2266" s="29">
        <v>1541</v>
      </c>
      <c r="C2266">
        <v>24</v>
      </c>
      <c r="D2266" s="34" t="s">
        <v>167</v>
      </c>
      <c r="E2266" s="34" t="s">
        <v>168</v>
      </c>
      <c r="F2266" s="35">
        <v>27.95</v>
      </c>
      <c r="G2266" s="36">
        <v>0</v>
      </c>
      <c r="H2266" s="35">
        <v>27.95</v>
      </c>
      <c r="I2266" s="35">
        <v>16.8</v>
      </c>
      <c r="J2266">
        <v>23</v>
      </c>
      <c r="K2266">
        <v>3023</v>
      </c>
      <c r="L2266" s="37">
        <f t="shared" si="105"/>
        <v>642.85</v>
      </c>
      <c r="M2266" s="35">
        <f t="shared" si="106"/>
        <v>0</v>
      </c>
      <c r="N2266" s="35">
        <f t="shared" si="107"/>
        <v>256.45</v>
      </c>
    </row>
    <row r="2267" spans="1:14">
      <c r="A2267" s="33">
        <v>41357</v>
      </c>
      <c r="B2267" s="29">
        <v>1541</v>
      </c>
      <c r="C2267">
        <v>35</v>
      </c>
      <c r="D2267" s="34" t="s">
        <v>167</v>
      </c>
      <c r="E2267" s="34" t="s">
        <v>168</v>
      </c>
      <c r="F2267" s="35">
        <v>0.95</v>
      </c>
      <c r="G2267" s="36">
        <v>0</v>
      </c>
      <c r="H2267" s="35">
        <v>0.95</v>
      </c>
      <c r="I2267" s="35">
        <v>0.47</v>
      </c>
      <c r="J2267">
        <v>18</v>
      </c>
      <c r="K2267">
        <v>3023</v>
      </c>
      <c r="L2267" s="37">
        <f t="shared" si="105"/>
        <v>17.099999999999998</v>
      </c>
      <c r="M2267" s="35">
        <f t="shared" si="106"/>
        <v>0</v>
      </c>
      <c r="N2267" s="35">
        <f t="shared" si="107"/>
        <v>8.64</v>
      </c>
    </row>
    <row r="2268" spans="1:14">
      <c r="A2268" s="33">
        <v>41357</v>
      </c>
      <c r="B2268" s="29">
        <v>1542</v>
      </c>
      <c r="C2268">
        <v>14</v>
      </c>
      <c r="D2268" s="34" t="s">
        <v>171</v>
      </c>
      <c r="E2268" s="34" t="s">
        <v>168</v>
      </c>
      <c r="F2268" s="35">
        <v>31.95</v>
      </c>
      <c r="G2268" s="36">
        <v>0</v>
      </c>
      <c r="H2268" s="35">
        <v>31.95</v>
      </c>
      <c r="I2268" s="35">
        <v>17.38</v>
      </c>
      <c r="J2268">
        <v>3</v>
      </c>
      <c r="K2268">
        <v>3022</v>
      </c>
      <c r="L2268" s="37">
        <f t="shared" si="105"/>
        <v>95.85</v>
      </c>
      <c r="M2268" s="35">
        <f t="shared" si="106"/>
        <v>0</v>
      </c>
      <c r="N2268" s="35">
        <f t="shared" si="107"/>
        <v>43.71</v>
      </c>
    </row>
    <row r="2269" spans="1:14">
      <c r="A2269" s="33">
        <v>41357</v>
      </c>
      <c r="B2269" s="29">
        <v>1543</v>
      </c>
      <c r="C2269">
        <v>13</v>
      </c>
      <c r="D2269" s="34" t="s">
        <v>167</v>
      </c>
      <c r="E2269" s="34" t="s">
        <v>168</v>
      </c>
      <c r="F2269" s="35">
        <v>26.95</v>
      </c>
      <c r="G2269" s="36">
        <v>0</v>
      </c>
      <c r="H2269" s="35">
        <v>26.95</v>
      </c>
      <c r="I2269" s="35">
        <v>13.26</v>
      </c>
      <c r="J2269">
        <v>14</v>
      </c>
      <c r="K2269">
        <v>3015</v>
      </c>
      <c r="L2269" s="37">
        <f t="shared" si="105"/>
        <v>377.3</v>
      </c>
      <c r="M2269" s="35">
        <f t="shared" si="106"/>
        <v>0</v>
      </c>
      <c r="N2269" s="35">
        <f t="shared" si="107"/>
        <v>191.66</v>
      </c>
    </row>
    <row r="2270" spans="1:14">
      <c r="A2270" s="33">
        <v>41357</v>
      </c>
      <c r="B2270" s="29">
        <v>1544</v>
      </c>
      <c r="C2270">
        <v>20</v>
      </c>
      <c r="D2270" s="34" t="s">
        <v>173</v>
      </c>
      <c r="E2270" s="34" t="s">
        <v>168</v>
      </c>
      <c r="F2270" s="35">
        <v>16.95</v>
      </c>
      <c r="G2270" s="36">
        <v>0</v>
      </c>
      <c r="H2270" s="35">
        <v>16.95</v>
      </c>
      <c r="I2270" s="35">
        <v>6.76</v>
      </c>
      <c r="J2270">
        <v>19</v>
      </c>
      <c r="K2270">
        <v>3025</v>
      </c>
      <c r="L2270" s="37">
        <f t="shared" si="105"/>
        <v>322.05</v>
      </c>
      <c r="M2270" s="35">
        <f t="shared" si="106"/>
        <v>0</v>
      </c>
      <c r="N2270" s="35">
        <f t="shared" si="107"/>
        <v>193.60999999999999</v>
      </c>
    </row>
    <row r="2271" spans="1:14">
      <c r="A2271" s="33">
        <v>41357</v>
      </c>
      <c r="B2271" s="29">
        <v>1545</v>
      </c>
      <c r="C2271">
        <v>19</v>
      </c>
      <c r="D2271" s="34" t="s">
        <v>171</v>
      </c>
      <c r="E2271" s="34" t="s">
        <v>168</v>
      </c>
      <c r="F2271" s="35">
        <v>49.95</v>
      </c>
      <c r="G2271" s="36">
        <v>0</v>
      </c>
      <c r="H2271" s="35">
        <v>49.95</v>
      </c>
      <c r="I2271" s="35">
        <v>24.77</v>
      </c>
      <c r="J2271">
        <v>6</v>
      </c>
      <c r="K2271">
        <v>3010</v>
      </c>
      <c r="L2271" s="37">
        <f t="shared" si="105"/>
        <v>299.70000000000005</v>
      </c>
      <c r="M2271" s="35">
        <f t="shared" si="106"/>
        <v>0</v>
      </c>
      <c r="N2271" s="35">
        <f t="shared" si="107"/>
        <v>151.08000000000001</v>
      </c>
    </row>
    <row r="2272" spans="1:14">
      <c r="A2272" s="33">
        <v>41357</v>
      </c>
      <c r="B2272" s="29">
        <v>1545</v>
      </c>
      <c r="C2272">
        <v>41</v>
      </c>
      <c r="D2272" s="34" t="s">
        <v>171</v>
      </c>
      <c r="E2272" s="34" t="s">
        <v>168</v>
      </c>
      <c r="F2272" s="35">
        <v>18.95</v>
      </c>
      <c r="G2272" s="36">
        <v>0</v>
      </c>
      <c r="H2272" s="35">
        <v>18.95</v>
      </c>
      <c r="I2272" s="35">
        <v>9.98</v>
      </c>
      <c r="J2272">
        <v>2</v>
      </c>
      <c r="K2272">
        <v>3010</v>
      </c>
      <c r="L2272" s="37">
        <f t="shared" si="105"/>
        <v>37.9</v>
      </c>
      <c r="M2272" s="35">
        <f t="shared" si="106"/>
        <v>0</v>
      </c>
      <c r="N2272" s="35">
        <f t="shared" si="107"/>
        <v>17.939999999999998</v>
      </c>
    </row>
    <row r="2273" spans="1:14">
      <c r="A2273" s="33">
        <v>41357</v>
      </c>
      <c r="B2273" s="29">
        <v>1546</v>
      </c>
      <c r="C2273">
        <v>28</v>
      </c>
      <c r="D2273" s="34" t="s">
        <v>171</v>
      </c>
      <c r="E2273" s="34" t="s">
        <v>168</v>
      </c>
      <c r="F2273" s="35">
        <v>0.95</v>
      </c>
      <c r="G2273" s="36">
        <v>0</v>
      </c>
      <c r="H2273" s="35">
        <v>0.95</v>
      </c>
      <c r="I2273" s="35">
        <v>0.5</v>
      </c>
      <c r="J2273">
        <v>19</v>
      </c>
      <c r="K2273">
        <v>3027</v>
      </c>
      <c r="L2273" s="37">
        <f t="shared" si="105"/>
        <v>18.05</v>
      </c>
      <c r="M2273" s="35">
        <f t="shared" si="106"/>
        <v>0</v>
      </c>
      <c r="N2273" s="35">
        <f t="shared" si="107"/>
        <v>8.5499999999999989</v>
      </c>
    </row>
    <row r="2274" spans="1:14">
      <c r="A2274" s="33">
        <v>41357</v>
      </c>
      <c r="B2274" s="29">
        <v>1546</v>
      </c>
      <c r="C2274">
        <v>41</v>
      </c>
      <c r="D2274" s="34" t="s">
        <v>171</v>
      </c>
      <c r="E2274" s="34" t="s">
        <v>168</v>
      </c>
      <c r="F2274" s="35">
        <v>18.95</v>
      </c>
      <c r="G2274" s="36">
        <v>0</v>
      </c>
      <c r="H2274" s="35">
        <v>18.95</v>
      </c>
      <c r="I2274" s="35">
        <v>9.98</v>
      </c>
      <c r="J2274">
        <v>1</v>
      </c>
      <c r="K2274">
        <v>3027</v>
      </c>
      <c r="L2274" s="37">
        <f t="shared" si="105"/>
        <v>18.95</v>
      </c>
      <c r="M2274" s="35">
        <f t="shared" si="106"/>
        <v>0</v>
      </c>
      <c r="N2274" s="35">
        <f t="shared" si="107"/>
        <v>8.9699999999999989</v>
      </c>
    </row>
    <row r="2275" spans="1:14">
      <c r="A2275" s="33">
        <v>41357</v>
      </c>
      <c r="B2275" s="29">
        <v>1547</v>
      </c>
      <c r="C2275">
        <v>6</v>
      </c>
      <c r="D2275" s="34" t="s">
        <v>171</v>
      </c>
      <c r="E2275" s="34" t="s">
        <v>168</v>
      </c>
      <c r="F2275" s="35">
        <v>55.95</v>
      </c>
      <c r="G2275" s="36">
        <v>0</v>
      </c>
      <c r="H2275" s="35">
        <v>55.95</v>
      </c>
      <c r="I2275" s="35">
        <v>16.059999999999999</v>
      </c>
      <c r="J2275">
        <v>22</v>
      </c>
      <c r="K2275">
        <v>3022</v>
      </c>
      <c r="L2275" s="37">
        <f t="shared" si="105"/>
        <v>1230.9000000000001</v>
      </c>
      <c r="M2275" s="35">
        <f t="shared" si="106"/>
        <v>0</v>
      </c>
      <c r="N2275" s="35">
        <f t="shared" si="107"/>
        <v>877.58</v>
      </c>
    </row>
    <row r="2276" spans="1:14">
      <c r="A2276" s="33">
        <v>41357</v>
      </c>
      <c r="B2276" s="29">
        <v>1547</v>
      </c>
      <c r="C2276">
        <v>20</v>
      </c>
      <c r="D2276" s="34" t="s">
        <v>171</v>
      </c>
      <c r="E2276" s="34" t="s">
        <v>168</v>
      </c>
      <c r="F2276" s="35">
        <v>16.95</v>
      </c>
      <c r="G2276" s="36">
        <v>0.1</v>
      </c>
      <c r="H2276" s="35">
        <v>15.26</v>
      </c>
      <c r="I2276" s="35">
        <v>6.76</v>
      </c>
      <c r="J2276">
        <v>15</v>
      </c>
      <c r="K2276">
        <v>3022</v>
      </c>
      <c r="L2276" s="37">
        <f t="shared" si="105"/>
        <v>228.9</v>
      </c>
      <c r="M2276" s="35">
        <f t="shared" si="106"/>
        <v>1.6899999999999995</v>
      </c>
      <c r="N2276" s="35">
        <f t="shared" si="107"/>
        <v>127.5</v>
      </c>
    </row>
    <row r="2277" spans="1:14">
      <c r="A2277" s="33">
        <v>41357</v>
      </c>
      <c r="B2277" s="29">
        <v>1548</v>
      </c>
      <c r="C2277">
        <v>19</v>
      </c>
      <c r="D2277" s="34" t="s">
        <v>167</v>
      </c>
      <c r="E2277" s="34" t="s">
        <v>168</v>
      </c>
      <c r="F2277" s="35">
        <v>49.95</v>
      </c>
      <c r="G2277" s="36">
        <v>0</v>
      </c>
      <c r="H2277" s="35">
        <v>49.95</v>
      </c>
      <c r="I2277" s="35">
        <v>24.77</v>
      </c>
      <c r="J2277">
        <v>33</v>
      </c>
      <c r="K2277">
        <v>3025</v>
      </c>
      <c r="L2277" s="37">
        <f t="shared" si="105"/>
        <v>1648.3500000000001</v>
      </c>
      <c r="M2277" s="35">
        <f t="shared" si="106"/>
        <v>0</v>
      </c>
      <c r="N2277" s="35">
        <f t="shared" si="107"/>
        <v>830.94</v>
      </c>
    </row>
    <row r="2278" spans="1:14">
      <c r="A2278" s="33">
        <v>41357</v>
      </c>
      <c r="B2278" s="29">
        <v>1549</v>
      </c>
      <c r="C2278">
        <v>12</v>
      </c>
      <c r="D2278" s="34" t="s">
        <v>167</v>
      </c>
      <c r="E2278" s="34" t="s">
        <v>168</v>
      </c>
      <c r="F2278" s="35">
        <v>47.95</v>
      </c>
      <c r="G2278" s="36">
        <v>0</v>
      </c>
      <c r="H2278" s="35">
        <v>47.95</v>
      </c>
      <c r="I2278" s="35">
        <v>20.7</v>
      </c>
      <c r="J2278">
        <v>2</v>
      </c>
      <c r="K2278">
        <v>3016</v>
      </c>
      <c r="L2278" s="37">
        <f t="shared" si="105"/>
        <v>95.9</v>
      </c>
      <c r="M2278" s="35">
        <f t="shared" si="106"/>
        <v>0</v>
      </c>
      <c r="N2278" s="35">
        <f t="shared" si="107"/>
        <v>54.500000000000007</v>
      </c>
    </row>
    <row r="2279" spans="1:14">
      <c r="A2279" s="33">
        <v>41357</v>
      </c>
      <c r="B2279" s="29">
        <v>1550</v>
      </c>
      <c r="C2279">
        <v>36</v>
      </c>
      <c r="D2279" s="34" t="s">
        <v>173</v>
      </c>
      <c r="E2279" s="34" t="s">
        <v>168</v>
      </c>
      <c r="F2279" s="35">
        <v>26.95</v>
      </c>
      <c r="G2279" s="36">
        <v>0</v>
      </c>
      <c r="H2279" s="35">
        <v>26.95</v>
      </c>
      <c r="I2279" s="35">
        <v>12.53</v>
      </c>
      <c r="J2279">
        <v>23</v>
      </c>
      <c r="K2279">
        <v>3011</v>
      </c>
      <c r="L2279" s="37">
        <f t="shared" si="105"/>
        <v>619.85</v>
      </c>
      <c r="M2279" s="35">
        <f t="shared" si="106"/>
        <v>0</v>
      </c>
      <c r="N2279" s="35">
        <f t="shared" si="107"/>
        <v>331.66</v>
      </c>
    </row>
    <row r="2280" spans="1:14">
      <c r="A2280" s="33">
        <v>41357</v>
      </c>
      <c r="B2280" s="29">
        <v>1551</v>
      </c>
      <c r="C2280">
        <v>10</v>
      </c>
      <c r="D2280" s="34" t="s">
        <v>171</v>
      </c>
      <c r="E2280" s="34" t="s">
        <v>168</v>
      </c>
      <c r="F2280" s="35">
        <v>34.950000000000003</v>
      </c>
      <c r="G2280" s="36">
        <v>0</v>
      </c>
      <c r="H2280" s="35">
        <v>34.950000000000003</v>
      </c>
      <c r="I2280" s="35">
        <v>22.13</v>
      </c>
      <c r="J2280">
        <v>5</v>
      </c>
      <c r="K2280">
        <v>3031</v>
      </c>
      <c r="L2280" s="37">
        <f t="shared" si="105"/>
        <v>174.75</v>
      </c>
      <c r="M2280" s="35">
        <f t="shared" si="106"/>
        <v>0</v>
      </c>
      <c r="N2280" s="35">
        <f t="shared" si="107"/>
        <v>64.100000000000023</v>
      </c>
    </row>
    <row r="2281" spans="1:14">
      <c r="A2281" s="33">
        <v>41357</v>
      </c>
      <c r="B2281" s="29">
        <v>1552</v>
      </c>
      <c r="C2281">
        <v>1</v>
      </c>
      <c r="D2281" s="34" t="s">
        <v>167</v>
      </c>
      <c r="E2281" s="34" t="s">
        <v>168</v>
      </c>
      <c r="F2281" s="35">
        <v>43.95</v>
      </c>
      <c r="G2281" s="36">
        <v>0</v>
      </c>
      <c r="H2281" s="35">
        <v>43.95</v>
      </c>
      <c r="I2281" s="35">
        <v>25.6</v>
      </c>
      <c r="J2281">
        <v>1</v>
      </c>
      <c r="K2281">
        <v>3011</v>
      </c>
      <c r="L2281" s="37">
        <f t="shared" si="105"/>
        <v>43.95</v>
      </c>
      <c r="M2281" s="35">
        <f t="shared" si="106"/>
        <v>0</v>
      </c>
      <c r="N2281" s="35">
        <f t="shared" si="107"/>
        <v>18.350000000000001</v>
      </c>
    </row>
    <row r="2282" spans="1:14">
      <c r="A2282" s="33">
        <v>41357</v>
      </c>
      <c r="B2282" s="29">
        <v>1553</v>
      </c>
      <c r="C2282">
        <v>37</v>
      </c>
      <c r="D2282" s="34" t="s">
        <v>171</v>
      </c>
      <c r="E2282" s="34" t="s">
        <v>168</v>
      </c>
      <c r="F2282" s="35">
        <v>24.95</v>
      </c>
      <c r="G2282" s="36">
        <v>0</v>
      </c>
      <c r="H2282" s="35">
        <v>24.95</v>
      </c>
      <c r="I2282" s="35">
        <v>9.3800000000000008</v>
      </c>
      <c r="J2282">
        <v>3</v>
      </c>
      <c r="K2282">
        <v>3013</v>
      </c>
      <c r="L2282" s="37">
        <f t="shared" si="105"/>
        <v>74.849999999999994</v>
      </c>
      <c r="M2282" s="35">
        <f t="shared" si="106"/>
        <v>0</v>
      </c>
      <c r="N2282" s="35">
        <f t="shared" si="107"/>
        <v>46.709999999999994</v>
      </c>
    </row>
    <row r="2283" spans="1:14">
      <c r="A2283" s="33">
        <v>41357</v>
      </c>
      <c r="B2283" s="29">
        <v>1554</v>
      </c>
      <c r="C2283">
        <v>9</v>
      </c>
      <c r="D2283" s="34" t="s">
        <v>173</v>
      </c>
      <c r="E2283" s="34" t="s">
        <v>168</v>
      </c>
      <c r="F2283" s="35">
        <v>48.95</v>
      </c>
      <c r="G2283" s="36">
        <v>0</v>
      </c>
      <c r="H2283" s="35">
        <v>48.95</v>
      </c>
      <c r="I2283" s="35">
        <v>24.52</v>
      </c>
      <c r="J2283">
        <v>18</v>
      </c>
      <c r="K2283">
        <v>3027</v>
      </c>
      <c r="L2283" s="37">
        <f t="shared" si="105"/>
        <v>881.1</v>
      </c>
      <c r="M2283" s="35">
        <f t="shared" si="106"/>
        <v>0</v>
      </c>
      <c r="N2283" s="35">
        <f t="shared" si="107"/>
        <v>439.74000000000007</v>
      </c>
    </row>
    <row r="2284" spans="1:14">
      <c r="A2284" s="33">
        <v>41357</v>
      </c>
      <c r="B2284" s="29">
        <v>1555</v>
      </c>
      <c r="C2284">
        <v>7</v>
      </c>
      <c r="D2284" s="34" t="s">
        <v>167</v>
      </c>
      <c r="E2284" s="34" t="s">
        <v>168</v>
      </c>
      <c r="F2284" s="35">
        <v>20.95</v>
      </c>
      <c r="G2284" s="36">
        <v>0</v>
      </c>
      <c r="H2284" s="35">
        <v>20.95</v>
      </c>
      <c r="I2284" s="35">
        <v>10.039999999999999</v>
      </c>
      <c r="J2284">
        <v>6</v>
      </c>
      <c r="K2284">
        <v>3024</v>
      </c>
      <c r="L2284" s="37">
        <f t="shared" si="105"/>
        <v>125.69999999999999</v>
      </c>
      <c r="M2284" s="35">
        <f t="shared" si="106"/>
        <v>0</v>
      </c>
      <c r="N2284" s="35">
        <f t="shared" si="107"/>
        <v>65.460000000000008</v>
      </c>
    </row>
    <row r="2285" spans="1:14">
      <c r="A2285" s="33">
        <v>41357</v>
      </c>
      <c r="B2285" s="29">
        <v>1556</v>
      </c>
      <c r="C2285">
        <v>6</v>
      </c>
      <c r="D2285" s="34" t="s">
        <v>171</v>
      </c>
      <c r="E2285" s="34" t="s">
        <v>168</v>
      </c>
      <c r="F2285" s="35">
        <v>55.95</v>
      </c>
      <c r="G2285" s="36">
        <v>0</v>
      </c>
      <c r="H2285" s="35">
        <v>55.95</v>
      </c>
      <c r="I2285" s="35">
        <v>16.059999999999999</v>
      </c>
      <c r="J2285">
        <v>21</v>
      </c>
      <c r="K2285">
        <v>3020</v>
      </c>
      <c r="L2285" s="37">
        <f t="shared" si="105"/>
        <v>1174.95</v>
      </c>
      <c r="M2285" s="35">
        <f t="shared" si="106"/>
        <v>0</v>
      </c>
      <c r="N2285" s="35">
        <f t="shared" si="107"/>
        <v>837.69</v>
      </c>
    </row>
    <row r="2286" spans="1:14">
      <c r="A2286" s="33">
        <v>41357</v>
      </c>
      <c r="B2286" s="29">
        <v>1556</v>
      </c>
      <c r="C2286">
        <v>4</v>
      </c>
      <c r="D2286" s="34" t="s">
        <v>171</v>
      </c>
      <c r="E2286" s="34" t="s">
        <v>168</v>
      </c>
      <c r="F2286" s="35">
        <v>73.95</v>
      </c>
      <c r="G2286" s="36">
        <v>0</v>
      </c>
      <c r="H2286" s="35">
        <v>73.95</v>
      </c>
      <c r="I2286" s="35">
        <v>38.86</v>
      </c>
      <c r="J2286">
        <v>2</v>
      </c>
      <c r="K2286">
        <v>3020</v>
      </c>
      <c r="L2286" s="37">
        <f t="shared" si="105"/>
        <v>147.9</v>
      </c>
      <c r="M2286" s="35">
        <f t="shared" si="106"/>
        <v>0</v>
      </c>
      <c r="N2286" s="35">
        <f t="shared" si="107"/>
        <v>70.180000000000007</v>
      </c>
    </row>
    <row r="2287" spans="1:14">
      <c r="A2287" s="33">
        <v>41357</v>
      </c>
      <c r="B2287" s="29">
        <v>1557</v>
      </c>
      <c r="C2287">
        <v>40</v>
      </c>
      <c r="D2287" s="34" t="s">
        <v>167</v>
      </c>
      <c r="E2287" s="34" t="s">
        <v>168</v>
      </c>
      <c r="F2287" s="35">
        <v>16.95</v>
      </c>
      <c r="G2287" s="36">
        <v>0</v>
      </c>
      <c r="H2287" s="35">
        <v>16.95</v>
      </c>
      <c r="I2287" s="35">
        <v>6.53</v>
      </c>
      <c r="J2287">
        <v>24</v>
      </c>
      <c r="K2287">
        <v>3018</v>
      </c>
      <c r="L2287" s="37">
        <f t="shared" si="105"/>
        <v>406.79999999999995</v>
      </c>
      <c r="M2287" s="35">
        <f t="shared" si="106"/>
        <v>0</v>
      </c>
      <c r="N2287" s="35">
        <f t="shared" si="107"/>
        <v>250.07999999999996</v>
      </c>
    </row>
    <row r="2288" spans="1:14">
      <c r="A2288" s="33">
        <v>41357</v>
      </c>
      <c r="B2288" s="29">
        <v>1558</v>
      </c>
      <c r="C2288">
        <v>25</v>
      </c>
      <c r="D2288" s="34" t="s">
        <v>173</v>
      </c>
      <c r="E2288" s="34" t="s">
        <v>168</v>
      </c>
      <c r="F2288" s="35">
        <v>0.95</v>
      </c>
      <c r="G2288" s="36">
        <v>0</v>
      </c>
      <c r="H2288" s="35">
        <v>0.95</v>
      </c>
      <c r="I2288" s="35">
        <v>0.35</v>
      </c>
      <c r="J2288">
        <v>23</v>
      </c>
      <c r="K2288">
        <v>3018</v>
      </c>
      <c r="L2288" s="37">
        <f t="shared" si="105"/>
        <v>21.849999999999998</v>
      </c>
      <c r="M2288" s="35">
        <f t="shared" si="106"/>
        <v>0</v>
      </c>
      <c r="N2288" s="35">
        <f t="shared" si="107"/>
        <v>13.799999999999999</v>
      </c>
    </row>
    <row r="2289" spans="1:14">
      <c r="A2289" s="33">
        <v>41357</v>
      </c>
      <c r="B2289" s="29">
        <v>1559</v>
      </c>
      <c r="C2289">
        <v>41</v>
      </c>
      <c r="D2289" s="34" t="s">
        <v>171</v>
      </c>
      <c r="E2289" s="34" t="s">
        <v>168</v>
      </c>
      <c r="F2289" s="35">
        <v>18.95</v>
      </c>
      <c r="G2289" s="36">
        <v>0</v>
      </c>
      <c r="H2289" s="35">
        <v>18.95</v>
      </c>
      <c r="I2289" s="35">
        <v>9.98</v>
      </c>
      <c r="J2289">
        <v>12</v>
      </c>
      <c r="K2289">
        <v>3010</v>
      </c>
      <c r="L2289" s="37">
        <f t="shared" si="105"/>
        <v>227.39999999999998</v>
      </c>
      <c r="M2289" s="35">
        <f t="shared" si="106"/>
        <v>0</v>
      </c>
      <c r="N2289" s="35">
        <f t="shared" si="107"/>
        <v>107.63999999999999</v>
      </c>
    </row>
    <row r="2290" spans="1:14">
      <c r="A2290" s="33">
        <v>41357</v>
      </c>
      <c r="B2290" s="29">
        <v>1560</v>
      </c>
      <c r="C2290">
        <v>32</v>
      </c>
      <c r="D2290" s="34" t="s">
        <v>173</v>
      </c>
      <c r="E2290" s="34" t="s">
        <v>168</v>
      </c>
      <c r="F2290" s="35">
        <v>22.95</v>
      </c>
      <c r="G2290" s="36">
        <v>0</v>
      </c>
      <c r="H2290" s="35">
        <v>22.95</v>
      </c>
      <c r="I2290" s="35">
        <v>11.78</v>
      </c>
      <c r="J2290">
        <v>11</v>
      </c>
      <c r="K2290">
        <v>3025</v>
      </c>
      <c r="L2290" s="37">
        <f t="shared" si="105"/>
        <v>252.45</v>
      </c>
      <c r="M2290" s="35">
        <f t="shared" si="106"/>
        <v>0</v>
      </c>
      <c r="N2290" s="35">
        <f t="shared" si="107"/>
        <v>122.87</v>
      </c>
    </row>
    <row r="2291" spans="1:14">
      <c r="A2291" s="33">
        <v>41357</v>
      </c>
      <c r="B2291" s="29">
        <v>1561</v>
      </c>
      <c r="C2291">
        <v>21</v>
      </c>
      <c r="D2291" s="34" t="s">
        <v>167</v>
      </c>
      <c r="E2291" s="34" t="s">
        <v>168</v>
      </c>
      <c r="F2291" s="35">
        <v>26.95</v>
      </c>
      <c r="G2291" s="36">
        <v>0</v>
      </c>
      <c r="H2291" s="35">
        <v>26.95</v>
      </c>
      <c r="I2291" s="35">
        <v>12.42</v>
      </c>
      <c r="J2291">
        <v>7</v>
      </c>
      <c r="K2291">
        <v>3031</v>
      </c>
      <c r="L2291" s="37">
        <f t="shared" si="105"/>
        <v>188.65</v>
      </c>
      <c r="M2291" s="35">
        <f t="shared" si="106"/>
        <v>0</v>
      </c>
      <c r="N2291" s="35">
        <f t="shared" si="107"/>
        <v>101.71</v>
      </c>
    </row>
    <row r="2292" spans="1:14">
      <c r="A2292" s="33">
        <v>41357</v>
      </c>
      <c r="B2292" s="29">
        <v>1562</v>
      </c>
      <c r="C2292">
        <v>49</v>
      </c>
      <c r="D2292" s="34" t="s">
        <v>171</v>
      </c>
      <c r="E2292" s="34" t="s">
        <v>168</v>
      </c>
      <c r="F2292" s="35">
        <v>63.95</v>
      </c>
      <c r="G2292" s="36">
        <v>0</v>
      </c>
      <c r="H2292" s="35">
        <v>63.95</v>
      </c>
      <c r="I2292" s="35">
        <v>27.1</v>
      </c>
      <c r="J2292">
        <v>5</v>
      </c>
      <c r="K2292">
        <v>3023</v>
      </c>
      <c r="L2292" s="37">
        <f t="shared" si="105"/>
        <v>319.75</v>
      </c>
      <c r="M2292" s="35">
        <f t="shared" si="106"/>
        <v>0</v>
      </c>
      <c r="N2292" s="35">
        <f t="shared" si="107"/>
        <v>184.25</v>
      </c>
    </row>
    <row r="2293" spans="1:14">
      <c r="A2293" s="33">
        <v>41357</v>
      </c>
      <c r="B2293" s="29">
        <v>1563</v>
      </c>
      <c r="C2293">
        <v>11</v>
      </c>
      <c r="D2293" s="34" t="s">
        <v>173</v>
      </c>
      <c r="E2293" s="34" t="s">
        <v>168</v>
      </c>
      <c r="F2293" s="35">
        <v>65.95</v>
      </c>
      <c r="G2293" s="36">
        <v>0</v>
      </c>
      <c r="H2293" s="35">
        <v>65.95</v>
      </c>
      <c r="I2293" s="35">
        <v>37.97</v>
      </c>
      <c r="J2293">
        <v>9</v>
      </c>
      <c r="K2293">
        <v>3015</v>
      </c>
      <c r="L2293" s="37">
        <f t="shared" si="105"/>
        <v>593.55000000000007</v>
      </c>
      <c r="M2293" s="35">
        <f t="shared" si="106"/>
        <v>0</v>
      </c>
      <c r="N2293" s="35">
        <f t="shared" si="107"/>
        <v>251.82000000000005</v>
      </c>
    </row>
    <row r="2294" spans="1:14">
      <c r="A2294" s="33">
        <v>41357</v>
      </c>
      <c r="B2294" s="29">
        <v>1564</v>
      </c>
      <c r="C2294">
        <v>8</v>
      </c>
      <c r="D2294" s="34" t="s">
        <v>171</v>
      </c>
      <c r="E2294" s="34" t="s">
        <v>168</v>
      </c>
      <c r="F2294" s="35">
        <v>7.95</v>
      </c>
      <c r="G2294" s="36">
        <v>0.2</v>
      </c>
      <c r="H2294" s="35">
        <v>6.36</v>
      </c>
      <c r="I2294" s="35">
        <v>4.53</v>
      </c>
      <c r="J2294">
        <v>34</v>
      </c>
      <c r="K2294">
        <v>3013</v>
      </c>
      <c r="L2294" s="37">
        <f t="shared" si="105"/>
        <v>216.24</v>
      </c>
      <c r="M2294" s="35">
        <f t="shared" si="106"/>
        <v>1.5899999999999999</v>
      </c>
      <c r="N2294" s="35">
        <f t="shared" si="107"/>
        <v>62.22</v>
      </c>
    </row>
    <row r="2295" spans="1:14">
      <c r="A2295" s="33">
        <v>41357</v>
      </c>
      <c r="B2295" s="29">
        <v>1564</v>
      </c>
      <c r="C2295">
        <v>13</v>
      </c>
      <c r="D2295" s="34" t="s">
        <v>171</v>
      </c>
      <c r="E2295" s="34" t="s">
        <v>168</v>
      </c>
      <c r="F2295" s="35">
        <v>26.95</v>
      </c>
      <c r="G2295" s="36">
        <v>0</v>
      </c>
      <c r="H2295" s="35">
        <v>26.95</v>
      </c>
      <c r="I2295" s="35">
        <v>13.26</v>
      </c>
      <c r="J2295">
        <v>2</v>
      </c>
      <c r="K2295">
        <v>3013</v>
      </c>
      <c r="L2295" s="37">
        <f t="shared" si="105"/>
        <v>53.9</v>
      </c>
      <c r="M2295" s="35">
        <f t="shared" si="106"/>
        <v>0</v>
      </c>
      <c r="N2295" s="35">
        <f t="shared" si="107"/>
        <v>27.38</v>
      </c>
    </row>
    <row r="2296" spans="1:14">
      <c r="A2296" s="33">
        <v>41357</v>
      </c>
      <c r="B2296" s="29">
        <v>1565</v>
      </c>
      <c r="C2296">
        <v>29</v>
      </c>
      <c r="D2296" s="34" t="s">
        <v>171</v>
      </c>
      <c r="E2296" s="34" t="s">
        <v>168</v>
      </c>
      <c r="F2296" s="35">
        <v>40.950000000000003</v>
      </c>
      <c r="G2296" s="36">
        <v>0</v>
      </c>
      <c r="H2296" s="35">
        <v>40.950000000000003</v>
      </c>
      <c r="I2296" s="35">
        <v>15.51</v>
      </c>
      <c r="J2296">
        <v>5</v>
      </c>
      <c r="K2296">
        <v>3028</v>
      </c>
      <c r="L2296" s="37">
        <f t="shared" si="105"/>
        <v>204.75</v>
      </c>
      <c r="M2296" s="35">
        <f t="shared" si="106"/>
        <v>0</v>
      </c>
      <c r="N2296" s="35">
        <f t="shared" si="107"/>
        <v>127.20000000000002</v>
      </c>
    </row>
    <row r="2297" spans="1:14">
      <c r="A2297" s="33">
        <v>41357</v>
      </c>
      <c r="B2297" s="29">
        <v>1566</v>
      </c>
      <c r="C2297">
        <v>48</v>
      </c>
      <c r="D2297" s="34" t="s">
        <v>167</v>
      </c>
      <c r="E2297" s="34" t="s">
        <v>168</v>
      </c>
      <c r="F2297" s="35">
        <v>3.95</v>
      </c>
      <c r="G2297" s="36">
        <v>0.1</v>
      </c>
      <c r="H2297" s="35">
        <v>3.56</v>
      </c>
      <c r="I2297" s="35">
        <v>1.43</v>
      </c>
      <c r="J2297">
        <v>18</v>
      </c>
      <c r="K2297">
        <v>3018</v>
      </c>
      <c r="L2297" s="37">
        <f t="shared" si="105"/>
        <v>64.08</v>
      </c>
      <c r="M2297" s="35">
        <f t="shared" si="106"/>
        <v>0.39000000000000012</v>
      </c>
      <c r="N2297" s="35">
        <f t="shared" si="107"/>
        <v>38.339999999999996</v>
      </c>
    </row>
    <row r="2298" spans="1:14">
      <c r="A2298" s="33">
        <v>41357</v>
      </c>
      <c r="B2298" s="29">
        <v>1567</v>
      </c>
      <c r="C2298">
        <v>45</v>
      </c>
      <c r="D2298" s="34" t="s">
        <v>171</v>
      </c>
      <c r="E2298" s="34" t="s">
        <v>168</v>
      </c>
      <c r="F2298" s="35">
        <v>38.950000000000003</v>
      </c>
      <c r="G2298" s="36">
        <v>0.1</v>
      </c>
      <c r="H2298" s="35">
        <v>35.06</v>
      </c>
      <c r="I2298" s="35">
        <v>22.33</v>
      </c>
      <c r="J2298">
        <v>4</v>
      </c>
      <c r="K2298">
        <v>3015</v>
      </c>
      <c r="L2298" s="37">
        <f t="shared" si="105"/>
        <v>140.24</v>
      </c>
      <c r="M2298" s="35">
        <f t="shared" si="106"/>
        <v>3.8900000000000006</v>
      </c>
      <c r="N2298" s="35">
        <f t="shared" si="107"/>
        <v>50.920000000000016</v>
      </c>
    </row>
    <row r="2299" spans="1:14">
      <c r="A2299" s="33">
        <v>41357</v>
      </c>
      <c r="B2299" s="29">
        <v>1568</v>
      </c>
      <c r="C2299">
        <v>18</v>
      </c>
      <c r="D2299" s="34" t="s">
        <v>167</v>
      </c>
      <c r="E2299" s="34" t="s">
        <v>168</v>
      </c>
      <c r="F2299" s="35">
        <v>54.95</v>
      </c>
      <c r="G2299" s="36">
        <v>0</v>
      </c>
      <c r="H2299" s="35">
        <v>54.95</v>
      </c>
      <c r="I2299" s="35">
        <v>26.65</v>
      </c>
      <c r="J2299">
        <v>31</v>
      </c>
      <c r="K2299">
        <v>3014</v>
      </c>
      <c r="L2299" s="37">
        <f t="shared" si="105"/>
        <v>1703.45</v>
      </c>
      <c r="M2299" s="35">
        <f t="shared" si="106"/>
        <v>0</v>
      </c>
      <c r="N2299" s="35">
        <f t="shared" si="107"/>
        <v>877.30000000000018</v>
      </c>
    </row>
    <row r="2300" spans="1:14">
      <c r="A2300" s="33">
        <v>41357</v>
      </c>
      <c r="B2300" s="29">
        <v>1569</v>
      </c>
      <c r="C2300">
        <v>43</v>
      </c>
      <c r="D2300" s="34" t="s">
        <v>171</v>
      </c>
      <c r="E2300" s="34" t="s">
        <v>168</v>
      </c>
      <c r="F2300" s="35">
        <v>11.95</v>
      </c>
      <c r="G2300" s="36">
        <v>0</v>
      </c>
      <c r="H2300" s="35">
        <v>11.95</v>
      </c>
      <c r="I2300" s="35">
        <v>3.32</v>
      </c>
      <c r="J2300">
        <v>8</v>
      </c>
      <c r="K2300">
        <v>3023</v>
      </c>
      <c r="L2300" s="37">
        <f t="shared" si="105"/>
        <v>95.6</v>
      </c>
      <c r="M2300" s="35">
        <f t="shared" si="106"/>
        <v>0</v>
      </c>
      <c r="N2300" s="35">
        <f t="shared" si="107"/>
        <v>69.039999999999992</v>
      </c>
    </row>
    <row r="2301" spans="1:14">
      <c r="A2301" s="33">
        <v>41357</v>
      </c>
      <c r="B2301" s="29">
        <v>1570</v>
      </c>
      <c r="C2301">
        <v>18</v>
      </c>
      <c r="D2301" s="34" t="s">
        <v>167</v>
      </c>
      <c r="E2301" s="34" t="s">
        <v>168</v>
      </c>
      <c r="F2301" s="35">
        <v>54.95</v>
      </c>
      <c r="G2301" s="36">
        <v>0</v>
      </c>
      <c r="H2301" s="35">
        <v>54.95</v>
      </c>
      <c r="I2301" s="35">
        <v>26.65</v>
      </c>
      <c r="J2301">
        <v>3</v>
      </c>
      <c r="K2301">
        <v>3017</v>
      </c>
      <c r="L2301" s="37">
        <f t="shared" si="105"/>
        <v>164.85000000000002</v>
      </c>
      <c r="M2301" s="35">
        <f t="shared" si="106"/>
        <v>0</v>
      </c>
      <c r="N2301" s="35">
        <f t="shared" si="107"/>
        <v>84.9</v>
      </c>
    </row>
    <row r="2302" spans="1:14">
      <c r="A2302" s="33">
        <v>41357</v>
      </c>
      <c r="B2302" s="29">
        <v>1570</v>
      </c>
      <c r="C2302">
        <v>7</v>
      </c>
      <c r="D2302" s="34" t="s">
        <v>167</v>
      </c>
      <c r="E2302" s="34" t="s">
        <v>168</v>
      </c>
      <c r="F2302" s="35">
        <v>20.95</v>
      </c>
      <c r="G2302" s="36">
        <v>0</v>
      </c>
      <c r="H2302" s="35">
        <v>20.95</v>
      </c>
      <c r="I2302" s="35">
        <v>10.039999999999999</v>
      </c>
      <c r="J2302">
        <v>22</v>
      </c>
      <c r="K2302">
        <v>3017</v>
      </c>
      <c r="L2302" s="37">
        <f t="shared" si="105"/>
        <v>460.9</v>
      </c>
      <c r="M2302" s="35">
        <f t="shared" si="106"/>
        <v>0</v>
      </c>
      <c r="N2302" s="35">
        <f t="shared" si="107"/>
        <v>240.02</v>
      </c>
    </row>
    <row r="2303" spans="1:14">
      <c r="A2303" s="33">
        <v>41357</v>
      </c>
      <c r="B2303" s="29">
        <v>1570</v>
      </c>
      <c r="C2303">
        <v>21</v>
      </c>
      <c r="D2303" s="34" t="s">
        <v>167</v>
      </c>
      <c r="E2303" s="34" t="s">
        <v>168</v>
      </c>
      <c r="F2303" s="35">
        <v>26.95</v>
      </c>
      <c r="G2303" s="36">
        <v>0</v>
      </c>
      <c r="H2303" s="35">
        <v>26.95</v>
      </c>
      <c r="I2303" s="35">
        <v>12.42</v>
      </c>
      <c r="J2303">
        <v>23</v>
      </c>
      <c r="K2303">
        <v>3017</v>
      </c>
      <c r="L2303" s="37">
        <f t="shared" si="105"/>
        <v>619.85</v>
      </c>
      <c r="M2303" s="35">
        <f t="shared" si="106"/>
        <v>0</v>
      </c>
      <c r="N2303" s="35">
        <f t="shared" si="107"/>
        <v>334.19</v>
      </c>
    </row>
    <row r="2304" spans="1:14">
      <c r="A2304" s="33">
        <v>41357</v>
      </c>
      <c r="B2304" s="29">
        <v>1571</v>
      </c>
      <c r="C2304">
        <v>20</v>
      </c>
      <c r="D2304" s="34" t="s">
        <v>173</v>
      </c>
      <c r="E2304" s="34" t="s">
        <v>168</v>
      </c>
      <c r="F2304" s="35">
        <v>16.95</v>
      </c>
      <c r="G2304" s="36">
        <v>0</v>
      </c>
      <c r="H2304" s="35">
        <v>16.95</v>
      </c>
      <c r="I2304" s="35">
        <v>6.76</v>
      </c>
      <c r="J2304">
        <v>25</v>
      </c>
      <c r="K2304">
        <v>3026</v>
      </c>
      <c r="L2304" s="37">
        <f t="shared" si="105"/>
        <v>423.75</v>
      </c>
      <c r="M2304" s="35">
        <f t="shared" si="106"/>
        <v>0</v>
      </c>
      <c r="N2304" s="35">
        <f t="shared" si="107"/>
        <v>254.75</v>
      </c>
    </row>
    <row r="2305" spans="1:14">
      <c r="A2305" s="33">
        <v>41357</v>
      </c>
      <c r="B2305" s="29">
        <v>1572</v>
      </c>
      <c r="C2305">
        <v>40</v>
      </c>
      <c r="D2305" s="34" t="s">
        <v>171</v>
      </c>
      <c r="E2305" s="34" t="s">
        <v>168</v>
      </c>
      <c r="F2305" s="35">
        <v>16.95</v>
      </c>
      <c r="G2305" s="36">
        <v>0</v>
      </c>
      <c r="H2305" s="35">
        <v>16.95</v>
      </c>
      <c r="I2305" s="35">
        <v>6.53</v>
      </c>
      <c r="J2305">
        <v>4</v>
      </c>
      <c r="K2305">
        <v>3014</v>
      </c>
      <c r="L2305" s="37">
        <f t="shared" si="105"/>
        <v>67.8</v>
      </c>
      <c r="M2305" s="35">
        <f t="shared" si="106"/>
        <v>0</v>
      </c>
      <c r="N2305" s="35">
        <f t="shared" si="107"/>
        <v>41.679999999999993</v>
      </c>
    </row>
    <row r="2306" spans="1:14">
      <c r="A2306" s="33">
        <v>41357</v>
      </c>
      <c r="B2306" s="29">
        <v>1573</v>
      </c>
      <c r="C2306">
        <v>1</v>
      </c>
      <c r="D2306" s="34" t="s">
        <v>167</v>
      </c>
      <c r="E2306" s="34" t="s">
        <v>168</v>
      </c>
      <c r="F2306" s="35">
        <v>43.95</v>
      </c>
      <c r="G2306" s="36">
        <v>0</v>
      </c>
      <c r="H2306" s="35">
        <v>43.95</v>
      </c>
      <c r="I2306" s="35">
        <v>25.6</v>
      </c>
      <c r="J2306">
        <v>5</v>
      </c>
      <c r="K2306">
        <v>3031</v>
      </c>
      <c r="L2306" s="37">
        <f t="shared" si="105"/>
        <v>219.75</v>
      </c>
      <c r="M2306" s="35">
        <f t="shared" si="106"/>
        <v>0</v>
      </c>
      <c r="N2306" s="35">
        <f t="shared" si="107"/>
        <v>91.75</v>
      </c>
    </row>
    <row r="2307" spans="1:14">
      <c r="A2307" s="33">
        <v>41357</v>
      </c>
      <c r="B2307" s="29">
        <v>1574</v>
      </c>
      <c r="C2307">
        <v>35</v>
      </c>
      <c r="D2307" s="34" t="s">
        <v>171</v>
      </c>
      <c r="E2307" s="34" t="s">
        <v>168</v>
      </c>
      <c r="F2307" s="35">
        <v>0.95</v>
      </c>
      <c r="G2307" s="36">
        <v>0</v>
      </c>
      <c r="H2307" s="35">
        <v>0.95</v>
      </c>
      <c r="I2307" s="35">
        <v>0.47</v>
      </c>
      <c r="J2307">
        <v>23</v>
      </c>
      <c r="K2307">
        <v>3021</v>
      </c>
      <c r="L2307" s="37">
        <f t="shared" ref="L2307:L2370" si="108">H2307*J2307</f>
        <v>21.849999999999998</v>
      </c>
      <c r="M2307" s="35">
        <f t="shared" ref="M2307:M2370" si="109">F2307-H2307</f>
        <v>0</v>
      </c>
      <c r="N2307" s="35">
        <f t="shared" ref="N2307:N2370" si="110">(H2307-I2307)*J2307</f>
        <v>11.04</v>
      </c>
    </row>
    <row r="2308" spans="1:14">
      <c r="A2308" s="33">
        <v>41357</v>
      </c>
      <c r="B2308" s="29">
        <v>1575</v>
      </c>
      <c r="C2308">
        <v>3</v>
      </c>
      <c r="D2308" s="34" t="s">
        <v>167</v>
      </c>
      <c r="E2308" s="34" t="s">
        <v>168</v>
      </c>
      <c r="F2308" s="35">
        <v>59.95</v>
      </c>
      <c r="G2308" s="36">
        <v>0</v>
      </c>
      <c r="H2308" s="35">
        <v>59.95</v>
      </c>
      <c r="I2308" s="35">
        <v>28.73</v>
      </c>
      <c r="J2308">
        <v>20</v>
      </c>
      <c r="K2308">
        <v>3015</v>
      </c>
      <c r="L2308" s="37">
        <f t="shared" si="108"/>
        <v>1199</v>
      </c>
      <c r="M2308" s="35">
        <f t="shared" si="109"/>
        <v>0</v>
      </c>
      <c r="N2308" s="35">
        <f t="shared" si="110"/>
        <v>624.40000000000009</v>
      </c>
    </row>
    <row r="2309" spans="1:14">
      <c r="A2309" s="33">
        <v>41357</v>
      </c>
      <c r="B2309" s="29">
        <v>1575</v>
      </c>
      <c r="C2309">
        <v>2</v>
      </c>
      <c r="D2309" s="34" t="s">
        <v>167</v>
      </c>
      <c r="E2309" s="34" t="s">
        <v>168</v>
      </c>
      <c r="F2309" s="35">
        <v>44.95</v>
      </c>
      <c r="G2309" s="36">
        <v>0</v>
      </c>
      <c r="H2309" s="35">
        <v>44.95</v>
      </c>
      <c r="I2309" s="35">
        <v>27.95</v>
      </c>
      <c r="J2309">
        <v>7</v>
      </c>
      <c r="K2309">
        <v>3015</v>
      </c>
      <c r="L2309" s="37">
        <f t="shared" si="108"/>
        <v>314.65000000000003</v>
      </c>
      <c r="M2309" s="35">
        <f t="shared" si="109"/>
        <v>0</v>
      </c>
      <c r="N2309" s="35">
        <f t="shared" si="110"/>
        <v>119.00000000000003</v>
      </c>
    </row>
    <row r="2310" spans="1:14">
      <c r="A2310" s="33">
        <v>41357</v>
      </c>
      <c r="B2310" s="29">
        <v>1575</v>
      </c>
      <c r="C2310">
        <v>42</v>
      </c>
      <c r="D2310" s="34" t="s">
        <v>167</v>
      </c>
      <c r="E2310" s="34" t="s">
        <v>168</v>
      </c>
      <c r="F2310" s="35">
        <v>35.950000000000003</v>
      </c>
      <c r="G2310" s="36">
        <v>0.1</v>
      </c>
      <c r="H2310" s="35">
        <v>32.36</v>
      </c>
      <c r="I2310" s="35">
        <v>20.25</v>
      </c>
      <c r="J2310">
        <v>2</v>
      </c>
      <c r="K2310">
        <v>3015</v>
      </c>
      <c r="L2310" s="37">
        <f t="shared" si="108"/>
        <v>64.72</v>
      </c>
      <c r="M2310" s="35">
        <f t="shared" si="109"/>
        <v>3.5900000000000034</v>
      </c>
      <c r="N2310" s="35">
        <f t="shared" si="110"/>
        <v>24.22</v>
      </c>
    </row>
    <row r="2311" spans="1:14">
      <c r="A2311" s="33">
        <v>41357</v>
      </c>
      <c r="B2311" s="29">
        <v>1575</v>
      </c>
      <c r="C2311">
        <v>38</v>
      </c>
      <c r="D2311" s="34" t="s">
        <v>167</v>
      </c>
      <c r="E2311" s="34" t="s">
        <v>168</v>
      </c>
      <c r="F2311" s="35">
        <v>24.95</v>
      </c>
      <c r="G2311" s="36">
        <v>0</v>
      </c>
      <c r="H2311" s="35">
        <v>24.95</v>
      </c>
      <c r="I2311" s="35">
        <v>11.48</v>
      </c>
      <c r="J2311">
        <v>2</v>
      </c>
      <c r="K2311">
        <v>3015</v>
      </c>
      <c r="L2311" s="37">
        <f t="shared" si="108"/>
        <v>49.9</v>
      </c>
      <c r="M2311" s="35">
        <f t="shared" si="109"/>
        <v>0</v>
      </c>
      <c r="N2311" s="35">
        <f t="shared" si="110"/>
        <v>26.939999999999998</v>
      </c>
    </row>
    <row r="2312" spans="1:14">
      <c r="A2312" s="33">
        <v>41357</v>
      </c>
      <c r="B2312" s="29">
        <v>1576</v>
      </c>
      <c r="C2312">
        <v>7</v>
      </c>
      <c r="D2312" s="34" t="s">
        <v>171</v>
      </c>
      <c r="E2312" s="34" t="s">
        <v>168</v>
      </c>
      <c r="F2312" s="35">
        <v>20.95</v>
      </c>
      <c r="G2312" s="36">
        <v>0</v>
      </c>
      <c r="H2312" s="35">
        <v>20.95</v>
      </c>
      <c r="I2312" s="35">
        <v>10.039999999999999</v>
      </c>
      <c r="J2312">
        <v>22</v>
      </c>
      <c r="K2312">
        <v>3012</v>
      </c>
      <c r="L2312" s="37">
        <f t="shared" si="108"/>
        <v>460.9</v>
      </c>
      <c r="M2312" s="35">
        <f t="shared" si="109"/>
        <v>0</v>
      </c>
      <c r="N2312" s="35">
        <f t="shared" si="110"/>
        <v>240.02</v>
      </c>
    </row>
    <row r="2313" spans="1:14">
      <c r="A2313" s="33">
        <v>41357</v>
      </c>
      <c r="B2313" s="29">
        <v>1576</v>
      </c>
      <c r="C2313">
        <v>32</v>
      </c>
      <c r="D2313" s="34" t="s">
        <v>171</v>
      </c>
      <c r="E2313" s="34" t="s">
        <v>168</v>
      </c>
      <c r="F2313" s="35">
        <v>22.95</v>
      </c>
      <c r="G2313" s="36">
        <v>0</v>
      </c>
      <c r="H2313" s="35">
        <v>22.95</v>
      </c>
      <c r="I2313" s="35">
        <v>11.78</v>
      </c>
      <c r="J2313">
        <v>17</v>
      </c>
      <c r="K2313">
        <v>3012</v>
      </c>
      <c r="L2313" s="37">
        <f t="shared" si="108"/>
        <v>390.15</v>
      </c>
      <c r="M2313" s="35">
        <f t="shared" si="109"/>
        <v>0</v>
      </c>
      <c r="N2313" s="35">
        <f t="shared" si="110"/>
        <v>189.89</v>
      </c>
    </row>
    <row r="2314" spans="1:14">
      <c r="A2314" s="33">
        <v>41357</v>
      </c>
      <c r="B2314" s="29">
        <v>1577</v>
      </c>
      <c r="C2314">
        <v>30</v>
      </c>
      <c r="D2314" s="34" t="s">
        <v>173</v>
      </c>
      <c r="E2314" s="34" t="s">
        <v>168</v>
      </c>
      <c r="F2314" s="35">
        <v>10.95</v>
      </c>
      <c r="G2314" s="36">
        <v>0</v>
      </c>
      <c r="H2314" s="35">
        <v>10.95</v>
      </c>
      <c r="I2314" s="35">
        <v>4.8</v>
      </c>
      <c r="J2314">
        <v>20</v>
      </c>
      <c r="K2314">
        <v>3022</v>
      </c>
      <c r="L2314" s="37">
        <f t="shared" si="108"/>
        <v>219</v>
      </c>
      <c r="M2314" s="35">
        <f t="shared" si="109"/>
        <v>0</v>
      </c>
      <c r="N2314" s="35">
        <f t="shared" si="110"/>
        <v>122.99999999999999</v>
      </c>
    </row>
    <row r="2315" spans="1:14">
      <c r="A2315" s="33">
        <v>41357</v>
      </c>
      <c r="B2315" s="29">
        <v>1578</v>
      </c>
      <c r="C2315">
        <v>14</v>
      </c>
      <c r="D2315" s="34" t="s">
        <v>167</v>
      </c>
      <c r="E2315" s="34" t="s">
        <v>168</v>
      </c>
      <c r="F2315" s="35">
        <v>31.95</v>
      </c>
      <c r="G2315" s="36">
        <v>0</v>
      </c>
      <c r="H2315" s="35">
        <v>31.95</v>
      </c>
      <c r="I2315" s="35">
        <v>17.38</v>
      </c>
      <c r="J2315">
        <v>4</v>
      </c>
      <c r="K2315">
        <v>3017</v>
      </c>
      <c r="L2315" s="37">
        <f t="shared" si="108"/>
        <v>127.8</v>
      </c>
      <c r="M2315" s="35">
        <f t="shared" si="109"/>
        <v>0</v>
      </c>
      <c r="N2315" s="35">
        <f t="shared" si="110"/>
        <v>58.28</v>
      </c>
    </row>
    <row r="2316" spans="1:14">
      <c r="A2316" s="33">
        <v>41357</v>
      </c>
      <c r="B2316" s="29">
        <v>1579</v>
      </c>
      <c r="C2316">
        <v>25</v>
      </c>
      <c r="D2316" s="34" t="s">
        <v>173</v>
      </c>
      <c r="E2316" s="34" t="s">
        <v>168</v>
      </c>
      <c r="F2316" s="35">
        <v>0.95</v>
      </c>
      <c r="G2316" s="36">
        <v>0</v>
      </c>
      <c r="H2316" s="35">
        <v>0.95</v>
      </c>
      <c r="I2316" s="35">
        <v>0.35</v>
      </c>
      <c r="J2316">
        <v>5</v>
      </c>
      <c r="K2316">
        <v>3016</v>
      </c>
      <c r="L2316" s="37">
        <f t="shared" si="108"/>
        <v>4.75</v>
      </c>
      <c r="M2316" s="35">
        <f t="shared" si="109"/>
        <v>0</v>
      </c>
      <c r="N2316" s="35">
        <f t="shared" si="110"/>
        <v>3</v>
      </c>
    </row>
    <row r="2317" spans="1:14">
      <c r="A2317" s="33">
        <v>41357</v>
      </c>
      <c r="B2317" s="29">
        <v>1580</v>
      </c>
      <c r="C2317">
        <v>26</v>
      </c>
      <c r="D2317" s="34" t="s">
        <v>167</v>
      </c>
      <c r="E2317" s="34" t="s">
        <v>168</v>
      </c>
      <c r="F2317" s="35">
        <v>0.95</v>
      </c>
      <c r="G2317" s="36">
        <v>0.1</v>
      </c>
      <c r="H2317" s="35">
        <v>0.86</v>
      </c>
      <c r="I2317" s="35">
        <v>0.42</v>
      </c>
      <c r="J2317">
        <v>2</v>
      </c>
      <c r="K2317">
        <v>3015</v>
      </c>
      <c r="L2317" s="37">
        <f t="shared" si="108"/>
        <v>1.72</v>
      </c>
      <c r="M2317" s="35">
        <f t="shared" si="109"/>
        <v>8.9999999999999969E-2</v>
      </c>
      <c r="N2317" s="35">
        <f t="shared" si="110"/>
        <v>0.88</v>
      </c>
    </row>
    <row r="2318" spans="1:14">
      <c r="A2318" s="33">
        <v>41357</v>
      </c>
      <c r="B2318" s="29">
        <v>1580</v>
      </c>
      <c r="C2318">
        <v>41</v>
      </c>
      <c r="D2318" s="34" t="s">
        <v>167</v>
      </c>
      <c r="E2318" s="34" t="s">
        <v>168</v>
      </c>
      <c r="F2318" s="35">
        <v>18.95</v>
      </c>
      <c r="G2318" s="36">
        <v>0</v>
      </c>
      <c r="H2318" s="35">
        <v>18.95</v>
      </c>
      <c r="I2318" s="35">
        <v>9.98</v>
      </c>
      <c r="J2318">
        <v>8</v>
      </c>
      <c r="K2318">
        <v>3015</v>
      </c>
      <c r="L2318" s="37">
        <f t="shared" si="108"/>
        <v>151.6</v>
      </c>
      <c r="M2318" s="35">
        <f t="shared" si="109"/>
        <v>0</v>
      </c>
      <c r="N2318" s="35">
        <f t="shared" si="110"/>
        <v>71.759999999999991</v>
      </c>
    </row>
    <row r="2319" spans="1:14">
      <c r="A2319" s="33">
        <v>41357</v>
      </c>
      <c r="B2319" s="29">
        <v>1580</v>
      </c>
      <c r="C2319">
        <v>3</v>
      </c>
      <c r="D2319" s="34" t="s">
        <v>167</v>
      </c>
      <c r="E2319" s="34" t="s">
        <v>168</v>
      </c>
      <c r="F2319" s="35">
        <v>59.95</v>
      </c>
      <c r="G2319" s="36">
        <v>0</v>
      </c>
      <c r="H2319" s="35">
        <v>59.95</v>
      </c>
      <c r="I2319" s="35">
        <v>28.73</v>
      </c>
      <c r="J2319">
        <v>18</v>
      </c>
      <c r="K2319">
        <v>3015</v>
      </c>
      <c r="L2319" s="37">
        <f t="shared" si="108"/>
        <v>1079.1000000000001</v>
      </c>
      <c r="M2319" s="35">
        <f t="shared" si="109"/>
        <v>0</v>
      </c>
      <c r="N2319" s="35">
        <f t="shared" si="110"/>
        <v>561.96</v>
      </c>
    </row>
    <row r="2320" spans="1:14">
      <c r="A2320" s="33">
        <v>41357</v>
      </c>
      <c r="B2320" s="29">
        <v>1581</v>
      </c>
      <c r="C2320">
        <v>36</v>
      </c>
      <c r="D2320" s="34" t="s">
        <v>171</v>
      </c>
      <c r="E2320" s="34" t="s">
        <v>168</v>
      </c>
      <c r="F2320" s="35">
        <v>26.95</v>
      </c>
      <c r="G2320" s="36">
        <v>0</v>
      </c>
      <c r="H2320" s="35">
        <v>26.95</v>
      </c>
      <c r="I2320" s="35">
        <v>12.53</v>
      </c>
      <c r="J2320">
        <v>6</v>
      </c>
      <c r="K2320">
        <v>3026</v>
      </c>
      <c r="L2320" s="37">
        <f t="shared" si="108"/>
        <v>161.69999999999999</v>
      </c>
      <c r="M2320" s="35">
        <f t="shared" si="109"/>
        <v>0</v>
      </c>
      <c r="N2320" s="35">
        <f t="shared" si="110"/>
        <v>86.52</v>
      </c>
    </row>
    <row r="2321" spans="1:14">
      <c r="A2321" s="33">
        <v>41357</v>
      </c>
      <c r="B2321" s="29">
        <v>1582</v>
      </c>
      <c r="C2321">
        <v>36</v>
      </c>
      <c r="D2321" s="34" t="s">
        <v>171</v>
      </c>
      <c r="E2321" s="34" t="s">
        <v>168</v>
      </c>
      <c r="F2321" s="35">
        <v>26.95</v>
      </c>
      <c r="G2321" s="36">
        <v>0</v>
      </c>
      <c r="H2321" s="35">
        <v>26.95</v>
      </c>
      <c r="I2321" s="35">
        <v>12.53</v>
      </c>
      <c r="J2321">
        <v>19</v>
      </c>
      <c r="K2321">
        <v>3025</v>
      </c>
      <c r="L2321" s="37">
        <f t="shared" si="108"/>
        <v>512.04999999999995</v>
      </c>
      <c r="M2321" s="35">
        <f t="shared" si="109"/>
        <v>0</v>
      </c>
      <c r="N2321" s="35">
        <f t="shared" si="110"/>
        <v>273.98</v>
      </c>
    </row>
    <row r="2322" spans="1:14">
      <c r="A2322" s="33">
        <v>41357</v>
      </c>
      <c r="B2322" s="29">
        <v>1583</v>
      </c>
      <c r="C2322">
        <v>26</v>
      </c>
      <c r="D2322" s="34" t="s">
        <v>171</v>
      </c>
      <c r="E2322" s="34" t="s">
        <v>168</v>
      </c>
      <c r="F2322" s="35">
        <v>0.95</v>
      </c>
      <c r="G2322" s="36">
        <v>0</v>
      </c>
      <c r="H2322" s="35">
        <v>0.95</v>
      </c>
      <c r="I2322" s="35">
        <v>0.42</v>
      </c>
      <c r="J2322">
        <v>11</v>
      </c>
      <c r="K2322">
        <v>3012</v>
      </c>
      <c r="L2322" s="37">
        <f t="shared" si="108"/>
        <v>10.45</v>
      </c>
      <c r="M2322" s="35">
        <f t="shared" si="109"/>
        <v>0</v>
      </c>
      <c r="N2322" s="35">
        <f t="shared" si="110"/>
        <v>5.83</v>
      </c>
    </row>
    <row r="2323" spans="1:14">
      <c r="A2323" s="33">
        <v>41358</v>
      </c>
      <c r="B2323" s="29">
        <v>1584</v>
      </c>
      <c r="C2323">
        <v>5</v>
      </c>
      <c r="D2323" s="34" t="s">
        <v>170</v>
      </c>
      <c r="E2323" s="34" t="s">
        <v>168</v>
      </c>
      <c r="F2323" s="35">
        <v>24.95</v>
      </c>
      <c r="G2323" s="36">
        <v>0</v>
      </c>
      <c r="H2323" s="35">
        <v>24.95</v>
      </c>
      <c r="I2323" s="35">
        <v>12.27</v>
      </c>
      <c r="J2323">
        <v>1</v>
      </c>
      <c r="K2323">
        <v>3017</v>
      </c>
      <c r="L2323" s="37">
        <f t="shared" si="108"/>
        <v>24.95</v>
      </c>
      <c r="M2323" s="35">
        <f t="shared" si="109"/>
        <v>0</v>
      </c>
      <c r="N2323" s="35">
        <f t="shared" si="110"/>
        <v>12.68</v>
      </c>
    </row>
    <row r="2324" spans="1:14">
      <c r="A2324" s="33">
        <v>41358</v>
      </c>
      <c r="B2324" s="29">
        <v>1585</v>
      </c>
      <c r="C2324">
        <v>25</v>
      </c>
      <c r="D2324" s="34" t="s">
        <v>167</v>
      </c>
      <c r="E2324" s="34" t="s">
        <v>168</v>
      </c>
      <c r="F2324" s="35">
        <v>0.95</v>
      </c>
      <c r="G2324" s="36">
        <v>0</v>
      </c>
      <c r="H2324" s="35">
        <v>0.95</v>
      </c>
      <c r="I2324" s="35">
        <v>0.35</v>
      </c>
      <c r="J2324">
        <v>11</v>
      </c>
      <c r="K2324">
        <v>3017</v>
      </c>
      <c r="L2324" s="37">
        <f t="shared" si="108"/>
        <v>10.45</v>
      </c>
      <c r="M2324" s="35">
        <f t="shared" si="109"/>
        <v>0</v>
      </c>
      <c r="N2324" s="35">
        <f t="shared" si="110"/>
        <v>6.6</v>
      </c>
    </row>
    <row r="2325" spans="1:14">
      <c r="A2325" s="33">
        <v>41358</v>
      </c>
      <c r="B2325" s="29">
        <v>1586</v>
      </c>
      <c r="C2325">
        <v>48</v>
      </c>
      <c r="D2325" s="34" t="s">
        <v>169</v>
      </c>
      <c r="E2325" s="34" t="s">
        <v>168</v>
      </c>
      <c r="F2325" s="35">
        <v>3.95</v>
      </c>
      <c r="G2325" s="36">
        <v>0</v>
      </c>
      <c r="H2325" s="35">
        <v>3.95</v>
      </c>
      <c r="I2325" s="35">
        <v>1.43</v>
      </c>
      <c r="J2325">
        <v>24</v>
      </c>
      <c r="K2325">
        <v>3013</v>
      </c>
      <c r="L2325" s="37">
        <f t="shared" si="108"/>
        <v>94.800000000000011</v>
      </c>
      <c r="M2325" s="35">
        <f t="shared" si="109"/>
        <v>0</v>
      </c>
      <c r="N2325" s="35">
        <f t="shared" si="110"/>
        <v>60.480000000000011</v>
      </c>
    </row>
    <row r="2326" spans="1:14">
      <c r="A2326" s="33">
        <v>41358</v>
      </c>
      <c r="B2326" s="29">
        <v>1586</v>
      </c>
      <c r="C2326">
        <v>6</v>
      </c>
      <c r="D2326" s="34" t="s">
        <v>169</v>
      </c>
      <c r="E2326" s="34" t="s">
        <v>168</v>
      </c>
      <c r="F2326" s="35">
        <v>55.95</v>
      </c>
      <c r="G2326" s="36">
        <v>0</v>
      </c>
      <c r="H2326" s="35">
        <v>55.95</v>
      </c>
      <c r="I2326" s="35">
        <v>16.059999999999999</v>
      </c>
      <c r="J2326">
        <v>4</v>
      </c>
      <c r="K2326">
        <v>3013</v>
      </c>
      <c r="L2326" s="37">
        <f t="shared" si="108"/>
        <v>223.8</v>
      </c>
      <c r="M2326" s="35">
        <f t="shared" si="109"/>
        <v>0</v>
      </c>
      <c r="N2326" s="35">
        <f t="shared" si="110"/>
        <v>159.56</v>
      </c>
    </row>
    <row r="2327" spans="1:14">
      <c r="A2327" s="33">
        <v>41358</v>
      </c>
      <c r="B2327" s="29">
        <v>1587</v>
      </c>
      <c r="C2327">
        <v>10</v>
      </c>
      <c r="D2327" s="34" t="s">
        <v>170</v>
      </c>
      <c r="E2327" s="34" t="s">
        <v>168</v>
      </c>
      <c r="F2327" s="35">
        <v>34.950000000000003</v>
      </c>
      <c r="G2327" s="36">
        <v>0.1</v>
      </c>
      <c r="H2327" s="35">
        <v>31.46</v>
      </c>
      <c r="I2327" s="35">
        <v>22.13</v>
      </c>
      <c r="J2327">
        <v>1</v>
      </c>
      <c r="K2327">
        <v>3021</v>
      </c>
      <c r="L2327" s="37">
        <f t="shared" si="108"/>
        <v>31.46</v>
      </c>
      <c r="M2327" s="35">
        <f t="shared" si="109"/>
        <v>3.490000000000002</v>
      </c>
      <c r="N2327" s="35">
        <f t="shared" si="110"/>
        <v>9.3300000000000018</v>
      </c>
    </row>
    <row r="2328" spans="1:14">
      <c r="A2328" s="33">
        <v>41358</v>
      </c>
      <c r="B2328" s="29">
        <v>1588</v>
      </c>
      <c r="C2328">
        <v>20</v>
      </c>
      <c r="D2328" s="34" t="s">
        <v>169</v>
      </c>
      <c r="E2328" s="34" t="s">
        <v>168</v>
      </c>
      <c r="F2328" s="35">
        <v>16.95</v>
      </c>
      <c r="G2328" s="36">
        <v>0</v>
      </c>
      <c r="H2328" s="35">
        <v>16.95</v>
      </c>
      <c r="I2328" s="35">
        <v>6.76</v>
      </c>
      <c r="J2328">
        <v>16</v>
      </c>
      <c r="K2328">
        <v>3019</v>
      </c>
      <c r="L2328" s="37">
        <f t="shared" si="108"/>
        <v>271.2</v>
      </c>
      <c r="M2328" s="35">
        <f t="shared" si="109"/>
        <v>0</v>
      </c>
      <c r="N2328" s="35">
        <f t="shared" si="110"/>
        <v>163.04</v>
      </c>
    </row>
    <row r="2329" spans="1:14">
      <c r="A2329" s="33">
        <v>41358</v>
      </c>
      <c r="B2329" s="29">
        <v>1589</v>
      </c>
      <c r="C2329">
        <v>38</v>
      </c>
      <c r="D2329" s="34" t="s">
        <v>167</v>
      </c>
      <c r="E2329" s="34" t="s">
        <v>168</v>
      </c>
      <c r="F2329" s="35">
        <v>24.95</v>
      </c>
      <c r="G2329" s="36">
        <v>0</v>
      </c>
      <c r="H2329" s="35">
        <v>24.95</v>
      </c>
      <c r="I2329" s="35">
        <v>11.48</v>
      </c>
      <c r="J2329">
        <v>4</v>
      </c>
      <c r="K2329">
        <v>3031</v>
      </c>
      <c r="L2329" s="37">
        <f t="shared" si="108"/>
        <v>99.8</v>
      </c>
      <c r="M2329" s="35">
        <f t="shared" si="109"/>
        <v>0</v>
      </c>
      <c r="N2329" s="35">
        <f t="shared" si="110"/>
        <v>53.879999999999995</v>
      </c>
    </row>
    <row r="2330" spans="1:14">
      <c r="A2330" s="33">
        <v>41358</v>
      </c>
      <c r="B2330" s="29">
        <v>1590</v>
      </c>
      <c r="C2330">
        <v>41</v>
      </c>
      <c r="D2330" s="34" t="s">
        <v>169</v>
      </c>
      <c r="E2330" s="34" t="s">
        <v>168</v>
      </c>
      <c r="F2330" s="35">
        <v>18.95</v>
      </c>
      <c r="G2330" s="36">
        <v>0</v>
      </c>
      <c r="H2330" s="35">
        <v>18.95</v>
      </c>
      <c r="I2330" s="35">
        <v>9.98</v>
      </c>
      <c r="J2330">
        <v>16</v>
      </c>
      <c r="K2330">
        <v>3028</v>
      </c>
      <c r="L2330" s="37">
        <f t="shared" si="108"/>
        <v>303.2</v>
      </c>
      <c r="M2330" s="35">
        <f t="shared" si="109"/>
        <v>0</v>
      </c>
      <c r="N2330" s="35">
        <f t="shared" si="110"/>
        <v>143.51999999999998</v>
      </c>
    </row>
    <row r="2331" spans="1:14">
      <c r="A2331" s="33">
        <v>41358</v>
      </c>
      <c r="B2331" s="29">
        <v>1590</v>
      </c>
      <c r="C2331">
        <v>34</v>
      </c>
      <c r="D2331" s="34" t="s">
        <v>169</v>
      </c>
      <c r="E2331" s="34" t="s">
        <v>168</v>
      </c>
      <c r="F2331" s="35">
        <v>37.950000000000003</v>
      </c>
      <c r="G2331" s="36">
        <v>0.1</v>
      </c>
      <c r="H2331" s="35">
        <v>34.159999999999997</v>
      </c>
      <c r="I2331" s="35">
        <v>15.35</v>
      </c>
      <c r="J2331">
        <v>16</v>
      </c>
      <c r="K2331">
        <v>3028</v>
      </c>
      <c r="L2331" s="37">
        <f t="shared" si="108"/>
        <v>546.55999999999995</v>
      </c>
      <c r="M2331" s="35">
        <f t="shared" si="109"/>
        <v>3.7900000000000063</v>
      </c>
      <c r="N2331" s="35">
        <f t="shared" si="110"/>
        <v>300.95999999999992</v>
      </c>
    </row>
    <row r="2332" spans="1:14">
      <c r="A2332" s="33">
        <v>41358</v>
      </c>
      <c r="B2332" s="29">
        <v>1591</v>
      </c>
      <c r="C2332">
        <v>1</v>
      </c>
      <c r="D2332" s="34" t="s">
        <v>169</v>
      </c>
      <c r="E2332" s="34" t="s">
        <v>168</v>
      </c>
      <c r="F2332" s="35">
        <v>43.95</v>
      </c>
      <c r="G2332" s="36">
        <v>0</v>
      </c>
      <c r="H2332" s="35">
        <v>43.95</v>
      </c>
      <c r="I2332" s="35">
        <v>25.6</v>
      </c>
      <c r="J2332">
        <v>11</v>
      </c>
      <c r="K2332">
        <v>3014</v>
      </c>
      <c r="L2332" s="37">
        <f t="shared" si="108"/>
        <v>483.45000000000005</v>
      </c>
      <c r="M2332" s="35">
        <f t="shared" si="109"/>
        <v>0</v>
      </c>
      <c r="N2332" s="35">
        <f t="shared" si="110"/>
        <v>201.85000000000002</v>
      </c>
    </row>
    <row r="2333" spans="1:14">
      <c r="A2333" s="33">
        <v>41358</v>
      </c>
      <c r="B2333" s="29">
        <v>1592</v>
      </c>
      <c r="C2333">
        <v>11</v>
      </c>
      <c r="D2333" s="34" t="s">
        <v>170</v>
      </c>
      <c r="E2333" s="34" t="s">
        <v>168</v>
      </c>
      <c r="F2333" s="35">
        <v>65.95</v>
      </c>
      <c r="G2333" s="36">
        <v>0</v>
      </c>
      <c r="H2333" s="35">
        <v>65.95</v>
      </c>
      <c r="I2333" s="35">
        <v>37.97</v>
      </c>
      <c r="J2333">
        <v>11</v>
      </c>
      <c r="K2333">
        <v>3029</v>
      </c>
      <c r="L2333" s="37">
        <f t="shared" si="108"/>
        <v>725.45</v>
      </c>
      <c r="M2333" s="35">
        <f t="shared" si="109"/>
        <v>0</v>
      </c>
      <c r="N2333" s="35">
        <f t="shared" si="110"/>
        <v>307.78000000000003</v>
      </c>
    </row>
    <row r="2334" spans="1:14">
      <c r="A2334" s="33">
        <v>41358</v>
      </c>
      <c r="B2334" s="29">
        <v>1593</v>
      </c>
      <c r="C2334">
        <v>41</v>
      </c>
      <c r="D2334" s="34" t="s">
        <v>167</v>
      </c>
      <c r="E2334" s="34" t="s">
        <v>168</v>
      </c>
      <c r="F2334" s="35">
        <v>18.95</v>
      </c>
      <c r="G2334" s="36">
        <v>0</v>
      </c>
      <c r="H2334" s="35">
        <v>18.95</v>
      </c>
      <c r="I2334" s="35">
        <v>9.98</v>
      </c>
      <c r="J2334">
        <v>17</v>
      </c>
      <c r="K2334">
        <v>3011</v>
      </c>
      <c r="L2334" s="37">
        <f t="shared" si="108"/>
        <v>322.14999999999998</v>
      </c>
      <c r="M2334" s="35">
        <f t="shared" si="109"/>
        <v>0</v>
      </c>
      <c r="N2334" s="35">
        <f t="shared" si="110"/>
        <v>152.48999999999998</v>
      </c>
    </row>
    <row r="2335" spans="1:14">
      <c r="A2335" s="33">
        <v>41358</v>
      </c>
      <c r="B2335" s="29">
        <v>1594</v>
      </c>
      <c r="C2335">
        <v>30</v>
      </c>
      <c r="D2335" s="34" t="s">
        <v>170</v>
      </c>
      <c r="E2335" s="34" t="s">
        <v>168</v>
      </c>
      <c r="F2335" s="35">
        <v>10.95</v>
      </c>
      <c r="G2335" s="36">
        <v>0</v>
      </c>
      <c r="H2335" s="35">
        <v>10.95</v>
      </c>
      <c r="I2335" s="35">
        <v>4.8</v>
      </c>
      <c r="J2335">
        <v>26</v>
      </c>
      <c r="K2335">
        <v>3031</v>
      </c>
      <c r="L2335" s="37">
        <f t="shared" si="108"/>
        <v>284.7</v>
      </c>
      <c r="M2335" s="35">
        <f t="shared" si="109"/>
        <v>0</v>
      </c>
      <c r="N2335" s="35">
        <f t="shared" si="110"/>
        <v>159.89999999999998</v>
      </c>
    </row>
    <row r="2336" spans="1:14">
      <c r="A2336" s="33">
        <v>41358</v>
      </c>
      <c r="B2336" s="29">
        <v>1595</v>
      </c>
      <c r="C2336">
        <v>7</v>
      </c>
      <c r="D2336" s="34" t="s">
        <v>169</v>
      </c>
      <c r="E2336" s="34" t="s">
        <v>168</v>
      </c>
      <c r="F2336" s="35">
        <v>20.95</v>
      </c>
      <c r="G2336" s="36">
        <v>0</v>
      </c>
      <c r="H2336" s="35">
        <v>20.95</v>
      </c>
      <c r="I2336" s="35">
        <v>10.039999999999999</v>
      </c>
      <c r="J2336">
        <v>7</v>
      </c>
      <c r="K2336">
        <v>3031</v>
      </c>
      <c r="L2336" s="37">
        <f t="shared" si="108"/>
        <v>146.65</v>
      </c>
      <c r="M2336" s="35">
        <f t="shared" si="109"/>
        <v>0</v>
      </c>
      <c r="N2336" s="35">
        <f t="shared" si="110"/>
        <v>76.37</v>
      </c>
    </row>
    <row r="2337" spans="1:14">
      <c r="A2337" s="33">
        <v>41358</v>
      </c>
      <c r="B2337" s="29">
        <v>1596</v>
      </c>
      <c r="C2337">
        <v>49</v>
      </c>
      <c r="D2337" s="34" t="s">
        <v>167</v>
      </c>
      <c r="E2337" s="34" t="s">
        <v>168</v>
      </c>
      <c r="F2337" s="35">
        <v>63.95</v>
      </c>
      <c r="G2337" s="36">
        <v>0</v>
      </c>
      <c r="H2337" s="35">
        <v>63.95</v>
      </c>
      <c r="I2337" s="35">
        <v>27.1</v>
      </c>
      <c r="J2337">
        <v>4</v>
      </c>
      <c r="K2337">
        <v>3031</v>
      </c>
      <c r="L2337" s="37">
        <f t="shared" si="108"/>
        <v>255.8</v>
      </c>
      <c r="M2337" s="35">
        <f t="shared" si="109"/>
        <v>0</v>
      </c>
      <c r="N2337" s="35">
        <f t="shared" si="110"/>
        <v>147.4</v>
      </c>
    </row>
    <row r="2338" spans="1:14">
      <c r="A2338" s="33">
        <v>41358</v>
      </c>
      <c r="B2338" s="29">
        <v>1597</v>
      </c>
      <c r="C2338">
        <v>49</v>
      </c>
      <c r="D2338" s="34" t="s">
        <v>169</v>
      </c>
      <c r="E2338" s="34" t="s">
        <v>168</v>
      </c>
      <c r="F2338" s="35">
        <v>63.95</v>
      </c>
      <c r="G2338" s="36">
        <v>0</v>
      </c>
      <c r="H2338" s="35">
        <v>63.95</v>
      </c>
      <c r="I2338" s="35">
        <v>27.1</v>
      </c>
      <c r="J2338">
        <v>5</v>
      </c>
      <c r="K2338">
        <v>3010</v>
      </c>
      <c r="L2338" s="37">
        <f t="shared" si="108"/>
        <v>319.75</v>
      </c>
      <c r="M2338" s="35">
        <f t="shared" si="109"/>
        <v>0</v>
      </c>
      <c r="N2338" s="35">
        <f t="shared" si="110"/>
        <v>184.25</v>
      </c>
    </row>
    <row r="2339" spans="1:14">
      <c r="A2339" s="33">
        <v>41358</v>
      </c>
      <c r="B2339" s="29">
        <v>1597</v>
      </c>
      <c r="C2339">
        <v>44</v>
      </c>
      <c r="D2339" s="34" t="s">
        <v>169</v>
      </c>
      <c r="E2339" s="34" t="s">
        <v>168</v>
      </c>
      <c r="F2339" s="35">
        <v>38.950000000000003</v>
      </c>
      <c r="G2339" s="36">
        <v>0</v>
      </c>
      <c r="H2339" s="35">
        <v>38.950000000000003</v>
      </c>
      <c r="I2339" s="35">
        <v>24.76</v>
      </c>
      <c r="J2339">
        <v>24</v>
      </c>
      <c r="K2339">
        <v>3010</v>
      </c>
      <c r="L2339" s="37">
        <f t="shared" si="108"/>
        <v>934.80000000000007</v>
      </c>
      <c r="M2339" s="35">
        <f t="shared" si="109"/>
        <v>0</v>
      </c>
      <c r="N2339" s="35">
        <f t="shared" si="110"/>
        <v>340.56000000000006</v>
      </c>
    </row>
    <row r="2340" spans="1:14">
      <c r="A2340" s="33">
        <v>41358</v>
      </c>
      <c r="B2340" s="29">
        <v>1598</v>
      </c>
      <c r="C2340">
        <v>42</v>
      </c>
      <c r="D2340" s="34" t="s">
        <v>170</v>
      </c>
      <c r="E2340" s="34" t="s">
        <v>168</v>
      </c>
      <c r="F2340" s="35">
        <v>35.950000000000003</v>
      </c>
      <c r="G2340" s="36">
        <v>0.1</v>
      </c>
      <c r="H2340" s="35">
        <v>32.36</v>
      </c>
      <c r="I2340" s="35">
        <v>20.25</v>
      </c>
      <c r="J2340">
        <v>2</v>
      </c>
      <c r="K2340">
        <v>3018</v>
      </c>
      <c r="L2340" s="37">
        <f t="shared" si="108"/>
        <v>64.72</v>
      </c>
      <c r="M2340" s="35">
        <f t="shared" si="109"/>
        <v>3.5900000000000034</v>
      </c>
      <c r="N2340" s="35">
        <f t="shared" si="110"/>
        <v>24.22</v>
      </c>
    </row>
    <row r="2341" spans="1:14">
      <c r="A2341" s="33">
        <v>41358</v>
      </c>
      <c r="B2341" s="29">
        <v>1598</v>
      </c>
      <c r="C2341">
        <v>49</v>
      </c>
      <c r="D2341" s="34" t="s">
        <v>170</v>
      </c>
      <c r="E2341" s="34" t="s">
        <v>168</v>
      </c>
      <c r="F2341" s="35">
        <v>63.95</v>
      </c>
      <c r="G2341" s="36">
        <v>0</v>
      </c>
      <c r="H2341" s="35">
        <v>63.95</v>
      </c>
      <c r="I2341" s="35">
        <v>27.1</v>
      </c>
      <c r="J2341">
        <v>5</v>
      </c>
      <c r="K2341">
        <v>3018</v>
      </c>
      <c r="L2341" s="37">
        <f t="shared" si="108"/>
        <v>319.75</v>
      </c>
      <c r="M2341" s="35">
        <f t="shared" si="109"/>
        <v>0</v>
      </c>
      <c r="N2341" s="35">
        <f t="shared" si="110"/>
        <v>184.25</v>
      </c>
    </row>
    <row r="2342" spans="1:14">
      <c r="A2342" s="33">
        <v>41358</v>
      </c>
      <c r="B2342" s="29">
        <v>1599</v>
      </c>
      <c r="C2342">
        <v>18</v>
      </c>
      <c r="D2342" s="34" t="s">
        <v>169</v>
      </c>
      <c r="E2342" s="34" t="s">
        <v>168</v>
      </c>
      <c r="F2342" s="35">
        <v>54.95</v>
      </c>
      <c r="G2342" s="36">
        <v>0.1</v>
      </c>
      <c r="H2342" s="35">
        <v>49.46</v>
      </c>
      <c r="I2342" s="35">
        <v>26.65</v>
      </c>
      <c r="J2342">
        <v>30</v>
      </c>
      <c r="K2342">
        <v>3010</v>
      </c>
      <c r="L2342" s="37">
        <f t="shared" si="108"/>
        <v>1483.8</v>
      </c>
      <c r="M2342" s="35">
        <f t="shared" si="109"/>
        <v>5.490000000000002</v>
      </c>
      <c r="N2342" s="35">
        <f t="shared" si="110"/>
        <v>684.30000000000007</v>
      </c>
    </row>
    <row r="2343" spans="1:14">
      <c r="A2343" s="33">
        <v>41358</v>
      </c>
      <c r="B2343" s="29">
        <v>1600</v>
      </c>
      <c r="C2343">
        <v>4</v>
      </c>
      <c r="D2343" s="34" t="s">
        <v>167</v>
      </c>
      <c r="E2343" s="34" t="s">
        <v>168</v>
      </c>
      <c r="F2343" s="35">
        <v>73.95</v>
      </c>
      <c r="G2343" s="36">
        <v>0</v>
      </c>
      <c r="H2343" s="35">
        <v>73.95</v>
      </c>
      <c r="I2343" s="35">
        <v>38.86</v>
      </c>
      <c r="J2343">
        <v>1</v>
      </c>
      <c r="K2343">
        <v>3025</v>
      </c>
      <c r="L2343" s="37">
        <f t="shared" si="108"/>
        <v>73.95</v>
      </c>
      <c r="M2343" s="35">
        <f t="shared" si="109"/>
        <v>0</v>
      </c>
      <c r="N2343" s="35">
        <f t="shared" si="110"/>
        <v>35.090000000000003</v>
      </c>
    </row>
    <row r="2344" spans="1:14">
      <c r="A2344" s="33">
        <v>41358</v>
      </c>
      <c r="B2344" s="29">
        <v>1600</v>
      </c>
      <c r="C2344">
        <v>12</v>
      </c>
      <c r="D2344" s="34" t="s">
        <v>167</v>
      </c>
      <c r="E2344" s="34" t="s">
        <v>168</v>
      </c>
      <c r="F2344" s="35">
        <v>47.95</v>
      </c>
      <c r="G2344" s="36">
        <v>0</v>
      </c>
      <c r="H2344" s="35">
        <v>47.95</v>
      </c>
      <c r="I2344" s="35">
        <v>20.7</v>
      </c>
      <c r="J2344">
        <v>3</v>
      </c>
      <c r="K2344">
        <v>3025</v>
      </c>
      <c r="L2344" s="37">
        <f t="shared" si="108"/>
        <v>143.85000000000002</v>
      </c>
      <c r="M2344" s="35">
        <f t="shared" si="109"/>
        <v>0</v>
      </c>
      <c r="N2344" s="35">
        <f t="shared" si="110"/>
        <v>81.750000000000014</v>
      </c>
    </row>
    <row r="2345" spans="1:14">
      <c r="A2345" s="33">
        <v>41358</v>
      </c>
      <c r="B2345" s="29">
        <v>1600</v>
      </c>
      <c r="C2345">
        <v>25</v>
      </c>
      <c r="D2345" s="34" t="s">
        <v>167</v>
      </c>
      <c r="E2345" s="34" t="s">
        <v>168</v>
      </c>
      <c r="F2345" s="35">
        <v>0.95</v>
      </c>
      <c r="G2345" s="36">
        <v>0</v>
      </c>
      <c r="H2345" s="35">
        <v>0.95</v>
      </c>
      <c r="I2345" s="35">
        <v>0.35</v>
      </c>
      <c r="J2345">
        <v>28</v>
      </c>
      <c r="K2345">
        <v>3025</v>
      </c>
      <c r="L2345" s="37">
        <f t="shared" si="108"/>
        <v>26.599999999999998</v>
      </c>
      <c r="M2345" s="35">
        <f t="shared" si="109"/>
        <v>0</v>
      </c>
      <c r="N2345" s="35">
        <f t="shared" si="110"/>
        <v>16.8</v>
      </c>
    </row>
    <row r="2346" spans="1:14">
      <c r="A2346" s="33">
        <v>41358</v>
      </c>
      <c r="B2346" s="29">
        <v>1601</v>
      </c>
      <c r="C2346">
        <v>12</v>
      </c>
      <c r="D2346" s="34" t="s">
        <v>170</v>
      </c>
      <c r="E2346" s="34" t="s">
        <v>168</v>
      </c>
      <c r="F2346" s="35">
        <v>47.95</v>
      </c>
      <c r="G2346" s="36">
        <v>0</v>
      </c>
      <c r="H2346" s="35">
        <v>47.95</v>
      </c>
      <c r="I2346" s="35">
        <v>20.7</v>
      </c>
      <c r="J2346">
        <v>3</v>
      </c>
      <c r="K2346">
        <v>3013</v>
      </c>
      <c r="L2346" s="37">
        <f t="shared" si="108"/>
        <v>143.85000000000002</v>
      </c>
      <c r="M2346" s="35">
        <f t="shared" si="109"/>
        <v>0</v>
      </c>
      <c r="N2346" s="35">
        <f t="shared" si="110"/>
        <v>81.750000000000014</v>
      </c>
    </row>
    <row r="2347" spans="1:14">
      <c r="A2347" s="33">
        <v>41358</v>
      </c>
      <c r="B2347" s="29">
        <v>1602</v>
      </c>
      <c r="C2347">
        <v>35</v>
      </c>
      <c r="D2347" s="34" t="s">
        <v>169</v>
      </c>
      <c r="E2347" s="34" t="s">
        <v>168</v>
      </c>
      <c r="F2347" s="35">
        <v>0.95</v>
      </c>
      <c r="G2347" s="36">
        <v>0</v>
      </c>
      <c r="H2347" s="35">
        <v>0.95</v>
      </c>
      <c r="I2347" s="35">
        <v>0.47</v>
      </c>
      <c r="J2347">
        <v>21</v>
      </c>
      <c r="K2347">
        <v>3022</v>
      </c>
      <c r="L2347" s="37">
        <f t="shared" si="108"/>
        <v>19.95</v>
      </c>
      <c r="M2347" s="35">
        <f t="shared" si="109"/>
        <v>0</v>
      </c>
      <c r="N2347" s="35">
        <f t="shared" si="110"/>
        <v>10.08</v>
      </c>
    </row>
    <row r="2348" spans="1:14">
      <c r="A2348" s="33">
        <v>41358</v>
      </c>
      <c r="B2348" s="29">
        <v>1603</v>
      </c>
      <c r="C2348">
        <v>20</v>
      </c>
      <c r="D2348" s="34" t="s">
        <v>170</v>
      </c>
      <c r="E2348" s="34" t="s">
        <v>168</v>
      </c>
      <c r="F2348" s="35">
        <v>16.95</v>
      </c>
      <c r="G2348" s="36">
        <v>0</v>
      </c>
      <c r="H2348" s="35">
        <v>16.95</v>
      </c>
      <c r="I2348" s="35">
        <v>6.76</v>
      </c>
      <c r="J2348">
        <v>15</v>
      </c>
      <c r="K2348">
        <v>3015</v>
      </c>
      <c r="L2348" s="37">
        <f t="shared" si="108"/>
        <v>254.25</v>
      </c>
      <c r="M2348" s="35">
        <f t="shared" si="109"/>
        <v>0</v>
      </c>
      <c r="N2348" s="35">
        <f t="shared" si="110"/>
        <v>152.85</v>
      </c>
    </row>
    <row r="2349" spans="1:14">
      <c r="A2349" s="33">
        <v>41358</v>
      </c>
      <c r="B2349" s="29">
        <v>1604</v>
      </c>
      <c r="C2349">
        <v>47</v>
      </c>
      <c r="D2349" s="34" t="s">
        <v>167</v>
      </c>
      <c r="E2349" s="34" t="s">
        <v>168</v>
      </c>
      <c r="F2349" s="35">
        <v>28.95</v>
      </c>
      <c r="G2349" s="36">
        <v>0</v>
      </c>
      <c r="H2349" s="35">
        <v>28.95</v>
      </c>
      <c r="I2349" s="35">
        <v>8.86</v>
      </c>
      <c r="J2349">
        <v>5</v>
      </c>
      <c r="K2349">
        <v>3011</v>
      </c>
      <c r="L2349" s="37">
        <f t="shared" si="108"/>
        <v>144.75</v>
      </c>
      <c r="M2349" s="35">
        <f t="shared" si="109"/>
        <v>0</v>
      </c>
      <c r="N2349" s="35">
        <f t="shared" si="110"/>
        <v>100.45</v>
      </c>
    </row>
    <row r="2350" spans="1:14">
      <c r="A2350" s="33">
        <v>41358</v>
      </c>
      <c r="B2350" s="29">
        <v>1605</v>
      </c>
      <c r="C2350">
        <v>26</v>
      </c>
      <c r="D2350" s="34" t="s">
        <v>170</v>
      </c>
      <c r="E2350" s="34" t="s">
        <v>168</v>
      </c>
      <c r="F2350" s="35">
        <v>0.95</v>
      </c>
      <c r="G2350" s="36">
        <v>0</v>
      </c>
      <c r="H2350" s="35">
        <v>0.95</v>
      </c>
      <c r="I2350" s="35">
        <v>0.42</v>
      </c>
      <c r="J2350">
        <v>9</v>
      </c>
      <c r="K2350">
        <v>3019</v>
      </c>
      <c r="L2350" s="37">
        <f t="shared" si="108"/>
        <v>8.5499999999999989</v>
      </c>
      <c r="M2350" s="35">
        <f t="shared" si="109"/>
        <v>0</v>
      </c>
      <c r="N2350" s="35">
        <f t="shared" si="110"/>
        <v>4.7700000000000005</v>
      </c>
    </row>
    <row r="2351" spans="1:14">
      <c r="A2351" s="33">
        <v>41358</v>
      </c>
      <c r="B2351" s="29">
        <v>1606</v>
      </c>
      <c r="C2351">
        <v>32</v>
      </c>
      <c r="D2351" s="34" t="s">
        <v>169</v>
      </c>
      <c r="E2351" s="34" t="s">
        <v>168</v>
      </c>
      <c r="F2351" s="35">
        <v>22.95</v>
      </c>
      <c r="G2351" s="36">
        <v>0.1</v>
      </c>
      <c r="H2351" s="35">
        <v>20.66</v>
      </c>
      <c r="I2351" s="35">
        <v>11.78</v>
      </c>
      <c r="J2351">
        <v>3</v>
      </c>
      <c r="K2351">
        <v>3030</v>
      </c>
      <c r="L2351" s="37">
        <f t="shared" si="108"/>
        <v>61.980000000000004</v>
      </c>
      <c r="M2351" s="35">
        <f t="shared" si="109"/>
        <v>2.2899999999999991</v>
      </c>
      <c r="N2351" s="35">
        <f t="shared" si="110"/>
        <v>26.64</v>
      </c>
    </row>
    <row r="2352" spans="1:14">
      <c r="A2352" s="33">
        <v>41358</v>
      </c>
      <c r="B2352" s="29">
        <v>1607</v>
      </c>
      <c r="C2352">
        <v>27</v>
      </c>
      <c r="D2352" s="34" t="s">
        <v>167</v>
      </c>
      <c r="E2352" s="34" t="s">
        <v>168</v>
      </c>
      <c r="F2352" s="35">
        <v>4.95</v>
      </c>
      <c r="G2352" s="36">
        <v>0</v>
      </c>
      <c r="H2352" s="35">
        <v>4.95</v>
      </c>
      <c r="I2352" s="35">
        <v>1.82</v>
      </c>
      <c r="J2352">
        <v>3</v>
      </c>
      <c r="K2352">
        <v>3015</v>
      </c>
      <c r="L2352" s="37">
        <f t="shared" si="108"/>
        <v>14.850000000000001</v>
      </c>
      <c r="M2352" s="35">
        <f t="shared" si="109"/>
        <v>0</v>
      </c>
      <c r="N2352" s="35">
        <f t="shared" si="110"/>
        <v>9.39</v>
      </c>
    </row>
    <row r="2353" spans="1:14">
      <c r="A2353" s="33">
        <v>41358</v>
      </c>
      <c r="B2353" s="29">
        <v>1608</v>
      </c>
      <c r="C2353">
        <v>39</v>
      </c>
      <c r="D2353" s="34" t="s">
        <v>170</v>
      </c>
      <c r="E2353" s="34" t="s">
        <v>168</v>
      </c>
      <c r="F2353" s="35">
        <v>26.95</v>
      </c>
      <c r="G2353" s="36">
        <v>0</v>
      </c>
      <c r="H2353" s="35">
        <v>26.95</v>
      </c>
      <c r="I2353" s="35">
        <v>12.24</v>
      </c>
      <c r="J2353">
        <v>6</v>
      </c>
      <c r="K2353">
        <v>3032</v>
      </c>
      <c r="L2353" s="37">
        <f t="shared" si="108"/>
        <v>161.69999999999999</v>
      </c>
      <c r="M2353" s="35">
        <f t="shared" si="109"/>
        <v>0</v>
      </c>
      <c r="N2353" s="35">
        <f t="shared" si="110"/>
        <v>88.259999999999991</v>
      </c>
    </row>
    <row r="2354" spans="1:14">
      <c r="A2354" s="33">
        <v>41358</v>
      </c>
      <c r="B2354" s="29">
        <v>1609</v>
      </c>
      <c r="C2354">
        <v>14</v>
      </c>
      <c r="D2354" s="34" t="s">
        <v>167</v>
      </c>
      <c r="E2354" s="34" t="s">
        <v>168</v>
      </c>
      <c r="F2354" s="35">
        <v>31.95</v>
      </c>
      <c r="G2354" s="36">
        <v>0</v>
      </c>
      <c r="H2354" s="35">
        <v>31.95</v>
      </c>
      <c r="I2354" s="35">
        <v>17.38</v>
      </c>
      <c r="J2354">
        <v>1</v>
      </c>
      <c r="K2354">
        <v>3020</v>
      </c>
      <c r="L2354" s="37">
        <f t="shared" si="108"/>
        <v>31.95</v>
      </c>
      <c r="M2354" s="35">
        <f t="shared" si="109"/>
        <v>0</v>
      </c>
      <c r="N2354" s="35">
        <f t="shared" si="110"/>
        <v>14.57</v>
      </c>
    </row>
    <row r="2355" spans="1:14">
      <c r="A2355" s="33">
        <v>41358</v>
      </c>
      <c r="B2355" s="29">
        <v>1610</v>
      </c>
      <c r="C2355">
        <v>22</v>
      </c>
      <c r="D2355" s="34" t="s">
        <v>169</v>
      </c>
      <c r="E2355" s="34" t="s">
        <v>168</v>
      </c>
      <c r="F2355" s="35">
        <v>0.95</v>
      </c>
      <c r="G2355" s="36">
        <v>0</v>
      </c>
      <c r="H2355" s="35">
        <v>0.95</v>
      </c>
      <c r="I2355" s="35">
        <v>0.56999999999999995</v>
      </c>
      <c r="J2355">
        <v>7</v>
      </c>
      <c r="K2355">
        <v>3023</v>
      </c>
      <c r="L2355" s="37">
        <f t="shared" si="108"/>
        <v>6.6499999999999995</v>
      </c>
      <c r="M2355" s="35">
        <f t="shared" si="109"/>
        <v>0</v>
      </c>
      <c r="N2355" s="35">
        <f t="shared" si="110"/>
        <v>2.66</v>
      </c>
    </row>
    <row r="2356" spans="1:14">
      <c r="A2356" s="33">
        <v>41358</v>
      </c>
      <c r="B2356" s="29">
        <v>1611</v>
      </c>
      <c r="C2356">
        <v>39</v>
      </c>
      <c r="D2356" s="34" t="s">
        <v>169</v>
      </c>
      <c r="E2356" s="34" t="s">
        <v>168</v>
      </c>
      <c r="F2356" s="35">
        <v>26.95</v>
      </c>
      <c r="G2356" s="36">
        <v>0</v>
      </c>
      <c r="H2356" s="35">
        <v>26.95</v>
      </c>
      <c r="I2356" s="35">
        <v>12.24</v>
      </c>
      <c r="J2356">
        <v>18</v>
      </c>
      <c r="K2356">
        <v>3024</v>
      </c>
      <c r="L2356" s="37">
        <f t="shared" si="108"/>
        <v>485.09999999999997</v>
      </c>
      <c r="M2356" s="35">
        <f t="shared" si="109"/>
        <v>0</v>
      </c>
      <c r="N2356" s="35">
        <f t="shared" si="110"/>
        <v>264.77999999999997</v>
      </c>
    </row>
    <row r="2357" spans="1:14">
      <c r="A2357" s="33">
        <v>41358</v>
      </c>
      <c r="B2357" s="29">
        <v>1612</v>
      </c>
      <c r="C2357">
        <v>40</v>
      </c>
      <c r="D2357" s="34" t="s">
        <v>169</v>
      </c>
      <c r="E2357" s="34" t="s">
        <v>168</v>
      </c>
      <c r="F2357" s="35">
        <v>16.95</v>
      </c>
      <c r="G2357" s="36">
        <v>0</v>
      </c>
      <c r="H2357" s="35">
        <v>16.95</v>
      </c>
      <c r="I2357" s="35">
        <v>6.53</v>
      </c>
      <c r="J2357">
        <v>33</v>
      </c>
      <c r="K2357">
        <v>3018</v>
      </c>
      <c r="L2357" s="37">
        <f t="shared" si="108"/>
        <v>559.35</v>
      </c>
      <c r="M2357" s="35">
        <f t="shared" si="109"/>
        <v>0</v>
      </c>
      <c r="N2357" s="35">
        <f t="shared" si="110"/>
        <v>343.85999999999996</v>
      </c>
    </row>
    <row r="2358" spans="1:14">
      <c r="A2358" s="33">
        <v>41358</v>
      </c>
      <c r="B2358" s="29">
        <v>1613</v>
      </c>
      <c r="C2358">
        <v>24</v>
      </c>
      <c r="D2358" s="34" t="s">
        <v>170</v>
      </c>
      <c r="E2358" s="34" t="s">
        <v>168</v>
      </c>
      <c r="F2358" s="35">
        <v>27.95</v>
      </c>
      <c r="G2358" s="36">
        <v>0</v>
      </c>
      <c r="H2358" s="35">
        <v>27.95</v>
      </c>
      <c r="I2358" s="35">
        <v>16.8</v>
      </c>
      <c r="J2358">
        <v>10</v>
      </c>
      <c r="K2358">
        <v>3021</v>
      </c>
      <c r="L2358" s="37">
        <f t="shared" si="108"/>
        <v>279.5</v>
      </c>
      <c r="M2358" s="35">
        <f t="shared" si="109"/>
        <v>0</v>
      </c>
      <c r="N2358" s="35">
        <f t="shared" si="110"/>
        <v>111.49999999999999</v>
      </c>
    </row>
    <row r="2359" spans="1:14">
      <c r="A2359" s="33">
        <v>41358</v>
      </c>
      <c r="B2359" s="29">
        <v>1613</v>
      </c>
      <c r="C2359">
        <v>1</v>
      </c>
      <c r="D2359" s="34" t="s">
        <v>170</v>
      </c>
      <c r="E2359" s="34" t="s">
        <v>168</v>
      </c>
      <c r="F2359" s="35">
        <v>43.95</v>
      </c>
      <c r="G2359" s="36">
        <v>0</v>
      </c>
      <c r="H2359" s="35">
        <v>43.95</v>
      </c>
      <c r="I2359" s="35">
        <v>25.6</v>
      </c>
      <c r="J2359">
        <v>1</v>
      </c>
      <c r="K2359">
        <v>3021</v>
      </c>
      <c r="L2359" s="37">
        <f t="shared" si="108"/>
        <v>43.95</v>
      </c>
      <c r="M2359" s="35">
        <f t="shared" si="109"/>
        <v>0</v>
      </c>
      <c r="N2359" s="35">
        <f t="shared" si="110"/>
        <v>18.350000000000001</v>
      </c>
    </row>
    <row r="2360" spans="1:14">
      <c r="A2360" s="33">
        <v>41358</v>
      </c>
      <c r="B2360" s="29">
        <v>1614</v>
      </c>
      <c r="C2360">
        <v>3</v>
      </c>
      <c r="D2360" s="34" t="s">
        <v>167</v>
      </c>
      <c r="E2360" s="34" t="s">
        <v>168</v>
      </c>
      <c r="F2360" s="35">
        <v>59.95</v>
      </c>
      <c r="G2360" s="36">
        <v>0</v>
      </c>
      <c r="H2360" s="35">
        <v>59.95</v>
      </c>
      <c r="I2360" s="35">
        <v>28.73</v>
      </c>
      <c r="J2360">
        <v>1</v>
      </c>
      <c r="K2360">
        <v>3032</v>
      </c>
      <c r="L2360" s="37">
        <f t="shared" si="108"/>
        <v>59.95</v>
      </c>
      <c r="M2360" s="35">
        <f t="shared" si="109"/>
        <v>0</v>
      </c>
      <c r="N2360" s="35">
        <f t="shared" si="110"/>
        <v>31.220000000000002</v>
      </c>
    </row>
    <row r="2361" spans="1:14">
      <c r="A2361" s="33">
        <v>41359</v>
      </c>
      <c r="B2361" s="29">
        <v>1615</v>
      </c>
      <c r="C2361">
        <v>3</v>
      </c>
      <c r="D2361" s="34" t="s">
        <v>173</v>
      </c>
      <c r="E2361" s="34" t="s">
        <v>172</v>
      </c>
      <c r="F2361" s="35">
        <v>59.95</v>
      </c>
      <c r="G2361" s="36">
        <v>0</v>
      </c>
      <c r="H2361" s="35">
        <v>59.95</v>
      </c>
      <c r="I2361" s="35">
        <v>28.73</v>
      </c>
      <c r="J2361">
        <v>1</v>
      </c>
      <c r="K2361">
        <v>3018</v>
      </c>
      <c r="L2361" s="37">
        <f t="shared" si="108"/>
        <v>59.95</v>
      </c>
      <c r="M2361" s="35">
        <f t="shared" si="109"/>
        <v>0</v>
      </c>
      <c r="N2361" s="35">
        <f t="shared" si="110"/>
        <v>31.220000000000002</v>
      </c>
    </row>
    <row r="2362" spans="1:14">
      <c r="A2362" s="33">
        <v>41360</v>
      </c>
      <c r="B2362" s="29">
        <v>1616</v>
      </c>
      <c r="C2362">
        <v>48</v>
      </c>
      <c r="D2362" s="34" t="s">
        <v>169</v>
      </c>
      <c r="E2362" s="34" t="s">
        <v>172</v>
      </c>
      <c r="F2362" s="35">
        <v>3.95</v>
      </c>
      <c r="G2362" s="36">
        <v>0</v>
      </c>
      <c r="H2362" s="35">
        <v>3.95</v>
      </c>
      <c r="I2362" s="35">
        <v>1.43</v>
      </c>
      <c r="J2362">
        <v>12</v>
      </c>
      <c r="K2362">
        <v>3016</v>
      </c>
      <c r="L2362" s="37">
        <f t="shared" si="108"/>
        <v>47.400000000000006</v>
      </c>
      <c r="M2362" s="35">
        <f t="shared" si="109"/>
        <v>0</v>
      </c>
      <c r="N2362" s="35">
        <f t="shared" si="110"/>
        <v>30.240000000000006</v>
      </c>
    </row>
    <row r="2363" spans="1:14">
      <c r="A2363" s="33">
        <v>41360</v>
      </c>
      <c r="B2363" s="29">
        <v>1617</v>
      </c>
      <c r="C2363">
        <v>26</v>
      </c>
      <c r="D2363" s="34" t="s">
        <v>167</v>
      </c>
      <c r="E2363" s="34" t="s">
        <v>172</v>
      </c>
      <c r="F2363" s="35">
        <v>0.95</v>
      </c>
      <c r="G2363" s="36">
        <v>0</v>
      </c>
      <c r="H2363" s="35">
        <v>0.95</v>
      </c>
      <c r="I2363" s="35">
        <v>0.42</v>
      </c>
      <c r="J2363">
        <v>1</v>
      </c>
      <c r="K2363">
        <v>3033</v>
      </c>
      <c r="L2363" s="37">
        <f t="shared" si="108"/>
        <v>0.95</v>
      </c>
      <c r="M2363" s="35">
        <f t="shared" si="109"/>
        <v>0</v>
      </c>
      <c r="N2363" s="35">
        <f t="shared" si="110"/>
        <v>0.53</v>
      </c>
    </row>
    <row r="2364" spans="1:14">
      <c r="A2364" s="33">
        <v>41360</v>
      </c>
      <c r="B2364" s="29">
        <v>1617</v>
      </c>
      <c r="C2364">
        <v>12</v>
      </c>
      <c r="D2364" s="34" t="s">
        <v>167</v>
      </c>
      <c r="E2364" s="34" t="s">
        <v>172</v>
      </c>
      <c r="F2364" s="35">
        <v>47.95</v>
      </c>
      <c r="G2364" s="36">
        <v>0</v>
      </c>
      <c r="H2364" s="35">
        <v>47.95</v>
      </c>
      <c r="I2364" s="35">
        <v>20.7</v>
      </c>
      <c r="J2364">
        <v>4</v>
      </c>
      <c r="K2364">
        <v>3033</v>
      </c>
      <c r="L2364" s="37">
        <f t="shared" si="108"/>
        <v>191.8</v>
      </c>
      <c r="M2364" s="35">
        <f t="shared" si="109"/>
        <v>0</v>
      </c>
      <c r="N2364" s="35">
        <f t="shared" si="110"/>
        <v>109.00000000000001</v>
      </c>
    </row>
    <row r="2365" spans="1:14">
      <c r="A2365" s="33">
        <v>41360</v>
      </c>
      <c r="B2365" s="29">
        <v>1617</v>
      </c>
      <c r="C2365">
        <v>15</v>
      </c>
      <c r="D2365" s="34" t="s">
        <v>167</v>
      </c>
      <c r="E2365" s="34" t="s">
        <v>172</v>
      </c>
      <c r="F2365" s="35">
        <v>28.95</v>
      </c>
      <c r="G2365" s="36">
        <v>0</v>
      </c>
      <c r="H2365" s="35">
        <v>28.95</v>
      </c>
      <c r="I2365" s="35">
        <v>17.53</v>
      </c>
      <c r="J2365">
        <v>7</v>
      </c>
      <c r="K2365">
        <v>3033</v>
      </c>
      <c r="L2365" s="37">
        <f t="shared" si="108"/>
        <v>202.65</v>
      </c>
      <c r="M2365" s="35">
        <f t="shared" si="109"/>
        <v>0</v>
      </c>
      <c r="N2365" s="35">
        <f t="shared" si="110"/>
        <v>79.939999999999984</v>
      </c>
    </row>
    <row r="2366" spans="1:14">
      <c r="A2366" s="33">
        <v>41360</v>
      </c>
      <c r="B2366" s="29">
        <v>1617</v>
      </c>
      <c r="C2366">
        <v>14</v>
      </c>
      <c r="D2366" s="34" t="s">
        <v>167</v>
      </c>
      <c r="E2366" s="34" t="s">
        <v>172</v>
      </c>
      <c r="F2366" s="35">
        <v>31.95</v>
      </c>
      <c r="G2366" s="36">
        <v>0</v>
      </c>
      <c r="H2366" s="35">
        <v>31.95</v>
      </c>
      <c r="I2366" s="35">
        <v>17.38</v>
      </c>
      <c r="J2366">
        <v>2</v>
      </c>
      <c r="K2366">
        <v>3033</v>
      </c>
      <c r="L2366" s="37">
        <f t="shared" si="108"/>
        <v>63.9</v>
      </c>
      <c r="M2366" s="35">
        <f t="shared" si="109"/>
        <v>0</v>
      </c>
      <c r="N2366" s="35">
        <f t="shared" si="110"/>
        <v>29.14</v>
      </c>
    </row>
    <row r="2367" spans="1:14">
      <c r="A2367" s="33">
        <v>41360</v>
      </c>
      <c r="B2367" s="29">
        <v>1617</v>
      </c>
      <c r="C2367">
        <v>47</v>
      </c>
      <c r="D2367" s="34" t="s">
        <v>167</v>
      </c>
      <c r="E2367" s="34" t="s">
        <v>172</v>
      </c>
      <c r="F2367" s="35">
        <v>28.95</v>
      </c>
      <c r="G2367" s="36">
        <v>0</v>
      </c>
      <c r="H2367" s="35">
        <v>28.95</v>
      </c>
      <c r="I2367" s="35">
        <v>8.86</v>
      </c>
      <c r="J2367">
        <v>23</v>
      </c>
      <c r="K2367">
        <v>3033</v>
      </c>
      <c r="L2367" s="37">
        <f t="shared" si="108"/>
        <v>665.85</v>
      </c>
      <c r="M2367" s="35">
        <f t="shared" si="109"/>
        <v>0</v>
      </c>
      <c r="N2367" s="35">
        <f t="shared" si="110"/>
        <v>462.07</v>
      </c>
    </row>
    <row r="2368" spans="1:14">
      <c r="A2368" s="33">
        <v>41360</v>
      </c>
      <c r="B2368" s="29">
        <v>1617</v>
      </c>
      <c r="C2368">
        <v>16</v>
      </c>
      <c r="D2368" s="34" t="s">
        <v>167</v>
      </c>
      <c r="E2368" s="34" t="s">
        <v>172</v>
      </c>
      <c r="F2368" s="35">
        <v>27.95</v>
      </c>
      <c r="G2368" s="36">
        <v>0</v>
      </c>
      <c r="H2368" s="35">
        <v>27.95</v>
      </c>
      <c r="I2368" s="35">
        <v>15.85</v>
      </c>
      <c r="J2368">
        <v>1</v>
      </c>
      <c r="K2368">
        <v>3033</v>
      </c>
      <c r="L2368" s="37">
        <f t="shared" si="108"/>
        <v>27.95</v>
      </c>
      <c r="M2368" s="35">
        <f t="shared" si="109"/>
        <v>0</v>
      </c>
      <c r="N2368" s="35">
        <f t="shared" si="110"/>
        <v>12.1</v>
      </c>
    </row>
    <row r="2369" spans="1:14">
      <c r="A2369" s="33">
        <v>41360</v>
      </c>
      <c r="B2369" s="29">
        <v>1617</v>
      </c>
      <c r="C2369">
        <v>44</v>
      </c>
      <c r="D2369" s="34" t="s">
        <v>167</v>
      </c>
      <c r="E2369" s="34" t="s">
        <v>172</v>
      </c>
      <c r="F2369" s="35">
        <v>38.950000000000003</v>
      </c>
      <c r="G2369" s="36">
        <v>0</v>
      </c>
      <c r="H2369" s="35">
        <v>38.950000000000003</v>
      </c>
      <c r="I2369" s="35">
        <v>24.76</v>
      </c>
      <c r="J2369">
        <v>10</v>
      </c>
      <c r="K2369">
        <v>3033</v>
      </c>
      <c r="L2369" s="37">
        <f t="shared" si="108"/>
        <v>389.5</v>
      </c>
      <c r="M2369" s="35">
        <f t="shared" si="109"/>
        <v>0</v>
      </c>
      <c r="N2369" s="35">
        <f t="shared" si="110"/>
        <v>141.9</v>
      </c>
    </row>
    <row r="2370" spans="1:14">
      <c r="A2370" s="33">
        <v>41360</v>
      </c>
      <c r="B2370" s="29">
        <v>1618</v>
      </c>
      <c r="C2370">
        <v>5</v>
      </c>
      <c r="D2370" s="34" t="s">
        <v>167</v>
      </c>
      <c r="E2370" s="34" t="s">
        <v>172</v>
      </c>
      <c r="F2370" s="35">
        <v>24.95</v>
      </c>
      <c r="G2370" s="36">
        <v>0</v>
      </c>
      <c r="H2370" s="35">
        <v>24.95</v>
      </c>
      <c r="I2370" s="35">
        <v>12.27</v>
      </c>
      <c r="J2370">
        <v>5</v>
      </c>
      <c r="K2370">
        <v>3033</v>
      </c>
      <c r="L2370" s="37">
        <f t="shared" si="108"/>
        <v>124.75</v>
      </c>
      <c r="M2370" s="35">
        <f t="shared" si="109"/>
        <v>0</v>
      </c>
      <c r="N2370" s="35">
        <f t="shared" si="110"/>
        <v>63.4</v>
      </c>
    </row>
    <row r="2371" spans="1:14">
      <c r="A2371" s="33">
        <v>41360</v>
      </c>
      <c r="B2371" s="29">
        <v>1618</v>
      </c>
      <c r="C2371">
        <v>15</v>
      </c>
      <c r="D2371" s="34" t="s">
        <v>167</v>
      </c>
      <c r="E2371" s="34" t="s">
        <v>172</v>
      </c>
      <c r="F2371" s="35">
        <v>28.95</v>
      </c>
      <c r="G2371" s="36">
        <v>0</v>
      </c>
      <c r="H2371" s="35">
        <v>28.95</v>
      </c>
      <c r="I2371" s="35">
        <v>17.53</v>
      </c>
      <c r="J2371">
        <v>20</v>
      </c>
      <c r="K2371">
        <v>3033</v>
      </c>
      <c r="L2371" s="37">
        <f t="shared" ref="L2371:L2434" si="111">H2371*J2371</f>
        <v>579</v>
      </c>
      <c r="M2371" s="35">
        <f t="shared" ref="M2371:M2434" si="112">F2371-H2371</f>
        <v>0</v>
      </c>
      <c r="N2371" s="35">
        <f t="shared" ref="N2371:N2434" si="113">(H2371-I2371)*J2371</f>
        <v>228.39999999999998</v>
      </c>
    </row>
    <row r="2372" spans="1:14">
      <c r="A2372" s="33">
        <v>41360</v>
      </c>
      <c r="B2372" s="29">
        <v>1619</v>
      </c>
      <c r="C2372">
        <v>45</v>
      </c>
      <c r="D2372" s="34" t="s">
        <v>169</v>
      </c>
      <c r="E2372" s="34" t="s">
        <v>172</v>
      </c>
      <c r="F2372" s="35">
        <v>38.950000000000003</v>
      </c>
      <c r="G2372" s="36">
        <v>0</v>
      </c>
      <c r="H2372" s="35">
        <v>38.950000000000003</v>
      </c>
      <c r="I2372" s="35">
        <v>22.33</v>
      </c>
      <c r="J2372">
        <v>2</v>
      </c>
      <c r="K2372">
        <v>3013</v>
      </c>
      <c r="L2372" s="37">
        <f t="shared" si="111"/>
        <v>77.900000000000006</v>
      </c>
      <c r="M2372" s="35">
        <f t="shared" si="112"/>
        <v>0</v>
      </c>
      <c r="N2372" s="35">
        <f t="shared" si="113"/>
        <v>33.240000000000009</v>
      </c>
    </row>
    <row r="2373" spans="1:14">
      <c r="A2373" s="33">
        <v>41360</v>
      </c>
      <c r="B2373" s="29">
        <v>1620</v>
      </c>
      <c r="C2373">
        <v>11</v>
      </c>
      <c r="D2373" s="34" t="s">
        <v>167</v>
      </c>
      <c r="E2373" s="34" t="s">
        <v>172</v>
      </c>
      <c r="F2373" s="35">
        <v>65.95</v>
      </c>
      <c r="G2373" s="36">
        <v>0</v>
      </c>
      <c r="H2373" s="35">
        <v>65.95</v>
      </c>
      <c r="I2373" s="35">
        <v>37.97</v>
      </c>
      <c r="J2373">
        <v>10</v>
      </c>
      <c r="K2373">
        <v>3011</v>
      </c>
      <c r="L2373" s="37">
        <f t="shared" si="111"/>
        <v>659.5</v>
      </c>
      <c r="M2373" s="35">
        <f t="shared" si="112"/>
        <v>0</v>
      </c>
      <c r="N2373" s="35">
        <f t="shared" si="113"/>
        <v>279.80000000000007</v>
      </c>
    </row>
    <row r="2374" spans="1:14">
      <c r="A2374" s="33">
        <v>41360</v>
      </c>
      <c r="B2374" s="29">
        <v>1621</v>
      </c>
      <c r="C2374">
        <v>36</v>
      </c>
      <c r="D2374" s="34" t="s">
        <v>169</v>
      </c>
      <c r="E2374" s="34" t="s">
        <v>172</v>
      </c>
      <c r="F2374" s="35">
        <v>26.95</v>
      </c>
      <c r="G2374" s="36">
        <v>0</v>
      </c>
      <c r="H2374" s="35">
        <v>26.95</v>
      </c>
      <c r="I2374" s="35">
        <v>12.53</v>
      </c>
      <c r="J2374">
        <v>25</v>
      </c>
      <c r="K2374">
        <v>3022</v>
      </c>
      <c r="L2374" s="37">
        <f t="shared" si="111"/>
        <v>673.75</v>
      </c>
      <c r="M2374" s="35">
        <f t="shared" si="112"/>
        <v>0</v>
      </c>
      <c r="N2374" s="35">
        <f t="shared" si="113"/>
        <v>360.5</v>
      </c>
    </row>
    <row r="2375" spans="1:14">
      <c r="A2375" s="33">
        <v>41360</v>
      </c>
      <c r="B2375" s="29">
        <v>1622</v>
      </c>
      <c r="C2375">
        <v>50</v>
      </c>
      <c r="D2375" s="34" t="s">
        <v>169</v>
      </c>
      <c r="E2375" s="34" t="s">
        <v>172</v>
      </c>
      <c r="F2375" s="35">
        <v>24.95</v>
      </c>
      <c r="G2375" s="36">
        <v>0</v>
      </c>
      <c r="H2375" s="35">
        <v>24.95</v>
      </c>
      <c r="I2375" s="35">
        <v>12.14</v>
      </c>
      <c r="J2375">
        <v>2</v>
      </c>
      <c r="K2375">
        <v>3011</v>
      </c>
      <c r="L2375" s="37">
        <f t="shared" si="111"/>
        <v>49.9</v>
      </c>
      <c r="M2375" s="35">
        <f t="shared" si="112"/>
        <v>0</v>
      </c>
      <c r="N2375" s="35">
        <f t="shared" si="113"/>
        <v>25.619999999999997</v>
      </c>
    </row>
    <row r="2376" spans="1:14">
      <c r="A2376" s="33">
        <v>41360</v>
      </c>
      <c r="B2376" s="29">
        <v>1622</v>
      </c>
      <c r="C2376">
        <v>8</v>
      </c>
      <c r="D2376" s="34" t="s">
        <v>169</v>
      </c>
      <c r="E2376" s="34" t="s">
        <v>172</v>
      </c>
      <c r="F2376" s="35">
        <v>7.95</v>
      </c>
      <c r="G2376" s="36">
        <v>0</v>
      </c>
      <c r="H2376" s="35">
        <v>7.95</v>
      </c>
      <c r="I2376" s="35">
        <v>4.53</v>
      </c>
      <c r="J2376">
        <v>2</v>
      </c>
      <c r="K2376">
        <v>3011</v>
      </c>
      <c r="L2376" s="37">
        <f t="shared" si="111"/>
        <v>15.9</v>
      </c>
      <c r="M2376" s="35">
        <f t="shared" si="112"/>
        <v>0</v>
      </c>
      <c r="N2376" s="35">
        <f t="shared" si="113"/>
        <v>6.84</v>
      </c>
    </row>
    <row r="2377" spans="1:14">
      <c r="A2377" s="33">
        <v>41361</v>
      </c>
      <c r="B2377" s="29">
        <v>1623</v>
      </c>
      <c r="C2377">
        <v>45</v>
      </c>
      <c r="D2377" s="34" t="s">
        <v>173</v>
      </c>
      <c r="E2377" s="34" t="s">
        <v>172</v>
      </c>
      <c r="F2377" s="35">
        <v>38.950000000000003</v>
      </c>
      <c r="G2377" s="36">
        <v>0</v>
      </c>
      <c r="H2377" s="35">
        <v>38.950000000000003</v>
      </c>
      <c r="I2377" s="35">
        <v>22.33</v>
      </c>
      <c r="J2377">
        <v>4</v>
      </c>
      <c r="K2377">
        <v>3030</v>
      </c>
      <c r="L2377" s="37">
        <f t="shared" si="111"/>
        <v>155.80000000000001</v>
      </c>
      <c r="M2377" s="35">
        <f t="shared" si="112"/>
        <v>0</v>
      </c>
      <c r="N2377" s="35">
        <f t="shared" si="113"/>
        <v>66.480000000000018</v>
      </c>
    </row>
    <row r="2378" spans="1:14">
      <c r="A2378" s="33">
        <v>41361</v>
      </c>
      <c r="B2378" s="29">
        <v>1624</v>
      </c>
      <c r="C2378">
        <v>34</v>
      </c>
      <c r="D2378" s="34" t="s">
        <v>170</v>
      </c>
      <c r="E2378" s="34" t="s">
        <v>172</v>
      </c>
      <c r="F2378" s="35">
        <v>37.950000000000003</v>
      </c>
      <c r="G2378" s="36">
        <v>0</v>
      </c>
      <c r="H2378" s="35">
        <v>37.950000000000003</v>
      </c>
      <c r="I2378" s="35">
        <v>15.35</v>
      </c>
      <c r="J2378">
        <v>15</v>
      </c>
      <c r="K2378">
        <v>3019</v>
      </c>
      <c r="L2378" s="37">
        <f t="shared" si="111"/>
        <v>569.25</v>
      </c>
      <c r="M2378" s="35">
        <f t="shared" si="112"/>
        <v>0</v>
      </c>
      <c r="N2378" s="35">
        <f t="shared" si="113"/>
        <v>339</v>
      </c>
    </row>
    <row r="2379" spans="1:14">
      <c r="A2379" s="33">
        <v>41361</v>
      </c>
      <c r="B2379" s="29">
        <v>1625</v>
      </c>
      <c r="C2379">
        <v>33</v>
      </c>
      <c r="D2379" s="34" t="s">
        <v>173</v>
      </c>
      <c r="E2379" s="34" t="s">
        <v>172</v>
      </c>
      <c r="F2379" s="35">
        <v>19.95</v>
      </c>
      <c r="G2379" s="36">
        <v>0</v>
      </c>
      <c r="H2379" s="35">
        <v>19.95</v>
      </c>
      <c r="I2379" s="35">
        <v>9.7799999999999994</v>
      </c>
      <c r="J2379">
        <v>8</v>
      </c>
      <c r="K2379">
        <v>3030</v>
      </c>
      <c r="L2379" s="37">
        <f t="shared" si="111"/>
        <v>159.6</v>
      </c>
      <c r="M2379" s="35">
        <f t="shared" si="112"/>
        <v>0</v>
      </c>
      <c r="N2379" s="35">
        <f t="shared" si="113"/>
        <v>81.36</v>
      </c>
    </row>
    <row r="2380" spans="1:14">
      <c r="A2380" s="33">
        <v>41361</v>
      </c>
      <c r="B2380" s="29">
        <v>1626</v>
      </c>
      <c r="C2380">
        <v>5</v>
      </c>
      <c r="D2380" s="34" t="s">
        <v>170</v>
      </c>
      <c r="E2380" s="34" t="s">
        <v>172</v>
      </c>
      <c r="F2380" s="35">
        <v>24.95</v>
      </c>
      <c r="G2380" s="36">
        <v>0</v>
      </c>
      <c r="H2380" s="35">
        <v>24.95</v>
      </c>
      <c r="I2380" s="35">
        <v>12.27</v>
      </c>
      <c r="J2380">
        <v>7</v>
      </c>
      <c r="K2380">
        <v>3018</v>
      </c>
      <c r="L2380" s="37">
        <f t="shared" si="111"/>
        <v>174.65</v>
      </c>
      <c r="M2380" s="35">
        <f t="shared" si="112"/>
        <v>0</v>
      </c>
      <c r="N2380" s="35">
        <f t="shared" si="113"/>
        <v>88.759999999999991</v>
      </c>
    </row>
    <row r="2381" spans="1:14">
      <c r="A2381" s="33">
        <v>41361</v>
      </c>
      <c r="B2381" s="29">
        <v>1627</v>
      </c>
      <c r="C2381">
        <v>9</v>
      </c>
      <c r="D2381" s="34" t="s">
        <v>170</v>
      </c>
      <c r="E2381" s="34" t="s">
        <v>172</v>
      </c>
      <c r="F2381" s="35">
        <v>48.95</v>
      </c>
      <c r="G2381" s="36">
        <v>0</v>
      </c>
      <c r="H2381" s="35">
        <v>48.95</v>
      </c>
      <c r="I2381" s="35">
        <v>24.52</v>
      </c>
      <c r="J2381">
        <v>9</v>
      </c>
      <c r="K2381">
        <v>3031</v>
      </c>
      <c r="L2381" s="37">
        <f t="shared" si="111"/>
        <v>440.55</v>
      </c>
      <c r="M2381" s="35">
        <f t="shared" si="112"/>
        <v>0</v>
      </c>
      <c r="N2381" s="35">
        <f t="shared" si="113"/>
        <v>219.87000000000003</v>
      </c>
    </row>
    <row r="2382" spans="1:14">
      <c r="A2382" s="33">
        <v>41361</v>
      </c>
      <c r="B2382" s="29">
        <v>1627</v>
      </c>
      <c r="C2382">
        <v>3</v>
      </c>
      <c r="D2382" s="34" t="s">
        <v>170</v>
      </c>
      <c r="E2382" s="34" t="s">
        <v>172</v>
      </c>
      <c r="F2382" s="35">
        <v>59.95</v>
      </c>
      <c r="G2382" s="36">
        <v>0</v>
      </c>
      <c r="H2382" s="35">
        <v>59.95</v>
      </c>
      <c r="I2382" s="35">
        <v>28.73</v>
      </c>
      <c r="J2382">
        <v>7</v>
      </c>
      <c r="K2382">
        <v>3031</v>
      </c>
      <c r="L2382" s="37">
        <f t="shared" si="111"/>
        <v>419.65000000000003</v>
      </c>
      <c r="M2382" s="35">
        <f t="shared" si="112"/>
        <v>0</v>
      </c>
      <c r="N2382" s="35">
        <f t="shared" si="113"/>
        <v>218.54000000000002</v>
      </c>
    </row>
    <row r="2383" spans="1:14">
      <c r="A2383" s="33">
        <v>41362</v>
      </c>
      <c r="B2383" s="29">
        <v>1628</v>
      </c>
      <c r="C2383">
        <v>19</v>
      </c>
      <c r="D2383" s="34" t="s">
        <v>169</v>
      </c>
      <c r="E2383" s="34" t="s">
        <v>172</v>
      </c>
      <c r="F2383" s="35">
        <v>49.95</v>
      </c>
      <c r="G2383" s="36">
        <v>0</v>
      </c>
      <c r="H2383" s="35">
        <v>49.95</v>
      </c>
      <c r="I2383" s="35">
        <v>24.77</v>
      </c>
      <c r="J2383">
        <v>9</v>
      </c>
      <c r="K2383">
        <v>3028</v>
      </c>
      <c r="L2383" s="37">
        <f t="shared" si="111"/>
        <v>449.55</v>
      </c>
      <c r="M2383" s="35">
        <f t="shared" si="112"/>
        <v>0</v>
      </c>
      <c r="N2383" s="35">
        <f t="shared" si="113"/>
        <v>226.62000000000003</v>
      </c>
    </row>
    <row r="2384" spans="1:14">
      <c r="A2384" s="33">
        <v>41362</v>
      </c>
      <c r="B2384" s="29">
        <v>1629</v>
      </c>
      <c r="C2384">
        <v>9</v>
      </c>
      <c r="D2384" s="34" t="s">
        <v>170</v>
      </c>
      <c r="E2384" s="34" t="s">
        <v>172</v>
      </c>
      <c r="F2384" s="35">
        <v>48.95</v>
      </c>
      <c r="G2384" s="36">
        <v>0.1</v>
      </c>
      <c r="H2384" s="35">
        <v>44.06</v>
      </c>
      <c r="I2384" s="35">
        <v>24.52</v>
      </c>
      <c r="J2384">
        <v>7</v>
      </c>
      <c r="K2384">
        <v>3017</v>
      </c>
      <c r="L2384" s="37">
        <f t="shared" si="111"/>
        <v>308.42</v>
      </c>
      <c r="M2384" s="35">
        <f t="shared" si="112"/>
        <v>4.8900000000000006</v>
      </c>
      <c r="N2384" s="35">
        <f t="shared" si="113"/>
        <v>136.78000000000003</v>
      </c>
    </row>
    <row r="2385" spans="1:14">
      <c r="A2385" s="33">
        <v>41362</v>
      </c>
      <c r="B2385" s="29">
        <v>1629</v>
      </c>
      <c r="C2385">
        <v>35</v>
      </c>
      <c r="D2385" s="34" t="s">
        <v>170</v>
      </c>
      <c r="E2385" s="34" t="s">
        <v>172</v>
      </c>
      <c r="F2385" s="35">
        <v>0.95</v>
      </c>
      <c r="G2385" s="36">
        <v>0</v>
      </c>
      <c r="H2385" s="35">
        <v>0.95</v>
      </c>
      <c r="I2385" s="35">
        <v>0.47</v>
      </c>
      <c r="J2385">
        <v>10</v>
      </c>
      <c r="K2385">
        <v>3017</v>
      </c>
      <c r="L2385" s="37">
        <f t="shared" si="111"/>
        <v>9.5</v>
      </c>
      <c r="M2385" s="35">
        <f t="shared" si="112"/>
        <v>0</v>
      </c>
      <c r="N2385" s="35">
        <f t="shared" si="113"/>
        <v>4.8</v>
      </c>
    </row>
    <row r="2386" spans="1:14">
      <c r="A2386" s="33">
        <v>41362</v>
      </c>
      <c r="B2386" s="29">
        <v>1630</v>
      </c>
      <c r="C2386">
        <v>43</v>
      </c>
      <c r="D2386" s="34" t="s">
        <v>169</v>
      </c>
      <c r="E2386" s="34" t="s">
        <v>172</v>
      </c>
      <c r="F2386" s="35">
        <v>11.95</v>
      </c>
      <c r="G2386" s="36">
        <v>0.2</v>
      </c>
      <c r="H2386" s="35">
        <v>9.56</v>
      </c>
      <c r="I2386" s="35">
        <v>3.32</v>
      </c>
      <c r="J2386">
        <v>4</v>
      </c>
      <c r="K2386">
        <v>3025</v>
      </c>
      <c r="L2386" s="37">
        <f t="shared" si="111"/>
        <v>38.24</v>
      </c>
      <c r="M2386" s="35">
        <f t="shared" si="112"/>
        <v>2.3899999999999988</v>
      </c>
      <c r="N2386" s="35">
        <f t="shared" si="113"/>
        <v>24.96</v>
      </c>
    </row>
    <row r="2387" spans="1:14">
      <c r="A2387" s="33">
        <v>41362</v>
      </c>
      <c r="B2387" s="29">
        <v>1631</v>
      </c>
      <c r="C2387">
        <v>34</v>
      </c>
      <c r="D2387" s="34" t="s">
        <v>170</v>
      </c>
      <c r="E2387" s="34" t="s">
        <v>172</v>
      </c>
      <c r="F2387" s="35">
        <v>37.950000000000003</v>
      </c>
      <c r="G2387" s="36">
        <v>0</v>
      </c>
      <c r="H2387" s="35">
        <v>37.950000000000003</v>
      </c>
      <c r="I2387" s="35">
        <v>15.35</v>
      </c>
      <c r="J2387">
        <v>1</v>
      </c>
      <c r="K2387">
        <v>3027</v>
      </c>
      <c r="L2387" s="37">
        <f t="shared" si="111"/>
        <v>37.950000000000003</v>
      </c>
      <c r="M2387" s="35">
        <f t="shared" si="112"/>
        <v>0</v>
      </c>
      <c r="N2387" s="35">
        <f t="shared" si="113"/>
        <v>22.6</v>
      </c>
    </row>
    <row r="2388" spans="1:14">
      <c r="A2388" s="33">
        <v>41362</v>
      </c>
      <c r="B2388" s="29">
        <v>1632</v>
      </c>
      <c r="C2388">
        <v>12</v>
      </c>
      <c r="D2388" s="34" t="s">
        <v>169</v>
      </c>
      <c r="E2388" s="34" t="s">
        <v>172</v>
      </c>
      <c r="F2388" s="35">
        <v>47.95</v>
      </c>
      <c r="G2388" s="36">
        <v>0</v>
      </c>
      <c r="H2388" s="35">
        <v>47.95</v>
      </c>
      <c r="I2388" s="35">
        <v>20.7</v>
      </c>
      <c r="J2388">
        <v>2</v>
      </c>
      <c r="K2388">
        <v>3014</v>
      </c>
      <c r="L2388" s="37">
        <f t="shared" si="111"/>
        <v>95.9</v>
      </c>
      <c r="M2388" s="35">
        <f t="shared" si="112"/>
        <v>0</v>
      </c>
      <c r="N2388" s="35">
        <f t="shared" si="113"/>
        <v>54.500000000000007</v>
      </c>
    </row>
    <row r="2389" spans="1:14">
      <c r="A2389" s="33">
        <v>41362</v>
      </c>
      <c r="B2389" s="29">
        <v>1633</v>
      </c>
      <c r="C2389">
        <v>27</v>
      </c>
      <c r="D2389" s="34" t="s">
        <v>170</v>
      </c>
      <c r="E2389" s="34" t="s">
        <v>172</v>
      </c>
      <c r="F2389" s="35">
        <v>4.95</v>
      </c>
      <c r="G2389" s="36">
        <v>0</v>
      </c>
      <c r="H2389" s="35">
        <v>4.95</v>
      </c>
      <c r="I2389" s="35">
        <v>1.82</v>
      </c>
      <c r="J2389">
        <v>7</v>
      </c>
      <c r="K2389">
        <v>3024</v>
      </c>
      <c r="L2389" s="37">
        <f t="shared" si="111"/>
        <v>34.65</v>
      </c>
      <c r="M2389" s="35">
        <f t="shared" si="112"/>
        <v>0</v>
      </c>
      <c r="N2389" s="35">
        <f t="shared" si="113"/>
        <v>21.91</v>
      </c>
    </row>
    <row r="2390" spans="1:14">
      <c r="A2390" s="33">
        <v>41362</v>
      </c>
      <c r="B2390" s="29">
        <v>1634</v>
      </c>
      <c r="C2390">
        <v>11</v>
      </c>
      <c r="D2390" s="34" t="s">
        <v>170</v>
      </c>
      <c r="E2390" s="34" t="s">
        <v>172</v>
      </c>
      <c r="F2390" s="35">
        <v>65.95</v>
      </c>
      <c r="G2390" s="36">
        <v>0.1</v>
      </c>
      <c r="H2390" s="35">
        <v>59.36</v>
      </c>
      <c r="I2390" s="35">
        <v>37.97</v>
      </c>
      <c r="J2390">
        <v>15</v>
      </c>
      <c r="K2390">
        <v>3026</v>
      </c>
      <c r="L2390" s="37">
        <f t="shared" si="111"/>
        <v>890.4</v>
      </c>
      <c r="M2390" s="35">
        <f t="shared" si="112"/>
        <v>6.5900000000000034</v>
      </c>
      <c r="N2390" s="35">
        <f t="shared" si="113"/>
        <v>320.85000000000002</v>
      </c>
    </row>
    <row r="2391" spans="1:14">
      <c r="A2391" s="33">
        <v>41362</v>
      </c>
      <c r="B2391" s="29">
        <v>1634</v>
      </c>
      <c r="C2391">
        <v>7</v>
      </c>
      <c r="D2391" s="34" t="s">
        <v>170</v>
      </c>
      <c r="E2391" s="34" t="s">
        <v>172</v>
      </c>
      <c r="F2391" s="35">
        <v>20.95</v>
      </c>
      <c r="G2391" s="36">
        <v>0</v>
      </c>
      <c r="H2391" s="35">
        <v>20.95</v>
      </c>
      <c r="I2391" s="35">
        <v>10.039999999999999</v>
      </c>
      <c r="J2391">
        <v>14</v>
      </c>
      <c r="K2391">
        <v>3026</v>
      </c>
      <c r="L2391" s="37">
        <f t="shared" si="111"/>
        <v>293.3</v>
      </c>
      <c r="M2391" s="35">
        <f t="shared" si="112"/>
        <v>0</v>
      </c>
      <c r="N2391" s="35">
        <f t="shared" si="113"/>
        <v>152.74</v>
      </c>
    </row>
    <row r="2392" spans="1:14">
      <c r="A2392" s="33">
        <v>41362</v>
      </c>
      <c r="B2392" s="29">
        <v>1635</v>
      </c>
      <c r="C2392">
        <v>37</v>
      </c>
      <c r="D2392" s="34" t="s">
        <v>169</v>
      </c>
      <c r="E2392" s="34" t="s">
        <v>172</v>
      </c>
      <c r="F2392" s="35">
        <v>24.95</v>
      </c>
      <c r="G2392" s="36">
        <v>0</v>
      </c>
      <c r="H2392" s="35">
        <v>24.95</v>
      </c>
      <c r="I2392" s="35">
        <v>9.3800000000000008</v>
      </c>
      <c r="J2392">
        <v>3</v>
      </c>
      <c r="K2392">
        <v>3010</v>
      </c>
      <c r="L2392" s="37">
        <f t="shared" si="111"/>
        <v>74.849999999999994</v>
      </c>
      <c r="M2392" s="35">
        <f t="shared" si="112"/>
        <v>0</v>
      </c>
      <c r="N2392" s="35">
        <f t="shared" si="113"/>
        <v>46.709999999999994</v>
      </c>
    </row>
    <row r="2393" spans="1:14">
      <c r="A2393" s="33">
        <v>41362</v>
      </c>
      <c r="B2393" s="29">
        <v>1635</v>
      </c>
      <c r="C2393">
        <v>4</v>
      </c>
      <c r="D2393" s="34" t="s">
        <v>169</v>
      </c>
      <c r="E2393" s="34" t="s">
        <v>172</v>
      </c>
      <c r="F2393" s="35">
        <v>73.95</v>
      </c>
      <c r="G2393" s="36">
        <v>0</v>
      </c>
      <c r="H2393" s="35">
        <v>73.95</v>
      </c>
      <c r="I2393" s="35">
        <v>38.86</v>
      </c>
      <c r="J2393">
        <v>2</v>
      </c>
      <c r="K2393">
        <v>3010</v>
      </c>
      <c r="L2393" s="37">
        <f t="shared" si="111"/>
        <v>147.9</v>
      </c>
      <c r="M2393" s="35">
        <f t="shared" si="112"/>
        <v>0</v>
      </c>
      <c r="N2393" s="35">
        <f t="shared" si="113"/>
        <v>70.180000000000007</v>
      </c>
    </row>
    <row r="2394" spans="1:14">
      <c r="A2394" s="33">
        <v>41362</v>
      </c>
      <c r="B2394" s="29">
        <v>1635</v>
      </c>
      <c r="C2394">
        <v>34</v>
      </c>
      <c r="D2394" s="34" t="s">
        <v>169</v>
      </c>
      <c r="E2394" s="34" t="s">
        <v>172</v>
      </c>
      <c r="F2394" s="35">
        <v>37.950000000000003</v>
      </c>
      <c r="G2394" s="36">
        <v>0</v>
      </c>
      <c r="H2394" s="35">
        <v>37.950000000000003</v>
      </c>
      <c r="I2394" s="35">
        <v>15.35</v>
      </c>
      <c r="J2394">
        <v>15</v>
      </c>
      <c r="K2394">
        <v>3010</v>
      </c>
      <c r="L2394" s="37">
        <f t="shared" si="111"/>
        <v>569.25</v>
      </c>
      <c r="M2394" s="35">
        <f t="shared" si="112"/>
        <v>0</v>
      </c>
      <c r="N2394" s="35">
        <f t="shared" si="113"/>
        <v>339</v>
      </c>
    </row>
    <row r="2395" spans="1:14">
      <c r="A2395" s="33">
        <v>41362</v>
      </c>
      <c r="B2395" s="29">
        <v>1635</v>
      </c>
      <c r="C2395">
        <v>37</v>
      </c>
      <c r="D2395" s="34" t="s">
        <v>169</v>
      </c>
      <c r="E2395" s="34" t="s">
        <v>172</v>
      </c>
      <c r="F2395" s="35">
        <v>24.95</v>
      </c>
      <c r="G2395" s="36">
        <v>0</v>
      </c>
      <c r="H2395" s="35">
        <v>24.95</v>
      </c>
      <c r="I2395" s="35">
        <v>9.3800000000000008</v>
      </c>
      <c r="J2395">
        <v>11</v>
      </c>
      <c r="K2395">
        <v>3010</v>
      </c>
      <c r="L2395" s="37">
        <f t="shared" si="111"/>
        <v>274.45</v>
      </c>
      <c r="M2395" s="35">
        <f t="shared" si="112"/>
        <v>0</v>
      </c>
      <c r="N2395" s="35">
        <f t="shared" si="113"/>
        <v>171.26999999999998</v>
      </c>
    </row>
    <row r="2396" spans="1:14">
      <c r="A2396" s="33">
        <v>41362</v>
      </c>
      <c r="B2396" s="29">
        <v>1635</v>
      </c>
      <c r="C2396">
        <v>8</v>
      </c>
      <c r="D2396" s="34" t="s">
        <v>169</v>
      </c>
      <c r="E2396" s="34" t="s">
        <v>172</v>
      </c>
      <c r="F2396" s="35">
        <v>7.95</v>
      </c>
      <c r="G2396" s="36">
        <v>0</v>
      </c>
      <c r="H2396" s="35">
        <v>7.95</v>
      </c>
      <c r="I2396" s="35">
        <v>4.53</v>
      </c>
      <c r="J2396">
        <v>17</v>
      </c>
      <c r="K2396">
        <v>3010</v>
      </c>
      <c r="L2396" s="37">
        <f t="shared" si="111"/>
        <v>135.15</v>
      </c>
      <c r="M2396" s="35">
        <f t="shared" si="112"/>
        <v>0</v>
      </c>
      <c r="N2396" s="35">
        <f t="shared" si="113"/>
        <v>58.14</v>
      </c>
    </row>
    <row r="2397" spans="1:14">
      <c r="A2397" s="33">
        <v>41362</v>
      </c>
      <c r="B2397" s="29">
        <v>1635</v>
      </c>
      <c r="C2397">
        <v>38</v>
      </c>
      <c r="D2397" s="34" t="s">
        <v>169</v>
      </c>
      <c r="E2397" s="34" t="s">
        <v>172</v>
      </c>
      <c r="F2397" s="35">
        <v>24.95</v>
      </c>
      <c r="G2397" s="36">
        <v>0</v>
      </c>
      <c r="H2397" s="35">
        <v>24.95</v>
      </c>
      <c r="I2397" s="35">
        <v>11.48</v>
      </c>
      <c r="J2397">
        <v>1</v>
      </c>
      <c r="K2397">
        <v>3010</v>
      </c>
      <c r="L2397" s="37">
        <f t="shared" si="111"/>
        <v>24.95</v>
      </c>
      <c r="M2397" s="35">
        <f t="shared" si="112"/>
        <v>0</v>
      </c>
      <c r="N2397" s="35">
        <f t="shared" si="113"/>
        <v>13.469999999999999</v>
      </c>
    </row>
    <row r="2398" spans="1:14">
      <c r="A2398" s="33">
        <v>41362</v>
      </c>
      <c r="B2398" s="29">
        <v>1636</v>
      </c>
      <c r="C2398">
        <v>18</v>
      </c>
      <c r="D2398" s="34" t="s">
        <v>170</v>
      </c>
      <c r="E2398" s="34" t="s">
        <v>172</v>
      </c>
      <c r="F2398" s="35">
        <v>54.95</v>
      </c>
      <c r="G2398" s="36">
        <v>0</v>
      </c>
      <c r="H2398" s="35">
        <v>54.95</v>
      </c>
      <c r="I2398" s="35">
        <v>26.65</v>
      </c>
      <c r="J2398">
        <v>5</v>
      </c>
      <c r="K2398">
        <v>3024</v>
      </c>
      <c r="L2398" s="37">
        <f t="shared" si="111"/>
        <v>274.75</v>
      </c>
      <c r="M2398" s="35">
        <f t="shared" si="112"/>
        <v>0</v>
      </c>
      <c r="N2398" s="35">
        <f t="shared" si="113"/>
        <v>141.50000000000003</v>
      </c>
    </row>
    <row r="2399" spans="1:14">
      <c r="A2399" s="33">
        <v>41362</v>
      </c>
      <c r="B2399" s="29">
        <v>1637</v>
      </c>
      <c r="C2399">
        <v>21</v>
      </c>
      <c r="D2399" s="34" t="s">
        <v>169</v>
      </c>
      <c r="E2399" s="34" t="s">
        <v>172</v>
      </c>
      <c r="F2399" s="35">
        <v>26.95</v>
      </c>
      <c r="G2399" s="36">
        <v>0</v>
      </c>
      <c r="H2399" s="35">
        <v>26.95</v>
      </c>
      <c r="I2399" s="35">
        <v>12.42</v>
      </c>
      <c r="J2399">
        <v>16</v>
      </c>
      <c r="K2399">
        <v>3011</v>
      </c>
      <c r="L2399" s="37">
        <f t="shared" si="111"/>
        <v>431.2</v>
      </c>
      <c r="M2399" s="35">
        <f t="shared" si="112"/>
        <v>0</v>
      </c>
      <c r="N2399" s="35">
        <f t="shared" si="113"/>
        <v>232.48</v>
      </c>
    </row>
    <row r="2400" spans="1:14">
      <c r="A2400" s="33">
        <v>41362</v>
      </c>
      <c r="B2400" s="29">
        <v>1638</v>
      </c>
      <c r="C2400">
        <v>30</v>
      </c>
      <c r="D2400" s="34" t="s">
        <v>170</v>
      </c>
      <c r="E2400" s="34" t="s">
        <v>172</v>
      </c>
      <c r="F2400" s="35">
        <v>10.95</v>
      </c>
      <c r="G2400" s="36">
        <v>0</v>
      </c>
      <c r="H2400" s="35">
        <v>10.95</v>
      </c>
      <c r="I2400" s="35">
        <v>4.8</v>
      </c>
      <c r="J2400">
        <v>12</v>
      </c>
      <c r="K2400">
        <v>3016</v>
      </c>
      <c r="L2400" s="37">
        <f t="shared" si="111"/>
        <v>131.39999999999998</v>
      </c>
      <c r="M2400" s="35">
        <f t="shared" si="112"/>
        <v>0</v>
      </c>
      <c r="N2400" s="35">
        <f t="shared" si="113"/>
        <v>73.8</v>
      </c>
    </row>
    <row r="2401" spans="1:14">
      <c r="A2401" s="33">
        <v>41362</v>
      </c>
      <c r="B2401" s="29">
        <v>1638</v>
      </c>
      <c r="C2401">
        <v>28</v>
      </c>
      <c r="D2401" s="34" t="s">
        <v>170</v>
      </c>
      <c r="E2401" s="34" t="s">
        <v>172</v>
      </c>
      <c r="F2401" s="35">
        <v>0.95</v>
      </c>
      <c r="G2401" s="36">
        <v>0</v>
      </c>
      <c r="H2401" s="35">
        <v>0.95</v>
      </c>
      <c r="I2401" s="35">
        <v>0.5</v>
      </c>
      <c r="J2401">
        <v>28</v>
      </c>
      <c r="K2401">
        <v>3016</v>
      </c>
      <c r="L2401" s="37">
        <f t="shared" si="111"/>
        <v>26.599999999999998</v>
      </c>
      <c r="M2401" s="35">
        <f t="shared" si="112"/>
        <v>0</v>
      </c>
      <c r="N2401" s="35">
        <f t="shared" si="113"/>
        <v>12.599999999999998</v>
      </c>
    </row>
    <row r="2402" spans="1:14">
      <c r="A2402" s="33">
        <v>41362</v>
      </c>
      <c r="B2402" s="29">
        <v>1639</v>
      </c>
      <c r="C2402">
        <v>31</v>
      </c>
      <c r="D2402" s="34" t="s">
        <v>169</v>
      </c>
      <c r="E2402" s="34" t="s">
        <v>172</v>
      </c>
      <c r="F2402" s="35">
        <v>0.95</v>
      </c>
      <c r="G2402" s="36">
        <v>0</v>
      </c>
      <c r="H2402" s="35">
        <v>0.95</v>
      </c>
      <c r="I2402" s="35">
        <v>0.34</v>
      </c>
      <c r="J2402">
        <v>11</v>
      </c>
      <c r="K2402">
        <v>3022</v>
      </c>
      <c r="L2402" s="37">
        <f t="shared" si="111"/>
        <v>10.45</v>
      </c>
      <c r="M2402" s="35">
        <f t="shared" si="112"/>
        <v>0</v>
      </c>
      <c r="N2402" s="35">
        <f t="shared" si="113"/>
        <v>6.7099999999999991</v>
      </c>
    </row>
    <row r="2403" spans="1:14">
      <c r="A2403" s="33">
        <v>41362</v>
      </c>
      <c r="B2403" s="29">
        <v>1639</v>
      </c>
      <c r="C2403">
        <v>1</v>
      </c>
      <c r="D2403" s="34" t="s">
        <v>169</v>
      </c>
      <c r="E2403" s="34" t="s">
        <v>172</v>
      </c>
      <c r="F2403" s="35">
        <v>43.95</v>
      </c>
      <c r="G2403" s="36">
        <v>0</v>
      </c>
      <c r="H2403" s="35">
        <v>43.95</v>
      </c>
      <c r="I2403" s="35">
        <v>25.6</v>
      </c>
      <c r="J2403">
        <v>4</v>
      </c>
      <c r="K2403">
        <v>3022</v>
      </c>
      <c r="L2403" s="37">
        <f t="shared" si="111"/>
        <v>175.8</v>
      </c>
      <c r="M2403" s="35">
        <f t="shared" si="112"/>
        <v>0</v>
      </c>
      <c r="N2403" s="35">
        <f t="shared" si="113"/>
        <v>73.400000000000006</v>
      </c>
    </row>
    <row r="2404" spans="1:14">
      <c r="A2404" s="33">
        <v>41362</v>
      </c>
      <c r="B2404" s="29">
        <v>1640</v>
      </c>
      <c r="C2404">
        <v>20</v>
      </c>
      <c r="D2404" s="34" t="s">
        <v>170</v>
      </c>
      <c r="E2404" s="34" t="s">
        <v>172</v>
      </c>
      <c r="F2404" s="35">
        <v>16.95</v>
      </c>
      <c r="G2404" s="36">
        <v>0</v>
      </c>
      <c r="H2404" s="35">
        <v>16.95</v>
      </c>
      <c r="I2404" s="35">
        <v>6.76</v>
      </c>
      <c r="J2404">
        <v>20</v>
      </c>
      <c r="K2404">
        <v>3026</v>
      </c>
      <c r="L2404" s="37">
        <f t="shared" si="111"/>
        <v>339</v>
      </c>
      <c r="M2404" s="35">
        <f t="shared" si="112"/>
        <v>0</v>
      </c>
      <c r="N2404" s="35">
        <f t="shared" si="113"/>
        <v>203.79999999999998</v>
      </c>
    </row>
    <row r="2405" spans="1:14">
      <c r="A2405" s="33">
        <v>41362</v>
      </c>
      <c r="B2405" s="29">
        <v>1641</v>
      </c>
      <c r="C2405">
        <v>45</v>
      </c>
      <c r="D2405" s="34" t="s">
        <v>169</v>
      </c>
      <c r="E2405" s="34" t="s">
        <v>172</v>
      </c>
      <c r="F2405" s="35">
        <v>38.950000000000003</v>
      </c>
      <c r="G2405" s="36">
        <v>0</v>
      </c>
      <c r="H2405" s="35">
        <v>38.950000000000003</v>
      </c>
      <c r="I2405" s="35">
        <v>22.33</v>
      </c>
      <c r="J2405">
        <v>3</v>
      </c>
      <c r="K2405">
        <v>3016</v>
      </c>
      <c r="L2405" s="37">
        <f t="shared" si="111"/>
        <v>116.85000000000001</v>
      </c>
      <c r="M2405" s="35">
        <f t="shared" si="112"/>
        <v>0</v>
      </c>
      <c r="N2405" s="35">
        <f t="shared" si="113"/>
        <v>49.860000000000014</v>
      </c>
    </row>
    <row r="2406" spans="1:14">
      <c r="A2406" s="33">
        <v>41362</v>
      </c>
      <c r="B2406" s="29">
        <v>1641</v>
      </c>
      <c r="C2406">
        <v>36</v>
      </c>
      <c r="D2406" s="34" t="s">
        <v>169</v>
      </c>
      <c r="E2406" s="34" t="s">
        <v>172</v>
      </c>
      <c r="F2406" s="35">
        <v>26.95</v>
      </c>
      <c r="G2406" s="36">
        <v>0</v>
      </c>
      <c r="H2406" s="35">
        <v>26.95</v>
      </c>
      <c r="I2406" s="35">
        <v>12.53</v>
      </c>
      <c r="J2406">
        <v>2</v>
      </c>
      <c r="K2406">
        <v>3016</v>
      </c>
      <c r="L2406" s="37">
        <f t="shared" si="111"/>
        <v>53.9</v>
      </c>
      <c r="M2406" s="35">
        <f t="shared" si="112"/>
        <v>0</v>
      </c>
      <c r="N2406" s="35">
        <f t="shared" si="113"/>
        <v>28.84</v>
      </c>
    </row>
    <row r="2407" spans="1:14">
      <c r="A2407" s="33">
        <v>41362</v>
      </c>
      <c r="B2407" s="29">
        <v>1641</v>
      </c>
      <c r="C2407">
        <v>23</v>
      </c>
      <c r="D2407" s="34" t="s">
        <v>169</v>
      </c>
      <c r="E2407" s="34" t="s">
        <v>172</v>
      </c>
      <c r="F2407" s="35">
        <v>2.95</v>
      </c>
      <c r="G2407" s="36">
        <v>0</v>
      </c>
      <c r="H2407" s="35">
        <v>2.95</v>
      </c>
      <c r="I2407" s="35">
        <v>1.68</v>
      </c>
      <c r="J2407">
        <v>3</v>
      </c>
      <c r="K2407">
        <v>3016</v>
      </c>
      <c r="L2407" s="37">
        <f t="shared" si="111"/>
        <v>8.8500000000000014</v>
      </c>
      <c r="M2407" s="35">
        <f t="shared" si="112"/>
        <v>0</v>
      </c>
      <c r="N2407" s="35">
        <f t="shared" si="113"/>
        <v>3.8100000000000005</v>
      </c>
    </row>
    <row r="2408" spans="1:14">
      <c r="A2408" s="33">
        <v>41362</v>
      </c>
      <c r="B2408" s="29">
        <v>1641</v>
      </c>
      <c r="C2408">
        <v>23</v>
      </c>
      <c r="D2408" s="34" t="s">
        <v>169</v>
      </c>
      <c r="E2408" s="34" t="s">
        <v>172</v>
      </c>
      <c r="F2408" s="35">
        <v>2.95</v>
      </c>
      <c r="G2408" s="36">
        <v>0</v>
      </c>
      <c r="H2408" s="35">
        <v>2.95</v>
      </c>
      <c r="I2408" s="35">
        <v>1.68</v>
      </c>
      <c r="J2408">
        <v>5</v>
      </c>
      <c r="K2408">
        <v>3016</v>
      </c>
      <c r="L2408" s="37">
        <f t="shared" si="111"/>
        <v>14.75</v>
      </c>
      <c r="M2408" s="35">
        <f t="shared" si="112"/>
        <v>0</v>
      </c>
      <c r="N2408" s="35">
        <f t="shared" si="113"/>
        <v>6.3500000000000014</v>
      </c>
    </row>
    <row r="2409" spans="1:14">
      <c r="A2409" s="33">
        <v>41362</v>
      </c>
      <c r="B2409" s="29">
        <v>1641</v>
      </c>
      <c r="C2409">
        <v>19</v>
      </c>
      <c r="D2409" s="34" t="s">
        <v>169</v>
      </c>
      <c r="E2409" s="34" t="s">
        <v>172</v>
      </c>
      <c r="F2409" s="35">
        <v>49.95</v>
      </c>
      <c r="G2409" s="36">
        <v>0</v>
      </c>
      <c r="H2409" s="35">
        <v>49.95</v>
      </c>
      <c r="I2409" s="35">
        <v>24.77</v>
      </c>
      <c r="J2409">
        <v>7</v>
      </c>
      <c r="K2409">
        <v>3016</v>
      </c>
      <c r="L2409" s="37">
        <f t="shared" si="111"/>
        <v>349.65000000000003</v>
      </c>
      <c r="M2409" s="35">
        <f t="shared" si="112"/>
        <v>0</v>
      </c>
      <c r="N2409" s="35">
        <f t="shared" si="113"/>
        <v>176.26000000000002</v>
      </c>
    </row>
    <row r="2410" spans="1:14">
      <c r="A2410" s="33">
        <v>41362</v>
      </c>
      <c r="B2410" s="29">
        <v>1642</v>
      </c>
      <c r="C2410">
        <v>47</v>
      </c>
      <c r="D2410" s="34" t="s">
        <v>169</v>
      </c>
      <c r="E2410" s="34" t="s">
        <v>172</v>
      </c>
      <c r="F2410" s="35">
        <v>28.95</v>
      </c>
      <c r="G2410" s="36">
        <v>0</v>
      </c>
      <c r="H2410" s="35">
        <v>28.95</v>
      </c>
      <c r="I2410" s="35">
        <v>8.86</v>
      </c>
      <c r="J2410">
        <v>9</v>
      </c>
      <c r="K2410">
        <v>3015</v>
      </c>
      <c r="L2410" s="37">
        <f t="shared" si="111"/>
        <v>260.55</v>
      </c>
      <c r="M2410" s="35">
        <f t="shared" si="112"/>
        <v>0</v>
      </c>
      <c r="N2410" s="35">
        <f t="shared" si="113"/>
        <v>180.81</v>
      </c>
    </row>
    <row r="2411" spans="1:14">
      <c r="A2411" s="33">
        <v>41362</v>
      </c>
      <c r="B2411" s="29">
        <v>1643</v>
      </c>
      <c r="C2411">
        <v>45</v>
      </c>
      <c r="D2411" s="34" t="s">
        <v>170</v>
      </c>
      <c r="E2411" s="34" t="s">
        <v>172</v>
      </c>
      <c r="F2411" s="35">
        <v>38.950000000000003</v>
      </c>
      <c r="G2411" s="36">
        <v>0.1</v>
      </c>
      <c r="H2411" s="35">
        <v>35.06</v>
      </c>
      <c r="I2411" s="35">
        <v>22.33</v>
      </c>
      <c r="J2411">
        <v>4</v>
      </c>
      <c r="K2411">
        <v>3015</v>
      </c>
      <c r="L2411" s="37">
        <f t="shared" si="111"/>
        <v>140.24</v>
      </c>
      <c r="M2411" s="35">
        <f t="shared" si="112"/>
        <v>3.8900000000000006</v>
      </c>
      <c r="N2411" s="35">
        <f t="shared" si="113"/>
        <v>50.920000000000016</v>
      </c>
    </row>
    <row r="2412" spans="1:14">
      <c r="A2412" s="33">
        <v>41362</v>
      </c>
      <c r="B2412" s="29">
        <v>1644</v>
      </c>
      <c r="C2412">
        <v>25</v>
      </c>
      <c r="D2412" s="34" t="s">
        <v>169</v>
      </c>
      <c r="E2412" s="34" t="s">
        <v>172</v>
      </c>
      <c r="F2412" s="35">
        <v>0.95</v>
      </c>
      <c r="G2412" s="36">
        <v>0</v>
      </c>
      <c r="H2412" s="35">
        <v>0.95</v>
      </c>
      <c r="I2412" s="35">
        <v>0.35</v>
      </c>
      <c r="J2412">
        <v>12</v>
      </c>
      <c r="K2412">
        <v>3033</v>
      </c>
      <c r="L2412" s="37">
        <f t="shared" si="111"/>
        <v>11.399999999999999</v>
      </c>
      <c r="M2412" s="35">
        <f t="shared" si="112"/>
        <v>0</v>
      </c>
      <c r="N2412" s="35">
        <f t="shared" si="113"/>
        <v>7.1999999999999993</v>
      </c>
    </row>
    <row r="2413" spans="1:14">
      <c r="A2413" s="33">
        <v>41362</v>
      </c>
      <c r="B2413" s="29">
        <v>1645</v>
      </c>
      <c r="C2413">
        <v>1</v>
      </c>
      <c r="D2413" s="34" t="s">
        <v>170</v>
      </c>
      <c r="E2413" s="34" t="s">
        <v>172</v>
      </c>
      <c r="F2413" s="35">
        <v>43.95</v>
      </c>
      <c r="G2413" s="36">
        <v>0</v>
      </c>
      <c r="H2413" s="35">
        <v>43.95</v>
      </c>
      <c r="I2413" s="35">
        <v>25.6</v>
      </c>
      <c r="J2413">
        <v>19</v>
      </c>
      <c r="K2413">
        <v>3020</v>
      </c>
      <c r="L2413" s="37">
        <f t="shared" si="111"/>
        <v>835.05000000000007</v>
      </c>
      <c r="M2413" s="35">
        <f t="shared" si="112"/>
        <v>0</v>
      </c>
      <c r="N2413" s="35">
        <f t="shared" si="113"/>
        <v>348.65000000000003</v>
      </c>
    </row>
    <row r="2414" spans="1:14">
      <c r="A2414" s="33">
        <v>41362</v>
      </c>
      <c r="B2414" s="29">
        <v>1646</v>
      </c>
      <c r="C2414">
        <v>35</v>
      </c>
      <c r="D2414" s="34" t="s">
        <v>170</v>
      </c>
      <c r="E2414" s="34" t="s">
        <v>172</v>
      </c>
      <c r="F2414" s="35">
        <v>0.95</v>
      </c>
      <c r="G2414" s="36">
        <v>0</v>
      </c>
      <c r="H2414" s="35">
        <v>0.95</v>
      </c>
      <c r="I2414" s="35">
        <v>0.47</v>
      </c>
      <c r="J2414">
        <v>4</v>
      </c>
      <c r="K2414">
        <v>3030</v>
      </c>
      <c r="L2414" s="37">
        <f t="shared" si="111"/>
        <v>3.8</v>
      </c>
      <c r="M2414" s="35">
        <f t="shared" si="112"/>
        <v>0</v>
      </c>
      <c r="N2414" s="35">
        <f t="shared" si="113"/>
        <v>1.92</v>
      </c>
    </row>
    <row r="2415" spans="1:14">
      <c r="A2415" s="33">
        <v>41362</v>
      </c>
      <c r="B2415" s="29">
        <v>1647</v>
      </c>
      <c r="C2415">
        <v>37</v>
      </c>
      <c r="D2415" s="34" t="s">
        <v>169</v>
      </c>
      <c r="E2415" s="34" t="s">
        <v>172</v>
      </c>
      <c r="F2415" s="35">
        <v>24.95</v>
      </c>
      <c r="G2415" s="36">
        <v>0</v>
      </c>
      <c r="H2415" s="35">
        <v>24.95</v>
      </c>
      <c r="I2415" s="35">
        <v>9.3800000000000008</v>
      </c>
      <c r="J2415">
        <v>2</v>
      </c>
      <c r="K2415">
        <v>3023</v>
      </c>
      <c r="L2415" s="37">
        <f t="shared" si="111"/>
        <v>49.9</v>
      </c>
      <c r="M2415" s="35">
        <f t="shared" si="112"/>
        <v>0</v>
      </c>
      <c r="N2415" s="35">
        <f t="shared" si="113"/>
        <v>31.139999999999997</v>
      </c>
    </row>
    <row r="2416" spans="1:14">
      <c r="A2416" s="33">
        <v>41362</v>
      </c>
      <c r="B2416" s="29">
        <v>1648</v>
      </c>
      <c r="C2416">
        <v>2</v>
      </c>
      <c r="D2416" s="34" t="s">
        <v>170</v>
      </c>
      <c r="E2416" s="34" t="s">
        <v>172</v>
      </c>
      <c r="F2416" s="35">
        <v>44.95</v>
      </c>
      <c r="G2416" s="36">
        <v>0.1</v>
      </c>
      <c r="H2416" s="35">
        <v>40.46</v>
      </c>
      <c r="I2416" s="35">
        <v>27.95</v>
      </c>
      <c r="J2416">
        <v>8</v>
      </c>
      <c r="K2416">
        <v>3031</v>
      </c>
      <c r="L2416" s="37">
        <f t="shared" si="111"/>
        <v>323.68</v>
      </c>
      <c r="M2416" s="35">
        <f t="shared" si="112"/>
        <v>4.490000000000002</v>
      </c>
      <c r="N2416" s="35">
        <f t="shared" si="113"/>
        <v>100.08000000000001</v>
      </c>
    </row>
    <row r="2417" spans="1:14">
      <c r="A2417" s="33">
        <v>41362</v>
      </c>
      <c r="B2417" s="29">
        <v>1648</v>
      </c>
      <c r="C2417">
        <v>39</v>
      </c>
      <c r="D2417" s="34" t="s">
        <v>170</v>
      </c>
      <c r="E2417" s="34" t="s">
        <v>172</v>
      </c>
      <c r="F2417" s="35">
        <v>26.95</v>
      </c>
      <c r="G2417" s="36">
        <v>0</v>
      </c>
      <c r="H2417" s="35">
        <v>26.95</v>
      </c>
      <c r="I2417" s="35">
        <v>12.24</v>
      </c>
      <c r="J2417">
        <v>5</v>
      </c>
      <c r="K2417">
        <v>3031</v>
      </c>
      <c r="L2417" s="37">
        <f t="shared" si="111"/>
        <v>134.75</v>
      </c>
      <c r="M2417" s="35">
        <f t="shared" si="112"/>
        <v>0</v>
      </c>
      <c r="N2417" s="35">
        <f t="shared" si="113"/>
        <v>73.55</v>
      </c>
    </row>
    <row r="2418" spans="1:14">
      <c r="A2418" s="33">
        <v>41362</v>
      </c>
      <c r="B2418" s="29">
        <v>1648</v>
      </c>
      <c r="C2418">
        <v>20</v>
      </c>
      <c r="D2418" s="34" t="s">
        <v>170</v>
      </c>
      <c r="E2418" s="34" t="s">
        <v>172</v>
      </c>
      <c r="F2418" s="35">
        <v>16.95</v>
      </c>
      <c r="G2418" s="36">
        <v>0.2</v>
      </c>
      <c r="H2418" s="35">
        <v>13.56</v>
      </c>
      <c r="I2418" s="35">
        <v>6.76</v>
      </c>
      <c r="J2418">
        <v>9</v>
      </c>
      <c r="K2418">
        <v>3031</v>
      </c>
      <c r="L2418" s="37">
        <f t="shared" si="111"/>
        <v>122.04</v>
      </c>
      <c r="M2418" s="35">
        <f t="shared" si="112"/>
        <v>3.3899999999999988</v>
      </c>
      <c r="N2418" s="35">
        <f t="shared" si="113"/>
        <v>61.2</v>
      </c>
    </row>
    <row r="2419" spans="1:14">
      <c r="A2419" s="33">
        <v>41362</v>
      </c>
      <c r="B2419" s="29">
        <v>1648</v>
      </c>
      <c r="C2419">
        <v>9</v>
      </c>
      <c r="D2419" s="34" t="s">
        <v>170</v>
      </c>
      <c r="E2419" s="34" t="s">
        <v>172</v>
      </c>
      <c r="F2419" s="35">
        <v>48.95</v>
      </c>
      <c r="G2419" s="36">
        <v>0</v>
      </c>
      <c r="H2419" s="35">
        <v>48.95</v>
      </c>
      <c r="I2419" s="35">
        <v>24.52</v>
      </c>
      <c r="J2419">
        <v>15</v>
      </c>
      <c r="K2419">
        <v>3031</v>
      </c>
      <c r="L2419" s="37">
        <f t="shared" si="111"/>
        <v>734.25</v>
      </c>
      <c r="M2419" s="35">
        <f t="shared" si="112"/>
        <v>0</v>
      </c>
      <c r="N2419" s="35">
        <f t="shared" si="113"/>
        <v>366.45000000000005</v>
      </c>
    </row>
    <row r="2420" spans="1:14">
      <c r="A2420" s="33">
        <v>41362</v>
      </c>
      <c r="B2420" s="29">
        <v>1649</v>
      </c>
      <c r="C2420">
        <v>5</v>
      </c>
      <c r="D2420" s="34" t="s">
        <v>169</v>
      </c>
      <c r="E2420" s="34" t="s">
        <v>172</v>
      </c>
      <c r="F2420" s="35">
        <v>24.95</v>
      </c>
      <c r="G2420" s="36">
        <v>0.1</v>
      </c>
      <c r="H2420" s="35">
        <v>22.46</v>
      </c>
      <c r="I2420" s="35">
        <v>12.27</v>
      </c>
      <c r="J2420">
        <v>4</v>
      </c>
      <c r="K2420">
        <v>3025</v>
      </c>
      <c r="L2420" s="37">
        <f t="shared" si="111"/>
        <v>89.84</v>
      </c>
      <c r="M2420" s="35">
        <f t="shared" si="112"/>
        <v>2.4899999999999984</v>
      </c>
      <c r="N2420" s="35">
        <f t="shared" si="113"/>
        <v>40.760000000000005</v>
      </c>
    </row>
    <row r="2421" spans="1:14">
      <c r="A2421" s="33">
        <v>41362</v>
      </c>
      <c r="B2421" s="29">
        <v>1649</v>
      </c>
      <c r="C2421">
        <v>14</v>
      </c>
      <c r="D2421" s="34" t="s">
        <v>169</v>
      </c>
      <c r="E2421" s="34" t="s">
        <v>172</v>
      </c>
      <c r="F2421" s="35">
        <v>31.95</v>
      </c>
      <c r="G2421" s="36">
        <v>0</v>
      </c>
      <c r="H2421" s="35">
        <v>31.95</v>
      </c>
      <c r="I2421" s="35">
        <v>17.38</v>
      </c>
      <c r="J2421">
        <v>3</v>
      </c>
      <c r="K2421">
        <v>3025</v>
      </c>
      <c r="L2421" s="37">
        <f t="shared" si="111"/>
        <v>95.85</v>
      </c>
      <c r="M2421" s="35">
        <f t="shared" si="112"/>
        <v>0</v>
      </c>
      <c r="N2421" s="35">
        <f t="shared" si="113"/>
        <v>43.71</v>
      </c>
    </row>
    <row r="2422" spans="1:14">
      <c r="A2422" s="33">
        <v>41362</v>
      </c>
      <c r="B2422" s="29">
        <v>1650</v>
      </c>
      <c r="C2422">
        <v>32</v>
      </c>
      <c r="D2422" s="34" t="s">
        <v>170</v>
      </c>
      <c r="E2422" s="34" t="s">
        <v>172</v>
      </c>
      <c r="F2422" s="35">
        <v>22.95</v>
      </c>
      <c r="G2422" s="36">
        <v>0</v>
      </c>
      <c r="H2422" s="35">
        <v>22.95</v>
      </c>
      <c r="I2422" s="35">
        <v>11.78</v>
      </c>
      <c r="J2422">
        <v>16</v>
      </c>
      <c r="K2422">
        <v>3032</v>
      </c>
      <c r="L2422" s="37">
        <f t="shared" si="111"/>
        <v>367.2</v>
      </c>
      <c r="M2422" s="35">
        <f t="shared" si="112"/>
        <v>0</v>
      </c>
      <c r="N2422" s="35">
        <f t="shared" si="113"/>
        <v>178.72</v>
      </c>
    </row>
    <row r="2423" spans="1:14">
      <c r="A2423" s="33">
        <v>41362</v>
      </c>
      <c r="B2423" s="29">
        <v>1651</v>
      </c>
      <c r="C2423">
        <v>10</v>
      </c>
      <c r="D2423" s="34" t="s">
        <v>169</v>
      </c>
      <c r="E2423" s="34" t="s">
        <v>172</v>
      </c>
      <c r="F2423" s="35">
        <v>34.950000000000003</v>
      </c>
      <c r="G2423" s="36">
        <v>0</v>
      </c>
      <c r="H2423" s="35">
        <v>34.950000000000003</v>
      </c>
      <c r="I2423" s="35">
        <v>22.13</v>
      </c>
      <c r="J2423">
        <v>4</v>
      </c>
      <c r="K2423">
        <v>3014</v>
      </c>
      <c r="L2423" s="37">
        <f t="shared" si="111"/>
        <v>139.80000000000001</v>
      </c>
      <c r="M2423" s="35">
        <f t="shared" si="112"/>
        <v>0</v>
      </c>
      <c r="N2423" s="35">
        <f t="shared" si="113"/>
        <v>51.280000000000015</v>
      </c>
    </row>
    <row r="2424" spans="1:14">
      <c r="A2424" s="33">
        <v>41362</v>
      </c>
      <c r="B2424" s="29">
        <v>1652</v>
      </c>
      <c r="C2424">
        <v>2</v>
      </c>
      <c r="D2424" s="34" t="s">
        <v>170</v>
      </c>
      <c r="E2424" s="34" t="s">
        <v>172</v>
      </c>
      <c r="F2424" s="35">
        <v>44.95</v>
      </c>
      <c r="G2424" s="36">
        <v>0</v>
      </c>
      <c r="H2424" s="35">
        <v>44.95</v>
      </c>
      <c r="I2424" s="35">
        <v>27.95</v>
      </c>
      <c r="J2424">
        <v>5</v>
      </c>
      <c r="K2424">
        <v>3019</v>
      </c>
      <c r="L2424" s="37">
        <f t="shared" si="111"/>
        <v>224.75</v>
      </c>
      <c r="M2424" s="35">
        <f t="shared" si="112"/>
        <v>0</v>
      </c>
      <c r="N2424" s="35">
        <f t="shared" si="113"/>
        <v>85.000000000000014</v>
      </c>
    </row>
    <row r="2425" spans="1:14">
      <c r="A2425" s="33">
        <v>41362</v>
      </c>
      <c r="B2425" s="29">
        <v>1653</v>
      </c>
      <c r="C2425">
        <v>2</v>
      </c>
      <c r="D2425" s="34" t="s">
        <v>169</v>
      </c>
      <c r="E2425" s="34" t="s">
        <v>172</v>
      </c>
      <c r="F2425" s="35">
        <v>44.95</v>
      </c>
      <c r="G2425" s="36">
        <v>0</v>
      </c>
      <c r="H2425" s="35">
        <v>44.95</v>
      </c>
      <c r="I2425" s="35">
        <v>27.95</v>
      </c>
      <c r="J2425">
        <v>7</v>
      </c>
      <c r="K2425">
        <v>3018</v>
      </c>
      <c r="L2425" s="37">
        <f t="shared" si="111"/>
        <v>314.65000000000003</v>
      </c>
      <c r="M2425" s="35">
        <f t="shared" si="112"/>
        <v>0</v>
      </c>
      <c r="N2425" s="35">
        <f t="shared" si="113"/>
        <v>119.00000000000003</v>
      </c>
    </row>
    <row r="2426" spans="1:14">
      <c r="A2426" s="33">
        <v>41362</v>
      </c>
      <c r="B2426" s="29">
        <v>1654</v>
      </c>
      <c r="C2426">
        <v>49</v>
      </c>
      <c r="D2426" s="34" t="s">
        <v>170</v>
      </c>
      <c r="E2426" s="34" t="s">
        <v>172</v>
      </c>
      <c r="F2426" s="35">
        <v>63.95</v>
      </c>
      <c r="G2426" s="36">
        <v>0</v>
      </c>
      <c r="H2426" s="35">
        <v>63.95</v>
      </c>
      <c r="I2426" s="35">
        <v>27.1</v>
      </c>
      <c r="J2426">
        <v>4</v>
      </c>
      <c r="K2426">
        <v>3018</v>
      </c>
      <c r="L2426" s="37">
        <f t="shared" si="111"/>
        <v>255.8</v>
      </c>
      <c r="M2426" s="35">
        <f t="shared" si="112"/>
        <v>0</v>
      </c>
      <c r="N2426" s="35">
        <f t="shared" si="113"/>
        <v>147.4</v>
      </c>
    </row>
    <row r="2427" spans="1:14">
      <c r="A2427" s="33">
        <v>41362</v>
      </c>
      <c r="B2427" s="29">
        <v>1655</v>
      </c>
      <c r="C2427">
        <v>18</v>
      </c>
      <c r="D2427" s="34" t="s">
        <v>169</v>
      </c>
      <c r="E2427" s="34" t="s">
        <v>172</v>
      </c>
      <c r="F2427" s="35">
        <v>54.95</v>
      </c>
      <c r="G2427" s="36">
        <v>0</v>
      </c>
      <c r="H2427" s="35">
        <v>54.95</v>
      </c>
      <c r="I2427" s="35">
        <v>26.65</v>
      </c>
      <c r="J2427">
        <v>5</v>
      </c>
      <c r="K2427">
        <v>3010</v>
      </c>
      <c r="L2427" s="37">
        <f t="shared" si="111"/>
        <v>274.75</v>
      </c>
      <c r="M2427" s="35">
        <f t="shared" si="112"/>
        <v>0</v>
      </c>
      <c r="N2427" s="35">
        <f t="shared" si="113"/>
        <v>141.50000000000003</v>
      </c>
    </row>
    <row r="2428" spans="1:14">
      <c r="A2428" s="33">
        <v>41362</v>
      </c>
      <c r="B2428" s="29">
        <v>1656</v>
      </c>
      <c r="C2428">
        <v>50</v>
      </c>
      <c r="D2428" s="34" t="s">
        <v>170</v>
      </c>
      <c r="E2428" s="34" t="s">
        <v>172</v>
      </c>
      <c r="F2428" s="35">
        <v>24.95</v>
      </c>
      <c r="G2428" s="36">
        <v>0</v>
      </c>
      <c r="H2428" s="35">
        <v>24.95</v>
      </c>
      <c r="I2428" s="35">
        <v>12.14</v>
      </c>
      <c r="J2428">
        <v>2</v>
      </c>
      <c r="K2428">
        <v>3021</v>
      </c>
      <c r="L2428" s="37">
        <f t="shared" si="111"/>
        <v>49.9</v>
      </c>
      <c r="M2428" s="35">
        <f t="shared" si="112"/>
        <v>0</v>
      </c>
      <c r="N2428" s="35">
        <f t="shared" si="113"/>
        <v>25.619999999999997</v>
      </c>
    </row>
    <row r="2429" spans="1:14">
      <c r="A2429" s="33">
        <v>41362</v>
      </c>
      <c r="B2429" s="29">
        <v>1657</v>
      </c>
      <c r="C2429">
        <v>43</v>
      </c>
      <c r="D2429" s="34" t="s">
        <v>169</v>
      </c>
      <c r="E2429" s="34" t="s">
        <v>172</v>
      </c>
      <c r="F2429" s="35">
        <v>11.95</v>
      </c>
      <c r="G2429" s="36">
        <v>0</v>
      </c>
      <c r="H2429" s="35">
        <v>11.95</v>
      </c>
      <c r="I2429" s="35">
        <v>3.32</v>
      </c>
      <c r="J2429">
        <v>10</v>
      </c>
      <c r="K2429">
        <v>3023</v>
      </c>
      <c r="L2429" s="37">
        <f t="shared" si="111"/>
        <v>119.5</v>
      </c>
      <c r="M2429" s="35">
        <f t="shared" si="112"/>
        <v>0</v>
      </c>
      <c r="N2429" s="35">
        <f t="shared" si="113"/>
        <v>86.299999999999983</v>
      </c>
    </row>
    <row r="2430" spans="1:14">
      <c r="A2430" s="33">
        <v>41362</v>
      </c>
      <c r="B2430" s="29">
        <v>1658</v>
      </c>
      <c r="C2430">
        <v>34</v>
      </c>
      <c r="D2430" s="34" t="s">
        <v>170</v>
      </c>
      <c r="E2430" s="34" t="s">
        <v>172</v>
      </c>
      <c r="F2430" s="35">
        <v>37.950000000000003</v>
      </c>
      <c r="G2430" s="36">
        <v>0.1</v>
      </c>
      <c r="H2430" s="35">
        <v>34.159999999999997</v>
      </c>
      <c r="I2430" s="35">
        <v>15.35</v>
      </c>
      <c r="J2430">
        <v>15</v>
      </c>
      <c r="K2430">
        <v>3026</v>
      </c>
      <c r="L2430" s="37">
        <f t="shared" si="111"/>
        <v>512.4</v>
      </c>
      <c r="M2430" s="35">
        <f t="shared" si="112"/>
        <v>3.7900000000000063</v>
      </c>
      <c r="N2430" s="35">
        <f t="shared" si="113"/>
        <v>282.14999999999992</v>
      </c>
    </row>
    <row r="2431" spans="1:14">
      <c r="A2431" s="33">
        <v>41362</v>
      </c>
      <c r="B2431" s="29">
        <v>1659</v>
      </c>
      <c r="C2431">
        <v>31</v>
      </c>
      <c r="D2431" s="34" t="s">
        <v>169</v>
      </c>
      <c r="E2431" s="34" t="s">
        <v>172</v>
      </c>
      <c r="F2431" s="35">
        <v>0.95</v>
      </c>
      <c r="G2431" s="36">
        <v>0</v>
      </c>
      <c r="H2431" s="35">
        <v>0.95</v>
      </c>
      <c r="I2431" s="35">
        <v>0.34</v>
      </c>
      <c r="J2431">
        <v>7</v>
      </c>
      <c r="K2431">
        <v>3022</v>
      </c>
      <c r="L2431" s="37">
        <f t="shared" si="111"/>
        <v>6.6499999999999995</v>
      </c>
      <c r="M2431" s="35">
        <f t="shared" si="112"/>
        <v>0</v>
      </c>
      <c r="N2431" s="35">
        <f t="shared" si="113"/>
        <v>4.2699999999999996</v>
      </c>
    </row>
    <row r="2432" spans="1:14">
      <c r="A2432" s="33">
        <v>41362</v>
      </c>
      <c r="B2432" s="29">
        <v>1660</v>
      </c>
      <c r="C2432">
        <v>13</v>
      </c>
      <c r="D2432" s="34" t="s">
        <v>170</v>
      </c>
      <c r="E2432" s="34" t="s">
        <v>172</v>
      </c>
      <c r="F2432" s="35">
        <v>26.95</v>
      </c>
      <c r="G2432" s="36">
        <v>0</v>
      </c>
      <c r="H2432" s="35">
        <v>26.95</v>
      </c>
      <c r="I2432" s="35">
        <v>13.26</v>
      </c>
      <c r="J2432">
        <v>2</v>
      </c>
      <c r="K2432">
        <v>3031</v>
      </c>
      <c r="L2432" s="37">
        <f t="shared" si="111"/>
        <v>53.9</v>
      </c>
      <c r="M2432" s="35">
        <f t="shared" si="112"/>
        <v>0</v>
      </c>
      <c r="N2432" s="35">
        <f t="shared" si="113"/>
        <v>27.38</v>
      </c>
    </row>
    <row r="2433" spans="1:14">
      <c r="A2433" s="33">
        <v>41362</v>
      </c>
      <c r="B2433" s="29">
        <v>1660</v>
      </c>
      <c r="C2433">
        <v>44</v>
      </c>
      <c r="D2433" s="34" t="s">
        <v>170</v>
      </c>
      <c r="E2433" s="34" t="s">
        <v>172</v>
      </c>
      <c r="F2433" s="35">
        <v>38.950000000000003</v>
      </c>
      <c r="G2433" s="36">
        <v>0</v>
      </c>
      <c r="H2433" s="35">
        <v>38.950000000000003</v>
      </c>
      <c r="I2433" s="35">
        <v>24.76</v>
      </c>
      <c r="J2433">
        <v>28</v>
      </c>
      <c r="K2433">
        <v>3031</v>
      </c>
      <c r="L2433" s="37">
        <f t="shared" si="111"/>
        <v>1090.6000000000001</v>
      </c>
      <c r="M2433" s="35">
        <f t="shared" si="112"/>
        <v>0</v>
      </c>
      <c r="N2433" s="35">
        <f t="shared" si="113"/>
        <v>397.32000000000005</v>
      </c>
    </row>
    <row r="2434" spans="1:14">
      <c r="A2434" s="33">
        <v>41362</v>
      </c>
      <c r="B2434" s="29">
        <v>1660</v>
      </c>
      <c r="C2434">
        <v>42</v>
      </c>
      <c r="D2434" s="34" t="s">
        <v>170</v>
      </c>
      <c r="E2434" s="34" t="s">
        <v>172</v>
      </c>
      <c r="F2434" s="35">
        <v>35.950000000000003</v>
      </c>
      <c r="G2434" s="36">
        <v>0.1</v>
      </c>
      <c r="H2434" s="35">
        <v>32.36</v>
      </c>
      <c r="I2434" s="35">
        <v>20.25</v>
      </c>
      <c r="J2434">
        <v>2</v>
      </c>
      <c r="K2434">
        <v>3031</v>
      </c>
      <c r="L2434" s="37">
        <f t="shared" si="111"/>
        <v>64.72</v>
      </c>
      <c r="M2434" s="35">
        <f t="shared" si="112"/>
        <v>3.5900000000000034</v>
      </c>
      <c r="N2434" s="35">
        <f t="shared" si="113"/>
        <v>24.22</v>
      </c>
    </row>
    <row r="2435" spans="1:14">
      <c r="A2435" s="33">
        <v>41362</v>
      </c>
      <c r="B2435" s="29">
        <v>1660</v>
      </c>
      <c r="C2435">
        <v>27</v>
      </c>
      <c r="D2435" s="34" t="s">
        <v>170</v>
      </c>
      <c r="E2435" s="34" t="s">
        <v>172</v>
      </c>
      <c r="F2435" s="35">
        <v>4.95</v>
      </c>
      <c r="G2435" s="36">
        <v>0</v>
      </c>
      <c r="H2435" s="35">
        <v>4.95</v>
      </c>
      <c r="I2435" s="35">
        <v>1.82</v>
      </c>
      <c r="J2435">
        <v>5</v>
      </c>
      <c r="K2435">
        <v>3031</v>
      </c>
      <c r="L2435" s="37">
        <f t="shared" ref="L2435:L2498" si="114">H2435*J2435</f>
        <v>24.75</v>
      </c>
      <c r="M2435" s="35">
        <f t="shared" ref="M2435:M2498" si="115">F2435-H2435</f>
        <v>0</v>
      </c>
      <c r="N2435" s="35">
        <f t="shared" ref="N2435:N2498" si="116">(H2435-I2435)*J2435</f>
        <v>15.649999999999999</v>
      </c>
    </row>
    <row r="2436" spans="1:14">
      <c r="A2436" s="33">
        <v>41362</v>
      </c>
      <c r="B2436" s="29">
        <v>1660</v>
      </c>
      <c r="C2436">
        <v>33</v>
      </c>
      <c r="D2436" s="34" t="s">
        <v>170</v>
      </c>
      <c r="E2436" s="34" t="s">
        <v>172</v>
      </c>
      <c r="F2436" s="35">
        <v>19.95</v>
      </c>
      <c r="G2436" s="36">
        <v>0</v>
      </c>
      <c r="H2436" s="35">
        <v>19.95</v>
      </c>
      <c r="I2436" s="35">
        <v>9.7799999999999994</v>
      </c>
      <c r="J2436">
        <v>20</v>
      </c>
      <c r="K2436">
        <v>3031</v>
      </c>
      <c r="L2436" s="37">
        <f t="shared" si="114"/>
        <v>399</v>
      </c>
      <c r="M2436" s="35">
        <f t="shared" si="115"/>
        <v>0</v>
      </c>
      <c r="N2436" s="35">
        <f t="shared" si="116"/>
        <v>203.4</v>
      </c>
    </row>
    <row r="2437" spans="1:14">
      <c r="A2437" s="33">
        <v>41362</v>
      </c>
      <c r="B2437" s="29">
        <v>1661</v>
      </c>
      <c r="C2437">
        <v>35</v>
      </c>
      <c r="D2437" s="34" t="s">
        <v>169</v>
      </c>
      <c r="E2437" s="34" t="s">
        <v>172</v>
      </c>
      <c r="F2437" s="35">
        <v>0.95</v>
      </c>
      <c r="G2437" s="36">
        <v>0</v>
      </c>
      <c r="H2437" s="35">
        <v>0.95</v>
      </c>
      <c r="I2437" s="35">
        <v>0.47</v>
      </c>
      <c r="J2437">
        <v>17</v>
      </c>
      <c r="K2437">
        <v>3016</v>
      </c>
      <c r="L2437" s="37">
        <f t="shared" si="114"/>
        <v>16.149999999999999</v>
      </c>
      <c r="M2437" s="35">
        <f t="shared" si="115"/>
        <v>0</v>
      </c>
      <c r="N2437" s="35">
        <f t="shared" si="116"/>
        <v>8.16</v>
      </c>
    </row>
    <row r="2438" spans="1:14">
      <c r="A2438" s="33">
        <v>41362</v>
      </c>
      <c r="B2438" s="29">
        <v>1662</v>
      </c>
      <c r="C2438">
        <v>8</v>
      </c>
      <c r="D2438" s="34" t="s">
        <v>170</v>
      </c>
      <c r="E2438" s="34" t="s">
        <v>172</v>
      </c>
      <c r="F2438" s="35">
        <v>7.95</v>
      </c>
      <c r="G2438" s="36">
        <v>0</v>
      </c>
      <c r="H2438" s="35">
        <v>7.95</v>
      </c>
      <c r="I2438" s="35">
        <v>4.53</v>
      </c>
      <c r="J2438">
        <v>7</v>
      </c>
      <c r="K2438">
        <v>3019</v>
      </c>
      <c r="L2438" s="37">
        <f t="shared" si="114"/>
        <v>55.65</v>
      </c>
      <c r="M2438" s="35">
        <f t="shared" si="115"/>
        <v>0</v>
      </c>
      <c r="N2438" s="35">
        <f t="shared" si="116"/>
        <v>23.939999999999998</v>
      </c>
    </row>
    <row r="2439" spans="1:14">
      <c r="A2439" s="33">
        <v>41362</v>
      </c>
      <c r="B2439" s="29">
        <v>1662</v>
      </c>
      <c r="C2439">
        <v>11</v>
      </c>
      <c r="D2439" s="34" t="s">
        <v>170</v>
      </c>
      <c r="E2439" s="34" t="s">
        <v>172</v>
      </c>
      <c r="F2439" s="35">
        <v>65.95</v>
      </c>
      <c r="G2439" s="36">
        <v>0</v>
      </c>
      <c r="H2439" s="35">
        <v>65.95</v>
      </c>
      <c r="I2439" s="35">
        <v>37.97</v>
      </c>
      <c r="J2439">
        <v>4</v>
      </c>
      <c r="K2439">
        <v>3019</v>
      </c>
      <c r="L2439" s="37">
        <f t="shared" si="114"/>
        <v>263.8</v>
      </c>
      <c r="M2439" s="35">
        <f t="shared" si="115"/>
        <v>0</v>
      </c>
      <c r="N2439" s="35">
        <f t="shared" si="116"/>
        <v>111.92000000000002</v>
      </c>
    </row>
    <row r="2440" spans="1:14">
      <c r="A2440" s="33">
        <v>41362</v>
      </c>
      <c r="B2440" s="29">
        <v>1663</v>
      </c>
      <c r="C2440">
        <v>14</v>
      </c>
      <c r="D2440" s="34" t="s">
        <v>169</v>
      </c>
      <c r="E2440" s="34" t="s">
        <v>172</v>
      </c>
      <c r="F2440" s="35">
        <v>31.95</v>
      </c>
      <c r="G2440" s="36">
        <v>0</v>
      </c>
      <c r="H2440" s="35">
        <v>31.95</v>
      </c>
      <c r="I2440" s="35">
        <v>17.38</v>
      </c>
      <c r="J2440">
        <v>1</v>
      </c>
      <c r="K2440">
        <v>3029</v>
      </c>
      <c r="L2440" s="37">
        <f t="shared" si="114"/>
        <v>31.95</v>
      </c>
      <c r="M2440" s="35">
        <f t="shared" si="115"/>
        <v>0</v>
      </c>
      <c r="N2440" s="35">
        <f t="shared" si="116"/>
        <v>14.57</v>
      </c>
    </row>
    <row r="2441" spans="1:14">
      <c r="A2441" s="33">
        <v>41362</v>
      </c>
      <c r="B2441" s="29">
        <v>1664</v>
      </c>
      <c r="C2441">
        <v>16</v>
      </c>
      <c r="D2441" s="34" t="s">
        <v>170</v>
      </c>
      <c r="E2441" s="34" t="s">
        <v>172</v>
      </c>
      <c r="F2441" s="35">
        <v>27.95</v>
      </c>
      <c r="G2441" s="36">
        <v>0</v>
      </c>
      <c r="H2441" s="35">
        <v>27.95</v>
      </c>
      <c r="I2441" s="35">
        <v>15.85</v>
      </c>
      <c r="J2441">
        <v>2</v>
      </c>
      <c r="K2441">
        <v>3011</v>
      </c>
      <c r="L2441" s="37">
        <f t="shared" si="114"/>
        <v>55.9</v>
      </c>
      <c r="M2441" s="35">
        <f t="shared" si="115"/>
        <v>0</v>
      </c>
      <c r="N2441" s="35">
        <f t="shared" si="116"/>
        <v>24.2</v>
      </c>
    </row>
    <row r="2442" spans="1:14">
      <c r="A2442" s="33">
        <v>41363</v>
      </c>
      <c r="B2442" s="29">
        <v>1665</v>
      </c>
      <c r="C2442">
        <v>40</v>
      </c>
      <c r="D2442" s="34" t="s">
        <v>173</v>
      </c>
      <c r="E2442" s="34" t="s">
        <v>168</v>
      </c>
      <c r="F2442" s="35">
        <v>16.95</v>
      </c>
      <c r="G2442" s="36">
        <v>0</v>
      </c>
      <c r="H2442" s="35">
        <v>16.95</v>
      </c>
      <c r="I2442" s="35">
        <v>6.53</v>
      </c>
      <c r="J2442">
        <v>18</v>
      </c>
      <c r="K2442">
        <v>3015</v>
      </c>
      <c r="L2442" s="37">
        <f t="shared" si="114"/>
        <v>305.09999999999997</v>
      </c>
      <c r="M2442" s="35">
        <f t="shared" si="115"/>
        <v>0</v>
      </c>
      <c r="N2442" s="35">
        <f t="shared" si="116"/>
        <v>187.55999999999997</v>
      </c>
    </row>
    <row r="2443" spans="1:14">
      <c r="A2443" s="33">
        <v>41363</v>
      </c>
      <c r="B2443" s="29">
        <v>1665</v>
      </c>
      <c r="C2443">
        <v>12</v>
      </c>
      <c r="D2443" s="34" t="s">
        <v>173</v>
      </c>
      <c r="E2443" s="34" t="s">
        <v>168</v>
      </c>
      <c r="F2443" s="35">
        <v>47.95</v>
      </c>
      <c r="G2443" s="36">
        <v>0</v>
      </c>
      <c r="H2443" s="35">
        <v>47.95</v>
      </c>
      <c r="I2443" s="35">
        <v>20.7</v>
      </c>
      <c r="J2443">
        <v>1</v>
      </c>
      <c r="K2443">
        <v>3015</v>
      </c>
      <c r="L2443" s="37">
        <f t="shared" si="114"/>
        <v>47.95</v>
      </c>
      <c r="M2443" s="35">
        <f t="shared" si="115"/>
        <v>0</v>
      </c>
      <c r="N2443" s="35">
        <f t="shared" si="116"/>
        <v>27.250000000000004</v>
      </c>
    </row>
    <row r="2444" spans="1:14">
      <c r="A2444" s="33">
        <v>41363</v>
      </c>
      <c r="B2444" s="29">
        <v>1665</v>
      </c>
      <c r="C2444">
        <v>19</v>
      </c>
      <c r="D2444" s="34" t="s">
        <v>173</v>
      </c>
      <c r="E2444" s="34" t="s">
        <v>168</v>
      </c>
      <c r="F2444" s="35">
        <v>49.95</v>
      </c>
      <c r="G2444" s="36">
        <v>0</v>
      </c>
      <c r="H2444" s="35">
        <v>49.95</v>
      </c>
      <c r="I2444" s="35">
        <v>24.77</v>
      </c>
      <c r="J2444">
        <v>33</v>
      </c>
      <c r="K2444">
        <v>3015</v>
      </c>
      <c r="L2444" s="37">
        <f t="shared" si="114"/>
        <v>1648.3500000000001</v>
      </c>
      <c r="M2444" s="35">
        <f t="shared" si="115"/>
        <v>0</v>
      </c>
      <c r="N2444" s="35">
        <f t="shared" si="116"/>
        <v>830.94</v>
      </c>
    </row>
    <row r="2445" spans="1:14">
      <c r="A2445" s="33">
        <v>41363</v>
      </c>
      <c r="B2445" s="29">
        <v>1666</v>
      </c>
      <c r="C2445">
        <v>21</v>
      </c>
      <c r="D2445" s="34" t="s">
        <v>171</v>
      </c>
      <c r="E2445" s="34" t="s">
        <v>168</v>
      </c>
      <c r="F2445" s="35">
        <v>26.95</v>
      </c>
      <c r="G2445" s="36">
        <v>0</v>
      </c>
      <c r="H2445" s="35">
        <v>26.95</v>
      </c>
      <c r="I2445" s="35">
        <v>12.42</v>
      </c>
      <c r="J2445">
        <v>17</v>
      </c>
      <c r="K2445">
        <v>3027</v>
      </c>
      <c r="L2445" s="37">
        <f t="shared" si="114"/>
        <v>458.15</v>
      </c>
      <c r="M2445" s="35">
        <f t="shared" si="115"/>
        <v>0</v>
      </c>
      <c r="N2445" s="35">
        <f t="shared" si="116"/>
        <v>247.01</v>
      </c>
    </row>
    <row r="2446" spans="1:14">
      <c r="A2446" s="33">
        <v>41363</v>
      </c>
      <c r="B2446" s="29">
        <v>1667</v>
      </c>
      <c r="C2446">
        <v>6</v>
      </c>
      <c r="D2446" s="34" t="s">
        <v>173</v>
      </c>
      <c r="E2446" s="34" t="s">
        <v>168</v>
      </c>
      <c r="F2446" s="35">
        <v>55.95</v>
      </c>
      <c r="G2446" s="36">
        <v>0</v>
      </c>
      <c r="H2446" s="35">
        <v>55.95</v>
      </c>
      <c r="I2446" s="35">
        <v>16.059999999999999</v>
      </c>
      <c r="J2446">
        <v>21</v>
      </c>
      <c r="K2446">
        <v>3021</v>
      </c>
      <c r="L2446" s="37">
        <f t="shared" si="114"/>
        <v>1174.95</v>
      </c>
      <c r="M2446" s="35">
        <f t="shared" si="115"/>
        <v>0</v>
      </c>
      <c r="N2446" s="35">
        <f t="shared" si="116"/>
        <v>837.69</v>
      </c>
    </row>
    <row r="2447" spans="1:14">
      <c r="A2447" s="33">
        <v>41363</v>
      </c>
      <c r="B2447" s="29">
        <v>1668</v>
      </c>
      <c r="C2447">
        <v>30</v>
      </c>
      <c r="D2447" s="34" t="s">
        <v>171</v>
      </c>
      <c r="E2447" s="34" t="s">
        <v>168</v>
      </c>
      <c r="F2447" s="35">
        <v>10.95</v>
      </c>
      <c r="G2447" s="36">
        <v>0</v>
      </c>
      <c r="H2447" s="35">
        <v>10.95</v>
      </c>
      <c r="I2447" s="35">
        <v>4.8</v>
      </c>
      <c r="J2447">
        <v>7</v>
      </c>
      <c r="K2447">
        <v>3014</v>
      </c>
      <c r="L2447" s="37">
        <f t="shared" si="114"/>
        <v>76.649999999999991</v>
      </c>
      <c r="M2447" s="35">
        <f t="shared" si="115"/>
        <v>0</v>
      </c>
      <c r="N2447" s="35">
        <f t="shared" si="116"/>
        <v>43.05</v>
      </c>
    </row>
    <row r="2448" spans="1:14">
      <c r="A2448" s="33">
        <v>41363</v>
      </c>
      <c r="B2448" s="29">
        <v>1669</v>
      </c>
      <c r="C2448">
        <v>4</v>
      </c>
      <c r="D2448" s="34" t="s">
        <v>173</v>
      </c>
      <c r="E2448" s="34" t="s">
        <v>168</v>
      </c>
      <c r="F2448" s="35">
        <v>73.95</v>
      </c>
      <c r="G2448" s="36">
        <v>0</v>
      </c>
      <c r="H2448" s="35">
        <v>73.95</v>
      </c>
      <c r="I2448" s="35">
        <v>38.86</v>
      </c>
      <c r="J2448">
        <v>2</v>
      </c>
      <c r="K2448">
        <v>3012</v>
      </c>
      <c r="L2448" s="37">
        <f t="shared" si="114"/>
        <v>147.9</v>
      </c>
      <c r="M2448" s="35">
        <f t="shared" si="115"/>
        <v>0</v>
      </c>
      <c r="N2448" s="35">
        <f t="shared" si="116"/>
        <v>70.180000000000007</v>
      </c>
    </row>
    <row r="2449" spans="1:14">
      <c r="A2449" s="33">
        <v>41363</v>
      </c>
      <c r="B2449" s="29">
        <v>1669</v>
      </c>
      <c r="C2449">
        <v>44</v>
      </c>
      <c r="D2449" s="34" t="s">
        <v>173</v>
      </c>
      <c r="E2449" s="34" t="s">
        <v>168</v>
      </c>
      <c r="F2449" s="35">
        <v>38.950000000000003</v>
      </c>
      <c r="G2449" s="36">
        <v>0</v>
      </c>
      <c r="H2449" s="35">
        <v>38.950000000000003</v>
      </c>
      <c r="I2449" s="35">
        <v>24.76</v>
      </c>
      <c r="J2449">
        <v>27</v>
      </c>
      <c r="K2449">
        <v>3012</v>
      </c>
      <c r="L2449" s="37">
        <f t="shared" si="114"/>
        <v>1051.6500000000001</v>
      </c>
      <c r="M2449" s="35">
        <f t="shared" si="115"/>
        <v>0</v>
      </c>
      <c r="N2449" s="35">
        <f t="shared" si="116"/>
        <v>383.13000000000005</v>
      </c>
    </row>
    <row r="2450" spans="1:14">
      <c r="A2450" s="33">
        <v>41363</v>
      </c>
      <c r="B2450" s="29">
        <v>1669</v>
      </c>
      <c r="C2450">
        <v>16</v>
      </c>
      <c r="D2450" s="34" t="s">
        <v>173</v>
      </c>
      <c r="E2450" s="34" t="s">
        <v>168</v>
      </c>
      <c r="F2450" s="35">
        <v>27.95</v>
      </c>
      <c r="G2450" s="36">
        <v>0</v>
      </c>
      <c r="H2450" s="35">
        <v>27.95</v>
      </c>
      <c r="I2450" s="35">
        <v>15.85</v>
      </c>
      <c r="J2450">
        <v>2</v>
      </c>
      <c r="K2450">
        <v>3012</v>
      </c>
      <c r="L2450" s="37">
        <f t="shared" si="114"/>
        <v>55.9</v>
      </c>
      <c r="M2450" s="35">
        <f t="shared" si="115"/>
        <v>0</v>
      </c>
      <c r="N2450" s="35">
        <f t="shared" si="116"/>
        <v>24.2</v>
      </c>
    </row>
    <row r="2451" spans="1:14">
      <c r="A2451" s="33">
        <v>41363</v>
      </c>
      <c r="B2451" s="29">
        <v>1669</v>
      </c>
      <c r="C2451">
        <v>5</v>
      </c>
      <c r="D2451" s="34" t="s">
        <v>173</v>
      </c>
      <c r="E2451" s="34" t="s">
        <v>168</v>
      </c>
      <c r="F2451" s="35">
        <v>24.95</v>
      </c>
      <c r="G2451" s="36">
        <v>0</v>
      </c>
      <c r="H2451" s="35">
        <v>24.95</v>
      </c>
      <c r="I2451" s="35">
        <v>12.27</v>
      </c>
      <c r="J2451">
        <v>5</v>
      </c>
      <c r="K2451">
        <v>3012</v>
      </c>
      <c r="L2451" s="37">
        <f t="shared" si="114"/>
        <v>124.75</v>
      </c>
      <c r="M2451" s="35">
        <f t="shared" si="115"/>
        <v>0</v>
      </c>
      <c r="N2451" s="35">
        <f t="shared" si="116"/>
        <v>63.4</v>
      </c>
    </row>
    <row r="2452" spans="1:14">
      <c r="A2452" s="33">
        <v>41363</v>
      </c>
      <c r="B2452" s="29">
        <v>1669</v>
      </c>
      <c r="C2452">
        <v>5</v>
      </c>
      <c r="D2452" s="34" t="s">
        <v>173</v>
      </c>
      <c r="E2452" s="34" t="s">
        <v>168</v>
      </c>
      <c r="F2452" s="35">
        <v>24.95</v>
      </c>
      <c r="G2452" s="36">
        <v>0</v>
      </c>
      <c r="H2452" s="35">
        <v>24.95</v>
      </c>
      <c r="I2452" s="35">
        <v>12.27</v>
      </c>
      <c r="J2452">
        <v>3</v>
      </c>
      <c r="K2452">
        <v>3012</v>
      </c>
      <c r="L2452" s="37">
        <f t="shared" si="114"/>
        <v>74.849999999999994</v>
      </c>
      <c r="M2452" s="35">
        <f t="shared" si="115"/>
        <v>0</v>
      </c>
      <c r="N2452" s="35">
        <f t="shared" si="116"/>
        <v>38.04</v>
      </c>
    </row>
    <row r="2453" spans="1:14">
      <c r="A2453" s="33">
        <v>41363</v>
      </c>
      <c r="B2453" s="29">
        <v>1670</v>
      </c>
      <c r="C2453">
        <v>22</v>
      </c>
      <c r="D2453" s="34" t="s">
        <v>171</v>
      </c>
      <c r="E2453" s="34" t="s">
        <v>168</v>
      </c>
      <c r="F2453" s="35">
        <v>0.95</v>
      </c>
      <c r="G2453" s="36">
        <v>0</v>
      </c>
      <c r="H2453" s="35">
        <v>0.95</v>
      </c>
      <c r="I2453" s="35">
        <v>0.56999999999999995</v>
      </c>
      <c r="J2453">
        <v>18</v>
      </c>
      <c r="K2453">
        <v>3031</v>
      </c>
      <c r="L2453" s="37">
        <f t="shared" si="114"/>
        <v>17.099999999999998</v>
      </c>
      <c r="M2453" s="35">
        <f t="shared" si="115"/>
        <v>0</v>
      </c>
      <c r="N2453" s="35">
        <f t="shared" si="116"/>
        <v>6.84</v>
      </c>
    </row>
    <row r="2454" spans="1:14">
      <c r="A2454" s="33">
        <v>41363</v>
      </c>
      <c r="B2454" s="29">
        <v>1671</v>
      </c>
      <c r="C2454">
        <v>19</v>
      </c>
      <c r="D2454" s="34" t="s">
        <v>171</v>
      </c>
      <c r="E2454" s="34" t="s">
        <v>168</v>
      </c>
      <c r="F2454" s="35">
        <v>49.95</v>
      </c>
      <c r="G2454" s="36">
        <v>0</v>
      </c>
      <c r="H2454" s="35">
        <v>49.95</v>
      </c>
      <c r="I2454" s="35">
        <v>24.77</v>
      </c>
      <c r="J2454">
        <v>29</v>
      </c>
      <c r="K2454">
        <v>3022</v>
      </c>
      <c r="L2454" s="37">
        <f t="shared" si="114"/>
        <v>1448.5500000000002</v>
      </c>
      <c r="M2454" s="35">
        <f t="shared" si="115"/>
        <v>0</v>
      </c>
      <c r="N2454" s="35">
        <f t="shared" si="116"/>
        <v>730.22000000000014</v>
      </c>
    </row>
    <row r="2455" spans="1:14">
      <c r="A2455" s="33">
        <v>41363</v>
      </c>
      <c r="B2455" s="29">
        <v>1672</v>
      </c>
      <c r="C2455">
        <v>20</v>
      </c>
      <c r="D2455" s="34" t="s">
        <v>173</v>
      </c>
      <c r="E2455" s="34" t="s">
        <v>168</v>
      </c>
      <c r="F2455" s="35">
        <v>16.95</v>
      </c>
      <c r="G2455" s="36">
        <v>0.1</v>
      </c>
      <c r="H2455" s="35">
        <v>15.26</v>
      </c>
      <c r="I2455" s="35">
        <v>6.76</v>
      </c>
      <c r="J2455">
        <v>20</v>
      </c>
      <c r="K2455">
        <v>3013</v>
      </c>
      <c r="L2455" s="37">
        <f t="shared" si="114"/>
        <v>305.2</v>
      </c>
      <c r="M2455" s="35">
        <f t="shared" si="115"/>
        <v>1.6899999999999995</v>
      </c>
      <c r="N2455" s="35">
        <f t="shared" si="116"/>
        <v>170</v>
      </c>
    </row>
    <row r="2456" spans="1:14">
      <c r="A2456" s="33">
        <v>41363</v>
      </c>
      <c r="B2456" s="29">
        <v>1673</v>
      </c>
      <c r="C2456">
        <v>32</v>
      </c>
      <c r="D2456" s="34" t="s">
        <v>173</v>
      </c>
      <c r="E2456" s="34" t="s">
        <v>168</v>
      </c>
      <c r="F2456" s="35">
        <v>22.95</v>
      </c>
      <c r="G2456" s="36">
        <v>0</v>
      </c>
      <c r="H2456" s="35">
        <v>22.95</v>
      </c>
      <c r="I2456" s="35">
        <v>11.78</v>
      </c>
      <c r="J2456">
        <v>4</v>
      </c>
      <c r="K2456">
        <v>3013</v>
      </c>
      <c r="L2456" s="37">
        <f t="shared" si="114"/>
        <v>91.8</v>
      </c>
      <c r="M2456" s="35">
        <f t="shared" si="115"/>
        <v>0</v>
      </c>
      <c r="N2456" s="35">
        <f t="shared" si="116"/>
        <v>44.68</v>
      </c>
    </row>
    <row r="2457" spans="1:14">
      <c r="A2457" s="33">
        <v>41363</v>
      </c>
      <c r="B2457" s="29">
        <v>1674</v>
      </c>
      <c r="C2457">
        <v>24</v>
      </c>
      <c r="D2457" s="34" t="s">
        <v>171</v>
      </c>
      <c r="E2457" s="34" t="s">
        <v>168</v>
      </c>
      <c r="F2457" s="35">
        <v>27.95</v>
      </c>
      <c r="G2457" s="36">
        <v>0</v>
      </c>
      <c r="H2457" s="35">
        <v>27.95</v>
      </c>
      <c r="I2457" s="35">
        <v>16.8</v>
      </c>
      <c r="J2457">
        <v>32</v>
      </c>
      <c r="K2457">
        <v>3022</v>
      </c>
      <c r="L2457" s="37">
        <f t="shared" si="114"/>
        <v>894.4</v>
      </c>
      <c r="M2457" s="35">
        <f t="shared" si="115"/>
        <v>0</v>
      </c>
      <c r="N2457" s="35">
        <f t="shared" si="116"/>
        <v>356.79999999999995</v>
      </c>
    </row>
    <row r="2458" spans="1:14">
      <c r="A2458" s="33">
        <v>41363</v>
      </c>
      <c r="B2458" s="29">
        <v>1675</v>
      </c>
      <c r="C2458">
        <v>37</v>
      </c>
      <c r="D2458" s="34" t="s">
        <v>173</v>
      </c>
      <c r="E2458" s="34" t="s">
        <v>168</v>
      </c>
      <c r="F2458" s="35">
        <v>24.95</v>
      </c>
      <c r="G2458" s="36">
        <v>0</v>
      </c>
      <c r="H2458" s="35">
        <v>24.95</v>
      </c>
      <c r="I2458" s="35">
        <v>9.3800000000000008</v>
      </c>
      <c r="J2458">
        <v>6</v>
      </c>
      <c r="K2458">
        <v>3023</v>
      </c>
      <c r="L2458" s="37">
        <f t="shared" si="114"/>
        <v>149.69999999999999</v>
      </c>
      <c r="M2458" s="35">
        <f t="shared" si="115"/>
        <v>0</v>
      </c>
      <c r="N2458" s="35">
        <f t="shared" si="116"/>
        <v>93.419999999999987</v>
      </c>
    </row>
    <row r="2459" spans="1:14">
      <c r="A2459" s="33">
        <v>41363</v>
      </c>
      <c r="B2459" s="29">
        <v>1675</v>
      </c>
      <c r="C2459">
        <v>33</v>
      </c>
      <c r="D2459" s="34" t="s">
        <v>173</v>
      </c>
      <c r="E2459" s="34" t="s">
        <v>168</v>
      </c>
      <c r="F2459" s="35">
        <v>19.95</v>
      </c>
      <c r="G2459" s="36">
        <v>0</v>
      </c>
      <c r="H2459" s="35">
        <v>19.95</v>
      </c>
      <c r="I2459" s="35">
        <v>9.7799999999999994</v>
      </c>
      <c r="J2459">
        <v>20</v>
      </c>
      <c r="K2459">
        <v>3023</v>
      </c>
      <c r="L2459" s="37">
        <f t="shared" si="114"/>
        <v>399</v>
      </c>
      <c r="M2459" s="35">
        <f t="shared" si="115"/>
        <v>0</v>
      </c>
      <c r="N2459" s="35">
        <f t="shared" si="116"/>
        <v>203.4</v>
      </c>
    </row>
    <row r="2460" spans="1:14">
      <c r="A2460" s="33">
        <v>41363</v>
      </c>
      <c r="B2460" s="29">
        <v>1676</v>
      </c>
      <c r="C2460">
        <v>41</v>
      </c>
      <c r="D2460" s="34" t="s">
        <v>171</v>
      </c>
      <c r="E2460" s="34" t="s">
        <v>168</v>
      </c>
      <c r="F2460" s="35">
        <v>18.95</v>
      </c>
      <c r="G2460" s="36">
        <v>0.1</v>
      </c>
      <c r="H2460" s="35">
        <v>17.059999999999999</v>
      </c>
      <c r="I2460" s="35">
        <v>9.98</v>
      </c>
      <c r="J2460">
        <v>17</v>
      </c>
      <c r="K2460">
        <v>3027</v>
      </c>
      <c r="L2460" s="37">
        <f t="shared" si="114"/>
        <v>290.02</v>
      </c>
      <c r="M2460" s="35">
        <f t="shared" si="115"/>
        <v>1.8900000000000006</v>
      </c>
      <c r="N2460" s="35">
        <f t="shared" si="116"/>
        <v>120.35999999999997</v>
      </c>
    </row>
    <row r="2461" spans="1:14">
      <c r="A2461" s="33">
        <v>41363</v>
      </c>
      <c r="B2461" s="29">
        <v>1677</v>
      </c>
      <c r="C2461">
        <v>26</v>
      </c>
      <c r="D2461" s="34" t="s">
        <v>171</v>
      </c>
      <c r="E2461" s="34" t="s">
        <v>168</v>
      </c>
      <c r="F2461" s="35">
        <v>0.95</v>
      </c>
      <c r="G2461" s="36">
        <v>0</v>
      </c>
      <c r="H2461" s="35">
        <v>0.95</v>
      </c>
      <c r="I2461" s="35">
        <v>0.42</v>
      </c>
      <c r="J2461">
        <v>12</v>
      </c>
      <c r="K2461">
        <v>3020</v>
      </c>
      <c r="L2461" s="37">
        <f t="shared" si="114"/>
        <v>11.399999999999999</v>
      </c>
      <c r="M2461" s="35">
        <f t="shared" si="115"/>
        <v>0</v>
      </c>
      <c r="N2461" s="35">
        <f t="shared" si="116"/>
        <v>6.36</v>
      </c>
    </row>
    <row r="2462" spans="1:14">
      <c r="A2462" s="33">
        <v>41363</v>
      </c>
      <c r="B2462" s="29">
        <v>1678</v>
      </c>
      <c r="C2462">
        <v>45</v>
      </c>
      <c r="D2462" s="34" t="s">
        <v>173</v>
      </c>
      <c r="E2462" s="34" t="s">
        <v>168</v>
      </c>
      <c r="F2462" s="35">
        <v>38.950000000000003</v>
      </c>
      <c r="G2462" s="36">
        <v>0</v>
      </c>
      <c r="H2462" s="35">
        <v>38.950000000000003</v>
      </c>
      <c r="I2462" s="35">
        <v>22.33</v>
      </c>
      <c r="J2462">
        <v>3</v>
      </c>
      <c r="K2462">
        <v>3027</v>
      </c>
      <c r="L2462" s="37">
        <f t="shared" si="114"/>
        <v>116.85000000000001</v>
      </c>
      <c r="M2462" s="35">
        <f t="shared" si="115"/>
        <v>0</v>
      </c>
      <c r="N2462" s="35">
        <f t="shared" si="116"/>
        <v>49.860000000000014</v>
      </c>
    </row>
    <row r="2463" spans="1:14">
      <c r="A2463" s="33">
        <v>41363</v>
      </c>
      <c r="B2463" s="29">
        <v>1678</v>
      </c>
      <c r="C2463">
        <v>43</v>
      </c>
      <c r="D2463" s="34" t="s">
        <v>173</v>
      </c>
      <c r="E2463" s="34" t="s">
        <v>168</v>
      </c>
      <c r="F2463" s="35">
        <v>11.95</v>
      </c>
      <c r="G2463" s="36">
        <v>0</v>
      </c>
      <c r="H2463" s="35">
        <v>11.95</v>
      </c>
      <c r="I2463" s="35">
        <v>3.32</v>
      </c>
      <c r="J2463">
        <v>2</v>
      </c>
      <c r="K2463">
        <v>3027</v>
      </c>
      <c r="L2463" s="37">
        <f t="shared" si="114"/>
        <v>23.9</v>
      </c>
      <c r="M2463" s="35">
        <f t="shared" si="115"/>
        <v>0</v>
      </c>
      <c r="N2463" s="35">
        <f t="shared" si="116"/>
        <v>17.259999999999998</v>
      </c>
    </row>
    <row r="2464" spans="1:14">
      <c r="A2464" s="33">
        <v>41363</v>
      </c>
      <c r="B2464" s="29">
        <v>1678</v>
      </c>
      <c r="C2464">
        <v>4</v>
      </c>
      <c r="D2464" s="34" t="s">
        <v>173</v>
      </c>
      <c r="E2464" s="34" t="s">
        <v>168</v>
      </c>
      <c r="F2464" s="35">
        <v>73.95</v>
      </c>
      <c r="G2464" s="36">
        <v>0</v>
      </c>
      <c r="H2464" s="35">
        <v>73.95</v>
      </c>
      <c r="I2464" s="35">
        <v>38.86</v>
      </c>
      <c r="J2464">
        <v>1</v>
      </c>
      <c r="K2464">
        <v>3027</v>
      </c>
      <c r="L2464" s="37">
        <f t="shared" si="114"/>
        <v>73.95</v>
      </c>
      <c r="M2464" s="35">
        <f t="shared" si="115"/>
        <v>0</v>
      </c>
      <c r="N2464" s="35">
        <f t="shared" si="116"/>
        <v>35.090000000000003</v>
      </c>
    </row>
    <row r="2465" spans="1:14">
      <c r="A2465" s="33">
        <v>41363</v>
      </c>
      <c r="B2465" s="29">
        <v>1679</v>
      </c>
      <c r="C2465">
        <v>38</v>
      </c>
      <c r="D2465" s="34" t="s">
        <v>171</v>
      </c>
      <c r="E2465" s="34" t="s">
        <v>168</v>
      </c>
      <c r="F2465" s="35">
        <v>24.95</v>
      </c>
      <c r="G2465" s="36">
        <v>0</v>
      </c>
      <c r="H2465" s="35">
        <v>24.95</v>
      </c>
      <c r="I2465" s="35">
        <v>11.48</v>
      </c>
      <c r="J2465">
        <v>5</v>
      </c>
      <c r="K2465">
        <v>3013</v>
      </c>
      <c r="L2465" s="37">
        <f t="shared" si="114"/>
        <v>124.75</v>
      </c>
      <c r="M2465" s="35">
        <f t="shared" si="115"/>
        <v>0</v>
      </c>
      <c r="N2465" s="35">
        <f t="shared" si="116"/>
        <v>67.349999999999994</v>
      </c>
    </row>
    <row r="2466" spans="1:14">
      <c r="A2466" s="33">
        <v>41363</v>
      </c>
      <c r="B2466" s="29">
        <v>1679</v>
      </c>
      <c r="C2466">
        <v>49</v>
      </c>
      <c r="D2466" s="34" t="s">
        <v>171</v>
      </c>
      <c r="E2466" s="34" t="s">
        <v>168</v>
      </c>
      <c r="F2466" s="35">
        <v>63.95</v>
      </c>
      <c r="G2466" s="36">
        <v>0</v>
      </c>
      <c r="H2466" s="35">
        <v>63.95</v>
      </c>
      <c r="I2466" s="35">
        <v>27.1</v>
      </c>
      <c r="J2466">
        <v>1</v>
      </c>
      <c r="K2466">
        <v>3013</v>
      </c>
      <c r="L2466" s="37">
        <f t="shared" si="114"/>
        <v>63.95</v>
      </c>
      <c r="M2466" s="35">
        <f t="shared" si="115"/>
        <v>0</v>
      </c>
      <c r="N2466" s="35">
        <f t="shared" si="116"/>
        <v>36.85</v>
      </c>
    </row>
    <row r="2467" spans="1:14">
      <c r="A2467" s="33">
        <v>41363</v>
      </c>
      <c r="B2467" s="29">
        <v>1679</v>
      </c>
      <c r="C2467">
        <v>9</v>
      </c>
      <c r="D2467" s="34" t="s">
        <v>171</v>
      </c>
      <c r="E2467" s="34" t="s">
        <v>168</v>
      </c>
      <c r="F2467" s="35">
        <v>48.95</v>
      </c>
      <c r="G2467" s="36">
        <v>0</v>
      </c>
      <c r="H2467" s="35">
        <v>48.95</v>
      </c>
      <c r="I2467" s="35">
        <v>24.52</v>
      </c>
      <c r="J2467">
        <v>15</v>
      </c>
      <c r="K2467">
        <v>3013</v>
      </c>
      <c r="L2467" s="37">
        <f t="shared" si="114"/>
        <v>734.25</v>
      </c>
      <c r="M2467" s="35">
        <f t="shared" si="115"/>
        <v>0</v>
      </c>
      <c r="N2467" s="35">
        <f t="shared" si="116"/>
        <v>366.45000000000005</v>
      </c>
    </row>
    <row r="2468" spans="1:14">
      <c r="A2468" s="33">
        <v>41363</v>
      </c>
      <c r="B2468" s="29">
        <v>1680</v>
      </c>
      <c r="C2468">
        <v>42</v>
      </c>
      <c r="D2468" s="34" t="s">
        <v>173</v>
      </c>
      <c r="E2468" s="34" t="s">
        <v>168</v>
      </c>
      <c r="F2468" s="35">
        <v>35.950000000000003</v>
      </c>
      <c r="G2468" s="36">
        <v>0.2</v>
      </c>
      <c r="H2468" s="35">
        <v>28.76</v>
      </c>
      <c r="I2468" s="35">
        <v>20.25</v>
      </c>
      <c r="J2468">
        <v>2</v>
      </c>
      <c r="K2468">
        <v>3010</v>
      </c>
      <c r="L2468" s="37">
        <f t="shared" si="114"/>
        <v>57.52</v>
      </c>
      <c r="M2468" s="35">
        <f t="shared" si="115"/>
        <v>7.1900000000000013</v>
      </c>
      <c r="N2468" s="35">
        <f t="shared" si="116"/>
        <v>17.020000000000003</v>
      </c>
    </row>
    <row r="2469" spans="1:14">
      <c r="A2469" s="33">
        <v>41363</v>
      </c>
      <c r="B2469" s="29">
        <v>1680</v>
      </c>
      <c r="C2469">
        <v>48</v>
      </c>
      <c r="D2469" s="34" t="s">
        <v>173</v>
      </c>
      <c r="E2469" s="34" t="s">
        <v>168</v>
      </c>
      <c r="F2469" s="35">
        <v>3.95</v>
      </c>
      <c r="G2469" s="36">
        <v>0</v>
      </c>
      <c r="H2469" s="35">
        <v>3.95</v>
      </c>
      <c r="I2469" s="35">
        <v>1.43</v>
      </c>
      <c r="J2469">
        <v>1</v>
      </c>
      <c r="K2469">
        <v>3010</v>
      </c>
      <c r="L2469" s="37">
        <f t="shared" si="114"/>
        <v>3.95</v>
      </c>
      <c r="M2469" s="35">
        <f t="shared" si="115"/>
        <v>0</v>
      </c>
      <c r="N2469" s="35">
        <f t="shared" si="116"/>
        <v>2.5200000000000005</v>
      </c>
    </row>
    <row r="2470" spans="1:14">
      <c r="A2470" s="33">
        <v>41363</v>
      </c>
      <c r="B2470" s="29">
        <v>1681</v>
      </c>
      <c r="C2470">
        <v>26</v>
      </c>
      <c r="D2470" s="34" t="s">
        <v>173</v>
      </c>
      <c r="E2470" s="34" t="s">
        <v>168</v>
      </c>
      <c r="F2470" s="35">
        <v>0.95</v>
      </c>
      <c r="G2470" s="36">
        <v>0</v>
      </c>
      <c r="H2470" s="35">
        <v>0.95</v>
      </c>
      <c r="I2470" s="35">
        <v>0.42</v>
      </c>
      <c r="J2470">
        <v>6</v>
      </c>
      <c r="K2470">
        <v>3021</v>
      </c>
      <c r="L2470" s="37">
        <f t="shared" si="114"/>
        <v>5.6999999999999993</v>
      </c>
      <c r="M2470" s="35">
        <f t="shared" si="115"/>
        <v>0</v>
      </c>
      <c r="N2470" s="35">
        <f t="shared" si="116"/>
        <v>3.18</v>
      </c>
    </row>
    <row r="2471" spans="1:14">
      <c r="A2471" s="33">
        <v>41363</v>
      </c>
      <c r="B2471" s="29">
        <v>1682</v>
      </c>
      <c r="C2471">
        <v>28</v>
      </c>
      <c r="D2471" s="34" t="s">
        <v>171</v>
      </c>
      <c r="E2471" s="34" t="s">
        <v>168</v>
      </c>
      <c r="F2471" s="35">
        <v>0.95</v>
      </c>
      <c r="G2471" s="36">
        <v>0.1</v>
      </c>
      <c r="H2471" s="35">
        <v>0.86</v>
      </c>
      <c r="I2471" s="35">
        <v>0.5</v>
      </c>
      <c r="J2471">
        <v>14</v>
      </c>
      <c r="K2471">
        <v>3012</v>
      </c>
      <c r="L2471" s="37">
        <f t="shared" si="114"/>
        <v>12.04</v>
      </c>
      <c r="M2471" s="35">
        <f t="shared" si="115"/>
        <v>8.9999999999999969E-2</v>
      </c>
      <c r="N2471" s="35">
        <f t="shared" si="116"/>
        <v>5.04</v>
      </c>
    </row>
    <row r="2472" spans="1:14">
      <c r="A2472" s="33">
        <v>41363</v>
      </c>
      <c r="B2472" s="29">
        <v>1683</v>
      </c>
      <c r="C2472">
        <v>40</v>
      </c>
      <c r="D2472" s="34" t="s">
        <v>171</v>
      </c>
      <c r="E2472" s="34" t="s">
        <v>168</v>
      </c>
      <c r="F2472" s="35">
        <v>16.95</v>
      </c>
      <c r="G2472" s="36">
        <v>0</v>
      </c>
      <c r="H2472" s="35">
        <v>16.95</v>
      </c>
      <c r="I2472" s="35">
        <v>6.53</v>
      </c>
      <c r="J2472">
        <v>23</v>
      </c>
      <c r="K2472">
        <v>3014</v>
      </c>
      <c r="L2472" s="37">
        <f t="shared" si="114"/>
        <v>389.84999999999997</v>
      </c>
      <c r="M2472" s="35">
        <f t="shared" si="115"/>
        <v>0</v>
      </c>
      <c r="N2472" s="35">
        <f t="shared" si="116"/>
        <v>239.65999999999997</v>
      </c>
    </row>
    <row r="2473" spans="1:14">
      <c r="A2473" s="33">
        <v>41363</v>
      </c>
      <c r="B2473" s="29">
        <v>1684</v>
      </c>
      <c r="C2473">
        <v>39</v>
      </c>
      <c r="D2473" s="34" t="s">
        <v>173</v>
      </c>
      <c r="E2473" s="34" t="s">
        <v>168</v>
      </c>
      <c r="F2473" s="35">
        <v>26.95</v>
      </c>
      <c r="G2473" s="36">
        <v>0</v>
      </c>
      <c r="H2473" s="35">
        <v>26.95</v>
      </c>
      <c r="I2473" s="35">
        <v>12.24</v>
      </c>
      <c r="J2473">
        <v>16</v>
      </c>
      <c r="K2473">
        <v>3013</v>
      </c>
      <c r="L2473" s="37">
        <f t="shared" si="114"/>
        <v>431.2</v>
      </c>
      <c r="M2473" s="35">
        <f t="shared" si="115"/>
        <v>0</v>
      </c>
      <c r="N2473" s="35">
        <f t="shared" si="116"/>
        <v>235.35999999999999</v>
      </c>
    </row>
    <row r="2474" spans="1:14">
      <c r="A2474" s="33">
        <v>41363</v>
      </c>
      <c r="B2474" s="29">
        <v>1685</v>
      </c>
      <c r="C2474">
        <v>39</v>
      </c>
      <c r="D2474" s="34" t="s">
        <v>171</v>
      </c>
      <c r="E2474" s="34" t="s">
        <v>168</v>
      </c>
      <c r="F2474" s="35">
        <v>26.95</v>
      </c>
      <c r="G2474" s="36">
        <v>0</v>
      </c>
      <c r="H2474" s="35">
        <v>26.95</v>
      </c>
      <c r="I2474" s="35">
        <v>12.24</v>
      </c>
      <c r="J2474">
        <v>12</v>
      </c>
      <c r="K2474">
        <v>3010</v>
      </c>
      <c r="L2474" s="37">
        <f t="shared" si="114"/>
        <v>323.39999999999998</v>
      </c>
      <c r="M2474" s="35">
        <f t="shared" si="115"/>
        <v>0</v>
      </c>
      <c r="N2474" s="35">
        <f t="shared" si="116"/>
        <v>176.51999999999998</v>
      </c>
    </row>
    <row r="2475" spans="1:14">
      <c r="A2475" s="33">
        <v>41363</v>
      </c>
      <c r="B2475" s="29">
        <v>1686</v>
      </c>
      <c r="C2475">
        <v>13</v>
      </c>
      <c r="D2475" s="34" t="s">
        <v>173</v>
      </c>
      <c r="E2475" s="34" t="s">
        <v>168</v>
      </c>
      <c r="F2475" s="35">
        <v>26.95</v>
      </c>
      <c r="G2475" s="36">
        <v>0</v>
      </c>
      <c r="H2475" s="35">
        <v>26.95</v>
      </c>
      <c r="I2475" s="35">
        <v>13.26</v>
      </c>
      <c r="J2475">
        <v>8</v>
      </c>
      <c r="K2475">
        <v>3029</v>
      </c>
      <c r="L2475" s="37">
        <f t="shared" si="114"/>
        <v>215.6</v>
      </c>
      <c r="M2475" s="35">
        <f t="shared" si="115"/>
        <v>0</v>
      </c>
      <c r="N2475" s="35">
        <f t="shared" si="116"/>
        <v>109.52</v>
      </c>
    </row>
    <row r="2476" spans="1:14">
      <c r="A2476" s="33">
        <v>41363</v>
      </c>
      <c r="B2476" s="29">
        <v>1686</v>
      </c>
      <c r="C2476">
        <v>6</v>
      </c>
      <c r="D2476" s="34" t="s">
        <v>173</v>
      </c>
      <c r="E2476" s="34" t="s">
        <v>168</v>
      </c>
      <c r="F2476" s="35">
        <v>55.95</v>
      </c>
      <c r="G2476" s="36">
        <v>0</v>
      </c>
      <c r="H2476" s="35">
        <v>55.95</v>
      </c>
      <c r="I2476" s="35">
        <v>16.059999999999999</v>
      </c>
      <c r="J2476">
        <v>7</v>
      </c>
      <c r="K2476">
        <v>3029</v>
      </c>
      <c r="L2476" s="37">
        <f t="shared" si="114"/>
        <v>391.65000000000003</v>
      </c>
      <c r="M2476" s="35">
        <f t="shared" si="115"/>
        <v>0</v>
      </c>
      <c r="N2476" s="35">
        <f t="shared" si="116"/>
        <v>279.23</v>
      </c>
    </row>
    <row r="2477" spans="1:14">
      <c r="A2477" s="33">
        <v>41363</v>
      </c>
      <c r="B2477" s="29">
        <v>1687</v>
      </c>
      <c r="C2477">
        <v>2</v>
      </c>
      <c r="D2477" s="34" t="s">
        <v>171</v>
      </c>
      <c r="E2477" s="34" t="s">
        <v>168</v>
      </c>
      <c r="F2477" s="35">
        <v>44.95</v>
      </c>
      <c r="G2477" s="36">
        <v>0.1</v>
      </c>
      <c r="H2477" s="35">
        <v>40.46</v>
      </c>
      <c r="I2477" s="35">
        <v>27.95</v>
      </c>
      <c r="J2477">
        <v>3</v>
      </c>
      <c r="K2477">
        <v>3017</v>
      </c>
      <c r="L2477" s="37">
        <f t="shared" si="114"/>
        <v>121.38</v>
      </c>
      <c r="M2477" s="35">
        <f t="shared" si="115"/>
        <v>4.490000000000002</v>
      </c>
      <c r="N2477" s="35">
        <f t="shared" si="116"/>
        <v>37.53</v>
      </c>
    </row>
    <row r="2478" spans="1:14">
      <c r="A2478" s="33">
        <v>41363</v>
      </c>
      <c r="B2478" s="29">
        <v>1688</v>
      </c>
      <c r="C2478">
        <v>17</v>
      </c>
      <c r="D2478" s="34" t="s">
        <v>173</v>
      </c>
      <c r="E2478" s="34" t="s">
        <v>168</v>
      </c>
      <c r="F2478" s="35">
        <v>49.95</v>
      </c>
      <c r="G2478" s="36">
        <v>0</v>
      </c>
      <c r="H2478" s="35">
        <v>49.95</v>
      </c>
      <c r="I2478" s="35">
        <v>23.93</v>
      </c>
      <c r="J2478">
        <v>17</v>
      </c>
      <c r="K2478">
        <v>3025</v>
      </c>
      <c r="L2478" s="37">
        <f t="shared" si="114"/>
        <v>849.15000000000009</v>
      </c>
      <c r="M2478" s="35">
        <f t="shared" si="115"/>
        <v>0</v>
      </c>
      <c r="N2478" s="35">
        <f t="shared" si="116"/>
        <v>442.34000000000003</v>
      </c>
    </row>
    <row r="2479" spans="1:14">
      <c r="A2479" s="33">
        <v>41363</v>
      </c>
      <c r="B2479" s="29">
        <v>1689</v>
      </c>
      <c r="C2479">
        <v>13</v>
      </c>
      <c r="D2479" s="34" t="s">
        <v>171</v>
      </c>
      <c r="E2479" s="34" t="s">
        <v>168</v>
      </c>
      <c r="F2479" s="35">
        <v>26.95</v>
      </c>
      <c r="G2479" s="36">
        <v>0</v>
      </c>
      <c r="H2479" s="35">
        <v>26.95</v>
      </c>
      <c r="I2479" s="35">
        <v>13.26</v>
      </c>
      <c r="J2479">
        <v>19</v>
      </c>
      <c r="K2479">
        <v>3015</v>
      </c>
      <c r="L2479" s="37">
        <f t="shared" si="114"/>
        <v>512.04999999999995</v>
      </c>
      <c r="M2479" s="35">
        <f t="shared" si="115"/>
        <v>0</v>
      </c>
      <c r="N2479" s="35">
        <f t="shared" si="116"/>
        <v>260.11</v>
      </c>
    </row>
    <row r="2480" spans="1:14">
      <c r="A2480" s="33">
        <v>41363</v>
      </c>
      <c r="B2480" s="29">
        <v>1690</v>
      </c>
      <c r="C2480">
        <v>14</v>
      </c>
      <c r="D2480" s="34" t="s">
        <v>173</v>
      </c>
      <c r="E2480" s="34" t="s">
        <v>168</v>
      </c>
      <c r="F2480" s="35">
        <v>31.95</v>
      </c>
      <c r="G2480" s="36">
        <v>0</v>
      </c>
      <c r="H2480" s="35">
        <v>31.95</v>
      </c>
      <c r="I2480" s="35">
        <v>17.38</v>
      </c>
      <c r="J2480">
        <v>3</v>
      </c>
      <c r="K2480">
        <v>3022</v>
      </c>
      <c r="L2480" s="37">
        <f t="shared" si="114"/>
        <v>95.85</v>
      </c>
      <c r="M2480" s="35">
        <f t="shared" si="115"/>
        <v>0</v>
      </c>
      <c r="N2480" s="35">
        <f t="shared" si="116"/>
        <v>43.71</v>
      </c>
    </row>
    <row r="2481" spans="1:14">
      <c r="A2481" s="33">
        <v>41363</v>
      </c>
      <c r="B2481" s="29">
        <v>1690</v>
      </c>
      <c r="C2481">
        <v>45</v>
      </c>
      <c r="D2481" s="34" t="s">
        <v>173</v>
      </c>
      <c r="E2481" s="34" t="s">
        <v>168</v>
      </c>
      <c r="F2481" s="35">
        <v>38.950000000000003</v>
      </c>
      <c r="G2481" s="36">
        <v>0</v>
      </c>
      <c r="H2481" s="35">
        <v>38.950000000000003</v>
      </c>
      <c r="I2481" s="35">
        <v>22.33</v>
      </c>
      <c r="J2481">
        <v>5</v>
      </c>
      <c r="K2481">
        <v>3022</v>
      </c>
      <c r="L2481" s="37">
        <f t="shared" si="114"/>
        <v>194.75</v>
      </c>
      <c r="M2481" s="35">
        <f t="shared" si="115"/>
        <v>0</v>
      </c>
      <c r="N2481" s="35">
        <f t="shared" si="116"/>
        <v>83.100000000000023</v>
      </c>
    </row>
    <row r="2482" spans="1:14">
      <c r="A2482" s="33">
        <v>41363</v>
      </c>
      <c r="B2482" s="29">
        <v>1690</v>
      </c>
      <c r="C2482">
        <v>38</v>
      </c>
      <c r="D2482" s="34" t="s">
        <v>173</v>
      </c>
      <c r="E2482" s="34" t="s">
        <v>168</v>
      </c>
      <c r="F2482" s="35">
        <v>24.95</v>
      </c>
      <c r="G2482" s="36">
        <v>0</v>
      </c>
      <c r="H2482" s="35">
        <v>24.95</v>
      </c>
      <c r="I2482" s="35">
        <v>11.48</v>
      </c>
      <c r="J2482">
        <v>1</v>
      </c>
      <c r="K2482">
        <v>3022</v>
      </c>
      <c r="L2482" s="37">
        <f t="shared" si="114"/>
        <v>24.95</v>
      </c>
      <c r="M2482" s="35">
        <f t="shared" si="115"/>
        <v>0</v>
      </c>
      <c r="N2482" s="35">
        <f t="shared" si="116"/>
        <v>13.469999999999999</v>
      </c>
    </row>
    <row r="2483" spans="1:14">
      <c r="A2483" s="33">
        <v>41363</v>
      </c>
      <c r="B2483" s="29">
        <v>1691</v>
      </c>
      <c r="C2483">
        <v>6</v>
      </c>
      <c r="D2483" s="34" t="s">
        <v>171</v>
      </c>
      <c r="E2483" s="34" t="s">
        <v>168</v>
      </c>
      <c r="F2483" s="35">
        <v>55.95</v>
      </c>
      <c r="G2483" s="36">
        <v>0.1</v>
      </c>
      <c r="H2483" s="35">
        <v>50.36</v>
      </c>
      <c r="I2483" s="35">
        <v>16.059999999999999</v>
      </c>
      <c r="J2483">
        <v>28</v>
      </c>
      <c r="K2483">
        <v>3023</v>
      </c>
      <c r="L2483" s="37">
        <f t="shared" si="114"/>
        <v>1410.08</v>
      </c>
      <c r="M2483" s="35">
        <f t="shared" si="115"/>
        <v>5.5900000000000034</v>
      </c>
      <c r="N2483" s="35">
        <f t="shared" si="116"/>
        <v>960.39999999999986</v>
      </c>
    </row>
    <row r="2484" spans="1:14">
      <c r="A2484" s="33">
        <v>41363</v>
      </c>
      <c r="B2484" s="29">
        <v>1692</v>
      </c>
      <c r="C2484">
        <v>37</v>
      </c>
      <c r="D2484" s="34" t="s">
        <v>173</v>
      </c>
      <c r="E2484" s="34" t="s">
        <v>168</v>
      </c>
      <c r="F2484" s="35">
        <v>24.95</v>
      </c>
      <c r="G2484" s="36">
        <v>0</v>
      </c>
      <c r="H2484" s="35">
        <v>24.95</v>
      </c>
      <c r="I2484" s="35">
        <v>9.3800000000000008</v>
      </c>
      <c r="J2484">
        <v>2</v>
      </c>
      <c r="K2484">
        <v>3031</v>
      </c>
      <c r="L2484" s="37">
        <f t="shared" si="114"/>
        <v>49.9</v>
      </c>
      <c r="M2484" s="35">
        <f t="shared" si="115"/>
        <v>0</v>
      </c>
      <c r="N2484" s="35">
        <f t="shared" si="116"/>
        <v>31.139999999999997</v>
      </c>
    </row>
    <row r="2485" spans="1:14">
      <c r="A2485" s="33">
        <v>41363</v>
      </c>
      <c r="B2485" s="29">
        <v>1693</v>
      </c>
      <c r="C2485">
        <v>41</v>
      </c>
      <c r="D2485" s="34" t="s">
        <v>171</v>
      </c>
      <c r="E2485" s="34" t="s">
        <v>168</v>
      </c>
      <c r="F2485" s="35">
        <v>18.95</v>
      </c>
      <c r="G2485" s="36">
        <v>0.2</v>
      </c>
      <c r="H2485" s="35">
        <v>15.16</v>
      </c>
      <c r="I2485" s="35">
        <v>9.98</v>
      </c>
      <c r="J2485">
        <v>23</v>
      </c>
      <c r="K2485">
        <v>3013</v>
      </c>
      <c r="L2485" s="37">
        <f t="shared" si="114"/>
        <v>348.68</v>
      </c>
      <c r="M2485" s="35">
        <f t="shared" si="115"/>
        <v>3.7899999999999991</v>
      </c>
      <c r="N2485" s="35">
        <f t="shared" si="116"/>
        <v>119.13999999999999</v>
      </c>
    </row>
    <row r="2486" spans="1:14">
      <c r="A2486" s="33">
        <v>41363</v>
      </c>
      <c r="B2486" s="29">
        <v>1694</v>
      </c>
      <c r="C2486">
        <v>4</v>
      </c>
      <c r="D2486" s="34" t="s">
        <v>173</v>
      </c>
      <c r="E2486" s="34" t="s">
        <v>168</v>
      </c>
      <c r="F2486" s="35">
        <v>73.95</v>
      </c>
      <c r="G2486" s="36">
        <v>0</v>
      </c>
      <c r="H2486" s="35">
        <v>73.95</v>
      </c>
      <c r="I2486" s="35">
        <v>38.86</v>
      </c>
      <c r="J2486">
        <v>1</v>
      </c>
      <c r="K2486">
        <v>3019</v>
      </c>
      <c r="L2486" s="37">
        <f t="shared" si="114"/>
        <v>73.95</v>
      </c>
      <c r="M2486" s="35">
        <f t="shared" si="115"/>
        <v>0</v>
      </c>
      <c r="N2486" s="35">
        <f t="shared" si="116"/>
        <v>35.090000000000003</v>
      </c>
    </row>
    <row r="2487" spans="1:14">
      <c r="A2487" s="33">
        <v>41363</v>
      </c>
      <c r="B2487" s="29">
        <v>1694</v>
      </c>
      <c r="C2487">
        <v>34</v>
      </c>
      <c r="D2487" s="34" t="s">
        <v>173</v>
      </c>
      <c r="E2487" s="34" t="s">
        <v>168</v>
      </c>
      <c r="F2487" s="35">
        <v>37.950000000000003</v>
      </c>
      <c r="G2487" s="36">
        <v>0</v>
      </c>
      <c r="H2487" s="35">
        <v>37.950000000000003</v>
      </c>
      <c r="I2487" s="35">
        <v>15.35</v>
      </c>
      <c r="J2487">
        <v>17</v>
      </c>
      <c r="K2487">
        <v>3019</v>
      </c>
      <c r="L2487" s="37">
        <f t="shared" si="114"/>
        <v>645.15000000000009</v>
      </c>
      <c r="M2487" s="35">
        <f t="shared" si="115"/>
        <v>0</v>
      </c>
      <c r="N2487" s="35">
        <f t="shared" si="116"/>
        <v>384.20000000000005</v>
      </c>
    </row>
    <row r="2488" spans="1:14">
      <c r="A2488" s="33">
        <v>41363</v>
      </c>
      <c r="B2488" s="29">
        <v>1695</v>
      </c>
      <c r="C2488">
        <v>24</v>
      </c>
      <c r="D2488" s="34" t="s">
        <v>171</v>
      </c>
      <c r="E2488" s="34" t="s">
        <v>168</v>
      </c>
      <c r="F2488" s="35">
        <v>27.95</v>
      </c>
      <c r="G2488" s="36">
        <v>0.2</v>
      </c>
      <c r="H2488" s="35">
        <v>22.36</v>
      </c>
      <c r="I2488" s="35">
        <v>16.8</v>
      </c>
      <c r="J2488">
        <v>18</v>
      </c>
      <c r="K2488">
        <v>3013</v>
      </c>
      <c r="L2488" s="37">
        <f t="shared" si="114"/>
        <v>402.48</v>
      </c>
      <c r="M2488" s="35">
        <f t="shared" si="115"/>
        <v>5.59</v>
      </c>
      <c r="N2488" s="35">
        <f t="shared" si="116"/>
        <v>100.07999999999998</v>
      </c>
    </row>
    <row r="2489" spans="1:14">
      <c r="A2489" s="33">
        <v>41363</v>
      </c>
      <c r="B2489" s="29">
        <v>1696</v>
      </c>
      <c r="C2489">
        <v>4</v>
      </c>
      <c r="D2489" s="34" t="s">
        <v>173</v>
      </c>
      <c r="E2489" s="34" t="s">
        <v>168</v>
      </c>
      <c r="F2489" s="35">
        <v>73.95</v>
      </c>
      <c r="G2489" s="36">
        <v>0</v>
      </c>
      <c r="H2489" s="35">
        <v>73.95</v>
      </c>
      <c r="I2489" s="35">
        <v>38.86</v>
      </c>
      <c r="J2489">
        <v>2</v>
      </c>
      <c r="K2489">
        <v>3015</v>
      </c>
      <c r="L2489" s="37">
        <f t="shared" si="114"/>
        <v>147.9</v>
      </c>
      <c r="M2489" s="35">
        <f t="shared" si="115"/>
        <v>0</v>
      </c>
      <c r="N2489" s="35">
        <f t="shared" si="116"/>
        <v>70.180000000000007</v>
      </c>
    </row>
    <row r="2490" spans="1:14">
      <c r="A2490" s="33">
        <v>41363</v>
      </c>
      <c r="B2490" s="29">
        <v>1697</v>
      </c>
      <c r="C2490">
        <v>4</v>
      </c>
      <c r="D2490" s="34" t="s">
        <v>173</v>
      </c>
      <c r="E2490" s="34" t="s">
        <v>168</v>
      </c>
      <c r="F2490" s="35">
        <v>73.95</v>
      </c>
      <c r="G2490" s="36">
        <v>0</v>
      </c>
      <c r="H2490" s="35">
        <v>73.95</v>
      </c>
      <c r="I2490" s="35">
        <v>38.86</v>
      </c>
      <c r="J2490">
        <v>1</v>
      </c>
      <c r="K2490">
        <v>3026</v>
      </c>
      <c r="L2490" s="37">
        <f t="shared" si="114"/>
        <v>73.95</v>
      </c>
      <c r="M2490" s="35">
        <f t="shared" si="115"/>
        <v>0</v>
      </c>
      <c r="N2490" s="35">
        <f t="shared" si="116"/>
        <v>35.090000000000003</v>
      </c>
    </row>
    <row r="2491" spans="1:14">
      <c r="A2491" s="33">
        <v>41363</v>
      </c>
      <c r="B2491" s="29">
        <v>1697</v>
      </c>
      <c r="C2491">
        <v>47</v>
      </c>
      <c r="D2491" s="34" t="s">
        <v>173</v>
      </c>
      <c r="E2491" s="34" t="s">
        <v>168</v>
      </c>
      <c r="F2491" s="35">
        <v>28.95</v>
      </c>
      <c r="G2491" s="36">
        <v>0</v>
      </c>
      <c r="H2491" s="35">
        <v>28.95</v>
      </c>
      <c r="I2491" s="35">
        <v>8.86</v>
      </c>
      <c r="J2491">
        <v>21</v>
      </c>
      <c r="K2491">
        <v>3026</v>
      </c>
      <c r="L2491" s="37">
        <f t="shared" si="114"/>
        <v>607.94999999999993</v>
      </c>
      <c r="M2491" s="35">
        <f t="shared" si="115"/>
        <v>0</v>
      </c>
      <c r="N2491" s="35">
        <f t="shared" si="116"/>
        <v>421.89</v>
      </c>
    </row>
    <row r="2492" spans="1:14">
      <c r="A2492" s="33">
        <v>41363</v>
      </c>
      <c r="B2492" s="29">
        <v>1698</v>
      </c>
      <c r="C2492">
        <v>47</v>
      </c>
      <c r="D2492" s="34" t="s">
        <v>171</v>
      </c>
      <c r="E2492" s="34" t="s">
        <v>168</v>
      </c>
      <c r="F2492" s="35">
        <v>28.95</v>
      </c>
      <c r="G2492" s="36">
        <v>0.3</v>
      </c>
      <c r="H2492" s="35">
        <v>20.27</v>
      </c>
      <c r="I2492" s="35">
        <v>8.86</v>
      </c>
      <c r="J2492">
        <v>5</v>
      </c>
      <c r="K2492">
        <v>3015</v>
      </c>
      <c r="L2492" s="37">
        <f t="shared" si="114"/>
        <v>101.35</v>
      </c>
      <c r="M2492" s="35">
        <f t="shared" si="115"/>
        <v>8.68</v>
      </c>
      <c r="N2492" s="35">
        <f t="shared" si="116"/>
        <v>57.05</v>
      </c>
    </row>
    <row r="2493" spans="1:14">
      <c r="A2493" s="33">
        <v>41363</v>
      </c>
      <c r="B2493" s="29">
        <v>1698</v>
      </c>
      <c r="C2493">
        <v>34</v>
      </c>
      <c r="D2493" s="34" t="s">
        <v>171</v>
      </c>
      <c r="E2493" s="34" t="s">
        <v>168</v>
      </c>
      <c r="F2493" s="35">
        <v>37.950000000000003</v>
      </c>
      <c r="G2493" s="36">
        <v>0</v>
      </c>
      <c r="H2493" s="35">
        <v>37.950000000000003</v>
      </c>
      <c r="I2493" s="35">
        <v>15.35</v>
      </c>
      <c r="J2493">
        <v>12</v>
      </c>
      <c r="K2493">
        <v>3015</v>
      </c>
      <c r="L2493" s="37">
        <f t="shared" si="114"/>
        <v>455.40000000000003</v>
      </c>
      <c r="M2493" s="35">
        <f t="shared" si="115"/>
        <v>0</v>
      </c>
      <c r="N2493" s="35">
        <f t="shared" si="116"/>
        <v>271.20000000000005</v>
      </c>
    </row>
    <row r="2494" spans="1:14">
      <c r="A2494" s="33">
        <v>41363</v>
      </c>
      <c r="B2494" s="29">
        <v>1699</v>
      </c>
      <c r="C2494">
        <v>8</v>
      </c>
      <c r="D2494" s="34" t="s">
        <v>173</v>
      </c>
      <c r="E2494" s="34" t="s">
        <v>168</v>
      </c>
      <c r="F2494" s="35">
        <v>7.95</v>
      </c>
      <c r="G2494" s="36">
        <v>0</v>
      </c>
      <c r="H2494" s="35">
        <v>7.95</v>
      </c>
      <c r="I2494" s="35">
        <v>4.53</v>
      </c>
      <c r="J2494">
        <v>5</v>
      </c>
      <c r="K2494">
        <v>3028</v>
      </c>
      <c r="L2494" s="37">
        <f t="shared" si="114"/>
        <v>39.75</v>
      </c>
      <c r="M2494" s="35">
        <f t="shared" si="115"/>
        <v>0</v>
      </c>
      <c r="N2494" s="35">
        <f t="shared" si="116"/>
        <v>17.100000000000001</v>
      </c>
    </row>
    <row r="2495" spans="1:14">
      <c r="A2495" s="33">
        <v>41363</v>
      </c>
      <c r="B2495" s="29">
        <v>1700</v>
      </c>
      <c r="C2495">
        <v>48</v>
      </c>
      <c r="D2495" s="34" t="s">
        <v>171</v>
      </c>
      <c r="E2495" s="34" t="s">
        <v>168</v>
      </c>
      <c r="F2495" s="35">
        <v>3.95</v>
      </c>
      <c r="G2495" s="36">
        <v>0</v>
      </c>
      <c r="H2495" s="35">
        <v>3.95</v>
      </c>
      <c r="I2495" s="35">
        <v>1.43</v>
      </c>
      <c r="J2495">
        <v>10</v>
      </c>
      <c r="K2495">
        <v>3012</v>
      </c>
      <c r="L2495" s="37">
        <f t="shared" si="114"/>
        <v>39.5</v>
      </c>
      <c r="M2495" s="35">
        <f t="shared" si="115"/>
        <v>0</v>
      </c>
      <c r="N2495" s="35">
        <f t="shared" si="116"/>
        <v>25.200000000000003</v>
      </c>
    </row>
    <row r="2496" spans="1:14">
      <c r="A2496" s="33">
        <v>41363</v>
      </c>
      <c r="B2496" s="29">
        <v>1701</v>
      </c>
      <c r="C2496">
        <v>37</v>
      </c>
      <c r="D2496" s="34" t="s">
        <v>173</v>
      </c>
      <c r="E2496" s="34" t="s">
        <v>168</v>
      </c>
      <c r="F2496" s="35">
        <v>24.95</v>
      </c>
      <c r="G2496" s="36">
        <v>0</v>
      </c>
      <c r="H2496" s="35">
        <v>24.95</v>
      </c>
      <c r="I2496" s="35">
        <v>9.3800000000000008</v>
      </c>
      <c r="J2496">
        <v>9</v>
      </c>
      <c r="K2496">
        <v>3024</v>
      </c>
      <c r="L2496" s="37">
        <f t="shared" si="114"/>
        <v>224.54999999999998</v>
      </c>
      <c r="M2496" s="35">
        <f t="shared" si="115"/>
        <v>0</v>
      </c>
      <c r="N2496" s="35">
        <f t="shared" si="116"/>
        <v>140.13</v>
      </c>
    </row>
    <row r="2497" spans="1:14">
      <c r="A2497" s="33">
        <v>41363</v>
      </c>
      <c r="B2497" s="29">
        <v>1702</v>
      </c>
      <c r="C2497">
        <v>3</v>
      </c>
      <c r="D2497" s="34" t="s">
        <v>171</v>
      </c>
      <c r="E2497" s="34" t="s">
        <v>168</v>
      </c>
      <c r="F2497" s="35">
        <v>59.95</v>
      </c>
      <c r="G2497" s="36">
        <v>0</v>
      </c>
      <c r="H2497" s="35">
        <v>59.95</v>
      </c>
      <c r="I2497" s="35">
        <v>28.73</v>
      </c>
      <c r="J2497">
        <v>2</v>
      </c>
      <c r="K2497">
        <v>3026</v>
      </c>
      <c r="L2497" s="37">
        <f t="shared" si="114"/>
        <v>119.9</v>
      </c>
      <c r="M2497" s="35">
        <f t="shared" si="115"/>
        <v>0</v>
      </c>
      <c r="N2497" s="35">
        <f t="shared" si="116"/>
        <v>62.440000000000005</v>
      </c>
    </row>
    <row r="2498" spans="1:14">
      <c r="A2498" s="33">
        <v>41363</v>
      </c>
      <c r="B2498" s="29">
        <v>1702</v>
      </c>
      <c r="C2498">
        <v>47</v>
      </c>
      <c r="D2498" s="34" t="s">
        <v>171</v>
      </c>
      <c r="E2498" s="34" t="s">
        <v>168</v>
      </c>
      <c r="F2498" s="35">
        <v>28.95</v>
      </c>
      <c r="G2498" s="36">
        <v>0.1</v>
      </c>
      <c r="H2498" s="35">
        <v>26.06</v>
      </c>
      <c r="I2498" s="35">
        <v>8.86</v>
      </c>
      <c r="J2498">
        <v>9</v>
      </c>
      <c r="K2498">
        <v>3026</v>
      </c>
      <c r="L2498" s="37">
        <f t="shared" si="114"/>
        <v>234.54</v>
      </c>
      <c r="M2498" s="35">
        <f t="shared" si="115"/>
        <v>2.8900000000000006</v>
      </c>
      <c r="N2498" s="35">
        <f t="shared" si="116"/>
        <v>154.79999999999998</v>
      </c>
    </row>
    <row r="2499" spans="1:14">
      <c r="A2499" s="33">
        <v>41363</v>
      </c>
      <c r="B2499" s="29">
        <v>1702</v>
      </c>
      <c r="C2499">
        <v>49</v>
      </c>
      <c r="D2499" s="34" t="s">
        <v>171</v>
      </c>
      <c r="E2499" s="34" t="s">
        <v>168</v>
      </c>
      <c r="F2499" s="35">
        <v>63.95</v>
      </c>
      <c r="G2499" s="36">
        <v>0</v>
      </c>
      <c r="H2499" s="35">
        <v>63.95</v>
      </c>
      <c r="I2499" s="35">
        <v>27.1</v>
      </c>
      <c r="J2499">
        <v>1</v>
      </c>
      <c r="K2499">
        <v>3026</v>
      </c>
      <c r="L2499" s="37">
        <f t="shared" ref="L2499:L2562" si="117">H2499*J2499</f>
        <v>63.95</v>
      </c>
      <c r="M2499" s="35">
        <f t="shared" ref="M2499:M2562" si="118">F2499-H2499</f>
        <v>0</v>
      </c>
      <c r="N2499" s="35">
        <f t="shared" ref="N2499:N2562" si="119">(H2499-I2499)*J2499</f>
        <v>36.85</v>
      </c>
    </row>
    <row r="2500" spans="1:14">
      <c r="A2500" s="33">
        <v>41363</v>
      </c>
      <c r="B2500" s="29">
        <v>1702</v>
      </c>
      <c r="C2500">
        <v>36</v>
      </c>
      <c r="D2500" s="34" t="s">
        <v>171</v>
      </c>
      <c r="E2500" s="34" t="s">
        <v>168</v>
      </c>
      <c r="F2500" s="35">
        <v>26.95</v>
      </c>
      <c r="G2500" s="36">
        <v>0</v>
      </c>
      <c r="H2500" s="35">
        <v>26.95</v>
      </c>
      <c r="I2500" s="35">
        <v>12.53</v>
      </c>
      <c r="J2500">
        <v>8</v>
      </c>
      <c r="K2500">
        <v>3026</v>
      </c>
      <c r="L2500" s="37">
        <f t="shared" si="117"/>
        <v>215.6</v>
      </c>
      <c r="M2500" s="35">
        <f t="shared" si="118"/>
        <v>0</v>
      </c>
      <c r="N2500" s="35">
        <f t="shared" si="119"/>
        <v>115.36</v>
      </c>
    </row>
    <row r="2501" spans="1:14">
      <c r="A2501" s="33">
        <v>41363</v>
      </c>
      <c r="B2501" s="29">
        <v>1703</v>
      </c>
      <c r="C2501">
        <v>39</v>
      </c>
      <c r="D2501" s="34" t="s">
        <v>171</v>
      </c>
      <c r="E2501" s="34" t="s">
        <v>168</v>
      </c>
      <c r="F2501" s="35">
        <v>26.95</v>
      </c>
      <c r="G2501" s="36">
        <v>0</v>
      </c>
      <c r="H2501" s="35">
        <v>26.95</v>
      </c>
      <c r="I2501" s="35">
        <v>12.24</v>
      </c>
      <c r="J2501">
        <v>10</v>
      </c>
      <c r="K2501">
        <v>3017</v>
      </c>
      <c r="L2501" s="37">
        <f t="shared" si="117"/>
        <v>269.5</v>
      </c>
      <c r="M2501" s="35">
        <f t="shared" si="118"/>
        <v>0</v>
      </c>
      <c r="N2501" s="35">
        <f t="shared" si="119"/>
        <v>147.1</v>
      </c>
    </row>
    <row r="2502" spans="1:14">
      <c r="A2502" s="33">
        <v>41363</v>
      </c>
      <c r="B2502" s="29">
        <v>1704</v>
      </c>
      <c r="C2502">
        <v>17</v>
      </c>
      <c r="D2502" s="34" t="s">
        <v>173</v>
      </c>
      <c r="E2502" s="34" t="s">
        <v>168</v>
      </c>
      <c r="F2502" s="35">
        <v>49.95</v>
      </c>
      <c r="G2502" s="36">
        <v>0</v>
      </c>
      <c r="H2502" s="35">
        <v>49.95</v>
      </c>
      <c r="I2502" s="35">
        <v>23.93</v>
      </c>
      <c r="J2502">
        <v>38</v>
      </c>
      <c r="K2502">
        <v>3013</v>
      </c>
      <c r="L2502" s="37">
        <f t="shared" si="117"/>
        <v>1898.1000000000001</v>
      </c>
      <c r="M2502" s="35">
        <f t="shared" si="118"/>
        <v>0</v>
      </c>
      <c r="N2502" s="35">
        <f t="shared" si="119"/>
        <v>988.7600000000001</v>
      </c>
    </row>
    <row r="2503" spans="1:14">
      <c r="A2503" s="33">
        <v>41363</v>
      </c>
      <c r="B2503" s="29">
        <v>1705</v>
      </c>
      <c r="C2503">
        <v>29</v>
      </c>
      <c r="D2503" s="34" t="s">
        <v>171</v>
      </c>
      <c r="E2503" s="34" t="s">
        <v>168</v>
      </c>
      <c r="F2503" s="35">
        <v>40.950000000000003</v>
      </c>
      <c r="G2503" s="36">
        <v>0</v>
      </c>
      <c r="H2503" s="35">
        <v>40.950000000000003</v>
      </c>
      <c r="I2503" s="35">
        <v>15.51</v>
      </c>
      <c r="J2503">
        <v>1</v>
      </c>
      <c r="K2503">
        <v>3012</v>
      </c>
      <c r="L2503" s="37">
        <f t="shared" si="117"/>
        <v>40.950000000000003</v>
      </c>
      <c r="M2503" s="35">
        <f t="shared" si="118"/>
        <v>0</v>
      </c>
      <c r="N2503" s="35">
        <f t="shared" si="119"/>
        <v>25.440000000000005</v>
      </c>
    </row>
    <row r="2504" spans="1:14">
      <c r="A2504" s="33">
        <v>41363</v>
      </c>
      <c r="B2504" s="29">
        <v>1705</v>
      </c>
      <c r="C2504">
        <v>39</v>
      </c>
      <c r="D2504" s="34" t="s">
        <v>171</v>
      </c>
      <c r="E2504" s="34" t="s">
        <v>168</v>
      </c>
      <c r="F2504" s="35">
        <v>26.95</v>
      </c>
      <c r="G2504" s="36">
        <v>0</v>
      </c>
      <c r="H2504" s="35">
        <v>26.95</v>
      </c>
      <c r="I2504" s="35">
        <v>12.24</v>
      </c>
      <c r="J2504">
        <v>23</v>
      </c>
      <c r="K2504">
        <v>3012</v>
      </c>
      <c r="L2504" s="37">
        <f t="shared" si="117"/>
        <v>619.85</v>
      </c>
      <c r="M2504" s="35">
        <f t="shared" si="118"/>
        <v>0</v>
      </c>
      <c r="N2504" s="35">
        <f t="shared" si="119"/>
        <v>338.33</v>
      </c>
    </row>
    <row r="2505" spans="1:14">
      <c r="A2505" s="33">
        <v>41363</v>
      </c>
      <c r="B2505" s="29">
        <v>1706</v>
      </c>
      <c r="C2505">
        <v>6</v>
      </c>
      <c r="D2505" s="34" t="s">
        <v>173</v>
      </c>
      <c r="E2505" s="34" t="s">
        <v>168</v>
      </c>
      <c r="F2505" s="35">
        <v>55.95</v>
      </c>
      <c r="G2505" s="36">
        <v>0</v>
      </c>
      <c r="H2505" s="35">
        <v>55.95</v>
      </c>
      <c r="I2505" s="35">
        <v>16.059999999999999</v>
      </c>
      <c r="J2505">
        <v>29</v>
      </c>
      <c r="K2505">
        <v>3010</v>
      </c>
      <c r="L2505" s="37">
        <f t="shared" si="117"/>
        <v>1622.5500000000002</v>
      </c>
      <c r="M2505" s="35">
        <f t="shared" si="118"/>
        <v>0</v>
      </c>
      <c r="N2505" s="35">
        <f t="shared" si="119"/>
        <v>1156.81</v>
      </c>
    </row>
    <row r="2506" spans="1:14">
      <c r="A2506" s="33">
        <v>41363</v>
      </c>
      <c r="B2506" s="29">
        <v>1707</v>
      </c>
      <c r="C2506">
        <v>14</v>
      </c>
      <c r="D2506" s="34" t="s">
        <v>171</v>
      </c>
      <c r="E2506" s="34" t="s">
        <v>168</v>
      </c>
      <c r="F2506" s="35">
        <v>31.95</v>
      </c>
      <c r="G2506" s="36">
        <v>0</v>
      </c>
      <c r="H2506" s="35">
        <v>31.95</v>
      </c>
      <c r="I2506" s="35">
        <v>17.38</v>
      </c>
      <c r="J2506">
        <v>3</v>
      </c>
      <c r="K2506">
        <v>3026</v>
      </c>
      <c r="L2506" s="37">
        <f t="shared" si="117"/>
        <v>95.85</v>
      </c>
      <c r="M2506" s="35">
        <f t="shared" si="118"/>
        <v>0</v>
      </c>
      <c r="N2506" s="35">
        <f t="shared" si="119"/>
        <v>43.71</v>
      </c>
    </row>
    <row r="2507" spans="1:14">
      <c r="A2507" s="33">
        <v>41363</v>
      </c>
      <c r="B2507" s="29">
        <v>1708</v>
      </c>
      <c r="C2507">
        <v>27</v>
      </c>
      <c r="D2507" s="34" t="s">
        <v>173</v>
      </c>
      <c r="E2507" s="34" t="s">
        <v>168</v>
      </c>
      <c r="F2507" s="35">
        <v>4.95</v>
      </c>
      <c r="G2507" s="36">
        <v>0.1</v>
      </c>
      <c r="H2507" s="35">
        <v>4.46</v>
      </c>
      <c r="I2507" s="35">
        <v>1.82</v>
      </c>
      <c r="J2507">
        <v>3</v>
      </c>
      <c r="K2507">
        <v>3019</v>
      </c>
      <c r="L2507" s="37">
        <f t="shared" si="117"/>
        <v>13.379999999999999</v>
      </c>
      <c r="M2507" s="35">
        <f t="shared" si="118"/>
        <v>0.49000000000000021</v>
      </c>
      <c r="N2507" s="35">
        <f t="shared" si="119"/>
        <v>7.919999999999999</v>
      </c>
    </row>
    <row r="2508" spans="1:14">
      <c r="A2508" s="33">
        <v>41363</v>
      </c>
      <c r="B2508" s="29">
        <v>1708</v>
      </c>
      <c r="C2508">
        <v>10</v>
      </c>
      <c r="D2508" s="34" t="s">
        <v>173</v>
      </c>
      <c r="E2508" s="34" t="s">
        <v>168</v>
      </c>
      <c r="F2508" s="35">
        <v>34.950000000000003</v>
      </c>
      <c r="G2508" s="36">
        <v>0.1</v>
      </c>
      <c r="H2508" s="35">
        <v>31.46</v>
      </c>
      <c r="I2508" s="35">
        <v>22.13</v>
      </c>
      <c r="J2508">
        <v>5</v>
      </c>
      <c r="K2508">
        <v>3019</v>
      </c>
      <c r="L2508" s="37">
        <f t="shared" si="117"/>
        <v>157.30000000000001</v>
      </c>
      <c r="M2508" s="35">
        <f t="shared" si="118"/>
        <v>3.490000000000002</v>
      </c>
      <c r="N2508" s="35">
        <f t="shared" si="119"/>
        <v>46.650000000000006</v>
      </c>
    </row>
    <row r="2509" spans="1:14">
      <c r="A2509" s="33">
        <v>41363</v>
      </c>
      <c r="B2509" s="29">
        <v>1709</v>
      </c>
      <c r="C2509">
        <v>18</v>
      </c>
      <c r="D2509" s="34" t="s">
        <v>171</v>
      </c>
      <c r="E2509" s="34" t="s">
        <v>168</v>
      </c>
      <c r="F2509" s="35">
        <v>54.95</v>
      </c>
      <c r="G2509" s="36">
        <v>0</v>
      </c>
      <c r="H2509" s="35">
        <v>54.95</v>
      </c>
      <c r="I2509" s="35">
        <v>26.65</v>
      </c>
      <c r="J2509">
        <v>6</v>
      </c>
      <c r="K2509">
        <v>3018</v>
      </c>
      <c r="L2509" s="37">
        <f t="shared" si="117"/>
        <v>329.70000000000005</v>
      </c>
      <c r="M2509" s="35">
        <f t="shared" si="118"/>
        <v>0</v>
      </c>
      <c r="N2509" s="35">
        <f t="shared" si="119"/>
        <v>169.8</v>
      </c>
    </row>
    <row r="2510" spans="1:14">
      <c r="A2510" s="33">
        <v>41363</v>
      </c>
      <c r="B2510" s="29">
        <v>1709</v>
      </c>
      <c r="C2510">
        <v>33</v>
      </c>
      <c r="D2510" s="34" t="s">
        <v>171</v>
      </c>
      <c r="E2510" s="34" t="s">
        <v>168</v>
      </c>
      <c r="F2510" s="35">
        <v>19.95</v>
      </c>
      <c r="G2510" s="36">
        <v>0</v>
      </c>
      <c r="H2510" s="35">
        <v>19.95</v>
      </c>
      <c r="I2510" s="35">
        <v>9.7799999999999994</v>
      </c>
      <c r="J2510">
        <v>23</v>
      </c>
      <c r="K2510">
        <v>3018</v>
      </c>
      <c r="L2510" s="37">
        <f t="shared" si="117"/>
        <v>458.84999999999997</v>
      </c>
      <c r="M2510" s="35">
        <f t="shared" si="118"/>
        <v>0</v>
      </c>
      <c r="N2510" s="35">
        <f t="shared" si="119"/>
        <v>233.91</v>
      </c>
    </row>
    <row r="2511" spans="1:14">
      <c r="A2511" s="33">
        <v>41363</v>
      </c>
      <c r="B2511" s="29">
        <v>1710</v>
      </c>
      <c r="C2511">
        <v>8</v>
      </c>
      <c r="D2511" s="34" t="s">
        <v>173</v>
      </c>
      <c r="E2511" s="34" t="s">
        <v>168</v>
      </c>
      <c r="F2511" s="35">
        <v>7.95</v>
      </c>
      <c r="G2511" s="36">
        <v>0</v>
      </c>
      <c r="H2511" s="35">
        <v>7.95</v>
      </c>
      <c r="I2511" s="35">
        <v>4.53</v>
      </c>
      <c r="J2511">
        <v>20</v>
      </c>
      <c r="K2511">
        <v>3019</v>
      </c>
      <c r="L2511" s="37">
        <f t="shared" si="117"/>
        <v>159</v>
      </c>
      <c r="M2511" s="35">
        <f t="shared" si="118"/>
        <v>0</v>
      </c>
      <c r="N2511" s="35">
        <f t="shared" si="119"/>
        <v>68.400000000000006</v>
      </c>
    </row>
    <row r="2512" spans="1:14">
      <c r="A2512" s="33">
        <v>41363</v>
      </c>
      <c r="B2512" s="29">
        <v>1710</v>
      </c>
      <c r="C2512">
        <v>18</v>
      </c>
      <c r="D2512" s="34" t="s">
        <v>173</v>
      </c>
      <c r="E2512" s="34" t="s">
        <v>168</v>
      </c>
      <c r="F2512" s="35">
        <v>54.95</v>
      </c>
      <c r="G2512" s="36">
        <v>0</v>
      </c>
      <c r="H2512" s="35">
        <v>54.95</v>
      </c>
      <c r="I2512" s="35">
        <v>26.65</v>
      </c>
      <c r="J2512">
        <v>27</v>
      </c>
      <c r="K2512">
        <v>3019</v>
      </c>
      <c r="L2512" s="37">
        <f t="shared" si="117"/>
        <v>1483.65</v>
      </c>
      <c r="M2512" s="35">
        <f t="shared" si="118"/>
        <v>0</v>
      </c>
      <c r="N2512" s="35">
        <f t="shared" si="119"/>
        <v>764.10000000000014</v>
      </c>
    </row>
    <row r="2513" spans="1:14">
      <c r="A2513" s="33">
        <v>41363</v>
      </c>
      <c r="B2513" s="29">
        <v>1711</v>
      </c>
      <c r="C2513">
        <v>30</v>
      </c>
      <c r="D2513" s="34" t="s">
        <v>171</v>
      </c>
      <c r="E2513" s="34" t="s">
        <v>168</v>
      </c>
      <c r="F2513" s="35">
        <v>10.95</v>
      </c>
      <c r="G2513" s="36">
        <v>0</v>
      </c>
      <c r="H2513" s="35">
        <v>10.95</v>
      </c>
      <c r="I2513" s="35">
        <v>4.8</v>
      </c>
      <c r="J2513">
        <v>17</v>
      </c>
      <c r="K2513">
        <v>3021</v>
      </c>
      <c r="L2513" s="37">
        <f t="shared" si="117"/>
        <v>186.14999999999998</v>
      </c>
      <c r="M2513" s="35">
        <f t="shared" si="118"/>
        <v>0</v>
      </c>
      <c r="N2513" s="35">
        <f t="shared" si="119"/>
        <v>104.55</v>
      </c>
    </row>
    <row r="2514" spans="1:14">
      <c r="A2514" s="33">
        <v>41363</v>
      </c>
      <c r="B2514" s="29">
        <v>1712</v>
      </c>
      <c r="C2514">
        <v>26</v>
      </c>
      <c r="D2514" s="34" t="s">
        <v>173</v>
      </c>
      <c r="E2514" s="34" t="s">
        <v>168</v>
      </c>
      <c r="F2514" s="35">
        <v>0.95</v>
      </c>
      <c r="G2514" s="36">
        <v>0</v>
      </c>
      <c r="H2514" s="35">
        <v>0.95</v>
      </c>
      <c r="I2514" s="35">
        <v>0.42</v>
      </c>
      <c r="J2514">
        <v>19</v>
      </c>
      <c r="K2514">
        <v>3025</v>
      </c>
      <c r="L2514" s="37">
        <f t="shared" si="117"/>
        <v>18.05</v>
      </c>
      <c r="M2514" s="35">
        <f t="shared" si="118"/>
        <v>0</v>
      </c>
      <c r="N2514" s="35">
        <f t="shared" si="119"/>
        <v>10.07</v>
      </c>
    </row>
    <row r="2515" spans="1:14">
      <c r="A2515" s="33">
        <v>41363</v>
      </c>
      <c r="B2515" s="29">
        <v>1712</v>
      </c>
      <c r="C2515">
        <v>15</v>
      </c>
      <c r="D2515" s="34" t="s">
        <v>173</v>
      </c>
      <c r="E2515" s="34" t="s">
        <v>168</v>
      </c>
      <c r="F2515" s="35">
        <v>28.95</v>
      </c>
      <c r="G2515" s="36">
        <v>0</v>
      </c>
      <c r="H2515" s="35">
        <v>28.95</v>
      </c>
      <c r="I2515" s="35">
        <v>17.53</v>
      </c>
      <c r="J2515">
        <v>14</v>
      </c>
      <c r="K2515">
        <v>3025</v>
      </c>
      <c r="L2515" s="37">
        <f t="shared" si="117"/>
        <v>405.3</v>
      </c>
      <c r="M2515" s="35">
        <f t="shared" si="118"/>
        <v>0</v>
      </c>
      <c r="N2515" s="35">
        <f t="shared" si="119"/>
        <v>159.87999999999997</v>
      </c>
    </row>
    <row r="2516" spans="1:14">
      <c r="A2516" s="33">
        <v>41363</v>
      </c>
      <c r="B2516" s="29">
        <v>1712</v>
      </c>
      <c r="C2516">
        <v>33</v>
      </c>
      <c r="D2516" s="34" t="s">
        <v>173</v>
      </c>
      <c r="E2516" s="34" t="s">
        <v>168</v>
      </c>
      <c r="F2516" s="35">
        <v>19.95</v>
      </c>
      <c r="G2516" s="36">
        <v>0</v>
      </c>
      <c r="H2516" s="35">
        <v>19.95</v>
      </c>
      <c r="I2516" s="35">
        <v>9.7799999999999994</v>
      </c>
      <c r="J2516">
        <v>11</v>
      </c>
      <c r="K2516">
        <v>3025</v>
      </c>
      <c r="L2516" s="37">
        <f t="shared" si="117"/>
        <v>219.45</v>
      </c>
      <c r="M2516" s="35">
        <f t="shared" si="118"/>
        <v>0</v>
      </c>
      <c r="N2516" s="35">
        <f t="shared" si="119"/>
        <v>111.87</v>
      </c>
    </row>
    <row r="2517" spans="1:14">
      <c r="A2517" s="33">
        <v>41363</v>
      </c>
      <c r="B2517" s="29">
        <v>1713</v>
      </c>
      <c r="C2517">
        <v>14</v>
      </c>
      <c r="D2517" s="34" t="s">
        <v>171</v>
      </c>
      <c r="E2517" s="34" t="s">
        <v>168</v>
      </c>
      <c r="F2517" s="35">
        <v>31.95</v>
      </c>
      <c r="G2517" s="36">
        <v>0</v>
      </c>
      <c r="H2517" s="35">
        <v>31.95</v>
      </c>
      <c r="I2517" s="35">
        <v>17.38</v>
      </c>
      <c r="J2517">
        <v>4</v>
      </c>
      <c r="K2517">
        <v>3014</v>
      </c>
      <c r="L2517" s="37">
        <f t="shared" si="117"/>
        <v>127.8</v>
      </c>
      <c r="M2517" s="35">
        <f t="shared" si="118"/>
        <v>0</v>
      </c>
      <c r="N2517" s="35">
        <f t="shared" si="119"/>
        <v>58.28</v>
      </c>
    </row>
    <row r="2518" spans="1:14">
      <c r="A2518" s="33">
        <v>41363</v>
      </c>
      <c r="B2518" s="29">
        <v>1714</v>
      </c>
      <c r="C2518">
        <v>13</v>
      </c>
      <c r="D2518" s="34" t="s">
        <v>173</v>
      </c>
      <c r="E2518" s="34" t="s">
        <v>168</v>
      </c>
      <c r="F2518" s="35">
        <v>26.95</v>
      </c>
      <c r="G2518" s="36">
        <v>0.1</v>
      </c>
      <c r="H2518" s="35">
        <v>24.26</v>
      </c>
      <c r="I2518" s="35">
        <v>13.26</v>
      </c>
      <c r="J2518">
        <v>21</v>
      </c>
      <c r="K2518">
        <v>3015</v>
      </c>
      <c r="L2518" s="37">
        <f t="shared" si="117"/>
        <v>509.46000000000004</v>
      </c>
      <c r="M2518" s="35">
        <f t="shared" si="118"/>
        <v>2.6899999999999977</v>
      </c>
      <c r="N2518" s="35">
        <f t="shared" si="119"/>
        <v>231.00000000000003</v>
      </c>
    </row>
    <row r="2519" spans="1:14">
      <c r="A2519" s="33">
        <v>41363</v>
      </c>
      <c r="B2519" s="29">
        <v>1714</v>
      </c>
      <c r="C2519">
        <v>37</v>
      </c>
      <c r="D2519" s="34" t="s">
        <v>173</v>
      </c>
      <c r="E2519" s="34" t="s">
        <v>168</v>
      </c>
      <c r="F2519" s="35">
        <v>24.95</v>
      </c>
      <c r="G2519" s="36">
        <v>0</v>
      </c>
      <c r="H2519" s="35">
        <v>24.95</v>
      </c>
      <c r="I2519" s="35">
        <v>9.3800000000000008</v>
      </c>
      <c r="J2519">
        <v>2</v>
      </c>
      <c r="K2519">
        <v>3015</v>
      </c>
      <c r="L2519" s="37">
        <f t="shared" si="117"/>
        <v>49.9</v>
      </c>
      <c r="M2519" s="35">
        <f t="shared" si="118"/>
        <v>0</v>
      </c>
      <c r="N2519" s="35">
        <f t="shared" si="119"/>
        <v>31.139999999999997</v>
      </c>
    </row>
    <row r="2520" spans="1:14">
      <c r="A2520" s="33">
        <v>41363</v>
      </c>
      <c r="B2520" s="29">
        <v>1714</v>
      </c>
      <c r="C2520">
        <v>50</v>
      </c>
      <c r="D2520" s="34" t="s">
        <v>173</v>
      </c>
      <c r="E2520" s="34" t="s">
        <v>168</v>
      </c>
      <c r="F2520" s="35">
        <v>24.95</v>
      </c>
      <c r="G2520" s="36">
        <v>0</v>
      </c>
      <c r="H2520" s="35">
        <v>24.95</v>
      </c>
      <c r="I2520" s="35">
        <v>12.14</v>
      </c>
      <c r="J2520">
        <v>3</v>
      </c>
      <c r="K2520">
        <v>3015</v>
      </c>
      <c r="L2520" s="37">
        <f t="shared" si="117"/>
        <v>74.849999999999994</v>
      </c>
      <c r="M2520" s="35">
        <f t="shared" si="118"/>
        <v>0</v>
      </c>
      <c r="N2520" s="35">
        <f t="shared" si="119"/>
        <v>38.429999999999993</v>
      </c>
    </row>
    <row r="2521" spans="1:14">
      <c r="A2521" s="33">
        <v>41363</v>
      </c>
      <c r="B2521" s="29">
        <v>1714</v>
      </c>
      <c r="C2521">
        <v>9</v>
      </c>
      <c r="D2521" s="34" t="s">
        <v>173</v>
      </c>
      <c r="E2521" s="34" t="s">
        <v>168</v>
      </c>
      <c r="F2521" s="35">
        <v>48.95</v>
      </c>
      <c r="G2521" s="36">
        <v>0</v>
      </c>
      <c r="H2521" s="35">
        <v>48.95</v>
      </c>
      <c r="I2521" s="35">
        <v>24.52</v>
      </c>
      <c r="J2521">
        <v>7</v>
      </c>
      <c r="K2521">
        <v>3015</v>
      </c>
      <c r="L2521" s="37">
        <f t="shared" si="117"/>
        <v>342.65000000000003</v>
      </c>
      <c r="M2521" s="35">
        <f t="shared" si="118"/>
        <v>0</v>
      </c>
      <c r="N2521" s="35">
        <f t="shared" si="119"/>
        <v>171.01000000000002</v>
      </c>
    </row>
    <row r="2522" spans="1:14">
      <c r="A2522" s="33">
        <v>41363</v>
      </c>
      <c r="B2522" s="29">
        <v>1714</v>
      </c>
      <c r="C2522">
        <v>1</v>
      </c>
      <c r="D2522" s="34" t="s">
        <v>173</v>
      </c>
      <c r="E2522" s="34" t="s">
        <v>168</v>
      </c>
      <c r="F2522" s="35">
        <v>43.95</v>
      </c>
      <c r="G2522" s="36">
        <v>0</v>
      </c>
      <c r="H2522" s="35">
        <v>43.95</v>
      </c>
      <c r="I2522" s="35">
        <v>25.6</v>
      </c>
      <c r="J2522">
        <v>6</v>
      </c>
      <c r="K2522">
        <v>3015</v>
      </c>
      <c r="L2522" s="37">
        <f t="shared" si="117"/>
        <v>263.70000000000005</v>
      </c>
      <c r="M2522" s="35">
        <f t="shared" si="118"/>
        <v>0</v>
      </c>
      <c r="N2522" s="35">
        <f t="shared" si="119"/>
        <v>110.10000000000001</v>
      </c>
    </row>
    <row r="2523" spans="1:14">
      <c r="A2523" s="33">
        <v>41363</v>
      </c>
      <c r="B2523" s="29">
        <v>1715</v>
      </c>
      <c r="C2523">
        <v>48</v>
      </c>
      <c r="D2523" s="34" t="s">
        <v>171</v>
      </c>
      <c r="E2523" s="34" t="s">
        <v>168</v>
      </c>
      <c r="F2523" s="35">
        <v>3.95</v>
      </c>
      <c r="G2523" s="36">
        <v>0</v>
      </c>
      <c r="H2523" s="35">
        <v>3.95</v>
      </c>
      <c r="I2523" s="35">
        <v>1.43</v>
      </c>
      <c r="J2523">
        <v>8</v>
      </c>
      <c r="K2523">
        <v>3013</v>
      </c>
      <c r="L2523" s="37">
        <f t="shared" si="117"/>
        <v>31.6</v>
      </c>
      <c r="M2523" s="35">
        <f t="shared" si="118"/>
        <v>0</v>
      </c>
      <c r="N2523" s="35">
        <f t="shared" si="119"/>
        <v>20.160000000000004</v>
      </c>
    </row>
    <row r="2524" spans="1:14">
      <c r="A2524" s="33">
        <v>41363</v>
      </c>
      <c r="B2524" s="29">
        <v>1716</v>
      </c>
      <c r="C2524">
        <v>14</v>
      </c>
      <c r="D2524" s="34" t="s">
        <v>173</v>
      </c>
      <c r="E2524" s="34" t="s">
        <v>168</v>
      </c>
      <c r="F2524" s="35">
        <v>31.95</v>
      </c>
      <c r="G2524" s="36">
        <v>0</v>
      </c>
      <c r="H2524" s="35">
        <v>31.95</v>
      </c>
      <c r="I2524" s="35">
        <v>17.38</v>
      </c>
      <c r="J2524">
        <v>4</v>
      </c>
      <c r="K2524">
        <v>3016</v>
      </c>
      <c r="L2524" s="37">
        <f t="shared" si="117"/>
        <v>127.8</v>
      </c>
      <c r="M2524" s="35">
        <f t="shared" si="118"/>
        <v>0</v>
      </c>
      <c r="N2524" s="35">
        <f t="shared" si="119"/>
        <v>58.28</v>
      </c>
    </row>
    <row r="2525" spans="1:14">
      <c r="A2525" s="33">
        <v>41363</v>
      </c>
      <c r="B2525" s="29">
        <v>1716</v>
      </c>
      <c r="C2525">
        <v>11</v>
      </c>
      <c r="D2525" s="34" t="s">
        <v>173</v>
      </c>
      <c r="E2525" s="34" t="s">
        <v>168</v>
      </c>
      <c r="F2525" s="35">
        <v>65.95</v>
      </c>
      <c r="G2525" s="36">
        <v>0</v>
      </c>
      <c r="H2525" s="35">
        <v>65.95</v>
      </c>
      <c r="I2525" s="35">
        <v>37.97</v>
      </c>
      <c r="J2525">
        <v>19</v>
      </c>
      <c r="K2525">
        <v>3016</v>
      </c>
      <c r="L2525" s="37">
        <f t="shared" si="117"/>
        <v>1253.05</v>
      </c>
      <c r="M2525" s="35">
        <f t="shared" si="118"/>
        <v>0</v>
      </c>
      <c r="N2525" s="35">
        <f t="shared" si="119"/>
        <v>531.62000000000012</v>
      </c>
    </row>
    <row r="2526" spans="1:14">
      <c r="A2526" s="33">
        <v>41363</v>
      </c>
      <c r="B2526" s="29">
        <v>1717</v>
      </c>
      <c r="C2526">
        <v>4</v>
      </c>
      <c r="D2526" s="34" t="s">
        <v>171</v>
      </c>
      <c r="E2526" s="34" t="s">
        <v>168</v>
      </c>
      <c r="F2526" s="35">
        <v>73.95</v>
      </c>
      <c r="G2526" s="36">
        <v>0</v>
      </c>
      <c r="H2526" s="35">
        <v>73.95</v>
      </c>
      <c r="I2526" s="35">
        <v>38.86</v>
      </c>
      <c r="J2526">
        <v>2</v>
      </c>
      <c r="K2526">
        <v>3010</v>
      </c>
      <c r="L2526" s="37">
        <f t="shared" si="117"/>
        <v>147.9</v>
      </c>
      <c r="M2526" s="35">
        <f t="shared" si="118"/>
        <v>0</v>
      </c>
      <c r="N2526" s="35">
        <f t="shared" si="119"/>
        <v>70.180000000000007</v>
      </c>
    </row>
    <row r="2527" spans="1:14">
      <c r="A2527" s="33">
        <v>41363</v>
      </c>
      <c r="B2527" s="29">
        <v>1718</v>
      </c>
      <c r="C2527">
        <v>20</v>
      </c>
      <c r="D2527" s="34" t="s">
        <v>173</v>
      </c>
      <c r="E2527" s="34" t="s">
        <v>168</v>
      </c>
      <c r="F2527" s="35">
        <v>16.95</v>
      </c>
      <c r="G2527" s="36">
        <v>0.1</v>
      </c>
      <c r="H2527" s="35">
        <v>15.26</v>
      </c>
      <c r="I2527" s="35">
        <v>6.76</v>
      </c>
      <c r="J2527">
        <v>25</v>
      </c>
      <c r="K2527">
        <v>3014</v>
      </c>
      <c r="L2527" s="37">
        <f t="shared" si="117"/>
        <v>381.5</v>
      </c>
      <c r="M2527" s="35">
        <f t="shared" si="118"/>
        <v>1.6899999999999995</v>
      </c>
      <c r="N2527" s="35">
        <f t="shared" si="119"/>
        <v>212.5</v>
      </c>
    </row>
    <row r="2528" spans="1:14">
      <c r="A2528" s="33">
        <v>41363</v>
      </c>
      <c r="B2528" s="29">
        <v>1718</v>
      </c>
      <c r="C2528">
        <v>8</v>
      </c>
      <c r="D2528" s="34" t="s">
        <v>173</v>
      </c>
      <c r="E2528" s="34" t="s">
        <v>168</v>
      </c>
      <c r="F2528" s="35">
        <v>7.95</v>
      </c>
      <c r="G2528" s="36">
        <v>0</v>
      </c>
      <c r="H2528" s="35">
        <v>7.95</v>
      </c>
      <c r="I2528" s="35">
        <v>4.53</v>
      </c>
      <c r="J2528">
        <v>3</v>
      </c>
      <c r="K2528">
        <v>3014</v>
      </c>
      <c r="L2528" s="37">
        <f t="shared" si="117"/>
        <v>23.85</v>
      </c>
      <c r="M2528" s="35">
        <f t="shared" si="118"/>
        <v>0</v>
      </c>
      <c r="N2528" s="35">
        <f t="shared" si="119"/>
        <v>10.26</v>
      </c>
    </row>
    <row r="2529" spans="1:14">
      <c r="A2529" s="33">
        <v>41363</v>
      </c>
      <c r="B2529" s="29">
        <v>1719</v>
      </c>
      <c r="C2529">
        <v>29</v>
      </c>
      <c r="D2529" s="34" t="s">
        <v>171</v>
      </c>
      <c r="E2529" s="34" t="s">
        <v>168</v>
      </c>
      <c r="F2529" s="35">
        <v>40.950000000000003</v>
      </c>
      <c r="G2529" s="36">
        <v>0</v>
      </c>
      <c r="H2529" s="35">
        <v>40.950000000000003</v>
      </c>
      <c r="I2529" s="35">
        <v>15.51</v>
      </c>
      <c r="J2529">
        <v>6</v>
      </c>
      <c r="K2529">
        <v>3024</v>
      </c>
      <c r="L2529" s="37">
        <f t="shared" si="117"/>
        <v>245.70000000000002</v>
      </c>
      <c r="M2529" s="35">
        <f t="shared" si="118"/>
        <v>0</v>
      </c>
      <c r="N2529" s="35">
        <f t="shared" si="119"/>
        <v>152.64000000000004</v>
      </c>
    </row>
    <row r="2530" spans="1:14">
      <c r="A2530" s="33">
        <v>41363</v>
      </c>
      <c r="B2530" s="29">
        <v>1720</v>
      </c>
      <c r="C2530">
        <v>49</v>
      </c>
      <c r="D2530" s="34" t="s">
        <v>171</v>
      </c>
      <c r="E2530" s="34" t="s">
        <v>168</v>
      </c>
      <c r="F2530" s="35">
        <v>63.95</v>
      </c>
      <c r="G2530" s="36">
        <v>0.1</v>
      </c>
      <c r="H2530" s="35">
        <v>57.56</v>
      </c>
      <c r="I2530" s="35">
        <v>27.1</v>
      </c>
      <c r="J2530">
        <v>4</v>
      </c>
      <c r="K2530">
        <v>3029</v>
      </c>
      <c r="L2530" s="37">
        <f t="shared" si="117"/>
        <v>230.24</v>
      </c>
      <c r="M2530" s="35">
        <f t="shared" si="118"/>
        <v>6.3900000000000006</v>
      </c>
      <c r="N2530" s="35">
        <f t="shared" si="119"/>
        <v>121.84</v>
      </c>
    </row>
    <row r="2531" spans="1:14">
      <c r="A2531" s="33">
        <v>41363</v>
      </c>
      <c r="B2531" s="29">
        <v>1721</v>
      </c>
      <c r="C2531">
        <v>3</v>
      </c>
      <c r="D2531" s="34" t="s">
        <v>173</v>
      </c>
      <c r="E2531" s="34" t="s">
        <v>168</v>
      </c>
      <c r="F2531" s="35">
        <v>59.95</v>
      </c>
      <c r="G2531" s="36">
        <v>0</v>
      </c>
      <c r="H2531" s="35">
        <v>59.95</v>
      </c>
      <c r="I2531" s="35">
        <v>28.73</v>
      </c>
      <c r="J2531">
        <v>12</v>
      </c>
      <c r="K2531">
        <v>3010</v>
      </c>
      <c r="L2531" s="37">
        <f t="shared" si="117"/>
        <v>719.40000000000009</v>
      </c>
      <c r="M2531" s="35">
        <f t="shared" si="118"/>
        <v>0</v>
      </c>
      <c r="N2531" s="35">
        <f t="shared" si="119"/>
        <v>374.64000000000004</v>
      </c>
    </row>
    <row r="2532" spans="1:14">
      <c r="A2532" s="33">
        <v>41363</v>
      </c>
      <c r="B2532" s="29">
        <v>1721</v>
      </c>
      <c r="C2532">
        <v>26</v>
      </c>
      <c r="D2532" s="34" t="s">
        <v>173</v>
      </c>
      <c r="E2532" s="34" t="s">
        <v>168</v>
      </c>
      <c r="F2532" s="35">
        <v>0.95</v>
      </c>
      <c r="G2532" s="36">
        <v>0</v>
      </c>
      <c r="H2532" s="35">
        <v>0.95</v>
      </c>
      <c r="I2532" s="35">
        <v>0.42</v>
      </c>
      <c r="J2532">
        <v>7</v>
      </c>
      <c r="K2532">
        <v>3010</v>
      </c>
      <c r="L2532" s="37">
        <f t="shared" si="117"/>
        <v>6.6499999999999995</v>
      </c>
      <c r="M2532" s="35">
        <f t="shared" si="118"/>
        <v>0</v>
      </c>
      <c r="N2532" s="35">
        <f t="shared" si="119"/>
        <v>3.71</v>
      </c>
    </row>
    <row r="2533" spans="1:14">
      <c r="A2533" s="33">
        <v>41363</v>
      </c>
      <c r="B2533" s="29">
        <v>1722</v>
      </c>
      <c r="C2533">
        <v>7</v>
      </c>
      <c r="D2533" s="34" t="s">
        <v>171</v>
      </c>
      <c r="E2533" s="34" t="s">
        <v>168</v>
      </c>
      <c r="F2533" s="35">
        <v>20.95</v>
      </c>
      <c r="G2533" s="36">
        <v>0</v>
      </c>
      <c r="H2533" s="35">
        <v>20.95</v>
      </c>
      <c r="I2533" s="35">
        <v>10.039999999999999</v>
      </c>
      <c r="J2533">
        <v>13</v>
      </c>
      <c r="K2533">
        <v>3013</v>
      </c>
      <c r="L2533" s="37">
        <f t="shared" si="117"/>
        <v>272.34999999999997</v>
      </c>
      <c r="M2533" s="35">
        <f t="shared" si="118"/>
        <v>0</v>
      </c>
      <c r="N2533" s="35">
        <f t="shared" si="119"/>
        <v>141.83000000000001</v>
      </c>
    </row>
    <row r="2534" spans="1:14">
      <c r="A2534" s="33">
        <v>41363</v>
      </c>
      <c r="B2534" s="29">
        <v>1723</v>
      </c>
      <c r="C2534">
        <v>22</v>
      </c>
      <c r="D2534" s="34" t="s">
        <v>173</v>
      </c>
      <c r="E2534" s="34" t="s">
        <v>168</v>
      </c>
      <c r="F2534" s="35">
        <v>0.95</v>
      </c>
      <c r="G2534" s="36">
        <v>0</v>
      </c>
      <c r="H2534" s="35">
        <v>0.95</v>
      </c>
      <c r="I2534" s="35">
        <v>0.56999999999999995</v>
      </c>
      <c r="J2534">
        <v>22</v>
      </c>
      <c r="K2534">
        <v>3014</v>
      </c>
      <c r="L2534" s="37">
        <f t="shared" si="117"/>
        <v>20.9</v>
      </c>
      <c r="M2534" s="35">
        <f t="shared" si="118"/>
        <v>0</v>
      </c>
      <c r="N2534" s="35">
        <f t="shared" si="119"/>
        <v>8.36</v>
      </c>
    </row>
    <row r="2535" spans="1:14">
      <c r="A2535" s="33">
        <v>41363</v>
      </c>
      <c r="B2535" s="29">
        <v>1723</v>
      </c>
      <c r="C2535">
        <v>27</v>
      </c>
      <c r="D2535" s="34" t="s">
        <v>173</v>
      </c>
      <c r="E2535" s="34" t="s">
        <v>168</v>
      </c>
      <c r="F2535" s="35">
        <v>4.95</v>
      </c>
      <c r="G2535" s="36">
        <v>0.1</v>
      </c>
      <c r="H2535" s="35">
        <v>4.46</v>
      </c>
      <c r="I2535" s="35">
        <v>1.82</v>
      </c>
      <c r="J2535">
        <v>11</v>
      </c>
      <c r="K2535">
        <v>3014</v>
      </c>
      <c r="L2535" s="37">
        <f t="shared" si="117"/>
        <v>49.06</v>
      </c>
      <c r="M2535" s="35">
        <f t="shared" si="118"/>
        <v>0.49000000000000021</v>
      </c>
      <c r="N2535" s="35">
        <f t="shared" si="119"/>
        <v>29.039999999999996</v>
      </c>
    </row>
    <row r="2536" spans="1:14">
      <c r="A2536" s="33">
        <v>41363</v>
      </c>
      <c r="B2536" s="29">
        <v>1724</v>
      </c>
      <c r="C2536">
        <v>3</v>
      </c>
      <c r="D2536" s="34" t="s">
        <v>171</v>
      </c>
      <c r="E2536" s="34" t="s">
        <v>168</v>
      </c>
      <c r="F2536" s="35">
        <v>59.95</v>
      </c>
      <c r="G2536" s="36">
        <v>0</v>
      </c>
      <c r="H2536" s="35">
        <v>59.95</v>
      </c>
      <c r="I2536" s="35">
        <v>28.73</v>
      </c>
      <c r="J2536">
        <v>11</v>
      </c>
      <c r="K2536">
        <v>3010</v>
      </c>
      <c r="L2536" s="37">
        <f t="shared" si="117"/>
        <v>659.45</v>
      </c>
      <c r="M2536" s="35">
        <f t="shared" si="118"/>
        <v>0</v>
      </c>
      <c r="N2536" s="35">
        <f t="shared" si="119"/>
        <v>343.42</v>
      </c>
    </row>
    <row r="2537" spans="1:14">
      <c r="A2537" s="33">
        <v>41363</v>
      </c>
      <c r="B2537" s="29">
        <v>1724</v>
      </c>
      <c r="C2537">
        <v>48</v>
      </c>
      <c r="D2537" s="34" t="s">
        <v>171</v>
      </c>
      <c r="E2537" s="34" t="s">
        <v>168</v>
      </c>
      <c r="F2537" s="35">
        <v>3.95</v>
      </c>
      <c r="G2537" s="36">
        <v>0</v>
      </c>
      <c r="H2537" s="35">
        <v>3.95</v>
      </c>
      <c r="I2537" s="35">
        <v>1.43</v>
      </c>
      <c r="J2537">
        <v>9</v>
      </c>
      <c r="K2537">
        <v>3010</v>
      </c>
      <c r="L2537" s="37">
        <f t="shared" si="117"/>
        <v>35.550000000000004</v>
      </c>
      <c r="M2537" s="35">
        <f t="shared" si="118"/>
        <v>0</v>
      </c>
      <c r="N2537" s="35">
        <f t="shared" si="119"/>
        <v>22.680000000000003</v>
      </c>
    </row>
    <row r="2538" spans="1:14">
      <c r="A2538" s="33">
        <v>41363</v>
      </c>
      <c r="B2538" s="29">
        <v>1724</v>
      </c>
      <c r="C2538">
        <v>25</v>
      </c>
      <c r="D2538" s="34" t="s">
        <v>171</v>
      </c>
      <c r="E2538" s="34" t="s">
        <v>168</v>
      </c>
      <c r="F2538" s="35">
        <v>0.95</v>
      </c>
      <c r="G2538" s="36">
        <v>0</v>
      </c>
      <c r="H2538" s="35">
        <v>0.95</v>
      </c>
      <c r="I2538" s="35">
        <v>0.35</v>
      </c>
      <c r="J2538">
        <v>35</v>
      </c>
      <c r="K2538">
        <v>3010</v>
      </c>
      <c r="L2538" s="37">
        <f t="shared" si="117"/>
        <v>33.25</v>
      </c>
      <c r="M2538" s="35">
        <f t="shared" si="118"/>
        <v>0</v>
      </c>
      <c r="N2538" s="35">
        <f t="shared" si="119"/>
        <v>21</v>
      </c>
    </row>
    <row r="2539" spans="1:14">
      <c r="A2539" s="33">
        <v>41363</v>
      </c>
      <c r="B2539" s="29">
        <v>1725</v>
      </c>
      <c r="C2539">
        <v>23</v>
      </c>
      <c r="D2539" s="34" t="s">
        <v>173</v>
      </c>
      <c r="E2539" s="34" t="s">
        <v>168</v>
      </c>
      <c r="F2539" s="35">
        <v>2.95</v>
      </c>
      <c r="G2539" s="36">
        <v>0</v>
      </c>
      <c r="H2539" s="35">
        <v>2.95</v>
      </c>
      <c r="I2539" s="35">
        <v>1.68</v>
      </c>
      <c r="J2539">
        <v>5</v>
      </c>
      <c r="K2539">
        <v>3026</v>
      </c>
      <c r="L2539" s="37">
        <f t="shared" si="117"/>
        <v>14.75</v>
      </c>
      <c r="M2539" s="35">
        <f t="shared" si="118"/>
        <v>0</v>
      </c>
      <c r="N2539" s="35">
        <f t="shared" si="119"/>
        <v>6.3500000000000014</v>
      </c>
    </row>
    <row r="2540" spans="1:14">
      <c r="A2540" s="33">
        <v>41363</v>
      </c>
      <c r="B2540" s="29">
        <v>1726</v>
      </c>
      <c r="C2540">
        <v>34</v>
      </c>
      <c r="D2540" s="34" t="s">
        <v>171</v>
      </c>
      <c r="E2540" s="34" t="s">
        <v>168</v>
      </c>
      <c r="F2540" s="35">
        <v>37.950000000000003</v>
      </c>
      <c r="G2540" s="36">
        <v>0</v>
      </c>
      <c r="H2540" s="35">
        <v>37.950000000000003</v>
      </c>
      <c r="I2540" s="35">
        <v>15.35</v>
      </c>
      <c r="J2540">
        <v>17</v>
      </c>
      <c r="K2540">
        <v>3031</v>
      </c>
      <c r="L2540" s="37">
        <f t="shared" si="117"/>
        <v>645.15000000000009</v>
      </c>
      <c r="M2540" s="35">
        <f t="shared" si="118"/>
        <v>0</v>
      </c>
      <c r="N2540" s="35">
        <f t="shared" si="119"/>
        <v>384.20000000000005</v>
      </c>
    </row>
    <row r="2541" spans="1:14">
      <c r="A2541" s="33">
        <v>41363</v>
      </c>
      <c r="B2541" s="29">
        <v>1727</v>
      </c>
      <c r="C2541">
        <v>42</v>
      </c>
      <c r="D2541" s="34" t="s">
        <v>173</v>
      </c>
      <c r="E2541" s="34" t="s">
        <v>168</v>
      </c>
      <c r="F2541" s="35">
        <v>35.950000000000003</v>
      </c>
      <c r="G2541" s="36">
        <v>0</v>
      </c>
      <c r="H2541" s="35">
        <v>35.950000000000003</v>
      </c>
      <c r="I2541" s="35">
        <v>20.25</v>
      </c>
      <c r="J2541">
        <v>2</v>
      </c>
      <c r="K2541">
        <v>3022</v>
      </c>
      <c r="L2541" s="37">
        <f t="shared" si="117"/>
        <v>71.900000000000006</v>
      </c>
      <c r="M2541" s="35">
        <f t="shared" si="118"/>
        <v>0</v>
      </c>
      <c r="N2541" s="35">
        <f t="shared" si="119"/>
        <v>31.400000000000006</v>
      </c>
    </row>
    <row r="2542" spans="1:14">
      <c r="A2542" s="33">
        <v>41363</v>
      </c>
      <c r="B2542" s="29">
        <v>1728</v>
      </c>
      <c r="C2542">
        <v>6</v>
      </c>
      <c r="D2542" s="34" t="s">
        <v>171</v>
      </c>
      <c r="E2542" s="34" t="s">
        <v>168</v>
      </c>
      <c r="F2542" s="35">
        <v>55.95</v>
      </c>
      <c r="G2542" s="36">
        <v>0.2</v>
      </c>
      <c r="H2542" s="35">
        <v>44.76</v>
      </c>
      <c r="I2542" s="35">
        <v>16.059999999999999</v>
      </c>
      <c r="J2542">
        <v>8</v>
      </c>
      <c r="K2542">
        <v>3027</v>
      </c>
      <c r="L2542" s="37">
        <f t="shared" si="117"/>
        <v>358.08</v>
      </c>
      <c r="M2542" s="35">
        <f t="shared" si="118"/>
        <v>11.190000000000005</v>
      </c>
      <c r="N2542" s="35">
        <f t="shared" si="119"/>
        <v>229.6</v>
      </c>
    </row>
    <row r="2543" spans="1:14">
      <c r="A2543" s="33">
        <v>41363</v>
      </c>
      <c r="B2543" s="29">
        <v>1729</v>
      </c>
      <c r="C2543">
        <v>49</v>
      </c>
      <c r="D2543" s="34" t="s">
        <v>173</v>
      </c>
      <c r="E2543" s="34" t="s">
        <v>168</v>
      </c>
      <c r="F2543" s="35">
        <v>63.95</v>
      </c>
      <c r="G2543" s="36">
        <v>0</v>
      </c>
      <c r="H2543" s="35">
        <v>63.95</v>
      </c>
      <c r="I2543" s="35">
        <v>27.1</v>
      </c>
      <c r="J2543">
        <v>3</v>
      </c>
      <c r="K2543">
        <v>3021</v>
      </c>
      <c r="L2543" s="37">
        <f t="shared" si="117"/>
        <v>191.85000000000002</v>
      </c>
      <c r="M2543" s="35">
        <f t="shared" si="118"/>
        <v>0</v>
      </c>
      <c r="N2543" s="35">
        <f t="shared" si="119"/>
        <v>110.55000000000001</v>
      </c>
    </row>
    <row r="2544" spans="1:14">
      <c r="A2544" s="33">
        <v>41363</v>
      </c>
      <c r="B2544" s="29">
        <v>1729</v>
      </c>
      <c r="C2544">
        <v>42</v>
      </c>
      <c r="D2544" s="34" t="s">
        <v>173</v>
      </c>
      <c r="E2544" s="34" t="s">
        <v>168</v>
      </c>
      <c r="F2544" s="35">
        <v>35.950000000000003</v>
      </c>
      <c r="G2544" s="36">
        <v>0</v>
      </c>
      <c r="H2544" s="35">
        <v>35.950000000000003</v>
      </c>
      <c r="I2544" s="35">
        <v>20.25</v>
      </c>
      <c r="J2544">
        <v>2</v>
      </c>
      <c r="K2544">
        <v>3021</v>
      </c>
      <c r="L2544" s="37">
        <f t="shared" si="117"/>
        <v>71.900000000000006</v>
      </c>
      <c r="M2544" s="35">
        <f t="shared" si="118"/>
        <v>0</v>
      </c>
      <c r="N2544" s="35">
        <f t="shared" si="119"/>
        <v>31.400000000000006</v>
      </c>
    </row>
    <row r="2545" spans="1:14">
      <c r="A2545" s="33">
        <v>41363</v>
      </c>
      <c r="B2545" s="29">
        <v>1730</v>
      </c>
      <c r="C2545">
        <v>19</v>
      </c>
      <c r="D2545" s="34" t="s">
        <v>173</v>
      </c>
      <c r="E2545" s="34" t="s">
        <v>168</v>
      </c>
      <c r="F2545" s="35">
        <v>49.95</v>
      </c>
      <c r="G2545" s="36">
        <v>0</v>
      </c>
      <c r="H2545" s="35">
        <v>49.95</v>
      </c>
      <c r="I2545" s="35">
        <v>24.77</v>
      </c>
      <c r="J2545">
        <v>31</v>
      </c>
      <c r="K2545">
        <v>3016</v>
      </c>
      <c r="L2545" s="37">
        <f t="shared" si="117"/>
        <v>1548.45</v>
      </c>
      <c r="M2545" s="35">
        <f t="shared" si="118"/>
        <v>0</v>
      </c>
      <c r="N2545" s="35">
        <f t="shared" si="119"/>
        <v>780.58000000000015</v>
      </c>
    </row>
    <row r="2546" spans="1:14">
      <c r="A2546" s="33">
        <v>41363</v>
      </c>
      <c r="B2546" s="29">
        <v>1730</v>
      </c>
      <c r="C2546">
        <v>50</v>
      </c>
      <c r="D2546" s="34" t="s">
        <v>173</v>
      </c>
      <c r="E2546" s="34" t="s">
        <v>168</v>
      </c>
      <c r="F2546" s="35">
        <v>24.95</v>
      </c>
      <c r="G2546" s="36">
        <v>0</v>
      </c>
      <c r="H2546" s="35">
        <v>24.95</v>
      </c>
      <c r="I2546" s="35">
        <v>12.14</v>
      </c>
      <c r="J2546">
        <v>2</v>
      </c>
      <c r="K2546">
        <v>3016</v>
      </c>
      <c r="L2546" s="37">
        <f t="shared" si="117"/>
        <v>49.9</v>
      </c>
      <c r="M2546" s="35">
        <f t="shared" si="118"/>
        <v>0</v>
      </c>
      <c r="N2546" s="35">
        <f t="shared" si="119"/>
        <v>25.619999999999997</v>
      </c>
    </row>
    <row r="2547" spans="1:14">
      <c r="A2547" s="33">
        <v>41363</v>
      </c>
      <c r="B2547" s="29">
        <v>1731</v>
      </c>
      <c r="C2547">
        <v>33</v>
      </c>
      <c r="D2547" s="34" t="s">
        <v>171</v>
      </c>
      <c r="E2547" s="34" t="s">
        <v>168</v>
      </c>
      <c r="F2547" s="35">
        <v>19.95</v>
      </c>
      <c r="G2547" s="36">
        <v>0</v>
      </c>
      <c r="H2547" s="35">
        <v>19.95</v>
      </c>
      <c r="I2547" s="35">
        <v>9.7799999999999994</v>
      </c>
      <c r="J2547">
        <v>6</v>
      </c>
      <c r="K2547">
        <v>3029</v>
      </c>
      <c r="L2547" s="37">
        <f t="shared" si="117"/>
        <v>119.69999999999999</v>
      </c>
      <c r="M2547" s="35">
        <f t="shared" si="118"/>
        <v>0</v>
      </c>
      <c r="N2547" s="35">
        <f t="shared" si="119"/>
        <v>61.019999999999996</v>
      </c>
    </row>
    <row r="2548" spans="1:14">
      <c r="A2548" s="33">
        <v>41363</v>
      </c>
      <c r="B2548" s="29">
        <v>1731</v>
      </c>
      <c r="C2548">
        <v>17</v>
      </c>
      <c r="D2548" s="34" t="s">
        <v>171</v>
      </c>
      <c r="E2548" s="34" t="s">
        <v>168</v>
      </c>
      <c r="F2548" s="35">
        <v>49.95</v>
      </c>
      <c r="G2548" s="36">
        <v>0</v>
      </c>
      <c r="H2548" s="35">
        <v>49.95</v>
      </c>
      <c r="I2548" s="35">
        <v>23.93</v>
      </c>
      <c r="J2548">
        <v>8</v>
      </c>
      <c r="K2548">
        <v>3029</v>
      </c>
      <c r="L2548" s="37">
        <f t="shared" si="117"/>
        <v>399.6</v>
      </c>
      <c r="M2548" s="35">
        <f t="shared" si="118"/>
        <v>0</v>
      </c>
      <c r="N2548" s="35">
        <f t="shared" si="119"/>
        <v>208.16000000000003</v>
      </c>
    </row>
    <row r="2549" spans="1:14">
      <c r="A2549" s="33">
        <v>41363</v>
      </c>
      <c r="B2549" s="29">
        <v>1732</v>
      </c>
      <c r="C2549">
        <v>43</v>
      </c>
      <c r="D2549" s="34" t="s">
        <v>171</v>
      </c>
      <c r="E2549" s="34" t="s">
        <v>168</v>
      </c>
      <c r="F2549" s="35">
        <v>11.95</v>
      </c>
      <c r="G2549" s="36">
        <v>0</v>
      </c>
      <c r="H2549" s="35">
        <v>11.95</v>
      </c>
      <c r="I2549" s="35">
        <v>3.32</v>
      </c>
      <c r="J2549">
        <v>2</v>
      </c>
      <c r="K2549">
        <v>3012</v>
      </c>
      <c r="L2549" s="37">
        <f t="shared" si="117"/>
        <v>23.9</v>
      </c>
      <c r="M2549" s="35">
        <f t="shared" si="118"/>
        <v>0</v>
      </c>
      <c r="N2549" s="35">
        <f t="shared" si="119"/>
        <v>17.259999999999998</v>
      </c>
    </row>
    <row r="2550" spans="1:14">
      <c r="A2550" s="33">
        <v>41363</v>
      </c>
      <c r="B2550" s="29">
        <v>1733</v>
      </c>
      <c r="C2550">
        <v>38</v>
      </c>
      <c r="D2550" s="34" t="s">
        <v>173</v>
      </c>
      <c r="E2550" s="34" t="s">
        <v>168</v>
      </c>
      <c r="F2550" s="35">
        <v>24.95</v>
      </c>
      <c r="G2550" s="36">
        <v>0</v>
      </c>
      <c r="H2550" s="35">
        <v>24.95</v>
      </c>
      <c r="I2550" s="35">
        <v>11.48</v>
      </c>
      <c r="J2550">
        <v>3</v>
      </c>
      <c r="K2550">
        <v>3015</v>
      </c>
      <c r="L2550" s="37">
        <f t="shared" si="117"/>
        <v>74.849999999999994</v>
      </c>
      <c r="M2550" s="35">
        <f t="shared" si="118"/>
        <v>0</v>
      </c>
      <c r="N2550" s="35">
        <f t="shared" si="119"/>
        <v>40.409999999999997</v>
      </c>
    </row>
    <row r="2551" spans="1:14">
      <c r="A2551" s="33">
        <v>41363</v>
      </c>
      <c r="B2551" s="29">
        <v>1734</v>
      </c>
      <c r="C2551">
        <v>32</v>
      </c>
      <c r="D2551" s="34" t="s">
        <v>171</v>
      </c>
      <c r="E2551" s="34" t="s">
        <v>168</v>
      </c>
      <c r="F2551" s="35">
        <v>22.95</v>
      </c>
      <c r="G2551" s="36">
        <v>0</v>
      </c>
      <c r="H2551" s="35">
        <v>22.95</v>
      </c>
      <c r="I2551" s="35">
        <v>11.78</v>
      </c>
      <c r="J2551">
        <v>18</v>
      </c>
      <c r="K2551">
        <v>3031</v>
      </c>
      <c r="L2551" s="37">
        <f t="shared" si="117"/>
        <v>413.09999999999997</v>
      </c>
      <c r="M2551" s="35">
        <f t="shared" si="118"/>
        <v>0</v>
      </c>
      <c r="N2551" s="35">
        <f t="shared" si="119"/>
        <v>201.06</v>
      </c>
    </row>
    <row r="2552" spans="1:14">
      <c r="A2552" s="33">
        <v>41363</v>
      </c>
      <c r="B2552" s="29">
        <v>1734</v>
      </c>
      <c r="C2552">
        <v>6</v>
      </c>
      <c r="D2552" s="34" t="s">
        <v>171</v>
      </c>
      <c r="E2552" s="34" t="s">
        <v>168</v>
      </c>
      <c r="F2552" s="35">
        <v>55.95</v>
      </c>
      <c r="G2552" s="36">
        <v>0</v>
      </c>
      <c r="H2552" s="35">
        <v>55.95</v>
      </c>
      <c r="I2552" s="35">
        <v>16.059999999999999</v>
      </c>
      <c r="J2552">
        <v>3</v>
      </c>
      <c r="K2552">
        <v>3031</v>
      </c>
      <c r="L2552" s="37">
        <f t="shared" si="117"/>
        <v>167.85000000000002</v>
      </c>
      <c r="M2552" s="35">
        <f t="shared" si="118"/>
        <v>0</v>
      </c>
      <c r="N2552" s="35">
        <f t="shared" si="119"/>
        <v>119.67</v>
      </c>
    </row>
    <row r="2553" spans="1:14">
      <c r="A2553" s="33">
        <v>41363</v>
      </c>
      <c r="B2553" s="29">
        <v>1735</v>
      </c>
      <c r="C2553">
        <v>4</v>
      </c>
      <c r="D2553" s="34" t="s">
        <v>173</v>
      </c>
      <c r="E2553" s="34" t="s">
        <v>168</v>
      </c>
      <c r="F2553" s="35">
        <v>73.95</v>
      </c>
      <c r="G2553" s="36">
        <v>0</v>
      </c>
      <c r="H2553" s="35">
        <v>73.95</v>
      </c>
      <c r="I2553" s="35">
        <v>38.86</v>
      </c>
      <c r="J2553">
        <v>2</v>
      </c>
      <c r="K2553">
        <v>3027</v>
      </c>
      <c r="L2553" s="37">
        <f t="shared" si="117"/>
        <v>147.9</v>
      </c>
      <c r="M2553" s="35">
        <f t="shared" si="118"/>
        <v>0</v>
      </c>
      <c r="N2553" s="35">
        <f t="shared" si="119"/>
        <v>70.180000000000007</v>
      </c>
    </row>
    <row r="2554" spans="1:14">
      <c r="A2554" s="33">
        <v>41363</v>
      </c>
      <c r="B2554" s="29">
        <v>1735</v>
      </c>
      <c r="C2554">
        <v>43</v>
      </c>
      <c r="D2554" s="34" t="s">
        <v>173</v>
      </c>
      <c r="E2554" s="34" t="s">
        <v>168</v>
      </c>
      <c r="F2554" s="35">
        <v>11.95</v>
      </c>
      <c r="G2554" s="36">
        <v>0.1</v>
      </c>
      <c r="H2554" s="35">
        <v>10.76</v>
      </c>
      <c r="I2554" s="35">
        <v>3.32</v>
      </c>
      <c r="J2554">
        <v>9</v>
      </c>
      <c r="K2554">
        <v>3027</v>
      </c>
      <c r="L2554" s="37">
        <f t="shared" si="117"/>
        <v>96.84</v>
      </c>
      <c r="M2554" s="35">
        <f t="shared" si="118"/>
        <v>1.1899999999999995</v>
      </c>
      <c r="N2554" s="35">
        <f t="shared" si="119"/>
        <v>66.959999999999994</v>
      </c>
    </row>
    <row r="2555" spans="1:14">
      <c r="A2555" s="33">
        <v>41363</v>
      </c>
      <c r="B2555" s="29">
        <v>1736</v>
      </c>
      <c r="C2555">
        <v>29</v>
      </c>
      <c r="D2555" s="34" t="s">
        <v>171</v>
      </c>
      <c r="E2555" s="34" t="s">
        <v>168</v>
      </c>
      <c r="F2555" s="35">
        <v>40.950000000000003</v>
      </c>
      <c r="G2555" s="36">
        <v>0.1</v>
      </c>
      <c r="H2555" s="35">
        <v>36.86</v>
      </c>
      <c r="I2555" s="35">
        <v>15.51</v>
      </c>
      <c r="J2555">
        <v>6</v>
      </c>
      <c r="K2555">
        <v>3010</v>
      </c>
      <c r="L2555" s="37">
        <f t="shared" si="117"/>
        <v>221.16</v>
      </c>
      <c r="M2555" s="35">
        <f t="shared" si="118"/>
        <v>4.0900000000000034</v>
      </c>
      <c r="N2555" s="35">
        <f t="shared" si="119"/>
        <v>128.10000000000002</v>
      </c>
    </row>
    <row r="2556" spans="1:14">
      <c r="A2556" s="33">
        <v>41363</v>
      </c>
      <c r="B2556" s="29">
        <v>1736</v>
      </c>
      <c r="C2556">
        <v>15</v>
      </c>
      <c r="D2556" s="34" t="s">
        <v>171</v>
      </c>
      <c r="E2556" s="34" t="s">
        <v>168</v>
      </c>
      <c r="F2556" s="35">
        <v>28.95</v>
      </c>
      <c r="G2556" s="36">
        <v>0</v>
      </c>
      <c r="H2556" s="35">
        <v>28.95</v>
      </c>
      <c r="I2556" s="35">
        <v>17.53</v>
      </c>
      <c r="J2556">
        <v>19</v>
      </c>
      <c r="K2556">
        <v>3010</v>
      </c>
      <c r="L2556" s="37">
        <f t="shared" si="117"/>
        <v>550.04999999999995</v>
      </c>
      <c r="M2556" s="35">
        <f t="shared" si="118"/>
        <v>0</v>
      </c>
      <c r="N2556" s="35">
        <f t="shared" si="119"/>
        <v>216.97999999999996</v>
      </c>
    </row>
    <row r="2557" spans="1:14">
      <c r="A2557" s="33">
        <v>41363</v>
      </c>
      <c r="B2557" s="29">
        <v>1737</v>
      </c>
      <c r="C2557">
        <v>42</v>
      </c>
      <c r="D2557" s="34" t="s">
        <v>171</v>
      </c>
      <c r="E2557" s="34" t="s">
        <v>168</v>
      </c>
      <c r="F2557" s="35">
        <v>35.950000000000003</v>
      </c>
      <c r="G2557" s="36">
        <v>0.1</v>
      </c>
      <c r="H2557" s="35">
        <v>32.36</v>
      </c>
      <c r="I2557" s="35">
        <v>20.25</v>
      </c>
      <c r="J2557">
        <v>1</v>
      </c>
      <c r="K2557">
        <v>3014</v>
      </c>
      <c r="L2557" s="37">
        <f t="shared" si="117"/>
        <v>32.36</v>
      </c>
      <c r="M2557" s="35">
        <f t="shared" si="118"/>
        <v>3.5900000000000034</v>
      </c>
      <c r="N2557" s="35">
        <f t="shared" si="119"/>
        <v>12.11</v>
      </c>
    </row>
    <row r="2558" spans="1:14">
      <c r="A2558" s="33">
        <v>41363</v>
      </c>
      <c r="B2558" s="29">
        <v>1737</v>
      </c>
      <c r="C2558">
        <v>42</v>
      </c>
      <c r="D2558" s="34" t="s">
        <v>171</v>
      </c>
      <c r="E2558" s="34" t="s">
        <v>168</v>
      </c>
      <c r="F2558" s="35">
        <v>35.950000000000003</v>
      </c>
      <c r="G2558" s="36">
        <v>0</v>
      </c>
      <c r="H2558" s="35">
        <v>35.950000000000003</v>
      </c>
      <c r="I2558" s="35">
        <v>20.25</v>
      </c>
      <c r="J2558">
        <v>2</v>
      </c>
      <c r="K2558">
        <v>3014</v>
      </c>
      <c r="L2558" s="37">
        <f t="shared" si="117"/>
        <v>71.900000000000006</v>
      </c>
      <c r="M2558" s="35">
        <f t="shared" si="118"/>
        <v>0</v>
      </c>
      <c r="N2558" s="35">
        <f t="shared" si="119"/>
        <v>31.400000000000006</v>
      </c>
    </row>
    <row r="2559" spans="1:14">
      <c r="A2559" s="33">
        <v>41363</v>
      </c>
      <c r="B2559" s="29">
        <v>1737</v>
      </c>
      <c r="C2559">
        <v>8</v>
      </c>
      <c r="D2559" s="34" t="s">
        <v>171</v>
      </c>
      <c r="E2559" s="34" t="s">
        <v>168</v>
      </c>
      <c r="F2559" s="35">
        <v>7.95</v>
      </c>
      <c r="G2559" s="36">
        <v>0</v>
      </c>
      <c r="H2559" s="35">
        <v>7.95</v>
      </c>
      <c r="I2559" s="35">
        <v>4.53</v>
      </c>
      <c r="J2559">
        <v>19</v>
      </c>
      <c r="K2559">
        <v>3014</v>
      </c>
      <c r="L2559" s="37">
        <f t="shared" si="117"/>
        <v>151.05000000000001</v>
      </c>
      <c r="M2559" s="35">
        <f t="shared" si="118"/>
        <v>0</v>
      </c>
      <c r="N2559" s="35">
        <f t="shared" si="119"/>
        <v>64.98</v>
      </c>
    </row>
    <row r="2560" spans="1:14">
      <c r="A2560" s="33">
        <v>41363</v>
      </c>
      <c r="B2560" s="29">
        <v>1738</v>
      </c>
      <c r="C2560">
        <v>45</v>
      </c>
      <c r="D2560" s="34" t="s">
        <v>173</v>
      </c>
      <c r="E2560" s="34" t="s">
        <v>168</v>
      </c>
      <c r="F2560" s="35">
        <v>38.950000000000003</v>
      </c>
      <c r="G2560" s="36">
        <v>0</v>
      </c>
      <c r="H2560" s="35">
        <v>38.950000000000003</v>
      </c>
      <c r="I2560" s="35">
        <v>22.33</v>
      </c>
      <c r="J2560">
        <v>1</v>
      </c>
      <c r="K2560">
        <v>3022</v>
      </c>
      <c r="L2560" s="37">
        <f t="shared" si="117"/>
        <v>38.950000000000003</v>
      </c>
      <c r="M2560" s="35">
        <f t="shared" si="118"/>
        <v>0</v>
      </c>
      <c r="N2560" s="35">
        <f t="shared" si="119"/>
        <v>16.620000000000005</v>
      </c>
    </row>
    <row r="2561" spans="1:14">
      <c r="A2561" s="33">
        <v>41363</v>
      </c>
      <c r="B2561" s="29">
        <v>1738</v>
      </c>
      <c r="C2561">
        <v>28</v>
      </c>
      <c r="D2561" s="34" t="s">
        <v>173</v>
      </c>
      <c r="E2561" s="34" t="s">
        <v>168</v>
      </c>
      <c r="F2561" s="35">
        <v>0.95</v>
      </c>
      <c r="G2561" s="36">
        <v>0</v>
      </c>
      <c r="H2561" s="35">
        <v>0.95</v>
      </c>
      <c r="I2561" s="35">
        <v>0.5</v>
      </c>
      <c r="J2561">
        <v>6</v>
      </c>
      <c r="K2561">
        <v>3022</v>
      </c>
      <c r="L2561" s="37">
        <f t="shared" si="117"/>
        <v>5.6999999999999993</v>
      </c>
      <c r="M2561" s="35">
        <f t="shared" si="118"/>
        <v>0</v>
      </c>
      <c r="N2561" s="35">
        <f t="shared" si="119"/>
        <v>2.6999999999999997</v>
      </c>
    </row>
    <row r="2562" spans="1:14">
      <c r="A2562" s="33">
        <v>41363</v>
      </c>
      <c r="B2562" s="29">
        <v>1738</v>
      </c>
      <c r="C2562">
        <v>6</v>
      </c>
      <c r="D2562" s="34" t="s">
        <v>173</v>
      </c>
      <c r="E2562" s="34" t="s">
        <v>168</v>
      </c>
      <c r="F2562" s="35">
        <v>55.95</v>
      </c>
      <c r="G2562" s="36">
        <v>0</v>
      </c>
      <c r="H2562" s="35">
        <v>55.95</v>
      </c>
      <c r="I2562" s="35">
        <v>16.059999999999999</v>
      </c>
      <c r="J2562">
        <v>24</v>
      </c>
      <c r="K2562">
        <v>3022</v>
      </c>
      <c r="L2562" s="37">
        <f t="shared" si="117"/>
        <v>1342.8000000000002</v>
      </c>
      <c r="M2562" s="35">
        <f t="shared" si="118"/>
        <v>0</v>
      </c>
      <c r="N2562" s="35">
        <f t="shared" si="119"/>
        <v>957.36</v>
      </c>
    </row>
    <row r="2563" spans="1:14">
      <c r="A2563" s="33">
        <v>41363</v>
      </c>
      <c r="B2563" s="29">
        <v>1738</v>
      </c>
      <c r="C2563">
        <v>24</v>
      </c>
      <c r="D2563" s="34" t="s">
        <v>173</v>
      </c>
      <c r="E2563" s="34" t="s">
        <v>168</v>
      </c>
      <c r="F2563" s="35">
        <v>27.95</v>
      </c>
      <c r="G2563" s="36">
        <v>0</v>
      </c>
      <c r="H2563" s="35">
        <v>27.95</v>
      </c>
      <c r="I2563" s="35">
        <v>16.8</v>
      </c>
      <c r="J2563">
        <v>6</v>
      </c>
      <c r="K2563">
        <v>3022</v>
      </c>
      <c r="L2563" s="37">
        <f t="shared" ref="L2563:L2626" si="120">H2563*J2563</f>
        <v>167.7</v>
      </c>
      <c r="M2563" s="35">
        <f t="shared" ref="M2563:M2626" si="121">F2563-H2563</f>
        <v>0</v>
      </c>
      <c r="N2563" s="35">
        <f t="shared" ref="N2563:N2626" si="122">(H2563-I2563)*J2563</f>
        <v>66.899999999999991</v>
      </c>
    </row>
    <row r="2564" spans="1:14">
      <c r="A2564" s="33">
        <v>41363</v>
      </c>
      <c r="B2564" s="29">
        <v>1739</v>
      </c>
      <c r="C2564">
        <v>29</v>
      </c>
      <c r="D2564" s="34" t="s">
        <v>171</v>
      </c>
      <c r="E2564" s="34" t="s">
        <v>168</v>
      </c>
      <c r="F2564" s="35">
        <v>40.950000000000003</v>
      </c>
      <c r="G2564" s="36">
        <v>0</v>
      </c>
      <c r="H2564" s="35">
        <v>40.950000000000003</v>
      </c>
      <c r="I2564" s="35">
        <v>15.51</v>
      </c>
      <c r="J2564">
        <v>4</v>
      </c>
      <c r="K2564">
        <v>3013</v>
      </c>
      <c r="L2564" s="37">
        <f t="shared" si="120"/>
        <v>163.80000000000001</v>
      </c>
      <c r="M2564" s="35">
        <f t="shared" si="121"/>
        <v>0</v>
      </c>
      <c r="N2564" s="35">
        <f t="shared" si="122"/>
        <v>101.76000000000002</v>
      </c>
    </row>
    <row r="2565" spans="1:14">
      <c r="A2565" s="33">
        <v>41363</v>
      </c>
      <c r="B2565" s="29">
        <v>1740</v>
      </c>
      <c r="C2565">
        <v>10</v>
      </c>
      <c r="D2565" s="34" t="s">
        <v>173</v>
      </c>
      <c r="E2565" s="34" t="s">
        <v>168</v>
      </c>
      <c r="F2565" s="35">
        <v>34.950000000000003</v>
      </c>
      <c r="G2565" s="36">
        <v>0</v>
      </c>
      <c r="H2565" s="35">
        <v>34.950000000000003</v>
      </c>
      <c r="I2565" s="35">
        <v>22.13</v>
      </c>
      <c r="J2565">
        <v>10</v>
      </c>
      <c r="K2565">
        <v>3015</v>
      </c>
      <c r="L2565" s="37">
        <f t="shared" si="120"/>
        <v>349.5</v>
      </c>
      <c r="M2565" s="35">
        <f t="shared" si="121"/>
        <v>0</v>
      </c>
      <c r="N2565" s="35">
        <f t="shared" si="122"/>
        <v>128.20000000000005</v>
      </c>
    </row>
    <row r="2566" spans="1:14">
      <c r="A2566" s="33">
        <v>41363</v>
      </c>
      <c r="B2566" s="29">
        <v>1741</v>
      </c>
      <c r="C2566">
        <v>42</v>
      </c>
      <c r="D2566" s="34" t="s">
        <v>171</v>
      </c>
      <c r="E2566" s="34" t="s">
        <v>168</v>
      </c>
      <c r="F2566" s="35">
        <v>35.950000000000003</v>
      </c>
      <c r="G2566" s="36">
        <v>0</v>
      </c>
      <c r="H2566" s="35">
        <v>35.950000000000003</v>
      </c>
      <c r="I2566" s="35">
        <v>20.25</v>
      </c>
      <c r="J2566">
        <v>1</v>
      </c>
      <c r="K2566">
        <v>3024</v>
      </c>
      <c r="L2566" s="37">
        <f t="shared" si="120"/>
        <v>35.950000000000003</v>
      </c>
      <c r="M2566" s="35">
        <f t="shared" si="121"/>
        <v>0</v>
      </c>
      <c r="N2566" s="35">
        <f t="shared" si="122"/>
        <v>15.700000000000003</v>
      </c>
    </row>
    <row r="2567" spans="1:14">
      <c r="A2567" s="33">
        <v>41363</v>
      </c>
      <c r="B2567" s="29">
        <v>1742</v>
      </c>
      <c r="C2567">
        <v>28</v>
      </c>
      <c r="D2567" s="34" t="s">
        <v>173</v>
      </c>
      <c r="E2567" s="34" t="s">
        <v>168</v>
      </c>
      <c r="F2567" s="35">
        <v>0.95</v>
      </c>
      <c r="G2567" s="36">
        <v>0</v>
      </c>
      <c r="H2567" s="35">
        <v>0.95</v>
      </c>
      <c r="I2567" s="35">
        <v>0.5</v>
      </c>
      <c r="J2567">
        <v>13</v>
      </c>
      <c r="K2567">
        <v>3023</v>
      </c>
      <c r="L2567" s="37">
        <f t="shared" si="120"/>
        <v>12.35</v>
      </c>
      <c r="M2567" s="35">
        <f t="shared" si="121"/>
        <v>0</v>
      </c>
      <c r="N2567" s="35">
        <f t="shared" si="122"/>
        <v>5.85</v>
      </c>
    </row>
    <row r="2568" spans="1:14">
      <c r="A2568" s="33">
        <v>41363</v>
      </c>
      <c r="B2568" s="29">
        <v>1742</v>
      </c>
      <c r="C2568">
        <v>14</v>
      </c>
      <c r="D2568" s="34" t="s">
        <v>173</v>
      </c>
      <c r="E2568" s="34" t="s">
        <v>168</v>
      </c>
      <c r="F2568" s="35">
        <v>31.95</v>
      </c>
      <c r="G2568" s="36">
        <v>0.2</v>
      </c>
      <c r="H2568" s="35">
        <v>25.56</v>
      </c>
      <c r="I2568" s="35">
        <v>17.38</v>
      </c>
      <c r="J2568">
        <v>1</v>
      </c>
      <c r="K2568">
        <v>3023</v>
      </c>
      <c r="L2568" s="37">
        <f t="shared" si="120"/>
        <v>25.56</v>
      </c>
      <c r="M2568" s="35">
        <f t="shared" si="121"/>
        <v>6.3900000000000006</v>
      </c>
      <c r="N2568" s="35">
        <f t="shared" si="122"/>
        <v>8.18</v>
      </c>
    </row>
    <row r="2569" spans="1:14">
      <c r="A2569" s="33">
        <v>41363</v>
      </c>
      <c r="B2569" s="29">
        <v>1743</v>
      </c>
      <c r="C2569">
        <v>9</v>
      </c>
      <c r="D2569" s="34" t="s">
        <v>173</v>
      </c>
      <c r="E2569" s="34" t="s">
        <v>168</v>
      </c>
      <c r="F2569" s="35">
        <v>48.95</v>
      </c>
      <c r="G2569" s="36">
        <v>0</v>
      </c>
      <c r="H2569" s="35">
        <v>48.95</v>
      </c>
      <c r="I2569" s="35">
        <v>24.52</v>
      </c>
      <c r="J2569">
        <v>21</v>
      </c>
      <c r="K2569">
        <v>3026</v>
      </c>
      <c r="L2569" s="37">
        <f t="shared" si="120"/>
        <v>1027.95</v>
      </c>
      <c r="M2569" s="35">
        <f t="shared" si="121"/>
        <v>0</v>
      </c>
      <c r="N2569" s="35">
        <f t="shared" si="122"/>
        <v>513.03000000000009</v>
      </c>
    </row>
    <row r="2570" spans="1:14">
      <c r="A2570" s="33">
        <v>41363</v>
      </c>
      <c r="B2570" s="29">
        <v>1744</v>
      </c>
      <c r="C2570">
        <v>20</v>
      </c>
      <c r="D2570" s="34" t="s">
        <v>171</v>
      </c>
      <c r="E2570" s="34" t="s">
        <v>168</v>
      </c>
      <c r="F2570" s="35">
        <v>16.95</v>
      </c>
      <c r="G2570" s="36">
        <v>0</v>
      </c>
      <c r="H2570" s="35">
        <v>16.95</v>
      </c>
      <c r="I2570" s="35">
        <v>6.76</v>
      </c>
      <c r="J2570">
        <v>26</v>
      </c>
      <c r="K2570">
        <v>3014</v>
      </c>
      <c r="L2570" s="37">
        <f t="shared" si="120"/>
        <v>440.7</v>
      </c>
      <c r="M2570" s="35">
        <f t="shared" si="121"/>
        <v>0</v>
      </c>
      <c r="N2570" s="35">
        <f t="shared" si="122"/>
        <v>264.94</v>
      </c>
    </row>
    <row r="2571" spans="1:14">
      <c r="A2571" s="33">
        <v>41363</v>
      </c>
      <c r="B2571" s="29">
        <v>1745</v>
      </c>
      <c r="C2571">
        <v>44</v>
      </c>
      <c r="D2571" s="34" t="s">
        <v>173</v>
      </c>
      <c r="E2571" s="34" t="s">
        <v>168</v>
      </c>
      <c r="F2571" s="35">
        <v>38.950000000000003</v>
      </c>
      <c r="G2571" s="36">
        <v>0</v>
      </c>
      <c r="H2571" s="35">
        <v>38.950000000000003</v>
      </c>
      <c r="I2571" s="35">
        <v>24.76</v>
      </c>
      <c r="J2571">
        <v>9</v>
      </c>
      <c r="K2571">
        <v>3030</v>
      </c>
      <c r="L2571" s="37">
        <f t="shared" si="120"/>
        <v>350.55</v>
      </c>
      <c r="M2571" s="35">
        <f t="shared" si="121"/>
        <v>0</v>
      </c>
      <c r="N2571" s="35">
        <f t="shared" si="122"/>
        <v>127.71000000000001</v>
      </c>
    </row>
    <row r="2572" spans="1:14">
      <c r="A2572" s="33">
        <v>41363</v>
      </c>
      <c r="B2572" s="29">
        <v>1746</v>
      </c>
      <c r="C2572">
        <v>1</v>
      </c>
      <c r="D2572" s="34" t="s">
        <v>171</v>
      </c>
      <c r="E2572" s="34" t="s">
        <v>168</v>
      </c>
      <c r="F2572" s="35">
        <v>43.95</v>
      </c>
      <c r="G2572" s="36">
        <v>0.1</v>
      </c>
      <c r="H2572" s="35">
        <v>39.56</v>
      </c>
      <c r="I2572" s="35">
        <v>25.6</v>
      </c>
      <c r="J2572">
        <v>4</v>
      </c>
      <c r="K2572">
        <v>3029</v>
      </c>
      <c r="L2572" s="37">
        <f t="shared" si="120"/>
        <v>158.24</v>
      </c>
      <c r="M2572" s="35">
        <f t="shared" si="121"/>
        <v>4.3900000000000006</v>
      </c>
      <c r="N2572" s="35">
        <f t="shared" si="122"/>
        <v>55.84</v>
      </c>
    </row>
    <row r="2573" spans="1:14">
      <c r="A2573" s="33">
        <v>41363</v>
      </c>
      <c r="B2573" s="29">
        <v>1747</v>
      </c>
      <c r="C2573">
        <v>9</v>
      </c>
      <c r="D2573" s="34" t="s">
        <v>171</v>
      </c>
      <c r="E2573" s="34" t="s">
        <v>168</v>
      </c>
      <c r="F2573" s="35">
        <v>48.95</v>
      </c>
      <c r="G2573" s="36">
        <v>0</v>
      </c>
      <c r="H2573" s="35">
        <v>48.95</v>
      </c>
      <c r="I2573" s="35">
        <v>24.52</v>
      </c>
      <c r="J2573">
        <v>11</v>
      </c>
      <c r="K2573">
        <v>3021</v>
      </c>
      <c r="L2573" s="37">
        <f t="shared" si="120"/>
        <v>538.45000000000005</v>
      </c>
      <c r="M2573" s="35">
        <f t="shared" si="121"/>
        <v>0</v>
      </c>
      <c r="N2573" s="35">
        <f t="shared" si="122"/>
        <v>268.73</v>
      </c>
    </row>
    <row r="2574" spans="1:14">
      <c r="A2574" s="33">
        <v>41363</v>
      </c>
      <c r="B2574" s="29">
        <v>1747</v>
      </c>
      <c r="C2574">
        <v>27</v>
      </c>
      <c r="D2574" s="34" t="s">
        <v>171</v>
      </c>
      <c r="E2574" s="34" t="s">
        <v>168</v>
      </c>
      <c r="F2574" s="35">
        <v>4.95</v>
      </c>
      <c r="G2574" s="36">
        <v>0.1</v>
      </c>
      <c r="H2574" s="35">
        <v>4.46</v>
      </c>
      <c r="I2574" s="35">
        <v>1.82</v>
      </c>
      <c r="J2574">
        <v>6</v>
      </c>
      <c r="K2574">
        <v>3021</v>
      </c>
      <c r="L2574" s="37">
        <f t="shared" si="120"/>
        <v>26.759999999999998</v>
      </c>
      <c r="M2574" s="35">
        <f t="shared" si="121"/>
        <v>0.49000000000000021</v>
      </c>
      <c r="N2574" s="35">
        <f t="shared" si="122"/>
        <v>15.839999999999998</v>
      </c>
    </row>
    <row r="2575" spans="1:14">
      <c r="A2575" s="33">
        <v>41363</v>
      </c>
      <c r="B2575" s="29">
        <v>1748</v>
      </c>
      <c r="C2575">
        <v>17</v>
      </c>
      <c r="D2575" s="34" t="s">
        <v>173</v>
      </c>
      <c r="E2575" s="34" t="s">
        <v>168</v>
      </c>
      <c r="F2575" s="35">
        <v>49.95</v>
      </c>
      <c r="G2575" s="36">
        <v>0</v>
      </c>
      <c r="H2575" s="35">
        <v>49.95</v>
      </c>
      <c r="I2575" s="35">
        <v>23.93</v>
      </c>
      <c r="J2575">
        <v>9</v>
      </c>
      <c r="K2575">
        <v>3028</v>
      </c>
      <c r="L2575" s="37">
        <f t="shared" si="120"/>
        <v>449.55</v>
      </c>
      <c r="M2575" s="35">
        <f t="shared" si="121"/>
        <v>0</v>
      </c>
      <c r="N2575" s="35">
        <f t="shared" si="122"/>
        <v>234.18000000000004</v>
      </c>
    </row>
    <row r="2576" spans="1:14">
      <c r="A2576" s="33">
        <v>41363</v>
      </c>
      <c r="B2576" s="29">
        <v>1749</v>
      </c>
      <c r="C2576">
        <v>40</v>
      </c>
      <c r="D2576" s="34" t="s">
        <v>171</v>
      </c>
      <c r="E2576" s="34" t="s">
        <v>168</v>
      </c>
      <c r="F2576" s="35">
        <v>16.95</v>
      </c>
      <c r="G2576" s="36">
        <v>0</v>
      </c>
      <c r="H2576" s="35">
        <v>16.95</v>
      </c>
      <c r="I2576" s="35">
        <v>6.53</v>
      </c>
      <c r="J2576">
        <v>33</v>
      </c>
      <c r="K2576">
        <v>3024</v>
      </c>
      <c r="L2576" s="37">
        <f t="shared" si="120"/>
        <v>559.35</v>
      </c>
      <c r="M2576" s="35">
        <f t="shared" si="121"/>
        <v>0</v>
      </c>
      <c r="N2576" s="35">
        <f t="shared" si="122"/>
        <v>343.85999999999996</v>
      </c>
    </row>
    <row r="2577" spans="1:14">
      <c r="A2577" s="33">
        <v>41363</v>
      </c>
      <c r="B2577" s="29">
        <v>1750</v>
      </c>
      <c r="C2577">
        <v>40</v>
      </c>
      <c r="D2577" s="34" t="s">
        <v>173</v>
      </c>
      <c r="E2577" s="34" t="s">
        <v>168</v>
      </c>
      <c r="F2577" s="35">
        <v>16.95</v>
      </c>
      <c r="G2577" s="36">
        <v>0</v>
      </c>
      <c r="H2577" s="35">
        <v>16.95</v>
      </c>
      <c r="I2577" s="35">
        <v>6.53</v>
      </c>
      <c r="J2577">
        <v>23</v>
      </c>
      <c r="K2577">
        <v>3033</v>
      </c>
      <c r="L2577" s="37">
        <f t="shared" si="120"/>
        <v>389.84999999999997</v>
      </c>
      <c r="M2577" s="35">
        <f t="shared" si="121"/>
        <v>0</v>
      </c>
      <c r="N2577" s="35">
        <f t="shared" si="122"/>
        <v>239.65999999999997</v>
      </c>
    </row>
    <row r="2578" spans="1:14">
      <c r="A2578" s="33">
        <v>41363</v>
      </c>
      <c r="B2578" s="29">
        <v>1750</v>
      </c>
      <c r="C2578">
        <v>39</v>
      </c>
      <c r="D2578" s="34" t="s">
        <v>173</v>
      </c>
      <c r="E2578" s="34" t="s">
        <v>168</v>
      </c>
      <c r="F2578" s="35">
        <v>26.95</v>
      </c>
      <c r="G2578" s="36">
        <v>0</v>
      </c>
      <c r="H2578" s="35">
        <v>26.95</v>
      </c>
      <c r="I2578" s="35">
        <v>12.24</v>
      </c>
      <c r="J2578">
        <v>3</v>
      </c>
      <c r="K2578">
        <v>3033</v>
      </c>
      <c r="L2578" s="37">
        <f t="shared" si="120"/>
        <v>80.849999999999994</v>
      </c>
      <c r="M2578" s="35">
        <f t="shared" si="121"/>
        <v>0</v>
      </c>
      <c r="N2578" s="35">
        <f t="shared" si="122"/>
        <v>44.129999999999995</v>
      </c>
    </row>
    <row r="2579" spans="1:14">
      <c r="A2579" s="33">
        <v>41363</v>
      </c>
      <c r="B2579" s="29">
        <v>1750</v>
      </c>
      <c r="C2579">
        <v>38</v>
      </c>
      <c r="D2579" s="34" t="s">
        <v>173</v>
      </c>
      <c r="E2579" s="34" t="s">
        <v>168</v>
      </c>
      <c r="F2579" s="35">
        <v>24.95</v>
      </c>
      <c r="G2579" s="36">
        <v>0</v>
      </c>
      <c r="H2579" s="35">
        <v>24.95</v>
      </c>
      <c r="I2579" s="35">
        <v>11.48</v>
      </c>
      <c r="J2579">
        <v>3</v>
      </c>
      <c r="K2579">
        <v>3033</v>
      </c>
      <c r="L2579" s="37">
        <f t="shared" si="120"/>
        <v>74.849999999999994</v>
      </c>
      <c r="M2579" s="35">
        <f t="shared" si="121"/>
        <v>0</v>
      </c>
      <c r="N2579" s="35">
        <f t="shared" si="122"/>
        <v>40.409999999999997</v>
      </c>
    </row>
    <row r="2580" spans="1:14">
      <c r="A2580" s="33">
        <v>41363</v>
      </c>
      <c r="B2580" s="29">
        <v>1750</v>
      </c>
      <c r="C2580">
        <v>34</v>
      </c>
      <c r="D2580" s="34" t="s">
        <v>173</v>
      </c>
      <c r="E2580" s="34" t="s">
        <v>168</v>
      </c>
      <c r="F2580" s="35">
        <v>37.950000000000003</v>
      </c>
      <c r="G2580" s="36">
        <v>0</v>
      </c>
      <c r="H2580" s="35">
        <v>37.950000000000003</v>
      </c>
      <c r="I2580" s="35">
        <v>15.35</v>
      </c>
      <c r="J2580">
        <v>16</v>
      </c>
      <c r="K2580">
        <v>3033</v>
      </c>
      <c r="L2580" s="37">
        <f t="shared" si="120"/>
        <v>607.20000000000005</v>
      </c>
      <c r="M2580" s="35">
        <f t="shared" si="121"/>
        <v>0</v>
      </c>
      <c r="N2580" s="35">
        <f t="shared" si="122"/>
        <v>361.6</v>
      </c>
    </row>
    <row r="2581" spans="1:14">
      <c r="A2581" s="33">
        <v>41363</v>
      </c>
      <c r="B2581" s="29">
        <v>1751</v>
      </c>
      <c r="C2581">
        <v>37</v>
      </c>
      <c r="D2581" s="34" t="s">
        <v>171</v>
      </c>
      <c r="E2581" s="34" t="s">
        <v>168</v>
      </c>
      <c r="F2581" s="35">
        <v>24.95</v>
      </c>
      <c r="G2581" s="36">
        <v>0</v>
      </c>
      <c r="H2581" s="35">
        <v>24.95</v>
      </c>
      <c r="I2581" s="35">
        <v>9.3800000000000008</v>
      </c>
      <c r="J2581">
        <v>4</v>
      </c>
      <c r="K2581">
        <v>3028</v>
      </c>
      <c r="L2581" s="37">
        <f t="shared" si="120"/>
        <v>99.8</v>
      </c>
      <c r="M2581" s="35">
        <f t="shared" si="121"/>
        <v>0</v>
      </c>
      <c r="N2581" s="35">
        <f t="shared" si="122"/>
        <v>62.279999999999994</v>
      </c>
    </row>
    <row r="2582" spans="1:14">
      <c r="A2582" s="33">
        <v>41363</v>
      </c>
      <c r="B2582" s="29">
        <v>1752</v>
      </c>
      <c r="C2582">
        <v>9</v>
      </c>
      <c r="D2582" s="34" t="s">
        <v>173</v>
      </c>
      <c r="E2582" s="34" t="s">
        <v>168</v>
      </c>
      <c r="F2582" s="35">
        <v>48.95</v>
      </c>
      <c r="G2582" s="36">
        <v>0</v>
      </c>
      <c r="H2582" s="35">
        <v>48.95</v>
      </c>
      <c r="I2582" s="35">
        <v>24.52</v>
      </c>
      <c r="J2582">
        <v>21</v>
      </c>
      <c r="K2582">
        <v>3024</v>
      </c>
      <c r="L2582" s="37">
        <f t="shared" si="120"/>
        <v>1027.95</v>
      </c>
      <c r="M2582" s="35">
        <f t="shared" si="121"/>
        <v>0</v>
      </c>
      <c r="N2582" s="35">
        <f t="shared" si="122"/>
        <v>513.03000000000009</v>
      </c>
    </row>
    <row r="2583" spans="1:14">
      <c r="A2583" s="33">
        <v>41363</v>
      </c>
      <c r="B2583" s="29">
        <v>1752</v>
      </c>
      <c r="C2583">
        <v>43</v>
      </c>
      <c r="D2583" s="34" t="s">
        <v>173</v>
      </c>
      <c r="E2583" s="34" t="s">
        <v>168</v>
      </c>
      <c r="F2583" s="35">
        <v>11.95</v>
      </c>
      <c r="G2583" s="36">
        <v>0</v>
      </c>
      <c r="H2583" s="35">
        <v>11.95</v>
      </c>
      <c r="I2583" s="35">
        <v>3.32</v>
      </c>
      <c r="J2583">
        <v>6</v>
      </c>
      <c r="K2583">
        <v>3024</v>
      </c>
      <c r="L2583" s="37">
        <f t="shared" si="120"/>
        <v>71.699999999999989</v>
      </c>
      <c r="M2583" s="35">
        <f t="shared" si="121"/>
        <v>0</v>
      </c>
      <c r="N2583" s="35">
        <f t="shared" si="122"/>
        <v>51.779999999999994</v>
      </c>
    </row>
    <row r="2584" spans="1:14">
      <c r="A2584" s="33">
        <v>41363</v>
      </c>
      <c r="B2584" s="29">
        <v>1752</v>
      </c>
      <c r="C2584">
        <v>34</v>
      </c>
      <c r="D2584" s="34" t="s">
        <v>173</v>
      </c>
      <c r="E2584" s="34" t="s">
        <v>168</v>
      </c>
      <c r="F2584" s="35">
        <v>37.950000000000003</v>
      </c>
      <c r="G2584" s="36">
        <v>0</v>
      </c>
      <c r="H2584" s="35">
        <v>37.950000000000003</v>
      </c>
      <c r="I2584" s="35">
        <v>15.35</v>
      </c>
      <c r="J2584">
        <v>16</v>
      </c>
      <c r="K2584">
        <v>3024</v>
      </c>
      <c r="L2584" s="37">
        <f t="shared" si="120"/>
        <v>607.20000000000005</v>
      </c>
      <c r="M2584" s="35">
        <f t="shared" si="121"/>
        <v>0</v>
      </c>
      <c r="N2584" s="35">
        <f t="shared" si="122"/>
        <v>361.6</v>
      </c>
    </row>
    <row r="2585" spans="1:14">
      <c r="A2585" s="33">
        <v>41363</v>
      </c>
      <c r="B2585" s="29">
        <v>1753</v>
      </c>
      <c r="C2585">
        <v>22</v>
      </c>
      <c r="D2585" s="34" t="s">
        <v>171</v>
      </c>
      <c r="E2585" s="34" t="s">
        <v>168</v>
      </c>
      <c r="F2585" s="35">
        <v>0.95</v>
      </c>
      <c r="G2585" s="36">
        <v>0.2</v>
      </c>
      <c r="H2585" s="35">
        <v>0.76</v>
      </c>
      <c r="I2585" s="35">
        <v>0.56999999999999995</v>
      </c>
      <c r="J2585">
        <v>17</v>
      </c>
      <c r="K2585">
        <v>3027</v>
      </c>
      <c r="L2585" s="37">
        <f t="shared" si="120"/>
        <v>12.92</v>
      </c>
      <c r="M2585" s="35">
        <f t="shared" si="121"/>
        <v>0.18999999999999995</v>
      </c>
      <c r="N2585" s="35">
        <f t="shared" si="122"/>
        <v>3.2300000000000009</v>
      </c>
    </row>
    <row r="2586" spans="1:14">
      <c r="A2586" s="33">
        <v>41363</v>
      </c>
      <c r="B2586" s="29">
        <v>1753</v>
      </c>
      <c r="C2586">
        <v>10</v>
      </c>
      <c r="D2586" s="34" t="s">
        <v>171</v>
      </c>
      <c r="E2586" s="34" t="s">
        <v>168</v>
      </c>
      <c r="F2586" s="35">
        <v>34.950000000000003</v>
      </c>
      <c r="G2586" s="36">
        <v>0</v>
      </c>
      <c r="H2586" s="35">
        <v>34.950000000000003</v>
      </c>
      <c r="I2586" s="35">
        <v>22.13</v>
      </c>
      <c r="J2586">
        <v>16</v>
      </c>
      <c r="K2586">
        <v>3027</v>
      </c>
      <c r="L2586" s="37">
        <f t="shared" si="120"/>
        <v>559.20000000000005</v>
      </c>
      <c r="M2586" s="35">
        <f t="shared" si="121"/>
        <v>0</v>
      </c>
      <c r="N2586" s="35">
        <f t="shared" si="122"/>
        <v>205.12000000000006</v>
      </c>
    </row>
    <row r="2587" spans="1:14">
      <c r="A2587" s="33">
        <v>41363</v>
      </c>
      <c r="B2587" s="29">
        <v>1754</v>
      </c>
      <c r="C2587">
        <v>34</v>
      </c>
      <c r="D2587" s="34" t="s">
        <v>173</v>
      </c>
      <c r="E2587" s="34" t="s">
        <v>168</v>
      </c>
      <c r="F2587" s="35">
        <v>37.950000000000003</v>
      </c>
      <c r="G2587" s="36">
        <v>0</v>
      </c>
      <c r="H2587" s="35">
        <v>37.950000000000003</v>
      </c>
      <c r="I2587" s="35">
        <v>15.35</v>
      </c>
      <c r="J2587">
        <v>13</v>
      </c>
      <c r="K2587">
        <v>3032</v>
      </c>
      <c r="L2587" s="37">
        <f t="shared" si="120"/>
        <v>493.35</v>
      </c>
      <c r="M2587" s="35">
        <f t="shared" si="121"/>
        <v>0</v>
      </c>
      <c r="N2587" s="35">
        <f t="shared" si="122"/>
        <v>293.8</v>
      </c>
    </row>
    <row r="2588" spans="1:14">
      <c r="A2588" s="33">
        <v>41363</v>
      </c>
      <c r="B2588" s="29">
        <v>1755</v>
      </c>
      <c r="C2588">
        <v>31</v>
      </c>
      <c r="D2588" s="34" t="s">
        <v>171</v>
      </c>
      <c r="E2588" s="34" t="s">
        <v>168</v>
      </c>
      <c r="F2588" s="35">
        <v>0.95</v>
      </c>
      <c r="G2588" s="36">
        <v>0</v>
      </c>
      <c r="H2588" s="35">
        <v>0.95</v>
      </c>
      <c r="I2588" s="35">
        <v>0.34</v>
      </c>
      <c r="J2588">
        <v>12</v>
      </c>
      <c r="K2588">
        <v>3015</v>
      </c>
      <c r="L2588" s="37">
        <f t="shared" si="120"/>
        <v>11.399999999999999</v>
      </c>
      <c r="M2588" s="35">
        <f t="shared" si="121"/>
        <v>0</v>
      </c>
      <c r="N2588" s="35">
        <f t="shared" si="122"/>
        <v>7.3199999999999985</v>
      </c>
    </row>
    <row r="2589" spans="1:14">
      <c r="A2589" s="33">
        <v>41363</v>
      </c>
      <c r="B2589" s="29">
        <v>1756</v>
      </c>
      <c r="C2589">
        <v>23</v>
      </c>
      <c r="D2589" s="34" t="s">
        <v>173</v>
      </c>
      <c r="E2589" s="34" t="s">
        <v>168</v>
      </c>
      <c r="F2589" s="35">
        <v>2.95</v>
      </c>
      <c r="G2589" s="36">
        <v>0</v>
      </c>
      <c r="H2589" s="35">
        <v>2.95</v>
      </c>
      <c r="I2589" s="35">
        <v>1.68</v>
      </c>
      <c r="J2589">
        <v>1</v>
      </c>
      <c r="K2589">
        <v>3028</v>
      </c>
      <c r="L2589" s="37">
        <f t="shared" si="120"/>
        <v>2.95</v>
      </c>
      <c r="M2589" s="35">
        <f t="shared" si="121"/>
        <v>0</v>
      </c>
      <c r="N2589" s="35">
        <f t="shared" si="122"/>
        <v>1.2700000000000002</v>
      </c>
    </row>
    <row r="2590" spans="1:14">
      <c r="A2590" s="33">
        <v>41363</v>
      </c>
      <c r="B2590" s="29">
        <v>1757</v>
      </c>
      <c r="C2590">
        <v>34</v>
      </c>
      <c r="D2590" s="34" t="s">
        <v>173</v>
      </c>
      <c r="E2590" s="34" t="s">
        <v>168</v>
      </c>
      <c r="F2590" s="35">
        <v>37.950000000000003</v>
      </c>
      <c r="G2590" s="36">
        <v>0</v>
      </c>
      <c r="H2590" s="35">
        <v>37.950000000000003</v>
      </c>
      <c r="I2590" s="35">
        <v>15.35</v>
      </c>
      <c r="J2590">
        <v>8</v>
      </c>
      <c r="K2590">
        <v>3020</v>
      </c>
      <c r="L2590" s="37">
        <f t="shared" si="120"/>
        <v>303.60000000000002</v>
      </c>
      <c r="M2590" s="35">
        <f t="shared" si="121"/>
        <v>0</v>
      </c>
      <c r="N2590" s="35">
        <f t="shared" si="122"/>
        <v>180.8</v>
      </c>
    </row>
    <row r="2591" spans="1:14">
      <c r="A2591" s="33">
        <v>41363</v>
      </c>
      <c r="B2591" s="29">
        <v>1758</v>
      </c>
      <c r="C2591">
        <v>22</v>
      </c>
      <c r="D2591" s="34" t="s">
        <v>173</v>
      </c>
      <c r="E2591" s="34" t="s">
        <v>168</v>
      </c>
      <c r="F2591" s="35">
        <v>0.95</v>
      </c>
      <c r="G2591" s="36">
        <v>0</v>
      </c>
      <c r="H2591" s="35">
        <v>0.95</v>
      </c>
      <c r="I2591" s="35">
        <v>0.56999999999999995</v>
      </c>
      <c r="J2591">
        <v>3</v>
      </c>
      <c r="K2591">
        <v>3028</v>
      </c>
      <c r="L2591" s="37">
        <f t="shared" si="120"/>
        <v>2.8499999999999996</v>
      </c>
      <c r="M2591" s="35">
        <f t="shared" si="121"/>
        <v>0</v>
      </c>
      <c r="N2591" s="35">
        <f t="shared" si="122"/>
        <v>1.1400000000000001</v>
      </c>
    </row>
    <row r="2592" spans="1:14">
      <c r="A2592" s="33">
        <v>41363</v>
      </c>
      <c r="B2592" s="29">
        <v>1759</v>
      </c>
      <c r="C2592">
        <v>43</v>
      </c>
      <c r="D2592" s="34" t="s">
        <v>173</v>
      </c>
      <c r="E2592" s="34" t="s">
        <v>168</v>
      </c>
      <c r="F2592" s="35">
        <v>11.95</v>
      </c>
      <c r="G2592" s="36">
        <v>0.1</v>
      </c>
      <c r="H2592" s="35">
        <v>10.76</v>
      </c>
      <c r="I2592" s="35">
        <v>3.32</v>
      </c>
      <c r="J2592">
        <v>7</v>
      </c>
      <c r="K2592">
        <v>3016</v>
      </c>
      <c r="L2592" s="37">
        <f t="shared" si="120"/>
        <v>75.319999999999993</v>
      </c>
      <c r="M2592" s="35">
        <f t="shared" si="121"/>
        <v>1.1899999999999995</v>
      </c>
      <c r="N2592" s="35">
        <f t="shared" si="122"/>
        <v>52.08</v>
      </c>
    </row>
    <row r="2593" spans="1:14">
      <c r="A2593" s="33">
        <v>41363</v>
      </c>
      <c r="B2593" s="29">
        <v>1760</v>
      </c>
      <c r="C2593">
        <v>37</v>
      </c>
      <c r="D2593" s="34" t="s">
        <v>171</v>
      </c>
      <c r="E2593" s="34" t="s">
        <v>168</v>
      </c>
      <c r="F2593" s="35">
        <v>24.95</v>
      </c>
      <c r="G2593" s="36">
        <v>0.1</v>
      </c>
      <c r="H2593" s="35">
        <v>22.46</v>
      </c>
      <c r="I2593" s="35">
        <v>9.3800000000000008</v>
      </c>
      <c r="J2593">
        <v>12</v>
      </c>
      <c r="K2593">
        <v>3026</v>
      </c>
      <c r="L2593" s="37">
        <f t="shared" si="120"/>
        <v>269.52</v>
      </c>
      <c r="M2593" s="35">
        <f t="shared" si="121"/>
        <v>2.4899999999999984</v>
      </c>
      <c r="N2593" s="35">
        <f t="shared" si="122"/>
        <v>156.96</v>
      </c>
    </row>
    <row r="2594" spans="1:14">
      <c r="A2594" s="33">
        <v>41363</v>
      </c>
      <c r="B2594" s="29">
        <v>1761</v>
      </c>
      <c r="C2594">
        <v>14</v>
      </c>
      <c r="D2594" s="34" t="s">
        <v>173</v>
      </c>
      <c r="E2594" s="34" t="s">
        <v>168</v>
      </c>
      <c r="F2594" s="35">
        <v>31.95</v>
      </c>
      <c r="G2594" s="36">
        <v>0.1</v>
      </c>
      <c r="H2594" s="35">
        <v>28.76</v>
      </c>
      <c r="I2594" s="35">
        <v>17.38</v>
      </c>
      <c r="J2594">
        <v>4</v>
      </c>
      <c r="K2594">
        <v>3011</v>
      </c>
      <c r="L2594" s="37">
        <f t="shared" si="120"/>
        <v>115.04</v>
      </c>
      <c r="M2594" s="35">
        <f t="shared" si="121"/>
        <v>3.1899999999999977</v>
      </c>
      <c r="N2594" s="35">
        <f t="shared" si="122"/>
        <v>45.52000000000001</v>
      </c>
    </row>
    <row r="2595" spans="1:14">
      <c r="A2595" s="33">
        <v>41363</v>
      </c>
      <c r="B2595" s="29">
        <v>1761</v>
      </c>
      <c r="C2595">
        <v>33</v>
      </c>
      <c r="D2595" s="34" t="s">
        <v>173</v>
      </c>
      <c r="E2595" s="34" t="s">
        <v>168</v>
      </c>
      <c r="F2595" s="35">
        <v>19.95</v>
      </c>
      <c r="G2595" s="36">
        <v>0</v>
      </c>
      <c r="H2595" s="35">
        <v>19.95</v>
      </c>
      <c r="I2595" s="35">
        <v>9.7799999999999994</v>
      </c>
      <c r="J2595">
        <v>9</v>
      </c>
      <c r="K2595">
        <v>3011</v>
      </c>
      <c r="L2595" s="37">
        <f t="shared" si="120"/>
        <v>179.54999999999998</v>
      </c>
      <c r="M2595" s="35">
        <f t="shared" si="121"/>
        <v>0</v>
      </c>
      <c r="N2595" s="35">
        <f t="shared" si="122"/>
        <v>91.53</v>
      </c>
    </row>
    <row r="2596" spans="1:14">
      <c r="A2596" s="33">
        <v>41363</v>
      </c>
      <c r="B2596" s="29">
        <v>1762</v>
      </c>
      <c r="C2596">
        <v>49</v>
      </c>
      <c r="D2596" s="34" t="s">
        <v>171</v>
      </c>
      <c r="E2596" s="34" t="s">
        <v>168</v>
      </c>
      <c r="F2596" s="35">
        <v>63.95</v>
      </c>
      <c r="G2596" s="36">
        <v>0</v>
      </c>
      <c r="H2596" s="35">
        <v>63.95</v>
      </c>
      <c r="I2596" s="35">
        <v>27.1</v>
      </c>
      <c r="J2596">
        <v>4</v>
      </c>
      <c r="K2596">
        <v>3020</v>
      </c>
      <c r="L2596" s="37">
        <f t="shared" si="120"/>
        <v>255.8</v>
      </c>
      <c r="M2596" s="35">
        <f t="shared" si="121"/>
        <v>0</v>
      </c>
      <c r="N2596" s="35">
        <f t="shared" si="122"/>
        <v>147.4</v>
      </c>
    </row>
    <row r="2597" spans="1:14">
      <c r="A2597" s="33">
        <v>41363</v>
      </c>
      <c r="B2597" s="29">
        <v>1763</v>
      </c>
      <c r="C2597">
        <v>45</v>
      </c>
      <c r="D2597" s="34" t="s">
        <v>173</v>
      </c>
      <c r="E2597" s="34" t="s">
        <v>168</v>
      </c>
      <c r="F2597" s="35">
        <v>38.950000000000003</v>
      </c>
      <c r="G2597" s="36">
        <v>0</v>
      </c>
      <c r="H2597" s="35">
        <v>38.950000000000003</v>
      </c>
      <c r="I2597" s="35">
        <v>22.33</v>
      </c>
      <c r="J2597">
        <v>2</v>
      </c>
      <c r="K2597">
        <v>3021</v>
      </c>
      <c r="L2597" s="37">
        <f t="shared" si="120"/>
        <v>77.900000000000006</v>
      </c>
      <c r="M2597" s="35">
        <f t="shared" si="121"/>
        <v>0</v>
      </c>
      <c r="N2597" s="35">
        <f t="shared" si="122"/>
        <v>33.240000000000009</v>
      </c>
    </row>
    <row r="2598" spans="1:14">
      <c r="A2598" s="33">
        <v>41363</v>
      </c>
      <c r="B2598" s="29">
        <v>1764</v>
      </c>
      <c r="C2598">
        <v>48</v>
      </c>
      <c r="D2598" s="34" t="s">
        <v>171</v>
      </c>
      <c r="E2598" s="34" t="s">
        <v>168</v>
      </c>
      <c r="F2598" s="35">
        <v>3.95</v>
      </c>
      <c r="G2598" s="36">
        <v>0</v>
      </c>
      <c r="H2598" s="35">
        <v>3.95</v>
      </c>
      <c r="I2598" s="35">
        <v>1.43</v>
      </c>
      <c r="J2598">
        <v>10</v>
      </c>
      <c r="K2598">
        <v>3031</v>
      </c>
      <c r="L2598" s="37">
        <f t="shared" si="120"/>
        <v>39.5</v>
      </c>
      <c r="M2598" s="35">
        <f t="shared" si="121"/>
        <v>0</v>
      </c>
      <c r="N2598" s="35">
        <f t="shared" si="122"/>
        <v>25.200000000000003</v>
      </c>
    </row>
    <row r="2599" spans="1:14">
      <c r="A2599" s="33">
        <v>41363</v>
      </c>
      <c r="B2599" s="29">
        <v>1765</v>
      </c>
      <c r="C2599">
        <v>15</v>
      </c>
      <c r="D2599" s="34" t="s">
        <v>173</v>
      </c>
      <c r="E2599" s="34" t="s">
        <v>168</v>
      </c>
      <c r="F2599" s="35">
        <v>28.95</v>
      </c>
      <c r="G2599" s="36">
        <v>0.1</v>
      </c>
      <c r="H2599" s="35">
        <v>26.06</v>
      </c>
      <c r="I2599" s="35">
        <v>17.53</v>
      </c>
      <c r="J2599">
        <v>18</v>
      </c>
      <c r="K2599">
        <v>3014</v>
      </c>
      <c r="L2599" s="37">
        <f t="shared" si="120"/>
        <v>469.08</v>
      </c>
      <c r="M2599" s="35">
        <f t="shared" si="121"/>
        <v>2.8900000000000006</v>
      </c>
      <c r="N2599" s="35">
        <f t="shared" si="122"/>
        <v>153.53999999999996</v>
      </c>
    </row>
    <row r="2600" spans="1:14">
      <c r="A2600" s="33">
        <v>41363</v>
      </c>
      <c r="B2600" s="29">
        <v>1765</v>
      </c>
      <c r="C2600">
        <v>13</v>
      </c>
      <c r="D2600" s="34" t="s">
        <v>173</v>
      </c>
      <c r="E2600" s="34" t="s">
        <v>168</v>
      </c>
      <c r="F2600" s="35">
        <v>26.95</v>
      </c>
      <c r="G2600" s="36">
        <v>0</v>
      </c>
      <c r="H2600" s="35">
        <v>26.95</v>
      </c>
      <c r="I2600" s="35">
        <v>13.26</v>
      </c>
      <c r="J2600">
        <v>20</v>
      </c>
      <c r="K2600">
        <v>3014</v>
      </c>
      <c r="L2600" s="37">
        <f t="shared" si="120"/>
        <v>539</v>
      </c>
      <c r="M2600" s="35">
        <f t="shared" si="121"/>
        <v>0</v>
      </c>
      <c r="N2600" s="35">
        <f t="shared" si="122"/>
        <v>273.8</v>
      </c>
    </row>
    <row r="2601" spans="1:14">
      <c r="A2601" s="33">
        <v>41363</v>
      </c>
      <c r="B2601" s="29">
        <v>1765</v>
      </c>
      <c r="C2601">
        <v>5</v>
      </c>
      <c r="D2601" s="34" t="s">
        <v>173</v>
      </c>
      <c r="E2601" s="34" t="s">
        <v>168</v>
      </c>
      <c r="F2601" s="35">
        <v>24.95</v>
      </c>
      <c r="G2601" s="36">
        <v>0.1</v>
      </c>
      <c r="H2601" s="35">
        <v>22.46</v>
      </c>
      <c r="I2601" s="35">
        <v>12.27</v>
      </c>
      <c r="J2601">
        <v>8</v>
      </c>
      <c r="K2601">
        <v>3014</v>
      </c>
      <c r="L2601" s="37">
        <f t="shared" si="120"/>
        <v>179.68</v>
      </c>
      <c r="M2601" s="35">
        <f t="shared" si="121"/>
        <v>2.4899999999999984</v>
      </c>
      <c r="N2601" s="35">
        <f t="shared" si="122"/>
        <v>81.52000000000001</v>
      </c>
    </row>
    <row r="2602" spans="1:14">
      <c r="A2602" s="33">
        <v>41363</v>
      </c>
      <c r="B2602" s="29">
        <v>1765</v>
      </c>
      <c r="C2602">
        <v>19</v>
      </c>
      <c r="D2602" s="34" t="s">
        <v>173</v>
      </c>
      <c r="E2602" s="34" t="s">
        <v>168</v>
      </c>
      <c r="F2602" s="35">
        <v>49.95</v>
      </c>
      <c r="G2602" s="36">
        <v>0</v>
      </c>
      <c r="H2602" s="35">
        <v>49.95</v>
      </c>
      <c r="I2602" s="35">
        <v>24.77</v>
      </c>
      <c r="J2602">
        <v>29</v>
      </c>
      <c r="K2602">
        <v>3014</v>
      </c>
      <c r="L2602" s="37">
        <f t="shared" si="120"/>
        <v>1448.5500000000002</v>
      </c>
      <c r="M2602" s="35">
        <f t="shared" si="121"/>
        <v>0</v>
      </c>
      <c r="N2602" s="35">
        <f t="shared" si="122"/>
        <v>730.22000000000014</v>
      </c>
    </row>
    <row r="2603" spans="1:14">
      <c r="A2603" s="33">
        <v>41364</v>
      </c>
      <c r="B2603" s="29">
        <v>1766</v>
      </c>
      <c r="C2603">
        <v>42</v>
      </c>
      <c r="D2603" s="34" t="s">
        <v>173</v>
      </c>
      <c r="E2603" s="34" t="s">
        <v>168</v>
      </c>
      <c r="F2603" s="35">
        <v>35.950000000000003</v>
      </c>
      <c r="G2603" s="36">
        <v>0.1</v>
      </c>
      <c r="H2603" s="35">
        <v>32.36</v>
      </c>
      <c r="I2603" s="35">
        <v>20.25</v>
      </c>
      <c r="J2603">
        <v>1</v>
      </c>
      <c r="K2603">
        <v>3020</v>
      </c>
      <c r="L2603" s="37">
        <f t="shared" si="120"/>
        <v>32.36</v>
      </c>
      <c r="M2603" s="35">
        <f t="shared" si="121"/>
        <v>3.5900000000000034</v>
      </c>
      <c r="N2603" s="35">
        <f t="shared" si="122"/>
        <v>12.11</v>
      </c>
    </row>
    <row r="2604" spans="1:14">
      <c r="A2604" s="33">
        <v>41364</v>
      </c>
      <c r="B2604" s="29">
        <v>1766</v>
      </c>
      <c r="C2604">
        <v>40</v>
      </c>
      <c r="D2604" s="34" t="s">
        <v>173</v>
      </c>
      <c r="E2604" s="34" t="s">
        <v>168</v>
      </c>
      <c r="F2604" s="35">
        <v>16.95</v>
      </c>
      <c r="G2604" s="36">
        <v>0</v>
      </c>
      <c r="H2604" s="35">
        <v>16.95</v>
      </c>
      <c r="I2604" s="35">
        <v>6.53</v>
      </c>
      <c r="J2604">
        <v>9</v>
      </c>
      <c r="K2604">
        <v>3020</v>
      </c>
      <c r="L2604" s="37">
        <f t="shared" si="120"/>
        <v>152.54999999999998</v>
      </c>
      <c r="M2604" s="35">
        <f t="shared" si="121"/>
        <v>0</v>
      </c>
      <c r="N2604" s="35">
        <f t="shared" si="122"/>
        <v>93.779999999999987</v>
      </c>
    </row>
    <row r="2605" spans="1:14">
      <c r="A2605" s="33">
        <v>41364</v>
      </c>
      <c r="B2605" s="29">
        <v>1767</v>
      </c>
      <c r="C2605">
        <v>46</v>
      </c>
      <c r="D2605" s="34" t="s">
        <v>171</v>
      </c>
      <c r="E2605" s="34" t="s">
        <v>168</v>
      </c>
      <c r="F2605" s="35">
        <v>55.95</v>
      </c>
      <c r="G2605" s="36">
        <v>0</v>
      </c>
      <c r="H2605" s="35">
        <v>55.95</v>
      </c>
      <c r="I2605" s="35">
        <v>32.47</v>
      </c>
      <c r="J2605">
        <v>5</v>
      </c>
      <c r="K2605">
        <v>3020</v>
      </c>
      <c r="L2605" s="37">
        <f t="shared" si="120"/>
        <v>279.75</v>
      </c>
      <c r="M2605" s="35">
        <f t="shared" si="121"/>
        <v>0</v>
      </c>
      <c r="N2605" s="35">
        <f t="shared" si="122"/>
        <v>117.40000000000002</v>
      </c>
    </row>
    <row r="2606" spans="1:14">
      <c r="A2606" s="33">
        <v>41364</v>
      </c>
      <c r="B2606" s="29">
        <v>1768</v>
      </c>
      <c r="C2606">
        <v>6</v>
      </c>
      <c r="D2606" s="34" t="s">
        <v>167</v>
      </c>
      <c r="E2606" s="34" t="s">
        <v>168</v>
      </c>
      <c r="F2606" s="35">
        <v>55.95</v>
      </c>
      <c r="G2606" s="36">
        <v>0</v>
      </c>
      <c r="H2606" s="35">
        <v>55.95</v>
      </c>
      <c r="I2606" s="35">
        <v>16.059999999999999</v>
      </c>
      <c r="J2606">
        <v>7</v>
      </c>
      <c r="K2606">
        <v>3016</v>
      </c>
      <c r="L2606" s="37">
        <f t="shared" si="120"/>
        <v>391.65000000000003</v>
      </c>
      <c r="M2606" s="35">
        <f t="shared" si="121"/>
        <v>0</v>
      </c>
      <c r="N2606" s="35">
        <f t="shared" si="122"/>
        <v>279.23</v>
      </c>
    </row>
    <row r="2607" spans="1:14">
      <c r="A2607" s="33">
        <v>41365</v>
      </c>
      <c r="B2607" s="29">
        <v>1769</v>
      </c>
      <c r="C2607">
        <v>8</v>
      </c>
      <c r="D2607" s="34" t="s">
        <v>167</v>
      </c>
      <c r="E2607" s="34" t="s">
        <v>168</v>
      </c>
      <c r="F2607" s="35">
        <v>7.95</v>
      </c>
      <c r="G2607" s="36">
        <v>0</v>
      </c>
      <c r="H2607" s="35">
        <v>7.95</v>
      </c>
      <c r="I2607" s="35">
        <v>4.53</v>
      </c>
      <c r="J2607">
        <v>7</v>
      </c>
      <c r="K2607">
        <v>3031</v>
      </c>
      <c r="L2607" s="37">
        <f t="shared" si="120"/>
        <v>55.65</v>
      </c>
      <c r="M2607" s="35">
        <f t="shared" si="121"/>
        <v>0</v>
      </c>
      <c r="N2607" s="35">
        <f t="shared" si="122"/>
        <v>23.939999999999998</v>
      </c>
    </row>
    <row r="2608" spans="1:14">
      <c r="A2608" s="33">
        <v>41365</v>
      </c>
      <c r="B2608" s="29">
        <v>1770</v>
      </c>
      <c r="C2608">
        <v>18</v>
      </c>
      <c r="D2608" s="34" t="s">
        <v>169</v>
      </c>
      <c r="E2608" s="34" t="s">
        <v>168</v>
      </c>
      <c r="F2608" s="35">
        <v>54.95</v>
      </c>
      <c r="G2608" s="36">
        <v>0</v>
      </c>
      <c r="H2608" s="35">
        <v>54.95</v>
      </c>
      <c r="I2608" s="35">
        <v>26.65</v>
      </c>
      <c r="J2608">
        <v>28</v>
      </c>
      <c r="K2608">
        <v>3018</v>
      </c>
      <c r="L2608" s="37">
        <f t="shared" si="120"/>
        <v>1538.6000000000001</v>
      </c>
      <c r="M2608" s="35">
        <f t="shared" si="121"/>
        <v>0</v>
      </c>
      <c r="N2608" s="35">
        <f t="shared" si="122"/>
        <v>792.40000000000009</v>
      </c>
    </row>
    <row r="2609" spans="1:14">
      <c r="A2609" s="33">
        <v>41365</v>
      </c>
      <c r="B2609" s="29">
        <v>1771</v>
      </c>
      <c r="C2609">
        <v>16</v>
      </c>
      <c r="D2609" s="34" t="s">
        <v>167</v>
      </c>
      <c r="E2609" s="34" t="s">
        <v>168</v>
      </c>
      <c r="F2609" s="35">
        <v>27.95</v>
      </c>
      <c r="G2609" s="36">
        <v>0</v>
      </c>
      <c r="H2609" s="35">
        <v>27.95</v>
      </c>
      <c r="I2609" s="35">
        <v>15.85</v>
      </c>
      <c r="J2609">
        <v>6</v>
      </c>
      <c r="K2609">
        <v>3032</v>
      </c>
      <c r="L2609" s="37">
        <f t="shared" si="120"/>
        <v>167.7</v>
      </c>
      <c r="M2609" s="35">
        <f t="shared" si="121"/>
        <v>0</v>
      </c>
      <c r="N2609" s="35">
        <f t="shared" si="122"/>
        <v>72.599999999999994</v>
      </c>
    </row>
    <row r="2610" spans="1:14">
      <c r="A2610" s="33">
        <v>41365</v>
      </c>
      <c r="B2610" s="29">
        <v>1772</v>
      </c>
      <c r="C2610">
        <v>15</v>
      </c>
      <c r="D2610" s="34" t="s">
        <v>169</v>
      </c>
      <c r="E2610" s="34" t="s">
        <v>168</v>
      </c>
      <c r="F2610" s="35">
        <v>28.95</v>
      </c>
      <c r="G2610" s="36">
        <v>0</v>
      </c>
      <c r="H2610" s="35">
        <v>28.95</v>
      </c>
      <c r="I2610" s="35">
        <v>17.53</v>
      </c>
      <c r="J2610">
        <v>38</v>
      </c>
      <c r="K2610">
        <v>3030</v>
      </c>
      <c r="L2610" s="37">
        <f t="shared" si="120"/>
        <v>1100.0999999999999</v>
      </c>
      <c r="M2610" s="35">
        <f t="shared" si="121"/>
        <v>0</v>
      </c>
      <c r="N2610" s="35">
        <f t="shared" si="122"/>
        <v>433.95999999999992</v>
      </c>
    </row>
    <row r="2611" spans="1:14">
      <c r="A2611" s="33">
        <v>41365</v>
      </c>
      <c r="B2611" s="29">
        <v>1772</v>
      </c>
      <c r="C2611">
        <v>21</v>
      </c>
      <c r="D2611" s="34" t="s">
        <v>169</v>
      </c>
      <c r="E2611" s="34" t="s">
        <v>168</v>
      </c>
      <c r="F2611" s="35">
        <v>26.95</v>
      </c>
      <c r="G2611" s="36">
        <v>0.1</v>
      </c>
      <c r="H2611" s="35">
        <v>24.26</v>
      </c>
      <c r="I2611" s="35">
        <v>12.42</v>
      </c>
      <c r="J2611">
        <v>17</v>
      </c>
      <c r="K2611">
        <v>3030</v>
      </c>
      <c r="L2611" s="37">
        <f t="shared" si="120"/>
        <v>412.42</v>
      </c>
      <c r="M2611" s="35">
        <f t="shared" si="121"/>
        <v>2.6899999999999977</v>
      </c>
      <c r="N2611" s="35">
        <f t="shared" si="122"/>
        <v>201.28000000000003</v>
      </c>
    </row>
    <row r="2612" spans="1:14">
      <c r="A2612" s="33">
        <v>41365</v>
      </c>
      <c r="B2612" s="29">
        <v>1773</v>
      </c>
      <c r="C2612">
        <v>25</v>
      </c>
      <c r="D2612" s="34" t="s">
        <v>170</v>
      </c>
      <c r="E2612" s="34" t="s">
        <v>168</v>
      </c>
      <c r="F2612" s="35">
        <v>0.95</v>
      </c>
      <c r="G2612" s="36">
        <v>0.1</v>
      </c>
      <c r="H2612" s="35">
        <v>0.86</v>
      </c>
      <c r="I2612" s="35">
        <v>0.35</v>
      </c>
      <c r="J2612">
        <v>25</v>
      </c>
      <c r="K2612">
        <v>3028</v>
      </c>
      <c r="L2612" s="37">
        <f t="shared" si="120"/>
        <v>21.5</v>
      </c>
      <c r="M2612" s="35">
        <f t="shared" si="121"/>
        <v>8.9999999999999969E-2</v>
      </c>
      <c r="N2612" s="35">
        <f t="shared" si="122"/>
        <v>12.75</v>
      </c>
    </row>
    <row r="2613" spans="1:14">
      <c r="A2613" s="33">
        <v>41365</v>
      </c>
      <c r="B2613" s="29">
        <v>1774</v>
      </c>
      <c r="C2613">
        <v>20</v>
      </c>
      <c r="D2613" s="34" t="s">
        <v>167</v>
      </c>
      <c r="E2613" s="34" t="s">
        <v>168</v>
      </c>
      <c r="F2613" s="35">
        <v>16.95</v>
      </c>
      <c r="G2613" s="36">
        <v>0</v>
      </c>
      <c r="H2613" s="35">
        <v>16.95</v>
      </c>
      <c r="I2613" s="35">
        <v>6.76</v>
      </c>
      <c r="J2613">
        <v>4</v>
      </c>
      <c r="K2613">
        <v>3016</v>
      </c>
      <c r="L2613" s="37">
        <f t="shared" si="120"/>
        <v>67.8</v>
      </c>
      <c r="M2613" s="35">
        <f t="shared" si="121"/>
        <v>0</v>
      </c>
      <c r="N2613" s="35">
        <f t="shared" si="122"/>
        <v>40.76</v>
      </c>
    </row>
    <row r="2614" spans="1:14">
      <c r="A2614" s="33">
        <v>41365</v>
      </c>
      <c r="B2614" s="29">
        <v>1775</v>
      </c>
      <c r="C2614">
        <v>1</v>
      </c>
      <c r="D2614" s="34" t="s">
        <v>169</v>
      </c>
      <c r="E2614" s="34" t="s">
        <v>168</v>
      </c>
      <c r="F2614" s="35">
        <v>43.95</v>
      </c>
      <c r="G2614" s="36">
        <v>0</v>
      </c>
      <c r="H2614" s="35">
        <v>43.95</v>
      </c>
      <c r="I2614" s="35">
        <v>25.6</v>
      </c>
      <c r="J2614">
        <v>11</v>
      </c>
      <c r="K2614">
        <v>3017</v>
      </c>
      <c r="L2614" s="37">
        <f t="shared" si="120"/>
        <v>483.45000000000005</v>
      </c>
      <c r="M2614" s="35">
        <f t="shared" si="121"/>
        <v>0</v>
      </c>
      <c r="N2614" s="35">
        <f t="shared" si="122"/>
        <v>201.85000000000002</v>
      </c>
    </row>
    <row r="2615" spans="1:14">
      <c r="A2615" s="33">
        <v>41365</v>
      </c>
      <c r="B2615" s="29">
        <v>1775</v>
      </c>
      <c r="C2615">
        <v>20</v>
      </c>
      <c r="D2615" s="34" t="s">
        <v>169</v>
      </c>
      <c r="E2615" s="34" t="s">
        <v>168</v>
      </c>
      <c r="F2615" s="35">
        <v>16.95</v>
      </c>
      <c r="G2615" s="36">
        <v>0.1</v>
      </c>
      <c r="H2615" s="35">
        <v>15.26</v>
      </c>
      <c r="I2615" s="35">
        <v>6.76</v>
      </c>
      <c r="J2615">
        <v>18</v>
      </c>
      <c r="K2615">
        <v>3017</v>
      </c>
      <c r="L2615" s="37">
        <f t="shared" si="120"/>
        <v>274.68</v>
      </c>
      <c r="M2615" s="35">
        <f t="shared" si="121"/>
        <v>1.6899999999999995</v>
      </c>
      <c r="N2615" s="35">
        <f t="shared" si="122"/>
        <v>153</v>
      </c>
    </row>
    <row r="2616" spans="1:14">
      <c r="A2616" s="33">
        <v>41365</v>
      </c>
      <c r="B2616" s="29">
        <v>1775</v>
      </c>
      <c r="C2616">
        <v>18</v>
      </c>
      <c r="D2616" s="34" t="s">
        <v>169</v>
      </c>
      <c r="E2616" s="34" t="s">
        <v>168</v>
      </c>
      <c r="F2616" s="35">
        <v>54.95</v>
      </c>
      <c r="G2616" s="36">
        <v>0</v>
      </c>
      <c r="H2616" s="35">
        <v>54.95</v>
      </c>
      <c r="I2616" s="35">
        <v>26.65</v>
      </c>
      <c r="J2616">
        <v>16</v>
      </c>
      <c r="K2616">
        <v>3017</v>
      </c>
      <c r="L2616" s="37">
        <f t="shared" si="120"/>
        <v>879.2</v>
      </c>
      <c r="M2616" s="35">
        <f t="shared" si="121"/>
        <v>0</v>
      </c>
      <c r="N2616" s="35">
        <f t="shared" si="122"/>
        <v>452.80000000000007</v>
      </c>
    </row>
    <row r="2617" spans="1:14">
      <c r="A2617" s="33">
        <v>41365</v>
      </c>
      <c r="B2617" s="29">
        <v>1776</v>
      </c>
      <c r="C2617">
        <v>46</v>
      </c>
      <c r="D2617" s="34" t="s">
        <v>170</v>
      </c>
      <c r="E2617" s="34" t="s">
        <v>168</v>
      </c>
      <c r="F2617" s="35">
        <v>55.95</v>
      </c>
      <c r="G2617" s="36">
        <v>0</v>
      </c>
      <c r="H2617" s="35">
        <v>55.95</v>
      </c>
      <c r="I2617" s="35">
        <v>32.47</v>
      </c>
      <c r="J2617">
        <v>27</v>
      </c>
      <c r="K2617">
        <v>3028</v>
      </c>
      <c r="L2617" s="37">
        <f t="shared" si="120"/>
        <v>1510.65</v>
      </c>
      <c r="M2617" s="35">
        <f t="shared" si="121"/>
        <v>0</v>
      </c>
      <c r="N2617" s="35">
        <f t="shared" si="122"/>
        <v>633.96000000000015</v>
      </c>
    </row>
    <row r="2618" spans="1:14">
      <c r="A2618" s="33">
        <v>41365</v>
      </c>
      <c r="B2618" s="29">
        <v>1777</v>
      </c>
      <c r="C2618">
        <v>28</v>
      </c>
      <c r="D2618" s="34" t="s">
        <v>167</v>
      </c>
      <c r="E2618" s="34" t="s">
        <v>168</v>
      </c>
      <c r="F2618" s="35">
        <v>0.95</v>
      </c>
      <c r="G2618" s="36">
        <v>0</v>
      </c>
      <c r="H2618" s="35">
        <v>0.95</v>
      </c>
      <c r="I2618" s="35">
        <v>0.5</v>
      </c>
      <c r="J2618">
        <v>39</v>
      </c>
      <c r="K2618">
        <v>3018</v>
      </c>
      <c r="L2618" s="37">
        <f t="shared" si="120"/>
        <v>37.049999999999997</v>
      </c>
      <c r="M2618" s="35">
        <f t="shared" si="121"/>
        <v>0</v>
      </c>
      <c r="N2618" s="35">
        <f t="shared" si="122"/>
        <v>17.549999999999997</v>
      </c>
    </row>
    <row r="2619" spans="1:14">
      <c r="A2619" s="33">
        <v>41365</v>
      </c>
      <c r="B2619" s="29">
        <v>1778</v>
      </c>
      <c r="C2619">
        <v>14</v>
      </c>
      <c r="D2619" s="34" t="s">
        <v>170</v>
      </c>
      <c r="E2619" s="34" t="s">
        <v>168</v>
      </c>
      <c r="F2619" s="35">
        <v>31.95</v>
      </c>
      <c r="G2619" s="36">
        <v>0.1</v>
      </c>
      <c r="H2619" s="35">
        <v>28.76</v>
      </c>
      <c r="I2619" s="35">
        <v>17.38</v>
      </c>
      <c r="J2619">
        <v>2</v>
      </c>
      <c r="K2619">
        <v>3019</v>
      </c>
      <c r="L2619" s="37">
        <f t="shared" si="120"/>
        <v>57.52</v>
      </c>
      <c r="M2619" s="35">
        <f t="shared" si="121"/>
        <v>3.1899999999999977</v>
      </c>
      <c r="N2619" s="35">
        <f t="shared" si="122"/>
        <v>22.760000000000005</v>
      </c>
    </row>
    <row r="2620" spans="1:14">
      <c r="A2620" s="33">
        <v>41365</v>
      </c>
      <c r="B2620" s="29">
        <v>1778</v>
      </c>
      <c r="C2620">
        <v>45</v>
      </c>
      <c r="D2620" s="34" t="s">
        <v>170</v>
      </c>
      <c r="E2620" s="34" t="s">
        <v>168</v>
      </c>
      <c r="F2620" s="35">
        <v>38.950000000000003</v>
      </c>
      <c r="G2620" s="36">
        <v>0</v>
      </c>
      <c r="H2620" s="35">
        <v>38.950000000000003</v>
      </c>
      <c r="I2620" s="35">
        <v>22.33</v>
      </c>
      <c r="J2620">
        <v>1</v>
      </c>
      <c r="K2620">
        <v>3019</v>
      </c>
      <c r="L2620" s="37">
        <f t="shared" si="120"/>
        <v>38.950000000000003</v>
      </c>
      <c r="M2620" s="35">
        <f t="shared" si="121"/>
        <v>0</v>
      </c>
      <c r="N2620" s="35">
        <f t="shared" si="122"/>
        <v>16.620000000000005</v>
      </c>
    </row>
    <row r="2621" spans="1:14">
      <c r="A2621" s="33">
        <v>41365</v>
      </c>
      <c r="B2621" s="29">
        <v>1778</v>
      </c>
      <c r="C2621">
        <v>40</v>
      </c>
      <c r="D2621" s="34" t="s">
        <v>170</v>
      </c>
      <c r="E2621" s="34" t="s">
        <v>168</v>
      </c>
      <c r="F2621" s="35">
        <v>16.95</v>
      </c>
      <c r="G2621" s="36">
        <v>0.1</v>
      </c>
      <c r="H2621" s="35">
        <v>15.26</v>
      </c>
      <c r="I2621" s="35">
        <v>6.53</v>
      </c>
      <c r="J2621">
        <v>42</v>
      </c>
      <c r="K2621">
        <v>3019</v>
      </c>
      <c r="L2621" s="37">
        <f t="shared" si="120"/>
        <v>640.91999999999996</v>
      </c>
      <c r="M2621" s="35">
        <f t="shared" si="121"/>
        <v>1.6899999999999995</v>
      </c>
      <c r="N2621" s="35">
        <f t="shared" si="122"/>
        <v>366.66</v>
      </c>
    </row>
    <row r="2622" spans="1:14">
      <c r="A2622" s="33">
        <v>41365</v>
      </c>
      <c r="B2622" s="29">
        <v>1778</v>
      </c>
      <c r="C2622">
        <v>29</v>
      </c>
      <c r="D2622" s="34" t="s">
        <v>170</v>
      </c>
      <c r="E2622" s="34" t="s">
        <v>168</v>
      </c>
      <c r="F2622" s="35">
        <v>40.950000000000003</v>
      </c>
      <c r="G2622" s="36">
        <v>0</v>
      </c>
      <c r="H2622" s="35">
        <v>40.950000000000003</v>
      </c>
      <c r="I2622" s="35">
        <v>15.51</v>
      </c>
      <c r="J2622">
        <v>4</v>
      </c>
      <c r="K2622">
        <v>3019</v>
      </c>
      <c r="L2622" s="37">
        <f t="shared" si="120"/>
        <v>163.80000000000001</v>
      </c>
      <c r="M2622" s="35">
        <f t="shared" si="121"/>
        <v>0</v>
      </c>
      <c r="N2622" s="35">
        <f t="shared" si="122"/>
        <v>101.76000000000002</v>
      </c>
    </row>
    <row r="2623" spans="1:14">
      <c r="A2623" s="33">
        <v>41365</v>
      </c>
      <c r="B2623" s="29">
        <v>1778</v>
      </c>
      <c r="C2623">
        <v>41</v>
      </c>
      <c r="D2623" s="34" t="s">
        <v>170</v>
      </c>
      <c r="E2623" s="34" t="s">
        <v>168</v>
      </c>
      <c r="F2623" s="35">
        <v>18.95</v>
      </c>
      <c r="G2623" s="36">
        <v>0</v>
      </c>
      <c r="H2623" s="35">
        <v>18.95</v>
      </c>
      <c r="I2623" s="35">
        <v>9.98</v>
      </c>
      <c r="J2623">
        <v>10</v>
      </c>
      <c r="K2623">
        <v>3019</v>
      </c>
      <c r="L2623" s="37">
        <f t="shared" si="120"/>
        <v>189.5</v>
      </c>
      <c r="M2623" s="35">
        <f t="shared" si="121"/>
        <v>0</v>
      </c>
      <c r="N2623" s="35">
        <f t="shared" si="122"/>
        <v>89.699999999999989</v>
      </c>
    </row>
    <row r="2624" spans="1:14">
      <c r="A2624" s="33">
        <v>41365</v>
      </c>
      <c r="B2624" s="29">
        <v>1779</v>
      </c>
      <c r="C2624">
        <v>13</v>
      </c>
      <c r="D2624" s="34" t="s">
        <v>169</v>
      </c>
      <c r="E2624" s="34" t="s">
        <v>168</v>
      </c>
      <c r="F2624" s="35">
        <v>26.95</v>
      </c>
      <c r="G2624" s="36">
        <v>0</v>
      </c>
      <c r="H2624" s="35">
        <v>26.95</v>
      </c>
      <c r="I2624" s="35">
        <v>13.26</v>
      </c>
      <c r="J2624">
        <v>1</v>
      </c>
      <c r="K2624">
        <v>3011</v>
      </c>
      <c r="L2624" s="37">
        <f t="shared" si="120"/>
        <v>26.95</v>
      </c>
      <c r="M2624" s="35">
        <f t="shared" si="121"/>
        <v>0</v>
      </c>
      <c r="N2624" s="35">
        <f t="shared" si="122"/>
        <v>13.69</v>
      </c>
    </row>
    <row r="2625" spans="1:14">
      <c r="A2625" s="33">
        <v>41365</v>
      </c>
      <c r="B2625" s="29">
        <v>1780</v>
      </c>
      <c r="C2625">
        <v>30</v>
      </c>
      <c r="D2625" s="34" t="s">
        <v>170</v>
      </c>
      <c r="E2625" s="34" t="s">
        <v>168</v>
      </c>
      <c r="F2625" s="35">
        <v>10.95</v>
      </c>
      <c r="G2625" s="36">
        <v>0</v>
      </c>
      <c r="H2625" s="35">
        <v>10.95</v>
      </c>
      <c r="I2625" s="35">
        <v>4.8</v>
      </c>
      <c r="J2625">
        <v>10</v>
      </c>
      <c r="K2625">
        <v>3018</v>
      </c>
      <c r="L2625" s="37">
        <f t="shared" si="120"/>
        <v>109.5</v>
      </c>
      <c r="M2625" s="35">
        <f t="shared" si="121"/>
        <v>0</v>
      </c>
      <c r="N2625" s="35">
        <f t="shared" si="122"/>
        <v>61.499999999999993</v>
      </c>
    </row>
    <row r="2626" spans="1:14">
      <c r="A2626" s="33">
        <v>41365</v>
      </c>
      <c r="B2626" s="29">
        <v>1781</v>
      </c>
      <c r="C2626">
        <v>8</v>
      </c>
      <c r="D2626" s="34" t="s">
        <v>169</v>
      </c>
      <c r="E2626" s="34" t="s">
        <v>168</v>
      </c>
      <c r="F2626" s="35">
        <v>7.95</v>
      </c>
      <c r="G2626" s="36">
        <v>0</v>
      </c>
      <c r="H2626" s="35">
        <v>7.95</v>
      </c>
      <c r="I2626" s="35">
        <v>4.53</v>
      </c>
      <c r="J2626">
        <v>6</v>
      </c>
      <c r="K2626">
        <v>3023</v>
      </c>
      <c r="L2626" s="37">
        <f t="shared" si="120"/>
        <v>47.7</v>
      </c>
      <c r="M2626" s="35">
        <f t="shared" si="121"/>
        <v>0</v>
      </c>
      <c r="N2626" s="35">
        <f t="shared" si="122"/>
        <v>20.52</v>
      </c>
    </row>
    <row r="2627" spans="1:14">
      <c r="A2627" s="33">
        <v>41365</v>
      </c>
      <c r="B2627" s="29">
        <v>1782</v>
      </c>
      <c r="C2627">
        <v>6</v>
      </c>
      <c r="D2627" s="34" t="s">
        <v>167</v>
      </c>
      <c r="E2627" s="34" t="s">
        <v>168</v>
      </c>
      <c r="F2627" s="35">
        <v>55.95</v>
      </c>
      <c r="G2627" s="36">
        <v>0.1</v>
      </c>
      <c r="H2627" s="35">
        <v>50.36</v>
      </c>
      <c r="I2627" s="35">
        <v>16.059999999999999</v>
      </c>
      <c r="J2627">
        <v>32</v>
      </c>
      <c r="K2627">
        <v>3015</v>
      </c>
      <c r="L2627" s="37">
        <f t="shared" ref="L2627:L2690" si="123">H2627*J2627</f>
        <v>1611.52</v>
      </c>
      <c r="M2627" s="35">
        <f t="shared" ref="M2627:M2690" si="124">F2627-H2627</f>
        <v>5.5900000000000034</v>
      </c>
      <c r="N2627" s="35">
        <f t="shared" ref="N2627:N2690" si="125">(H2627-I2627)*J2627</f>
        <v>1097.5999999999999</v>
      </c>
    </row>
    <row r="2628" spans="1:14">
      <c r="A2628" s="33">
        <v>41365</v>
      </c>
      <c r="B2628" s="29">
        <v>1783</v>
      </c>
      <c r="C2628">
        <v>47</v>
      </c>
      <c r="D2628" s="34" t="s">
        <v>170</v>
      </c>
      <c r="E2628" s="34" t="s">
        <v>168</v>
      </c>
      <c r="F2628" s="35">
        <v>28.95</v>
      </c>
      <c r="G2628" s="36">
        <v>0.1</v>
      </c>
      <c r="H2628" s="35">
        <v>26.06</v>
      </c>
      <c r="I2628" s="35">
        <v>8.86</v>
      </c>
      <c r="J2628">
        <v>16</v>
      </c>
      <c r="K2628">
        <v>3012</v>
      </c>
      <c r="L2628" s="37">
        <f t="shared" si="123"/>
        <v>416.96</v>
      </c>
      <c r="M2628" s="35">
        <f t="shared" si="124"/>
        <v>2.8900000000000006</v>
      </c>
      <c r="N2628" s="35">
        <f t="shared" si="125"/>
        <v>275.2</v>
      </c>
    </row>
    <row r="2629" spans="1:14">
      <c r="A2629" s="33">
        <v>41365</v>
      </c>
      <c r="B2629" s="29">
        <v>1784</v>
      </c>
      <c r="C2629">
        <v>38</v>
      </c>
      <c r="D2629" s="34" t="s">
        <v>167</v>
      </c>
      <c r="E2629" s="34" t="s">
        <v>168</v>
      </c>
      <c r="F2629" s="35">
        <v>24.95</v>
      </c>
      <c r="G2629" s="36">
        <v>0</v>
      </c>
      <c r="H2629" s="35">
        <v>24.95</v>
      </c>
      <c r="I2629" s="35">
        <v>11.48</v>
      </c>
      <c r="J2629">
        <v>1</v>
      </c>
      <c r="K2629">
        <v>3025</v>
      </c>
      <c r="L2629" s="37">
        <f t="shared" si="123"/>
        <v>24.95</v>
      </c>
      <c r="M2629" s="35">
        <f t="shared" si="124"/>
        <v>0</v>
      </c>
      <c r="N2629" s="35">
        <f t="shared" si="125"/>
        <v>13.469999999999999</v>
      </c>
    </row>
    <row r="2630" spans="1:14">
      <c r="A2630" s="33">
        <v>41365</v>
      </c>
      <c r="B2630" s="29">
        <v>1785</v>
      </c>
      <c r="C2630">
        <v>30</v>
      </c>
      <c r="D2630" s="34" t="s">
        <v>170</v>
      </c>
      <c r="E2630" s="34" t="s">
        <v>168</v>
      </c>
      <c r="F2630" s="35">
        <v>10.95</v>
      </c>
      <c r="G2630" s="36">
        <v>0</v>
      </c>
      <c r="H2630" s="35">
        <v>10.95</v>
      </c>
      <c r="I2630" s="35">
        <v>4.8</v>
      </c>
      <c r="J2630">
        <v>16</v>
      </c>
      <c r="K2630">
        <v>3012</v>
      </c>
      <c r="L2630" s="37">
        <f t="shared" si="123"/>
        <v>175.2</v>
      </c>
      <c r="M2630" s="35">
        <f t="shared" si="124"/>
        <v>0</v>
      </c>
      <c r="N2630" s="35">
        <f t="shared" si="125"/>
        <v>98.399999999999991</v>
      </c>
    </row>
    <row r="2631" spans="1:14">
      <c r="A2631" s="33">
        <v>41365</v>
      </c>
      <c r="B2631" s="29">
        <v>1786</v>
      </c>
      <c r="C2631">
        <v>50</v>
      </c>
      <c r="D2631" s="34" t="s">
        <v>169</v>
      </c>
      <c r="E2631" s="34" t="s">
        <v>168</v>
      </c>
      <c r="F2631" s="35">
        <v>24.95</v>
      </c>
      <c r="G2631" s="36">
        <v>0</v>
      </c>
      <c r="H2631" s="35">
        <v>24.95</v>
      </c>
      <c r="I2631" s="35">
        <v>12.14</v>
      </c>
      <c r="J2631">
        <v>1</v>
      </c>
      <c r="K2631">
        <v>3022</v>
      </c>
      <c r="L2631" s="37">
        <f t="shared" si="123"/>
        <v>24.95</v>
      </c>
      <c r="M2631" s="35">
        <f t="shared" si="124"/>
        <v>0</v>
      </c>
      <c r="N2631" s="35">
        <f t="shared" si="125"/>
        <v>12.809999999999999</v>
      </c>
    </row>
    <row r="2632" spans="1:14">
      <c r="A2632" s="33">
        <v>41365</v>
      </c>
      <c r="B2632" s="29">
        <v>1787</v>
      </c>
      <c r="C2632">
        <v>46</v>
      </c>
      <c r="D2632" s="34" t="s">
        <v>170</v>
      </c>
      <c r="E2632" s="34" t="s">
        <v>168</v>
      </c>
      <c r="F2632" s="35">
        <v>55.95</v>
      </c>
      <c r="G2632" s="36">
        <v>0</v>
      </c>
      <c r="H2632" s="35">
        <v>55.95</v>
      </c>
      <c r="I2632" s="35">
        <v>32.47</v>
      </c>
      <c r="J2632">
        <v>31</v>
      </c>
      <c r="K2632">
        <v>3024</v>
      </c>
      <c r="L2632" s="37">
        <f t="shared" si="123"/>
        <v>1734.45</v>
      </c>
      <c r="M2632" s="35">
        <f t="shared" si="124"/>
        <v>0</v>
      </c>
      <c r="N2632" s="35">
        <f t="shared" si="125"/>
        <v>727.88000000000011</v>
      </c>
    </row>
    <row r="2633" spans="1:14">
      <c r="A2633" s="33">
        <v>41365</v>
      </c>
      <c r="B2633" s="29">
        <v>1788</v>
      </c>
      <c r="C2633">
        <v>46</v>
      </c>
      <c r="D2633" s="34" t="s">
        <v>169</v>
      </c>
      <c r="E2633" s="34" t="s">
        <v>168</v>
      </c>
      <c r="F2633" s="35">
        <v>55.95</v>
      </c>
      <c r="G2633" s="36">
        <v>0</v>
      </c>
      <c r="H2633" s="35">
        <v>55.95</v>
      </c>
      <c r="I2633" s="35">
        <v>32.47</v>
      </c>
      <c r="J2633">
        <v>37</v>
      </c>
      <c r="K2633">
        <v>3029</v>
      </c>
      <c r="L2633" s="37">
        <f t="shared" si="123"/>
        <v>2070.15</v>
      </c>
      <c r="M2633" s="35">
        <f t="shared" si="124"/>
        <v>0</v>
      </c>
      <c r="N2633" s="35">
        <f t="shared" si="125"/>
        <v>868.7600000000001</v>
      </c>
    </row>
    <row r="2634" spans="1:14">
      <c r="A2634" s="33">
        <v>41365</v>
      </c>
      <c r="B2634" s="29">
        <v>1789</v>
      </c>
      <c r="C2634">
        <v>11</v>
      </c>
      <c r="D2634" s="34" t="s">
        <v>167</v>
      </c>
      <c r="E2634" s="34" t="s">
        <v>168</v>
      </c>
      <c r="F2634" s="35">
        <v>65.95</v>
      </c>
      <c r="G2634" s="36">
        <v>0</v>
      </c>
      <c r="H2634" s="35">
        <v>65.95</v>
      </c>
      <c r="I2634" s="35">
        <v>37.97</v>
      </c>
      <c r="J2634">
        <v>1</v>
      </c>
      <c r="K2634">
        <v>3032</v>
      </c>
      <c r="L2634" s="37">
        <f t="shared" si="123"/>
        <v>65.95</v>
      </c>
      <c r="M2634" s="35">
        <f t="shared" si="124"/>
        <v>0</v>
      </c>
      <c r="N2634" s="35">
        <f t="shared" si="125"/>
        <v>27.980000000000004</v>
      </c>
    </row>
    <row r="2635" spans="1:14">
      <c r="A2635" s="33">
        <v>41365</v>
      </c>
      <c r="B2635" s="29">
        <v>1790</v>
      </c>
      <c r="C2635">
        <v>16</v>
      </c>
      <c r="D2635" s="34" t="s">
        <v>170</v>
      </c>
      <c r="E2635" s="34" t="s">
        <v>168</v>
      </c>
      <c r="F2635" s="35">
        <v>27.95</v>
      </c>
      <c r="G2635" s="36">
        <v>0</v>
      </c>
      <c r="H2635" s="35">
        <v>27.95</v>
      </c>
      <c r="I2635" s="35">
        <v>15.85</v>
      </c>
      <c r="J2635">
        <v>6</v>
      </c>
      <c r="K2635">
        <v>3030</v>
      </c>
      <c r="L2635" s="37">
        <f t="shared" si="123"/>
        <v>167.7</v>
      </c>
      <c r="M2635" s="35">
        <f t="shared" si="124"/>
        <v>0</v>
      </c>
      <c r="N2635" s="35">
        <f t="shared" si="125"/>
        <v>72.599999999999994</v>
      </c>
    </row>
    <row r="2636" spans="1:14">
      <c r="A2636" s="33">
        <v>41365</v>
      </c>
      <c r="B2636" s="29">
        <v>1791</v>
      </c>
      <c r="C2636">
        <v>20</v>
      </c>
      <c r="D2636" s="34" t="s">
        <v>169</v>
      </c>
      <c r="E2636" s="34" t="s">
        <v>168</v>
      </c>
      <c r="F2636" s="35">
        <v>16.95</v>
      </c>
      <c r="G2636" s="36">
        <v>0.1</v>
      </c>
      <c r="H2636" s="35">
        <v>15.26</v>
      </c>
      <c r="I2636" s="35">
        <v>6.76</v>
      </c>
      <c r="J2636">
        <v>27</v>
      </c>
      <c r="K2636">
        <v>3033</v>
      </c>
      <c r="L2636" s="37">
        <f t="shared" si="123"/>
        <v>412.02</v>
      </c>
      <c r="M2636" s="35">
        <f t="shared" si="124"/>
        <v>1.6899999999999995</v>
      </c>
      <c r="N2636" s="35">
        <f t="shared" si="125"/>
        <v>229.5</v>
      </c>
    </row>
    <row r="2637" spans="1:14">
      <c r="A2637" s="33">
        <v>41365</v>
      </c>
      <c r="B2637" s="29">
        <v>1792</v>
      </c>
      <c r="C2637">
        <v>48</v>
      </c>
      <c r="D2637" s="34" t="s">
        <v>170</v>
      </c>
      <c r="E2637" s="34" t="s">
        <v>168</v>
      </c>
      <c r="F2637" s="35">
        <v>3.95</v>
      </c>
      <c r="G2637" s="36">
        <v>0</v>
      </c>
      <c r="H2637" s="35">
        <v>3.95</v>
      </c>
      <c r="I2637" s="35">
        <v>1.43</v>
      </c>
      <c r="J2637">
        <v>6</v>
      </c>
      <c r="K2637">
        <v>3014</v>
      </c>
      <c r="L2637" s="37">
        <f t="shared" si="123"/>
        <v>23.700000000000003</v>
      </c>
      <c r="M2637" s="35">
        <f t="shared" si="124"/>
        <v>0</v>
      </c>
      <c r="N2637" s="35">
        <f t="shared" si="125"/>
        <v>15.120000000000003</v>
      </c>
    </row>
    <row r="2638" spans="1:14">
      <c r="A2638" s="33">
        <v>41365</v>
      </c>
      <c r="B2638" s="29">
        <v>1792</v>
      </c>
      <c r="C2638">
        <v>45</v>
      </c>
      <c r="D2638" s="34" t="s">
        <v>170</v>
      </c>
      <c r="E2638" s="34" t="s">
        <v>168</v>
      </c>
      <c r="F2638" s="35">
        <v>38.950000000000003</v>
      </c>
      <c r="G2638" s="36">
        <v>0</v>
      </c>
      <c r="H2638" s="35">
        <v>38.950000000000003</v>
      </c>
      <c r="I2638" s="35">
        <v>22.33</v>
      </c>
      <c r="J2638">
        <v>9</v>
      </c>
      <c r="K2638">
        <v>3014</v>
      </c>
      <c r="L2638" s="37">
        <f t="shared" si="123"/>
        <v>350.55</v>
      </c>
      <c r="M2638" s="35">
        <f t="shared" si="124"/>
        <v>0</v>
      </c>
      <c r="N2638" s="35">
        <f t="shared" si="125"/>
        <v>149.58000000000004</v>
      </c>
    </row>
    <row r="2639" spans="1:14">
      <c r="A2639" s="33">
        <v>41365</v>
      </c>
      <c r="B2639" s="29">
        <v>1793</v>
      </c>
      <c r="C2639">
        <v>35</v>
      </c>
      <c r="D2639" s="34" t="s">
        <v>167</v>
      </c>
      <c r="E2639" s="34" t="s">
        <v>168</v>
      </c>
      <c r="F2639" s="35">
        <v>0.95</v>
      </c>
      <c r="G2639" s="36">
        <v>0</v>
      </c>
      <c r="H2639" s="35">
        <v>0.95</v>
      </c>
      <c r="I2639" s="35">
        <v>0.47</v>
      </c>
      <c r="J2639">
        <v>15</v>
      </c>
      <c r="K2639">
        <v>3018</v>
      </c>
      <c r="L2639" s="37">
        <f t="shared" si="123"/>
        <v>14.25</v>
      </c>
      <c r="M2639" s="35">
        <f t="shared" si="124"/>
        <v>0</v>
      </c>
      <c r="N2639" s="35">
        <f t="shared" si="125"/>
        <v>7.1999999999999993</v>
      </c>
    </row>
    <row r="2640" spans="1:14">
      <c r="A2640" s="33">
        <v>41366</v>
      </c>
      <c r="B2640" s="29">
        <v>1794</v>
      </c>
      <c r="C2640">
        <v>39</v>
      </c>
      <c r="D2640" s="34" t="s">
        <v>171</v>
      </c>
      <c r="E2640" s="34" t="s">
        <v>172</v>
      </c>
      <c r="F2640" s="35">
        <v>26.95</v>
      </c>
      <c r="G2640" s="36">
        <v>0</v>
      </c>
      <c r="H2640" s="35">
        <v>26.95</v>
      </c>
      <c r="I2640" s="35">
        <v>12.24</v>
      </c>
      <c r="J2640">
        <v>17</v>
      </c>
      <c r="K2640">
        <v>3016</v>
      </c>
      <c r="L2640" s="37">
        <f t="shared" si="123"/>
        <v>458.15</v>
      </c>
      <c r="M2640" s="35">
        <f t="shared" si="124"/>
        <v>0</v>
      </c>
      <c r="N2640" s="35">
        <f t="shared" si="125"/>
        <v>250.07</v>
      </c>
    </row>
    <row r="2641" spans="1:14">
      <c r="A2641" s="33">
        <v>41366</v>
      </c>
      <c r="B2641" s="29">
        <v>1795</v>
      </c>
      <c r="C2641">
        <v>21</v>
      </c>
      <c r="D2641" s="34" t="s">
        <v>171</v>
      </c>
      <c r="E2641" s="34" t="s">
        <v>172</v>
      </c>
      <c r="F2641" s="35">
        <v>26.95</v>
      </c>
      <c r="G2641" s="36">
        <v>0</v>
      </c>
      <c r="H2641" s="35">
        <v>26.95</v>
      </c>
      <c r="I2641" s="35">
        <v>12.42</v>
      </c>
      <c r="J2641">
        <v>7</v>
      </c>
      <c r="K2641">
        <v>3026</v>
      </c>
      <c r="L2641" s="37">
        <f t="shared" si="123"/>
        <v>188.65</v>
      </c>
      <c r="M2641" s="35">
        <f t="shared" si="124"/>
        <v>0</v>
      </c>
      <c r="N2641" s="35">
        <f t="shared" si="125"/>
        <v>101.71</v>
      </c>
    </row>
    <row r="2642" spans="1:14">
      <c r="A2642" s="33">
        <v>41366</v>
      </c>
      <c r="B2642" s="29">
        <v>1795</v>
      </c>
      <c r="C2642">
        <v>30</v>
      </c>
      <c r="D2642" s="34" t="s">
        <v>171</v>
      </c>
      <c r="E2642" s="34" t="s">
        <v>172</v>
      </c>
      <c r="F2642" s="35">
        <v>10.95</v>
      </c>
      <c r="G2642" s="36">
        <v>0</v>
      </c>
      <c r="H2642" s="35">
        <v>10.95</v>
      </c>
      <c r="I2642" s="35">
        <v>4.8</v>
      </c>
      <c r="J2642">
        <v>4</v>
      </c>
      <c r="K2642">
        <v>3026</v>
      </c>
      <c r="L2642" s="37">
        <f t="shared" si="123"/>
        <v>43.8</v>
      </c>
      <c r="M2642" s="35">
        <f t="shared" si="124"/>
        <v>0</v>
      </c>
      <c r="N2642" s="35">
        <f t="shared" si="125"/>
        <v>24.599999999999998</v>
      </c>
    </row>
    <row r="2643" spans="1:14">
      <c r="A2643" s="33">
        <v>41366</v>
      </c>
      <c r="B2643" s="29">
        <v>1796</v>
      </c>
      <c r="C2643">
        <v>45</v>
      </c>
      <c r="D2643" s="34" t="s">
        <v>173</v>
      </c>
      <c r="E2643" s="34" t="s">
        <v>172</v>
      </c>
      <c r="F2643" s="35">
        <v>38.950000000000003</v>
      </c>
      <c r="G2643" s="36">
        <v>0</v>
      </c>
      <c r="H2643" s="35">
        <v>38.950000000000003</v>
      </c>
      <c r="I2643" s="35">
        <v>22.33</v>
      </c>
      <c r="J2643">
        <v>1</v>
      </c>
      <c r="K2643">
        <v>3023</v>
      </c>
      <c r="L2643" s="37">
        <f t="shared" si="123"/>
        <v>38.950000000000003</v>
      </c>
      <c r="M2643" s="35">
        <f t="shared" si="124"/>
        <v>0</v>
      </c>
      <c r="N2643" s="35">
        <f t="shared" si="125"/>
        <v>16.620000000000005</v>
      </c>
    </row>
    <row r="2644" spans="1:14">
      <c r="A2644" s="33">
        <v>41366</v>
      </c>
      <c r="B2644" s="29">
        <v>1797</v>
      </c>
      <c r="C2644">
        <v>50</v>
      </c>
      <c r="D2644" s="34" t="s">
        <v>171</v>
      </c>
      <c r="E2644" s="34" t="s">
        <v>172</v>
      </c>
      <c r="F2644" s="35">
        <v>24.95</v>
      </c>
      <c r="G2644" s="36">
        <v>0</v>
      </c>
      <c r="H2644" s="35">
        <v>24.95</v>
      </c>
      <c r="I2644" s="35">
        <v>12.14</v>
      </c>
      <c r="J2644">
        <v>3</v>
      </c>
      <c r="K2644">
        <v>3013</v>
      </c>
      <c r="L2644" s="37">
        <f t="shared" si="123"/>
        <v>74.849999999999994</v>
      </c>
      <c r="M2644" s="35">
        <f t="shared" si="124"/>
        <v>0</v>
      </c>
      <c r="N2644" s="35">
        <f t="shared" si="125"/>
        <v>38.429999999999993</v>
      </c>
    </row>
    <row r="2645" spans="1:14">
      <c r="A2645" s="33">
        <v>41367</v>
      </c>
      <c r="B2645" s="29">
        <v>1798</v>
      </c>
      <c r="C2645">
        <v>6</v>
      </c>
      <c r="D2645" s="34" t="s">
        <v>167</v>
      </c>
      <c r="E2645" s="34" t="s">
        <v>172</v>
      </c>
      <c r="F2645" s="35">
        <v>55.95</v>
      </c>
      <c r="G2645" s="36">
        <v>0.1</v>
      </c>
      <c r="H2645" s="35">
        <v>50.36</v>
      </c>
      <c r="I2645" s="35">
        <v>16.059999999999999</v>
      </c>
      <c r="J2645">
        <v>15</v>
      </c>
      <c r="K2645">
        <v>3019</v>
      </c>
      <c r="L2645" s="37">
        <f t="shared" si="123"/>
        <v>755.4</v>
      </c>
      <c r="M2645" s="35">
        <f t="shared" si="124"/>
        <v>5.5900000000000034</v>
      </c>
      <c r="N2645" s="35">
        <f t="shared" si="125"/>
        <v>514.5</v>
      </c>
    </row>
    <row r="2646" spans="1:14">
      <c r="A2646" s="33">
        <v>41367</v>
      </c>
      <c r="B2646" s="29">
        <v>1799</v>
      </c>
      <c r="C2646">
        <v>16</v>
      </c>
      <c r="D2646" s="34" t="s">
        <v>169</v>
      </c>
      <c r="E2646" s="34" t="s">
        <v>172</v>
      </c>
      <c r="F2646" s="35">
        <v>27.95</v>
      </c>
      <c r="G2646" s="36">
        <v>0</v>
      </c>
      <c r="H2646" s="35">
        <v>27.95</v>
      </c>
      <c r="I2646" s="35">
        <v>15.85</v>
      </c>
      <c r="J2646">
        <v>4</v>
      </c>
      <c r="K2646">
        <v>3027</v>
      </c>
      <c r="L2646" s="37">
        <f t="shared" si="123"/>
        <v>111.8</v>
      </c>
      <c r="M2646" s="35">
        <f t="shared" si="124"/>
        <v>0</v>
      </c>
      <c r="N2646" s="35">
        <f t="shared" si="125"/>
        <v>48.4</v>
      </c>
    </row>
    <row r="2647" spans="1:14">
      <c r="A2647" s="33">
        <v>41367</v>
      </c>
      <c r="B2647" s="29">
        <v>1799</v>
      </c>
      <c r="C2647">
        <v>17</v>
      </c>
      <c r="D2647" s="34" t="s">
        <v>169</v>
      </c>
      <c r="E2647" s="34" t="s">
        <v>172</v>
      </c>
      <c r="F2647" s="35">
        <v>49.95</v>
      </c>
      <c r="G2647" s="36">
        <v>0.1</v>
      </c>
      <c r="H2647" s="35">
        <v>44.96</v>
      </c>
      <c r="I2647" s="35">
        <v>23.93</v>
      </c>
      <c r="J2647">
        <v>16</v>
      </c>
      <c r="K2647">
        <v>3027</v>
      </c>
      <c r="L2647" s="37">
        <f t="shared" si="123"/>
        <v>719.36</v>
      </c>
      <c r="M2647" s="35">
        <f t="shared" si="124"/>
        <v>4.990000000000002</v>
      </c>
      <c r="N2647" s="35">
        <f t="shared" si="125"/>
        <v>336.48</v>
      </c>
    </row>
    <row r="2648" spans="1:14">
      <c r="A2648" s="33">
        <v>41367</v>
      </c>
      <c r="B2648" s="29">
        <v>1799</v>
      </c>
      <c r="C2648">
        <v>46</v>
      </c>
      <c r="D2648" s="34" t="s">
        <v>169</v>
      </c>
      <c r="E2648" s="34" t="s">
        <v>172</v>
      </c>
      <c r="F2648" s="35">
        <v>55.95</v>
      </c>
      <c r="G2648" s="36">
        <v>0</v>
      </c>
      <c r="H2648" s="35">
        <v>55.95</v>
      </c>
      <c r="I2648" s="35">
        <v>32.47</v>
      </c>
      <c r="J2648">
        <v>11</v>
      </c>
      <c r="K2648">
        <v>3027</v>
      </c>
      <c r="L2648" s="37">
        <f t="shared" si="123"/>
        <v>615.45000000000005</v>
      </c>
      <c r="M2648" s="35">
        <f t="shared" si="124"/>
        <v>0</v>
      </c>
      <c r="N2648" s="35">
        <f t="shared" si="125"/>
        <v>258.28000000000003</v>
      </c>
    </row>
    <row r="2649" spans="1:14">
      <c r="A2649" s="33">
        <v>41367</v>
      </c>
      <c r="B2649" s="29">
        <v>1800</v>
      </c>
      <c r="C2649">
        <v>8</v>
      </c>
      <c r="D2649" s="34" t="s">
        <v>167</v>
      </c>
      <c r="E2649" s="34" t="s">
        <v>172</v>
      </c>
      <c r="F2649" s="35">
        <v>7.95</v>
      </c>
      <c r="G2649" s="36">
        <v>0</v>
      </c>
      <c r="H2649" s="35">
        <v>7.95</v>
      </c>
      <c r="I2649" s="35">
        <v>4.53</v>
      </c>
      <c r="J2649">
        <v>28</v>
      </c>
      <c r="K2649">
        <v>3020</v>
      </c>
      <c r="L2649" s="37">
        <f t="shared" si="123"/>
        <v>222.6</v>
      </c>
      <c r="M2649" s="35">
        <f t="shared" si="124"/>
        <v>0</v>
      </c>
      <c r="N2649" s="35">
        <f t="shared" si="125"/>
        <v>95.759999999999991</v>
      </c>
    </row>
    <row r="2650" spans="1:14">
      <c r="A2650" s="33">
        <v>41367</v>
      </c>
      <c r="B2650" s="29">
        <v>1801</v>
      </c>
      <c r="C2650">
        <v>27</v>
      </c>
      <c r="D2650" s="34" t="s">
        <v>167</v>
      </c>
      <c r="E2650" s="34" t="s">
        <v>172</v>
      </c>
      <c r="F2650" s="35">
        <v>4.95</v>
      </c>
      <c r="G2650" s="36">
        <v>0</v>
      </c>
      <c r="H2650" s="35">
        <v>4.95</v>
      </c>
      <c r="I2650" s="35">
        <v>1.82</v>
      </c>
      <c r="J2650">
        <v>3</v>
      </c>
      <c r="K2650">
        <v>3018</v>
      </c>
      <c r="L2650" s="37">
        <f t="shared" si="123"/>
        <v>14.850000000000001</v>
      </c>
      <c r="M2650" s="35">
        <f t="shared" si="124"/>
        <v>0</v>
      </c>
      <c r="N2650" s="35">
        <f t="shared" si="125"/>
        <v>9.39</v>
      </c>
    </row>
    <row r="2651" spans="1:14">
      <c r="A2651" s="33">
        <v>41367</v>
      </c>
      <c r="B2651" s="29">
        <v>1802</v>
      </c>
      <c r="C2651">
        <v>49</v>
      </c>
      <c r="D2651" s="34" t="s">
        <v>169</v>
      </c>
      <c r="E2651" s="34" t="s">
        <v>172</v>
      </c>
      <c r="F2651" s="35">
        <v>63.95</v>
      </c>
      <c r="G2651" s="36">
        <v>0</v>
      </c>
      <c r="H2651" s="35">
        <v>63.95</v>
      </c>
      <c r="I2651" s="35">
        <v>27.1</v>
      </c>
      <c r="J2651">
        <v>6</v>
      </c>
      <c r="K2651">
        <v>3024</v>
      </c>
      <c r="L2651" s="37">
        <f t="shared" si="123"/>
        <v>383.70000000000005</v>
      </c>
      <c r="M2651" s="35">
        <f t="shared" si="124"/>
        <v>0</v>
      </c>
      <c r="N2651" s="35">
        <f t="shared" si="125"/>
        <v>221.10000000000002</v>
      </c>
    </row>
    <row r="2652" spans="1:14">
      <c r="A2652" s="33">
        <v>41367</v>
      </c>
      <c r="B2652" s="29">
        <v>1803</v>
      </c>
      <c r="C2652">
        <v>49</v>
      </c>
      <c r="D2652" s="34" t="s">
        <v>167</v>
      </c>
      <c r="E2652" s="34" t="s">
        <v>172</v>
      </c>
      <c r="F2652" s="35">
        <v>63.95</v>
      </c>
      <c r="G2652" s="36">
        <v>0</v>
      </c>
      <c r="H2652" s="35">
        <v>63.95</v>
      </c>
      <c r="I2652" s="35">
        <v>27.1</v>
      </c>
      <c r="J2652">
        <v>1</v>
      </c>
      <c r="K2652">
        <v>3014</v>
      </c>
      <c r="L2652" s="37">
        <f t="shared" si="123"/>
        <v>63.95</v>
      </c>
      <c r="M2652" s="35">
        <f t="shared" si="124"/>
        <v>0</v>
      </c>
      <c r="N2652" s="35">
        <f t="shared" si="125"/>
        <v>36.85</v>
      </c>
    </row>
    <row r="2653" spans="1:14">
      <c r="A2653" s="33">
        <v>41367</v>
      </c>
      <c r="B2653" s="29">
        <v>1803</v>
      </c>
      <c r="C2653">
        <v>39</v>
      </c>
      <c r="D2653" s="34" t="s">
        <v>167</v>
      </c>
      <c r="E2653" s="34" t="s">
        <v>172</v>
      </c>
      <c r="F2653" s="35">
        <v>26.95</v>
      </c>
      <c r="G2653" s="36">
        <v>0</v>
      </c>
      <c r="H2653" s="35">
        <v>26.95</v>
      </c>
      <c r="I2653" s="35">
        <v>12.24</v>
      </c>
      <c r="J2653">
        <v>9</v>
      </c>
      <c r="K2653">
        <v>3014</v>
      </c>
      <c r="L2653" s="37">
        <f t="shared" si="123"/>
        <v>242.54999999999998</v>
      </c>
      <c r="M2653" s="35">
        <f t="shared" si="124"/>
        <v>0</v>
      </c>
      <c r="N2653" s="35">
        <f t="shared" si="125"/>
        <v>132.38999999999999</v>
      </c>
    </row>
    <row r="2654" spans="1:14">
      <c r="A2654" s="33">
        <v>41367</v>
      </c>
      <c r="B2654" s="29">
        <v>1804</v>
      </c>
      <c r="C2654">
        <v>14</v>
      </c>
      <c r="D2654" s="34" t="s">
        <v>169</v>
      </c>
      <c r="E2654" s="34" t="s">
        <v>172</v>
      </c>
      <c r="F2654" s="35">
        <v>31.95</v>
      </c>
      <c r="G2654" s="36">
        <v>0</v>
      </c>
      <c r="H2654" s="35">
        <v>31.95</v>
      </c>
      <c r="I2654" s="35">
        <v>17.38</v>
      </c>
      <c r="J2654">
        <v>3</v>
      </c>
      <c r="K2654">
        <v>3022</v>
      </c>
      <c r="L2654" s="37">
        <f t="shared" si="123"/>
        <v>95.85</v>
      </c>
      <c r="M2654" s="35">
        <f t="shared" si="124"/>
        <v>0</v>
      </c>
      <c r="N2654" s="35">
        <f t="shared" si="125"/>
        <v>43.71</v>
      </c>
    </row>
    <row r="2655" spans="1:14">
      <c r="A2655" s="33">
        <v>41367</v>
      </c>
      <c r="B2655" s="29">
        <v>1804</v>
      </c>
      <c r="C2655">
        <v>10</v>
      </c>
      <c r="D2655" s="34" t="s">
        <v>169</v>
      </c>
      <c r="E2655" s="34" t="s">
        <v>172</v>
      </c>
      <c r="F2655" s="35">
        <v>34.950000000000003</v>
      </c>
      <c r="G2655" s="36">
        <v>0</v>
      </c>
      <c r="H2655" s="35">
        <v>34.950000000000003</v>
      </c>
      <c r="I2655" s="35">
        <v>22.13</v>
      </c>
      <c r="J2655">
        <v>17</v>
      </c>
      <c r="K2655">
        <v>3022</v>
      </c>
      <c r="L2655" s="37">
        <f t="shared" si="123"/>
        <v>594.15000000000009</v>
      </c>
      <c r="M2655" s="35">
        <f t="shared" si="124"/>
        <v>0</v>
      </c>
      <c r="N2655" s="35">
        <f t="shared" si="125"/>
        <v>217.94000000000005</v>
      </c>
    </row>
    <row r="2656" spans="1:14">
      <c r="A2656" s="33">
        <v>41367</v>
      </c>
      <c r="B2656" s="29">
        <v>1804</v>
      </c>
      <c r="C2656">
        <v>48</v>
      </c>
      <c r="D2656" s="34" t="s">
        <v>169</v>
      </c>
      <c r="E2656" s="34" t="s">
        <v>172</v>
      </c>
      <c r="F2656" s="35">
        <v>3.95</v>
      </c>
      <c r="G2656" s="36">
        <v>0</v>
      </c>
      <c r="H2656" s="35">
        <v>3.95</v>
      </c>
      <c r="I2656" s="35">
        <v>1.43</v>
      </c>
      <c r="J2656">
        <v>12</v>
      </c>
      <c r="K2656">
        <v>3022</v>
      </c>
      <c r="L2656" s="37">
        <f t="shared" si="123"/>
        <v>47.400000000000006</v>
      </c>
      <c r="M2656" s="35">
        <f t="shared" si="124"/>
        <v>0</v>
      </c>
      <c r="N2656" s="35">
        <f t="shared" si="125"/>
        <v>30.240000000000006</v>
      </c>
    </row>
    <row r="2657" spans="1:14">
      <c r="A2657" s="33">
        <v>41367</v>
      </c>
      <c r="B2657" s="29">
        <v>1805</v>
      </c>
      <c r="C2657">
        <v>15</v>
      </c>
      <c r="D2657" s="34" t="s">
        <v>167</v>
      </c>
      <c r="E2657" s="34" t="s">
        <v>172</v>
      </c>
      <c r="F2657" s="35">
        <v>28.95</v>
      </c>
      <c r="G2657" s="36">
        <v>0</v>
      </c>
      <c r="H2657" s="35">
        <v>28.95</v>
      </c>
      <c r="I2657" s="35">
        <v>17.53</v>
      </c>
      <c r="J2657">
        <v>38</v>
      </c>
      <c r="K2657">
        <v>3019</v>
      </c>
      <c r="L2657" s="37">
        <f t="shared" si="123"/>
        <v>1100.0999999999999</v>
      </c>
      <c r="M2657" s="35">
        <f t="shared" si="124"/>
        <v>0</v>
      </c>
      <c r="N2657" s="35">
        <f t="shared" si="125"/>
        <v>433.95999999999992</v>
      </c>
    </row>
    <row r="2658" spans="1:14">
      <c r="A2658" s="33">
        <v>41367</v>
      </c>
      <c r="B2658" s="29">
        <v>1806</v>
      </c>
      <c r="C2658">
        <v>21</v>
      </c>
      <c r="D2658" s="34" t="s">
        <v>169</v>
      </c>
      <c r="E2658" s="34" t="s">
        <v>172</v>
      </c>
      <c r="F2658" s="35">
        <v>26.95</v>
      </c>
      <c r="G2658" s="36">
        <v>0</v>
      </c>
      <c r="H2658" s="35">
        <v>26.95</v>
      </c>
      <c r="I2658" s="35">
        <v>12.42</v>
      </c>
      <c r="J2658">
        <v>8</v>
      </c>
      <c r="K2658">
        <v>3033</v>
      </c>
      <c r="L2658" s="37">
        <f t="shared" si="123"/>
        <v>215.6</v>
      </c>
      <c r="M2658" s="35">
        <f t="shared" si="124"/>
        <v>0</v>
      </c>
      <c r="N2658" s="35">
        <f t="shared" si="125"/>
        <v>116.24</v>
      </c>
    </row>
    <row r="2659" spans="1:14">
      <c r="A2659" s="33">
        <v>41367</v>
      </c>
      <c r="B2659" s="29">
        <v>1806</v>
      </c>
      <c r="C2659">
        <v>39</v>
      </c>
      <c r="D2659" s="34" t="s">
        <v>169</v>
      </c>
      <c r="E2659" s="34" t="s">
        <v>172</v>
      </c>
      <c r="F2659" s="35">
        <v>26.95</v>
      </c>
      <c r="G2659" s="36">
        <v>0</v>
      </c>
      <c r="H2659" s="35">
        <v>26.95</v>
      </c>
      <c r="I2659" s="35">
        <v>12.24</v>
      </c>
      <c r="J2659">
        <v>15</v>
      </c>
      <c r="K2659">
        <v>3033</v>
      </c>
      <c r="L2659" s="37">
        <f t="shared" si="123"/>
        <v>404.25</v>
      </c>
      <c r="M2659" s="35">
        <f t="shared" si="124"/>
        <v>0</v>
      </c>
      <c r="N2659" s="35">
        <f t="shared" si="125"/>
        <v>220.64999999999998</v>
      </c>
    </row>
    <row r="2660" spans="1:14">
      <c r="A2660" s="33">
        <v>41367</v>
      </c>
      <c r="B2660" s="29">
        <v>1807</v>
      </c>
      <c r="C2660">
        <v>19</v>
      </c>
      <c r="D2660" s="34" t="s">
        <v>167</v>
      </c>
      <c r="E2660" s="34" t="s">
        <v>172</v>
      </c>
      <c r="F2660" s="35">
        <v>49.95</v>
      </c>
      <c r="G2660" s="36">
        <v>0</v>
      </c>
      <c r="H2660" s="35">
        <v>49.95</v>
      </c>
      <c r="I2660" s="35">
        <v>24.77</v>
      </c>
      <c r="J2660">
        <v>3</v>
      </c>
      <c r="K2660">
        <v>3025</v>
      </c>
      <c r="L2660" s="37">
        <f t="shared" si="123"/>
        <v>149.85000000000002</v>
      </c>
      <c r="M2660" s="35">
        <f t="shared" si="124"/>
        <v>0</v>
      </c>
      <c r="N2660" s="35">
        <f t="shared" si="125"/>
        <v>75.540000000000006</v>
      </c>
    </row>
    <row r="2661" spans="1:14">
      <c r="A2661" s="33">
        <v>41367</v>
      </c>
      <c r="B2661" s="29">
        <v>1808</v>
      </c>
      <c r="C2661">
        <v>29</v>
      </c>
      <c r="D2661" s="34" t="s">
        <v>169</v>
      </c>
      <c r="E2661" s="34" t="s">
        <v>172</v>
      </c>
      <c r="F2661" s="35">
        <v>40.950000000000003</v>
      </c>
      <c r="G2661" s="36">
        <v>0</v>
      </c>
      <c r="H2661" s="35">
        <v>40.950000000000003</v>
      </c>
      <c r="I2661" s="35">
        <v>15.51</v>
      </c>
      <c r="J2661">
        <v>1</v>
      </c>
      <c r="K2661">
        <v>3017</v>
      </c>
      <c r="L2661" s="37">
        <f t="shared" si="123"/>
        <v>40.950000000000003</v>
      </c>
      <c r="M2661" s="35">
        <f t="shared" si="124"/>
        <v>0</v>
      </c>
      <c r="N2661" s="35">
        <f t="shared" si="125"/>
        <v>25.440000000000005</v>
      </c>
    </row>
    <row r="2662" spans="1:14">
      <c r="A2662" s="33">
        <v>41367</v>
      </c>
      <c r="B2662" s="29">
        <v>1808</v>
      </c>
      <c r="C2662">
        <v>25</v>
      </c>
      <c r="D2662" s="34" t="s">
        <v>169</v>
      </c>
      <c r="E2662" s="34" t="s">
        <v>172</v>
      </c>
      <c r="F2662" s="35">
        <v>0.95</v>
      </c>
      <c r="G2662" s="36">
        <v>0</v>
      </c>
      <c r="H2662" s="35">
        <v>0.95</v>
      </c>
      <c r="I2662" s="35">
        <v>0.35</v>
      </c>
      <c r="J2662">
        <v>7</v>
      </c>
      <c r="K2662">
        <v>3017</v>
      </c>
      <c r="L2662" s="37">
        <f t="shared" si="123"/>
        <v>6.6499999999999995</v>
      </c>
      <c r="M2662" s="35">
        <f t="shared" si="124"/>
        <v>0</v>
      </c>
      <c r="N2662" s="35">
        <f t="shared" si="125"/>
        <v>4.2</v>
      </c>
    </row>
    <row r="2663" spans="1:14">
      <c r="A2663" s="33">
        <v>41367</v>
      </c>
      <c r="B2663" s="29">
        <v>1808</v>
      </c>
      <c r="C2663">
        <v>10</v>
      </c>
      <c r="D2663" s="34" t="s">
        <v>169</v>
      </c>
      <c r="E2663" s="34" t="s">
        <v>172</v>
      </c>
      <c r="F2663" s="35">
        <v>34.950000000000003</v>
      </c>
      <c r="G2663" s="36">
        <v>0</v>
      </c>
      <c r="H2663" s="35">
        <v>34.950000000000003</v>
      </c>
      <c r="I2663" s="35">
        <v>22.13</v>
      </c>
      <c r="J2663">
        <v>16</v>
      </c>
      <c r="K2663">
        <v>3017</v>
      </c>
      <c r="L2663" s="37">
        <f t="shared" si="123"/>
        <v>559.20000000000005</v>
      </c>
      <c r="M2663" s="35">
        <f t="shared" si="124"/>
        <v>0</v>
      </c>
      <c r="N2663" s="35">
        <f t="shared" si="125"/>
        <v>205.12000000000006</v>
      </c>
    </row>
    <row r="2664" spans="1:14">
      <c r="A2664" s="33">
        <v>41367</v>
      </c>
      <c r="B2664" s="29">
        <v>1808</v>
      </c>
      <c r="C2664">
        <v>50</v>
      </c>
      <c r="D2664" s="34" t="s">
        <v>169</v>
      </c>
      <c r="E2664" s="34" t="s">
        <v>172</v>
      </c>
      <c r="F2664" s="35">
        <v>24.95</v>
      </c>
      <c r="G2664" s="36">
        <v>0</v>
      </c>
      <c r="H2664" s="35">
        <v>24.95</v>
      </c>
      <c r="I2664" s="35">
        <v>12.14</v>
      </c>
      <c r="J2664">
        <v>2</v>
      </c>
      <c r="K2664">
        <v>3017</v>
      </c>
      <c r="L2664" s="37">
        <f t="shared" si="123"/>
        <v>49.9</v>
      </c>
      <c r="M2664" s="35">
        <f t="shared" si="124"/>
        <v>0</v>
      </c>
      <c r="N2664" s="35">
        <f t="shared" si="125"/>
        <v>25.619999999999997</v>
      </c>
    </row>
    <row r="2665" spans="1:14">
      <c r="A2665" s="33">
        <v>41367</v>
      </c>
      <c r="B2665" s="29">
        <v>1809</v>
      </c>
      <c r="C2665">
        <v>41</v>
      </c>
      <c r="D2665" s="34" t="s">
        <v>167</v>
      </c>
      <c r="E2665" s="34" t="s">
        <v>172</v>
      </c>
      <c r="F2665" s="35">
        <v>18.95</v>
      </c>
      <c r="G2665" s="36">
        <v>0</v>
      </c>
      <c r="H2665" s="35">
        <v>18.95</v>
      </c>
      <c r="I2665" s="35">
        <v>9.98</v>
      </c>
      <c r="J2665">
        <v>27</v>
      </c>
      <c r="K2665">
        <v>3023</v>
      </c>
      <c r="L2665" s="37">
        <f t="shared" si="123"/>
        <v>511.65</v>
      </c>
      <c r="M2665" s="35">
        <f t="shared" si="124"/>
        <v>0</v>
      </c>
      <c r="N2665" s="35">
        <f t="shared" si="125"/>
        <v>242.18999999999997</v>
      </c>
    </row>
    <row r="2666" spans="1:14">
      <c r="A2666" s="33">
        <v>41367</v>
      </c>
      <c r="B2666" s="29">
        <v>1809</v>
      </c>
      <c r="C2666">
        <v>21</v>
      </c>
      <c r="D2666" s="34" t="s">
        <v>167</v>
      </c>
      <c r="E2666" s="34" t="s">
        <v>172</v>
      </c>
      <c r="F2666" s="35">
        <v>26.95</v>
      </c>
      <c r="G2666" s="36">
        <v>0</v>
      </c>
      <c r="H2666" s="35">
        <v>26.95</v>
      </c>
      <c r="I2666" s="35">
        <v>12.42</v>
      </c>
      <c r="J2666">
        <v>16</v>
      </c>
      <c r="K2666">
        <v>3023</v>
      </c>
      <c r="L2666" s="37">
        <f t="shared" si="123"/>
        <v>431.2</v>
      </c>
      <c r="M2666" s="35">
        <f t="shared" si="124"/>
        <v>0</v>
      </c>
      <c r="N2666" s="35">
        <f t="shared" si="125"/>
        <v>232.48</v>
      </c>
    </row>
    <row r="2667" spans="1:14">
      <c r="A2667" s="33">
        <v>41367</v>
      </c>
      <c r="B2667" s="29">
        <v>1810</v>
      </c>
      <c r="C2667">
        <v>13</v>
      </c>
      <c r="D2667" s="34" t="s">
        <v>169</v>
      </c>
      <c r="E2667" s="34" t="s">
        <v>172</v>
      </c>
      <c r="F2667" s="35">
        <v>26.95</v>
      </c>
      <c r="G2667" s="36">
        <v>0</v>
      </c>
      <c r="H2667" s="35">
        <v>26.95</v>
      </c>
      <c r="I2667" s="35">
        <v>13.26</v>
      </c>
      <c r="J2667">
        <v>15</v>
      </c>
      <c r="K2667">
        <v>3031</v>
      </c>
      <c r="L2667" s="37">
        <f t="shared" si="123"/>
        <v>404.25</v>
      </c>
      <c r="M2667" s="35">
        <f t="shared" si="124"/>
        <v>0</v>
      </c>
      <c r="N2667" s="35">
        <f t="shared" si="125"/>
        <v>205.35</v>
      </c>
    </row>
    <row r="2668" spans="1:14">
      <c r="A2668" s="33">
        <v>41367</v>
      </c>
      <c r="B2668" s="29">
        <v>1810</v>
      </c>
      <c r="C2668">
        <v>29</v>
      </c>
      <c r="D2668" s="34" t="s">
        <v>169</v>
      </c>
      <c r="E2668" s="34" t="s">
        <v>172</v>
      </c>
      <c r="F2668" s="35">
        <v>40.950000000000003</v>
      </c>
      <c r="G2668" s="36">
        <v>0</v>
      </c>
      <c r="H2668" s="35">
        <v>40.950000000000003</v>
      </c>
      <c r="I2668" s="35">
        <v>15.51</v>
      </c>
      <c r="J2668">
        <v>4</v>
      </c>
      <c r="K2668">
        <v>3031</v>
      </c>
      <c r="L2668" s="37">
        <f t="shared" si="123"/>
        <v>163.80000000000001</v>
      </c>
      <c r="M2668" s="35">
        <f t="shared" si="124"/>
        <v>0</v>
      </c>
      <c r="N2668" s="35">
        <f t="shared" si="125"/>
        <v>101.76000000000002</v>
      </c>
    </row>
    <row r="2669" spans="1:14">
      <c r="A2669" s="33">
        <v>41367</v>
      </c>
      <c r="B2669" s="29">
        <v>1811</v>
      </c>
      <c r="C2669">
        <v>18</v>
      </c>
      <c r="D2669" s="34" t="s">
        <v>167</v>
      </c>
      <c r="E2669" s="34" t="s">
        <v>172</v>
      </c>
      <c r="F2669" s="35">
        <v>54.95</v>
      </c>
      <c r="G2669" s="36">
        <v>0</v>
      </c>
      <c r="H2669" s="35">
        <v>54.95</v>
      </c>
      <c r="I2669" s="35">
        <v>26.65</v>
      </c>
      <c r="J2669">
        <v>8</v>
      </c>
      <c r="K2669">
        <v>3011</v>
      </c>
      <c r="L2669" s="37">
        <f t="shared" si="123"/>
        <v>439.6</v>
      </c>
      <c r="M2669" s="35">
        <f t="shared" si="124"/>
        <v>0</v>
      </c>
      <c r="N2669" s="35">
        <f t="shared" si="125"/>
        <v>226.40000000000003</v>
      </c>
    </row>
    <row r="2670" spans="1:14">
      <c r="A2670" s="33">
        <v>41367</v>
      </c>
      <c r="B2670" s="29">
        <v>1811</v>
      </c>
      <c r="C2670">
        <v>42</v>
      </c>
      <c r="D2670" s="34" t="s">
        <v>167</v>
      </c>
      <c r="E2670" s="34" t="s">
        <v>172</v>
      </c>
      <c r="F2670" s="35">
        <v>35.950000000000003</v>
      </c>
      <c r="G2670" s="36">
        <v>0</v>
      </c>
      <c r="H2670" s="35">
        <v>35.950000000000003</v>
      </c>
      <c r="I2670" s="35">
        <v>20.25</v>
      </c>
      <c r="J2670">
        <v>2</v>
      </c>
      <c r="K2670">
        <v>3011</v>
      </c>
      <c r="L2670" s="37">
        <f t="shared" si="123"/>
        <v>71.900000000000006</v>
      </c>
      <c r="M2670" s="35">
        <f t="shared" si="124"/>
        <v>0</v>
      </c>
      <c r="N2670" s="35">
        <f t="shared" si="125"/>
        <v>31.400000000000006</v>
      </c>
    </row>
    <row r="2671" spans="1:14">
      <c r="A2671" s="33">
        <v>41367</v>
      </c>
      <c r="B2671" s="29">
        <v>1811</v>
      </c>
      <c r="C2671">
        <v>6</v>
      </c>
      <c r="D2671" s="34" t="s">
        <v>167</v>
      </c>
      <c r="E2671" s="34" t="s">
        <v>172</v>
      </c>
      <c r="F2671" s="35">
        <v>55.95</v>
      </c>
      <c r="G2671" s="36">
        <v>0</v>
      </c>
      <c r="H2671" s="35">
        <v>55.95</v>
      </c>
      <c r="I2671" s="35">
        <v>16.059999999999999</v>
      </c>
      <c r="J2671">
        <v>17</v>
      </c>
      <c r="K2671">
        <v>3011</v>
      </c>
      <c r="L2671" s="37">
        <f t="shared" si="123"/>
        <v>951.15000000000009</v>
      </c>
      <c r="M2671" s="35">
        <f t="shared" si="124"/>
        <v>0</v>
      </c>
      <c r="N2671" s="35">
        <f t="shared" si="125"/>
        <v>678.13</v>
      </c>
    </row>
    <row r="2672" spans="1:14">
      <c r="A2672" s="33">
        <v>41367</v>
      </c>
      <c r="B2672" s="29">
        <v>1812</v>
      </c>
      <c r="C2672">
        <v>18</v>
      </c>
      <c r="D2672" s="34" t="s">
        <v>169</v>
      </c>
      <c r="E2672" s="34" t="s">
        <v>172</v>
      </c>
      <c r="F2672" s="35">
        <v>54.95</v>
      </c>
      <c r="G2672" s="36">
        <v>0</v>
      </c>
      <c r="H2672" s="35">
        <v>54.95</v>
      </c>
      <c r="I2672" s="35">
        <v>26.65</v>
      </c>
      <c r="J2672">
        <v>1</v>
      </c>
      <c r="K2672">
        <v>3018</v>
      </c>
      <c r="L2672" s="37">
        <f t="shared" si="123"/>
        <v>54.95</v>
      </c>
      <c r="M2672" s="35">
        <f t="shared" si="124"/>
        <v>0</v>
      </c>
      <c r="N2672" s="35">
        <f t="shared" si="125"/>
        <v>28.300000000000004</v>
      </c>
    </row>
    <row r="2673" spans="1:14">
      <c r="A2673" s="33">
        <v>41367</v>
      </c>
      <c r="B2673" s="29">
        <v>1813</v>
      </c>
      <c r="C2673">
        <v>21</v>
      </c>
      <c r="D2673" s="34" t="s">
        <v>169</v>
      </c>
      <c r="E2673" s="34" t="s">
        <v>172</v>
      </c>
      <c r="F2673" s="35">
        <v>26.95</v>
      </c>
      <c r="G2673" s="36">
        <v>0</v>
      </c>
      <c r="H2673" s="35">
        <v>26.95</v>
      </c>
      <c r="I2673" s="35">
        <v>12.42</v>
      </c>
      <c r="J2673">
        <v>26</v>
      </c>
      <c r="K2673">
        <v>3012</v>
      </c>
      <c r="L2673" s="37">
        <f t="shared" si="123"/>
        <v>700.69999999999993</v>
      </c>
      <c r="M2673" s="35">
        <f t="shared" si="124"/>
        <v>0</v>
      </c>
      <c r="N2673" s="35">
        <f t="shared" si="125"/>
        <v>377.78</v>
      </c>
    </row>
    <row r="2674" spans="1:14">
      <c r="A2674" s="33">
        <v>41367</v>
      </c>
      <c r="B2674" s="29">
        <v>1813</v>
      </c>
      <c r="C2674">
        <v>43</v>
      </c>
      <c r="D2674" s="34" t="s">
        <v>169</v>
      </c>
      <c r="E2674" s="34" t="s">
        <v>172</v>
      </c>
      <c r="F2674" s="35">
        <v>11.95</v>
      </c>
      <c r="G2674" s="36">
        <v>0</v>
      </c>
      <c r="H2674" s="35">
        <v>11.95</v>
      </c>
      <c r="I2674" s="35">
        <v>3.32</v>
      </c>
      <c r="J2674">
        <v>7</v>
      </c>
      <c r="K2674">
        <v>3012</v>
      </c>
      <c r="L2674" s="37">
        <f t="shared" si="123"/>
        <v>83.649999999999991</v>
      </c>
      <c r="M2674" s="35">
        <f t="shared" si="124"/>
        <v>0</v>
      </c>
      <c r="N2674" s="35">
        <f t="shared" si="125"/>
        <v>60.41</v>
      </c>
    </row>
    <row r="2675" spans="1:14">
      <c r="A2675" s="33">
        <v>41367</v>
      </c>
      <c r="B2675" s="29">
        <v>1814</v>
      </c>
      <c r="C2675">
        <v>40</v>
      </c>
      <c r="D2675" s="34" t="s">
        <v>167</v>
      </c>
      <c r="E2675" s="34" t="s">
        <v>172</v>
      </c>
      <c r="F2675" s="35">
        <v>16.95</v>
      </c>
      <c r="G2675" s="36">
        <v>0.2</v>
      </c>
      <c r="H2675" s="35">
        <v>13.56</v>
      </c>
      <c r="I2675" s="35">
        <v>6.53</v>
      </c>
      <c r="J2675">
        <v>6</v>
      </c>
      <c r="K2675">
        <v>3013</v>
      </c>
      <c r="L2675" s="37">
        <f t="shared" si="123"/>
        <v>81.36</v>
      </c>
      <c r="M2675" s="35">
        <f t="shared" si="124"/>
        <v>3.3899999999999988</v>
      </c>
      <c r="N2675" s="35">
        <f t="shared" si="125"/>
        <v>42.18</v>
      </c>
    </row>
    <row r="2676" spans="1:14">
      <c r="A2676" s="33">
        <v>41368</v>
      </c>
      <c r="B2676" s="29">
        <v>1815</v>
      </c>
      <c r="C2676">
        <v>45</v>
      </c>
      <c r="D2676" s="34" t="s">
        <v>170</v>
      </c>
      <c r="E2676" s="34" t="s">
        <v>172</v>
      </c>
      <c r="F2676" s="35">
        <v>38.950000000000003</v>
      </c>
      <c r="G2676" s="36">
        <v>0.1</v>
      </c>
      <c r="H2676" s="35">
        <v>35.06</v>
      </c>
      <c r="I2676" s="35">
        <v>22.33</v>
      </c>
      <c r="J2676">
        <v>3</v>
      </c>
      <c r="K2676">
        <v>3028</v>
      </c>
      <c r="L2676" s="37">
        <f t="shared" si="123"/>
        <v>105.18</v>
      </c>
      <c r="M2676" s="35">
        <f t="shared" si="124"/>
        <v>3.8900000000000006</v>
      </c>
      <c r="N2676" s="35">
        <f t="shared" si="125"/>
        <v>38.190000000000012</v>
      </c>
    </row>
    <row r="2677" spans="1:14">
      <c r="A2677" s="33">
        <v>41368</v>
      </c>
      <c r="B2677" s="29">
        <v>1816</v>
      </c>
      <c r="C2677">
        <v>43</v>
      </c>
      <c r="D2677" s="34" t="s">
        <v>173</v>
      </c>
      <c r="E2677" s="34" t="s">
        <v>172</v>
      </c>
      <c r="F2677" s="35">
        <v>11.95</v>
      </c>
      <c r="G2677" s="36">
        <v>0</v>
      </c>
      <c r="H2677" s="35">
        <v>11.95</v>
      </c>
      <c r="I2677" s="35">
        <v>3.32</v>
      </c>
      <c r="J2677">
        <v>3</v>
      </c>
      <c r="K2677">
        <v>3021</v>
      </c>
      <c r="L2677" s="37">
        <f t="shared" si="123"/>
        <v>35.849999999999994</v>
      </c>
      <c r="M2677" s="35">
        <f t="shared" si="124"/>
        <v>0</v>
      </c>
      <c r="N2677" s="35">
        <f t="shared" si="125"/>
        <v>25.889999999999997</v>
      </c>
    </row>
    <row r="2678" spans="1:14">
      <c r="A2678" s="33">
        <v>41368</v>
      </c>
      <c r="B2678" s="29">
        <v>1817</v>
      </c>
      <c r="C2678">
        <v>3</v>
      </c>
      <c r="D2678" s="34" t="s">
        <v>170</v>
      </c>
      <c r="E2678" s="34" t="s">
        <v>172</v>
      </c>
      <c r="F2678" s="35">
        <v>59.95</v>
      </c>
      <c r="G2678" s="36">
        <v>0.2</v>
      </c>
      <c r="H2678" s="35">
        <v>47.96</v>
      </c>
      <c r="I2678" s="35">
        <v>28.73</v>
      </c>
      <c r="J2678">
        <v>25</v>
      </c>
      <c r="K2678">
        <v>3029</v>
      </c>
      <c r="L2678" s="37">
        <f t="shared" si="123"/>
        <v>1199</v>
      </c>
      <c r="M2678" s="35">
        <f t="shared" si="124"/>
        <v>11.990000000000002</v>
      </c>
      <c r="N2678" s="35">
        <f t="shared" si="125"/>
        <v>480.75</v>
      </c>
    </row>
    <row r="2679" spans="1:14">
      <c r="A2679" s="33">
        <v>41368</v>
      </c>
      <c r="B2679" s="29">
        <v>1817</v>
      </c>
      <c r="C2679">
        <v>7</v>
      </c>
      <c r="D2679" s="34" t="s">
        <v>170</v>
      </c>
      <c r="E2679" s="34" t="s">
        <v>172</v>
      </c>
      <c r="F2679" s="35">
        <v>20.95</v>
      </c>
      <c r="G2679" s="36">
        <v>0</v>
      </c>
      <c r="H2679" s="35">
        <v>20.95</v>
      </c>
      <c r="I2679" s="35">
        <v>10.039999999999999</v>
      </c>
      <c r="J2679">
        <v>22</v>
      </c>
      <c r="K2679">
        <v>3029</v>
      </c>
      <c r="L2679" s="37">
        <f t="shared" si="123"/>
        <v>460.9</v>
      </c>
      <c r="M2679" s="35">
        <f t="shared" si="124"/>
        <v>0</v>
      </c>
      <c r="N2679" s="35">
        <f t="shared" si="125"/>
        <v>240.02</v>
      </c>
    </row>
    <row r="2680" spans="1:14">
      <c r="A2680" s="33">
        <v>41368</v>
      </c>
      <c r="B2680" s="29">
        <v>1818</v>
      </c>
      <c r="C2680">
        <v>43</v>
      </c>
      <c r="D2680" s="34" t="s">
        <v>170</v>
      </c>
      <c r="E2680" s="34" t="s">
        <v>172</v>
      </c>
      <c r="F2680" s="35">
        <v>11.95</v>
      </c>
      <c r="G2680" s="36">
        <v>0</v>
      </c>
      <c r="H2680" s="35">
        <v>11.95</v>
      </c>
      <c r="I2680" s="35">
        <v>3.32</v>
      </c>
      <c r="J2680">
        <v>6</v>
      </c>
      <c r="K2680">
        <v>3010</v>
      </c>
      <c r="L2680" s="37">
        <f t="shared" si="123"/>
        <v>71.699999999999989</v>
      </c>
      <c r="M2680" s="35">
        <f t="shared" si="124"/>
        <v>0</v>
      </c>
      <c r="N2680" s="35">
        <f t="shared" si="125"/>
        <v>51.779999999999994</v>
      </c>
    </row>
    <row r="2681" spans="1:14">
      <c r="A2681" s="33">
        <v>41368</v>
      </c>
      <c r="B2681" s="29">
        <v>1818</v>
      </c>
      <c r="C2681">
        <v>3</v>
      </c>
      <c r="D2681" s="34" t="s">
        <v>170</v>
      </c>
      <c r="E2681" s="34" t="s">
        <v>172</v>
      </c>
      <c r="F2681" s="35">
        <v>59.95</v>
      </c>
      <c r="G2681" s="36">
        <v>0</v>
      </c>
      <c r="H2681" s="35">
        <v>59.95</v>
      </c>
      <c r="I2681" s="35">
        <v>28.73</v>
      </c>
      <c r="J2681">
        <v>12</v>
      </c>
      <c r="K2681">
        <v>3010</v>
      </c>
      <c r="L2681" s="37">
        <f t="shared" si="123"/>
        <v>719.40000000000009</v>
      </c>
      <c r="M2681" s="35">
        <f t="shared" si="124"/>
        <v>0</v>
      </c>
      <c r="N2681" s="35">
        <f t="shared" si="125"/>
        <v>374.64000000000004</v>
      </c>
    </row>
    <row r="2682" spans="1:14">
      <c r="A2682" s="33">
        <v>41368</v>
      </c>
      <c r="B2682" s="29">
        <v>1819</v>
      </c>
      <c r="C2682">
        <v>5</v>
      </c>
      <c r="D2682" s="34" t="s">
        <v>173</v>
      </c>
      <c r="E2682" s="34" t="s">
        <v>172</v>
      </c>
      <c r="F2682" s="35">
        <v>24.95</v>
      </c>
      <c r="G2682" s="36">
        <v>0</v>
      </c>
      <c r="H2682" s="35">
        <v>24.95</v>
      </c>
      <c r="I2682" s="35">
        <v>12.27</v>
      </c>
      <c r="J2682">
        <v>7</v>
      </c>
      <c r="K2682">
        <v>3031</v>
      </c>
      <c r="L2682" s="37">
        <f t="shared" si="123"/>
        <v>174.65</v>
      </c>
      <c r="M2682" s="35">
        <f t="shared" si="124"/>
        <v>0</v>
      </c>
      <c r="N2682" s="35">
        <f t="shared" si="125"/>
        <v>88.759999999999991</v>
      </c>
    </row>
    <row r="2683" spans="1:14">
      <c r="A2683" s="33">
        <v>41369</v>
      </c>
      <c r="B2683" s="29">
        <v>1820</v>
      </c>
      <c r="C2683">
        <v>2</v>
      </c>
      <c r="D2683" s="34" t="s">
        <v>170</v>
      </c>
      <c r="E2683" s="34" t="s">
        <v>172</v>
      </c>
      <c r="F2683" s="35">
        <v>44.95</v>
      </c>
      <c r="G2683" s="36">
        <v>0</v>
      </c>
      <c r="H2683" s="35">
        <v>44.95</v>
      </c>
      <c r="I2683" s="35">
        <v>27.95</v>
      </c>
      <c r="J2683">
        <v>4</v>
      </c>
      <c r="K2683">
        <v>3016</v>
      </c>
      <c r="L2683" s="37">
        <f t="shared" si="123"/>
        <v>179.8</v>
      </c>
      <c r="M2683" s="35">
        <f t="shared" si="124"/>
        <v>0</v>
      </c>
      <c r="N2683" s="35">
        <f t="shared" si="125"/>
        <v>68.000000000000014</v>
      </c>
    </row>
    <row r="2684" spans="1:14">
      <c r="A2684" s="33">
        <v>41369</v>
      </c>
      <c r="B2684" s="29">
        <v>1820</v>
      </c>
      <c r="C2684">
        <v>39</v>
      </c>
      <c r="D2684" s="34" t="s">
        <v>170</v>
      </c>
      <c r="E2684" s="34" t="s">
        <v>172</v>
      </c>
      <c r="F2684" s="35">
        <v>26.95</v>
      </c>
      <c r="G2684" s="36">
        <v>0</v>
      </c>
      <c r="H2684" s="35">
        <v>26.95</v>
      </c>
      <c r="I2684" s="35">
        <v>12.24</v>
      </c>
      <c r="J2684">
        <v>20</v>
      </c>
      <c r="K2684">
        <v>3016</v>
      </c>
      <c r="L2684" s="37">
        <f t="shared" si="123"/>
        <v>539</v>
      </c>
      <c r="M2684" s="35">
        <f t="shared" si="124"/>
        <v>0</v>
      </c>
      <c r="N2684" s="35">
        <f t="shared" si="125"/>
        <v>294.2</v>
      </c>
    </row>
    <row r="2685" spans="1:14">
      <c r="A2685" s="33">
        <v>41369</v>
      </c>
      <c r="B2685" s="29">
        <v>1821</v>
      </c>
      <c r="C2685">
        <v>33</v>
      </c>
      <c r="D2685" s="34" t="s">
        <v>170</v>
      </c>
      <c r="E2685" s="34" t="s">
        <v>172</v>
      </c>
      <c r="F2685" s="35">
        <v>19.95</v>
      </c>
      <c r="G2685" s="36">
        <v>0</v>
      </c>
      <c r="H2685" s="35">
        <v>19.95</v>
      </c>
      <c r="I2685" s="35">
        <v>9.7799999999999994</v>
      </c>
      <c r="J2685">
        <v>32</v>
      </c>
      <c r="K2685">
        <v>3018</v>
      </c>
      <c r="L2685" s="37">
        <f t="shared" si="123"/>
        <v>638.4</v>
      </c>
      <c r="M2685" s="35">
        <f t="shared" si="124"/>
        <v>0</v>
      </c>
      <c r="N2685" s="35">
        <f t="shared" si="125"/>
        <v>325.44</v>
      </c>
    </row>
    <row r="2686" spans="1:14">
      <c r="A2686" s="33">
        <v>41370</v>
      </c>
      <c r="B2686" s="29">
        <v>1822</v>
      </c>
      <c r="C2686">
        <v>4</v>
      </c>
      <c r="D2686" s="34" t="s">
        <v>173</v>
      </c>
      <c r="E2686" s="34" t="s">
        <v>168</v>
      </c>
      <c r="F2686" s="35">
        <v>73.95</v>
      </c>
      <c r="G2686" s="36">
        <v>0</v>
      </c>
      <c r="H2686" s="35">
        <v>73.95</v>
      </c>
      <c r="I2686" s="35">
        <v>38.86</v>
      </c>
      <c r="J2686">
        <v>1</v>
      </c>
      <c r="K2686">
        <v>3011</v>
      </c>
      <c r="L2686" s="37">
        <f t="shared" si="123"/>
        <v>73.95</v>
      </c>
      <c r="M2686" s="35">
        <f t="shared" si="124"/>
        <v>0</v>
      </c>
      <c r="N2686" s="35">
        <f t="shared" si="125"/>
        <v>35.090000000000003</v>
      </c>
    </row>
    <row r="2687" spans="1:14">
      <c r="A2687" s="33">
        <v>41370</v>
      </c>
      <c r="B2687" s="29">
        <v>1822</v>
      </c>
      <c r="C2687">
        <v>20</v>
      </c>
      <c r="D2687" s="34" t="s">
        <v>173</v>
      </c>
      <c r="E2687" s="34" t="s">
        <v>168</v>
      </c>
      <c r="F2687" s="35">
        <v>16.95</v>
      </c>
      <c r="G2687" s="36">
        <v>0</v>
      </c>
      <c r="H2687" s="35">
        <v>16.95</v>
      </c>
      <c r="I2687" s="35">
        <v>6.76</v>
      </c>
      <c r="J2687">
        <v>16</v>
      </c>
      <c r="K2687">
        <v>3011</v>
      </c>
      <c r="L2687" s="37">
        <f t="shared" si="123"/>
        <v>271.2</v>
      </c>
      <c r="M2687" s="35">
        <f t="shared" si="124"/>
        <v>0</v>
      </c>
      <c r="N2687" s="35">
        <f t="shared" si="125"/>
        <v>163.04</v>
      </c>
    </row>
    <row r="2688" spans="1:14">
      <c r="A2688" s="33">
        <v>41370</v>
      </c>
      <c r="B2688" s="29">
        <v>1823</v>
      </c>
      <c r="C2688">
        <v>21</v>
      </c>
      <c r="D2688" s="34" t="s">
        <v>171</v>
      </c>
      <c r="E2688" s="34" t="s">
        <v>168</v>
      </c>
      <c r="F2688" s="35">
        <v>26.95</v>
      </c>
      <c r="G2688" s="36">
        <v>0</v>
      </c>
      <c r="H2688" s="35">
        <v>26.95</v>
      </c>
      <c r="I2688" s="35">
        <v>12.42</v>
      </c>
      <c r="J2688">
        <v>27</v>
      </c>
      <c r="K2688">
        <v>3026</v>
      </c>
      <c r="L2688" s="37">
        <f t="shared" si="123"/>
        <v>727.65</v>
      </c>
      <c r="M2688" s="35">
        <f t="shared" si="124"/>
        <v>0</v>
      </c>
      <c r="N2688" s="35">
        <f t="shared" si="125"/>
        <v>392.31</v>
      </c>
    </row>
    <row r="2689" spans="1:14">
      <c r="A2689" s="33">
        <v>41370</v>
      </c>
      <c r="B2689" s="29">
        <v>1823</v>
      </c>
      <c r="C2689">
        <v>13</v>
      </c>
      <c r="D2689" s="34" t="s">
        <v>171</v>
      </c>
      <c r="E2689" s="34" t="s">
        <v>168</v>
      </c>
      <c r="F2689" s="35">
        <v>26.95</v>
      </c>
      <c r="G2689" s="36">
        <v>0</v>
      </c>
      <c r="H2689" s="35">
        <v>26.95</v>
      </c>
      <c r="I2689" s="35">
        <v>13.26</v>
      </c>
      <c r="J2689">
        <v>22</v>
      </c>
      <c r="K2689">
        <v>3026</v>
      </c>
      <c r="L2689" s="37">
        <f t="shared" si="123"/>
        <v>592.9</v>
      </c>
      <c r="M2689" s="35">
        <f t="shared" si="124"/>
        <v>0</v>
      </c>
      <c r="N2689" s="35">
        <f t="shared" si="125"/>
        <v>301.18</v>
      </c>
    </row>
    <row r="2690" spans="1:14">
      <c r="A2690" s="33">
        <v>41370</v>
      </c>
      <c r="B2690" s="29">
        <v>1824</v>
      </c>
      <c r="C2690">
        <v>24</v>
      </c>
      <c r="D2690" s="34" t="s">
        <v>173</v>
      </c>
      <c r="E2690" s="34" t="s">
        <v>168</v>
      </c>
      <c r="F2690" s="35">
        <v>27.95</v>
      </c>
      <c r="G2690" s="36">
        <v>0</v>
      </c>
      <c r="H2690" s="35">
        <v>27.95</v>
      </c>
      <c r="I2690" s="35">
        <v>16.8</v>
      </c>
      <c r="J2690">
        <v>10</v>
      </c>
      <c r="K2690">
        <v>3019</v>
      </c>
      <c r="L2690" s="37">
        <f t="shared" si="123"/>
        <v>279.5</v>
      </c>
      <c r="M2690" s="35">
        <f t="shared" si="124"/>
        <v>0</v>
      </c>
      <c r="N2690" s="35">
        <f t="shared" si="125"/>
        <v>111.49999999999999</v>
      </c>
    </row>
    <row r="2691" spans="1:14">
      <c r="A2691" s="33">
        <v>41370</v>
      </c>
      <c r="B2691" s="29">
        <v>1825</v>
      </c>
      <c r="C2691">
        <v>15</v>
      </c>
      <c r="D2691" s="34" t="s">
        <v>171</v>
      </c>
      <c r="E2691" s="34" t="s">
        <v>168</v>
      </c>
      <c r="F2691" s="35">
        <v>28.95</v>
      </c>
      <c r="G2691" s="36">
        <v>0</v>
      </c>
      <c r="H2691" s="35">
        <v>28.95</v>
      </c>
      <c r="I2691" s="35">
        <v>17.53</v>
      </c>
      <c r="J2691">
        <v>2</v>
      </c>
      <c r="K2691">
        <v>3019</v>
      </c>
      <c r="L2691" s="37">
        <f t="shared" ref="L2691:L2754" si="126">H2691*J2691</f>
        <v>57.9</v>
      </c>
      <c r="M2691" s="35">
        <f t="shared" ref="M2691:M2754" si="127">F2691-H2691</f>
        <v>0</v>
      </c>
      <c r="N2691" s="35">
        <f t="shared" ref="N2691:N2754" si="128">(H2691-I2691)*J2691</f>
        <v>22.839999999999996</v>
      </c>
    </row>
    <row r="2692" spans="1:14">
      <c r="A2692" s="33">
        <v>41370</v>
      </c>
      <c r="B2692" s="29">
        <v>1825</v>
      </c>
      <c r="C2692">
        <v>3</v>
      </c>
      <c r="D2692" s="34" t="s">
        <v>171</v>
      </c>
      <c r="E2692" s="34" t="s">
        <v>168</v>
      </c>
      <c r="F2692" s="35">
        <v>59.95</v>
      </c>
      <c r="G2692" s="36">
        <v>0</v>
      </c>
      <c r="H2692" s="35">
        <v>59.95</v>
      </c>
      <c r="I2692" s="35">
        <v>28.73</v>
      </c>
      <c r="J2692">
        <v>11</v>
      </c>
      <c r="K2692">
        <v>3019</v>
      </c>
      <c r="L2692" s="37">
        <f t="shared" si="126"/>
        <v>659.45</v>
      </c>
      <c r="M2692" s="35">
        <f t="shared" si="127"/>
        <v>0</v>
      </c>
      <c r="N2692" s="35">
        <f t="shared" si="128"/>
        <v>343.42</v>
      </c>
    </row>
    <row r="2693" spans="1:14">
      <c r="A2693" s="33">
        <v>41370</v>
      </c>
      <c r="B2693" s="29">
        <v>1825</v>
      </c>
      <c r="C2693">
        <v>27</v>
      </c>
      <c r="D2693" s="34" t="s">
        <v>171</v>
      </c>
      <c r="E2693" s="34" t="s">
        <v>168</v>
      </c>
      <c r="F2693" s="35">
        <v>4.95</v>
      </c>
      <c r="G2693" s="36">
        <v>0.1</v>
      </c>
      <c r="H2693" s="35">
        <v>4.46</v>
      </c>
      <c r="I2693" s="35">
        <v>1.82</v>
      </c>
      <c r="J2693">
        <v>7</v>
      </c>
      <c r="K2693">
        <v>3019</v>
      </c>
      <c r="L2693" s="37">
        <f t="shared" si="126"/>
        <v>31.22</v>
      </c>
      <c r="M2693" s="35">
        <f t="shared" si="127"/>
        <v>0.49000000000000021</v>
      </c>
      <c r="N2693" s="35">
        <f t="shared" si="128"/>
        <v>18.479999999999997</v>
      </c>
    </row>
    <row r="2694" spans="1:14">
      <c r="A2694" s="33">
        <v>41370</v>
      </c>
      <c r="B2694" s="29">
        <v>1826</v>
      </c>
      <c r="C2694">
        <v>33</v>
      </c>
      <c r="D2694" s="34" t="s">
        <v>171</v>
      </c>
      <c r="E2694" s="34" t="s">
        <v>168</v>
      </c>
      <c r="F2694" s="35">
        <v>19.95</v>
      </c>
      <c r="G2694" s="36">
        <v>0</v>
      </c>
      <c r="H2694" s="35">
        <v>19.95</v>
      </c>
      <c r="I2694" s="35">
        <v>9.7799999999999994</v>
      </c>
      <c r="J2694">
        <v>25</v>
      </c>
      <c r="K2694">
        <v>3024</v>
      </c>
      <c r="L2694" s="37">
        <f t="shared" si="126"/>
        <v>498.75</v>
      </c>
      <c r="M2694" s="35">
        <f t="shared" si="127"/>
        <v>0</v>
      </c>
      <c r="N2694" s="35">
        <f t="shared" si="128"/>
        <v>254.25</v>
      </c>
    </row>
    <row r="2695" spans="1:14">
      <c r="A2695" s="33">
        <v>41370</v>
      </c>
      <c r="B2695" s="29">
        <v>1826</v>
      </c>
      <c r="C2695">
        <v>4</v>
      </c>
      <c r="D2695" s="34" t="s">
        <v>171</v>
      </c>
      <c r="E2695" s="34" t="s">
        <v>168</v>
      </c>
      <c r="F2695" s="35">
        <v>73.95</v>
      </c>
      <c r="G2695" s="36">
        <v>0</v>
      </c>
      <c r="H2695" s="35">
        <v>73.95</v>
      </c>
      <c r="I2695" s="35">
        <v>38.86</v>
      </c>
      <c r="J2695">
        <v>1</v>
      </c>
      <c r="K2695">
        <v>3024</v>
      </c>
      <c r="L2695" s="37">
        <f t="shared" si="126"/>
        <v>73.95</v>
      </c>
      <c r="M2695" s="35">
        <f t="shared" si="127"/>
        <v>0</v>
      </c>
      <c r="N2695" s="35">
        <f t="shared" si="128"/>
        <v>35.090000000000003</v>
      </c>
    </row>
    <row r="2696" spans="1:14">
      <c r="A2696" s="33">
        <v>41370</v>
      </c>
      <c r="B2696" s="29">
        <v>1826</v>
      </c>
      <c r="C2696">
        <v>43</v>
      </c>
      <c r="D2696" s="34" t="s">
        <v>171</v>
      </c>
      <c r="E2696" s="34" t="s">
        <v>168</v>
      </c>
      <c r="F2696" s="35">
        <v>11.95</v>
      </c>
      <c r="G2696" s="36">
        <v>0</v>
      </c>
      <c r="H2696" s="35">
        <v>11.95</v>
      </c>
      <c r="I2696" s="35">
        <v>3.32</v>
      </c>
      <c r="J2696">
        <v>1</v>
      </c>
      <c r="K2696">
        <v>3024</v>
      </c>
      <c r="L2696" s="37">
        <f t="shared" si="126"/>
        <v>11.95</v>
      </c>
      <c r="M2696" s="35">
        <f t="shared" si="127"/>
        <v>0</v>
      </c>
      <c r="N2696" s="35">
        <f t="shared" si="128"/>
        <v>8.629999999999999</v>
      </c>
    </row>
    <row r="2697" spans="1:14">
      <c r="A2697" s="33">
        <v>41370</v>
      </c>
      <c r="B2697" s="29">
        <v>1827</v>
      </c>
      <c r="C2697">
        <v>6</v>
      </c>
      <c r="D2697" s="34" t="s">
        <v>173</v>
      </c>
      <c r="E2697" s="34" t="s">
        <v>168</v>
      </c>
      <c r="F2697" s="35">
        <v>55.95</v>
      </c>
      <c r="G2697" s="36">
        <v>0</v>
      </c>
      <c r="H2697" s="35">
        <v>55.95</v>
      </c>
      <c r="I2697" s="35">
        <v>16.059999999999999</v>
      </c>
      <c r="J2697">
        <v>15</v>
      </c>
      <c r="K2697">
        <v>3023</v>
      </c>
      <c r="L2697" s="37">
        <f t="shared" si="126"/>
        <v>839.25</v>
      </c>
      <c r="M2697" s="35">
        <f t="shared" si="127"/>
        <v>0</v>
      </c>
      <c r="N2697" s="35">
        <f t="shared" si="128"/>
        <v>598.35</v>
      </c>
    </row>
    <row r="2698" spans="1:14">
      <c r="A2698" s="33">
        <v>41370</v>
      </c>
      <c r="B2698" s="29">
        <v>1828</v>
      </c>
      <c r="C2698">
        <v>9</v>
      </c>
      <c r="D2698" s="34" t="s">
        <v>173</v>
      </c>
      <c r="E2698" s="34" t="s">
        <v>168</v>
      </c>
      <c r="F2698" s="35">
        <v>48.95</v>
      </c>
      <c r="G2698" s="36">
        <v>0</v>
      </c>
      <c r="H2698" s="35">
        <v>48.95</v>
      </c>
      <c r="I2698" s="35">
        <v>24.52</v>
      </c>
      <c r="J2698">
        <v>16</v>
      </c>
      <c r="K2698">
        <v>3012</v>
      </c>
      <c r="L2698" s="37">
        <f t="shared" si="126"/>
        <v>783.2</v>
      </c>
      <c r="M2698" s="35">
        <f t="shared" si="127"/>
        <v>0</v>
      </c>
      <c r="N2698" s="35">
        <f t="shared" si="128"/>
        <v>390.88000000000005</v>
      </c>
    </row>
    <row r="2699" spans="1:14">
      <c r="A2699" s="33">
        <v>41370</v>
      </c>
      <c r="B2699" s="29">
        <v>1828</v>
      </c>
      <c r="C2699">
        <v>8</v>
      </c>
      <c r="D2699" s="34" t="s">
        <v>173</v>
      </c>
      <c r="E2699" s="34" t="s">
        <v>168</v>
      </c>
      <c r="F2699" s="35">
        <v>7.95</v>
      </c>
      <c r="G2699" s="36">
        <v>0</v>
      </c>
      <c r="H2699" s="35">
        <v>7.95</v>
      </c>
      <c r="I2699" s="35">
        <v>4.53</v>
      </c>
      <c r="J2699">
        <v>21</v>
      </c>
      <c r="K2699">
        <v>3012</v>
      </c>
      <c r="L2699" s="37">
        <f t="shared" si="126"/>
        <v>166.95000000000002</v>
      </c>
      <c r="M2699" s="35">
        <f t="shared" si="127"/>
        <v>0</v>
      </c>
      <c r="N2699" s="35">
        <f t="shared" si="128"/>
        <v>71.819999999999993</v>
      </c>
    </row>
    <row r="2700" spans="1:14">
      <c r="A2700" s="33">
        <v>41370</v>
      </c>
      <c r="B2700" s="29">
        <v>1829</v>
      </c>
      <c r="C2700">
        <v>41</v>
      </c>
      <c r="D2700" s="34" t="s">
        <v>173</v>
      </c>
      <c r="E2700" s="34" t="s">
        <v>168</v>
      </c>
      <c r="F2700" s="35">
        <v>18.95</v>
      </c>
      <c r="G2700" s="36">
        <v>0.1</v>
      </c>
      <c r="H2700" s="35">
        <v>17.059999999999999</v>
      </c>
      <c r="I2700" s="35">
        <v>9.98</v>
      </c>
      <c r="J2700">
        <v>14</v>
      </c>
      <c r="K2700">
        <v>3015</v>
      </c>
      <c r="L2700" s="37">
        <f t="shared" si="126"/>
        <v>238.83999999999997</v>
      </c>
      <c r="M2700" s="35">
        <f t="shared" si="127"/>
        <v>1.8900000000000006</v>
      </c>
      <c r="N2700" s="35">
        <f t="shared" si="128"/>
        <v>99.119999999999976</v>
      </c>
    </row>
    <row r="2701" spans="1:14">
      <c r="A2701" s="33">
        <v>41370</v>
      </c>
      <c r="B2701" s="29">
        <v>1830</v>
      </c>
      <c r="C2701">
        <v>45</v>
      </c>
      <c r="D2701" s="34" t="s">
        <v>171</v>
      </c>
      <c r="E2701" s="34" t="s">
        <v>168</v>
      </c>
      <c r="F2701" s="35">
        <v>38.950000000000003</v>
      </c>
      <c r="G2701" s="36">
        <v>0</v>
      </c>
      <c r="H2701" s="35">
        <v>38.950000000000003</v>
      </c>
      <c r="I2701" s="35">
        <v>22.33</v>
      </c>
      <c r="J2701">
        <v>4</v>
      </c>
      <c r="K2701">
        <v>3027</v>
      </c>
      <c r="L2701" s="37">
        <f t="shared" si="126"/>
        <v>155.80000000000001</v>
      </c>
      <c r="M2701" s="35">
        <f t="shared" si="127"/>
        <v>0</v>
      </c>
      <c r="N2701" s="35">
        <f t="shared" si="128"/>
        <v>66.480000000000018</v>
      </c>
    </row>
    <row r="2702" spans="1:14">
      <c r="A2702" s="33">
        <v>41370</v>
      </c>
      <c r="B2702" s="29">
        <v>1830</v>
      </c>
      <c r="C2702">
        <v>8</v>
      </c>
      <c r="D2702" s="34" t="s">
        <v>171</v>
      </c>
      <c r="E2702" s="34" t="s">
        <v>168</v>
      </c>
      <c r="F2702" s="35">
        <v>7.95</v>
      </c>
      <c r="G2702" s="36">
        <v>0</v>
      </c>
      <c r="H2702" s="35">
        <v>7.95</v>
      </c>
      <c r="I2702" s="35">
        <v>4.53</v>
      </c>
      <c r="J2702">
        <v>20</v>
      </c>
      <c r="K2702">
        <v>3027</v>
      </c>
      <c r="L2702" s="37">
        <f t="shared" si="126"/>
        <v>159</v>
      </c>
      <c r="M2702" s="35">
        <f t="shared" si="127"/>
        <v>0</v>
      </c>
      <c r="N2702" s="35">
        <f t="shared" si="128"/>
        <v>68.400000000000006</v>
      </c>
    </row>
    <row r="2703" spans="1:14">
      <c r="A2703" s="33">
        <v>41370</v>
      </c>
      <c r="B2703" s="29">
        <v>1830</v>
      </c>
      <c r="C2703">
        <v>8</v>
      </c>
      <c r="D2703" s="34" t="s">
        <v>171</v>
      </c>
      <c r="E2703" s="34" t="s">
        <v>168</v>
      </c>
      <c r="F2703" s="35">
        <v>7.95</v>
      </c>
      <c r="G2703" s="36">
        <v>0</v>
      </c>
      <c r="H2703" s="35">
        <v>7.95</v>
      </c>
      <c r="I2703" s="35">
        <v>4.53</v>
      </c>
      <c r="J2703">
        <v>41</v>
      </c>
      <c r="K2703">
        <v>3027</v>
      </c>
      <c r="L2703" s="37">
        <f t="shared" si="126"/>
        <v>325.95</v>
      </c>
      <c r="M2703" s="35">
        <f t="shared" si="127"/>
        <v>0</v>
      </c>
      <c r="N2703" s="35">
        <f t="shared" si="128"/>
        <v>140.22</v>
      </c>
    </row>
    <row r="2704" spans="1:14">
      <c r="A2704" s="33">
        <v>41370</v>
      </c>
      <c r="B2704" s="29">
        <v>1831</v>
      </c>
      <c r="C2704">
        <v>30</v>
      </c>
      <c r="D2704" s="34" t="s">
        <v>173</v>
      </c>
      <c r="E2704" s="34" t="s">
        <v>168</v>
      </c>
      <c r="F2704" s="35">
        <v>10.95</v>
      </c>
      <c r="G2704" s="36">
        <v>0</v>
      </c>
      <c r="H2704" s="35">
        <v>10.95</v>
      </c>
      <c r="I2704" s="35">
        <v>4.8</v>
      </c>
      <c r="J2704">
        <v>12</v>
      </c>
      <c r="K2704">
        <v>3024</v>
      </c>
      <c r="L2704" s="37">
        <f t="shared" si="126"/>
        <v>131.39999999999998</v>
      </c>
      <c r="M2704" s="35">
        <f t="shared" si="127"/>
        <v>0</v>
      </c>
      <c r="N2704" s="35">
        <f t="shared" si="128"/>
        <v>73.8</v>
      </c>
    </row>
    <row r="2705" spans="1:14">
      <c r="A2705" s="33">
        <v>41370</v>
      </c>
      <c r="B2705" s="29">
        <v>1832</v>
      </c>
      <c r="C2705">
        <v>22</v>
      </c>
      <c r="D2705" s="34" t="s">
        <v>171</v>
      </c>
      <c r="E2705" s="34" t="s">
        <v>168</v>
      </c>
      <c r="F2705" s="35">
        <v>0.95</v>
      </c>
      <c r="G2705" s="36">
        <v>0</v>
      </c>
      <c r="H2705" s="35">
        <v>0.95</v>
      </c>
      <c r="I2705" s="35">
        <v>0.56999999999999995</v>
      </c>
      <c r="J2705">
        <v>14</v>
      </c>
      <c r="K2705">
        <v>3025</v>
      </c>
      <c r="L2705" s="37">
        <f t="shared" si="126"/>
        <v>13.299999999999999</v>
      </c>
      <c r="M2705" s="35">
        <f t="shared" si="127"/>
        <v>0</v>
      </c>
      <c r="N2705" s="35">
        <f t="shared" si="128"/>
        <v>5.32</v>
      </c>
    </row>
    <row r="2706" spans="1:14">
      <c r="A2706" s="33">
        <v>41370</v>
      </c>
      <c r="B2706" s="29">
        <v>1833</v>
      </c>
      <c r="C2706">
        <v>36</v>
      </c>
      <c r="D2706" s="34" t="s">
        <v>171</v>
      </c>
      <c r="E2706" s="34" t="s">
        <v>168</v>
      </c>
      <c r="F2706" s="35">
        <v>26.95</v>
      </c>
      <c r="G2706" s="36">
        <v>0</v>
      </c>
      <c r="H2706" s="35">
        <v>26.95</v>
      </c>
      <c r="I2706" s="35">
        <v>12.53</v>
      </c>
      <c r="J2706">
        <v>37</v>
      </c>
      <c r="K2706">
        <v>3030</v>
      </c>
      <c r="L2706" s="37">
        <f t="shared" si="126"/>
        <v>997.15</v>
      </c>
      <c r="M2706" s="35">
        <f t="shared" si="127"/>
        <v>0</v>
      </c>
      <c r="N2706" s="35">
        <f t="shared" si="128"/>
        <v>533.54</v>
      </c>
    </row>
    <row r="2707" spans="1:14">
      <c r="A2707" s="33">
        <v>41370</v>
      </c>
      <c r="B2707" s="29">
        <v>1834</v>
      </c>
      <c r="C2707">
        <v>18</v>
      </c>
      <c r="D2707" s="34" t="s">
        <v>173</v>
      </c>
      <c r="E2707" s="34" t="s">
        <v>168</v>
      </c>
      <c r="F2707" s="35">
        <v>54.95</v>
      </c>
      <c r="G2707" s="36">
        <v>0.1</v>
      </c>
      <c r="H2707" s="35">
        <v>49.46</v>
      </c>
      <c r="I2707" s="35">
        <v>26.65</v>
      </c>
      <c r="J2707">
        <v>38</v>
      </c>
      <c r="K2707">
        <v>3020</v>
      </c>
      <c r="L2707" s="37">
        <f t="shared" si="126"/>
        <v>1879.48</v>
      </c>
      <c r="M2707" s="35">
        <f t="shared" si="127"/>
        <v>5.490000000000002</v>
      </c>
      <c r="N2707" s="35">
        <f t="shared" si="128"/>
        <v>866.78000000000009</v>
      </c>
    </row>
    <row r="2708" spans="1:14">
      <c r="A2708" s="33">
        <v>41370</v>
      </c>
      <c r="B2708" s="29">
        <v>1835</v>
      </c>
      <c r="C2708">
        <v>50</v>
      </c>
      <c r="D2708" s="34" t="s">
        <v>171</v>
      </c>
      <c r="E2708" s="34" t="s">
        <v>168</v>
      </c>
      <c r="F2708" s="35">
        <v>24.95</v>
      </c>
      <c r="G2708" s="36">
        <v>0.2</v>
      </c>
      <c r="H2708" s="35">
        <v>19.96</v>
      </c>
      <c r="I2708" s="35">
        <v>12.14</v>
      </c>
      <c r="J2708">
        <v>4</v>
      </c>
      <c r="K2708">
        <v>3023</v>
      </c>
      <c r="L2708" s="37">
        <f t="shared" si="126"/>
        <v>79.84</v>
      </c>
      <c r="M2708" s="35">
        <f t="shared" si="127"/>
        <v>4.9899999999999984</v>
      </c>
      <c r="N2708" s="35">
        <f t="shared" si="128"/>
        <v>31.28</v>
      </c>
    </row>
    <row r="2709" spans="1:14">
      <c r="A2709" s="33">
        <v>41370</v>
      </c>
      <c r="B2709" s="29">
        <v>1836</v>
      </c>
      <c r="C2709">
        <v>45</v>
      </c>
      <c r="D2709" s="34" t="s">
        <v>173</v>
      </c>
      <c r="E2709" s="34" t="s">
        <v>168</v>
      </c>
      <c r="F2709" s="35">
        <v>38.950000000000003</v>
      </c>
      <c r="G2709" s="36">
        <v>0</v>
      </c>
      <c r="H2709" s="35">
        <v>38.950000000000003</v>
      </c>
      <c r="I2709" s="35">
        <v>22.33</v>
      </c>
      <c r="J2709">
        <v>4</v>
      </c>
      <c r="K2709">
        <v>3033</v>
      </c>
      <c r="L2709" s="37">
        <f t="shared" si="126"/>
        <v>155.80000000000001</v>
      </c>
      <c r="M2709" s="35">
        <f t="shared" si="127"/>
        <v>0</v>
      </c>
      <c r="N2709" s="35">
        <f t="shared" si="128"/>
        <v>66.480000000000018</v>
      </c>
    </row>
    <row r="2710" spans="1:14">
      <c r="A2710" s="33">
        <v>41370</v>
      </c>
      <c r="B2710" s="29">
        <v>1836</v>
      </c>
      <c r="C2710">
        <v>49</v>
      </c>
      <c r="D2710" s="34" t="s">
        <v>173</v>
      </c>
      <c r="E2710" s="34" t="s">
        <v>168</v>
      </c>
      <c r="F2710" s="35">
        <v>63.95</v>
      </c>
      <c r="G2710" s="36">
        <v>0</v>
      </c>
      <c r="H2710" s="35">
        <v>63.95</v>
      </c>
      <c r="I2710" s="35">
        <v>27.1</v>
      </c>
      <c r="J2710">
        <v>4</v>
      </c>
      <c r="K2710">
        <v>3033</v>
      </c>
      <c r="L2710" s="37">
        <f t="shared" si="126"/>
        <v>255.8</v>
      </c>
      <c r="M2710" s="35">
        <f t="shared" si="127"/>
        <v>0</v>
      </c>
      <c r="N2710" s="35">
        <f t="shared" si="128"/>
        <v>147.4</v>
      </c>
    </row>
    <row r="2711" spans="1:14">
      <c r="A2711" s="33">
        <v>41370</v>
      </c>
      <c r="B2711" s="29">
        <v>1837</v>
      </c>
      <c r="C2711">
        <v>23</v>
      </c>
      <c r="D2711" s="34" t="s">
        <v>171</v>
      </c>
      <c r="E2711" s="34" t="s">
        <v>168</v>
      </c>
      <c r="F2711" s="35">
        <v>2.95</v>
      </c>
      <c r="G2711" s="36">
        <v>0</v>
      </c>
      <c r="H2711" s="35">
        <v>2.95</v>
      </c>
      <c r="I2711" s="35">
        <v>1.68</v>
      </c>
      <c r="J2711">
        <v>15</v>
      </c>
      <c r="K2711">
        <v>3033</v>
      </c>
      <c r="L2711" s="37">
        <f t="shared" si="126"/>
        <v>44.25</v>
      </c>
      <c r="M2711" s="35">
        <f t="shared" si="127"/>
        <v>0</v>
      </c>
      <c r="N2711" s="35">
        <f t="shared" si="128"/>
        <v>19.050000000000004</v>
      </c>
    </row>
    <row r="2712" spans="1:14">
      <c r="A2712" s="33">
        <v>41370</v>
      </c>
      <c r="B2712" s="29">
        <v>1837</v>
      </c>
      <c r="C2712">
        <v>48</v>
      </c>
      <c r="D2712" s="34" t="s">
        <v>171</v>
      </c>
      <c r="E2712" s="34" t="s">
        <v>168</v>
      </c>
      <c r="F2712" s="35">
        <v>3.95</v>
      </c>
      <c r="G2712" s="36">
        <v>0</v>
      </c>
      <c r="H2712" s="35">
        <v>3.95</v>
      </c>
      <c r="I2712" s="35">
        <v>1.43</v>
      </c>
      <c r="J2712">
        <v>5</v>
      </c>
      <c r="K2712">
        <v>3033</v>
      </c>
      <c r="L2712" s="37">
        <f t="shared" si="126"/>
        <v>19.75</v>
      </c>
      <c r="M2712" s="35">
        <f t="shared" si="127"/>
        <v>0</v>
      </c>
      <c r="N2712" s="35">
        <f t="shared" si="128"/>
        <v>12.600000000000001</v>
      </c>
    </row>
    <row r="2713" spans="1:14">
      <c r="A2713" s="33">
        <v>41370</v>
      </c>
      <c r="B2713" s="29">
        <v>1837</v>
      </c>
      <c r="C2713">
        <v>38</v>
      </c>
      <c r="D2713" s="34" t="s">
        <v>171</v>
      </c>
      <c r="E2713" s="34" t="s">
        <v>168</v>
      </c>
      <c r="F2713" s="35">
        <v>24.95</v>
      </c>
      <c r="G2713" s="36">
        <v>0</v>
      </c>
      <c r="H2713" s="35">
        <v>24.95</v>
      </c>
      <c r="I2713" s="35">
        <v>11.48</v>
      </c>
      <c r="J2713">
        <v>6</v>
      </c>
      <c r="K2713">
        <v>3033</v>
      </c>
      <c r="L2713" s="37">
        <f t="shared" si="126"/>
        <v>149.69999999999999</v>
      </c>
      <c r="M2713" s="35">
        <f t="shared" si="127"/>
        <v>0</v>
      </c>
      <c r="N2713" s="35">
        <f t="shared" si="128"/>
        <v>80.819999999999993</v>
      </c>
    </row>
    <row r="2714" spans="1:14">
      <c r="A2714" s="33">
        <v>41370</v>
      </c>
      <c r="B2714" s="29">
        <v>1837</v>
      </c>
      <c r="C2714">
        <v>21</v>
      </c>
      <c r="D2714" s="34" t="s">
        <v>171</v>
      </c>
      <c r="E2714" s="34" t="s">
        <v>168</v>
      </c>
      <c r="F2714" s="35">
        <v>26.95</v>
      </c>
      <c r="G2714" s="36">
        <v>0.1</v>
      </c>
      <c r="H2714" s="35">
        <v>24.26</v>
      </c>
      <c r="I2714" s="35">
        <v>12.42</v>
      </c>
      <c r="J2714">
        <v>16</v>
      </c>
      <c r="K2714">
        <v>3033</v>
      </c>
      <c r="L2714" s="37">
        <f t="shared" si="126"/>
        <v>388.16</v>
      </c>
      <c r="M2714" s="35">
        <f t="shared" si="127"/>
        <v>2.6899999999999977</v>
      </c>
      <c r="N2714" s="35">
        <f t="shared" si="128"/>
        <v>189.44000000000003</v>
      </c>
    </row>
    <row r="2715" spans="1:14">
      <c r="A2715" s="33">
        <v>41370</v>
      </c>
      <c r="B2715" s="29">
        <v>1838</v>
      </c>
      <c r="C2715">
        <v>6</v>
      </c>
      <c r="D2715" s="34" t="s">
        <v>173</v>
      </c>
      <c r="E2715" s="34" t="s">
        <v>168</v>
      </c>
      <c r="F2715" s="35">
        <v>55.95</v>
      </c>
      <c r="G2715" s="36">
        <v>0</v>
      </c>
      <c r="H2715" s="35">
        <v>55.95</v>
      </c>
      <c r="I2715" s="35">
        <v>16.059999999999999</v>
      </c>
      <c r="J2715">
        <v>22</v>
      </c>
      <c r="K2715">
        <v>3033</v>
      </c>
      <c r="L2715" s="37">
        <f t="shared" si="126"/>
        <v>1230.9000000000001</v>
      </c>
      <c r="M2715" s="35">
        <f t="shared" si="127"/>
        <v>0</v>
      </c>
      <c r="N2715" s="35">
        <f t="shared" si="128"/>
        <v>877.58</v>
      </c>
    </row>
    <row r="2716" spans="1:14">
      <c r="A2716" s="33">
        <v>41370</v>
      </c>
      <c r="B2716" s="29">
        <v>1839</v>
      </c>
      <c r="C2716">
        <v>11</v>
      </c>
      <c r="D2716" s="34" t="s">
        <v>171</v>
      </c>
      <c r="E2716" s="34" t="s">
        <v>168</v>
      </c>
      <c r="F2716" s="35">
        <v>65.95</v>
      </c>
      <c r="G2716" s="36">
        <v>0.1</v>
      </c>
      <c r="H2716" s="35">
        <v>59.36</v>
      </c>
      <c r="I2716" s="35">
        <v>37.97</v>
      </c>
      <c r="J2716">
        <v>7</v>
      </c>
      <c r="K2716">
        <v>3026</v>
      </c>
      <c r="L2716" s="37">
        <f t="shared" si="126"/>
        <v>415.52</v>
      </c>
      <c r="M2716" s="35">
        <f t="shared" si="127"/>
        <v>6.5900000000000034</v>
      </c>
      <c r="N2716" s="35">
        <f t="shared" si="128"/>
        <v>149.73000000000002</v>
      </c>
    </row>
    <row r="2717" spans="1:14">
      <c r="A2717" s="33">
        <v>41370</v>
      </c>
      <c r="B2717" s="29">
        <v>1840</v>
      </c>
      <c r="C2717">
        <v>12</v>
      </c>
      <c r="D2717" s="34" t="s">
        <v>173</v>
      </c>
      <c r="E2717" s="34" t="s">
        <v>168</v>
      </c>
      <c r="F2717" s="35">
        <v>47.95</v>
      </c>
      <c r="G2717" s="36">
        <v>0</v>
      </c>
      <c r="H2717" s="35">
        <v>47.95</v>
      </c>
      <c r="I2717" s="35">
        <v>20.7</v>
      </c>
      <c r="J2717">
        <v>1</v>
      </c>
      <c r="K2717">
        <v>3019</v>
      </c>
      <c r="L2717" s="37">
        <f t="shared" si="126"/>
        <v>47.95</v>
      </c>
      <c r="M2717" s="35">
        <f t="shared" si="127"/>
        <v>0</v>
      </c>
      <c r="N2717" s="35">
        <f t="shared" si="128"/>
        <v>27.250000000000004</v>
      </c>
    </row>
    <row r="2718" spans="1:14">
      <c r="A2718" s="33">
        <v>41370</v>
      </c>
      <c r="B2718" s="29">
        <v>1841</v>
      </c>
      <c r="C2718">
        <v>26</v>
      </c>
      <c r="D2718" s="34" t="s">
        <v>173</v>
      </c>
      <c r="E2718" s="34" t="s">
        <v>168</v>
      </c>
      <c r="F2718" s="35">
        <v>0.95</v>
      </c>
      <c r="G2718" s="36">
        <v>0</v>
      </c>
      <c r="H2718" s="35">
        <v>0.95</v>
      </c>
      <c r="I2718" s="35">
        <v>0.42</v>
      </c>
      <c r="J2718">
        <v>22</v>
      </c>
      <c r="K2718">
        <v>3030</v>
      </c>
      <c r="L2718" s="37">
        <f t="shared" si="126"/>
        <v>20.9</v>
      </c>
      <c r="M2718" s="35">
        <f t="shared" si="127"/>
        <v>0</v>
      </c>
      <c r="N2718" s="35">
        <f t="shared" si="128"/>
        <v>11.66</v>
      </c>
    </row>
    <row r="2719" spans="1:14">
      <c r="A2719" s="33">
        <v>41370</v>
      </c>
      <c r="B2719" s="29">
        <v>1841</v>
      </c>
      <c r="C2719">
        <v>12</v>
      </c>
      <c r="D2719" s="34" t="s">
        <v>173</v>
      </c>
      <c r="E2719" s="34" t="s">
        <v>168</v>
      </c>
      <c r="F2719" s="35">
        <v>47.95</v>
      </c>
      <c r="G2719" s="36">
        <v>0.1</v>
      </c>
      <c r="H2719" s="35">
        <v>43.16</v>
      </c>
      <c r="I2719" s="35">
        <v>20.7</v>
      </c>
      <c r="J2719">
        <v>2</v>
      </c>
      <c r="K2719">
        <v>3030</v>
      </c>
      <c r="L2719" s="37">
        <f t="shared" si="126"/>
        <v>86.32</v>
      </c>
      <c r="M2719" s="35">
        <f t="shared" si="127"/>
        <v>4.7900000000000063</v>
      </c>
      <c r="N2719" s="35">
        <f t="shared" si="128"/>
        <v>44.919999999999995</v>
      </c>
    </row>
    <row r="2720" spans="1:14">
      <c r="A2720" s="33">
        <v>41370</v>
      </c>
      <c r="B2720" s="29">
        <v>1842</v>
      </c>
      <c r="C2720">
        <v>43</v>
      </c>
      <c r="D2720" s="34" t="s">
        <v>171</v>
      </c>
      <c r="E2720" s="34" t="s">
        <v>168</v>
      </c>
      <c r="F2720" s="35">
        <v>11.95</v>
      </c>
      <c r="G2720" s="36">
        <v>0</v>
      </c>
      <c r="H2720" s="35">
        <v>11.95</v>
      </c>
      <c r="I2720" s="35">
        <v>3.32</v>
      </c>
      <c r="J2720">
        <v>1</v>
      </c>
      <c r="K2720">
        <v>3023</v>
      </c>
      <c r="L2720" s="37">
        <f t="shared" si="126"/>
        <v>11.95</v>
      </c>
      <c r="M2720" s="35">
        <f t="shared" si="127"/>
        <v>0</v>
      </c>
      <c r="N2720" s="35">
        <f t="shared" si="128"/>
        <v>8.629999999999999</v>
      </c>
    </row>
    <row r="2721" spans="1:14">
      <c r="A2721" s="33">
        <v>41370</v>
      </c>
      <c r="B2721" s="29">
        <v>1843</v>
      </c>
      <c r="C2721">
        <v>9</v>
      </c>
      <c r="D2721" s="34" t="s">
        <v>173</v>
      </c>
      <c r="E2721" s="34" t="s">
        <v>168</v>
      </c>
      <c r="F2721" s="35">
        <v>48.95</v>
      </c>
      <c r="G2721" s="36">
        <v>0</v>
      </c>
      <c r="H2721" s="35">
        <v>48.95</v>
      </c>
      <c r="I2721" s="35">
        <v>24.52</v>
      </c>
      <c r="J2721">
        <v>12</v>
      </c>
      <c r="K2721">
        <v>3019</v>
      </c>
      <c r="L2721" s="37">
        <f t="shared" si="126"/>
        <v>587.40000000000009</v>
      </c>
      <c r="M2721" s="35">
        <f t="shared" si="127"/>
        <v>0</v>
      </c>
      <c r="N2721" s="35">
        <f t="shared" si="128"/>
        <v>293.16000000000003</v>
      </c>
    </row>
    <row r="2722" spans="1:14">
      <c r="A2722" s="33">
        <v>41370</v>
      </c>
      <c r="B2722" s="29">
        <v>1843</v>
      </c>
      <c r="C2722">
        <v>10</v>
      </c>
      <c r="D2722" s="34" t="s">
        <v>173</v>
      </c>
      <c r="E2722" s="34" t="s">
        <v>168</v>
      </c>
      <c r="F2722" s="35">
        <v>34.950000000000003</v>
      </c>
      <c r="G2722" s="36">
        <v>0</v>
      </c>
      <c r="H2722" s="35">
        <v>34.950000000000003</v>
      </c>
      <c r="I2722" s="35">
        <v>22.13</v>
      </c>
      <c r="J2722">
        <v>4</v>
      </c>
      <c r="K2722">
        <v>3019</v>
      </c>
      <c r="L2722" s="37">
        <f t="shared" si="126"/>
        <v>139.80000000000001</v>
      </c>
      <c r="M2722" s="35">
        <f t="shared" si="127"/>
        <v>0</v>
      </c>
      <c r="N2722" s="35">
        <f t="shared" si="128"/>
        <v>51.280000000000015</v>
      </c>
    </row>
    <row r="2723" spans="1:14">
      <c r="A2723" s="33">
        <v>41370</v>
      </c>
      <c r="B2723" s="29">
        <v>1844</v>
      </c>
      <c r="C2723">
        <v>12</v>
      </c>
      <c r="D2723" s="34" t="s">
        <v>171</v>
      </c>
      <c r="E2723" s="34" t="s">
        <v>168</v>
      </c>
      <c r="F2723" s="35">
        <v>47.95</v>
      </c>
      <c r="G2723" s="36">
        <v>0</v>
      </c>
      <c r="H2723" s="35">
        <v>47.95</v>
      </c>
      <c r="I2723" s="35">
        <v>20.7</v>
      </c>
      <c r="J2723">
        <v>4</v>
      </c>
      <c r="K2723">
        <v>3022</v>
      </c>
      <c r="L2723" s="37">
        <f t="shared" si="126"/>
        <v>191.8</v>
      </c>
      <c r="M2723" s="35">
        <f t="shared" si="127"/>
        <v>0</v>
      </c>
      <c r="N2723" s="35">
        <f t="shared" si="128"/>
        <v>109.00000000000001</v>
      </c>
    </row>
    <row r="2724" spans="1:14">
      <c r="A2724" s="33">
        <v>41370</v>
      </c>
      <c r="B2724" s="29">
        <v>1844</v>
      </c>
      <c r="C2724">
        <v>45</v>
      </c>
      <c r="D2724" s="34" t="s">
        <v>171</v>
      </c>
      <c r="E2724" s="34" t="s">
        <v>168</v>
      </c>
      <c r="F2724" s="35">
        <v>38.950000000000003</v>
      </c>
      <c r="G2724" s="36">
        <v>0</v>
      </c>
      <c r="H2724" s="35">
        <v>38.950000000000003</v>
      </c>
      <c r="I2724" s="35">
        <v>22.33</v>
      </c>
      <c r="J2724">
        <v>6</v>
      </c>
      <c r="K2724">
        <v>3022</v>
      </c>
      <c r="L2724" s="37">
        <f t="shared" si="126"/>
        <v>233.70000000000002</v>
      </c>
      <c r="M2724" s="35">
        <f t="shared" si="127"/>
        <v>0</v>
      </c>
      <c r="N2724" s="35">
        <f t="shared" si="128"/>
        <v>99.720000000000027</v>
      </c>
    </row>
    <row r="2725" spans="1:14">
      <c r="A2725" s="33">
        <v>41370</v>
      </c>
      <c r="B2725" s="29">
        <v>1844</v>
      </c>
      <c r="C2725">
        <v>40</v>
      </c>
      <c r="D2725" s="34" t="s">
        <v>171</v>
      </c>
      <c r="E2725" s="34" t="s">
        <v>168</v>
      </c>
      <c r="F2725" s="35">
        <v>16.95</v>
      </c>
      <c r="G2725" s="36">
        <v>0.2</v>
      </c>
      <c r="H2725" s="35">
        <v>13.56</v>
      </c>
      <c r="I2725" s="35">
        <v>6.53</v>
      </c>
      <c r="J2725">
        <v>42</v>
      </c>
      <c r="K2725">
        <v>3022</v>
      </c>
      <c r="L2725" s="37">
        <f t="shared" si="126"/>
        <v>569.52</v>
      </c>
      <c r="M2725" s="35">
        <f t="shared" si="127"/>
        <v>3.3899999999999988</v>
      </c>
      <c r="N2725" s="35">
        <f t="shared" si="128"/>
        <v>295.26</v>
      </c>
    </row>
    <row r="2726" spans="1:14">
      <c r="A2726" s="33">
        <v>41371</v>
      </c>
      <c r="B2726" s="29">
        <v>1845</v>
      </c>
      <c r="C2726">
        <v>8</v>
      </c>
      <c r="D2726" s="34" t="s">
        <v>167</v>
      </c>
      <c r="E2726" s="34" t="s">
        <v>168</v>
      </c>
      <c r="F2726" s="35">
        <v>7.95</v>
      </c>
      <c r="G2726" s="36">
        <v>0</v>
      </c>
      <c r="H2726" s="35">
        <v>7.95</v>
      </c>
      <c r="I2726" s="35">
        <v>4.53</v>
      </c>
      <c r="J2726">
        <v>31</v>
      </c>
      <c r="K2726">
        <v>3033</v>
      </c>
      <c r="L2726" s="37">
        <f t="shared" si="126"/>
        <v>246.45000000000002</v>
      </c>
      <c r="M2726" s="35">
        <f t="shared" si="127"/>
        <v>0</v>
      </c>
      <c r="N2726" s="35">
        <f t="shared" si="128"/>
        <v>106.02</v>
      </c>
    </row>
    <row r="2727" spans="1:14">
      <c r="A2727" s="33">
        <v>41371</v>
      </c>
      <c r="B2727" s="29">
        <v>1846</v>
      </c>
      <c r="C2727">
        <v>37</v>
      </c>
      <c r="D2727" s="34" t="s">
        <v>171</v>
      </c>
      <c r="E2727" s="34" t="s">
        <v>168</v>
      </c>
      <c r="F2727" s="35">
        <v>24.95</v>
      </c>
      <c r="G2727" s="36">
        <v>0</v>
      </c>
      <c r="H2727" s="35">
        <v>24.95</v>
      </c>
      <c r="I2727" s="35">
        <v>9.3800000000000008</v>
      </c>
      <c r="J2727">
        <v>2</v>
      </c>
      <c r="K2727">
        <v>3019</v>
      </c>
      <c r="L2727" s="37">
        <f t="shared" si="126"/>
        <v>49.9</v>
      </c>
      <c r="M2727" s="35">
        <f t="shared" si="127"/>
        <v>0</v>
      </c>
      <c r="N2727" s="35">
        <f t="shared" si="128"/>
        <v>31.139999999999997</v>
      </c>
    </row>
    <row r="2728" spans="1:14">
      <c r="A2728" s="33">
        <v>41371</v>
      </c>
      <c r="B2728" s="29">
        <v>1847</v>
      </c>
      <c r="C2728">
        <v>10</v>
      </c>
      <c r="D2728" s="34" t="s">
        <v>173</v>
      </c>
      <c r="E2728" s="34" t="s">
        <v>168</v>
      </c>
      <c r="F2728" s="35">
        <v>34.950000000000003</v>
      </c>
      <c r="G2728" s="36">
        <v>0</v>
      </c>
      <c r="H2728" s="35">
        <v>34.950000000000003</v>
      </c>
      <c r="I2728" s="35">
        <v>22.13</v>
      </c>
      <c r="J2728">
        <v>5</v>
      </c>
      <c r="K2728">
        <v>3033</v>
      </c>
      <c r="L2728" s="37">
        <f t="shared" si="126"/>
        <v>174.75</v>
      </c>
      <c r="M2728" s="35">
        <f t="shared" si="127"/>
        <v>0</v>
      </c>
      <c r="N2728" s="35">
        <f t="shared" si="128"/>
        <v>64.100000000000023</v>
      </c>
    </row>
    <row r="2729" spans="1:14">
      <c r="A2729" s="33">
        <v>41371</v>
      </c>
      <c r="B2729" s="29">
        <v>1848</v>
      </c>
      <c r="C2729">
        <v>32</v>
      </c>
      <c r="D2729" s="34" t="s">
        <v>171</v>
      </c>
      <c r="E2729" s="34" t="s">
        <v>168</v>
      </c>
      <c r="F2729" s="35">
        <v>22.95</v>
      </c>
      <c r="G2729" s="36">
        <v>0</v>
      </c>
      <c r="H2729" s="35">
        <v>22.95</v>
      </c>
      <c r="I2729" s="35">
        <v>11.78</v>
      </c>
      <c r="J2729">
        <v>9</v>
      </c>
      <c r="K2729">
        <v>3023</v>
      </c>
      <c r="L2729" s="37">
        <f t="shared" si="126"/>
        <v>206.54999999999998</v>
      </c>
      <c r="M2729" s="35">
        <f t="shared" si="127"/>
        <v>0</v>
      </c>
      <c r="N2729" s="35">
        <f t="shared" si="128"/>
        <v>100.53</v>
      </c>
    </row>
    <row r="2730" spans="1:14">
      <c r="A2730" s="33">
        <v>41371</v>
      </c>
      <c r="B2730" s="29">
        <v>1849</v>
      </c>
      <c r="C2730">
        <v>11</v>
      </c>
      <c r="D2730" s="34" t="s">
        <v>173</v>
      </c>
      <c r="E2730" s="34" t="s">
        <v>168</v>
      </c>
      <c r="F2730" s="35">
        <v>65.95</v>
      </c>
      <c r="G2730" s="36">
        <v>0</v>
      </c>
      <c r="H2730" s="35">
        <v>65.95</v>
      </c>
      <c r="I2730" s="35">
        <v>37.97</v>
      </c>
      <c r="J2730">
        <v>16</v>
      </c>
      <c r="K2730">
        <v>3026</v>
      </c>
      <c r="L2730" s="37">
        <f t="shared" si="126"/>
        <v>1055.2</v>
      </c>
      <c r="M2730" s="35">
        <f t="shared" si="127"/>
        <v>0</v>
      </c>
      <c r="N2730" s="35">
        <f t="shared" si="128"/>
        <v>447.68000000000006</v>
      </c>
    </row>
    <row r="2731" spans="1:14">
      <c r="A2731" s="33">
        <v>41371</v>
      </c>
      <c r="B2731" s="29">
        <v>1850</v>
      </c>
      <c r="C2731">
        <v>50</v>
      </c>
      <c r="D2731" s="34" t="s">
        <v>173</v>
      </c>
      <c r="E2731" s="34" t="s">
        <v>168</v>
      </c>
      <c r="F2731" s="35">
        <v>24.95</v>
      </c>
      <c r="G2731" s="36">
        <v>0.1</v>
      </c>
      <c r="H2731" s="35">
        <v>22.46</v>
      </c>
      <c r="I2731" s="35">
        <v>12.14</v>
      </c>
      <c r="J2731">
        <v>1</v>
      </c>
      <c r="K2731">
        <v>3028</v>
      </c>
      <c r="L2731" s="37">
        <f t="shared" si="126"/>
        <v>22.46</v>
      </c>
      <c r="M2731" s="35">
        <f t="shared" si="127"/>
        <v>2.4899999999999984</v>
      </c>
      <c r="N2731" s="35">
        <f t="shared" si="128"/>
        <v>10.32</v>
      </c>
    </row>
    <row r="2732" spans="1:14">
      <c r="A2732" s="33">
        <v>41371</v>
      </c>
      <c r="B2732" s="29">
        <v>1850</v>
      </c>
      <c r="C2732">
        <v>23</v>
      </c>
      <c r="D2732" s="34" t="s">
        <v>173</v>
      </c>
      <c r="E2732" s="34" t="s">
        <v>168</v>
      </c>
      <c r="F2732" s="35">
        <v>2.95</v>
      </c>
      <c r="G2732" s="36">
        <v>0</v>
      </c>
      <c r="H2732" s="35">
        <v>2.95</v>
      </c>
      <c r="I2732" s="35">
        <v>1.68</v>
      </c>
      <c r="J2732">
        <v>14</v>
      </c>
      <c r="K2732">
        <v>3028</v>
      </c>
      <c r="L2732" s="37">
        <f t="shared" si="126"/>
        <v>41.300000000000004</v>
      </c>
      <c r="M2732" s="35">
        <f t="shared" si="127"/>
        <v>0</v>
      </c>
      <c r="N2732" s="35">
        <f t="shared" si="128"/>
        <v>17.780000000000005</v>
      </c>
    </row>
    <row r="2733" spans="1:14">
      <c r="A2733" s="33">
        <v>41371</v>
      </c>
      <c r="B2733" s="29">
        <v>1851</v>
      </c>
      <c r="C2733">
        <v>43</v>
      </c>
      <c r="D2733" s="34" t="s">
        <v>167</v>
      </c>
      <c r="E2733" s="34" t="s">
        <v>168</v>
      </c>
      <c r="F2733" s="35">
        <v>11.95</v>
      </c>
      <c r="G2733" s="36">
        <v>0</v>
      </c>
      <c r="H2733" s="35">
        <v>11.95</v>
      </c>
      <c r="I2733" s="35">
        <v>3.32</v>
      </c>
      <c r="J2733">
        <v>9</v>
      </c>
      <c r="K2733">
        <v>3021</v>
      </c>
      <c r="L2733" s="37">
        <f t="shared" si="126"/>
        <v>107.55</v>
      </c>
      <c r="M2733" s="35">
        <f t="shared" si="127"/>
        <v>0</v>
      </c>
      <c r="N2733" s="35">
        <f t="shared" si="128"/>
        <v>77.669999999999987</v>
      </c>
    </row>
    <row r="2734" spans="1:14">
      <c r="A2734" s="33">
        <v>41371</v>
      </c>
      <c r="B2734" s="29">
        <v>1852</v>
      </c>
      <c r="C2734">
        <v>26</v>
      </c>
      <c r="D2734" s="34" t="s">
        <v>173</v>
      </c>
      <c r="E2734" s="34" t="s">
        <v>168</v>
      </c>
      <c r="F2734" s="35">
        <v>0.95</v>
      </c>
      <c r="G2734" s="36">
        <v>0</v>
      </c>
      <c r="H2734" s="35">
        <v>0.95</v>
      </c>
      <c r="I2734" s="35">
        <v>0.42</v>
      </c>
      <c r="J2734">
        <v>21</v>
      </c>
      <c r="K2734">
        <v>3020</v>
      </c>
      <c r="L2734" s="37">
        <f t="shared" si="126"/>
        <v>19.95</v>
      </c>
      <c r="M2734" s="35">
        <f t="shared" si="127"/>
        <v>0</v>
      </c>
      <c r="N2734" s="35">
        <f t="shared" si="128"/>
        <v>11.13</v>
      </c>
    </row>
    <row r="2735" spans="1:14">
      <c r="A2735" s="33">
        <v>41371</v>
      </c>
      <c r="B2735" s="29">
        <v>1853</v>
      </c>
      <c r="C2735">
        <v>6</v>
      </c>
      <c r="D2735" s="34" t="s">
        <v>171</v>
      </c>
      <c r="E2735" s="34" t="s">
        <v>168</v>
      </c>
      <c r="F2735" s="35">
        <v>55.95</v>
      </c>
      <c r="G2735" s="36">
        <v>0</v>
      </c>
      <c r="H2735" s="35">
        <v>55.95</v>
      </c>
      <c r="I2735" s="35">
        <v>16.059999999999999</v>
      </c>
      <c r="J2735">
        <v>17</v>
      </c>
      <c r="K2735">
        <v>3033</v>
      </c>
      <c r="L2735" s="37">
        <f t="shared" si="126"/>
        <v>951.15000000000009</v>
      </c>
      <c r="M2735" s="35">
        <f t="shared" si="127"/>
        <v>0</v>
      </c>
      <c r="N2735" s="35">
        <f t="shared" si="128"/>
        <v>678.13</v>
      </c>
    </row>
    <row r="2736" spans="1:14">
      <c r="A2736" s="33">
        <v>41372</v>
      </c>
      <c r="B2736" s="29">
        <v>1854</v>
      </c>
      <c r="C2736">
        <v>35</v>
      </c>
      <c r="D2736" s="34" t="s">
        <v>170</v>
      </c>
      <c r="E2736" s="34" t="s">
        <v>168</v>
      </c>
      <c r="F2736" s="35">
        <v>0.95</v>
      </c>
      <c r="G2736" s="36">
        <v>0.1</v>
      </c>
      <c r="H2736" s="35">
        <v>0.86</v>
      </c>
      <c r="I2736" s="35">
        <v>0.47</v>
      </c>
      <c r="J2736">
        <v>15</v>
      </c>
      <c r="K2736">
        <v>3025</v>
      </c>
      <c r="L2736" s="37">
        <f t="shared" si="126"/>
        <v>12.9</v>
      </c>
      <c r="M2736" s="35">
        <f t="shared" si="127"/>
        <v>8.9999999999999969E-2</v>
      </c>
      <c r="N2736" s="35">
        <f t="shared" si="128"/>
        <v>5.8500000000000005</v>
      </c>
    </row>
    <row r="2737" spans="1:14">
      <c r="A2737" s="33">
        <v>41372</v>
      </c>
      <c r="B2737" s="29">
        <v>1854</v>
      </c>
      <c r="C2737">
        <v>38</v>
      </c>
      <c r="D2737" s="34" t="s">
        <v>170</v>
      </c>
      <c r="E2737" s="34" t="s">
        <v>168</v>
      </c>
      <c r="F2737" s="35">
        <v>24.95</v>
      </c>
      <c r="G2737" s="36">
        <v>0</v>
      </c>
      <c r="H2737" s="35">
        <v>24.95</v>
      </c>
      <c r="I2737" s="35">
        <v>11.48</v>
      </c>
      <c r="J2737">
        <v>5</v>
      </c>
      <c r="K2737">
        <v>3025</v>
      </c>
      <c r="L2737" s="37">
        <f t="shared" si="126"/>
        <v>124.75</v>
      </c>
      <c r="M2737" s="35">
        <f t="shared" si="127"/>
        <v>0</v>
      </c>
      <c r="N2737" s="35">
        <f t="shared" si="128"/>
        <v>67.349999999999994</v>
      </c>
    </row>
    <row r="2738" spans="1:14">
      <c r="A2738" s="33">
        <v>41372</v>
      </c>
      <c r="B2738" s="29">
        <v>1855</v>
      </c>
      <c r="C2738">
        <v>49</v>
      </c>
      <c r="D2738" s="34" t="s">
        <v>167</v>
      </c>
      <c r="E2738" s="34" t="s">
        <v>168</v>
      </c>
      <c r="F2738" s="35">
        <v>63.95</v>
      </c>
      <c r="G2738" s="36">
        <v>0</v>
      </c>
      <c r="H2738" s="35">
        <v>63.95</v>
      </c>
      <c r="I2738" s="35">
        <v>27.1</v>
      </c>
      <c r="J2738">
        <v>1</v>
      </c>
      <c r="K2738">
        <v>3014</v>
      </c>
      <c r="L2738" s="37">
        <f t="shared" si="126"/>
        <v>63.95</v>
      </c>
      <c r="M2738" s="35">
        <f t="shared" si="127"/>
        <v>0</v>
      </c>
      <c r="N2738" s="35">
        <f t="shared" si="128"/>
        <v>36.85</v>
      </c>
    </row>
    <row r="2739" spans="1:14">
      <c r="A2739" s="33">
        <v>41372</v>
      </c>
      <c r="B2739" s="29">
        <v>1856</v>
      </c>
      <c r="C2739">
        <v>45</v>
      </c>
      <c r="D2739" s="34" t="s">
        <v>170</v>
      </c>
      <c r="E2739" s="34" t="s">
        <v>168</v>
      </c>
      <c r="F2739" s="35">
        <v>38.950000000000003</v>
      </c>
      <c r="G2739" s="36">
        <v>0</v>
      </c>
      <c r="H2739" s="35">
        <v>38.950000000000003</v>
      </c>
      <c r="I2739" s="35">
        <v>22.33</v>
      </c>
      <c r="J2739">
        <v>6</v>
      </c>
      <c r="K2739">
        <v>3026</v>
      </c>
      <c r="L2739" s="37">
        <f t="shared" si="126"/>
        <v>233.70000000000002</v>
      </c>
      <c r="M2739" s="35">
        <f t="shared" si="127"/>
        <v>0</v>
      </c>
      <c r="N2739" s="35">
        <f t="shared" si="128"/>
        <v>99.720000000000027</v>
      </c>
    </row>
    <row r="2740" spans="1:14">
      <c r="A2740" s="33">
        <v>41372</v>
      </c>
      <c r="B2740" s="29">
        <v>1857</v>
      </c>
      <c r="C2740">
        <v>11</v>
      </c>
      <c r="D2740" s="34" t="s">
        <v>167</v>
      </c>
      <c r="E2740" s="34" t="s">
        <v>168</v>
      </c>
      <c r="F2740" s="35">
        <v>65.95</v>
      </c>
      <c r="G2740" s="36">
        <v>0.1</v>
      </c>
      <c r="H2740" s="35">
        <v>59.36</v>
      </c>
      <c r="I2740" s="35">
        <v>37.97</v>
      </c>
      <c r="J2740">
        <v>22</v>
      </c>
      <c r="K2740">
        <v>3016</v>
      </c>
      <c r="L2740" s="37">
        <f t="shared" si="126"/>
        <v>1305.92</v>
      </c>
      <c r="M2740" s="35">
        <f t="shared" si="127"/>
        <v>6.5900000000000034</v>
      </c>
      <c r="N2740" s="35">
        <f t="shared" si="128"/>
        <v>470.58000000000004</v>
      </c>
    </row>
    <row r="2741" spans="1:14">
      <c r="A2741" s="33">
        <v>41372</v>
      </c>
      <c r="B2741" s="29">
        <v>1858</v>
      </c>
      <c r="C2741">
        <v>2</v>
      </c>
      <c r="D2741" s="34" t="s">
        <v>169</v>
      </c>
      <c r="E2741" s="34" t="s">
        <v>168</v>
      </c>
      <c r="F2741" s="35">
        <v>44.95</v>
      </c>
      <c r="G2741" s="36">
        <v>0.1</v>
      </c>
      <c r="H2741" s="35">
        <v>40.46</v>
      </c>
      <c r="I2741" s="35">
        <v>27.95</v>
      </c>
      <c r="J2741">
        <v>2</v>
      </c>
      <c r="K2741">
        <v>3014</v>
      </c>
      <c r="L2741" s="37">
        <f t="shared" si="126"/>
        <v>80.92</v>
      </c>
      <c r="M2741" s="35">
        <f t="shared" si="127"/>
        <v>4.490000000000002</v>
      </c>
      <c r="N2741" s="35">
        <f t="shared" si="128"/>
        <v>25.020000000000003</v>
      </c>
    </row>
    <row r="2742" spans="1:14">
      <c r="A2742" s="33">
        <v>41372</v>
      </c>
      <c r="B2742" s="29">
        <v>1859</v>
      </c>
      <c r="C2742">
        <v>30</v>
      </c>
      <c r="D2742" s="34" t="s">
        <v>170</v>
      </c>
      <c r="E2742" s="34" t="s">
        <v>168</v>
      </c>
      <c r="F2742" s="35">
        <v>10.95</v>
      </c>
      <c r="G2742" s="36">
        <v>0.1</v>
      </c>
      <c r="H2742" s="35">
        <v>9.86</v>
      </c>
      <c r="I2742" s="35">
        <v>4.8</v>
      </c>
      <c r="J2742">
        <v>17</v>
      </c>
      <c r="K2742">
        <v>3021</v>
      </c>
      <c r="L2742" s="37">
        <f t="shared" si="126"/>
        <v>167.62</v>
      </c>
      <c r="M2742" s="35">
        <f t="shared" si="127"/>
        <v>1.0899999999999999</v>
      </c>
      <c r="N2742" s="35">
        <f t="shared" si="128"/>
        <v>86.02</v>
      </c>
    </row>
    <row r="2743" spans="1:14">
      <c r="A2743" s="33">
        <v>41372</v>
      </c>
      <c r="B2743" s="29">
        <v>1860</v>
      </c>
      <c r="C2743">
        <v>34</v>
      </c>
      <c r="D2743" s="34" t="s">
        <v>167</v>
      </c>
      <c r="E2743" s="34" t="s">
        <v>168</v>
      </c>
      <c r="F2743" s="35">
        <v>37.950000000000003</v>
      </c>
      <c r="G2743" s="36">
        <v>0</v>
      </c>
      <c r="H2743" s="35">
        <v>37.950000000000003</v>
      </c>
      <c r="I2743" s="35">
        <v>15.35</v>
      </c>
      <c r="J2743">
        <v>2</v>
      </c>
      <c r="K2743">
        <v>3023</v>
      </c>
      <c r="L2743" s="37">
        <f t="shared" si="126"/>
        <v>75.900000000000006</v>
      </c>
      <c r="M2743" s="35">
        <f t="shared" si="127"/>
        <v>0</v>
      </c>
      <c r="N2743" s="35">
        <f t="shared" si="128"/>
        <v>45.2</v>
      </c>
    </row>
    <row r="2744" spans="1:14">
      <c r="A2744" s="33">
        <v>41372</v>
      </c>
      <c r="B2744" s="29">
        <v>1861</v>
      </c>
      <c r="C2744">
        <v>45</v>
      </c>
      <c r="D2744" s="34" t="s">
        <v>170</v>
      </c>
      <c r="E2744" s="34" t="s">
        <v>168</v>
      </c>
      <c r="F2744" s="35">
        <v>38.950000000000003</v>
      </c>
      <c r="G2744" s="36">
        <v>0</v>
      </c>
      <c r="H2744" s="35">
        <v>38.950000000000003</v>
      </c>
      <c r="I2744" s="35">
        <v>22.33</v>
      </c>
      <c r="J2744">
        <v>9</v>
      </c>
      <c r="K2744">
        <v>3011</v>
      </c>
      <c r="L2744" s="37">
        <f t="shared" si="126"/>
        <v>350.55</v>
      </c>
      <c r="M2744" s="35">
        <f t="shared" si="127"/>
        <v>0</v>
      </c>
      <c r="N2744" s="35">
        <f t="shared" si="128"/>
        <v>149.58000000000004</v>
      </c>
    </row>
    <row r="2745" spans="1:14">
      <c r="A2745" s="33">
        <v>41372</v>
      </c>
      <c r="B2745" s="29">
        <v>1861</v>
      </c>
      <c r="C2745">
        <v>42</v>
      </c>
      <c r="D2745" s="34" t="s">
        <v>170</v>
      </c>
      <c r="E2745" s="34" t="s">
        <v>168</v>
      </c>
      <c r="F2745" s="35">
        <v>35.950000000000003</v>
      </c>
      <c r="G2745" s="36">
        <v>0</v>
      </c>
      <c r="H2745" s="35">
        <v>35.950000000000003</v>
      </c>
      <c r="I2745" s="35">
        <v>20.25</v>
      </c>
      <c r="J2745">
        <v>2</v>
      </c>
      <c r="K2745">
        <v>3011</v>
      </c>
      <c r="L2745" s="37">
        <f t="shared" si="126"/>
        <v>71.900000000000006</v>
      </c>
      <c r="M2745" s="35">
        <f t="shared" si="127"/>
        <v>0</v>
      </c>
      <c r="N2745" s="35">
        <f t="shared" si="128"/>
        <v>31.400000000000006</v>
      </c>
    </row>
    <row r="2746" spans="1:14">
      <c r="A2746" s="33">
        <v>41372</v>
      </c>
      <c r="B2746" s="29">
        <v>1861</v>
      </c>
      <c r="C2746">
        <v>34</v>
      </c>
      <c r="D2746" s="34" t="s">
        <v>170</v>
      </c>
      <c r="E2746" s="34" t="s">
        <v>168</v>
      </c>
      <c r="F2746" s="35">
        <v>37.950000000000003</v>
      </c>
      <c r="G2746" s="36">
        <v>0.2</v>
      </c>
      <c r="H2746" s="35">
        <v>30.36</v>
      </c>
      <c r="I2746" s="35">
        <v>15.35</v>
      </c>
      <c r="J2746">
        <v>1</v>
      </c>
      <c r="K2746">
        <v>3011</v>
      </c>
      <c r="L2746" s="37">
        <f t="shared" si="126"/>
        <v>30.36</v>
      </c>
      <c r="M2746" s="35">
        <f t="shared" si="127"/>
        <v>7.5900000000000034</v>
      </c>
      <c r="N2746" s="35">
        <f t="shared" si="128"/>
        <v>15.01</v>
      </c>
    </row>
    <row r="2747" spans="1:14">
      <c r="A2747" s="33">
        <v>41372</v>
      </c>
      <c r="B2747" s="29">
        <v>1861</v>
      </c>
      <c r="C2747">
        <v>26</v>
      </c>
      <c r="D2747" s="34" t="s">
        <v>170</v>
      </c>
      <c r="E2747" s="34" t="s">
        <v>168</v>
      </c>
      <c r="F2747" s="35">
        <v>0.95</v>
      </c>
      <c r="G2747" s="36">
        <v>0</v>
      </c>
      <c r="H2747" s="35">
        <v>0.95</v>
      </c>
      <c r="I2747" s="35">
        <v>0.42</v>
      </c>
      <c r="J2747">
        <v>20</v>
      </c>
      <c r="K2747">
        <v>3011</v>
      </c>
      <c r="L2747" s="37">
        <f t="shared" si="126"/>
        <v>19</v>
      </c>
      <c r="M2747" s="35">
        <f t="shared" si="127"/>
        <v>0</v>
      </c>
      <c r="N2747" s="35">
        <f t="shared" si="128"/>
        <v>10.600000000000001</v>
      </c>
    </row>
    <row r="2748" spans="1:14">
      <c r="A2748" s="33">
        <v>41372</v>
      </c>
      <c r="B2748" s="29">
        <v>1861</v>
      </c>
      <c r="C2748">
        <v>32</v>
      </c>
      <c r="D2748" s="34" t="s">
        <v>170</v>
      </c>
      <c r="E2748" s="34" t="s">
        <v>168</v>
      </c>
      <c r="F2748" s="35">
        <v>22.95</v>
      </c>
      <c r="G2748" s="36">
        <v>0</v>
      </c>
      <c r="H2748" s="35">
        <v>22.95</v>
      </c>
      <c r="I2748" s="35">
        <v>11.78</v>
      </c>
      <c r="J2748">
        <v>21</v>
      </c>
      <c r="K2748">
        <v>3011</v>
      </c>
      <c r="L2748" s="37">
        <f t="shared" si="126"/>
        <v>481.95</v>
      </c>
      <c r="M2748" s="35">
        <f t="shared" si="127"/>
        <v>0</v>
      </c>
      <c r="N2748" s="35">
        <f t="shared" si="128"/>
        <v>234.57</v>
      </c>
    </row>
    <row r="2749" spans="1:14">
      <c r="A2749" s="33">
        <v>41372</v>
      </c>
      <c r="B2749" s="29">
        <v>1862</v>
      </c>
      <c r="C2749">
        <v>12</v>
      </c>
      <c r="D2749" s="34" t="s">
        <v>169</v>
      </c>
      <c r="E2749" s="34" t="s">
        <v>168</v>
      </c>
      <c r="F2749" s="35">
        <v>47.95</v>
      </c>
      <c r="G2749" s="36">
        <v>0</v>
      </c>
      <c r="H2749" s="35">
        <v>47.95</v>
      </c>
      <c r="I2749" s="35">
        <v>20.7</v>
      </c>
      <c r="J2749">
        <v>1</v>
      </c>
      <c r="K2749">
        <v>3015</v>
      </c>
      <c r="L2749" s="37">
        <f t="shared" si="126"/>
        <v>47.95</v>
      </c>
      <c r="M2749" s="35">
        <f t="shared" si="127"/>
        <v>0</v>
      </c>
      <c r="N2749" s="35">
        <f t="shared" si="128"/>
        <v>27.250000000000004</v>
      </c>
    </row>
    <row r="2750" spans="1:14">
      <c r="A2750" s="33">
        <v>41372</v>
      </c>
      <c r="B2750" s="29">
        <v>1863</v>
      </c>
      <c r="C2750">
        <v>46</v>
      </c>
      <c r="D2750" s="34" t="s">
        <v>170</v>
      </c>
      <c r="E2750" s="34" t="s">
        <v>168</v>
      </c>
      <c r="F2750" s="35">
        <v>55.95</v>
      </c>
      <c r="G2750" s="36">
        <v>0</v>
      </c>
      <c r="H2750" s="35">
        <v>55.95</v>
      </c>
      <c r="I2750" s="35">
        <v>32.47</v>
      </c>
      <c r="J2750">
        <v>30</v>
      </c>
      <c r="K2750">
        <v>3029</v>
      </c>
      <c r="L2750" s="37">
        <f t="shared" si="126"/>
        <v>1678.5</v>
      </c>
      <c r="M2750" s="35">
        <f t="shared" si="127"/>
        <v>0</v>
      </c>
      <c r="N2750" s="35">
        <f t="shared" si="128"/>
        <v>704.40000000000009</v>
      </c>
    </row>
    <row r="2751" spans="1:14">
      <c r="A2751" s="33">
        <v>41372</v>
      </c>
      <c r="B2751" s="29">
        <v>1864</v>
      </c>
      <c r="C2751">
        <v>17</v>
      </c>
      <c r="D2751" s="34" t="s">
        <v>169</v>
      </c>
      <c r="E2751" s="34" t="s">
        <v>168</v>
      </c>
      <c r="F2751" s="35">
        <v>49.95</v>
      </c>
      <c r="G2751" s="36">
        <v>0</v>
      </c>
      <c r="H2751" s="35">
        <v>49.95</v>
      </c>
      <c r="I2751" s="35">
        <v>23.93</v>
      </c>
      <c r="J2751">
        <v>39</v>
      </c>
      <c r="K2751">
        <v>3014</v>
      </c>
      <c r="L2751" s="37">
        <f t="shared" si="126"/>
        <v>1948.0500000000002</v>
      </c>
      <c r="M2751" s="35">
        <f t="shared" si="127"/>
        <v>0</v>
      </c>
      <c r="N2751" s="35">
        <f t="shared" si="128"/>
        <v>1014.7800000000001</v>
      </c>
    </row>
    <row r="2752" spans="1:14">
      <c r="A2752" s="33">
        <v>41372</v>
      </c>
      <c r="B2752" s="29">
        <v>1864</v>
      </c>
      <c r="C2752">
        <v>35</v>
      </c>
      <c r="D2752" s="34" t="s">
        <v>169</v>
      </c>
      <c r="E2752" s="34" t="s">
        <v>168</v>
      </c>
      <c r="F2752" s="35">
        <v>0.95</v>
      </c>
      <c r="G2752" s="36">
        <v>0</v>
      </c>
      <c r="H2752" s="35">
        <v>0.95</v>
      </c>
      <c r="I2752" s="35">
        <v>0.47</v>
      </c>
      <c r="J2752">
        <v>28</v>
      </c>
      <c r="K2752">
        <v>3014</v>
      </c>
      <c r="L2752" s="37">
        <f t="shared" si="126"/>
        <v>26.599999999999998</v>
      </c>
      <c r="M2752" s="35">
        <f t="shared" si="127"/>
        <v>0</v>
      </c>
      <c r="N2752" s="35">
        <f t="shared" si="128"/>
        <v>13.44</v>
      </c>
    </row>
    <row r="2753" spans="1:14">
      <c r="A2753" s="33">
        <v>41372</v>
      </c>
      <c r="B2753" s="29">
        <v>1865</v>
      </c>
      <c r="C2753">
        <v>19</v>
      </c>
      <c r="D2753" s="34" t="s">
        <v>167</v>
      </c>
      <c r="E2753" s="34" t="s">
        <v>168</v>
      </c>
      <c r="F2753" s="35">
        <v>49.95</v>
      </c>
      <c r="G2753" s="36">
        <v>0</v>
      </c>
      <c r="H2753" s="35">
        <v>49.95</v>
      </c>
      <c r="I2753" s="35">
        <v>24.77</v>
      </c>
      <c r="J2753">
        <v>36</v>
      </c>
      <c r="K2753">
        <v>3014</v>
      </c>
      <c r="L2753" s="37">
        <f t="shared" si="126"/>
        <v>1798.2</v>
      </c>
      <c r="M2753" s="35">
        <f t="shared" si="127"/>
        <v>0</v>
      </c>
      <c r="N2753" s="35">
        <f t="shared" si="128"/>
        <v>906.48000000000013</v>
      </c>
    </row>
    <row r="2754" spans="1:14">
      <c r="A2754" s="33">
        <v>41372</v>
      </c>
      <c r="B2754" s="29">
        <v>1865</v>
      </c>
      <c r="C2754">
        <v>41</v>
      </c>
      <c r="D2754" s="34" t="s">
        <v>167</v>
      </c>
      <c r="E2754" s="34" t="s">
        <v>168</v>
      </c>
      <c r="F2754" s="35">
        <v>18.95</v>
      </c>
      <c r="G2754" s="36">
        <v>0</v>
      </c>
      <c r="H2754" s="35">
        <v>18.95</v>
      </c>
      <c r="I2754" s="35">
        <v>9.98</v>
      </c>
      <c r="J2754">
        <v>26</v>
      </c>
      <c r="K2754">
        <v>3014</v>
      </c>
      <c r="L2754" s="37">
        <f t="shared" si="126"/>
        <v>492.7</v>
      </c>
      <c r="M2754" s="35">
        <f t="shared" si="127"/>
        <v>0</v>
      </c>
      <c r="N2754" s="35">
        <f t="shared" si="128"/>
        <v>233.21999999999997</v>
      </c>
    </row>
    <row r="2755" spans="1:14">
      <c r="A2755" s="33">
        <v>41372</v>
      </c>
      <c r="B2755" s="29">
        <v>1865</v>
      </c>
      <c r="C2755">
        <v>46</v>
      </c>
      <c r="D2755" s="34" t="s">
        <v>167</v>
      </c>
      <c r="E2755" s="34" t="s">
        <v>168</v>
      </c>
      <c r="F2755" s="35">
        <v>55.95</v>
      </c>
      <c r="G2755" s="36">
        <v>0</v>
      </c>
      <c r="H2755" s="35">
        <v>55.95</v>
      </c>
      <c r="I2755" s="35">
        <v>32.47</v>
      </c>
      <c r="J2755">
        <v>7</v>
      </c>
      <c r="K2755">
        <v>3014</v>
      </c>
      <c r="L2755" s="37">
        <f t="shared" ref="L2755:L2818" si="129">H2755*J2755</f>
        <v>391.65000000000003</v>
      </c>
      <c r="M2755" s="35">
        <f t="shared" ref="M2755:M2818" si="130">F2755-H2755</f>
        <v>0</v>
      </c>
      <c r="N2755" s="35">
        <f t="shared" ref="N2755:N2818" si="131">(H2755-I2755)*J2755</f>
        <v>164.36</v>
      </c>
    </row>
    <row r="2756" spans="1:14">
      <c r="A2756" s="33">
        <v>41372</v>
      </c>
      <c r="B2756" s="29">
        <v>1866</v>
      </c>
      <c r="C2756">
        <v>38</v>
      </c>
      <c r="D2756" s="34" t="s">
        <v>169</v>
      </c>
      <c r="E2756" s="34" t="s">
        <v>168</v>
      </c>
      <c r="F2756" s="35">
        <v>24.95</v>
      </c>
      <c r="G2756" s="36">
        <v>0</v>
      </c>
      <c r="H2756" s="35">
        <v>24.95</v>
      </c>
      <c r="I2756" s="35">
        <v>11.48</v>
      </c>
      <c r="J2756">
        <v>1</v>
      </c>
      <c r="K2756">
        <v>3025</v>
      </c>
      <c r="L2756" s="37">
        <f t="shared" si="129"/>
        <v>24.95</v>
      </c>
      <c r="M2756" s="35">
        <f t="shared" si="130"/>
        <v>0</v>
      </c>
      <c r="N2756" s="35">
        <f t="shared" si="131"/>
        <v>13.469999999999999</v>
      </c>
    </row>
    <row r="2757" spans="1:14">
      <c r="A2757" s="33">
        <v>41372</v>
      </c>
      <c r="B2757" s="29">
        <v>1867</v>
      </c>
      <c r="C2757">
        <v>26</v>
      </c>
      <c r="D2757" s="34" t="s">
        <v>167</v>
      </c>
      <c r="E2757" s="34" t="s">
        <v>168</v>
      </c>
      <c r="F2757" s="35">
        <v>0.95</v>
      </c>
      <c r="G2757" s="36">
        <v>0</v>
      </c>
      <c r="H2757" s="35">
        <v>0.95</v>
      </c>
      <c r="I2757" s="35">
        <v>0.42</v>
      </c>
      <c r="J2757">
        <v>10</v>
      </c>
      <c r="K2757">
        <v>3017</v>
      </c>
      <c r="L2757" s="37">
        <f t="shared" si="129"/>
        <v>9.5</v>
      </c>
      <c r="M2757" s="35">
        <f t="shared" si="130"/>
        <v>0</v>
      </c>
      <c r="N2757" s="35">
        <f t="shared" si="131"/>
        <v>5.3000000000000007</v>
      </c>
    </row>
    <row r="2758" spans="1:14">
      <c r="A2758" s="33">
        <v>41372</v>
      </c>
      <c r="B2758" s="29">
        <v>1868</v>
      </c>
      <c r="C2758">
        <v>36</v>
      </c>
      <c r="D2758" s="34" t="s">
        <v>170</v>
      </c>
      <c r="E2758" s="34" t="s">
        <v>168</v>
      </c>
      <c r="F2758" s="35">
        <v>26.95</v>
      </c>
      <c r="G2758" s="36">
        <v>0</v>
      </c>
      <c r="H2758" s="35">
        <v>26.95</v>
      </c>
      <c r="I2758" s="35">
        <v>12.53</v>
      </c>
      <c r="J2758">
        <v>38</v>
      </c>
      <c r="K2758">
        <v>3024</v>
      </c>
      <c r="L2758" s="37">
        <f t="shared" si="129"/>
        <v>1024.0999999999999</v>
      </c>
      <c r="M2758" s="35">
        <f t="shared" si="130"/>
        <v>0</v>
      </c>
      <c r="N2758" s="35">
        <f t="shared" si="131"/>
        <v>547.96</v>
      </c>
    </row>
    <row r="2759" spans="1:14">
      <c r="A2759" s="33">
        <v>41372</v>
      </c>
      <c r="B2759" s="29">
        <v>1869</v>
      </c>
      <c r="C2759">
        <v>33</v>
      </c>
      <c r="D2759" s="34" t="s">
        <v>167</v>
      </c>
      <c r="E2759" s="34" t="s">
        <v>168</v>
      </c>
      <c r="F2759" s="35">
        <v>19.95</v>
      </c>
      <c r="G2759" s="36">
        <v>0</v>
      </c>
      <c r="H2759" s="35">
        <v>19.95</v>
      </c>
      <c r="I2759" s="35">
        <v>9.7799999999999994</v>
      </c>
      <c r="J2759">
        <v>2</v>
      </c>
      <c r="K2759">
        <v>3017</v>
      </c>
      <c r="L2759" s="37">
        <f t="shared" si="129"/>
        <v>39.9</v>
      </c>
      <c r="M2759" s="35">
        <f t="shared" si="130"/>
        <v>0</v>
      </c>
      <c r="N2759" s="35">
        <f t="shared" si="131"/>
        <v>20.34</v>
      </c>
    </row>
    <row r="2760" spans="1:14">
      <c r="A2760" s="33">
        <v>41372</v>
      </c>
      <c r="B2760" s="29">
        <v>1870</v>
      </c>
      <c r="C2760">
        <v>35</v>
      </c>
      <c r="D2760" s="34" t="s">
        <v>169</v>
      </c>
      <c r="E2760" s="34" t="s">
        <v>168</v>
      </c>
      <c r="F2760" s="35">
        <v>0.95</v>
      </c>
      <c r="G2760" s="36">
        <v>0.1</v>
      </c>
      <c r="H2760" s="35">
        <v>0.86</v>
      </c>
      <c r="I2760" s="35">
        <v>0.47</v>
      </c>
      <c r="J2760">
        <v>18</v>
      </c>
      <c r="K2760">
        <v>3029</v>
      </c>
      <c r="L2760" s="37">
        <f t="shared" si="129"/>
        <v>15.48</v>
      </c>
      <c r="M2760" s="35">
        <f t="shared" si="130"/>
        <v>8.9999999999999969E-2</v>
      </c>
      <c r="N2760" s="35">
        <f t="shared" si="131"/>
        <v>7.0200000000000005</v>
      </c>
    </row>
    <row r="2761" spans="1:14">
      <c r="A2761" s="33">
        <v>41372</v>
      </c>
      <c r="B2761" s="29">
        <v>1871</v>
      </c>
      <c r="C2761">
        <v>13</v>
      </c>
      <c r="D2761" s="34" t="s">
        <v>167</v>
      </c>
      <c r="E2761" s="34" t="s">
        <v>168</v>
      </c>
      <c r="F2761" s="35">
        <v>26.95</v>
      </c>
      <c r="G2761" s="36">
        <v>0.2</v>
      </c>
      <c r="H2761" s="35">
        <v>21.56</v>
      </c>
      <c r="I2761" s="35">
        <v>13.26</v>
      </c>
      <c r="J2761">
        <v>16</v>
      </c>
      <c r="K2761">
        <v>3021</v>
      </c>
      <c r="L2761" s="37">
        <f t="shared" si="129"/>
        <v>344.96</v>
      </c>
      <c r="M2761" s="35">
        <f t="shared" si="130"/>
        <v>5.3900000000000006</v>
      </c>
      <c r="N2761" s="35">
        <f t="shared" si="131"/>
        <v>132.79999999999998</v>
      </c>
    </row>
    <row r="2762" spans="1:14">
      <c r="A2762" s="33">
        <v>41372</v>
      </c>
      <c r="B2762" s="29">
        <v>1872</v>
      </c>
      <c r="C2762">
        <v>31</v>
      </c>
      <c r="D2762" s="34" t="s">
        <v>170</v>
      </c>
      <c r="E2762" s="34" t="s">
        <v>168</v>
      </c>
      <c r="F2762" s="35">
        <v>0.95</v>
      </c>
      <c r="G2762" s="36">
        <v>0</v>
      </c>
      <c r="H2762" s="35">
        <v>0.95</v>
      </c>
      <c r="I2762" s="35">
        <v>0.34</v>
      </c>
      <c r="J2762">
        <v>1</v>
      </c>
      <c r="K2762">
        <v>3010</v>
      </c>
      <c r="L2762" s="37">
        <f t="shared" si="129"/>
        <v>0.95</v>
      </c>
      <c r="M2762" s="35">
        <f t="shared" si="130"/>
        <v>0</v>
      </c>
      <c r="N2762" s="35">
        <f t="shared" si="131"/>
        <v>0.60999999999999988</v>
      </c>
    </row>
    <row r="2763" spans="1:14">
      <c r="A2763" s="33">
        <v>41372</v>
      </c>
      <c r="B2763" s="29">
        <v>1873</v>
      </c>
      <c r="C2763">
        <v>27</v>
      </c>
      <c r="D2763" s="34" t="s">
        <v>169</v>
      </c>
      <c r="E2763" s="34" t="s">
        <v>168</v>
      </c>
      <c r="F2763" s="35">
        <v>4.95</v>
      </c>
      <c r="G2763" s="36">
        <v>0</v>
      </c>
      <c r="H2763" s="35">
        <v>4.95</v>
      </c>
      <c r="I2763" s="35">
        <v>1.82</v>
      </c>
      <c r="J2763">
        <v>11</v>
      </c>
      <c r="K2763">
        <v>3017</v>
      </c>
      <c r="L2763" s="37">
        <f t="shared" si="129"/>
        <v>54.45</v>
      </c>
      <c r="M2763" s="35">
        <f t="shared" si="130"/>
        <v>0</v>
      </c>
      <c r="N2763" s="35">
        <f t="shared" si="131"/>
        <v>34.43</v>
      </c>
    </row>
    <row r="2764" spans="1:14">
      <c r="A2764" s="33">
        <v>41372</v>
      </c>
      <c r="B2764" s="29">
        <v>1873</v>
      </c>
      <c r="C2764">
        <v>37</v>
      </c>
      <c r="D2764" s="34" t="s">
        <v>169</v>
      </c>
      <c r="E2764" s="34" t="s">
        <v>168</v>
      </c>
      <c r="F2764" s="35">
        <v>24.95</v>
      </c>
      <c r="G2764" s="36">
        <v>0</v>
      </c>
      <c r="H2764" s="35">
        <v>24.95</v>
      </c>
      <c r="I2764" s="35">
        <v>9.3800000000000008</v>
      </c>
      <c r="J2764">
        <v>9</v>
      </c>
      <c r="K2764">
        <v>3017</v>
      </c>
      <c r="L2764" s="37">
        <f t="shared" si="129"/>
        <v>224.54999999999998</v>
      </c>
      <c r="M2764" s="35">
        <f t="shared" si="130"/>
        <v>0</v>
      </c>
      <c r="N2764" s="35">
        <f t="shared" si="131"/>
        <v>140.13</v>
      </c>
    </row>
    <row r="2765" spans="1:14">
      <c r="A2765" s="33">
        <v>41372</v>
      </c>
      <c r="B2765" s="29">
        <v>1874</v>
      </c>
      <c r="C2765">
        <v>10</v>
      </c>
      <c r="D2765" s="34" t="s">
        <v>167</v>
      </c>
      <c r="E2765" s="34" t="s">
        <v>168</v>
      </c>
      <c r="F2765" s="35">
        <v>34.950000000000003</v>
      </c>
      <c r="G2765" s="36">
        <v>0</v>
      </c>
      <c r="H2765" s="35">
        <v>34.950000000000003</v>
      </c>
      <c r="I2765" s="35">
        <v>22.13</v>
      </c>
      <c r="J2765">
        <v>4</v>
      </c>
      <c r="K2765">
        <v>3015</v>
      </c>
      <c r="L2765" s="37">
        <f t="shared" si="129"/>
        <v>139.80000000000001</v>
      </c>
      <c r="M2765" s="35">
        <f t="shared" si="130"/>
        <v>0</v>
      </c>
      <c r="N2765" s="35">
        <f t="shared" si="131"/>
        <v>51.280000000000015</v>
      </c>
    </row>
    <row r="2766" spans="1:14">
      <c r="A2766" s="33">
        <v>41372</v>
      </c>
      <c r="B2766" s="29">
        <v>1875</v>
      </c>
      <c r="C2766">
        <v>20</v>
      </c>
      <c r="D2766" s="34" t="s">
        <v>169</v>
      </c>
      <c r="E2766" s="34" t="s">
        <v>168</v>
      </c>
      <c r="F2766" s="35">
        <v>16.95</v>
      </c>
      <c r="G2766" s="36">
        <v>0.1</v>
      </c>
      <c r="H2766" s="35">
        <v>15.26</v>
      </c>
      <c r="I2766" s="35">
        <v>6.76</v>
      </c>
      <c r="J2766">
        <v>15</v>
      </c>
      <c r="K2766">
        <v>3031</v>
      </c>
      <c r="L2766" s="37">
        <f t="shared" si="129"/>
        <v>228.9</v>
      </c>
      <c r="M2766" s="35">
        <f t="shared" si="130"/>
        <v>1.6899999999999995</v>
      </c>
      <c r="N2766" s="35">
        <f t="shared" si="131"/>
        <v>127.5</v>
      </c>
    </row>
    <row r="2767" spans="1:14">
      <c r="A2767" s="33">
        <v>41372</v>
      </c>
      <c r="B2767" s="29">
        <v>1876</v>
      </c>
      <c r="C2767">
        <v>7</v>
      </c>
      <c r="D2767" s="34" t="s">
        <v>167</v>
      </c>
      <c r="E2767" s="34" t="s">
        <v>168</v>
      </c>
      <c r="F2767" s="35">
        <v>20.95</v>
      </c>
      <c r="G2767" s="36">
        <v>0.1</v>
      </c>
      <c r="H2767" s="35">
        <v>18.86</v>
      </c>
      <c r="I2767" s="35">
        <v>10.039999999999999</v>
      </c>
      <c r="J2767">
        <v>26</v>
      </c>
      <c r="K2767">
        <v>3016</v>
      </c>
      <c r="L2767" s="37">
        <f t="shared" si="129"/>
        <v>490.36</v>
      </c>
      <c r="M2767" s="35">
        <f t="shared" si="130"/>
        <v>2.09</v>
      </c>
      <c r="N2767" s="35">
        <f t="shared" si="131"/>
        <v>229.32</v>
      </c>
    </row>
    <row r="2768" spans="1:14">
      <c r="A2768" s="33">
        <v>41372</v>
      </c>
      <c r="B2768" s="29">
        <v>1877</v>
      </c>
      <c r="C2768">
        <v>28</v>
      </c>
      <c r="D2768" s="34" t="s">
        <v>170</v>
      </c>
      <c r="E2768" s="34" t="s">
        <v>168</v>
      </c>
      <c r="F2768" s="35">
        <v>0.95</v>
      </c>
      <c r="G2768" s="36">
        <v>0.1</v>
      </c>
      <c r="H2768" s="35">
        <v>0.86</v>
      </c>
      <c r="I2768" s="35">
        <v>0.5</v>
      </c>
      <c r="J2768">
        <v>1</v>
      </c>
      <c r="K2768">
        <v>3021</v>
      </c>
      <c r="L2768" s="37">
        <f t="shared" si="129"/>
        <v>0.86</v>
      </c>
      <c r="M2768" s="35">
        <f t="shared" si="130"/>
        <v>8.9999999999999969E-2</v>
      </c>
      <c r="N2768" s="35">
        <f t="shared" si="131"/>
        <v>0.36</v>
      </c>
    </row>
    <row r="2769" spans="1:14">
      <c r="A2769" s="33">
        <v>41372</v>
      </c>
      <c r="B2769" s="29">
        <v>1878</v>
      </c>
      <c r="C2769">
        <v>27</v>
      </c>
      <c r="D2769" s="34" t="s">
        <v>170</v>
      </c>
      <c r="E2769" s="34" t="s">
        <v>168</v>
      </c>
      <c r="F2769" s="35">
        <v>4.95</v>
      </c>
      <c r="G2769" s="36">
        <v>0</v>
      </c>
      <c r="H2769" s="35">
        <v>4.95</v>
      </c>
      <c r="I2769" s="35">
        <v>1.82</v>
      </c>
      <c r="J2769">
        <v>14</v>
      </c>
      <c r="K2769">
        <v>3018</v>
      </c>
      <c r="L2769" s="37">
        <f t="shared" si="129"/>
        <v>69.3</v>
      </c>
      <c r="M2769" s="35">
        <f t="shared" si="130"/>
        <v>0</v>
      </c>
      <c r="N2769" s="35">
        <f t="shared" si="131"/>
        <v>43.82</v>
      </c>
    </row>
    <row r="2770" spans="1:14">
      <c r="A2770" s="33">
        <v>41372</v>
      </c>
      <c r="B2770" s="29">
        <v>1879</v>
      </c>
      <c r="C2770">
        <v>45</v>
      </c>
      <c r="D2770" s="34" t="s">
        <v>169</v>
      </c>
      <c r="E2770" s="34" t="s">
        <v>168</v>
      </c>
      <c r="F2770" s="35">
        <v>38.950000000000003</v>
      </c>
      <c r="G2770" s="36">
        <v>0</v>
      </c>
      <c r="H2770" s="35">
        <v>38.950000000000003</v>
      </c>
      <c r="I2770" s="35">
        <v>22.33</v>
      </c>
      <c r="J2770">
        <v>7</v>
      </c>
      <c r="K2770">
        <v>3015</v>
      </c>
      <c r="L2770" s="37">
        <f t="shared" si="129"/>
        <v>272.65000000000003</v>
      </c>
      <c r="M2770" s="35">
        <f t="shared" si="130"/>
        <v>0</v>
      </c>
      <c r="N2770" s="35">
        <f t="shared" si="131"/>
        <v>116.34000000000003</v>
      </c>
    </row>
    <row r="2771" spans="1:14">
      <c r="A2771" s="33">
        <v>41372</v>
      </c>
      <c r="B2771" s="29">
        <v>1879</v>
      </c>
      <c r="C2771">
        <v>17</v>
      </c>
      <c r="D2771" s="34" t="s">
        <v>169</v>
      </c>
      <c r="E2771" s="34" t="s">
        <v>168</v>
      </c>
      <c r="F2771" s="35">
        <v>49.95</v>
      </c>
      <c r="G2771" s="36">
        <v>0.1</v>
      </c>
      <c r="H2771" s="35">
        <v>44.96</v>
      </c>
      <c r="I2771" s="35">
        <v>23.93</v>
      </c>
      <c r="J2771">
        <v>42</v>
      </c>
      <c r="K2771">
        <v>3015</v>
      </c>
      <c r="L2771" s="37">
        <f t="shared" si="129"/>
        <v>1888.32</v>
      </c>
      <c r="M2771" s="35">
        <f t="shared" si="130"/>
        <v>4.990000000000002</v>
      </c>
      <c r="N2771" s="35">
        <f t="shared" si="131"/>
        <v>883.26</v>
      </c>
    </row>
    <row r="2772" spans="1:14">
      <c r="A2772" s="33">
        <v>41372</v>
      </c>
      <c r="B2772" s="29">
        <v>1879</v>
      </c>
      <c r="C2772">
        <v>8</v>
      </c>
      <c r="D2772" s="34" t="s">
        <v>169</v>
      </c>
      <c r="E2772" s="34" t="s">
        <v>168</v>
      </c>
      <c r="F2772" s="35">
        <v>7.95</v>
      </c>
      <c r="G2772" s="36">
        <v>0</v>
      </c>
      <c r="H2772" s="35">
        <v>7.95</v>
      </c>
      <c r="I2772" s="35">
        <v>4.53</v>
      </c>
      <c r="J2772">
        <v>30</v>
      </c>
      <c r="K2772">
        <v>3015</v>
      </c>
      <c r="L2772" s="37">
        <f t="shared" si="129"/>
        <v>238.5</v>
      </c>
      <c r="M2772" s="35">
        <f t="shared" si="130"/>
        <v>0</v>
      </c>
      <c r="N2772" s="35">
        <f t="shared" si="131"/>
        <v>102.6</v>
      </c>
    </row>
    <row r="2773" spans="1:14">
      <c r="A2773" s="33">
        <v>41372</v>
      </c>
      <c r="B2773" s="29">
        <v>1880</v>
      </c>
      <c r="C2773">
        <v>43</v>
      </c>
      <c r="D2773" s="34" t="s">
        <v>167</v>
      </c>
      <c r="E2773" s="34" t="s">
        <v>168</v>
      </c>
      <c r="F2773" s="35">
        <v>11.95</v>
      </c>
      <c r="G2773" s="36">
        <v>0</v>
      </c>
      <c r="H2773" s="35">
        <v>11.95</v>
      </c>
      <c r="I2773" s="35">
        <v>3.32</v>
      </c>
      <c r="J2773">
        <v>9</v>
      </c>
      <c r="K2773">
        <v>3017</v>
      </c>
      <c r="L2773" s="37">
        <f t="shared" si="129"/>
        <v>107.55</v>
      </c>
      <c r="M2773" s="35">
        <f t="shared" si="130"/>
        <v>0</v>
      </c>
      <c r="N2773" s="35">
        <f t="shared" si="131"/>
        <v>77.669999999999987</v>
      </c>
    </row>
    <row r="2774" spans="1:14">
      <c r="A2774" s="33">
        <v>41372</v>
      </c>
      <c r="B2774" s="29">
        <v>1881</v>
      </c>
      <c r="C2774">
        <v>6</v>
      </c>
      <c r="D2774" s="34" t="s">
        <v>169</v>
      </c>
      <c r="E2774" s="34" t="s">
        <v>168</v>
      </c>
      <c r="F2774" s="35">
        <v>55.95</v>
      </c>
      <c r="G2774" s="36">
        <v>0</v>
      </c>
      <c r="H2774" s="35">
        <v>55.95</v>
      </c>
      <c r="I2774" s="35">
        <v>16.059999999999999</v>
      </c>
      <c r="J2774">
        <v>10</v>
      </c>
      <c r="K2774">
        <v>3025</v>
      </c>
      <c r="L2774" s="37">
        <f t="shared" si="129"/>
        <v>559.5</v>
      </c>
      <c r="M2774" s="35">
        <f t="shared" si="130"/>
        <v>0</v>
      </c>
      <c r="N2774" s="35">
        <f t="shared" si="131"/>
        <v>398.9</v>
      </c>
    </row>
    <row r="2775" spans="1:14">
      <c r="A2775" s="33">
        <v>41372</v>
      </c>
      <c r="B2775" s="29">
        <v>1882</v>
      </c>
      <c r="C2775">
        <v>34</v>
      </c>
      <c r="D2775" s="34" t="s">
        <v>170</v>
      </c>
      <c r="E2775" s="34" t="s">
        <v>168</v>
      </c>
      <c r="F2775" s="35">
        <v>37.950000000000003</v>
      </c>
      <c r="G2775" s="36">
        <v>0.2</v>
      </c>
      <c r="H2775" s="35">
        <v>30.36</v>
      </c>
      <c r="I2775" s="35">
        <v>15.35</v>
      </c>
      <c r="J2775">
        <v>21</v>
      </c>
      <c r="K2775">
        <v>3014</v>
      </c>
      <c r="L2775" s="37">
        <f t="shared" si="129"/>
        <v>637.55999999999995</v>
      </c>
      <c r="M2775" s="35">
        <f t="shared" si="130"/>
        <v>7.5900000000000034</v>
      </c>
      <c r="N2775" s="35">
        <f t="shared" si="131"/>
        <v>315.20999999999998</v>
      </c>
    </row>
    <row r="2776" spans="1:14">
      <c r="A2776" s="33">
        <v>41372</v>
      </c>
      <c r="B2776" s="29">
        <v>1882</v>
      </c>
      <c r="C2776">
        <v>40</v>
      </c>
      <c r="D2776" s="34" t="s">
        <v>170</v>
      </c>
      <c r="E2776" s="34" t="s">
        <v>168</v>
      </c>
      <c r="F2776" s="35">
        <v>16.95</v>
      </c>
      <c r="G2776" s="36">
        <v>0</v>
      </c>
      <c r="H2776" s="35">
        <v>16.95</v>
      </c>
      <c r="I2776" s="35">
        <v>6.53</v>
      </c>
      <c r="J2776">
        <v>20</v>
      </c>
      <c r="K2776">
        <v>3014</v>
      </c>
      <c r="L2776" s="37">
        <f t="shared" si="129"/>
        <v>339</v>
      </c>
      <c r="M2776" s="35">
        <f t="shared" si="130"/>
        <v>0</v>
      </c>
      <c r="N2776" s="35">
        <f t="shared" si="131"/>
        <v>208.39999999999998</v>
      </c>
    </row>
    <row r="2777" spans="1:14">
      <c r="A2777" s="33">
        <v>41372</v>
      </c>
      <c r="B2777" s="29">
        <v>1883</v>
      </c>
      <c r="C2777">
        <v>3</v>
      </c>
      <c r="D2777" s="34" t="s">
        <v>167</v>
      </c>
      <c r="E2777" s="34" t="s">
        <v>168</v>
      </c>
      <c r="F2777" s="35">
        <v>59.95</v>
      </c>
      <c r="G2777" s="36">
        <v>0</v>
      </c>
      <c r="H2777" s="35">
        <v>59.95</v>
      </c>
      <c r="I2777" s="35">
        <v>28.73</v>
      </c>
      <c r="J2777">
        <v>5</v>
      </c>
      <c r="K2777">
        <v>3011</v>
      </c>
      <c r="L2777" s="37">
        <f t="shared" si="129"/>
        <v>299.75</v>
      </c>
      <c r="M2777" s="35">
        <f t="shared" si="130"/>
        <v>0</v>
      </c>
      <c r="N2777" s="35">
        <f t="shared" si="131"/>
        <v>156.10000000000002</v>
      </c>
    </row>
    <row r="2778" spans="1:14">
      <c r="A2778" s="33">
        <v>41372</v>
      </c>
      <c r="B2778" s="29">
        <v>1884</v>
      </c>
      <c r="C2778">
        <v>4</v>
      </c>
      <c r="D2778" s="34" t="s">
        <v>167</v>
      </c>
      <c r="E2778" s="34" t="s">
        <v>168</v>
      </c>
      <c r="F2778" s="35">
        <v>73.95</v>
      </c>
      <c r="G2778" s="36">
        <v>0</v>
      </c>
      <c r="H2778" s="35">
        <v>73.95</v>
      </c>
      <c r="I2778" s="35">
        <v>38.86</v>
      </c>
      <c r="J2778">
        <v>2</v>
      </c>
      <c r="K2778">
        <v>3027</v>
      </c>
      <c r="L2778" s="37">
        <f t="shared" si="129"/>
        <v>147.9</v>
      </c>
      <c r="M2778" s="35">
        <f t="shared" si="130"/>
        <v>0</v>
      </c>
      <c r="N2778" s="35">
        <f t="shared" si="131"/>
        <v>70.180000000000007</v>
      </c>
    </row>
    <row r="2779" spans="1:14">
      <c r="A2779" s="33">
        <v>41372</v>
      </c>
      <c r="B2779" s="29">
        <v>1885</v>
      </c>
      <c r="C2779">
        <v>34</v>
      </c>
      <c r="D2779" s="34" t="s">
        <v>169</v>
      </c>
      <c r="E2779" s="34" t="s">
        <v>168</v>
      </c>
      <c r="F2779" s="35">
        <v>37.950000000000003</v>
      </c>
      <c r="G2779" s="36">
        <v>0</v>
      </c>
      <c r="H2779" s="35">
        <v>37.950000000000003</v>
      </c>
      <c r="I2779" s="35">
        <v>15.35</v>
      </c>
      <c r="J2779">
        <v>10</v>
      </c>
      <c r="K2779">
        <v>3023</v>
      </c>
      <c r="L2779" s="37">
        <f t="shared" si="129"/>
        <v>379.5</v>
      </c>
      <c r="M2779" s="35">
        <f t="shared" si="130"/>
        <v>0</v>
      </c>
      <c r="N2779" s="35">
        <f t="shared" si="131"/>
        <v>226</v>
      </c>
    </row>
    <row r="2780" spans="1:14">
      <c r="A2780" s="33">
        <v>41372</v>
      </c>
      <c r="B2780" s="29">
        <v>1885</v>
      </c>
      <c r="C2780">
        <v>5</v>
      </c>
      <c r="D2780" s="34" t="s">
        <v>169</v>
      </c>
      <c r="E2780" s="34" t="s">
        <v>168</v>
      </c>
      <c r="F2780" s="35">
        <v>24.95</v>
      </c>
      <c r="G2780" s="36">
        <v>0</v>
      </c>
      <c r="H2780" s="35">
        <v>24.95</v>
      </c>
      <c r="I2780" s="35">
        <v>12.27</v>
      </c>
      <c r="J2780">
        <v>11</v>
      </c>
      <c r="K2780">
        <v>3023</v>
      </c>
      <c r="L2780" s="37">
        <f t="shared" si="129"/>
        <v>274.45</v>
      </c>
      <c r="M2780" s="35">
        <f t="shared" si="130"/>
        <v>0</v>
      </c>
      <c r="N2780" s="35">
        <f t="shared" si="131"/>
        <v>139.47999999999999</v>
      </c>
    </row>
    <row r="2781" spans="1:14">
      <c r="A2781" s="33">
        <v>41372</v>
      </c>
      <c r="B2781" s="29">
        <v>1886</v>
      </c>
      <c r="C2781">
        <v>49</v>
      </c>
      <c r="D2781" s="34" t="s">
        <v>170</v>
      </c>
      <c r="E2781" s="34" t="s">
        <v>168</v>
      </c>
      <c r="F2781" s="35">
        <v>63.95</v>
      </c>
      <c r="G2781" s="36">
        <v>0</v>
      </c>
      <c r="H2781" s="35">
        <v>63.95</v>
      </c>
      <c r="I2781" s="35">
        <v>27.1</v>
      </c>
      <c r="J2781">
        <v>6</v>
      </c>
      <c r="K2781">
        <v>3023</v>
      </c>
      <c r="L2781" s="37">
        <f t="shared" si="129"/>
        <v>383.70000000000005</v>
      </c>
      <c r="M2781" s="35">
        <f t="shared" si="130"/>
        <v>0</v>
      </c>
      <c r="N2781" s="35">
        <f t="shared" si="131"/>
        <v>221.10000000000002</v>
      </c>
    </row>
    <row r="2782" spans="1:14">
      <c r="A2782" s="33">
        <v>41372</v>
      </c>
      <c r="B2782" s="29">
        <v>1886</v>
      </c>
      <c r="C2782">
        <v>6</v>
      </c>
      <c r="D2782" s="34" t="s">
        <v>170</v>
      </c>
      <c r="E2782" s="34" t="s">
        <v>168</v>
      </c>
      <c r="F2782" s="35">
        <v>55.95</v>
      </c>
      <c r="G2782" s="36">
        <v>0</v>
      </c>
      <c r="H2782" s="35">
        <v>55.95</v>
      </c>
      <c r="I2782" s="35">
        <v>16.059999999999999</v>
      </c>
      <c r="J2782">
        <v>7</v>
      </c>
      <c r="K2782">
        <v>3023</v>
      </c>
      <c r="L2782" s="37">
        <f t="shared" si="129"/>
        <v>391.65000000000003</v>
      </c>
      <c r="M2782" s="35">
        <f t="shared" si="130"/>
        <v>0</v>
      </c>
      <c r="N2782" s="35">
        <f t="shared" si="131"/>
        <v>279.23</v>
      </c>
    </row>
    <row r="2783" spans="1:14">
      <c r="A2783" s="33">
        <v>41372</v>
      </c>
      <c r="B2783" s="29">
        <v>1887</v>
      </c>
      <c r="C2783">
        <v>30</v>
      </c>
      <c r="D2783" s="34" t="s">
        <v>170</v>
      </c>
      <c r="E2783" s="34" t="s">
        <v>168</v>
      </c>
      <c r="F2783" s="35">
        <v>10.95</v>
      </c>
      <c r="G2783" s="36">
        <v>0.1</v>
      </c>
      <c r="H2783" s="35">
        <v>9.86</v>
      </c>
      <c r="I2783" s="35">
        <v>4.8</v>
      </c>
      <c r="J2783">
        <v>6</v>
      </c>
      <c r="K2783">
        <v>3023</v>
      </c>
      <c r="L2783" s="37">
        <f t="shared" si="129"/>
        <v>59.16</v>
      </c>
      <c r="M2783" s="35">
        <f t="shared" si="130"/>
        <v>1.0899999999999999</v>
      </c>
      <c r="N2783" s="35">
        <f t="shared" si="131"/>
        <v>30.36</v>
      </c>
    </row>
    <row r="2784" spans="1:14">
      <c r="A2784" s="33">
        <v>41372</v>
      </c>
      <c r="B2784" s="29">
        <v>1888</v>
      </c>
      <c r="C2784">
        <v>6</v>
      </c>
      <c r="D2784" s="34" t="s">
        <v>167</v>
      </c>
      <c r="E2784" s="34" t="s">
        <v>168</v>
      </c>
      <c r="F2784" s="35">
        <v>55.95</v>
      </c>
      <c r="G2784" s="36">
        <v>0</v>
      </c>
      <c r="H2784" s="35">
        <v>55.95</v>
      </c>
      <c r="I2784" s="35">
        <v>16.059999999999999</v>
      </c>
      <c r="J2784">
        <v>30</v>
      </c>
      <c r="K2784">
        <v>3018</v>
      </c>
      <c r="L2784" s="37">
        <f t="shared" si="129"/>
        <v>1678.5</v>
      </c>
      <c r="M2784" s="35">
        <f t="shared" si="130"/>
        <v>0</v>
      </c>
      <c r="N2784" s="35">
        <f t="shared" si="131"/>
        <v>1196.7</v>
      </c>
    </row>
    <row r="2785" spans="1:14">
      <c r="A2785" s="33">
        <v>41372</v>
      </c>
      <c r="B2785" s="29">
        <v>1888</v>
      </c>
      <c r="C2785">
        <v>14</v>
      </c>
      <c r="D2785" s="34" t="s">
        <v>167</v>
      </c>
      <c r="E2785" s="34" t="s">
        <v>168</v>
      </c>
      <c r="F2785" s="35">
        <v>31.95</v>
      </c>
      <c r="G2785" s="36">
        <v>0.1</v>
      </c>
      <c r="H2785" s="35">
        <v>28.76</v>
      </c>
      <c r="I2785" s="35">
        <v>17.38</v>
      </c>
      <c r="J2785">
        <v>5</v>
      </c>
      <c r="K2785">
        <v>3018</v>
      </c>
      <c r="L2785" s="37">
        <f t="shared" si="129"/>
        <v>143.80000000000001</v>
      </c>
      <c r="M2785" s="35">
        <f t="shared" si="130"/>
        <v>3.1899999999999977</v>
      </c>
      <c r="N2785" s="35">
        <f t="shared" si="131"/>
        <v>56.900000000000013</v>
      </c>
    </row>
    <row r="2786" spans="1:14">
      <c r="A2786" s="33">
        <v>41372</v>
      </c>
      <c r="B2786" s="29">
        <v>1889</v>
      </c>
      <c r="C2786">
        <v>31</v>
      </c>
      <c r="D2786" s="34" t="s">
        <v>169</v>
      </c>
      <c r="E2786" s="34" t="s">
        <v>168</v>
      </c>
      <c r="F2786" s="35">
        <v>0.95</v>
      </c>
      <c r="G2786" s="36">
        <v>0</v>
      </c>
      <c r="H2786" s="35">
        <v>0.95</v>
      </c>
      <c r="I2786" s="35">
        <v>0.34</v>
      </c>
      <c r="J2786">
        <v>2</v>
      </c>
      <c r="K2786">
        <v>3029</v>
      </c>
      <c r="L2786" s="37">
        <f t="shared" si="129"/>
        <v>1.9</v>
      </c>
      <c r="M2786" s="35">
        <f t="shared" si="130"/>
        <v>0</v>
      </c>
      <c r="N2786" s="35">
        <f t="shared" si="131"/>
        <v>1.2199999999999998</v>
      </c>
    </row>
    <row r="2787" spans="1:14">
      <c r="A2787" s="33">
        <v>41372</v>
      </c>
      <c r="B2787" s="29">
        <v>1890</v>
      </c>
      <c r="C2787">
        <v>39</v>
      </c>
      <c r="D2787" s="34" t="s">
        <v>167</v>
      </c>
      <c r="E2787" s="34" t="s">
        <v>168</v>
      </c>
      <c r="F2787" s="35">
        <v>26.95</v>
      </c>
      <c r="G2787" s="36">
        <v>0</v>
      </c>
      <c r="H2787" s="35">
        <v>26.95</v>
      </c>
      <c r="I2787" s="35">
        <v>12.24</v>
      </c>
      <c r="J2787">
        <v>16</v>
      </c>
      <c r="K2787">
        <v>3012</v>
      </c>
      <c r="L2787" s="37">
        <f t="shared" si="129"/>
        <v>431.2</v>
      </c>
      <c r="M2787" s="35">
        <f t="shared" si="130"/>
        <v>0</v>
      </c>
      <c r="N2787" s="35">
        <f t="shared" si="131"/>
        <v>235.35999999999999</v>
      </c>
    </row>
    <row r="2788" spans="1:14">
      <c r="A2788" s="33">
        <v>41372</v>
      </c>
      <c r="B2788" s="29">
        <v>1891</v>
      </c>
      <c r="C2788">
        <v>41</v>
      </c>
      <c r="D2788" s="34" t="s">
        <v>167</v>
      </c>
      <c r="E2788" s="34" t="s">
        <v>168</v>
      </c>
      <c r="F2788" s="35">
        <v>18.95</v>
      </c>
      <c r="G2788" s="36">
        <v>0</v>
      </c>
      <c r="H2788" s="35">
        <v>18.95</v>
      </c>
      <c r="I2788" s="35">
        <v>9.98</v>
      </c>
      <c r="J2788">
        <v>4</v>
      </c>
      <c r="K2788">
        <v>3025</v>
      </c>
      <c r="L2788" s="37">
        <f t="shared" si="129"/>
        <v>75.8</v>
      </c>
      <c r="M2788" s="35">
        <f t="shared" si="130"/>
        <v>0</v>
      </c>
      <c r="N2788" s="35">
        <f t="shared" si="131"/>
        <v>35.879999999999995</v>
      </c>
    </row>
    <row r="2789" spans="1:14">
      <c r="A2789" s="33">
        <v>41372</v>
      </c>
      <c r="B2789" s="29">
        <v>1892</v>
      </c>
      <c r="C2789">
        <v>20</v>
      </c>
      <c r="D2789" s="34" t="s">
        <v>169</v>
      </c>
      <c r="E2789" s="34" t="s">
        <v>168</v>
      </c>
      <c r="F2789" s="35">
        <v>16.95</v>
      </c>
      <c r="G2789" s="36">
        <v>0.1</v>
      </c>
      <c r="H2789" s="35">
        <v>15.26</v>
      </c>
      <c r="I2789" s="35">
        <v>6.76</v>
      </c>
      <c r="J2789">
        <v>31</v>
      </c>
      <c r="K2789">
        <v>3028</v>
      </c>
      <c r="L2789" s="37">
        <f t="shared" si="129"/>
        <v>473.06</v>
      </c>
      <c r="M2789" s="35">
        <f t="shared" si="130"/>
        <v>1.6899999999999995</v>
      </c>
      <c r="N2789" s="35">
        <f t="shared" si="131"/>
        <v>263.5</v>
      </c>
    </row>
    <row r="2790" spans="1:14">
      <c r="A2790" s="33">
        <v>41372</v>
      </c>
      <c r="B2790" s="29">
        <v>1892</v>
      </c>
      <c r="C2790">
        <v>23</v>
      </c>
      <c r="D2790" s="34" t="s">
        <v>169</v>
      </c>
      <c r="E2790" s="34" t="s">
        <v>168</v>
      </c>
      <c r="F2790" s="35">
        <v>2.95</v>
      </c>
      <c r="G2790" s="36">
        <v>0.2</v>
      </c>
      <c r="H2790" s="35">
        <v>2.36</v>
      </c>
      <c r="I2790" s="35">
        <v>1.68</v>
      </c>
      <c r="J2790">
        <v>6</v>
      </c>
      <c r="K2790">
        <v>3028</v>
      </c>
      <c r="L2790" s="37">
        <f t="shared" si="129"/>
        <v>14.16</v>
      </c>
      <c r="M2790" s="35">
        <f t="shared" si="130"/>
        <v>0.5900000000000003</v>
      </c>
      <c r="N2790" s="35">
        <f t="shared" si="131"/>
        <v>4.08</v>
      </c>
    </row>
    <row r="2791" spans="1:14">
      <c r="A2791" s="33">
        <v>41372</v>
      </c>
      <c r="B2791" s="29">
        <v>1893</v>
      </c>
      <c r="C2791">
        <v>11</v>
      </c>
      <c r="D2791" s="34" t="s">
        <v>167</v>
      </c>
      <c r="E2791" s="34" t="s">
        <v>168</v>
      </c>
      <c r="F2791" s="35">
        <v>65.95</v>
      </c>
      <c r="G2791" s="36">
        <v>0.1</v>
      </c>
      <c r="H2791" s="35">
        <v>59.36</v>
      </c>
      <c r="I2791" s="35">
        <v>37.97</v>
      </c>
      <c r="J2791">
        <v>1</v>
      </c>
      <c r="K2791">
        <v>3030</v>
      </c>
      <c r="L2791" s="37">
        <f t="shared" si="129"/>
        <v>59.36</v>
      </c>
      <c r="M2791" s="35">
        <f t="shared" si="130"/>
        <v>6.5900000000000034</v>
      </c>
      <c r="N2791" s="35">
        <f t="shared" si="131"/>
        <v>21.39</v>
      </c>
    </row>
    <row r="2792" spans="1:14">
      <c r="A2792" s="33">
        <v>41372</v>
      </c>
      <c r="B2792" s="29">
        <v>1893</v>
      </c>
      <c r="C2792">
        <v>46</v>
      </c>
      <c r="D2792" s="34" t="s">
        <v>167</v>
      </c>
      <c r="E2792" s="34" t="s">
        <v>168</v>
      </c>
      <c r="F2792" s="35">
        <v>55.95</v>
      </c>
      <c r="G2792" s="36">
        <v>0</v>
      </c>
      <c r="H2792" s="35">
        <v>55.95</v>
      </c>
      <c r="I2792" s="35">
        <v>32.47</v>
      </c>
      <c r="J2792">
        <v>9</v>
      </c>
      <c r="K2792">
        <v>3030</v>
      </c>
      <c r="L2792" s="37">
        <f t="shared" si="129"/>
        <v>503.55</v>
      </c>
      <c r="M2792" s="35">
        <f t="shared" si="130"/>
        <v>0</v>
      </c>
      <c r="N2792" s="35">
        <f t="shared" si="131"/>
        <v>211.32000000000005</v>
      </c>
    </row>
    <row r="2793" spans="1:14">
      <c r="A2793" s="33">
        <v>41372</v>
      </c>
      <c r="B2793" s="29">
        <v>1894</v>
      </c>
      <c r="C2793">
        <v>41</v>
      </c>
      <c r="D2793" s="34" t="s">
        <v>169</v>
      </c>
      <c r="E2793" s="34" t="s">
        <v>168</v>
      </c>
      <c r="F2793" s="35">
        <v>18.95</v>
      </c>
      <c r="G2793" s="36">
        <v>0</v>
      </c>
      <c r="H2793" s="35">
        <v>18.95</v>
      </c>
      <c r="I2793" s="35">
        <v>9.98</v>
      </c>
      <c r="J2793">
        <v>16</v>
      </c>
      <c r="K2793">
        <v>3016</v>
      </c>
      <c r="L2793" s="37">
        <f t="shared" si="129"/>
        <v>303.2</v>
      </c>
      <c r="M2793" s="35">
        <f t="shared" si="130"/>
        <v>0</v>
      </c>
      <c r="N2793" s="35">
        <f t="shared" si="131"/>
        <v>143.51999999999998</v>
      </c>
    </row>
    <row r="2794" spans="1:14">
      <c r="A2794" s="33">
        <v>41372</v>
      </c>
      <c r="B2794" s="29">
        <v>1895</v>
      </c>
      <c r="C2794">
        <v>2</v>
      </c>
      <c r="D2794" s="34" t="s">
        <v>167</v>
      </c>
      <c r="E2794" s="34" t="s">
        <v>168</v>
      </c>
      <c r="F2794" s="35">
        <v>44.95</v>
      </c>
      <c r="G2794" s="36">
        <v>0</v>
      </c>
      <c r="H2794" s="35">
        <v>44.95</v>
      </c>
      <c r="I2794" s="35">
        <v>27.95</v>
      </c>
      <c r="J2794">
        <v>5</v>
      </c>
      <c r="K2794">
        <v>3032</v>
      </c>
      <c r="L2794" s="37">
        <f t="shared" si="129"/>
        <v>224.75</v>
      </c>
      <c r="M2794" s="35">
        <f t="shared" si="130"/>
        <v>0</v>
      </c>
      <c r="N2794" s="35">
        <f t="shared" si="131"/>
        <v>85.000000000000014</v>
      </c>
    </row>
    <row r="2795" spans="1:14">
      <c r="A2795" s="33">
        <v>41372</v>
      </c>
      <c r="B2795" s="29">
        <v>1896</v>
      </c>
      <c r="C2795">
        <v>42</v>
      </c>
      <c r="D2795" s="34" t="s">
        <v>169</v>
      </c>
      <c r="E2795" s="34" t="s">
        <v>168</v>
      </c>
      <c r="F2795" s="35">
        <v>35.950000000000003</v>
      </c>
      <c r="G2795" s="36">
        <v>0</v>
      </c>
      <c r="H2795" s="35">
        <v>35.950000000000003</v>
      </c>
      <c r="I2795" s="35">
        <v>20.25</v>
      </c>
      <c r="J2795">
        <v>1</v>
      </c>
      <c r="K2795">
        <v>3017</v>
      </c>
      <c r="L2795" s="37">
        <f t="shared" si="129"/>
        <v>35.950000000000003</v>
      </c>
      <c r="M2795" s="35">
        <f t="shared" si="130"/>
        <v>0</v>
      </c>
      <c r="N2795" s="35">
        <f t="shared" si="131"/>
        <v>15.700000000000003</v>
      </c>
    </row>
    <row r="2796" spans="1:14">
      <c r="A2796" s="33">
        <v>41372</v>
      </c>
      <c r="B2796" s="29">
        <v>1897</v>
      </c>
      <c r="C2796">
        <v>7</v>
      </c>
      <c r="D2796" s="34" t="s">
        <v>167</v>
      </c>
      <c r="E2796" s="34" t="s">
        <v>168</v>
      </c>
      <c r="F2796" s="35">
        <v>20.95</v>
      </c>
      <c r="G2796" s="36">
        <v>0.1</v>
      </c>
      <c r="H2796" s="35">
        <v>18.86</v>
      </c>
      <c r="I2796" s="35">
        <v>10.039999999999999</v>
      </c>
      <c r="J2796">
        <v>5</v>
      </c>
      <c r="K2796">
        <v>3027</v>
      </c>
      <c r="L2796" s="37">
        <f t="shared" si="129"/>
        <v>94.3</v>
      </c>
      <c r="M2796" s="35">
        <f t="shared" si="130"/>
        <v>2.09</v>
      </c>
      <c r="N2796" s="35">
        <f t="shared" si="131"/>
        <v>44.1</v>
      </c>
    </row>
    <row r="2797" spans="1:14">
      <c r="A2797" s="33">
        <v>41372</v>
      </c>
      <c r="B2797" s="29">
        <v>1898</v>
      </c>
      <c r="C2797">
        <v>7</v>
      </c>
      <c r="D2797" s="34" t="s">
        <v>170</v>
      </c>
      <c r="E2797" s="34" t="s">
        <v>168</v>
      </c>
      <c r="F2797" s="35">
        <v>20.95</v>
      </c>
      <c r="G2797" s="36">
        <v>0</v>
      </c>
      <c r="H2797" s="35">
        <v>20.95</v>
      </c>
      <c r="I2797" s="35">
        <v>10.039999999999999</v>
      </c>
      <c r="J2797">
        <v>14</v>
      </c>
      <c r="K2797">
        <v>3025</v>
      </c>
      <c r="L2797" s="37">
        <f t="shared" si="129"/>
        <v>293.3</v>
      </c>
      <c r="M2797" s="35">
        <f t="shared" si="130"/>
        <v>0</v>
      </c>
      <c r="N2797" s="35">
        <f t="shared" si="131"/>
        <v>152.74</v>
      </c>
    </row>
    <row r="2798" spans="1:14">
      <c r="A2798" s="33">
        <v>41372</v>
      </c>
      <c r="B2798" s="29">
        <v>1899</v>
      </c>
      <c r="C2798">
        <v>10</v>
      </c>
      <c r="D2798" s="34" t="s">
        <v>170</v>
      </c>
      <c r="E2798" s="34" t="s">
        <v>168</v>
      </c>
      <c r="F2798" s="35">
        <v>34.950000000000003</v>
      </c>
      <c r="G2798" s="36">
        <v>0</v>
      </c>
      <c r="H2798" s="35">
        <v>34.950000000000003</v>
      </c>
      <c r="I2798" s="35">
        <v>22.13</v>
      </c>
      <c r="J2798">
        <v>17</v>
      </c>
      <c r="K2798">
        <v>3015</v>
      </c>
      <c r="L2798" s="37">
        <f t="shared" si="129"/>
        <v>594.15000000000009</v>
      </c>
      <c r="M2798" s="35">
        <f t="shared" si="130"/>
        <v>0</v>
      </c>
      <c r="N2798" s="35">
        <f t="shared" si="131"/>
        <v>217.94000000000005</v>
      </c>
    </row>
    <row r="2799" spans="1:14">
      <c r="A2799" s="33">
        <v>41372</v>
      </c>
      <c r="B2799" s="29">
        <v>1900</v>
      </c>
      <c r="C2799">
        <v>11</v>
      </c>
      <c r="D2799" s="34" t="s">
        <v>169</v>
      </c>
      <c r="E2799" s="34" t="s">
        <v>168</v>
      </c>
      <c r="F2799" s="35">
        <v>65.95</v>
      </c>
      <c r="G2799" s="36">
        <v>0</v>
      </c>
      <c r="H2799" s="35">
        <v>65.95</v>
      </c>
      <c r="I2799" s="35">
        <v>37.97</v>
      </c>
      <c r="J2799">
        <v>17</v>
      </c>
      <c r="K2799">
        <v>3016</v>
      </c>
      <c r="L2799" s="37">
        <f t="shared" si="129"/>
        <v>1121.1500000000001</v>
      </c>
      <c r="M2799" s="35">
        <f t="shared" si="130"/>
        <v>0</v>
      </c>
      <c r="N2799" s="35">
        <f t="shared" si="131"/>
        <v>475.66000000000008</v>
      </c>
    </row>
    <row r="2800" spans="1:14">
      <c r="A2800" s="33">
        <v>41372</v>
      </c>
      <c r="B2800" s="29">
        <v>1901</v>
      </c>
      <c r="C2800">
        <v>16</v>
      </c>
      <c r="D2800" s="34" t="s">
        <v>170</v>
      </c>
      <c r="E2800" s="34" t="s">
        <v>168</v>
      </c>
      <c r="F2800" s="35">
        <v>27.95</v>
      </c>
      <c r="G2800" s="36">
        <v>0</v>
      </c>
      <c r="H2800" s="35">
        <v>27.95</v>
      </c>
      <c r="I2800" s="35">
        <v>15.85</v>
      </c>
      <c r="J2800">
        <v>2</v>
      </c>
      <c r="K2800">
        <v>3029</v>
      </c>
      <c r="L2800" s="37">
        <f t="shared" si="129"/>
        <v>55.9</v>
      </c>
      <c r="M2800" s="35">
        <f t="shared" si="130"/>
        <v>0</v>
      </c>
      <c r="N2800" s="35">
        <f t="shared" si="131"/>
        <v>24.2</v>
      </c>
    </row>
    <row r="2801" spans="1:14">
      <c r="A2801" s="33">
        <v>41372</v>
      </c>
      <c r="B2801" s="29">
        <v>1901</v>
      </c>
      <c r="C2801">
        <v>44</v>
      </c>
      <c r="D2801" s="34" t="s">
        <v>170</v>
      </c>
      <c r="E2801" s="34" t="s">
        <v>168</v>
      </c>
      <c r="F2801" s="35">
        <v>38.950000000000003</v>
      </c>
      <c r="G2801" s="36">
        <v>0</v>
      </c>
      <c r="H2801" s="35">
        <v>38.950000000000003</v>
      </c>
      <c r="I2801" s="35">
        <v>24.76</v>
      </c>
      <c r="J2801">
        <v>26</v>
      </c>
      <c r="K2801">
        <v>3029</v>
      </c>
      <c r="L2801" s="37">
        <f t="shared" si="129"/>
        <v>1012.7</v>
      </c>
      <c r="M2801" s="35">
        <f t="shared" si="130"/>
        <v>0</v>
      </c>
      <c r="N2801" s="35">
        <f t="shared" si="131"/>
        <v>368.94000000000005</v>
      </c>
    </row>
    <row r="2802" spans="1:14">
      <c r="A2802" s="33">
        <v>41372</v>
      </c>
      <c r="B2802" s="29">
        <v>1902</v>
      </c>
      <c r="C2802">
        <v>23</v>
      </c>
      <c r="D2802" s="34" t="s">
        <v>170</v>
      </c>
      <c r="E2802" s="34" t="s">
        <v>168</v>
      </c>
      <c r="F2802" s="35">
        <v>2.95</v>
      </c>
      <c r="G2802" s="36">
        <v>0</v>
      </c>
      <c r="H2802" s="35">
        <v>2.95</v>
      </c>
      <c r="I2802" s="35">
        <v>1.68</v>
      </c>
      <c r="J2802">
        <v>11</v>
      </c>
      <c r="K2802">
        <v>3023</v>
      </c>
      <c r="L2802" s="37">
        <f t="shared" si="129"/>
        <v>32.450000000000003</v>
      </c>
      <c r="M2802" s="35">
        <f t="shared" si="130"/>
        <v>0</v>
      </c>
      <c r="N2802" s="35">
        <f t="shared" si="131"/>
        <v>13.970000000000002</v>
      </c>
    </row>
    <row r="2803" spans="1:14">
      <c r="A2803" s="33">
        <v>41372</v>
      </c>
      <c r="B2803" s="29">
        <v>1902</v>
      </c>
      <c r="C2803">
        <v>25</v>
      </c>
      <c r="D2803" s="34" t="s">
        <v>170</v>
      </c>
      <c r="E2803" s="34" t="s">
        <v>168</v>
      </c>
      <c r="F2803" s="35">
        <v>0.95</v>
      </c>
      <c r="G2803" s="36">
        <v>0</v>
      </c>
      <c r="H2803" s="35">
        <v>0.95</v>
      </c>
      <c r="I2803" s="35">
        <v>0.35</v>
      </c>
      <c r="J2803">
        <v>17</v>
      </c>
      <c r="K2803">
        <v>3023</v>
      </c>
      <c r="L2803" s="37">
        <f t="shared" si="129"/>
        <v>16.149999999999999</v>
      </c>
      <c r="M2803" s="35">
        <f t="shared" si="130"/>
        <v>0</v>
      </c>
      <c r="N2803" s="35">
        <f t="shared" si="131"/>
        <v>10.199999999999999</v>
      </c>
    </row>
    <row r="2804" spans="1:14">
      <c r="A2804" s="33">
        <v>41372</v>
      </c>
      <c r="B2804" s="29">
        <v>1902</v>
      </c>
      <c r="C2804">
        <v>11</v>
      </c>
      <c r="D2804" s="34" t="s">
        <v>170</v>
      </c>
      <c r="E2804" s="34" t="s">
        <v>168</v>
      </c>
      <c r="F2804" s="35">
        <v>65.95</v>
      </c>
      <c r="G2804" s="36">
        <v>0.1</v>
      </c>
      <c r="H2804" s="35">
        <v>59.36</v>
      </c>
      <c r="I2804" s="35">
        <v>37.97</v>
      </c>
      <c r="J2804">
        <v>15</v>
      </c>
      <c r="K2804">
        <v>3023</v>
      </c>
      <c r="L2804" s="37">
        <f t="shared" si="129"/>
        <v>890.4</v>
      </c>
      <c r="M2804" s="35">
        <f t="shared" si="130"/>
        <v>6.5900000000000034</v>
      </c>
      <c r="N2804" s="35">
        <f t="shared" si="131"/>
        <v>320.85000000000002</v>
      </c>
    </row>
    <row r="2805" spans="1:14">
      <c r="A2805" s="33">
        <v>41372</v>
      </c>
      <c r="B2805" s="29">
        <v>1903</v>
      </c>
      <c r="C2805">
        <v>3</v>
      </c>
      <c r="D2805" s="34" t="s">
        <v>169</v>
      </c>
      <c r="E2805" s="34" t="s">
        <v>168</v>
      </c>
      <c r="F2805" s="35">
        <v>59.95</v>
      </c>
      <c r="G2805" s="36">
        <v>0</v>
      </c>
      <c r="H2805" s="35">
        <v>59.95</v>
      </c>
      <c r="I2805" s="35">
        <v>28.73</v>
      </c>
      <c r="J2805">
        <v>20</v>
      </c>
      <c r="K2805">
        <v>3015</v>
      </c>
      <c r="L2805" s="37">
        <f t="shared" si="129"/>
        <v>1199</v>
      </c>
      <c r="M2805" s="35">
        <f t="shared" si="130"/>
        <v>0</v>
      </c>
      <c r="N2805" s="35">
        <f t="shared" si="131"/>
        <v>624.40000000000009</v>
      </c>
    </row>
    <row r="2806" spans="1:14">
      <c r="A2806" s="33">
        <v>41372</v>
      </c>
      <c r="B2806" s="29">
        <v>1904</v>
      </c>
      <c r="C2806">
        <v>50</v>
      </c>
      <c r="D2806" s="34" t="s">
        <v>167</v>
      </c>
      <c r="E2806" s="34" t="s">
        <v>168</v>
      </c>
      <c r="F2806" s="35">
        <v>24.95</v>
      </c>
      <c r="G2806" s="36">
        <v>0</v>
      </c>
      <c r="H2806" s="35">
        <v>24.95</v>
      </c>
      <c r="I2806" s="35">
        <v>12.14</v>
      </c>
      <c r="J2806">
        <v>2</v>
      </c>
      <c r="K2806">
        <v>3014</v>
      </c>
      <c r="L2806" s="37">
        <f t="shared" si="129"/>
        <v>49.9</v>
      </c>
      <c r="M2806" s="35">
        <f t="shared" si="130"/>
        <v>0</v>
      </c>
      <c r="N2806" s="35">
        <f t="shared" si="131"/>
        <v>25.619999999999997</v>
      </c>
    </row>
    <row r="2807" spans="1:14">
      <c r="A2807" s="33">
        <v>41372</v>
      </c>
      <c r="B2807" s="29">
        <v>1905</v>
      </c>
      <c r="C2807">
        <v>7</v>
      </c>
      <c r="D2807" s="34" t="s">
        <v>169</v>
      </c>
      <c r="E2807" s="34" t="s">
        <v>168</v>
      </c>
      <c r="F2807" s="35">
        <v>20.95</v>
      </c>
      <c r="G2807" s="36">
        <v>0</v>
      </c>
      <c r="H2807" s="35">
        <v>20.95</v>
      </c>
      <c r="I2807" s="35">
        <v>10.039999999999999</v>
      </c>
      <c r="J2807">
        <v>1</v>
      </c>
      <c r="K2807">
        <v>3020</v>
      </c>
      <c r="L2807" s="37">
        <f t="shared" si="129"/>
        <v>20.95</v>
      </c>
      <c r="M2807" s="35">
        <f t="shared" si="130"/>
        <v>0</v>
      </c>
      <c r="N2807" s="35">
        <f t="shared" si="131"/>
        <v>10.91</v>
      </c>
    </row>
    <row r="2808" spans="1:14">
      <c r="A2808" s="33">
        <v>41372</v>
      </c>
      <c r="B2808" s="29">
        <v>1906</v>
      </c>
      <c r="C2808">
        <v>50</v>
      </c>
      <c r="D2808" s="34" t="s">
        <v>170</v>
      </c>
      <c r="E2808" s="34" t="s">
        <v>168</v>
      </c>
      <c r="F2808" s="35">
        <v>24.95</v>
      </c>
      <c r="G2808" s="36">
        <v>0</v>
      </c>
      <c r="H2808" s="35">
        <v>24.95</v>
      </c>
      <c r="I2808" s="35">
        <v>12.14</v>
      </c>
      <c r="J2808">
        <v>4</v>
      </c>
      <c r="K2808">
        <v>3031</v>
      </c>
      <c r="L2808" s="37">
        <f t="shared" si="129"/>
        <v>99.8</v>
      </c>
      <c r="M2808" s="35">
        <f t="shared" si="130"/>
        <v>0</v>
      </c>
      <c r="N2808" s="35">
        <f t="shared" si="131"/>
        <v>51.239999999999995</v>
      </c>
    </row>
    <row r="2809" spans="1:14">
      <c r="A2809" s="33">
        <v>41372</v>
      </c>
      <c r="B2809" s="29">
        <v>1907</v>
      </c>
      <c r="C2809">
        <v>1</v>
      </c>
      <c r="D2809" s="34" t="s">
        <v>170</v>
      </c>
      <c r="E2809" s="34" t="s">
        <v>168</v>
      </c>
      <c r="F2809" s="35">
        <v>43.95</v>
      </c>
      <c r="G2809" s="36">
        <v>0</v>
      </c>
      <c r="H2809" s="35">
        <v>43.95</v>
      </c>
      <c r="I2809" s="35">
        <v>25.6</v>
      </c>
      <c r="J2809">
        <v>16</v>
      </c>
      <c r="K2809">
        <v>3015</v>
      </c>
      <c r="L2809" s="37">
        <f t="shared" si="129"/>
        <v>703.2</v>
      </c>
      <c r="M2809" s="35">
        <f t="shared" si="130"/>
        <v>0</v>
      </c>
      <c r="N2809" s="35">
        <f t="shared" si="131"/>
        <v>293.60000000000002</v>
      </c>
    </row>
    <row r="2810" spans="1:14">
      <c r="A2810" s="33">
        <v>41372</v>
      </c>
      <c r="B2810" s="29">
        <v>1907</v>
      </c>
      <c r="C2810">
        <v>49</v>
      </c>
      <c r="D2810" s="34" t="s">
        <v>170</v>
      </c>
      <c r="E2810" s="34" t="s">
        <v>168</v>
      </c>
      <c r="F2810" s="35">
        <v>63.95</v>
      </c>
      <c r="G2810" s="36">
        <v>0</v>
      </c>
      <c r="H2810" s="35">
        <v>63.95</v>
      </c>
      <c r="I2810" s="35">
        <v>27.1</v>
      </c>
      <c r="J2810">
        <v>6</v>
      </c>
      <c r="K2810">
        <v>3015</v>
      </c>
      <c r="L2810" s="37">
        <f t="shared" si="129"/>
        <v>383.70000000000005</v>
      </c>
      <c r="M2810" s="35">
        <f t="shared" si="130"/>
        <v>0</v>
      </c>
      <c r="N2810" s="35">
        <f t="shared" si="131"/>
        <v>221.10000000000002</v>
      </c>
    </row>
    <row r="2811" spans="1:14">
      <c r="A2811" s="33">
        <v>41372</v>
      </c>
      <c r="B2811" s="29">
        <v>1907</v>
      </c>
      <c r="C2811">
        <v>13</v>
      </c>
      <c r="D2811" s="34" t="s">
        <v>170</v>
      </c>
      <c r="E2811" s="34" t="s">
        <v>168</v>
      </c>
      <c r="F2811" s="35">
        <v>26.95</v>
      </c>
      <c r="G2811" s="36">
        <v>0.1</v>
      </c>
      <c r="H2811" s="35">
        <v>24.26</v>
      </c>
      <c r="I2811" s="35">
        <v>13.26</v>
      </c>
      <c r="J2811">
        <v>6</v>
      </c>
      <c r="K2811">
        <v>3015</v>
      </c>
      <c r="L2811" s="37">
        <f t="shared" si="129"/>
        <v>145.56</v>
      </c>
      <c r="M2811" s="35">
        <f t="shared" si="130"/>
        <v>2.6899999999999977</v>
      </c>
      <c r="N2811" s="35">
        <f t="shared" si="131"/>
        <v>66.000000000000014</v>
      </c>
    </row>
    <row r="2812" spans="1:14">
      <c r="A2812" s="33">
        <v>41372</v>
      </c>
      <c r="B2812" s="29">
        <v>1908</v>
      </c>
      <c r="C2812">
        <v>50</v>
      </c>
      <c r="D2812" s="34" t="s">
        <v>167</v>
      </c>
      <c r="E2812" s="34" t="s">
        <v>168</v>
      </c>
      <c r="F2812" s="35">
        <v>24.95</v>
      </c>
      <c r="G2812" s="36">
        <v>0</v>
      </c>
      <c r="H2812" s="35">
        <v>24.95</v>
      </c>
      <c r="I2812" s="35">
        <v>12.14</v>
      </c>
      <c r="J2812">
        <v>4</v>
      </c>
      <c r="K2812">
        <v>3021</v>
      </c>
      <c r="L2812" s="37">
        <f t="shared" si="129"/>
        <v>99.8</v>
      </c>
      <c r="M2812" s="35">
        <f t="shared" si="130"/>
        <v>0</v>
      </c>
      <c r="N2812" s="35">
        <f t="shared" si="131"/>
        <v>51.239999999999995</v>
      </c>
    </row>
    <row r="2813" spans="1:14">
      <c r="A2813" s="33">
        <v>41372</v>
      </c>
      <c r="B2813" s="29">
        <v>1909</v>
      </c>
      <c r="C2813">
        <v>11</v>
      </c>
      <c r="D2813" s="34" t="s">
        <v>170</v>
      </c>
      <c r="E2813" s="34" t="s">
        <v>168</v>
      </c>
      <c r="F2813" s="35">
        <v>65.95</v>
      </c>
      <c r="G2813" s="36">
        <v>0</v>
      </c>
      <c r="H2813" s="35">
        <v>65.95</v>
      </c>
      <c r="I2813" s="35">
        <v>37.97</v>
      </c>
      <c r="J2813">
        <v>5</v>
      </c>
      <c r="K2813">
        <v>3014</v>
      </c>
      <c r="L2813" s="37">
        <f t="shared" si="129"/>
        <v>329.75</v>
      </c>
      <c r="M2813" s="35">
        <f t="shared" si="130"/>
        <v>0</v>
      </c>
      <c r="N2813" s="35">
        <f t="shared" si="131"/>
        <v>139.90000000000003</v>
      </c>
    </row>
    <row r="2814" spans="1:14">
      <c r="A2814" s="33">
        <v>41372</v>
      </c>
      <c r="B2814" s="29">
        <v>1909</v>
      </c>
      <c r="C2814">
        <v>44</v>
      </c>
      <c r="D2814" s="34" t="s">
        <v>170</v>
      </c>
      <c r="E2814" s="34" t="s">
        <v>168</v>
      </c>
      <c r="F2814" s="35">
        <v>38.950000000000003</v>
      </c>
      <c r="G2814" s="36">
        <v>0</v>
      </c>
      <c r="H2814" s="35">
        <v>38.950000000000003</v>
      </c>
      <c r="I2814" s="35">
        <v>24.76</v>
      </c>
      <c r="J2814">
        <v>17</v>
      </c>
      <c r="K2814">
        <v>3014</v>
      </c>
      <c r="L2814" s="37">
        <f t="shared" si="129"/>
        <v>662.15000000000009</v>
      </c>
      <c r="M2814" s="35">
        <f t="shared" si="130"/>
        <v>0</v>
      </c>
      <c r="N2814" s="35">
        <f t="shared" si="131"/>
        <v>241.23000000000002</v>
      </c>
    </row>
    <row r="2815" spans="1:14">
      <c r="A2815" s="33">
        <v>41372</v>
      </c>
      <c r="B2815" s="29">
        <v>1910</v>
      </c>
      <c r="C2815">
        <v>45</v>
      </c>
      <c r="D2815" s="34" t="s">
        <v>167</v>
      </c>
      <c r="E2815" s="34" t="s">
        <v>168</v>
      </c>
      <c r="F2815" s="35">
        <v>38.950000000000003</v>
      </c>
      <c r="G2815" s="36">
        <v>0</v>
      </c>
      <c r="H2815" s="35">
        <v>38.950000000000003</v>
      </c>
      <c r="I2815" s="35">
        <v>22.33</v>
      </c>
      <c r="J2815">
        <v>6</v>
      </c>
      <c r="K2815">
        <v>3023</v>
      </c>
      <c r="L2815" s="37">
        <f t="shared" si="129"/>
        <v>233.70000000000002</v>
      </c>
      <c r="M2815" s="35">
        <f t="shared" si="130"/>
        <v>0</v>
      </c>
      <c r="N2815" s="35">
        <f t="shared" si="131"/>
        <v>99.720000000000027</v>
      </c>
    </row>
    <row r="2816" spans="1:14">
      <c r="A2816" s="33">
        <v>41372</v>
      </c>
      <c r="B2816" s="29">
        <v>1911</v>
      </c>
      <c r="C2816">
        <v>36</v>
      </c>
      <c r="D2816" s="34" t="s">
        <v>170</v>
      </c>
      <c r="E2816" s="34" t="s">
        <v>168</v>
      </c>
      <c r="F2816" s="35">
        <v>26.95</v>
      </c>
      <c r="G2816" s="36">
        <v>0</v>
      </c>
      <c r="H2816" s="35">
        <v>26.95</v>
      </c>
      <c r="I2816" s="35">
        <v>12.53</v>
      </c>
      <c r="J2816">
        <v>21</v>
      </c>
      <c r="K2816">
        <v>3010</v>
      </c>
      <c r="L2816" s="37">
        <f t="shared" si="129"/>
        <v>565.94999999999993</v>
      </c>
      <c r="M2816" s="35">
        <f t="shared" si="130"/>
        <v>0</v>
      </c>
      <c r="N2816" s="35">
        <f t="shared" si="131"/>
        <v>302.82</v>
      </c>
    </row>
    <row r="2817" spans="1:14">
      <c r="A2817" s="33">
        <v>41372</v>
      </c>
      <c r="B2817" s="29">
        <v>1912</v>
      </c>
      <c r="C2817">
        <v>27</v>
      </c>
      <c r="D2817" s="34" t="s">
        <v>167</v>
      </c>
      <c r="E2817" s="34" t="s">
        <v>168</v>
      </c>
      <c r="F2817" s="35">
        <v>4.95</v>
      </c>
      <c r="G2817" s="36">
        <v>0.1</v>
      </c>
      <c r="H2817" s="35">
        <v>4.46</v>
      </c>
      <c r="I2817" s="35">
        <v>1.82</v>
      </c>
      <c r="J2817">
        <v>9</v>
      </c>
      <c r="K2817">
        <v>3022</v>
      </c>
      <c r="L2817" s="37">
        <f t="shared" si="129"/>
        <v>40.14</v>
      </c>
      <c r="M2817" s="35">
        <f t="shared" si="130"/>
        <v>0.49000000000000021</v>
      </c>
      <c r="N2817" s="35">
        <f t="shared" si="131"/>
        <v>23.759999999999998</v>
      </c>
    </row>
    <row r="2818" spans="1:14">
      <c r="A2818" s="33">
        <v>41372</v>
      </c>
      <c r="B2818" s="29">
        <v>1913</v>
      </c>
      <c r="C2818">
        <v>35</v>
      </c>
      <c r="D2818" s="34" t="s">
        <v>170</v>
      </c>
      <c r="E2818" s="34" t="s">
        <v>168</v>
      </c>
      <c r="F2818" s="35">
        <v>0.95</v>
      </c>
      <c r="G2818" s="36">
        <v>0</v>
      </c>
      <c r="H2818" s="35">
        <v>0.95</v>
      </c>
      <c r="I2818" s="35">
        <v>0.47</v>
      </c>
      <c r="J2818">
        <v>2</v>
      </c>
      <c r="K2818">
        <v>3010</v>
      </c>
      <c r="L2818" s="37">
        <f t="shared" si="129"/>
        <v>1.9</v>
      </c>
      <c r="M2818" s="35">
        <f t="shared" si="130"/>
        <v>0</v>
      </c>
      <c r="N2818" s="35">
        <f t="shared" si="131"/>
        <v>0.96</v>
      </c>
    </row>
    <row r="2819" spans="1:14">
      <c r="A2819" s="33">
        <v>41372</v>
      </c>
      <c r="B2819" s="29">
        <v>1913</v>
      </c>
      <c r="C2819">
        <v>4</v>
      </c>
      <c r="D2819" s="34" t="s">
        <v>170</v>
      </c>
      <c r="E2819" s="34" t="s">
        <v>168</v>
      </c>
      <c r="F2819" s="35">
        <v>73.95</v>
      </c>
      <c r="G2819" s="36">
        <v>0</v>
      </c>
      <c r="H2819" s="35">
        <v>73.95</v>
      </c>
      <c r="I2819" s="35">
        <v>38.86</v>
      </c>
      <c r="J2819">
        <v>1</v>
      </c>
      <c r="K2819">
        <v>3010</v>
      </c>
      <c r="L2819" s="37">
        <f t="shared" ref="L2819:L2882" si="132">H2819*J2819</f>
        <v>73.95</v>
      </c>
      <c r="M2819" s="35">
        <f t="shared" ref="M2819:M2882" si="133">F2819-H2819</f>
        <v>0</v>
      </c>
      <c r="N2819" s="35">
        <f t="shared" ref="N2819:N2882" si="134">(H2819-I2819)*J2819</f>
        <v>35.090000000000003</v>
      </c>
    </row>
    <row r="2820" spans="1:14">
      <c r="A2820" s="33">
        <v>41372</v>
      </c>
      <c r="B2820" s="29">
        <v>1914</v>
      </c>
      <c r="C2820">
        <v>37</v>
      </c>
      <c r="D2820" s="34" t="s">
        <v>167</v>
      </c>
      <c r="E2820" s="34" t="s">
        <v>168</v>
      </c>
      <c r="F2820" s="35">
        <v>24.95</v>
      </c>
      <c r="G2820" s="36">
        <v>0</v>
      </c>
      <c r="H2820" s="35">
        <v>24.95</v>
      </c>
      <c r="I2820" s="35">
        <v>9.3800000000000008</v>
      </c>
      <c r="J2820">
        <v>9</v>
      </c>
      <c r="K2820">
        <v>3021</v>
      </c>
      <c r="L2820" s="37">
        <f t="shared" si="132"/>
        <v>224.54999999999998</v>
      </c>
      <c r="M2820" s="35">
        <f t="shared" si="133"/>
        <v>0</v>
      </c>
      <c r="N2820" s="35">
        <f t="shared" si="134"/>
        <v>140.13</v>
      </c>
    </row>
    <row r="2821" spans="1:14">
      <c r="A2821" s="33">
        <v>41372</v>
      </c>
      <c r="B2821" s="29">
        <v>1914</v>
      </c>
      <c r="C2821">
        <v>25</v>
      </c>
      <c r="D2821" s="34" t="s">
        <v>167</v>
      </c>
      <c r="E2821" s="34" t="s">
        <v>168</v>
      </c>
      <c r="F2821" s="35">
        <v>0.95</v>
      </c>
      <c r="G2821" s="36">
        <v>0</v>
      </c>
      <c r="H2821" s="35">
        <v>0.95</v>
      </c>
      <c r="I2821" s="35">
        <v>0.35</v>
      </c>
      <c r="J2821">
        <v>2</v>
      </c>
      <c r="K2821">
        <v>3021</v>
      </c>
      <c r="L2821" s="37">
        <f t="shared" si="132"/>
        <v>1.9</v>
      </c>
      <c r="M2821" s="35">
        <f t="shared" si="133"/>
        <v>0</v>
      </c>
      <c r="N2821" s="35">
        <f t="shared" si="134"/>
        <v>1.2</v>
      </c>
    </row>
    <row r="2822" spans="1:14">
      <c r="A2822" s="33">
        <v>41372</v>
      </c>
      <c r="B2822" s="29">
        <v>1915</v>
      </c>
      <c r="C2822">
        <v>14</v>
      </c>
      <c r="D2822" s="34" t="s">
        <v>170</v>
      </c>
      <c r="E2822" s="34" t="s">
        <v>168</v>
      </c>
      <c r="F2822" s="35">
        <v>31.95</v>
      </c>
      <c r="G2822" s="36">
        <v>0.1</v>
      </c>
      <c r="H2822" s="35">
        <v>28.76</v>
      </c>
      <c r="I2822" s="35">
        <v>17.38</v>
      </c>
      <c r="J2822">
        <v>2</v>
      </c>
      <c r="K2822">
        <v>3011</v>
      </c>
      <c r="L2822" s="37">
        <f t="shared" si="132"/>
        <v>57.52</v>
      </c>
      <c r="M2822" s="35">
        <f t="shared" si="133"/>
        <v>3.1899999999999977</v>
      </c>
      <c r="N2822" s="35">
        <f t="shared" si="134"/>
        <v>22.760000000000005</v>
      </c>
    </row>
    <row r="2823" spans="1:14">
      <c r="A2823" s="33">
        <v>41372</v>
      </c>
      <c r="B2823" s="29">
        <v>1916</v>
      </c>
      <c r="C2823">
        <v>2</v>
      </c>
      <c r="D2823" s="34" t="s">
        <v>169</v>
      </c>
      <c r="E2823" s="34" t="s">
        <v>168</v>
      </c>
      <c r="F2823" s="35">
        <v>44.95</v>
      </c>
      <c r="G2823" s="36">
        <v>0</v>
      </c>
      <c r="H2823" s="35">
        <v>44.95</v>
      </c>
      <c r="I2823" s="35">
        <v>27.95</v>
      </c>
      <c r="J2823">
        <v>6</v>
      </c>
      <c r="K2823">
        <v>3026</v>
      </c>
      <c r="L2823" s="37">
        <f t="shared" si="132"/>
        <v>269.70000000000005</v>
      </c>
      <c r="M2823" s="35">
        <f t="shared" si="133"/>
        <v>0</v>
      </c>
      <c r="N2823" s="35">
        <f t="shared" si="134"/>
        <v>102.00000000000003</v>
      </c>
    </row>
    <row r="2824" spans="1:14">
      <c r="A2824" s="33">
        <v>41372</v>
      </c>
      <c r="B2824" s="29">
        <v>1917</v>
      </c>
      <c r="C2824">
        <v>16</v>
      </c>
      <c r="D2824" s="34" t="s">
        <v>170</v>
      </c>
      <c r="E2824" s="34" t="s">
        <v>168</v>
      </c>
      <c r="F2824" s="35">
        <v>27.95</v>
      </c>
      <c r="G2824" s="36">
        <v>0</v>
      </c>
      <c r="H2824" s="35">
        <v>27.95</v>
      </c>
      <c r="I2824" s="35">
        <v>15.85</v>
      </c>
      <c r="J2824">
        <v>2</v>
      </c>
      <c r="K2824">
        <v>3024</v>
      </c>
      <c r="L2824" s="37">
        <f t="shared" si="132"/>
        <v>55.9</v>
      </c>
      <c r="M2824" s="35">
        <f t="shared" si="133"/>
        <v>0</v>
      </c>
      <c r="N2824" s="35">
        <f t="shared" si="134"/>
        <v>24.2</v>
      </c>
    </row>
    <row r="2825" spans="1:14">
      <c r="A2825" s="33">
        <v>41372</v>
      </c>
      <c r="B2825" s="29">
        <v>1918</v>
      </c>
      <c r="C2825">
        <v>10</v>
      </c>
      <c r="D2825" s="34" t="s">
        <v>169</v>
      </c>
      <c r="E2825" s="34" t="s">
        <v>168</v>
      </c>
      <c r="F2825" s="35">
        <v>34.950000000000003</v>
      </c>
      <c r="G2825" s="36">
        <v>0</v>
      </c>
      <c r="H2825" s="35">
        <v>34.950000000000003</v>
      </c>
      <c r="I2825" s="35">
        <v>22.13</v>
      </c>
      <c r="J2825">
        <v>17</v>
      </c>
      <c r="K2825">
        <v>3013</v>
      </c>
      <c r="L2825" s="37">
        <f t="shared" si="132"/>
        <v>594.15000000000009</v>
      </c>
      <c r="M2825" s="35">
        <f t="shared" si="133"/>
        <v>0</v>
      </c>
      <c r="N2825" s="35">
        <f t="shared" si="134"/>
        <v>217.94000000000005</v>
      </c>
    </row>
    <row r="2826" spans="1:14">
      <c r="A2826" s="33">
        <v>41372</v>
      </c>
      <c r="B2826" s="29">
        <v>1919</v>
      </c>
      <c r="C2826">
        <v>32</v>
      </c>
      <c r="D2826" s="34" t="s">
        <v>167</v>
      </c>
      <c r="E2826" s="34" t="s">
        <v>168</v>
      </c>
      <c r="F2826" s="35">
        <v>22.95</v>
      </c>
      <c r="G2826" s="36">
        <v>0</v>
      </c>
      <c r="H2826" s="35">
        <v>22.95</v>
      </c>
      <c r="I2826" s="35">
        <v>11.78</v>
      </c>
      <c r="J2826">
        <v>21</v>
      </c>
      <c r="K2826">
        <v>3017</v>
      </c>
      <c r="L2826" s="37">
        <f t="shared" si="132"/>
        <v>481.95</v>
      </c>
      <c r="M2826" s="35">
        <f t="shared" si="133"/>
        <v>0</v>
      </c>
      <c r="N2826" s="35">
        <f t="shared" si="134"/>
        <v>234.57</v>
      </c>
    </row>
    <row r="2827" spans="1:14">
      <c r="A2827" s="33">
        <v>41372</v>
      </c>
      <c r="B2827" s="29">
        <v>1920</v>
      </c>
      <c r="C2827">
        <v>16</v>
      </c>
      <c r="D2827" s="34" t="s">
        <v>170</v>
      </c>
      <c r="E2827" s="34" t="s">
        <v>168</v>
      </c>
      <c r="F2827" s="35">
        <v>27.95</v>
      </c>
      <c r="G2827" s="36">
        <v>0</v>
      </c>
      <c r="H2827" s="35">
        <v>27.95</v>
      </c>
      <c r="I2827" s="35">
        <v>15.85</v>
      </c>
      <c r="J2827">
        <v>6</v>
      </c>
      <c r="K2827">
        <v>3017</v>
      </c>
      <c r="L2827" s="37">
        <f t="shared" si="132"/>
        <v>167.7</v>
      </c>
      <c r="M2827" s="35">
        <f t="shared" si="133"/>
        <v>0</v>
      </c>
      <c r="N2827" s="35">
        <f t="shared" si="134"/>
        <v>72.599999999999994</v>
      </c>
    </row>
    <row r="2828" spans="1:14">
      <c r="A2828" s="33">
        <v>41372</v>
      </c>
      <c r="B2828" s="29">
        <v>1920</v>
      </c>
      <c r="C2828">
        <v>41</v>
      </c>
      <c r="D2828" s="34" t="s">
        <v>170</v>
      </c>
      <c r="E2828" s="34" t="s">
        <v>168</v>
      </c>
      <c r="F2828" s="35">
        <v>18.95</v>
      </c>
      <c r="G2828" s="36">
        <v>0</v>
      </c>
      <c r="H2828" s="35">
        <v>18.95</v>
      </c>
      <c r="I2828" s="35">
        <v>9.98</v>
      </c>
      <c r="J2828">
        <v>4</v>
      </c>
      <c r="K2828">
        <v>3017</v>
      </c>
      <c r="L2828" s="37">
        <f t="shared" si="132"/>
        <v>75.8</v>
      </c>
      <c r="M2828" s="35">
        <f t="shared" si="133"/>
        <v>0</v>
      </c>
      <c r="N2828" s="35">
        <f t="shared" si="134"/>
        <v>35.879999999999995</v>
      </c>
    </row>
    <row r="2829" spans="1:14">
      <c r="A2829" s="33">
        <v>41372</v>
      </c>
      <c r="B2829" s="29">
        <v>1921</v>
      </c>
      <c r="C2829">
        <v>8</v>
      </c>
      <c r="D2829" s="34" t="s">
        <v>169</v>
      </c>
      <c r="E2829" s="34" t="s">
        <v>168</v>
      </c>
      <c r="F2829" s="35">
        <v>7.95</v>
      </c>
      <c r="G2829" s="36">
        <v>0</v>
      </c>
      <c r="H2829" s="35">
        <v>7.95</v>
      </c>
      <c r="I2829" s="35">
        <v>4.53</v>
      </c>
      <c r="J2829">
        <v>23</v>
      </c>
      <c r="K2829">
        <v>3016</v>
      </c>
      <c r="L2829" s="37">
        <f t="shared" si="132"/>
        <v>182.85</v>
      </c>
      <c r="M2829" s="35">
        <f t="shared" si="133"/>
        <v>0</v>
      </c>
      <c r="N2829" s="35">
        <f t="shared" si="134"/>
        <v>78.66</v>
      </c>
    </row>
    <row r="2830" spans="1:14">
      <c r="A2830" s="33">
        <v>41372</v>
      </c>
      <c r="B2830" s="29">
        <v>1922</v>
      </c>
      <c r="C2830">
        <v>3</v>
      </c>
      <c r="D2830" s="34" t="s">
        <v>167</v>
      </c>
      <c r="E2830" s="34" t="s">
        <v>168</v>
      </c>
      <c r="F2830" s="35">
        <v>59.95</v>
      </c>
      <c r="G2830" s="36">
        <v>0</v>
      </c>
      <c r="H2830" s="35">
        <v>59.95</v>
      </c>
      <c r="I2830" s="35">
        <v>28.73</v>
      </c>
      <c r="J2830">
        <v>18</v>
      </c>
      <c r="K2830">
        <v>3014</v>
      </c>
      <c r="L2830" s="37">
        <f t="shared" si="132"/>
        <v>1079.1000000000001</v>
      </c>
      <c r="M2830" s="35">
        <f t="shared" si="133"/>
        <v>0</v>
      </c>
      <c r="N2830" s="35">
        <f t="shared" si="134"/>
        <v>561.96</v>
      </c>
    </row>
    <row r="2831" spans="1:14">
      <c r="A2831" s="33">
        <v>41372</v>
      </c>
      <c r="B2831" s="29">
        <v>1922</v>
      </c>
      <c r="C2831">
        <v>26</v>
      </c>
      <c r="D2831" s="34" t="s">
        <v>167</v>
      </c>
      <c r="E2831" s="34" t="s">
        <v>168</v>
      </c>
      <c r="F2831" s="35">
        <v>0.95</v>
      </c>
      <c r="G2831" s="36">
        <v>0.2</v>
      </c>
      <c r="H2831" s="35">
        <v>0.76</v>
      </c>
      <c r="I2831" s="35">
        <v>0.42</v>
      </c>
      <c r="J2831">
        <v>5</v>
      </c>
      <c r="K2831">
        <v>3014</v>
      </c>
      <c r="L2831" s="37">
        <f t="shared" si="132"/>
        <v>3.8</v>
      </c>
      <c r="M2831" s="35">
        <f t="shared" si="133"/>
        <v>0.18999999999999995</v>
      </c>
      <c r="N2831" s="35">
        <f t="shared" si="134"/>
        <v>1.7000000000000002</v>
      </c>
    </row>
    <row r="2832" spans="1:14">
      <c r="A2832" s="33">
        <v>41372</v>
      </c>
      <c r="B2832" s="29">
        <v>1923</v>
      </c>
      <c r="C2832">
        <v>12</v>
      </c>
      <c r="D2832" s="34" t="s">
        <v>169</v>
      </c>
      <c r="E2832" s="34" t="s">
        <v>168</v>
      </c>
      <c r="F2832" s="35">
        <v>47.95</v>
      </c>
      <c r="G2832" s="36">
        <v>0</v>
      </c>
      <c r="H2832" s="35">
        <v>47.95</v>
      </c>
      <c r="I2832" s="35">
        <v>20.7</v>
      </c>
      <c r="J2832">
        <v>1</v>
      </c>
      <c r="K2832">
        <v>3018</v>
      </c>
      <c r="L2832" s="37">
        <f t="shared" si="132"/>
        <v>47.95</v>
      </c>
      <c r="M2832" s="35">
        <f t="shared" si="133"/>
        <v>0</v>
      </c>
      <c r="N2832" s="35">
        <f t="shared" si="134"/>
        <v>27.250000000000004</v>
      </c>
    </row>
    <row r="2833" spans="1:14">
      <c r="A2833" s="33">
        <v>41372</v>
      </c>
      <c r="B2833" s="29">
        <v>1924</v>
      </c>
      <c r="C2833">
        <v>28</v>
      </c>
      <c r="D2833" s="34" t="s">
        <v>167</v>
      </c>
      <c r="E2833" s="34" t="s">
        <v>168</v>
      </c>
      <c r="F2833" s="35">
        <v>0.95</v>
      </c>
      <c r="G2833" s="36">
        <v>0</v>
      </c>
      <c r="H2833" s="35">
        <v>0.95</v>
      </c>
      <c r="I2833" s="35">
        <v>0.5</v>
      </c>
      <c r="J2833">
        <v>36</v>
      </c>
      <c r="K2833">
        <v>3023</v>
      </c>
      <c r="L2833" s="37">
        <f t="shared" si="132"/>
        <v>34.199999999999996</v>
      </c>
      <c r="M2833" s="35">
        <f t="shared" si="133"/>
        <v>0</v>
      </c>
      <c r="N2833" s="35">
        <f t="shared" si="134"/>
        <v>16.2</v>
      </c>
    </row>
    <row r="2834" spans="1:14">
      <c r="A2834" s="33">
        <v>41372</v>
      </c>
      <c r="B2834" s="29">
        <v>1925</v>
      </c>
      <c r="C2834">
        <v>40</v>
      </c>
      <c r="D2834" s="34" t="s">
        <v>169</v>
      </c>
      <c r="E2834" s="34" t="s">
        <v>168</v>
      </c>
      <c r="F2834" s="35">
        <v>16.95</v>
      </c>
      <c r="G2834" s="36">
        <v>0</v>
      </c>
      <c r="H2834" s="35">
        <v>16.95</v>
      </c>
      <c r="I2834" s="35">
        <v>6.53</v>
      </c>
      <c r="J2834">
        <v>17</v>
      </c>
      <c r="K2834">
        <v>3023</v>
      </c>
      <c r="L2834" s="37">
        <f t="shared" si="132"/>
        <v>288.14999999999998</v>
      </c>
      <c r="M2834" s="35">
        <f t="shared" si="133"/>
        <v>0</v>
      </c>
      <c r="N2834" s="35">
        <f t="shared" si="134"/>
        <v>177.13999999999996</v>
      </c>
    </row>
    <row r="2835" spans="1:14">
      <c r="A2835" s="33">
        <v>41373</v>
      </c>
      <c r="B2835" s="29">
        <v>1926</v>
      </c>
      <c r="C2835">
        <v>5</v>
      </c>
      <c r="D2835" s="34" t="s">
        <v>173</v>
      </c>
      <c r="E2835" s="34" t="s">
        <v>172</v>
      </c>
      <c r="F2835" s="35">
        <v>24.95</v>
      </c>
      <c r="G2835" s="36">
        <v>0.1</v>
      </c>
      <c r="H2835" s="35">
        <v>22.46</v>
      </c>
      <c r="I2835" s="35">
        <v>12.27</v>
      </c>
      <c r="J2835">
        <v>8</v>
      </c>
      <c r="K2835">
        <v>3024</v>
      </c>
      <c r="L2835" s="37">
        <f t="shared" si="132"/>
        <v>179.68</v>
      </c>
      <c r="M2835" s="35">
        <f t="shared" si="133"/>
        <v>2.4899999999999984</v>
      </c>
      <c r="N2835" s="35">
        <f t="shared" si="134"/>
        <v>81.52000000000001</v>
      </c>
    </row>
    <row r="2836" spans="1:14">
      <c r="A2836" s="33">
        <v>41373</v>
      </c>
      <c r="B2836" s="29">
        <v>1927</v>
      </c>
      <c r="C2836">
        <v>6</v>
      </c>
      <c r="D2836" s="34" t="s">
        <v>171</v>
      </c>
      <c r="E2836" s="34" t="s">
        <v>172</v>
      </c>
      <c r="F2836" s="35">
        <v>55.95</v>
      </c>
      <c r="G2836" s="36">
        <v>0.1</v>
      </c>
      <c r="H2836" s="35">
        <v>50.36</v>
      </c>
      <c r="I2836" s="35">
        <v>16.059999999999999</v>
      </c>
      <c r="J2836">
        <v>12</v>
      </c>
      <c r="K2836">
        <v>3019</v>
      </c>
      <c r="L2836" s="37">
        <f t="shared" si="132"/>
        <v>604.31999999999994</v>
      </c>
      <c r="M2836" s="35">
        <f t="shared" si="133"/>
        <v>5.5900000000000034</v>
      </c>
      <c r="N2836" s="35">
        <f t="shared" si="134"/>
        <v>411.59999999999997</v>
      </c>
    </row>
    <row r="2837" spans="1:14">
      <c r="A2837" s="33">
        <v>41373</v>
      </c>
      <c r="B2837" s="29">
        <v>1928</v>
      </c>
      <c r="C2837">
        <v>49</v>
      </c>
      <c r="D2837" s="34" t="s">
        <v>171</v>
      </c>
      <c r="E2837" s="34" t="s">
        <v>172</v>
      </c>
      <c r="F2837" s="35">
        <v>63.95</v>
      </c>
      <c r="G2837" s="36">
        <v>0.1</v>
      </c>
      <c r="H2837" s="35">
        <v>57.56</v>
      </c>
      <c r="I2837" s="35">
        <v>27.1</v>
      </c>
      <c r="J2837">
        <v>6</v>
      </c>
      <c r="K2837">
        <v>3029</v>
      </c>
      <c r="L2837" s="37">
        <f t="shared" si="132"/>
        <v>345.36</v>
      </c>
      <c r="M2837" s="35">
        <f t="shared" si="133"/>
        <v>6.3900000000000006</v>
      </c>
      <c r="N2837" s="35">
        <f t="shared" si="134"/>
        <v>182.76</v>
      </c>
    </row>
    <row r="2838" spans="1:14">
      <c r="A2838" s="33">
        <v>41373</v>
      </c>
      <c r="B2838" s="29">
        <v>1928</v>
      </c>
      <c r="C2838">
        <v>11</v>
      </c>
      <c r="D2838" s="34" t="s">
        <v>171</v>
      </c>
      <c r="E2838" s="34" t="s">
        <v>172</v>
      </c>
      <c r="F2838" s="35">
        <v>65.95</v>
      </c>
      <c r="G2838" s="36">
        <v>0</v>
      </c>
      <c r="H2838" s="35">
        <v>65.95</v>
      </c>
      <c r="I2838" s="35">
        <v>37.97</v>
      </c>
      <c r="J2838">
        <v>12</v>
      </c>
      <c r="K2838">
        <v>3029</v>
      </c>
      <c r="L2838" s="37">
        <f t="shared" si="132"/>
        <v>791.40000000000009</v>
      </c>
      <c r="M2838" s="35">
        <f t="shared" si="133"/>
        <v>0</v>
      </c>
      <c r="N2838" s="35">
        <f t="shared" si="134"/>
        <v>335.76000000000005</v>
      </c>
    </row>
    <row r="2839" spans="1:14">
      <c r="A2839" s="33">
        <v>41373</v>
      </c>
      <c r="B2839" s="29">
        <v>1929</v>
      </c>
      <c r="C2839">
        <v>12</v>
      </c>
      <c r="D2839" s="34" t="s">
        <v>173</v>
      </c>
      <c r="E2839" s="34" t="s">
        <v>172</v>
      </c>
      <c r="F2839" s="35">
        <v>47.95</v>
      </c>
      <c r="G2839" s="36">
        <v>0</v>
      </c>
      <c r="H2839" s="35">
        <v>47.95</v>
      </c>
      <c r="I2839" s="35">
        <v>20.7</v>
      </c>
      <c r="J2839">
        <v>3</v>
      </c>
      <c r="K2839">
        <v>3028</v>
      </c>
      <c r="L2839" s="37">
        <f t="shared" si="132"/>
        <v>143.85000000000002</v>
      </c>
      <c r="M2839" s="35">
        <f t="shared" si="133"/>
        <v>0</v>
      </c>
      <c r="N2839" s="35">
        <f t="shared" si="134"/>
        <v>81.750000000000014</v>
      </c>
    </row>
    <row r="2840" spans="1:14">
      <c r="A2840" s="33">
        <v>41373</v>
      </c>
      <c r="B2840" s="29">
        <v>1930</v>
      </c>
      <c r="C2840">
        <v>27</v>
      </c>
      <c r="D2840" s="34" t="s">
        <v>171</v>
      </c>
      <c r="E2840" s="34" t="s">
        <v>172</v>
      </c>
      <c r="F2840" s="35">
        <v>4.95</v>
      </c>
      <c r="G2840" s="36">
        <v>0</v>
      </c>
      <c r="H2840" s="35">
        <v>4.95</v>
      </c>
      <c r="I2840" s="35">
        <v>1.82</v>
      </c>
      <c r="J2840">
        <v>11</v>
      </c>
      <c r="K2840">
        <v>3024</v>
      </c>
      <c r="L2840" s="37">
        <f t="shared" si="132"/>
        <v>54.45</v>
      </c>
      <c r="M2840" s="35">
        <f t="shared" si="133"/>
        <v>0</v>
      </c>
      <c r="N2840" s="35">
        <f t="shared" si="134"/>
        <v>34.43</v>
      </c>
    </row>
    <row r="2841" spans="1:14">
      <c r="A2841" s="33">
        <v>41373</v>
      </c>
      <c r="B2841" s="29">
        <v>1931</v>
      </c>
      <c r="C2841">
        <v>11</v>
      </c>
      <c r="D2841" s="34" t="s">
        <v>171</v>
      </c>
      <c r="E2841" s="34" t="s">
        <v>172</v>
      </c>
      <c r="F2841" s="35">
        <v>65.95</v>
      </c>
      <c r="G2841" s="36">
        <v>0</v>
      </c>
      <c r="H2841" s="35">
        <v>65.95</v>
      </c>
      <c r="I2841" s="35">
        <v>37.97</v>
      </c>
      <c r="J2841">
        <v>7</v>
      </c>
      <c r="K2841">
        <v>3015</v>
      </c>
      <c r="L2841" s="37">
        <f t="shared" si="132"/>
        <v>461.65000000000003</v>
      </c>
      <c r="M2841" s="35">
        <f t="shared" si="133"/>
        <v>0</v>
      </c>
      <c r="N2841" s="35">
        <f t="shared" si="134"/>
        <v>195.86</v>
      </c>
    </row>
    <row r="2842" spans="1:14">
      <c r="A2842" s="33">
        <v>41373</v>
      </c>
      <c r="B2842" s="29">
        <v>1932</v>
      </c>
      <c r="C2842">
        <v>3</v>
      </c>
      <c r="D2842" s="34" t="s">
        <v>173</v>
      </c>
      <c r="E2842" s="34" t="s">
        <v>172</v>
      </c>
      <c r="F2842" s="35">
        <v>59.95</v>
      </c>
      <c r="G2842" s="36">
        <v>0</v>
      </c>
      <c r="H2842" s="35">
        <v>59.95</v>
      </c>
      <c r="I2842" s="35">
        <v>28.73</v>
      </c>
      <c r="J2842">
        <v>25</v>
      </c>
      <c r="K2842">
        <v>3013</v>
      </c>
      <c r="L2842" s="37">
        <f t="shared" si="132"/>
        <v>1498.75</v>
      </c>
      <c r="M2842" s="35">
        <f t="shared" si="133"/>
        <v>0</v>
      </c>
      <c r="N2842" s="35">
        <f t="shared" si="134"/>
        <v>780.50000000000011</v>
      </c>
    </row>
    <row r="2843" spans="1:14">
      <c r="A2843" s="33">
        <v>41373</v>
      </c>
      <c r="B2843" s="29">
        <v>1932</v>
      </c>
      <c r="C2843">
        <v>26</v>
      </c>
      <c r="D2843" s="34" t="s">
        <v>173</v>
      </c>
      <c r="E2843" s="34" t="s">
        <v>172</v>
      </c>
      <c r="F2843" s="35">
        <v>0.95</v>
      </c>
      <c r="G2843" s="36">
        <v>0</v>
      </c>
      <c r="H2843" s="35">
        <v>0.95</v>
      </c>
      <c r="I2843" s="35">
        <v>0.42</v>
      </c>
      <c r="J2843">
        <v>13</v>
      </c>
      <c r="K2843">
        <v>3013</v>
      </c>
      <c r="L2843" s="37">
        <f t="shared" si="132"/>
        <v>12.35</v>
      </c>
      <c r="M2843" s="35">
        <f t="shared" si="133"/>
        <v>0</v>
      </c>
      <c r="N2843" s="35">
        <f t="shared" si="134"/>
        <v>6.8900000000000006</v>
      </c>
    </row>
    <row r="2844" spans="1:14">
      <c r="A2844" s="33">
        <v>41373</v>
      </c>
      <c r="B2844" s="29">
        <v>1932</v>
      </c>
      <c r="C2844">
        <v>2</v>
      </c>
      <c r="D2844" s="34" t="s">
        <v>173</v>
      </c>
      <c r="E2844" s="34" t="s">
        <v>172</v>
      </c>
      <c r="F2844" s="35">
        <v>44.95</v>
      </c>
      <c r="G2844" s="36">
        <v>0</v>
      </c>
      <c r="H2844" s="35">
        <v>44.95</v>
      </c>
      <c r="I2844" s="35">
        <v>27.95</v>
      </c>
      <c r="J2844">
        <v>10</v>
      </c>
      <c r="K2844">
        <v>3013</v>
      </c>
      <c r="L2844" s="37">
        <f t="shared" si="132"/>
        <v>449.5</v>
      </c>
      <c r="M2844" s="35">
        <f t="shared" si="133"/>
        <v>0</v>
      </c>
      <c r="N2844" s="35">
        <f t="shared" si="134"/>
        <v>170.00000000000003</v>
      </c>
    </row>
    <row r="2845" spans="1:14">
      <c r="A2845" s="33">
        <v>41373</v>
      </c>
      <c r="B2845" s="29">
        <v>1933</v>
      </c>
      <c r="C2845">
        <v>32</v>
      </c>
      <c r="D2845" s="34" t="s">
        <v>173</v>
      </c>
      <c r="E2845" s="34" t="s">
        <v>172</v>
      </c>
      <c r="F2845" s="35">
        <v>22.95</v>
      </c>
      <c r="G2845" s="36">
        <v>0</v>
      </c>
      <c r="H2845" s="35">
        <v>22.95</v>
      </c>
      <c r="I2845" s="35">
        <v>11.78</v>
      </c>
      <c r="J2845">
        <v>16</v>
      </c>
      <c r="K2845">
        <v>3020</v>
      </c>
      <c r="L2845" s="37">
        <f t="shared" si="132"/>
        <v>367.2</v>
      </c>
      <c r="M2845" s="35">
        <f t="shared" si="133"/>
        <v>0</v>
      </c>
      <c r="N2845" s="35">
        <f t="shared" si="134"/>
        <v>178.72</v>
      </c>
    </row>
    <row r="2846" spans="1:14">
      <c r="A2846" s="33">
        <v>41373</v>
      </c>
      <c r="B2846" s="29">
        <v>1933</v>
      </c>
      <c r="C2846">
        <v>23</v>
      </c>
      <c r="D2846" s="34" t="s">
        <v>173</v>
      </c>
      <c r="E2846" s="34" t="s">
        <v>172</v>
      </c>
      <c r="F2846" s="35">
        <v>2.95</v>
      </c>
      <c r="G2846" s="36">
        <v>0</v>
      </c>
      <c r="H2846" s="35">
        <v>2.95</v>
      </c>
      <c r="I2846" s="35">
        <v>1.68</v>
      </c>
      <c r="J2846">
        <v>7</v>
      </c>
      <c r="K2846">
        <v>3020</v>
      </c>
      <c r="L2846" s="37">
        <f t="shared" si="132"/>
        <v>20.650000000000002</v>
      </c>
      <c r="M2846" s="35">
        <f t="shared" si="133"/>
        <v>0</v>
      </c>
      <c r="N2846" s="35">
        <f t="shared" si="134"/>
        <v>8.8900000000000023</v>
      </c>
    </row>
    <row r="2847" spans="1:14">
      <c r="A2847" s="33">
        <v>41373</v>
      </c>
      <c r="B2847" s="29">
        <v>1934</v>
      </c>
      <c r="C2847">
        <v>6</v>
      </c>
      <c r="D2847" s="34" t="s">
        <v>171</v>
      </c>
      <c r="E2847" s="34" t="s">
        <v>172</v>
      </c>
      <c r="F2847" s="35">
        <v>55.95</v>
      </c>
      <c r="G2847" s="36">
        <v>0</v>
      </c>
      <c r="H2847" s="35">
        <v>55.95</v>
      </c>
      <c r="I2847" s="35">
        <v>16.059999999999999</v>
      </c>
      <c r="J2847">
        <v>18</v>
      </c>
      <c r="K2847">
        <v>3025</v>
      </c>
      <c r="L2847" s="37">
        <f t="shared" si="132"/>
        <v>1007.1</v>
      </c>
      <c r="M2847" s="35">
        <f t="shared" si="133"/>
        <v>0</v>
      </c>
      <c r="N2847" s="35">
        <f t="shared" si="134"/>
        <v>718.02</v>
      </c>
    </row>
    <row r="2848" spans="1:14">
      <c r="A2848" s="33">
        <v>41373</v>
      </c>
      <c r="B2848" s="29">
        <v>1934</v>
      </c>
      <c r="C2848">
        <v>27</v>
      </c>
      <c r="D2848" s="34" t="s">
        <v>171</v>
      </c>
      <c r="E2848" s="34" t="s">
        <v>172</v>
      </c>
      <c r="F2848" s="35">
        <v>4.95</v>
      </c>
      <c r="G2848" s="36">
        <v>0.1</v>
      </c>
      <c r="H2848" s="35">
        <v>4.46</v>
      </c>
      <c r="I2848" s="35">
        <v>1.82</v>
      </c>
      <c r="J2848">
        <v>1</v>
      </c>
      <c r="K2848">
        <v>3025</v>
      </c>
      <c r="L2848" s="37">
        <f t="shared" si="132"/>
        <v>4.46</v>
      </c>
      <c r="M2848" s="35">
        <f t="shared" si="133"/>
        <v>0.49000000000000021</v>
      </c>
      <c r="N2848" s="35">
        <f t="shared" si="134"/>
        <v>2.6399999999999997</v>
      </c>
    </row>
    <row r="2849" spans="1:14">
      <c r="A2849" s="33">
        <v>41374</v>
      </c>
      <c r="B2849" s="29">
        <v>1935</v>
      </c>
      <c r="C2849">
        <v>27</v>
      </c>
      <c r="D2849" s="34" t="s">
        <v>169</v>
      </c>
      <c r="E2849" s="34" t="s">
        <v>172</v>
      </c>
      <c r="F2849" s="35">
        <v>4.95</v>
      </c>
      <c r="G2849" s="36">
        <v>0</v>
      </c>
      <c r="H2849" s="35">
        <v>4.95</v>
      </c>
      <c r="I2849" s="35">
        <v>1.82</v>
      </c>
      <c r="J2849">
        <v>9</v>
      </c>
      <c r="K2849">
        <v>3026</v>
      </c>
      <c r="L2849" s="37">
        <f t="shared" si="132"/>
        <v>44.550000000000004</v>
      </c>
      <c r="M2849" s="35">
        <f t="shared" si="133"/>
        <v>0</v>
      </c>
      <c r="N2849" s="35">
        <f t="shared" si="134"/>
        <v>28.169999999999998</v>
      </c>
    </row>
    <row r="2850" spans="1:14">
      <c r="A2850" s="33">
        <v>41374</v>
      </c>
      <c r="B2850" s="29">
        <v>1935</v>
      </c>
      <c r="C2850">
        <v>2</v>
      </c>
      <c r="D2850" s="34" t="s">
        <v>169</v>
      </c>
      <c r="E2850" s="34" t="s">
        <v>172</v>
      </c>
      <c r="F2850" s="35">
        <v>44.95</v>
      </c>
      <c r="G2850" s="36">
        <v>0</v>
      </c>
      <c r="H2850" s="35">
        <v>44.95</v>
      </c>
      <c r="I2850" s="35">
        <v>27.95</v>
      </c>
      <c r="J2850">
        <v>9</v>
      </c>
      <c r="K2850">
        <v>3026</v>
      </c>
      <c r="L2850" s="37">
        <f t="shared" si="132"/>
        <v>404.55</v>
      </c>
      <c r="M2850" s="35">
        <f t="shared" si="133"/>
        <v>0</v>
      </c>
      <c r="N2850" s="35">
        <f t="shared" si="134"/>
        <v>153.00000000000003</v>
      </c>
    </row>
    <row r="2851" spans="1:14">
      <c r="A2851" s="33">
        <v>41374</v>
      </c>
      <c r="B2851" s="29">
        <v>1936</v>
      </c>
      <c r="C2851">
        <v>4</v>
      </c>
      <c r="D2851" s="34" t="s">
        <v>167</v>
      </c>
      <c r="E2851" s="34" t="s">
        <v>172</v>
      </c>
      <c r="F2851" s="35">
        <v>73.95</v>
      </c>
      <c r="G2851" s="36">
        <v>0.1</v>
      </c>
      <c r="H2851" s="35">
        <v>66.56</v>
      </c>
      <c r="I2851" s="35">
        <v>38.86</v>
      </c>
      <c r="J2851">
        <v>1</v>
      </c>
      <c r="K2851">
        <v>3010</v>
      </c>
      <c r="L2851" s="37">
        <f t="shared" si="132"/>
        <v>66.56</v>
      </c>
      <c r="M2851" s="35">
        <f t="shared" si="133"/>
        <v>7.3900000000000006</v>
      </c>
      <c r="N2851" s="35">
        <f t="shared" si="134"/>
        <v>27.700000000000003</v>
      </c>
    </row>
    <row r="2852" spans="1:14">
      <c r="A2852" s="33">
        <v>41374</v>
      </c>
      <c r="B2852" s="29">
        <v>1936</v>
      </c>
      <c r="C2852">
        <v>27</v>
      </c>
      <c r="D2852" s="34" t="s">
        <v>167</v>
      </c>
      <c r="E2852" s="34" t="s">
        <v>172</v>
      </c>
      <c r="F2852" s="35">
        <v>4.95</v>
      </c>
      <c r="G2852" s="36">
        <v>0</v>
      </c>
      <c r="H2852" s="35">
        <v>4.95</v>
      </c>
      <c r="I2852" s="35">
        <v>1.82</v>
      </c>
      <c r="J2852">
        <v>7</v>
      </c>
      <c r="K2852">
        <v>3010</v>
      </c>
      <c r="L2852" s="37">
        <f t="shared" si="132"/>
        <v>34.65</v>
      </c>
      <c r="M2852" s="35">
        <f t="shared" si="133"/>
        <v>0</v>
      </c>
      <c r="N2852" s="35">
        <f t="shared" si="134"/>
        <v>21.91</v>
      </c>
    </row>
    <row r="2853" spans="1:14">
      <c r="A2853" s="33">
        <v>41374</v>
      </c>
      <c r="B2853" s="29">
        <v>1936</v>
      </c>
      <c r="C2853">
        <v>47</v>
      </c>
      <c r="D2853" s="34" t="s">
        <v>167</v>
      </c>
      <c r="E2853" s="34" t="s">
        <v>172</v>
      </c>
      <c r="F2853" s="35">
        <v>28.95</v>
      </c>
      <c r="G2853" s="36">
        <v>0</v>
      </c>
      <c r="H2853" s="35">
        <v>28.95</v>
      </c>
      <c r="I2853" s="35">
        <v>8.86</v>
      </c>
      <c r="J2853">
        <v>2</v>
      </c>
      <c r="K2853">
        <v>3010</v>
      </c>
      <c r="L2853" s="37">
        <f t="shared" si="132"/>
        <v>57.9</v>
      </c>
      <c r="M2853" s="35">
        <f t="shared" si="133"/>
        <v>0</v>
      </c>
      <c r="N2853" s="35">
        <f t="shared" si="134"/>
        <v>40.18</v>
      </c>
    </row>
    <row r="2854" spans="1:14">
      <c r="A2854" s="33">
        <v>41374</v>
      </c>
      <c r="B2854" s="29">
        <v>1937</v>
      </c>
      <c r="C2854">
        <v>39</v>
      </c>
      <c r="D2854" s="34" t="s">
        <v>169</v>
      </c>
      <c r="E2854" s="34" t="s">
        <v>172</v>
      </c>
      <c r="F2854" s="35">
        <v>26.95</v>
      </c>
      <c r="G2854" s="36">
        <v>0</v>
      </c>
      <c r="H2854" s="35">
        <v>26.95</v>
      </c>
      <c r="I2854" s="35">
        <v>12.24</v>
      </c>
      <c r="J2854">
        <v>24</v>
      </c>
      <c r="K2854">
        <v>3023</v>
      </c>
      <c r="L2854" s="37">
        <f t="shared" si="132"/>
        <v>646.79999999999995</v>
      </c>
      <c r="M2854" s="35">
        <f t="shared" si="133"/>
        <v>0</v>
      </c>
      <c r="N2854" s="35">
        <f t="shared" si="134"/>
        <v>353.03999999999996</v>
      </c>
    </row>
    <row r="2855" spans="1:14">
      <c r="A2855" s="33">
        <v>41374</v>
      </c>
      <c r="B2855" s="29">
        <v>1937</v>
      </c>
      <c r="C2855">
        <v>21</v>
      </c>
      <c r="D2855" s="34" t="s">
        <v>169</v>
      </c>
      <c r="E2855" s="34" t="s">
        <v>172</v>
      </c>
      <c r="F2855" s="35">
        <v>26.95</v>
      </c>
      <c r="G2855" s="36">
        <v>0</v>
      </c>
      <c r="H2855" s="35">
        <v>26.95</v>
      </c>
      <c r="I2855" s="35">
        <v>12.42</v>
      </c>
      <c r="J2855">
        <v>11</v>
      </c>
      <c r="K2855">
        <v>3023</v>
      </c>
      <c r="L2855" s="37">
        <f t="shared" si="132"/>
        <v>296.45</v>
      </c>
      <c r="M2855" s="35">
        <f t="shared" si="133"/>
        <v>0</v>
      </c>
      <c r="N2855" s="35">
        <f t="shared" si="134"/>
        <v>159.82999999999998</v>
      </c>
    </row>
    <row r="2856" spans="1:14">
      <c r="A2856" s="33">
        <v>41374</v>
      </c>
      <c r="B2856" s="29">
        <v>1937</v>
      </c>
      <c r="C2856">
        <v>29</v>
      </c>
      <c r="D2856" s="34" t="s">
        <v>169</v>
      </c>
      <c r="E2856" s="34" t="s">
        <v>172</v>
      </c>
      <c r="F2856" s="35">
        <v>40.950000000000003</v>
      </c>
      <c r="G2856" s="36">
        <v>0.2</v>
      </c>
      <c r="H2856" s="35">
        <v>32.76</v>
      </c>
      <c r="I2856" s="35">
        <v>15.51</v>
      </c>
      <c r="J2856">
        <v>1</v>
      </c>
      <c r="K2856">
        <v>3023</v>
      </c>
      <c r="L2856" s="37">
        <f t="shared" si="132"/>
        <v>32.76</v>
      </c>
      <c r="M2856" s="35">
        <f t="shared" si="133"/>
        <v>8.1900000000000048</v>
      </c>
      <c r="N2856" s="35">
        <f t="shared" si="134"/>
        <v>17.25</v>
      </c>
    </row>
    <row r="2857" spans="1:14">
      <c r="A2857" s="33">
        <v>41374</v>
      </c>
      <c r="B2857" s="29">
        <v>1938</v>
      </c>
      <c r="C2857">
        <v>36</v>
      </c>
      <c r="D2857" s="34" t="s">
        <v>167</v>
      </c>
      <c r="E2857" s="34" t="s">
        <v>172</v>
      </c>
      <c r="F2857" s="35">
        <v>26.95</v>
      </c>
      <c r="G2857" s="36">
        <v>0.1</v>
      </c>
      <c r="H2857" s="35">
        <v>24.26</v>
      </c>
      <c r="I2857" s="35">
        <v>12.53</v>
      </c>
      <c r="J2857">
        <v>32</v>
      </c>
      <c r="K2857">
        <v>3029</v>
      </c>
      <c r="L2857" s="37">
        <f t="shared" si="132"/>
        <v>776.32</v>
      </c>
      <c r="M2857" s="35">
        <f t="shared" si="133"/>
        <v>2.6899999999999977</v>
      </c>
      <c r="N2857" s="35">
        <f t="shared" si="134"/>
        <v>375.36000000000007</v>
      </c>
    </row>
    <row r="2858" spans="1:14">
      <c r="A2858" s="33">
        <v>41374</v>
      </c>
      <c r="B2858" s="29">
        <v>1939</v>
      </c>
      <c r="C2858">
        <v>10</v>
      </c>
      <c r="D2858" s="34" t="s">
        <v>169</v>
      </c>
      <c r="E2858" s="34" t="s">
        <v>172</v>
      </c>
      <c r="F2858" s="35">
        <v>34.950000000000003</v>
      </c>
      <c r="G2858" s="36">
        <v>0</v>
      </c>
      <c r="H2858" s="35">
        <v>34.950000000000003</v>
      </c>
      <c r="I2858" s="35">
        <v>22.13</v>
      </c>
      <c r="J2858">
        <v>4</v>
      </c>
      <c r="K2858">
        <v>3025</v>
      </c>
      <c r="L2858" s="37">
        <f t="shared" si="132"/>
        <v>139.80000000000001</v>
      </c>
      <c r="M2858" s="35">
        <f t="shared" si="133"/>
        <v>0</v>
      </c>
      <c r="N2858" s="35">
        <f t="shared" si="134"/>
        <v>51.280000000000015</v>
      </c>
    </row>
    <row r="2859" spans="1:14">
      <c r="A2859" s="33">
        <v>41374</v>
      </c>
      <c r="B2859" s="29">
        <v>1939</v>
      </c>
      <c r="C2859">
        <v>31</v>
      </c>
      <c r="D2859" s="34" t="s">
        <v>169</v>
      </c>
      <c r="E2859" s="34" t="s">
        <v>172</v>
      </c>
      <c r="F2859" s="35">
        <v>0.95</v>
      </c>
      <c r="G2859" s="36">
        <v>0</v>
      </c>
      <c r="H2859" s="35">
        <v>0.95</v>
      </c>
      <c r="I2859" s="35">
        <v>0.34</v>
      </c>
      <c r="J2859">
        <v>25</v>
      </c>
      <c r="K2859">
        <v>3025</v>
      </c>
      <c r="L2859" s="37">
        <f t="shared" si="132"/>
        <v>23.75</v>
      </c>
      <c r="M2859" s="35">
        <f t="shared" si="133"/>
        <v>0</v>
      </c>
      <c r="N2859" s="35">
        <f t="shared" si="134"/>
        <v>15.249999999999996</v>
      </c>
    </row>
    <row r="2860" spans="1:14">
      <c r="A2860" s="33">
        <v>41374</v>
      </c>
      <c r="B2860" s="29">
        <v>1940</v>
      </c>
      <c r="C2860">
        <v>26</v>
      </c>
      <c r="D2860" s="34" t="s">
        <v>167</v>
      </c>
      <c r="E2860" s="34" t="s">
        <v>172</v>
      </c>
      <c r="F2860" s="35">
        <v>0.95</v>
      </c>
      <c r="G2860" s="36">
        <v>0.1</v>
      </c>
      <c r="H2860" s="35">
        <v>0.86</v>
      </c>
      <c r="I2860" s="35">
        <v>0.42</v>
      </c>
      <c r="J2860">
        <v>4</v>
      </c>
      <c r="K2860">
        <v>3033</v>
      </c>
      <c r="L2860" s="37">
        <f t="shared" si="132"/>
        <v>3.44</v>
      </c>
      <c r="M2860" s="35">
        <f t="shared" si="133"/>
        <v>8.9999999999999969E-2</v>
      </c>
      <c r="N2860" s="35">
        <f t="shared" si="134"/>
        <v>1.76</v>
      </c>
    </row>
    <row r="2861" spans="1:14">
      <c r="A2861" s="33">
        <v>41374</v>
      </c>
      <c r="B2861" s="29">
        <v>1940</v>
      </c>
      <c r="C2861">
        <v>50</v>
      </c>
      <c r="D2861" s="34" t="s">
        <v>167</v>
      </c>
      <c r="E2861" s="34" t="s">
        <v>172</v>
      </c>
      <c r="F2861" s="35">
        <v>24.95</v>
      </c>
      <c r="G2861" s="36">
        <v>0</v>
      </c>
      <c r="H2861" s="35">
        <v>24.95</v>
      </c>
      <c r="I2861" s="35">
        <v>12.14</v>
      </c>
      <c r="J2861">
        <v>1</v>
      </c>
      <c r="K2861">
        <v>3033</v>
      </c>
      <c r="L2861" s="37">
        <f t="shared" si="132"/>
        <v>24.95</v>
      </c>
      <c r="M2861" s="35">
        <f t="shared" si="133"/>
        <v>0</v>
      </c>
      <c r="N2861" s="35">
        <f t="shared" si="134"/>
        <v>12.809999999999999</v>
      </c>
    </row>
    <row r="2862" spans="1:14">
      <c r="A2862" s="33">
        <v>41374</v>
      </c>
      <c r="B2862" s="29">
        <v>1940</v>
      </c>
      <c r="C2862">
        <v>2</v>
      </c>
      <c r="D2862" s="34" t="s">
        <v>167</v>
      </c>
      <c r="E2862" s="34" t="s">
        <v>172</v>
      </c>
      <c r="F2862" s="35">
        <v>44.95</v>
      </c>
      <c r="G2862" s="36">
        <v>0.2</v>
      </c>
      <c r="H2862" s="35">
        <v>35.96</v>
      </c>
      <c r="I2862" s="35">
        <v>27.95</v>
      </c>
      <c r="J2862">
        <v>2</v>
      </c>
      <c r="K2862">
        <v>3033</v>
      </c>
      <c r="L2862" s="37">
        <f t="shared" si="132"/>
        <v>71.92</v>
      </c>
      <c r="M2862" s="35">
        <f t="shared" si="133"/>
        <v>8.990000000000002</v>
      </c>
      <c r="N2862" s="35">
        <f t="shared" si="134"/>
        <v>16.020000000000003</v>
      </c>
    </row>
    <row r="2863" spans="1:14">
      <c r="A2863" s="33">
        <v>41374</v>
      </c>
      <c r="B2863" s="29">
        <v>1941</v>
      </c>
      <c r="C2863">
        <v>48</v>
      </c>
      <c r="D2863" s="34" t="s">
        <v>169</v>
      </c>
      <c r="E2863" s="34" t="s">
        <v>172</v>
      </c>
      <c r="F2863" s="35">
        <v>3.95</v>
      </c>
      <c r="G2863" s="36">
        <v>0</v>
      </c>
      <c r="H2863" s="35">
        <v>3.95</v>
      </c>
      <c r="I2863" s="35">
        <v>1.43</v>
      </c>
      <c r="J2863">
        <v>16</v>
      </c>
      <c r="K2863">
        <v>3018</v>
      </c>
      <c r="L2863" s="37">
        <f t="shared" si="132"/>
        <v>63.2</v>
      </c>
      <c r="M2863" s="35">
        <f t="shared" si="133"/>
        <v>0</v>
      </c>
      <c r="N2863" s="35">
        <f t="shared" si="134"/>
        <v>40.320000000000007</v>
      </c>
    </row>
    <row r="2864" spans="1:14">
      <c r="A2864" s="33">
        <v>41374</v>
      </c>
      <c r="B2864" s="29">
        <v>1942</v>
      </c>
      <c r="C2864">
        <v>46</v>
      </c>
      <c r="D2864" s="34" t="s">
        <v>167</v>
      </c>
      <c r="E2864" s="34" t="s">
        <v>172</v>
      </c>
      <c r="F2864" s="35">
        <v>55.95</v>
      </c>
      <c r="G2864" s="36">
        <v>0</v>
      </c>
      <c r="H2864" s="35">
        <v>55.95</v>
      </c>
      <c r="I2864" s="35">
        <v>32.47</v>
      </c>
      <c r="J2864">
        <v>35</v>
      </c>
      <c r="K2864">
        <v>3014</v>
      </c>
      <c r="L2864" s="37">
        <f t="shared" si="132"/>
        <v>1958.25</v>
      </c>
      <c r="M2864" s="35">
        <f t="shared" si="133"/>
        <v>0</v>
      </c>
      <c r="N2864" s="35">
        <f t="shared" si="134"/>
        <v>821.80000000000018</v>
      </c>
    </row>
    <row r="2865" spans="1:14">
      <c r="A2865" s="33">
        <v>41374</v>
      </c>
      <c r="B2865" s="29">
        <v>1942</v>
      </c>
      <c r="C2865">
        <v>42</v>
      </c>
      <c r="D2865" s="34" t="s">
        <v>167</v>
      </c>
      <c r="E2865" s="34" t="s">
        <v>172</v>
      </c>
      <c r="F2865" s="35">
        <v>35.950000000000003</v>
      </c>
      <c r="G2865" s="36">
        <v>0.1</v>
      </c>
      <c r="H2865" s="35">
        <v>32.36</v>
      </c>
      <c r="I2865" s="35">
        <v>20.25</v>
      </c>
      <c r="J2865">
        <v>2</v>
      </c>
      <c r="K2865">
        <v>3014</v>
      </c>
      <c r="L2865" s="37">
        <f t="shared" si="132"/>
        <v>64.72</v>
      </c>
      <c r="M2865" s="35">
        <f t="shared" si="133"/>
        <v>3.5900000000000034</v>
      </c>
      <c r="N2865" s="35">
        <f t="shared" si="134"/>
        <v>24.22</v>
      </c>
    </row>
    <row r="2866" spans="1:14">
      <c r="A2866" s="33">
        <v>41374</v>
      </c>
      <c r="B2866" s="29">
        <v>1942</v>
      </c>
      <c r="C2866">
        <v>29</v>
      </c>
      <c r="D2866" s="34" t="s">
        <v>167</v>
      </c>
      <c r="E2866" s="34" t="s">
        <v>172</v>
      </c>
      <c r="F2866" s="35">
        <v>40.950000000000003</v>
      </c>
      <c r="G2866" s="36">
        <v>0</v>
      </c>
      <c r="H2866" s="35">
        <v>40.950000000000003</v>
      </c>
      <c r="I2866" s="35">
        <v>15.51</v>
      </c>
      <c r="J2866">
        <v>2</v>
      </c>
      <c r="K2866">
        <v>3014</v>
      </c>
      <c r="L2866" s="37">
        <f t="shared" si="132"/>
        <v>81.900000000000006</v>
      </c>
      <c r="M2866" s="35">
        <f t="shared" si="133"/>
        <v>0</v>
      </c>
      <c r="N2866" s="35">
        <f t="shared" si="134"/>
        <v>50.88000000000001</v>
      </c>
    </row>
    <row r="2867" spans="1:14">
      <c r="A2867" s="33">
        <v>41374</v>
      </c>
      <c r="B2867" s="29">
        <v>1943</v>
      </c>
      <c r="C2867">
        <v>8</v>
      </c>
      <c r="D2867" s="34" t="s">
        <v>169</v>
      </c>
      <c r="E2867" s="34" t="s">
        <v>172</v>
      </c>
      <c r="F2867" s="35">
        <v>7.95</v>
      </c>
      <c r="G2867" s="36">
        <v>0</v>
      </c>
      <c r="H2867" s="35">
        <v>7.95</v>
      </c>
      <c r="I2867" s="35">
        <v>4.53</v>
      </c>
      <c r="J2867">
        <v>24</v>
      </c>
      <c r="K2867">
        <v>3032</v>
      </c>
      <c r="L2867" s="37">
        <f t="shared" si="132"/>
        <v>190.8</v>
      </c>
      <c r="M2867" s="35">
        <f t="shared" si="133"/>
        <v>0</v>
      </c>
      <c r="N2867" s="35">
        <f t="shared" si="134"/>
        <v>82.08</v>
      </c>
    </row>
    <row r="2868" spans="1:14">
      <c r="A2868" s="33">
        <v>41374</v>
      </c>
      <c r="B2868" s="29">
        <v>1943</v>
      </c>
      <c r="C2868">
        <v>44</v>
      </c>
      <c r="D2868" s="34" t="s">
        <v>169</v>
      </c>
      <c r="E2868" s="34" t="s">
        <v>172</v>
      </c>
      <c r="F2868" s="35">
        <v>38.950000000000003</v>
      </c>
      <c r="G2868" s="36">
        <v>0</v>
      </c>
      <c r="H2868" s="35">
        <v>38.950000000000003</v>
      </c>
      <c r="I2868" s="35">
        <v>24.76</v>
      </c>
      <c r="J2868">
        <v>17</v>
      </c>
      <c r="K2868">
        <v>3032</v>
      </c>
      <c r="L2868" s="37">
        <f t="shared" si="132"/>
        <v>662.15000000000009</v>
      </c>
      <c r="M2868" s="35">
        <f t="shared" si="133"/>
        <v>0</v>
      </c>
      <c r="N2868" s="35">
        <f t="shared" si="134"/>
        <v>241.23000000000002</v>
      </c>
    </row>
    <row r="2869" spans="1:14">
      <c r="A2869" s="33">
        <v>41374</v>
      </c>
      <c r="B2869" s="29">
        <v>1944</v>
      </c>
      <c r="C2869">
        <v>17</v>
      </c>
      <c r="D2869" s="34" t="s">
        <v>169</v>
      </c>
      <c r="E2869" s="34" t="s">
        <v>172</v>
      </c>
      <c r="F2869" s="35">
        <v>49.95</v>
      </c>
      <c r="G2869" s="36">
        <v>0</v>
      </c>
      <c r="H2869" s="35">
        <v>49.95</v>
      </c>
      <c r="I2869" s="35">
        <v>23.93</v>
      </c>
      <c r="J2869">
        <v>36</v>
      </c>
      <c r="K2869">
        <v>3017</v>
      </c>
      <c r="L2869" s="37">
        <f t="shared" si="132"/>
        <v>1798.2</v>
      </c>
      <c r="M2869" s="35">
        <f t="shared" si="133"/>
        <v>0</v>
      </c>
      <c r="N2869" s="35">
        <f t="shared" si="134"/>
        <v>936.72000000000014</v>
      </c>
    </row>
    <row r="2870" spans="1:14">
      <c r="A2870" s="33">
        <v>41374</v>
      </c>
      <c r="B2870" s="29">
        <v>1945</v>
      </c>
      <c r="C2870">
        <v>9</v>
      </c>
      <c r="D2870" s="34" t="s">
        <v>167</v>
      </c>
      <c r="E2870" s="34" t="s">
        <v>172</v>
      </c>
      <c r="F2870" s="35">
        <v>48.95</v>
      </c>
      <c r="G2870" s="36">
        <v>0</v>
      </c>
      <c r="H2870" s="35">
        <v>48.95</v>
      </c>
      <c r="I2870" s="35">
        <v>24.52</v>
      </c>
      <c r="J2870">
        <v>28</v>
      </c>
      <c r="K2870">
        <v>3018</v>
      </c>
      <c r="L2870" s="37">
        <f t="shared" si="132"/>
        <v>1370.6000000000001</v>
      </c>
      <c r="M2870" s="35">
        <f t="shared" si="133"/>
        <v>0</v>
      </c>
      <c r="N2870" s="35">
        <f t="shared" si="134"/>
        <v>684.04000000000008</v>
      </c>
    </row>
    <row r="2871" spans="1:14">
      <c r="A2871" s="33">
        <v>41374</v>
      </c>
      <c r="B2871" s="29">
        <v>1946</v>
      </c>
      <c r="C2871">
        <v>32</v>
      </c>
      <c r="D2871" s="34" t="s">
        <v>169</v>
      </c>
      <c r="E2871" s="34" t="s">
        <v>172</v>
      </c>
      <c r="F2871" s="35">
        <v>22.95</v>
      </c>
      <c r="G2871" s="36">
        <v>0</v>
      </c>
      <c r="H2871" s="35">
        <v>22.95</v>
      </c>
      <c r="I2871" s="35">
        <v>11.78</v>
      </c>
      <c r="J2871">
        <v>4</v>
      </c>
      <c r="K2871">
        <v>3029</v>
      </c>
      <c r="L2871" s="37">
        <f t="shared" si="132"/>
        <v>91.8</v>
      </c>
      <c r="M2871" s="35">
        <f t="shared" si="133"/>
        <v>0</v>
      </c>
      <c r="N2871" s="35">
        <f t="shared" si="134"/>
        <v>44.68</v>
      </c>
    </row>
    <row r="2872" spans="1:14">
      <c r="A2872" s="33">
        <v>41375</v>
      </c>
      <c r="B2872" s="29">
        <v>1947</v>
      </c>
      <c r="C2872">
        <v>18</v>
      </c>
      <c r="D2872" s="34" t="s">
        <v>173</v>
      </c>
      <c r="E2872" s="34" t="s">
        <v>172</v>
      </c>
      <c r="F2872" s="35">
        <v>54.95</v>
      </c>
      <c r="G2872" s="36">
        <v>0</v>
      </c>
      <c r="H2872" s="35">
        <v>54.95</v>
      </c>
      <c r="I2872" s="35">
        <v>26.65</v>
      </c>
      <c r="J2872">
        <v>32</v>
      </c>
      <c r="K2872">
        <v>3016</v>
      </c>
      <c r="L2872" s="37">
        <f t="shared" si="132"/>
        <v>1758.4</v>
      </c>
      <c r="M2872" s="35">
        <f t="shared" si="133"/>
        <v>0</v>
      </c>
      <c r="N2872" s="35">
        <f t="shared" si="134"/>
        <v>905.60000000000014</v>
      </c>
    </row>
    <row r="2873" spans="1:14">
      <c r="A2873" s="33">
        <v>41375</v>
      </c>
      <c r="B2873" s="29">
        <v>1947</v>
      </c>
      <c r="C2873">
        <v>29</v>
      </c>
      <c r="D2873" s="34" t="s">
        <v>173</v>
      </c>
      <c r="E2873" s="34" t="s">
        <v>172</v>
      </c>
      <c r="F2873" s="35">
        <v>40.950000000000003</v>
      </c>
      <c r="G2873" s="36">
        <v>0</v>
      </c>
      <c r="H2873" s="35">
        <v>40.950000000000003</v>
      </c>
      <c r="I2873" s="35">
        <v>15.51</v>
      </c>
      <c r="J2873">
        <v>7</v>
      </c>
      <c r="K2873">
        <v>3016</v>
      </c>
      <c r="L2873" s="37">
        <f t="shared" si="132"/>
        <v>286.65000000000003</v>
      </c>
      <c r="M2873" s="35">
        <f t="shared" si="133"/>
        <v>0</v>
      </c>
      <c r="N2873" s="35">
        <f t="shared" si="134"/>
        <v>178.08000000000004</v>
      </c>
    </row>
    <row r="2874" spans="1:14">
      <c r="A2874" s="33">
        <v>41375</v>
      </c>
      <c r="B2874" s="29">
        <v>1947</v>
      </c>
      <c r="C2874">
        <v>20</v>
      </c>
      <c r="D2874" s="34" t="s">
        <v>173</v>
      </c>
      <c r="E2874" s="34" t="s">
        <v>172</v>
      </c>
      <c r="F2874" s="35">
        <v>16.95</v>
      </c>
      <c r="G2874" s="36">
        <v>0</v>
      </c>
      <c r="H2874" s="35">
        <v>16.95</v>
      </c>
      <c r="I2874" s="35">
        <v>6.76</v>
      </c>
      <c r="J2874">
        <v>27</v>
      </c>
      <c r="K2874">
        <v>3016</v>
      </c>
      <c r="L2874" s="37">
        <f t="shared" si="132"/>
        <v>457.65</v>
      </c>
      <c r="M2874" s="35">
        <f t="shared" si="133"/>
        <v>0</v>
      </c>
      <c r="N2874" s="35">
        <f t="shared" si="134"/>
        <v>275.13</v>
      </c>
    </row>
    <row r="2875" spans="1:14">
      <c r="A2875" s="33">
        <v>41375</v>
      </c>
      <c r="B2875" s="29">
        <v>1948</v>
      </c>
      <c r="C2875">
        <v>22</v>
      </c>
      <c r="D2875" s="34" t="s">
        <v>170</v>
      </c>
      <c r="E2875" s="34" t="s">
        <v>172</v>
      </c>
      <c r="F2875" s="35">
        <v>0.95</v>
      </c>
      <c r="G2875" s="36">
        <v>0</v>
      </c>
      <c r="H2875" s="35">
        <v>0.95</v>
      </c>
      <c r="I2875" s="35">
        <v>0.56999999999999995</v>
      </c>
      <c r="J2875">
        <v>16</v>
      </c>
      <c r="K2875">
        <v>3022</v>
      </c>
      <c r="L2875" s="37">
        <f t="shared" si="132"/>
        <v>15.2</v>
      </c>
      <c r="M2875" s="35">
        <f t="shared" si="133"/>
        <v>0</v>
      </c>
      <c r="N2875" s="35">
        <f t="shared" si="134"/>
        <v>6.08</v>
      </c>
    </row>
    <row r="2876" spans="1:14">
      <c r="A2876" s="33">
        <v>41375</v>
      </c>
      <c r="B2876" s="29">
        <v>1948</v>
      </c>
      <c r="C2876">
        <v>46</v>
      </c>
      <c r="D2876" s="34" t="s">
        <v>170</v>
      </c>
      <c r="E2876" s="34" t="s">
        <v>172</v>
      </c>
      <c r="F2876" s="35">
        <v>55.95</v>
      </c>
      <c r="G2876" s="36">
        <v>0</v>
      </c>
      <c r="H2876" s="35">
        <v>55.95</v>
      </c>
      <c r="I2876" s="35">
        <v>32.47</v>
      </c>
      <c r="J2876">
        <v>8</v>
      </c>
      <c r="K2876">
        <v>3022</v>
      </c>
      <c r="L2876" s="37">
        <f t="shared" si="132"/>
        <v>447.6</v>
      </c>
      <c r="M2876" s="35">
        <f t="shared" si="133"/>
        <v>0</v>
      </c>
      <c r="N2876" s="35">
        <f t="shared" si="134"/>
        <v>187.84000000000003</v>
      </c>
    </row>
    <row r="2877" spans="1:14">
      <c r="A2877" s="33">
        <v>41375</v>
      </c>
      <c r="B2877" s="29">
        <v>1949</v>
      </c>
      <c r="C2877">
        <v>48</v>
      </c>
      <c r="D2877" s="34" t="s">
        <v>173</v>
      </c>
      <c r="E2877" s="34" t="s">
        <v>172</v>
      </c>
      <c r="F2877" s="35">
        <v>3.95</v>
      </c>
      <c r="G2877" s="36">
        <v>0.1</v>
      </c>
      <c r="H2877" s="35">
        <v>3.56</v>
      </c>
      <c r="I2877" s="35">
        <v>1.43</v>
      </c>
      <c r="J2877">
        <v>13</v>
      </c>
      <c r="K2877">
        <v>3023</v>
      </c>
      <c r="L2877" s="37">
        <f t="shared" si="132"/>
        <v>46.28</v>
      </c>
      <c r="M2877" s="35">
        <f t="shared" si="133"/>
        <v>0.39000000000000012</v>
      </c>
      <c r="N2877" s="35">
        <f t="shared" si="134"/>
        <v>27.689999999999998</v>
      </c>
    </row>
    <row r="2878" spans="1:14">
      <c r="A2878" s="33">
        <v>41375</v>
      </c>
      <c r="B2878" s="29">
        <v>1949</v>
      </c>
      <c r="C2878">
        <v>4</v>
      </c>
      <c r="D2878" s="34" t="s">
        <v>173</v>
      </c>
      <c r="E2878" s="34" t="s">
        <v>172</v>
      </c>
      <c r="F2878" s="35">
        <v>73.95</v>
      </c>
      <c r="G2878" s="36">
        <v>0</v>
      </c>
      <c r="H2878" s="35">
        <v>73.95</v>
      </c>
      <c r="I2878" s="35">
        <v>38.86</v>
      </c>
      <c r="J2878">
        <v>1</v>
      </c>
      <c r="K2878">
        <v>3023</v>
      </c>
      <c r="L2878" s="37">
        <f t="shared" si="132"/>
        <v>73.95</v>
      </c>
      <c r="M2878" s="35">
        <f t="shared" si="133"/>
        <v>0</v>
      </c>
      <c r="N2878" s="35">
        <f t="shared" si="134"/>
        <v>35.090000000000003</v>
      </c>
    </row>
    <row r="2879" spans="1:14">
      <c r="A2879" s="33">
        <v>41375</v>
      </c>
      <c r="B2879" s="29">
        <v>1950</v>
      </c>
      <c r="C2879">
        <v>46</v>
      </c>
      <c r="D2879" s="34" t="s">
        <v>170</v>
      </c>
      <c r="E2879" s="34" t="s">
        <v>172</v>
      </c>
      <c r="F2879" s="35">
        <v>55.95</v>
      </c>
      <c r="G2879" s="36">
        <v>0</v>
      </c>
      <c r="H2879" s="35">
        <v>55.95</v>
      </c>
      <c r="I2879" s="35">
        <v>32.47</v>
      </c>
      <c r="J2879">
        <v>19</v>
      </c>
      <c r="K2879">
        <v>3028</v>
      </c>
      <c r="L2879" s="37">
        <f t="shared" si="132"/>
        <v>1063.05</v>
      </c>
      <c r="M2879" s="35">
        <f t="shared" si="133"/>
        <v>0</v>
      </c>
      <c r="N2879" s="35">
        <f t="shared" si="134"/>
        <v>446.12000000000006</v>
      </c>
    </row>
    <row r="2880" spans="1:14">
      <c r="A2880" s="33">
        <v>41375</v>
      </c>
      <c r="B2880" s="29">
        <v>1951</v>
      </c>
      <c r="C2880">
        <v>24</v>
      </c>
      <c r="D2880" s="34" t="s">
        <v>173</v>
      </c>
      <c r="E2880" s="34" t="s">
        <v>172</v>
      </c>
      <c r="F2880" s="35">
        <v>27.95</v>
      </c>
      <c r="G2880" s="36">
        <v>0</v>
      </c>
      <c r="H2880" s="35">
        <v>27.95</v>
      </c>
      <c r="I2880" s="35">
        <v>16.8</v>
      </c>
      <c r="J2880">
        <v>9</v>
      </c>
      <c r="K2880">
        <v>3029</v>
      </c>
      <c r="L2880" s="37">
        <f t="shared" si="132"/>
        <v>251.54999999999998</v>
      </c>
      <c r="M2880" s="35">
        <f t="shared" si="133"/>
        <v>0</v>
      </c>
      <c r="N2880" s="35">
        <f t="shared" si="134"/>
        <v>100.35</v>
      </c>
    </row>
    <row r="2881" spans="1:14">
      <c r="A2881" s="33">
        <v>41375</v>
      </c>
      <c r="B2881" s="29">
        <v>1952</v>
      </c>
      <c r="C2881">
        <v>48</v>
      </c>
      <c r="D2881" s="34" t="s">
        <v>173</v>
      </c>
      <c r="E2881" s="34" t="s">
        <v>172</v>
      </c>
      <c r="F2881" s="35">
        <v>3.95</v>
      </c>
      <c r="G2881" s="36">
        <v>0</v>
      </c>
      <c r="H2881" s="35">
        <v>3.95</v>
      </c>
      <c r="I2881" s="35">
        <v>1.43</v>
      </c>
      <c r="J2881">
        <v>20</v>
      </c>
      <c r="K2881">
        <v>3030</v>
      </c>
      <c r="L2881" s="37">
        <f t="shared" si="132"/>
        <v>79</v>
      </c>
      <c r="M2881" s="35">
        <f t="shared" si="133"/>
        <v>0</v>
      </c>
      <c r="N2881" s="35">
        <f t="shared" si="134"/>
        <v>50.400000000000006</v>
      </c>
    </row>
    <row r="2882" spans="1:14">
      <c r="A2882" s="33">
        <v>41375</v>
      </c>
      <c r="B2882" s="29">
        <v>1952</v>
      </c>
      <c r="C2882">
        <v>8</v>
      </c>
      <c r="D2882" s="34" t="s">
        <v>173</v>
      </c>
      <c r="E2882" s="34" t="s">
        <v>172</v>
      </c>
      <c r="F2882" s="35">
        <v>7.95</v>
      </c>
      <c r="G2882" s="36">
        <v>0</v>
      </c>
      <c r="H2882" s="35">
        <v>7.95</v>
      </c>
      <c r="I2882" s="35">
        <v>4.53</v>
      </c>
      <c r="J2882">
        <v>39</v>
      </c>
      <c r="K2882">
        <v>3030</v>
      </c>
      <c r="L2882" s="37">
        <f t="shared" si="132"/>
        <v>310.05</v>
      </c>
      <c r="M2882" s="35">
        <f t="shared" si="133"/>
        <v>0</v>
      </c>
      <c r="N2882" s="35">
        <f t="shared" si="134"/>
        <v>133.38</v>
      </c>
    </row>
    <row r="2883" spans="1:14">
      <c r="A2883" s="33">
        <v>41375</v>
      </c>
      <c r="B2883" s="29">
        <v>1953</v>
      </c>
      <c r="C2883">
        <v>46</v>
      </c>
      <c r="D2883" s="34" t="s">
        <v>170</v>
      </c>
      <c r="E2883" s="34" t="s">
        <v>172</v>
      </c>
      <c r="F2883" s="35">
        <v>55.95</v>
      </c>
      <c r="G2883" s="36">
        <v>0</v>
      </c>
      <c r="H2883" s="35">
        <v>55.95</v>
      </c>
      <c r="I2883" s="35">
        <v>32.47</v>
      </c>
      <c r="J2883">
        <v>30</v>
      </c>
      <c r="K2883">
        <v>3023</v>
      </c>
      <c r="L2883" s="37">
        <f t="shared" ref="L2883:L2946" si="135">H2883*J2883</f>
        <v>1678.5</v>
      </c>
      <c r="M2883" s="35">
        <f t="shared" ref="M2883:M2946" si="136">F2883-H2883</f>
        <v>0</v>
      </c>
      <c r="N2883" s="35">
        <f t="shared" ref="N2883:N2946" si="137">(H2883-I2883)*J2883</f>
        <v>704.40000000000009</v>
      </c>
    </row>
    <row r="2884" spans="1:14">
      <c r="A2884" s="33">
        <v>41375</v>
      </c>
      <c r="B2884" s="29">
        <v>1954</v>
      </c>
      <c r="C2884">
        <v>50</v>
      </c>
      <c r="D2884" s="34" t="s">
        <v>173</v>
      </c>
      <c r="E2884" s="34" t="s">
        <v>172</v>
      </c>
      <c r="F2884" s="35">
        <v>24.95</v>
      </c>
      <c r="G2884" s="36">
        <v>0</v>
      </c>
      <c r="H2884" s="35">
        <v>24.95</v>
      </c>
      <c r="I2884" s="35">
        <v>12.14</v>
      </c>
      <c r="J2884">
        <v>2</v>
      </c>
      <c r="K2884">
        <v>3023</v>
      </c>
      <c r="L2884" s="37">
        <f t="shared" si="135"/>
        <v>49.9</v>
      </c>
      <c r="M2884" s="35">
        <f t="shared" si="136"/>
        <v>0</v>
      </c>
      <c r="N2884" s="35">
        <f t="shared" si="137"/>
        <v>25.619999999999997</v>
      </c>
    </row>
    <row r="2885" spans="1:14">
      <c r="A2885" s="33">
        <v>41375</v>
      </c>
      <c r="B2885" s="29">
        <v>1955</v>
      </c>
      <c r="C2885">
        <v>11</v>
      </c>
      <c r="D2885" s="34" t="s">
        <v>170</v>
      </c>
      <c r="E2885" s="34" t="s">
        <v>172</v>
      </c>
      <c r="F2885" s="35">
        <v>65.95</v>
      </c>
      <c r="G2885" s="36">
        <v>0</v>
      </c>
      <c r="H2885" s="35">
        <v>65.95</v>
      </c>
      <c r="I2885" s="35">
        <v>37.97</v>
      </c>
      <c r="J2885">
        <v>16</v>
      </c>
      <c r="K2885">
        <v>3032</v>
      </c>
      <c r="L2885" s="37">
        <f t="shared" si="135"/>
        <v>1055.2</v>
      </c>
      <c r="M2885" s="35">
        <f t="shared" si="136"/>
        <v>0</v>
      </c>
      <c r="N2885" s="35">
        <f t="shared" si="137"/>
        <v>447.68000000000006</v>
      </c>
    </row>
    <row r="2886" spans="1:14">
      <c r="A2886" s="33">
        <v>41375</v>
      </c>
      <c r="B2886" s="29">
        <v>1956</v>
      </c>
      <c r="C2886">
        <v>40</v>
      </c>
      <c r="D2886" s="34" t="s">
        <v>173</v>
      </c>
      <c r="E2886" s="34" t="s">
        <v>172</v>
      </c>
      <c r="F2886" s="35">
        <v>16.95</v>
      </c>
      <c r="G2886" s="36">
        <v>0</v>
      </c>
      <c r="H2886" s="35">
        <v>16.95</v>
      </c>
      <c r="I2886" s="35">
        <v>6.53</v>
      </c>
      <c r="J2886">
        <v>22</v>
      </c>
      <c r="K2886">
        <v>3027</v>
      </c>
      <c r="L2886" s="37">
        <f t="shared" si="135"/>
        <v>372.9</v>
      </c>
      <c r="M2886" s="35">
        <f t="shared" si="136"/>
        <v>0</v>
      </c>
      <c r="N2886" s="35">
        <f t="shared" si="137"/>
        <v>229.23999999999995</v>
      </c>
    </row>
    <row r="2887" spans="1:14">
      <c r="A2887" s="33">
        <v>41375</v>
      </c>
      <c r="B2887" s="29">
        <v>1957</v>
      </c>
      <c r="C2887">
        <v>45</v>
      </c>
      <c r="D2887" s="34" t="s">
        <v>170</v>
      </c>
      <c r="E2887" s="34" t="s">
        <v>172</v>
      </c>
      <c r="F2887" s="35">
        <v>38.950000000000003</v>
      </c>
      <c r="G2887" s="36">
        <v>0</v>
      </c>
      <c r="H2887" s="35">
        <v>38.950000000000003</v>
      </c>
      <c r="I2887" s="35">
        <v>22.33</v>
      </c>
      <c r="J2887">
        <v>2</v>
      </c>
      <c r="K2887">
        <v>3026</v>
      </c>
      <c r="L2887" s="37">
        <f t="shared" si="135"/>
        <v>77.900000000000006</v>
      </c>
      <c r="M2887" s="35">
        <f t="shared" si="136"/>
        <v>0</v>
      </c>
      <c r="N2887" s="35">
        <f t="shared" si="137"/>
        <v>33.240000000000009</v>
      </c>
    </row>
    <row r="2888" spans="1:14">
      <c r="A2888" s="33">
        <v>41375</v>
      </c>
      <c r="B2888" s="29">
        <v>1958</v>
      </c>
      <c r="C2888">
        <v>35</v>
      </c>
      <c r="D2888" s="34" t="s">
        <v>173</v>
      </c>
      <c r="E2888" s="34" t="s">
        <v>172</v>
      </c>
      <c r="F2888" s="35">
        <v>0.95</v>
      </c>
      <c r="G2888" s="36">
        <v>0</v>
      </c>
      <c r="H2888" s="35">
        <v>0.95</v>
      </c>
      <c r="I2888" s="35">
        <v>0.47</v>
      </c>
      <c r="J2888">
        <v>28</v>
      </c>
      <c r="K2888">
        <v>3021</v>
      </c>
      <c r="L2888" s="37">
        <f t="shared" si="135"/>
        <v>26.599999999999998</v>
      </c>
      <c r="M2888" s="35">
        <f t="shared" si="136"/>
        <v>0</v>
      </c>
      <c r="N2888" s="35">
        <f t="shared" si="137"/>
        <v>13.44</v>
      </c>
    </row>
    <row r="2889" spans="1:14">
      <c r="A2889" s="33">
        <v>41375</v>
      </c>
      <c r="B2889" s="29">
        <v>1958</v>
      </c>
      <c r="C2889">
        <v>25</v>
      </c>
      <c r="D2889" s="34" t="s">
        <v>173</v>
      </c>
      <c r="E2889" s="34" t="s">
        <v>172</v>
      </c>
      <c r="F2889" s="35">
        <v>0.95</v>
      </c>
      <c r="G2889" s="36">
        <v>0</v>
      </c>
      <c r="H2889" s="35">
        <v>0.95</v>
      </c>
      <c r="I2889" s="35">
        <v>0.35</v>
      </c>
      <c r="J2889">
        <v>39</v>
      </c>
      <c r="K2889">
        <v>3021</v>
      </c>
      <c r="L2889" s="37">
        <f t="shared" si="135"/>
        <v>37.049999999999997</v>
      </c>
      <c r="M2889" s="35">
        <f t="shared" si="136"/>
        <v>0</v>
      </c>
      <c r="N2889" s="35">
        <f t="shared" si="137"/>
        <v>23.4</v>
      </c>
    </row>
    <row r="2890" spans="1:14">
      <c r="A2890" s="33">
        <v>41375</v>
      </c>
      <c r="B2890" s="29">
        <v>1958</v>
      </c>
      <c r="C2890">
        <v>19</v>
      </c>
      <c r="D2890" s="34" t="s">
        <v>173</v>
      </c>
      <c r="E2890" s="34" t="s">
        <v>172</v>
      </c>
      <c r="F2890" s="35">
        <v>49.95</v>
      </c>
      <c r="G2890" s="36">
        <v>0</v>
      </c>
      <c r="H2890" s="35">
        <v>49.95</v>
      </c>
      <c r="I2890" s="35">
        <v>24.77</v>
      </c>
      <c r="J2890">
        <v>4</v>
      </c>
      <c r="K2890">
        <v>3021</v>
      </c>
      <c r="L2890" s="37">
        <f t="shared" si="135"/>
        <v>199.8</v>
      </c>
      <c r="M2890" s="35">
        <f t="shared" si="136"/>
        <v>0</v>
      </c>
      <c r="N2890" s="35">
        <f t="shared" si="137"/>
        <v>100.72000000000001</v>
      </c>
    </row>
    <row r="2891" spans="1:14">
      <c r="A2891" s="33">
        <v>41375</v>
      </c>
      <c r="B2891" s="29">
        <v>1958</v>
      </c>
      <c r="C2891">
        <v>35</v>
      </c>
      <c r="D2891" s="34" t="s">
        <v>173</v>
      </c>
      <c r="E2891" s="34" t="s">
        <v>172</v>
      </c>
      <c r="F2891" s="35">
        <v>0.95</v>
      </c>
      <c r="G2891" s="36">
        <v>0</v>
      </c>
      <c r="H2891" s="35">
        <v>0.95</v>
      </c>
      <c r="I2891" s="35">
        <v>0.47</v>
      </c>
      <c r="J2891">
        <v>28</v>
      </c>
      <c r="K2891">
        <v>3021</v>
      </c>
      <c r="L2891" s="37">
        <f t="shared" si="135"/>
        <v>26.599999999999998</v>
      </c>
      <c r="M2891" s="35">
        <f t="shared" si="136"/>
        <v>0</v>
      </c>
      <c r="N2891" s="35">
        <f t="shared" si="137"/>
        <v>13.44</v>
      </c>
    </row>
    <row r="2892" spans="1:14">
      <c r="A2892" s="33">
        <v>41375</v>
      </c>
      <c r="B2892" s="29">
        <v>1959</v>
      </c>
      <c r="C2892">
        <v>12</v>
      </c>
      <c r="D2892" s="34" t="s">
        <v>170</v>
      </c>
      <c r="E2892" s="34" t="s">
        <v>172</v>
      </c>
      <c r="F2892" s="35">
        <v>47.95</v>
      </c>
      <c r="G2892" s="36">
        <v>0</v>
      </c>
      <c r="H2892" s="35">
        <v>47.95</v>
      </c>
      <c r="I2892" s="35">
        <v>20.7</v>
      </c>
      <c r="J2892">
        <v>4</v>
      </c>
      <c r="K2892">
        <v>3028</v>
      </c>
      <c r="L2892" s="37">
        <f t="shared" si="135"/>
        <v>191.8</v>
      </c>
      <c r="M2892" s="35">
        <f t="shared" si="136"/>
        <v>0</v>
      </c>
      <c r="N2892" s="35">
        <f t="shared" si="137"/>
        <v>109.00000000000001</v>
      </c>
    </row>
    <row r="2893" spans="1:14">
      <c r="A2893" s="33">
        <v>41375</v>
      </c>
      <c r="B2893" s="29">
        <v>1960</v>
      </c>
      <c r="C2893">
        <v>13</v>
      </c>
      <c r="D2893" s="34" t="s">
        <v>173</v>
      </c>
      <c r="E2893" s="34" t="s">
        <v>172</v>
      </c>
      <c r="F2893" s="35">
        <v>26.95</v>
      </c>
      <c r="G2893" s="36">
        <v>0</v>
      </c>
      <c r="H2893" s="35">
        <v>26.95</v>
      </c>
      <c r="I2893" s="35">
        <v>13.26</v>
      </c>
      <c r="J2893">
        <v>10</v>
      </c>
      <c r="K2893">
        <v>3032</v>
      </c>
      <c r="L2893" s="37">
        <f t="shared" si="135"/>
        <v>269.5</v>
      </c>
      <c r="M2893" s="35">
        <f t="shared" si="136"/>
        <v>0</v>
      </c>
      <c r="N2893" s="35">
        <f t="shared" si="137"/>
        <v>136.9</v>
      </c>
    </row>
    <row r="2894" spans="1:14">
      <c r="A2894" s="33">
        <v>41375</v>
      </c>
      <c r="B2894" s="29">
        <v>1960</v>
      </c>
      <c r="C2894">
        <v>30</v>
      </c>
      <c r="D2894" s="34" t="s">
        <v>173</v>
      </c>
      <c r="E2894" s="34" t="s">
        <v>172</v>
      </c>
      <c r="F2894" s="35">
        <v>10.95</v>
      </c>
      <c r="G2894" s="36">
        <v>0.1</v>
      </c>
      <c r="H2894" s="35">
        <v>9.86</v>
      </c>
      <c r="I2894" s="35">
        <v>4.8</v>
      </c>
      <c r="J2894">
        <v>20</v>
      </c>
      <c r="K2894">
        <v>3032</v>
      </c>
      <c r="L2894" s="37">
        <f t="shared" si="135"/>
        <v>197.2</v>
      </c>
      <c r="M2894" s="35">
        <f t="shared" si="136"/>
        <v>1.0899999999999999</v>
      </c>
      <c r="N2894" s="35">
        <f t="shared" si="137"/>
        <v>101.19999999999999</v>
      </c>
    </row>
    <row r="2895" spans="1:14">
      <c r="A2895" s="33">
        <v>41375</v>
      </c>
      <c r="B2895" s="29">
        <v>1961</v>
      </c>
      <c r="C2895">
        <v>10</v>
      </c>
      <c r="D2895" s="34" t="s">
        <v>170</v>
      </c>
      <c r="E2895" s="34" t="s">
        <v>172</v>
      </c>
      <c r="F2895" s="35">
        <v>34.950000000000003</v>
      </c>
      <c r="G2895" s="36">
        <v>0</v>
      </c>
      <c r="H2895" s="35">
        <v>34.950000000000003</v>
      </c>
      <c r="I2895" s="35">
        <v>22.13</v>
      </c>
      <c r="J2895">
        <v>4</v>
      </c>
      <c r="K2895">
        <v>3010</v>
      </c>
      <c r="L2895" s="37">
        <f t="shared" si="135"/>
        <v>139.80000000000001</v>
      </c>
      <c r="M2895" s="35">
        <f t="shared" si="136"/>
        <v>0</v>
      </c>
      <c r="N2895" s="35">
        <f t="shared" si="137"/>
        <v>51.280000000000015</v>
      </c>
    </row>
    <row r="2896" spans="1:14">
      <c r="A2896" s="33">
        <v>41375</v>
      </c>
      <c r="B2896" s="29">
        <v>1962</v>
      </c>
      <c r="C2896">
        <v>37</v>
      </c>
      <c r="D2896" s="34" t="s">
        <v>173</v>
      </c>
      <c r="E2896" s="34" t="s">
        <v>172</v>
      </c>
      <c r="F2896" s="35">
        <v>24.95</v>
      </c>
      <c r="G2896" s="36">
        <v>0</v>
      </c>
      <c r="H2896" s="35">
        <v>24.95</v>
      </c>
      <c r="I2896" s="35">
        <v>9.3800000000000008</v>
      </c>
      <c r="J2896">
        <v>2</v>
      </c>
      <c r="K2896">
        <v>3018</v>
      </c>
      <c r="L2896" s="37">
        <f t="shared" si="135"/>
        <v>49.9</v>
      </c>
      <c r="M2896" s="35">
        <f t="shared" si="136"/>
        <v>0</v>
      </c>
      <c r="N2896" s="35">
        <f t="shared" si="137"/>
        <v>31.139999999999997</v>
      </c>
    </row>
    <row r="2897" spans="1:14">
      <c r="A2897" s="33">
        <v>41375</v>
      </c>
      <c r="B2897" s="29">
        <v>1962</v>
      </c>
      <c r="C2897">
        <v>31</v>
      </c>
      <c r="D2897" s="34" t="s">
        <v>173</v>
      </c>
      <c r="E2897" s="34" t="s">
        <v>172</v>
      </c>
      <c r="F2897" s="35">
        <v>0.95</v>
      </c>
      <c r="G2897" s="36">
        <v>0</v>
      </c>
      <c r="H2897" s="35">
        <v>0.95</v>
      </c>
      <c r="I2897" s="35">
        <v>0.34</v>
      </c>
      <c r="J2897">
        <v>2</v>
      </c>
      <c r="K2897">
        <v>3018</v>
      </c>
      <c r="L2897" s="37">
        <f t="shared" si="135"/>
        <v>1.9</v>
      </c>
      <c r="M2897" s="35">
        <f t="shared" si="136"/>
        <v>0</v>
      </c>
      <c r="N2897" s="35">
        <f t="shared" si="137"/>
        <v>1.2199999999999998</v>
      </c>
    </row>
    <row r="2898" spans="1:14">
      <c r="A2898" s="33">
        <v>41375</v>
      </c>
      <c r="B2898" s="29">
        <v>1963</v>
      </c>
      <c r="C2898">
        <v>49</v>
      </c>
      <c r="D2898" s="34" t="s">
        <v>170</v>
      </c>
      <c r="E2898" s="34" t="s">
        <v>172</v>
      </c>
      <c r="F2898" s="35">
        <v>63.95</v>
      </c>
      <c r="G2898" s="36">
        <v>0</v>
      </c>
      <c r="H2898" s="35">
        <v>63.95</v>
      </c>
      <c r="I2898" s="35">
        <v>27.1</v>
      </c>
      <c r="J2898">
        <v>2</v>
      </c>
      <c r="K2898">
        <v>3018</v>
      </c>
      <c r="L2898" s="37">
        <f t="shared" si="135"/>
        <v>127.9</v>
      </c>
      <c r="M2898" s="35">
        <f t="shared" si="136"/>
        <v>0</v>
      </c>
      <c r="N2898" s="35">
        <f t="shared" si="137"/>
        <v>73.7</v>
      </c>
    </row>
    <row r="2899" spans="1:14">
      <c r="A2899" s="33">
        <v>41375</v>
      </c>
      <c r="B2899" s="29">
        <v>1963</v>
      </c>
      <c r="C2899">
        <v>31</v>
      </c>
      <c r="D2899" s="34" t="s">
        <v>170</v>
      </c>
      <c r="E2899" s="34" t="s">
        <v>172</v>
      </c>
      <c r="F2899" s="35">
        <v>0.95</v>
      </c>
      <c r="G2899" s="36">
        <v>0</v>
      </c>
      <c r="H2899" s="35">
        <v>0.95</v>
      </c>
      <c r="I2899" s="35">
        <v>0.34</v>
      </c>
      <c r="J2899">
        <v>7</v>
      </c>
      <c r="K2899">
        <v>3018</v>
      </c>
      <c r="L2899" s="37">
        <f t="shared" si="135"/>
        <v>6.6499999999999995</v>
      </c>
      <c r="M2899" s="35">
        <f t="shared" si="136"/>
        <v>0</v>
      </c>
      <c r="N2899" s="35">
        <f t="shared" si="137"/>
        <v>4.2699999999999996</v>
      </c>
    </row>
    <row r="2900" spans="1:14">
      <c r="A2900" s="33">
        <v>41375</v>
      </c>
      <c r="B2900" s="29">
        <v>1964</v>
      </c>
      <c r="C2900">
        <v>35</v>
      </c>
      <c r="D2900" s="34" t="s">
        <v>173</v>
      </c>
      <c r="E2900" s="34" t="s">
        <v>172</v>
      </c>
      <c r="F2900" s="35">
        <v>0.95</v>
      </c>
      <c r="G2900" s="36">
        <v>0.1</v>
      </c>
      <c r="H2900" s="35">
        <v>0.86</v>
      </c>
      <c r="I2900" s="35">
        <v>0.47</v>
      </c>
      <c r="J2900">
        <v>7</v>
      </c>
      <c r="K2900">
        <v>3020</v>
      </c>
      <c r="L2900" s="37">
        <f t="shared" si="135"/>
        <v>6.02</v>
      </c>
      <c r="M2900" s="35">
        <f t="shared" si="136"/>
        <v>8.9999999999999969E-2</v>
      </c>
      <c r="N2900" s="35">
        <f t="shared" si="137"/>
        <v>2.73</v>
      </c>
    </row>
    <row r="2901" spans="1:14">
      <c r="A2901" s="33">
        <v>41375</v>
      </c>
      <c r="B2901" s="29">
        <v>1965</v>
      </c>
      <c r="C2901">
        <v>4</v>
      </c>
      <c r="D2901" s="34" t="s">
        <v>173</v>
      </c>
      <c r="E2901" s="34" t="s">
        <v>172</v>
      </c>
      <c r="F2901" s="35">
        <v>73.95</v>
      </c>
      <c r="G2901" s="36">
        <v>0</v>
      </c>
      <c r="H2901" s="35">
        <v>73.95</v>
      </c>
      <c r="I2901" s="35">
        <v>38.86</v>
      </c>
      <c r="J2901">
        <v>1</v>
      </c>
      <c r="K2901">
        <v>3031</v>
      </c>
      <c r="L2901" s="37">
        <f t="shared" si="135"/>
        <v>73.95</v>
      </c>
      <c r="M2901" s="35">
        <f t="shared" si="136"/>
        <v>0</v>
      </c>
      <c r="N2901" s="35">
        <f t="shared" si="137"/>
        <v>35.090000000000003</v>
      </c>
    </row>
    <row r="2902" spans="1:14">
      <c r="A2902" s="33">
        <v>41375</v>
      </c>
      <c r="B2902" s="29">
        <v>1966</v>
      </c>
      <c r="C2902">
        <v>50</v>
      </c>
      <c r="D2902" s="34" t="s">
        <v>170</v>
      </c>
      <c r="E2902" s="34" t="s">
        <v>172</v>
      </c>
      <c r="F2902" s="35">
        <v>24.95</v>
      </c>
      <c r="G2902" s="36">
        <v>0.1</v>
      </c>
      <c r="H2902" s="35">
        <v>22.46</v>
      </c>
      <c r="I2902" s="35">
        <v>12.14</v>
      </c>
      <c r="J2902">
        <v>3</v>
      </c>
      <c r="K2902">
        <v>3025</v>
      </c>
      <c r="L2902" s="37">
        <f t="shared" si="135"/>
        <v>67.38</v>
      </c>
      <c r="M2902" s="35">
        <f t="shared" si="136"/>
        <v>2.4899999999999984</v>
      </c>
      <c r="N2902" s="35">
        <f t="shared" si="137"/>
        <v>30.96</v>
      </c>
    </row>
    <row r="2903" spans="1:14">
      <c r="A2903" s="33">
        <v>41375</v>
      </c>
      <c r="B2903" s="29">
        <v>1967</v>
      </c>
      <c r="C2903">
        <v>19</v>
      </c>
      <c r="D2903" s="34" t="s">
        <v>170</v>
      </c>
      <c r="E2903" s="34" t="s">
        <v>172</v>
      </c>
      <c r="F2903" s="35">
        <v>49.95</v>
      </c>
      <c r="G2903" s="36">
        <v>0</v>
      </c>
      <c r="H2903" s="35">
        <v>49.95</v>
      </c>
      <c r="I2903" s="35">
        <v>24.77</v>
      </c>
      <c r="J2903">
        <v>4</v>
      </c>
      <c r="K2903">
        <v>3012</v>
      </c>
      <c r="L2903" s="37">
        <f t="shared" si="135"/>
        <v>199.8</v>
      </c>
      <c r="M2903" s="35">
        <f t="shared" si="136"/>
        <v>0</v>
      </c>
      <c r="N2903" s="35">
        <f t="shared" si="137"/>
        <v>100.72000000000001</v>
      </c>
    </row>
    <row r="2904" spans="1:14">
      <c r="A2904" s="33">
        <v>41376</v>
      </c>
      <c r="B2904" s="29">
        <v>1968</v>
      </c>
      <c r="C2904">
        <v>3</v>
      </c>
      <c r="D2904" s="34" t="s">
        <v>169</v>
      </c>
      <c r="E2904" s="34" t="s">
        <v>172</v>
      </c>
      <c r="F2904" s="35">
        <v>59.95</v>
      </c>
      <c r="G2904" s="36">
        <v>0</v>
      </c>
      <c r="H2904" s="35">
        <v>59.95</v>
      </c>
      <c r="I2904" s="35">
        <v>28.73</v>
      </c>
      <c r="J2904">
        <v>6</v>
      </c>
      <c r="K2904">
        <v>3021</v>
      </c>
      <c r="L2904" s="37">
        <f t="shared" si="135"/>
        <v>359.70000000000005</v>
      </c>
      <c r="M2904" s="35">
        <f t="shared" si="136"/>
        <v>0</v>
      </c>
      <c r="N2904" s="35">
        <f t="shared" si="137"/>
        <v>187.32000000000002</v>
      </c>
    </row>
    <row r="2905" spans="1:14">
      <c r="A2905" s="33">
        <v>41376</v>
      </c>
      <c r="B2905" s="29">
        <v>1969</v>
      </c>
      <c r="C2905">
        <v>6</v>
      </c>
      <c r="D2905" s="34" t="s">
        <v>170</v>
      </c>
      <c r="E2905" s="34" t="s">
        <v>172</v>
      </c>
      <c r="F2905" s="35">
        <v>55.95</v>
      </c>
      <c r="G2905" s="36">
        <v>0</v>
      </c>
      <c r="H2905" s="35">
        <v>55.95</v>
      </c>
      <c r="I2905" s="35">
        <v>16.059999999999999</v>
      </c>
      <c r="J2905">
        <v>12</v>
      </c>
      <c r="K2905">
        <v>3012</v>
      </c>
      <c r="L2905" s="37">
        <f t="shared" si="135"/>
        <v>671.40000000000009</v>
      </c>
      <c r="M2905" s="35">
        <f t="shared" si="136"/>
        <v>0</v>
      </c>
      <c r="N2905" s="35">
        <f t="shared" si="137"/>
        <v>478.68</v>
      </c>
    </row>
    <row r="2906" spans="1:14">
      <c r="A2906" s="33">
        <v>41376</v>
      </c>
      <c r="B2906" s="29">
        <v>1969</v>
      </c>
      <c r="C2906">
        <v>41</v>
      </c>
      <c r="D2906" s="34" t="s">
        <v>170</v>
      </c>
      <c r="E2906" s="34" t="s">
        <v>172</v>
      </c>
      <c r="F2906" s="35">
        <v>18.95</v>
      </c>
      <c r="G2906" s="36">
        <v>0</v>
      </c>
      <c r="H2906" s="35">
        <v>18.95</v>
      </c>
      <c r="I2906" s="35">
        <v>9.98</v>
      </c>
      <c r="J2906">
        <v>11</v>
      </c>
      <c r="K2906">
        <v>3012</v>
      </c>
      <c r="L2906" s="37">
        <f t="shared" si="135"/>
        <v>208.45</v>
      </c>
      <c r="M2906" s="35">
        <f t="shared" si="136"/>
        <v>0</v>
      </c>
      <c r="N2906" s="35">
        <f t="shared" si="137"/>
        <v>98.669999999999987</v>
      </c>
    </row>
    <row r="2907" spans="1:14">
      <c r="A2907" s="33">
        <v>41376</v>
      </c>
      <c r="B2907" s="29">
        <v>1970</v>
      </c>
      <c r="C2907">
        <v>25</v>
      </c>
      <c r="D2907" s="34" t="s">
        <v>169</v>
      </c>
      <c r="E2907" s="34" t="s">
        <v>172</v>
      </c>
      <c r="F2907" s="35">
        <v>0.95</v>
      </c>
      <c r="G2907" s="36">
        <v>0</v>
      </c>
      <c r="H2907" s="35">
        <v>0.95</v>
      </c>
      <c r="I2907" s="35">
        <v>0.35</v>
      </c>
      <c r="J2907">
        <v>37</v>
      </c>
      <c r="K2907">
        <v>3013</v>
      </c>
      <c r="L2907" s="37">
        <f t="shared" si="135"/>
        <v>35.15</v>
      </c>
      <c r="M2907" s="35">
        <f t="shared" si="136"/>
        <v>0</v>
      </c>
      <c r="N2907" s="35">
        <f t="shared" si="137"/>
        <v>22.2</v>
      </c>
    </row>
    <row r="2908" spans="1:14">
      <c r="A2908" s="33">
        <v>41376</v>
      </c>
      <c r="B2908" s="29">
        <v>1970</v>
      </c>
      <c r="C2908">
        <v>38</v>
      </c>
      <c r="D2908" s="34" t="s">
        <v>169</v>
      </c>
      <c r="E2908" s="34" t="s">
        <v>172</v>
      </c>
      <c r="F2908" s="35">
        <v>24.95</v>
      </c>
      <c r="G2908" s="36">
        <v>0</v>
      </c>
      <c r="H2908" s="35">
        <v>24.95</v>
      </c>
      <c r="I2908" s="35">
        <v>11.48</v>
      </c>
      <c r="J2908">
        <v>6</v>
      </c>
      <c r="K2908">
        <v>3013</v>
      </c>
      <c r="L2908" s="37">
        <f t="shared" si="135"/>
        <v>149.69999999999999</v>
      </c>
      <c r="M2908" s="35">
        <f t="shared" si="136"/>
        <v>0</v>
      </c>
      <c r="N2908" s="35">
        <f t="shared" si="137"/>
        <v>80.819999999999993</v>
      </c>
    </row>
    <row r="2909" spans="1:14">
      <c r="A2909" s="33">
        <v>41376</v>
      </c>
      <c r="B2909" s="29">
        <v>1970</v>
      </c>
      <c r="C2909">
        <v>50</v>
      </c>
      <c r="D2909" s="34" t="s">
        <v>169</v>
      </c>
      <c r="E2909" s="34" t="s">
        <v>172</v>
      </c>
      <c r="F2909" s="35">
        <v>24.95</v>
      </c>
      <c r="G2909" s="36">
        <v>0</v>
      </c>
      <c r="H2909" s="35">
        <v>24.95</v>
      </c>
      <c r="I2909" s="35">
        <v>12.14</v>
      </c>
      <c r="J2909">
        <v>3</v>
      </c>
      <c r="K2909">
        <v>3013</v>
      </c>
      <c r="L2909" s="37">
        <f t="shared" si="135"/>
        <v>74.849999999999994</v>
      </c>
      <c r="M2909" s="35">
        <f t="shared" si="136"/>
        <v>0</v>
      </c>
      <c r="N2909" s="35">
        <f t="shared" si="137"/>
        <v>38.429999999999993</v>
      </c>
    </row>
    <row r="2910" spans="1:14">
      <c r="A2910" s="33">
        <v>41376</v>
      </c>
      <c r="B2910" s="29">
        <v>1971</v>
      </c>
      <c r="C2910">
        <v>43</v>
      </c>
      <c r="D2910" s="34" t="s">
        <v>170</v>
      </c>
      <c r="E2910" s="34" t="s">
        <v>172</v>
      </c>
      <c r="F2910" s="35">
        <v>11.95</v>
      </c>
      <c r="G2910" s="36">
        <v>0</v>
      </c>
      <c r="H2910" s="35">
        <v>11.95</v>
      </c>
      <c r="I2910" s="35">
        <v>3.32</v>
      </c>
      <c r="J2910">
        <v>1</v>
      </c>
      <c r="K2910">
        <v>3023</v>
      </c>
      <c r="L2910" s="37">
        <f t="shared" si="135"/>
        <v>11.95</v>
      </c>
      <c r="M2910" s="35">
        <f t="shared" si="136"/>
        <v>0</v>
      </c>
      <c r="N2910" s="35">
        <f t="shared" si="137"/>
        <v>8.629999999999999</v>
      </c>
    </row>
    <row r="2911" spans="1:14">
      <c r="A2911" s="33">
        <v>41376</v>
      </c>
      <c r="B2911" s="29">
        <v>1972</v>
      </c>
      <c r="C2911">
        <v>20</v>
      </c>
      <c r="D2911" s="34" t="s">
        <v>169</v>
      </c>
      <c r="E2911" s="34" t="s">
        <v>172</v>
      </c>
      <c r="F2911" s="35">
        <v>16.95</v>
      </c>
      <c r="G2911" s="36">
        <v>0.1</v>
      </c>
      <c r="H2911" s="35">
        <v>15.26</v>
      </c>
      <c r="I2911" s="35">
        <v>6.76</v>
      </c>
      <c r="J2911">
        <v>17</v>
      </c>
      <c r="K2911">
        <v>3028</v>
      </c>
      <c r="L2911" s="37">
        <f t="shared" si="135"/>
        <v>259.42</v>
      </c>
      <c r="M2911" s="35">
        <f t="shared" si="136"/>
        <v>1.6899999999999995</v>
      </c>
      <c r="N2911" s="35">
        <f t="shared" si="137"/>
        <v>144.5</v>
      </c>
    </row>
    <row r="2912" spans="1:14">
      <c r="A2912" s="33">
        <v>41376</v>
      </c>
      <c r="B2912" s="29">
        <v>1972</v>
      </c>
      <c r="C2912">
        <v>24</v>
      </c>
      <c r="D2912" s="34" t="s">
        <v>169</v>
      </c>
      <c r="E2912" s="34" t="s">
        <v>172</v>
      </c>
      <c r="F2912" s="35">
        <v>27.95</v>
      </c>
      <c r="G2912" s="36">
        <v>0</v>
      </c>
      <c r="H2912" s="35">
        <v>27.95</v>
      </c>
      <c r="I2912" s="35">
        <v>16.8</v>
      </c>
      <c r="J2912">
        <v>35</v>
      </c>
      <c r="K2912">
        <v>3028</v>
      </c>
      <c r="L2912" s="37">
        <f t="shared" si="135"/>
        <v>978.25</v>
      </c>
      <c r="M2912" s="35">
        <f t="shared" si="136"/>
        <v>0</v>
      </c>
      <c r="N2912" s="35">
        <f t="shared" si="137"/>
        <v>390.24999999999994</v>
      </c>
    </row>
    <row r="2913" spans="1:14">
      <c r="A2913" s="33">
        <v>41377</v>
      </c>
      <c r="B2913" s="29">
        <v>1973</v>
      </c>
      <c r="C2913">
        <v>3</v>
      </c>
      <c r="D2913" s="34" t="s">
        <v>173</v>
      </c>
      <c r="E2913" s="34" t="s">
        <v>168</v>
      </c>
      <c r="F2913" s="35">
        <v>59.95</v>
      </c>
      <c r="G2913" s="36">
        <v>0</v>
      </c>
      <c r="H2913" s="35">
        <v>59.95</v>
      </c>
      <c r="I2913" s="35">
        <v>28.73</v>
      </c>
      <c r="J2913">
        <v>7</v>
      </c>
      <c r="K2913">
        <v>3029</v>
      </c>
      <c r="L2913" s="37">
        <f t="shared" si="135"/>
        <v>419.65000000000003</v>
      </c>
      <c r="M2913" s="35">
        <f t="shared" si="136"/>
        <v>0</v>
      </c>
      <c r="N2913" s="35">
        <f t="shared" si="137"/>
        <v>218.54000000000002</v>
      </c>
    </row>
    <row r="2914" spans="1:14">
      <c r="A2914" s="33">
        <v>41377</v>
      </c>
      <c r="B2914" s="29">
        <v>1974</v>
      </c>
      <c r="C2914">
        <v>9</v>
      </c>
      <c r="D2914" s="34" t="s">
        <v>173</v>
      </c>
      <c r="E2914" s="34" t="s">
        <v>168</v>
      </c>
      <c r="F2914" s="35">
        <v>48.95</v>
      </c>
      <c r="G2914" s="36">
        <v>0</v>
      </c>
      <c r="H2914" s="35">
        <v>48.95</v>
      </c>
      <c r="I2914" s="35">
        <v>24.52</v>
      </c>
      <c r="J2914">
        <v>10</v>
      </c>
      <c r="K2914">
        <v>3021</v>
      </c>
      <c r="L2914" s="37">
        <f t="shared" si="135"/>
        <v>489.5</v>
      </c>
      <c r="M2914" s="35">
        <f t="shared" si="136"/>
        <v>0</v>
      </c>
      <c r="N2914" s="35">
        <f t="shared" si="137"/>
        <v>244.30000000000004</v>
      </c>
    </row>
    <row r="2915" spans="1:14">
      <c r="A2915" s="33">
        <v>41377</v>
      </c>
      <c r="B2915" s="29">
        <v>1975</v>
      </c>
      <c r="C2915">
        <v>7</v>
      </c>
      <c r="D2915" s="34" t="s">
        <v>171</v>
      </c>
      <c r="E2915" s="34" t="s">
        <v>168</v>
      </c>
      <c r="F2915" s="35">
        <v>20.95</v>
      </c>
      <c r="G2915" s="36">
        <v>0</v>
      </c>
      <c r="H2915" s="35">
        <v>20.95</v>
      </c>
      <c r="I2915" s="35">
        <v>10.039999999999999</v>
      </c>
      <c r="J2915">
        <v>18</v>
      </c>
      <c r="K2915">
        <v>3031</v>
      </c>
      <c r="L2915" s="37">
        <f t="shared" si="135"/>
        <v>377.09999999999997</v>
      </c>
      <c r="M2915" s="35">
        <f t="shared" si="136"/>
        <v>0</v>
      </c>
      <c r="N2915" s="35">
        <f t="shared" si="137"/>
        <v>196.38</v>
      </c>
    </row>
    <row r="2916" spans="1:14">
      <c r="A2916" s="33">
        <v>41377</v>
      </c>
      <c r="B2916" s="29">
        <v>1976</v>
      </c>
      <c r="C2916">
        <v>33</v>
      </c>
      <c r="D2916" s="34" t="s">
        <v>173</v>
      </c>
      <c r="E2916" s="34" t="s">
        <v>168</v>
      </c>
      <c r="F2916" s="35">
        <v>19.95</v>
      </c>
      <c r="G2916" s="36">
        <v>0</v>
      </c>
      <c r="H2916" s="35">
        <v>19.95</v>
      </c>
      <c r="I2916" s="35">
        <v>9.7799999999999994</v>
      </c>
      <c r="J2916">
        <v>33</v>
      </c>
      <c r="K2916">
        <v>3033</v>
      </c>
      <c r="L2916" s="37">
        <f t="shared" si="135"/>
        <v>658.35</v>
      </c>
      <c r="M2916" s="35">
        <f t="shared" si="136"/>
        <v>0</v>
      </c>
      <c r="N2916" s="35">
        <f t="shared" si="137"/>
        <v>335.61</v>
      </c>
    </row>
    <row r="2917" spans="1:14">
      <c r="A2917" s="33">
        <v>41377</v>
      </c>
      <c r="B2917" s="29">
        <v>1976</v>
      </c>
      <c r="C2917">
        <v>23</v>
      </c>
      <c r="D2917" s="34" t="s">
        <v>173</v>
      </c>
      <c r="E2917" s="34" t="s">
        <v>168</v>
      </c>
      <c r="F2917" s="35">
        <v>2.95</v>
      </c>
      <c r="G2917" s="36">
        <v>0</v>
      </c>
      <c r="H2917" s="35">
        <v>2.95</v>
      </c>
      <c r="I2917" s="35">
        <v>1.68</v>
      </c>
      <c r="J2917">
        <v>11</v>
      </c>
      <c r="K2917">
        <v>3033</v>
      </c>
      <c r="L2917" s="37">
        <f t="shared" si="135"/>
        <v>32.450000000000003</v>
      </c>
      <c r="M2917" s="35">
        <f t="shared" si="136"/>
        <v>0</v>
      </c>
      <c r="N2917" s="35">
        <f t="shared" si="137"/>
        <v>13.970000000000002</v>
      </c>
    </row>
    <row r="2918" spans="1:14">
      <c r="A2918" s="33">
        <v>41377</v>
      </c>
      <c r="B2918" s="29">
        <v>1977</v>
      </c>
      <c r="C2918">
        <v>1</v>
      </c>
      <c r="D2918" s="34" t="s">
        <v>171</v>
      </c>
      <c r="E2918" s="34" t="s">
        <v>168</v>
      </c>
      <c r="F2918" s="35">
        <v>43.95</v>
      </c>
      <c r="G2918" s="36">
        <v>0</v>
      </c>
      <c r="H2918" s="35">
        <v>43.95</v>
      </c>
      <c r="I2918" s="35">
        <v>25.6</v>
      </c>
      <c r="J2918">
        <v>22</v>
      </c>
      <c r="K2918">
        <v>3017</v>
      </c>
      <c r="L2918" s="37">
        <f t="shared" si="135"/>
        <v>966.90000000000009</v>
      </c>
      <c r="M2918" s="35">
        <f t="shared" si="136"/>
        <v>0</v>
      </c>
      <c r="N2918" s="35">
        <f t="shared" si="137"/>
        <v>403.70000000000005</v>
      </c>
    </row>
    <row r="2919" spans="1:14">
      <c r="A2919" s="33">
        <v>41378</v>
      </c>
      <c r="B2919" s="29">
        <v>1978</v>
      </c>
      <c r="C2919">
        <v>40</v>
      </c>
      <c r="D2919" s="34" t="s">
        <v>173</v>
      </c>
      <c r="E2919" s="34" t="s">
        <v>168</v>
      </c>
      <c r="F2919" s="35">
        <v>16.95</v>
      </c>
      <c r="G2919" s="36">
        <v>0.1</v>
      </c>
      <c r="H2919" s="35">
        <v>15.26</v>
      </c>
      <c r="I2919" s="35">
        <v>6.53</v>
      </c>
      <c r="J2919">
        <v>30</v>
      </c>
      <c r="K2919">
        <v>3017</v>
      </c>
      <c r="L2919" s="37">
        <f t="shared" si="135"/>
        <v>457.8</v>
      </c>
      <c r="M2919" s="35">
        <f t="shared" si="136"/>
        <v>1.6899999999999995</v>
      </c>
      <c r="N2919" s="35">
        <f t="shared" si="137"/>
        <v>261.90000000000003</v>
      </c>
    </row>
    <row r="2920" spans="1:14">
      <c r="A2920" s="33">
        <v>41378</v>
      </c>
      <c r="B2920" s="29">
        <v>1979</v>
      </c>
      <c r="C2920">
        <v>2</v>
      </c>
      <c r="D2920" s="34" t="s">
        <v>171</v>
      </c>
      <c r="E2920" s="34" t="s">
        <v>168</v>
      </c>
      <c r="F2920" s="35">
        <v>44.95</v>
      </c>
      <c r="G2920" s="36">
        <v>0</v>
      </c>
      <c r="H2920" s="35">
        <v>44.95</v>
      </c>
      <c r="I2920" s="35">
        <v>27.95</v>
      </c>
      <c r="J2920">
        <v>9</v>
      </c>
      <c r="K2920">
        <v>3025</v>
      </c>
      <c r="L2920" s="37">
        <f t="shared" si="135"/>
        <v>404.55</v>
      </c>
      <c r="M2920" s="35">
        <f t="shared" si="136"/>
        <v>0</v>
      </c>
      <c r="N2920" s="35">
        <f t="shared" si="137"/>
        <v>153.00000000000003</v>
      </c>
    </row>
    <row r="2921" spans="1:14">
      <c r="A2921" s="33">
        <v>41379</v>
      </c>
      <c r="B2921" s="29">
        <v>1980</v>
      </c>
      <c r="C2921">
        <v>35</v>
      </c>
      <c r="D2921" s="34" t="s">
        <v>169</v>
      </c>
      <c r="E2921" s="34" t="s">
        <v>168</v>
      </c>
      <c r="F2921" s="35">
        <v>0.95</v>
      </c>
      <c r="G2921" s="36">
        <v>0</v>
      </c>
      <c r="H2921" s="35">
        <v>0.95</v>
      </c>
      <c r="I2921" s="35">
        <v>0.47</v>
      </c>
      <c r="J2921">
        <v>4</v>
      </c>
      <c r="K2921">
        <v>3030</v>
      </c>
      <c r="L2921" s="37">
        <f t="shared" si="135"/>
        <v>3.8</v>
      </c>
      <c r="M2921" s="35">
        <f t="shared" si="136"/>
        <v>0</v>
      </c>
      <c r="N2921" s="35">
        <f t="shared" si="137"/>
        <v>1.92</v>
      </c>
    </row>
    <row r="2922" spans="1:14">
      <c r="A2922" s="33">
        <v>41379</v>
      </c>
      <c r="B2922" s="29">
        <v>1981</v>
      </c>
      <c r="C2922">
        <v>17</v>
      </c>
      <c r="D2922" s="34" t="s">
        <v>167</v>
      </c>
      <c r="E2922" s="34" t="s">
        <v>168</v>
      </c>
      <c r="F2922" s="35">
        <v>49.95</v>
      </c>
      <c r="G2922" s="36">
        <v>0</v>
      </c>
      <c r="H2922" s="35">
        <v>49.95</v>
      </c>
      <c r="I2922" s="35">
        <v>23.93</v>
      </c>
      <c r="J2922">
        <v>27</v>
      </c>
      <c r="K2922">
        <v>3010</v>
      </c>
      <c r="L2922" s="37">
        <f t="shared" si="135"/>
        <v>1348.65</v>
      </c>
      <c r="M2922" s="35">
        <f t="shared" si="136"/>
        <v>0</v>
      </c>
      <c r="N2922" s="35">
        <f t="shared" si="137"/>
        <v>702.54000000000008</v>
      </c>
    </row>
    <row r="2923" spans="1:14">
      <c r="A2923" s="33">
        <v>41379</v>
      </c>
      <c r="B2923" s="29">
        <v>1982</v>
      </c>
      <c r="C2923">
        <v>33</v>
      </c>
      <c r="D2923" s="34" t="s">
        <v>170</v>
      </c>
      <c r="E2923" s="34" t="s">
        <v>168</v>
      </c>
      <c r="F2923" s="35">
        <v>19.95</v>
      </c>
      <c r="G2923" s="36">
        <v>0</v>
      </c>
      <c r="H2923" s="35">
        <v>19.95</v>
      </c>
      <c r="I2923" s="35">
        <v>9.7799999999999994</v>
      </c>
      <c r="J2923">
        <v>7</v>
      </c>
      <c r="K2923">
        <v>3014</v>
      </c>
      <c r="L2923" s="37">
        <f t="shared" si="135"/>
        <v>139.65</v>
      </c>
      <c r="M2923" s="35">
        <f t="shared" si="136"/>
        <v>0</v>
      </c>
      <c r="N2923" s="35">
        <f t="shared" si="137"/>
        <v>71.19</v>
      </c>
    </row>
    <row r="2924" spans="1:14">
      <c r="A2924" s="33">
        <v>41379</v>
      </c>
      <c r="B2924" s="29">
        <v>1982</v>
      </c>
      <c r="C2924">
        <v>40</v>
      </c>
      <c r="D2924" s="34" t="s">
        <v>170</v>
      </c>
      <c r="E2924" s="34" t="s">
        <v>168</v>
      </c>
      <c r="F2924" s="35">
        <v>16.95</v>
      </c>
      <c r="G2924" s="36">
        <v>0</v>
      </c>
      <c r="H2924" s="35">
        <v>16.95</v>
      </c>
      <c r="I2924" s="35">
        <v>6.53</v>
      </c>
      <c r="J2924">
        <v>5</v>
      </c>
      <c r="K2924">
        <v>3014</v>
      </c>
      <c r="L2924" s="37">
        <f t="shared" si="135"/>
        <v>84.75</v>
      </c>
      <c r="M2924" s="35">
        <f t="shared" si="136"/>
        <v>0</v>
      </c>
      <c r="N2924" s="35">
        <f t="shared" si="137"/>
        <v>52.099999999999994</v>
      </c>
    </row>
    <row r="2925" spans="1:14">
      <c r="A2925" s="33">
        <v>41379</v>
      </c>
      <c r="B2925" s="29">
        <v>1983</v>
      </c>
      <c r="C2925">
        <v>13</v>
      </c>
      <c r="D2925" s="34" t="s">
        <v>167</v>
      </c>
      <c r="E2925" s="34" t="s">
        <v>168</v>
      </c>
      <c r="F2925" s="35">
        <v>26.95</v>
      </c>
      <c r="G2925" s="36">
        <v>0</v>
      </c>
      <c r="H2925" s="35">
        <v>26.95</v>
      </c>
      <c r="I2925" s="35">
        <v>13.26</v>
      </c>
      <c r="J2925">
        <v>17</v>
      </c>
      <c r="K2925">
        <v>3012</v>
      </c>
      <c r="L2925" s="37">
        <f t="shared" si="135"/>
        <v>458.15</v>
      </c>
      <c r="M2925" s="35">
        <f t="shared" si="136"/>
        <v>0</v>
      </c>
      <c r="N2925" s="35">
        <f t="shared" si="137"/>
        <v>232.73</v>
      </c>
    </row>
    <row r="2926" spans="1:14">
      <c r="A2926" s="33">
        <v>41379</v>
      </c>
      <c r="B2926" s="29">
        <v>1983</v>
      </c>
      <c r="C2926">
        <v>4</v>
      </c>
      <c r="D2926" s="34" t="s">
        <v>167</v>
      </c>
      <c r="E2926" s="34" t="s">
        <v>168</v>
      </c>
      <c r="F2926" s="35">
        <v>73.95</v>
      </c>
      <c r="G2926" s="36">
        <v>0</v>
      </c>
      <c r="H2926" s="35">
        <v>73.95</v>
      </c>
      <c r="I2926" s="35">
        <v>38.86</v>
      </c>
      <c r="J2926">
        <v>1</v>
      </c>
      <c r="K2926">
        <v>3012</v>
      </c>
      <c r="L2926" s="37">
        <f t="shared" si="135"/>
        <v>73.95</v>
      </c>
      <c r="M2926" s="35">
        <f t="shared" si="136"/>
        <v>0</v>
      </c>
      <c r="N2926" s="35">
        <f t="shared" si="137"/>
        <v>35.090000000000003</v>
      </c>
    </row>
    <row r="2927" spans="1:14">
      <c r="A2927" s="33">
        <v>41379</v>
      </c>
      <c r="B2927" s="29">
        <v>1984</v>
      </c>
      <c r="C2927">
        <v>9</v>
      </c>
      <c r="D2927" s="34" t="s">
        <v>170</v>
      </c>
      <c r="E2927" s="34" t="s">
        <v>168</v>
      </c>
      <c r="F2927" s="35">
        <v>48.95</v>
      </c>
      <c r="G2927" s="36">
        <v>0</v>
      </c>
      <c r="H2927" s="35">
        <v>48.95</v>
      </c>
      <c r="I2927" s="35">
        <v>24.52</v>
      </c>
      <c r="J2927">
        <v>21</v>
      </c>
      <c r="K2927">
        <v>3020</v>
      </c>
      <c r="L2927" s="37">
        <f t="shared" si="135"/>
        <v>1027.95</v>
      </c>
      <c r="M2927" s="35">
        <f t="shared" si="136"/>
        <v>0</v>
      </c>
      <c r="N2927" s="35">
        <f t="shared" si="137"/>
        <v>513.03000000000009</v>
      </c>
    </row>
    <row r="2928" spans="1:14">
      <c r="A2928" s="33">
        <v>41379</v>
      </c>
      <c r="B2928" s="29">
        <v>1985</v>
      </c>
      <c r="C2928">
        <v>18</v>
      </c>
      <c r="D2928" s="34" t="s">
        <v>167</v>
      </c>
      <c r="E2928" s="34" t="s">
        <v>168</v>
      </c>
      <c r="F2928" s="35">
        <v>54.95</v>
      </c>
      <c r="G2928" s="36">
        <v>0</v>
      </c>
      <c r="H2928" s="35">
        <v>54.95</v>
      </c>
      <c r="I2928" s="35">
        <v>26.65</v>
      </c>
      <c r="J2928">
        <v>34</v>
      </c>
      <c r="K2928">
        <v>3029</v>
      </c>
      <c r="L2928" s="37">
        <f t="shared" si="135"/>
        <v>1868.3000000000002</v>
      </c>
      <c r="M2928" s="35">
        <f t="shared" si="136"/>
        <v>0</v>
      </c>
      <c r="N2928" s="35">
        <f t="shared" si="137"/>
        <v>962.20000000000016</v>
      </c>
    </row>
    <row r="2929" spans="1:14">
      <c r="A2929" s="33">
        <v>41379</v>
      </c>
      <c r="B2929" s="29">
        <v>1986</v>
      </c>
      <c r="C2929">
        <v>19</v>
      </c>
      <c r="D2929" s="34" t="s">
        <v>167</v>
      </c>
      <c r="E2929" s="34" t="s">
        <v>168</v>
      </c>
      <c r="F2929" s="35">
        <v>49.95</v>
      </c>
      <c r="G2929" s="36">
        <v>0</v>
      </c>
      <c r="H2929" s="35">
        <v>49.95</v>
      </c>
      <c r="I2929" s="35">
        <v>24.77</v>
      </c>
      <c r="J2929">
        <v>18</v>
      </c>
      <c r="K2929">
        <v>3011</v>
      </c>
      <c r="L2929" s="37">
        <f t="shared" si="135"/>
        <v>899.1</v>
      </c>
      <c r="M2929" s="35">
        <f t="shared" si="136"/>
        <v>0</v>
      </c>
      <c r="N2929" s="35">
        <f t="shared" si="137"/>
        <v>453.24000000000007</v>
      </c>
    </row>
    <row r="2930" spans="1:14">
      <c r="A2930" s="33">
        <v>41379</v>
      </c>
      <c r="B2930" s="29">
        <v>1987</v>
      </c>
      <c r="C2930">
        <v>34</v>
      </c>
      <c r="D2930" s="34" t="s">
        <v>169</v>
      </c>
      <c r="E2930" s="34" t="s">
        <v>168</v>
      </c>
      <c r="F2930" s="35">
        <v>37.950000000000003</v>
      </c>
      <c r="G2930" s="36">
        <v>0.1</v>
      </c>
      <c r="H2930" s="35">
        <v>34.159999999999997</v>
      </c>
      <c r="I2930" s="35">
        <v>15.35</v>
      </c>
      <c r="J2930">
        <v>18</v>
      </c>
      <c r="K2930">
        <v>3017</v>
      </c>
      <c r="L2930" s="37">
        <f t="shared" si="135"/>
        <v>614.87999999999988</v>
      </c>
      <c r="M2930" s="35">
        <f t="shared" si="136"/>
        <v>3.7900000000000063</v>
      </c>
      <c r="N2930" s="35">
        <f t="shared" si="137"/>
        <v>338.57999999999993</v>
      </c>
    </row>
    <row r="2931" spans="1:14">
      <c r="A2931" s="33">
        <v>41379</v>
      </c>
      <c r="B2931" s="29">
        <v>1987</v>
      </c>
      <c r="C2931">
        <v>4</v>
      </c>
      <c r="D2931" s="34" t="s">
        <v>169</v>
      </c>
      <c r="E2931" s="34" t="s">
        <v>168</v>
      </c>
      <c r="F2931" s="35">
        <v>73.95</v>
      </c>
      <c r="G2931" s="36">
        <v>0</v>
      </c>
      <c r="H2931" s="35">
        <v>73.95</v>
      </c>
      <c r="I2931" s="35">
        <v>38.86</v>
      </c>
      <c r="J2931">
        <v>1</v>
      </c>
      <c r="K2931">
        <v>3017</v>
      </c>
      <c r="L2931" s="37">
        <f t="shared" si="135"/>
        <v>73.95</v>
      </c>
      <c r="M2931" s="35">
        <f t="shared" si="136"/>
        <v>0</v>
      </c>
      <c r="N2931" s="35">
        <f t="shared" si="137"/>
        <v>35.090000000000003</v>
      </c>
    </row>
    <row r="2932" spans="1:14">
      <c r="A2932" s="33">
        <v>41379</v>
      </c>
      <c r="B2932" s="29">
        <v>1987</v>
      </c>
      <c r="C2932">
        <v>26</v>
      </c>
      <c r="D2932" s="34" t="s">
        <v>169</v>
      </c>
      <c r="E2932" s="34" t="s">
        <v>168</v>
      </c>
      <c r="F2932" s="35">
        <v>0.95</v>
      </c>
      <c r="G2932" s="36">
        <v>0</v>
      </c>
      <c r="H2932" s="35">
        <v>0.95</v>
      </c>
      <c r="I2932" s="35">
        <v>0.42</v>
      </c>
      <c r="J2932">
        <v>23</v>
      </c>
      <c r="K2932">
        <v>3017</v>
      </c>
      <c r="L2932" s="37">
        <f t="shared" si="135"/>
        <v>21.849999999999998</v>
      </c>
      <c r="M2932" s="35">
        <f t="shared" si="136"/>
        <v>0</v>
      </c>
      <c r="N2932" s="35">
        <f t="shared" si="137"/>
        <v>12.190000000000001</v>
      </c>
    </row>
    <row r="2933" spans="1:14">
      <c r="A2933" s="33">
        <v>41379</v>
      </c>
      <c r="B2933" s="29">
        <v>1988</v>
      </c>
      <c r="C2933">
        <v>29</v>
      </c>
      <c r="D2933" s="34" t="s">
        <v>167</v>
      </c>
      <c r="E2933" s="34" t="s">
        <v>168</v>
      </c>
      <c r="F2933" s="35">
        <v>40.950000000000003</v>
      </c>
      <c r="G2933" s="36">
        <v>0</v>
      </c>
      <c r="H2933" s="35">
        <v>40.950000000000003</v>
      </c>
      <c r="I2933" s="35">
        <v>15.51</v>
      </c>
      <c r="J2933">
        <v>4</v>
      </c>
      <c r="K2933">
        <v>3011</v>
      </c>
      <c r="L2933" s="37">
        <f t="shared" si="135"/>
        <v>163.80000000000001</v>
      </c>
      <c r="M2933" s="35">
        <f t="shared" si="136"/>
        <v>0</v>
      </c>
      <c r="N2933" s="35">
        <f t="shared" si="137"/>
        <v>101.76000000000002</v>
      </c>
    </row>
    <row r="2934" spans="1:14">
      <c r="A2934" s="33">
        <v>41379</v>
      </c>
      <c r="B2934" s="29">
        <v>1989</v>
      </c>
      <c r="C2934">
        <v>26</v>
      </c>
      <c r="D2934" s="34" t="s">
        <v>170</v>
      </c>
      <c r="E2934" s="34" t="s">
        <v>168</v>
      </c>
      <c r="F2934" s="35">
        <v>0.95</v>
      </c>
      <c r="G2934" s="36">
        <v>0</v>
      </c>
      <c r="H2934" s="35">
        <v>0.95</v>
      </c>
      <c r="I2934" s="35">
        <v>0.42</v>
      </c>
      <c r="J2934">
        <v>20</v>
      </c>
      <c r="K2934">
        <v>3018</v>
      </c>
      <c r="L2934" s="37">
        <f t="shared" si="135"/>
        <v>19</v>
      </c>
      <c r="M2934" s="35">
        <f t="shared" si="136"/>
        <v>0</v>
      </c>
      <c r="N2934" s="35">
        <f t="shared" si="137"/>
        <v>10.600000000000001</v>
      </c>
    </row>
    <row r="2935" spans="1:14">
      <c r="A2935" s="33">
        <v>41379</v>
      </c>
      <c r="B2935" s="29">
        <v>1989</v>
      </c>
      <c r="C2935">
        <v>3</v>
      </c>
      <c r="D2935" s="34" t="s">
        <v>170</v>
      </c>
      <c r="E2935" s="34" t="s">
        <v>168</v>
      </c>
      <c r="F2935" s="35">
        <v>59.95</v>
      </c>
      <c r="G2935" s="36">
        <v>0</v>
      </c>
      <c r="H2935" s="35">
        <v>59.95</v>
      </c>
      <c r="I2935" s="35">
        <v>28.73</v>
      </c>
      <c r="J2935">
        <v>25</v>
      </c>
      <c r="K2935">
        <v>3018</v>
      </c>
      <c r="L2935" s="37">
        <f t="shared" si="135"/>
        <v>1498.75</v>
      </c>
      <c r="M2935" s="35">
        <f t="shared" si="136"/>
        <v>0</v>
      </c>
      <c r="N2935" s="35">
        <f t="shared" si="137"/>
        <v>780.50000000000011</v>
      </c>
    </row>
    <row r="2936" spans="1:14">
      <c r="A2936" s="33">
        <v>41379</v>
      </c>
      <c r="B2936" s="29">
        <v>1989</v>
      </c>
      <c r="C2936">
        <v>7</v>
      </c>
      <c r="D2936" s="34" t="s">
        <v>170</v>
      </c>
      <c r="E2936" s="34" t="s">
        <v>168</v>
      </c>
      <c r="F2936" s="35">
        <v>20.95</v>
      </c>
      <c r="G2936" s="36">
        <v>0</v>
      </c>
      <c r="H2936" s="35">
        <v>20.95</v>
      </c>
      <c r="I2936" s="35">
        <v>10.039999999999999</v>
      </c>
      <c r="J2936">
        <v>28</v>
      </c>
      <c r="K2936">
        <v>3018</v>
      </c>
      <c r="L2936" s="37">
        <f t="shared" si="135"/>
        <v>586.6</v>
      </c>
      <c r="M2936" s="35">
        <f t="shared" si="136"/>
        <v>0</v>
      </c>
      <c r="N2936" s="35">
        <f t="shared" si="137"/>
        <v>305.48</v>
      </c>
    </row>
    <row r="2937" spans="1:14">
      <c r="A2937" s="33">
        <v>41379</v>
      </c>
      <c r="B2937" s="29">
        <v>1990</v>
      </c>
      <c r="C2937">
        <v>43</v>
      </c>
      <c r="D2937" s="34" t="s">
        <v>167</v>
      </c>
      <c r="E2937" s="34" t="s">
        <v>168</v>
      </c>
      <c r="F2937" s="35">
        <v>11.95</v>
      </c>
      <c r="G2937" s="36">
        <v>0</v>
      </c>
      <c r="H2937" s="35">
        <v>11.95</v>
      </c>
      <c r="I2937" s="35">
        <v>3.32</v>
      </c>
      <c r="J2937">
        <v>11</v>
      </c>
      <c r="K2937">
        <v>3018</v>
      </c>
      <c r="L2937" s="37">
        <f t="shared" si="135"/>
        <v>131.44999999999999</v>
      </c>
      <c r="M2937" s="35">
        <f t="shared" si="136"/>
        <v>0</v>
      </c>
      <c r="N2937" s="35">
        <f t="shared" si="137"/>
        <v>94.929999999999993</v>
      </c>
    </row>
    <row r="2938" spans="1:14">
      <c r="A2938" s="33">
        <v>41379</v>
      </c>
      <c r="B2938" s="29">
        <v>1991</v>
      </c>
      <c r="C2938">
        <v>6</v>
      </c>
      <c r="D2938" s="34" t="s">
        <v>170</v>
      </c>
      <c r="E2938" s="34" t="s">
        <v>168</v>
      </c>
      <c r="F2938" s="35">
        <v>55.95</v>
      </c>
      <c r="G2938" s="36">
        <v>0.1</v>
      </c>
      <c r="H2938" s="35">
        <v>50.36</v>
      </c>
      <c r="I2938" s="35">
        <v>16.059999999999999</v>
      </c>
      <c r="J2938">
        <v>4</v>
      </c>
      <c r="K2938">
        <v>3010</v>
      </c>
      <c r="L2938" s="37">
        <f t="shared" si="135"/>
        <v>201.44</v>
      </c>
      <c r="M2938" s="35">
        <f t="shared" si="136"/>
        <v>5.5900000000000034</v>
      </c>
      <c r="N2938" s="35">
        <f t="shared" si="137"/>
        <v>137.19999999999999</v>
      </c>
    </row>
    <row r="2939" spans="1:14">
      <c r="A2939" s="33">
        <v>41379</v>
      </c>
      <c r="B2939" s="29">
        <v>1992</v>
      </c>
      <c r="C2939">
        <v>13</v>
      </c>
      <c r="D2939" s="34" t="s">
        <v>170</v>
      </c>
      <c r="E2939" s="34" t="s">
        <v>168</v>
      </c>
      <c r="F2939" s="35">
        <v>26.95</v>
      </c>
      <c r="G2939" s="36">
        <v>0</v>
      </c>
      <c r="H2939" s="35">
        <v>26.95</v>
      </c>
      <c r="I2939" s="35">
        <v>13.26</v>
      </c>
      <c r="J2939">
        <v>14</v>
      </c>
      <c r="K2939">
        <v>3023</v>
      </c>
      <c r="L2939" s="37">
        <f t="shared" si="135"/>
        <v>377.3</v>
      </c>
      <c r="M2939" s="35">
        <f t="shared" si="136"/>
        <v>0</v>
      </c>
      <c r="N2939" s="35">
        <f t="shared" si="137"/>
        <v>191.66</v>
      </c>
    </row>
    <row r="2940" spans="1:14">
      <c r="A2940" s="33">
        <v>41379</v>
      </c>
      <c r="B2940" s="29">
        <v>1993</v>
      </c>
      <c r="C2940">
        <v>49</v>
      </c>
      <c r="D2940" s="34" t="s">
        <v>167</v>
      </c>
      <c r="E2940" s="34" t="s">
        <v>168</v>
      </c>
      <c r="F2940" s="35">
        <v>63.95</v>
      </c>
      <c r="G2940" s="36">
        <v>0</v>
      </c>
      <c r="H2940" s="35">
        <v>63.95</v>
      </c>
      <c r="I2940" s="35">
        <v>27.1</v>
      </c>
      <c r="J2940">
        <v>2</v>
      </c>
      <c r="K2940">
        <v>3027</v>
      </c>
      <c r="L2940" s="37">
        <f t="shared" si="135"/>
        <v>127.9</v>
      </c>
      <c r="M2940" s="35">
        <f t="shared" si="136"/>
        <v>0</v>
      </c>
      <c r="N2940" s="35">
        <f t="shared" si="137"/>
        <v>73.7</v>
      </c>
    </row>
    <row r="2941" spans="1:14">
      <c r="A2941" s="33">
        <v>41379</v>
      </c>
      <c r="B2941" s="29">
        <v>1994</v>
      </c>
      <c r="C2941">
        <v>17</v>
      </c>
      <c r="D2941" s="34" t="s">
        <v>170</v>
      </c>
      <c r="E2941" s="34" t="s">
        <v>168</v>
      </c>
      <c r="F2941" s="35">
        <v>49.95</v>
      </c>
      <c r="G2941" s="36">
        <v>0</v>
      </c>
      <c r="H2941" s="35">
        <v>49.95</v>
      </c>
      <c r="I2941" s="35">
        <v>23.93</v>
      </c>
      <c r="J2941">
        <v>16</v>
      </c>
      <c r="K2941">
        <v>3019</v>
      </c>
      <c r="L2941" s="37">
        <f t="shared" si="135"/>
        <v>799.2</v>
      </c>
      <c r="M2941" s="35">
        <f t="shared" si="136"/>
        <v>0</v>
      </c>
      <c r="N2941" s="35">
        <f t="shared" si="137"/>
        <v>416.32000000000005</v>
      </c>
    </row>
    <row r="2942" spans="1:14">
      <c r="A2942" s="33">
        <v>41379</v>
      </c>
      <c r="B2942" s="29">
        <v>1995</v>
      </c>
      <c r="C2942">
        <v>24</v>
      </c>
      <c r="D2942" s="34" t="s">
        <v>170</v>
      </c>
      <c r="E2942" s="34" t="s">
        <v>168</v>
      </c>
      <c r="F2942" s="35">
        <v>27.95</v>
      </c>
      <c r="G2942" s="36">
        <v>0</v>
      </c>
      <c r="H2942" s="35">
        <v>27.95</v>
      </c>
      <c r="I2942" s="35">
        <v>16.8</v>
      </c>
      <c r="J2942">
        <v>2</v>
      </c>
      <c r="K2942">
        <v>3030</v>
      </c>
      <c r="L2942" s="37">
        <f t="shared" si="135"/>
        <v>55.9</v>
      </c>
      <c r="M2942" s="35">
        <f t="shared" si="136"/>
        <v>0</v>
      </c>
      <c r="N2942" s="35">
        <f t="shared" si="137"/>
        <v>22.299999999999997</v>
      </c>
    </row>
    <row r="2943" spans="1:14">
      <c r="A2943" s="33">
        <v>41379</v>
      </c>
      <c r="B2943" s="29">
        <v>1996</v>
      </c>
      <c r="C2943">
        <v>25</v>
      </c>
      <c r="D2943" s="34" t="s">
        <v>167</v>
      </c>
      <c r="E2943" s="34" t="s">
        <v>168</v>
      </c>
      <c r="F2943" s="35">
        <v>0.95</v>
      </c>
      <c r="G2943" s="36">
        <v>0</v>
      </c>
      <c r="H2943" s="35">
        <v>0.95</v>
      </c>
      <c r="I2943" s="35">
        <v>0.35</v>
      </c>
      <c r="J2943">
        <v>15</v>
      </c>
      <c r="K2943">
        <v>3013</v>
      </c>
      <c r="L2943" s="37">
        <f t="shared" si="135"/>
        <v>14.25</v>
      </c>
      <c r="M2943" s="35">
        <f t="shared" si="136"/>
        <v>0</v>
      </c>
      <c r="N2943" s="35">
        <f t="shared" si="137"/>
        <v>9</v>
      </c>
    </row>
    <row r="2944" spans="1:14">
      <c r="A2944" s="33">
        <v>41379</v>
      </c>
      <c r="B2944" s="29">
        <v>1997</v>
      </c>
      <c r="C2944">
        <v>12</v>
      </c>
      <c r="D2944" s="34" t="s">
        <v>170</v>
      </c>
      <c r="E2944" s="34" t="s">
        <v>168</v>
      </c>
      <c r="F2944" s="35">
        <v>47.95</v>
      </c>
      <c r="G2944" s="36">
        <v>0</v>
      </c>
      <c r="H2944" s="35">
        <v>47.95</v>
      </c>
      <c r="I2944" s="35">
        <v>20.7</v>
      </c>
      <c r="J2944">
        <v>2</v>
      </c>
      <c r="K2944">
        <v>3016</v>
      </c>
      <c r="L2944" s="37">
        <f t="shared" si="135"/>
        <v>95.9</v>
      </c>
      <c r="M2944" s="35">
        <f t="shared" si="136"/>
        <v>0</v>
      </c>
      <c r="N2944" s="35">
        <f t="shared" si="137"/>
        <v>54.500000000000007</v>
      </c>
    </row>
    <row r="2945" spans="1:14">
      <c r="A2945" s="33">
        <v>41379</v>
      </c>
      <c r="B2945" s="29">
        <v>1998</v>
      </c>
      <c r="C2945">
        <v>34</v>
      </c>
      <c r="D2945" s="34" t="s">
        <v>167</v>
      </c>
      <c r="E2945" s="34" t="s">
        <v>168</v>
      </c>
      <c r="F2945" s="35">
        <v>37.950000000000003</v>
      </c>
      <c r="G2945" s="36">
        <v>0</v>
      </c>
      <c r="H2945" s="35">
        <v>37.950000000000003</v>
      </c>
      <c r="I2945" s="35">
        <v>15.35</v>
      </c>
      <c r="J2945">
        <v>5</v>
      </c>
      <c r="K2945">
        <v>3024</v>
      </c>
      <c r="L2945" s="37">
        <f t="shared" si="135"/>
        <v>189.75</v>
      </c>
      <c r="M2945" s="35">
        <f t="shared" si="136"/>
        <v>0</v>
      </c>
      <c r="N2945" s="35">
        <f t="shared" si="137"/>
        <v>113</v>
      </c>
    </row>
    <row r="2946" spans="1:14">
      <c r="A2946" s="33">
        <v>41379</v>
      </c>
      <c r="B2946" s="29">
        <v>1999</v>
      </c>
      <c r="C2946">
        <v>20</v>
      </c>
      <c r="D2946" s="34" t="s">
        <v>170</v>
      </c>
      <c r="E2946" s="34" t="s">
        <v>168</v>
      </c>
      <c r="F2946" s="35">
        <v>16.95</v>
      </c>
      <c r="G2946" s="36">
        <v>0</v>
      </c>
      <c r="H2946" s="35">
        <v>16.95</v>
      </c>
      <c r="I2946" s="35">
        <v>6.76</v>
      </c>
      <c r="J2946">
        <v>4</v>
      </c>
      <c r="K2946">
        <v>3028</v>
      </c>
      <c r="L2946" s="37">
        <f t="shared" si="135"/>
        <v>67.8</v>
      </c>
      <c r="M2946" s="35">
        <f t="shared" si="136"/>
        <v>0</v>
      </c>
      <c r="N2946" s="35">
        <f t="shared" si="137"/>
        <v>40.76</v>
      </c>
    </row>
    <row r="2947" spans="1:14">
      <c r="A2947" s="33">
        <v>41379</v>
      </c>
      <c r="B2947" s="29">
        <v>2000</v>
      </c>
      <c r="C2947">
        <v>21</v>
      </c>
      <c r="D2947" s="34" t="s">
        <v>170</v>
      </c>
      <c r="E2947" s="34" t="s">
        <v>168</v>
      </c>
      <c r="F2947" s="35">
        <v>26.95</v>
      </c>
      <c r="G2947" s="36">
        <v>0</v>
      </c>
      <c r="H2947" s="35">
        <v>26.95</v>
      </c>
      <c r="I2947" s="35">
        <v>12.42</v>
      </c>
      <c r="J2947">
        <v>26</v>
      </c>
      <c r="K2947">
        <v>3024</v>
      </c>
      <c r="L2947" s="37">
        <f t="shared" ref="L2947:L3010" si="138">H2947*J2947</f>
        <v>700.69999999999993</v>
      </c>
      <c r="M2947" s="35">
        <f t="shared" ref="M2947:M3010" si="139">F2947-H2947</f>
        <v>0</v>
      </c>
      <c r="N2947" s="35">
        <f t="shared" ref="N2947:N3010" si="140">(H2947-I2947)*J2947</f>
        <v>377.78</v>
      </c>
    </row>
    <row r="2948" spans="1:14">
      <c r="A2948" s="33">
        <v>41379</v>
      </c>
      <c r="B2948" s="29">
        <v>2001</v>
      </c>
      <c r="C2948">
        <v>35</v>
      </c>
      <c r="D2948" s="34" t="s">
        <v>167</v>
      </c>
      <c r="E2948" s="34" t="s">
        <v>168</v>
      </c>
      <c r="F2948" s="35">
        <v>0.95</v>
      </c>
      <c r="G2948" s="36">
        <v>0</v>
      </c>
      <c r="H2948" s="35">
        <v>0.95</v>
      </c>
      <c r="I2948" s="35">
        <v>0.47</v>
      </c>
      <c r="J2948">
        <v>36</v>
      </c>
      <c r="K2948">
        <v>3026</v>
      </c>
      <c r="L2948" s="37">
        <f t="shared" si="138"/>
        <v>34.199999999999996</v>
      </c>
      <c r="M2948" s="35">
        <f t="shared" si="139"/>
        <v>0</v>
      </c>
      <c r="N2948" s="35">
        <f t="shared" si="140"/>
        <v>17.28</v>
      </c>
    </row>
    <row r="2949" spans="1:14">
      <c r="A2949" s="33">
        <v>41379</v>
      </c>
      <c r="B2949" s="29">
        <v>2001</v>
      </c>
      <c r="C2949">
        <v>32</v>
      </c>
      <c r="D2949" s="34" t="s">
        <v>167</v>
      </c>
      <c r="E2949" s="34" t="s">
        <v>168</v>
      </c>
      <c r="F2949" s="35">
        <v>22.95</v>
      </c>
      <c r="G2949" s="36">
        <v>0.1</v>
      </c>
      <c r="H2949" s="35">
        <v>20.66</v>
      </c>
      <c r="I2949" s="35">
        <v>11.78</v>
      </c>
      <c r="J2949">
        <v>5</v>
      </c>
      <c r="K2949">
        <v>3026</v>
      </c>
      <c r="L2949" s="37">
        <f t="shared" si="138"/>
        <v>103.3</v>
      </c>
      <c r="M2949" s="35">
        <f t="shared" si="139"/>
        <v>2.2899999999999991</v>
      </c>
      <c r="N2949" s="35">
        <f t="shared" si="140"/>
        <v>44.400000000000006</v>
      </c>
    </row>
    <row r="2950" spans="1:14">
      <c r="A2950" s="33">
        <v>41380</v>
      </c>
      <c r="B2950" s="29">
        <v>2002</v>
      </c>
      <c r="C2950">
        <v>9</v>
      </c>
      <c r="D2950" s="34" t="s">
        <v>171</v>
      </c>
      <c r="E2950" s="34" t="s">
        <v>172</v>
      </c>
      <c r="F2950" s="35">
        <v>48.95</v>
      </c>
      <c r="G2950" s="36">
        <v>0</v>
      </c>
      <c r="H2950" s="35">
        <v>48.95</v>
      </c>
      <c r="I2950" s="35">
        <v>24.52</v>
      </c>
      <c r="J2950">
        <v>8</v>
      </c>
      <c r="K2950">
        <v>3033</v>
      </c>
      <c r="L2950" s="37">
        <f t="shared" si="138"/>
        <v>391.6</v>
      </c>
      <c r="M2950" s="35">
        <f t="shared" si="139"/>
        <v>0</v>
      </c>
      <c r="N2950" s="35">
        <f t="shared" si="140"/>
        <v>195.44000000000003</v>
      </c>
    </row>
    <row r="2951" spans="1:14">
      <c r="A2951" s="33">
        <v>41380</v>
      </c>
      <c r="B2951" s="29">
        <v>2003</v>
      </c>
      <c r="C2951">
        <v>12</v>
      </c>
      <c r="D2951" s="34" t="s">
        <v>171</v>
      </c>
      <c r="E2951" s="34" t="s">
        <v>172</v>
      </c>
      <c r="F2951" s="35">
        <v>47.95</v>
      </c>
      <c r="G2951" s="36">
        <v>0</v>
      </c>
      <c r="H2951" s="35">
        <v>47.95</v>
      </c>
      <c r="I2951" s="35">
        <v>20.7</v>
      </c>
      <c r="J2951">
        <v>3</v>
      </c>
      <c r="K2951">
        <v>3021</v>
      </c>
      <c r="L2951" s="37">
        <f t="shared" si="138"/>
        <v>143.85000000000002</v>
      </c>
      <c r="M2951" s="35">
        <f t="shared" si="139"/>
        <v>0</v>
      </c>
      <c r="N2951" s="35">
        <f t="shared" si="140"/>
        <v>81.750000000000014</v>
      </c>
    </row>
    <row r="2952" spans="1:14">
      <c r="A2952" s="33">
        <v>41380</v>
      </c>
      <c r="B2952" s="29">
        <v>2003</v>
      </c>
      <c r="C2952">
        <v>4</v>
      </c>
      <c r="D2952" s="34" t="s">
        <v>171</v>
      </c>
      <c r="E2952" s="34" t="s">
        <v>172</v>
      </c>
      <c r="F2952" s="35">
        <v>73.95</v>
      </c>
      <c r="G2952" s="36">
        <v>0</v>
      </c>
      <c r="H2952" s="35">
        <v>73.95</v>
      </c>
      <c r="I2952" s="35">
        <v>38.86</v>
      </c>
      <c r="J2952">
        <v>2</v>
      </c>
      <c r="K2952">
        <v>3021</v>
      </c>
      <c r="L2952" s="37">
        <f t="shared" si="138"/>
        <v>147.9</v>
      </c>
      <c r="M2952" s="35">
        <f t="shared" si="139"/>
        <v>0</v>
      </c>
      <c r="N2952" s="35">
        <f t="shared" si="140"/>
        <v>70.180000000000007</v>
      </c>
    </row>
    <row r="2953" spans="1:14">
      <c r="A2953" s="33">
        <v>41380</v>
      </c>
      <c r="B2953" s="29">
        <v>2004</v>
      </c>
      <c r="C2953">
        <v>47</v>
      </c>
      <c r="D2953" s="34" t="s">
        <v>173</v>
      </c>
      <c r="E2953" s="34" t="s">
        <v>172</v>
      </c>
      <c r="F2953" s="35">
        <v>28.95</v>
      </c>
      <c r="G2953" s="36">
        <v>0</v>
      </c>
      <c r="H2953" s="35">
        <v>28.95</v>
      </c>
      <c r="I2953" s="35">
        <v>8.86</v>
      </c>
      <c r="J2953">
        <v>9</v>
      </c>
      <c r="K2953">
        <v>3012</v>
      </c>
      <c r="L2953" s="37">
        <f t="shared" si="138"/>
        <v>260.55</v>
      </c>
      <c r="M2953" s="35">
        <f t="shared" si="139"/>
        <v>0</v>
      </c>
      <c r="N2953" s="35">
        <f t="shared" si="140"/>
        <v>180.81</v>
      </c>
    </row>
    <row r="2954" spans="1:14">
      <c r="A2954" s="33">
        <v>41380</v>
      </c>
      <c r="B2954" s="29">
        <v>2004</v>
      </c>
      <c r="C2954">
        <v>36</v>
      </c>
      <c r="D2954" s="34" t="s">
        <v>173</v>
      </c>
      <c r="E2954" s="34" t="s">
        <v>172</v>
      </c>
      <c r="F2954" s="35">
        <v>26.95</v>
      </c>
      <c r="G2954" s="36">
        <v>0</v>
      </c>
      <c r="H2954" s="35">
        <v>26.95</v>
      </c>
      <c r="I2954" s="35">
        <v>12.53</v>
      </c>
      <c r="J2954">
        <v>28</v>
      </c>
      <c r="K2954">
        <v>3012</v>
      </c>
      <c r="L2954" s="37">
        <f t="shared" si="138"/>
        <v>754.6</v>
      </c>
      <c r="M2954" s="35">
        <f t="shared" si="139"/>
        <v>0</v>
      </c>
      <c r="N2954" s="35">
        <f t="shared" si="140"/>
        <v>403.76</v>
      </c>
    </row>
    <row r="2955" spans="1:14">
      <c r="A2955" s="33">
        <v>41380</v>
      </c>
      <c r="B2955" s="29">
        <v>2005</v>
      </c>
      <c r="C2955">
        <v>21</v>
      </c>
      <c r="D2955" s="34" t="s">
        <v>171</v>
      </c>
      <c r="E2955" s="34" t="s">
        <v>172</v>
      </c>
      <c r="F2955" s="35">
        <v>26.95</v>
      </c>
      <c r="G2955" s="36">
        <v>0.1</v>
      </c>
      <c r="H2955" s="35">
        <v>24.26</v>
      </c>
      <c r="I2955" s="35">
        <v>12.42</v>
      </c>
      <c r="J2955">
        <v>24</v>
      </c>
      <c r="K2955">
        <v>3014</v>
      </c>
      <c r="L2955" s="37">
        <f t="shared" si="138"/>
        <v>582.24</v>
      </c>
      <c r="M2955" s="35">
        <f t="shared" si="139"/>
        <v>2.6899999999999977</v>
      </c>
      <c r="N2955" s="35">
        <f t="shared" si="140"/>
        <v>284.16000000000003</v>
      </c>
    </row>
    <row r="2956" spans="1:14">
      <c r="A2956" s="33">
        <v>41380</v>
      </c>
      <c r="B2956" s="29">
        <v>2006</v>
      </c>
      <c r="C2956">
        <v>33</v>
      </c>
      <c r="D2956" s="34" t="s">
        <v>173</v>
      </c>
      <c r="E2956" s="34" t="s">
        <v>172</v>
      </c>
      <c r="F2956" s="35">
        <v>19.95</v>
      </c>
      <c r="G2956" s="36">
        <v>0</v>
      </c>
      <c r="H2956" s="35">
        <v>19.95</v>
      </c>
      <c r="I2956" s="35">
        <v>9.7799999999999994</v>
      </c>
      <c r="J2956">
        <v>26</v>
      </c>
      <c r="K2956">
        <v>3018</v>
      </c>
      <c r="L2956" s="37">
        <f t="shared" si="138"/>
        <v>518.69999999999993</v>
      </c>
      <c r="M2956" s="35">
        <f t="shared" si="139"/>
        <v>0</v>
      </c>
      <c r="N2956" s="35">
        <f t="shared" si="140"/>
        <v>264.42</v>
      </c>
    </row>
    <row r="2957" spans="1:14">
      <c r="A2957" s="33">
        <v>41380</v>
      </c>
      <c r="B2957" s="29">
        <v>2007</v>
      </c>
      <c r="C2957">
        <v>45</v>
      </c>
      <c r="D2957" s="34" t="s">
        <v>173</v>
      </c>
      <c r="E2957" s="34" t="s">
        <v>172</v>
      </c>
      <c r="F2957" s="35">
        <v>38.950000000000003</v>
      </c>
      <c r="G2957" s="36">
        <v>0.1</v>
      </c>
      <c r="H2957" s="35">
        <v>35.06</v>
      </c>
      <c r="I2957" s="35">
        <v>22.33</v>
      </c>
      <c r="J2957">
        <v>1</v>
      </c>
      <c r="K2957">
        <v>3014</v>
      </c>
      <c r="L2957" s="37">
        <f t="shared" si="138"/>
        <v>35.06</v>
      </c>
      <c r="M2957" s="35">
        <f t="shared" si="139"/>
        <v>3.8900000000000006</v>
      </c>
      <c r="N2957" s="35">
        <f t="shared" si="140"/>
        <v>12.730000000000004</v>
      </c>
    </row>
    <row r="2958" spans="1:14">
      <c r="A2958" s="33">
        <v>41381</v>
      </c>
      <c r="B2958" s="29">
        <v>2008</v>
      </c>
      <c r="C2958">
        <v>13</v>
      </c>
      <c r="D2958" s="34" t="s">
        <v>169</v>
      </c>
      <c r="E2958" s="34" t="s">
        <v>172</v>
      </c>
      <c r="F2958" s="35">
        <v>26.95</v>
      </c>
      <c r="G2958" s="36">
        <v>0</v>
      </c>
      <c r="H2958" s="35">
        <v>26.95</v>
      </c>
      <c r="I2958" s="35">
        <v>13.26</v>
      </c>
      <c r="J2958">
        <v>7</v>
      </c>
      <c r="K2958">
        <v>3028</v>
      </c>
      <c r="L2958" s="37">
        <f t="shared" si="138"/>
        <v>188.65</v>
      </c>
      <c r="M2958" s="35">
        <f t="shared" si="139"/>
        <v>0</v>
      </c>
      <c r="N2958" s="35">
        <f t="shared" si="140"/>
        <v>95.83</v>
      </c>
    </row>
    <row r="2959" spans="1:14">
      <c r="A2959" s="33">
        <v>41381</v>
      </c>
      <c r="B2959" s="29">
        <v>2009</v>
      </c>
      <c r="C2959">
        <v>21</v>
      </c>
      <c r="D2959" s="34" t="s">
        <v>167</v>
      </c>
      <c r="E2959" s="34" t="s">
        <v>172</v>
      </c>
      <c r="F2959" s="35">
        <v>26.95</v>
      </c>
      <c r="G2959" s="36">
        <v>0</v>
      </c>
      <c r="H2959" s="35">
        <v>26.95</v>
      </c>
      <c r="I2959" s="35">
        <v>12.42</v>
      </c>
      <c r="J2959">
        <v>9</v>
      </c>
      <c r="K2959">
        <v>3027</v>
      </c>
      <c r="L2959" s="37">
        <f t="shared" si="138"/>
        <v>242.54999999999998</v>
      </c>
      <c r="M2959" s="35">
        <f t="shared" si="139"/>
        <v>0</v>
      </c>
      <c r="N2959" s="35">
        <f t="shared" si="140"/>
        <v>130.76999999999998</v>
      </c>
    </row>
    <row r="2960" spans="1:14">
      <c r="A2960" s="33">
        <v>41381</v>
      </c>
      <c r="B2960" s="29">
        <v>2010</v>
      </c>
      <c r="C2960">
        <v>13</v>
      </c>
      <c r="D2960" s="34" t="s">
        <v>169</v>
      </c>
      <c r="E2960" s="34" t="s">
        <v>172</v>
      </c>
      <c r="F2960" s="35">
        <v>26.95</v>
      </c>
      <c r="G2960" s="36">
        <v>0</v>
      </c>
      <c r="H2960" s="35">
        <v>26.95</v>
      </c>
      <c r="I2960" s="35">
        <v>13.26</v>
      </c>
      <c r="J2960">
        <v>24</v>
      </c>
      <c r="K2960">
        <v>3025</v>
      </c>
      <c r="L2960" s="37">
        <f t="shared" si="138"/>
        <v>646.79999999999995</v>
      </c>
      <c r="M2960" s="35">
        <f t="shared" si="139"/>
        <v>0</v>
      </c>
      <c r="N2960" s="35">
        <f t="shared" si="140"/>
        <v>328.56</v>
      </c>
    </row>
    <row r="2961" spans="1:14">
      <c r="A2961" s="33">
        <v>41381</v>
      </c>
      <c r="B2961" s="29">
        <v>2011</v>
      </c>
      <c r="C2961">
        <v>7</v>
      </c>
      <c r="D2961" s="34" t="s">
        <v>167</v>
      </c>
      <c r="E2961" s="34" t="s">
        <v>172</v>
      </c>
      <c r="F2961" s="35">
        <v>20.95</v>
      </c>
      <c r="G2961" s="36">
        <v>0</v>
      </c>
      <c r="H2961" s="35">
        <v>20.95</v>
      </c>
      <c r="I2961" s="35">
        <v>10.039999999999999</v>
      </c>
      <c r="J2961">
        <v>16</v>
      </c>
      <c r="K2961">
        <v>3022</v>
      </c>
      <c r="L2961" s="37">
        <f t="shared" si="138"/>
        <v>335.2</v>
      </c>
      <c r="M2961" s="35">
        <f t="shared" si="139"/>
        <v>0</v>
      </c>
      <c r="N2961" s="35">
        <f t="shared" si="140"/>
        <v>174.56</v>
      </c>
    </row>
    <row r="2962" spans="1:14">
      <c r="A2962" s="33">
        <v>41381</v>
      </c>
      <c r="B2962" s="29">
        <v>2012</v>
      </c>
      <c r="C2962">
        <v>40</v>
      </c>
      <c r="D2962" s="34" t="s">
        <v>169</v>
      </c>
      <c r="E2962" s="34" t="s">
        <v>172</v>
      </c>
      <c r="F2962" s="35">
        <v>16.95</v>
      </c>
      <c r="G2962" s="36">
        <v>0</v>
      </c>
      <c r="H2962" s="35">
        <v>16.95</v>
      </c>
      <c r="I2962" s="35">
        <v>6.53</v>
      </c>
      <c r="J2962">
        <v>15</v>
      </c>
      <c r="K2962">
        <v>3015</v>
      </c>
      <c r="L2962" s="37">
        <f t="shared" si="138"/>
        <v>254.25</v>
      </c>
      <c r="M2962" s="35">
        <f t="shared" si="139"/>
        <v>0</v>
      </c>
      <c r="N2962" s="35">
        <f t="shared" si="140"/>
        <v>156.29999999999998</v>
      </c>
    </row>
    <row r="2963" spans="1:14">
      <c r="A2963" s="33">
        <v>41381</v>
      </c>
      <c r="B2963" s="29">
        <v>2012</v>
      </c>
      <c r="C2963">
        <v>20</v>
      </c>
      <c r="D2963" s="34" t="s">
        <v>169</v>
      </c>
      <c r="E2963" s="34" t="s">
        <v>172</v>
      </c>
      <c r="F2963" s="35">
        <v>16.95</v>
      </c>
      <c r="G2963" s="36">
        <v>0</v>
      </c>
      <c r="H2963" s="35">
        <v>16.95</v>
      </c>
      <c r="I2963" s="35">
        <v>6.76</v>
      </c>
      <c r="J2963">
        <v>18</v>
      </c>
      <c r="K2963">
        <v>3015</v>
      </c>
      <c r="L2963" s="37">
        <f t="shared" si="138"/>
        <v>305.09999999999997</v>
      </c>
      <c r="M2963" s="35">
        <f t="shared" si="139"/>
        <v>0</v>
      </c>
      <c r="N2963" s="35">
        <f t="shared" si="140"/>
        <v>183.42</v>
      </c>
    </row>
    <row r="2964" spans="1:14">
      <c r="A2964" s="33">
        <v>41381</v>
      </c>
      <c r="B2964" s="29">
        <v>2013</v>
      </c>
      <c r="C2964">
        <v>36</v>
      </c>
      <c r="D2964" s="34" t="s">
        <v>167</v>
      </c>
      <c r="E2964" s="34" t="s">
        <v>172</v>
      </c>
      <c r="F2964" s="35">
        <v>26.95</v>
      </c>
      <c r="G2964" s="36">
        <v>0</v>
      </c>
      <c r="H2964" s="35">
        <v>26.95</v>
      </c>
      <c r="I2964" s="35">
        <v>12.53</v>
      </c>
      <c r="J2964">
        <v>35</v>
      </c>
      <c r="K2964">
        <v>3027</v>
      </c>
      <c r="L2964" s="37">
        <f t="shared" si="138"/>
        <v>943.25</v>
      </c>
      <c r="M2964" s="35">
        <f t="shared" si="139"/>
        <v>0</v>
      </c>
      <c r="N2964" s="35">
        <f t="shared" si="140"/>
        <v>504.7</v>
      </c>
    </row>
    <row r="2965" spans="1:14">
      <c r="A2965" s="33">
        <v>41381</v>
      </c>
      <c r="B2965" s="29">
        <v>2014</v>
      </c>
      <c r="C2965">
        <v>46</v>
      </c>
      <c r="D2965" s="34" t="s">
        <v>167</v>
      </c>
      <c r="E2965" s="34" t="s">
        <v>172</v>
      </c>
      <c r="F2965" s="35">
        <v>55.95</v>
      </c>
      <c r="G2965" s="36">
        <v>0</v>
      </c>
      <c r="H2965" s="35">
        <v>55.95</v>
      </c>
      <c r="I2965" s="35">
        <v>32.47</v>
      </c>
      <c r="J2965">
        <v>32</v>
      </c>
      <c r="K2965">
        <v>3023</v>
      </c>
      <c r="L2965" s="37">
        <f t="shared" si="138"/>
        <v>1790.4</v>
      </c>
      <c r="M2965" s="35">
        <f t="shared" si="139"/>
        <v>0</v>
      </c>
      <c r="N2965" s="35">
        <f t="shared" si="140"/>
        <v>751.36000000000013</v>
      </c>
    </row>
    <row r="2966" spans="1:14">
      <c r="A2966" s="33">
        <v>41381</v>
      </c>
      <c r="B2966" s="29">
        <v>2014</v>
      </c>
      <c r="C2966">
        <v>13</v>
      </c>
      <c r="D2966" s="34" t="s">
        <v>167</v>
      </c>
      <c r="E2966" s="34" t="s">
        <v>172</v>
      </c>
      <c r="F2966" s="35">
        <v>26.95</v>
      </c>
      <c r="G2966" s="36">
        <v>0</v>
      </c>
      <c r="H2966" s="35">
        <v>26.95</v>
      </c>
      <c r="I2966" s="35">
        <v>13.26</v>
      </c>
      <c r="J2966">
        <v>21</v>
      </c>
      <c r="K2966">
        <v>3023</v>
      </c>
      <c r="L2966" s="37">
        <f t="shared" si="138"/>
        <v>565.94999999999993</v>
      </c>
      <c r="M2966" s="35">
        <f t="shared" si="139"/>
        <v>0</v>
      </c>
      <c r="N2966" s="35">
        <f t="shared" si="140"/>
        <v>287.49</v>
      </c>
    </row>
    <row r="2967" spans="1:14">
      <c r="A2967" s="33">
        <v>41381</v>
      </c>
      <c r="B2967" s="29">
        <v>2015</v>
      </c>
      <c r="C2967">
        <v>24</v>
      </c>
      <c r="D2967" s="34" t="s">
        <v>167</v>
      </c>
      <c r="E2967" s="34" t="s">
        <v>172</v>
      </c>
      <c r="F2967" s="35">
        <v>27.95</v>
      </c>
      <c r="G2967" s="36">
        <v>0</v>
      </c>
      <c r="H2967" s="35">
        <v>27.95</v>
      </c>
      <c r="I2967" s="35">
        <v>16.8</v>
      </c>
      <c r="J2967">
        <v>34</v>
      </c>
      <c r="K2967">
        <v>3019</v>
      </c>
      <c r="L2967" s="37">
        <f t="shared" si="138"/>
        <v>950.3</v>
      </c>
      <c r="M2967" s="35">
        <f t="shared" si="139"/>
        <v>0</v>
      </c>
      <c r="N2967" s="35">
        <f t="shared" si="140"/>
        <v>379.09999999999997</v>
      </c>
    </row>
    <row r="2968" spans="1:14">
      <c r="A2968" s="33">
        <v>41381</v>
      </c>
      <c r="B2968" s="29">
        <v>2016</v>
      </c>
      <c r="C2968">
        <v>19</v>
      </c>
      <c r="D2968" s="34" t="s">
        <v>169</v>
      </c>
      <c r="E2968" s="34" t="s">
        <v>172</v>
      </c>
      <c r="F2968" s="35">
        <v>49.95</v>
      </c>
      <c r="G2968" s="36">
        <v>0.2</v>
      </c>
      <c r="H2968" s="35">
        <v>39.96</v>
      </c>
      <c r="I2968" s="35">
        <v>24.77</v>
      </c>
      <c r="J2968">
        <v>4</v>
      </c>
      <c r="K2968">
        <v>3018</v>
      </c>
      <c r="L2968" s="37">
        <f t="shared" si="138"/>
        <v>159.84</v>
      </c>
      <c r="M2968" s="35">
        <f t="shared" si="139"/>
        <v>9.990000000000002</v>
      </c>
      <c r="N2968" s="35">
        <f t="shared" si="140"/>
        <v>60.760000000000005</v>
      </c>
    </row>
    <row r="2969" spans="1:14">
      <c r="A2969" s="33">
        <v>41381</v>
      </c>
      <c r="B2969" s="29">
        <v>2016</v>
      </c>
      <c r="C2969">
        <v>41</v>
      </c>
      <c r="D2969" s="34" t="s">
        <v>169</v>
      </c>
      <c r="E2969" s="34" t="s">
        <v>172</v>
      </c>
      <c r="F2969" s="35">
        <v>18.95</v>
      </c>
      <c r="G2969" s="36">
        <v>0</v>
      </c>
      <c r="H2969" s="35">
        <v>18.95</v>
      </c>
      <c r="I2969" s="35">
        <v>9.98</v>
      </c>
      <c r="J2969">
        <v>15</v>
      </c>
      <c r="K2969">
        <v>3018</v>
      </c>
      <c r="L2969" s="37">
        <f t="shared" si="138"/>
        <v>284.25</v>
      </c>
      <c r="M2969" s="35">
        <f t="shared" si="139"/>
        <v>0</v>
      </c>
      <c r="N2969" s="35">
        <f t="shared" si="140"/>
        <v>134.54999999999998</v>
      </c>
    </row>
    <row r="2970" spans="1:14">
      <c r="A2970" s="33">
        <v>41381</v>
      </c>
      <c r="B2970" s="29">
        <v>2016</v>
      </c>
      <c r="C2970">
        <v>14</v>
      </c>
      <c r="D2970" s="34" t="s">
        <v>169</v>
      </c>
      <c r="E2970" s="34" t="s">
        <v>172</v>
      </c>
      <c r="F2970" s="35">
        <v>31.95</v>
      </c>
      <c r="G2970" s="36">
        <v>0</v>
      </c>
      <c r="H2970" s="35">
        <v>31.95</v>
      </c>
      <c r="I2970" s="35">
        <v>17.38</v>
      </c>
      <c r="J2970">
        <v>3</v>
      </c>
      <c r="K2970">
        <v>3018</v>
      </c>
      <c r="L2970" s="37">
        <f t="shared" si="138"/>
        <v>95.85</v>
      </c>
      <c r="M2970" s="35">
        <f t="shared" si="139"/>
        <v>0</v>
      </c>
      <c r="N2970" s="35">
        <f t="shared" si="140"/>
        <v>43.71</v>
      </c>
    </row>
    <row r="2971" spans="1:14">
      <c r="A2971" s="33">
        <v>41381</v>
      </c>
      <c r="B2971" s="29">
        <v>2016</v>
      </c>
      <c r="C2971">
        <v>15</v>
      </c>
      <c r="D2971" s="34" t="s">
        <v>169</v>
      </c>
      <c r="E2971" s="34" t="s">
        <v>172</v>
      </c>
      <c r="F2971" s="35">
        <v>28.95</v>
      </c>
      <c r="G2971" s="36">
        <v>0</v>
      </c>
      <c r="H2971" s="35">
        <v>28.95</v>
      </c>
      <c r="I2971" s="35">
        <v>17.53</v>
      </c>
      <c r="J2971">
        <v>32</v>
      </c>
      <c r="K2971">
        <v>3018</v>
      </c>
      <c r="L2971" s="37">
        <f t="shared" si="138"/>
        <v>926.4</v>
      </c>
      <c r="M2971" s="35">
        <f t="shared" si="139"/>
        <v>0</v>
      </c>
      <c r="N2971" s="35">
        <f t="shared" si="140"/>
        <v>365.43999999999994</v>
      </c>
    </row>
    <row r="2972" spans="1:14">
      <c r="A2972" s="33">
        <v>41381</v>
      </c>
      <c r="B2972" s="29">
        <v>2017</v>
      </c>
      <c r="C2972">
        <v>20</v>
      </c>
      <c r="D2972" s="34" t="s">
        <v>167</v>
      </c>
      <c r="E2972" s="34" t="s">
        <v>172</v>
      </c>
      <c r="F2972" s="35">
        <v>16.95</v>
      </c>
      <c r="G2972" s="36">
        <v>0</v>
      </c>
      <c r="H2972" s="35">
        <v>16.95</v>
      </c>
      <c r="I2972" s="35">
        <v>6.76</v>
      </c>
      <c r="J2972">
        <v>30</v>
      </c>
      <c r="K2972">
        <v>3016</v>
      </c>
      <c r="L2972" s="37">
        <f t="shared" si="138"/>
        <v>508.5</v>
      </c>
      <c r="M2972" s="35">
        <f t="shared" si="139"/>
        <v>0</v>
      </c>
      <c r="N2972" s="35">
        <f t="shared" si="140"/>
        <v>305.7</v>
      </c>
    </row>
    <row r="2973" spans="1:14">
      <c r="A2973" s="33">
        <v>41381</v>
      </c>
      <c r="B2973" s="29">
        <v>2018</v>
      </c>
      <c r="C2973">
        <v>44</v>
      </c>
      <c r="D2973" s="34" t="s">
        <v>169</v>
      </c>
      <c r="E2973" s="34" t="s">
        <v>172</v>
      </c>
      <c r="F2973" s="35">
        <v>38.950000000000003</v>
      </c>
      <c r="G2973" s="36">
        <v>0</v>
      </c>
      <c r="H2973" s="35">
        <v>38.950000000000003</v>
      </c>
      <c r="I2973" s="35">
        <v>24.76</v>
      </c>
      <c r="J2973">
        <v>26</v>
      </c>
      <c r="K2973">
        <v>3018</v>
      </c>
      <c r="L2973" s="37">
        <f t="shared" si="138"/>
        <v>1012.7</v>
      </c>
      <c r="M2973" s="35">
        <f t="shared" si="139"/>
        <v>0</v>
      </c>
      <c r="N2973" s="35">
        <f t="shared" si="140"/>
        <v>368.94000000000005</v>
      </c>
    </row>
    <row r="2974" spans="1:14">
      <c r="A2974" s="33">
        <v>41381</v>
      </c>
      <c r="B2974" s="29">
        <v>2019</v>
      </c>
      <c r="C2974">
        <v>23</v>
      </c>
      <c r="D2974" s="34" t="s">
        <v>169</v>
      </c>
      <c r="E2974" s="34" t="s">
        <v>172</v>
      </c>
      <c r="F2974" s="35">
        <v>2.95</v>
      </c>
      <c r="G2974" s="36">
        <v>0</v>
      </c>
      <c r="H2974" s="35">
        <v>2.95</v>
      </c>
      <c r="I2974" s="35">
        <v>1.68</v>
      </c>
      <c r="J2974">
        <v>9</v>
      </c>
      <c r="K2974">
        <v>3012</v>
      </c>
      <c r="L2974" s="37">
        <f t="shared" si="138"/>
        <v>26.55</v>
      </c>
      <c r="M2974" s="35">
        <f t="shared" si="139"/>
        <v>0</v>
      </c>
      <c r="N2974" s="35">
        <f t="shared" si="140"/>
        <v>11.430000000000001</v>
      </c>
    </row>
    <row r="2975" spans="1:14">
      <c r="A2975" s="33">
        <v>41381</v>
      </c>
      <c r="B2975" s="29">
        <v>2020</v>
      </c>
      <c r="C2975">
        <v>41</v>
      </c>
      <c r="D2975" s="34" t="s">
        <v>169</v>
      </c>
      <c r="E2975" s="34" t="s">
        <v>172</v>
      </c>
      <c r="F2975" s="35">
        <v>18.95</v>
      </c>
      <c r="G2975" s="36">
        <v>0</v>
      </c>
      <c r="H2975" s="35">
        <v>18.95</v>
      </c>
      <c r="I2975" s="35">
        <v>9.98</v>
      </c>
      <c r="J2975">
        <v>1</v>
      </c>
      <c r="K2975">
        <v>3026</v>
      </c>
      <c r="L2975" s="37">
        <f t="shared" si="138"/>
        <v>18.95</v>
      </c>
      <c r="M2975" s="35">
        <f t="shared" si="139"/>
        <v>0</v>
      </c>
      <c r="N2975" s="35">
        <f t="shared" si="140"/>
        <v>8.9699999999999989</v>
      </c>
    </row>
    <row r="2976" spans="1:14">
      <c r="A2976" s="33">
        <v>41381</v>
      </c>
      <c r="B2976" s="29">
        <v>2020</v>
      </c>
      <c r="C2976">
        <v>49</v>
      </c>
      <c r="D2976" s="34" t="s">
        <v>169</v>
      </c>
      <c r="E2976" s="34" t="s">
        <v>172</v>
      </c>
      <c r="F2976" s="35">
        <v>63.95</v>
      </c>
      <c r="G2976" s="36">
        <v>0.1</v>
      </c>
      <c r="H2976" s="35">
        <v>57.56</v>
      </c>
      <c r="I2976" s="35">
        <v>27.1</v>
      </c>
      <c r="J2976">
        <v>1</v>
      </c>
      <c r="K2976">
        <v>3026</v>
      </c>
      <c r="L2976" s="37">
        <f t="shared" si="138"/>
        <v>57.56</v>
      </c>
      <c r="M2976" s="35">
        <f t="shared" si="139"/>
        <v>6.3900000000000006</v>
      </c>
      <c r="N2976" s="35">
        <f t="shared" si="140"/>
        <v>30.46</v>
      </c>
    </row>
    <row r="2977" spans="1:14">
      <c r="A2977" s="33">
        <v>41381</v>
      </c>
      <c r="B2977" s="29">
        <v>2021</v>
      </c>
      <c r="C2977">
        <v>17</v>
      </c>
      <c r="D2977" s="34" t="s">
        <v>169</v>
      </c>
      <c r="E2977" s="34" t="s">
        <v>172</v>
      </c>
      <c r="F2977" s="35">
        <v>49.95</v>
      </c>
      <c r="G2977" s="36">
        <v>0</v>
      </c>
      <c r="H2977" s="35">
        <v>49.95</v>
      </c>
      <c r="I2977" s="35">
        <v>23.93</v>
      </c>
      <c r="J2977">
        <v>2</v>
      </c>
      <c r="K2977">
        <v>3026</v>
      </c>
      <c r="L2977" s="37">
        <f t="shared" si="138"/>
        <v>99.9</v>
      </c>
      <c r="M2977" s="35">
        <f t="shared" si="139"/>
        <v>0</v>
      </c>
      <c r="N2977" s="35">
        <f t="shared" si="140"/>
        <v>52.040000000000006</v>
      </c>
    </row>
    <row r="2978" spans="1:14">
      <c r="A2978" s="33">
        <v>41381</v>
      </c>
      <c r="B2978" s="29">
        <v>2022</v>
      </c>
      <c r="C2978">
        <v>11</v>
      </c>
      <c r="D2978" s="34" t="s">
        <v>167</v>
      </c>
      <c r="E2978" s="34" t="s">
        <v>172</v>
      </c>
      <c r="F2978" s="35">
        <v>65.95</v>
      </c>
      <c r="G2978" s="36">
        <v>0</v>
      </c>
      <c r="H2978" s="35">
        <v>65.95</v>
      </c>
      <c r="I2978" s="35">
        <v>37.97</v>
      </c>
      <c r="J2978">
        <v>15</v>
      </c>
      <c r="K2978">
        <v>3012</v>
      </c>
      <c r="L2978" s="37">
        <f t="shared" si="138"/>
        <v>989.25</v>
      </c>
      <c r="M2978" s="35">
        <f t="shared" si="139"/>
        <v>0</v>
      </c>
      <c r="N2978" s="35">
        <f t="shared" si="140"/>
        <v>419.70000000000005</v>
      </c>
    </row>
    <row r="2979" spans="1:14">
      <c r="A2979" s="33">
        <v>41381</v>
      </c>
      <c r="B2979" s="29">
        <v>2023</v>
      </c>
      <c r="C2979">
        <v>40</v>
      </c>
      <c r="D2979" s="34" t="s">
        <v>169</v>
      </c>
      <c r="E2979" s="34" t="s">
        <v>172</v>
      </c>
      <c r="F2979" s="35">
        <v>16.95</v>
      </c>
      <c r="G2979" s="36">
        <v>0</v>
      </c>
      <c r="H2979" s="35">
        <v>16.95</v>
      </c>
      <c r="I2979" s="35">
        <v>6.53</v>
      </c>
      <c r="J2979">
        <v>6</v>
      </c>
      <c r="K2979">
        <v>3032</v>
      </c>
      <c r="L2979" s="37">
        <f t="shared" si="138"/>
        <v>101.69999999999999</v>
      </c>
      <c r="M2979" s="35">
        <f t="shared" si="139"/>
        <v>0</v>
      </c>
      <c r="N2979" s="35">
        <f t="shared" si="140"/>
        <v>62.519999999999989</v>
      </c>
    </row>
    <row r="2980" spans="1:14">
      <c r="A2980" s="33">
        <v>41381</v>
      </c>
      <c r="B2980" s="29">
        <v>2023</v>
      </c>
      <c r="C2980">
        <v>44</v>
      </c>
      <c r="D2980" s="34" t="s">
        <v>169</v>
      </c>
      <c r="E2980" s="34" t="s">
        <v>172</v>
      </c>
      <c r="F2980" s="35">
        <v>38.950000000000003</v>
      </c>
      <c r="G2980" s="36">
        <v>0</v>
      </c>
      <c r="H2980" s="35">
        <v>38.950000000000003</v>
      </c>
      <c r="I2980" s="35">
        <v>24.76</v>
      </c>
      <c r="J2980">
        <v>28</v>
      </c>
      <c r="K2980">
        <v>3032</v>
      </c>
      <c r="L2980" s="37">
        <f t="shared" si="138"/>
        <v>1090.6000000000001</v>
      </c>
      <c r="M2980" s="35">
        <f t="shared" si="139"/>
        <v>0</v>
      </c>
      <c r="N2980" s="35">
        <f t="shared" si="140"/>
        <v>397.32000000000005</v>
      </c>
    </row>
    <row r="2981" spans="1:14">
      <c r="A2981" s="33">
        <v>41381</v>
      </c>
      <c r="B2981" s="29">
        <v>2024</v>
      </c>
      <c r="C2981">
        <v>28</v>
      </c>
      <c r="D2981" s="34" t="s">
        <v>167</v>
      </c>
      <c r="E2981" s="34" t="s">
        <v>172</v>
      </c>
      <c r="F2981" s="35">
        <v>0.95</v>
      </c>
      <c r="G2981" s="36">
        <v>0</v>
      </c>
      <c r="H2981" s="35">
        <v>0.95</v>
      </c>
      <c r="I2981" s="35">
        <v>0.5</v>
      </c>
      <c r="J2981">
        <v>31</v>
      </c>
      <c r="K2981">
        <v>3015</v>
      </c>
      <c r="L2981" s="37">
        <f t="shared" si="138"/>
        <v>29.45</v>
      </c>
      <c r="M2981" s="35">
        <f t="shared" si="139"/>
        <v>0</v>
      </c>
      <c r="N2981" s="35">
        <f t="shared" si="140"/>
        <v>13.95</v>
      </c>
    </row>
    <row r="2982" spans="1:14">
      <c r="A2982" s="33">
        <v>41381</v>
      </c>
      <c r="B2982" s="29">
        <v>2024</v>
      </c>
      <c r="C2982">
        <v>6</v>
      </c>
      <c r="D2982" s="34" t="s">
        <v>167</v>
      </c>
      <c r="E2982" s="34" t="s">
        <v>172</v>
      </c>
      <c r="F2982" s="35">
        <v>55.95</v>
      </c>
      <c r="G2982" s="36">
        <v>0</v>
      </c>
      <c r="H2982" s="35">
        <v>55.95</v>
      </c>
      <c r="I2982" s="35">
        <v>16.059999999999999</v>
      </c>
      <c r="J2982">
        <v>28</v>
      </c>
      <c r="K2982">
        <v>3015</v>
      </c>
      <c r="L2982" s="37">
        <f t="shared" si="138"/>
        <v>1566.6000000000001</v>
      </c>
      <c r="M2982" s="35">
        <f t="shared" si="139"/>
        <v>0</v>
      </c>
      <c r="N2982" s="35">
        <f t="shared" si="140"/>
        <v>1116.92</v>
      </c>
    </row>
    <row r="2983" spans="1:14">
      <c r="A2983" s="33">
        <v>41381</v>
      </c>
      <c r="B2983" s="29">
        <v>2024</v>
      </c>
      <c r="C2983">
        <v>38</v>
      </c>
      <c r="D2983" s="34" t="s">
        <v>167</v>
      </c>
      <c r="E2983" s="34" t="s">
        <v>172</v>
      </c>
      <c r="F2983" s="35">
        <v>24.95</v>
      </c>
      <c r="G2983" s="36">
        <v>0</v>
      </c>
      <c r="H2983" s="35">
        <v>24.95</v>
      </c>
      <c r="I2983" s="35">
        <v>11.48</v>
      </c>
      <c r="J2983">
        <v>4</v>
      </c>
      <c r="K2983">
        <v>3015</v>
      </c>
      <c r="L2983" s="37">
        <f t="shared" si="138"/>
        <v>99.8</v>
      </c>
      <c r="M2983" s="35">
        <f t="shared" si="139"/>
        <v>0</v>
      </c>
      <c r="N2983" s="35">
        <f t="shared" si="140"/>
        <v>53.879999999999995</v>
      </c>
    </row>
    <row r="2984" spans="1:14">
      <c r="A2984" s="33">
        <v>41381</v>
      </c>
      <c r="B2984" s="29">
        <v>2025</v>
      </c>
      <c r="C2984">
        <v>3</v>
      </c>
      <c r="D2984" s="34" t="s">
        <v>169</v>
      </c>
      <c r="E2984" s="34" t="s">
        <v>172</v>
      </c>
      <c r="F2984" s="35">
        <v>59.95</v>
      </c>
      <c r="G2984" s="36">
        <v>0</v>
      </c>
      <c r="H2984" s="35">
        <v>59.95</v>
      </c>
      <c r="I2984" s="35">
        <v>28.73</v>
      </c>
      <c r="J2984">
        <v>11</v>
      </c>
      <c r="K2984">
        <v>3010</v>
      </c>
      <c r="L2984" s="37">
        <f t="shared" si="138"/>
        <v>659.45</v>
      </c>
      <c r="M2984" s="35">
        <f t="shared" si="139"/>
        <v>0</v>
      </c>
      <c r="N2984" s="35">
        <f t="shared" si="140"/>
        <v>343.42</v>
      </c>
    </row>
    <row r="2985" spans="1:14">
      <c r="A2985" s="33">
        <v>41381</v>
      </c>
      <c r="B2985" s="29">
        <v>2026</v>
      </c>
      <c r="C2985">
        <v>21</v>
      </c>
      <c r="D2985" s="34" t="s">
        <v>167</v>
      </c>
      <c r="E2985" s="34" t="s">
        <v>172</v>
      </c>
      <c r="F2985" s="35">
        <v>26.95</v>
      </c>
      <c r="G2985" s="36">
        <v>0</v>
      </c>
      <c r="H2985" s="35">
        <v>26.95</v>
      </c>
      <c r="I2985" s="35">
        <v>12.42</v>
      </c>
      <c r="J2985">
        <v>17</v>
      </c>
      <c r="K2985">
        <v>3029</v>
      </c>
      <c r="L2985" s="37">
        <f t="shared" si="138"/>
        <v>458.15</v>
      </c>
      <c r="M2985" s="35">
        <f t="shared" si="139"/>
        <v>0</v>
      </c>
      <c r="N2985" s="35">
        <f t="shared" si="140"/>
        <v>247.01</v>
      </c>
    </row>
    <row r="2986" spans="1:14">
      <c r="A2986" s="33">
        <v>41381</v>
      </c>
      <c r="B2986" s="29">
        <v>2026</v>
      </c>
      <c r="C2986">
        <v>43</v>
      </c>
      <c r="D2986" s="34" t="s">
        <v>167</v>
      </c>
      <c r="E2986" s="34" t="s">
        <v>172</v>
      </c>
      <c r="F2986" s="35">
        <v>11.95</v>
      </c>
      <c r="G2986" s="36">
        <v>0.1</v>
      </c>
      <c r="H2986" s="35">
        <v>10.76</v>
      </c>
      <c r="I2986" s="35">
        <v>3.32</v>
      </c>
      <c r="J2986">
        <v>3</v>
      </c>
      <c r="K2986">
        <v>3029</v>
      </c>
      <c r="L2986" s="37">
        <f t="shared" si="138"/>
        <v>32.28</v>
      </c>
      <c r="M2986" s="35">
        <f t="shared" si="139"/>
        <v>1.1899999999999995</v>
      </c>
      <c r="N2986" s="35">
        <f t="shared" si="140"/>
        <v>22.32</v>
      </c>
    </row>
    <row r="2987" spans="1:14">
      <c r="A2987" s="33">
        <v>41381</v>
      </c>
      <c r="B2987" s="29">
        <v>2026</v>
      </c>
      <c r="C2987">
        <v>40</v>
      </c>
      <c r="D2987" s="34" t="s">
        <v>167</v>
      </c>
      <c r="E2987" s="34" t="s">
        <v>172</v>
      </c>
      <c r="F2987" s="35">
        <v>16.95</v>
      </c>
      <c r="G2987" s="36">
        <v>0</v>
      </c>
      <c r="H2987" s="35">
        <v>16.95</v>
      </c>
      <c r="I2987" s="35">
        <v>6.53</v>
      </c>
      <c r="J2987">
        <v>25</v>
      </c>
      <c r="K2987">
        <v>3029</v>
      </c>
      <c r="L2987" s="37">
        <f t="shared" si="138"/>
        <v>423.75</v>
      </c>
      <c r="M2987" s="35">
        <f t="shared" si="139"/>
        <v>0</v>
      </c>
      <c r="N2987" s="35">
        <f t="shared" si="140"/>
        <v>260.49999999999994</v>
      </c>
    </row>
    <row r="2988" spans="1:14">
      <c r="A2988" s="33">
        <v>41381</v>
      </c>
      <c r="B2988" s="29">
        <v>2026</v>
      </c>
      <c r="C2988">
        <v>46</v>
      </c>
      <c r="D2988" s="34" t="s">
        <v>167</v>
      </c>
      <c r="E2988" s="34" t="s">
        <v>172</v>
      </c>
      <c r="F2988" s="35">
        <v>55.95</v>
      </c>
      <c r="G2988" s="36">
        <v>0.1</v>
      </c>
      <c r="H2988" s="35">
        <v>50.36</v>
      </c>
      <c r="I2988" s="35">
        <v>32.47</v>
      </c>
      <c r="J2988">
        <v>9</v>
      </c>
      <c r="K2988">
        <v>3029</v>
      </c>
      <c r="L2988" s="37">
        <f t="shared" si="138"/>
        <v>453.24</v>
      </c>
      <c r="M2988" s="35">
        <f t="shared" si="139"/>
        <v>5.5900000000000034</v>
      </c>
      <c r="N2988" s="35">
        <f t="shared" si="140"/>
        <v>161.01</v>
      </c>
    </row>
    <row r="2989" spans="1:14">
      <c r="A2989" s="33">
        <v>41381</v>
      </c>
      <c r="B2989" s="29">
        <v>2026</v>
      </c>
      <c r="C2989">
        <v>33</v>
      </c>
      <c r="D2989" s="34" t="s">
        <v>167</v>
      </c>
      <c r="E2989" s="34" t="s">
        <v>172</v>
      </c>
      <c r="F2989" s="35">
        <v>19.95</v>
      </c>
      <c r="G2989" s="36">
        <v>0</v>
      </c>
      <c r="H2989" s="35">
        <v>19.95</v>
      </c>
      <c r="I2989" s="35">
        <v>9.7799999999999994</v>
      </c>
      <c r="J2989">
        <v>34</v>
      </c>
      <c r="K2989">
        <v>3029</v>
      </c>
      <c r="L2989" s="37">
        <f t="shared" si="138"/>
        <v>678.3</v>
      </c>
      <c r="M2989" s="35">
        <f t="shared" si="139"/>
        <v>0</v>
      </c>
      <c r="N2989" s="35">
        <f t="shared" si="140"/>
        <v>345.78</v>
      </c>
    </row>
    <row r="2990" spans="1:14">
      <c r="A2990" s="33">
        <v>41381</v>
      </c>
      <c r="B2990" s="29">
        <v>2026</v>
      </c>
      <c r="C2990">
        <v>31</v>
      </c>
      <c r="D2990" s="34" t="s">
        <v>167</v>
      </c>
      <c r="E2990" s="34" t="s">
        <v>172</v>
      </c>
      <c r="F2990" s="35">
        <v>0.95</v>
      </c>
      <c r="G2990" s="36">
        <v>0</v>
      </c>
      <c r="H2990" s="35">
        <v>0.95</v>
      </c>
      <c r="I2990" s="35">
        <v>0.34</v>
      </c>
      <c r="J2990">
        <v>25</v>
      </c>
      <c r="K2990">
        <v>3029</v>
      </c>
      <c r="L2990" s="37">
        <f t="shared" si="138"/>
        <v>23.75</v>
      </c>
      <c r="M2990" s="35">
        <f t="shared" si="139"/>
        <v>0</v>
      </c>
      <c r="N2990" s="35">
        <f t="shared" si="140"/>
        <v>15.249999999999996</v>
      </c>
    </row>
    <row r="2991" spans="1:14">
      <c r="A2991" s="33">
        <v>41381</v>
      </c>
      <c r="B2991" s="29">
        <v>2027</v>
      </c>
      <c r="C2991">
        <v>13</v>
      </c>
      <c r="D2991" s="34" t="s">
        <v>169</v>
      </c>
      <c r="E2991" s="34" t="s">
        <v>172</v>
      </c>
      <c r="F2991" s="35">
        <v>26.95</v>
      </c>
      <c r="G2991" s="36">
        <v>0</v>
      </c>
      <c r="H2991" s="35">
        <v>26.95</v>
      </c>
      <c r="I2991" s="35">
        <v>13.26</v>
      </c>
      <c r="J2991">
        <v>16</v>
      </c>
      <c r="K2991">
        <v>3015</v>
      </c>
      <c r="L2991" s="37">
        <f t="shared" si="138"/>
        <v>431.2</v>
      </c>
      <c r="M2991" s="35">
        <f t="shared" si="139"/>
        <v>0</v>
      </c>
      <c r="N2991" s="35">
        <f t="shared" si="140"/>
        <v>219.04</v>
      </c>
    </row>
    <row r="2992" spans="1:14">
      <c r="A2992" s="33">
        <v>41381</v>
      </c>
      <c r="B2992" s="29">
        <v>2028</v>
      </c>
      <c r="C2992">
        <v>46</v>
      </c>
      <c r="D2992" s="34" t="s">
        <v>167</v>
      </c>
      <c r="E2992" s="34" t="s">
        <v>172</v>
      </c>
      <c r="F2992" s="35">
        <v>55.95</v>
      </c>
      <c r="G2992" s="36">
        <v>0</v>
      </c>
      <c r="H2992" s="35">
        <v>55.95</v>
      </c>
      <c r="I2992" s="35">
        <v>32.47</v>
      </c>
      <c r="J2992">
        <v>29</v>
      </c>
      <c r="K2992">
        <v>3030</v>
      </c>
      <c r="L2992" s="37">
        <f t="shared" si="138"/>
        <v>1622.5500000000002</v>
      </c>
      <c r="M2992" s="35">
        <f t="shared" si="139"/>
        <v>0</v>
      </c>
      <c r="N2992" s="35">
        <f t="shared" si="140"/>
        <v>680.92000000000007</v>
      </c>
    </row>
    <row r="2993" spans="1:14">
      <c r="A2993" s="33">
        <v>41381</v>
      </c>
      <c r="B2993" s="29">
        <v>2029</v>
      </c>
      <c r="C2993">
        <v>18</v>
      </c>
      <c r="D2993" s="34" t="s">
        <v>169</v>
      </c>
      <c r="E2993" s="34" t="s">
        <v>172</v>
      </c>
      <c r="F2993" s="35">
        <v>54.95</v>
      </c>
      <c r="G2993" s="36">
        <v>0</v>
      </c>
      <c r="H2993" s="35">
        <v>54.95</v>
      </c>
      <c r="I2993" s="35">
        <v>26.65</v>
      </c>
      <c r="J2993">
        <v>2</v>
      </c>
      <c r="K2993">
        <v>3023</v>
      </c>
      <c r="L2993" s="37">
        <f t="shared" si="138"/>
        <v>109.9</v>
      </c>
      <c r="M2993" s="35">
        <f t="shared" si="139"/>
        <v>0</v>
      </c>
      <c r="N2993" s="35">
        <f t="shared" si="140"/>
        <v>56.600000000000009</v>
      </c>
    </row>
    <row r="2994" spans="1:14">
      <c r="A2994" s="33">
        <v>41381</v>
      </c>
      <c r="B2994" s="29">
        <v>2029</v>
      </c>
      <c r="C2994">
        <v>43</v>
      </c>
      <c r="D2994" s="34" t="s">
        <v>169</v>
      </c>
      <c r="E2994" s="34" t="s">
        <v>172</v>
      </c>
      <c r="F2994" s="35">
        <v>11.95</v>
      </c>
      <c r="G2994" s="36">
        <v>0</v>
      </c>
      <c r="H2994" s="35">
        <v>11.95</v>
      </c>
      <c r="I2994" s="35">
        <v>3.32</v>
      </c>
      <c r="J2994">
        <v>10</v>
      </c>
      <c r="K2994">
        <v>3023</v>
      </c>
      <c r="L2994" s="37">
        <f t="shared" si="138"/>
        <v>119.5</v>
      </c>
      <c r="M2994" s="35">
        <f t="shared" si="139"/>
        <v>0</v>
      </c>
      <c r="N2994" s="35">
        <f t="shared" si="140"/>
        <v>86.299999999999983</v>
      </c>
    </row>
    <row r="2995" spans="1:14">
      <c r="A2995" s="33">
        <v>41381</v>
      </c>
      <c r="B2995" s="29">
        <v>2030</v>
      </c>
      <c r="C2995">
        <v>26</v>
      </c>
      <c r="D2995" s="34" t="s">
        <v>167</v>
      </c>
      <c r="E2995" s="34" t="s">
        <v>172</v>
      </c>
      <c r="F2995" s="35">
        <v>0.95</v>
      </c>
      <c r="G2995" s="36">
        <v>0</v>
      </c>
      <c r="H2995" s="35">
        <v>0.95</v>
      </c>
      <c r="I2995" s="35">
        <v>0.42</v>
      </c>
      <c r="J2995">
        <v>24</v>
      </c>
      <c r="K2995">
        <v>3022</v>
      </c>
      <c r="L2995" s="37">
        <f t="shared" si="138"/>
        <v>22.799999999999997</v>
      </c>
      <c r="M2995" s="35">
        <f t="shared" si="139"/>
        <v>0</v>
      </c>
      <c r="N2995" s="35">
        <f t="shared" si="140"/>
        <v>12.72</v>
      </c>
    </row>
    <row r="2996" spans="1:14">
      <c r="A2996" s="33">
        <v>41381</v>
      </c>
      <c r="B2996" s="29">
        <v>2031</v>
      </c>
      <c r="C2996">
        <v>11</v>
      </c>
      <c r="D2996" s="34" t="s">
        <v>169</v>
      </c>
      <c r="E2996" s="34" t="s">
        <v>172</v>
      </c>
      <c r="F2996" s="35">
        <v>65.95</v>
      </c>
      <c r="G2996" s="36">
        <v>0</v>
      </c>
      <c r="H2996" s="35">
        <v>65.95</v>
      </c>
      <c r="I2996" s="35">
        <v>37.97</v>
      </c>
      <c r="J2996">
        <v>13</v>
      </c>
      <c r="K2996">
        <v>3026</v>
      </c>
      <c r="L2996" s="37">
        <f t="shared" si="138"/>
        <v>857.35</v>
      </c>
      <c r="M2996" s="35">
        <f t="shared" si="139"/>
        <v>0</v>
      </c>
      <c r="N2996" s="35">
        <f t="shared" si="140"/>
        <v>363.74000000000007</v>
      </c>
    </row>
    <row r="2997" spans="1:14">
      <c r="A2997" s="33">
        <v>41381</v>
      </c>
      <c r="B2997" s="29">
        <v>2032</v>
      </c>
      <c r="C2997">
        <v>16</v>
      </c>
      <c r="D2997" s="34" t="s">
        <v>167</v>
      </c>
      <c r="E2997" s="34" t="s">
        <v>172</v>
      </c>
      <c r="F2997" s="35">
        <v>27.95</v>
      </c>
      <c r="G2997" s="36">
        <v>0</v>
      </c>
      <c r="H2997" s="35">
        <v>27.95</v>
      </c>
      <c r="I2997" s="35">
        <v>15.85</v>
      </c>
      <c r="J2997">
        <v>4</v>
      </c>
      <c r="K2997">
        <v>3014</v>
      </c>
      <c r="L2997" s="37">
        <f t="shared" si="138"/>
        <v>111.8</v>
      </c>
      <c r="M2997" s="35">
        <f t="shared" si="139"/>
        <v>0</v>
      </c>
      <c r="N2997" s="35">
        <f t="shared" si="140"/>
        <v>48.4</v>
      </c>
    </row>
    <row r="2998" spans="1:14">
      <c r="A2998" s="33">
        <v>41381</v>
      </c>
      <c r="B2998" s="29">
        <v>2033</v>
      </c>
      <c r="C2998">
        <v>39</v>
      </c>
      <c r="D2998" s="34" t="s">
        <v>169</v>
      </c>
      <c r="E2998" s="34" t="s">
        <v>172</v>
      </c>
      <c r="F2998" s="35">
        <v>26.95</v>
      </c>
      <c r="G2998" s="36">
        <v>0.2</v>
      </c>
      <c r="H2998" s="35">
        <v>21.56</v>
      </c>
      <c r="I2998" s="35">
        <v>12.24</v>
      </c>
      <c r="J2998">
        <v>20</v>
      </c>
      <c r="K2998">
        <v>3027</v>
      </c>
      <c r="L2998" s="37">
        <f t="shared" si="138"/>
        <v>431.2</v>
      </c>
      <c r="M2998" s="35">
        <f t="shared" si="139"/>
        <v>5.3900000000000006</v>
      </c>
      <c r="N2998" s="35">
        <f t="shared" si="140"/>
        <v>186.39999999999998</v>
      </c>
    </row>
    <row r="2999" spans="1:14">
      <c r="A2999" s="33">
        <v>41381</v>
      </c>
      <c r="B2999" s="29">
        <v>2034</v>
      </c>
      <c r="C2999">
        <v>46</v>
      </c>
      <c r="D2999" s="34" t="s">
        <v>167</v>
      </c>
      <c r="E2999" s="34" t="s">
        <v>172</v>
      </c>
      <c r="F2999" s="35">
        <v>55.95</v>
      </c>
      <c r="G2999" s="36">
        <v>0</v>
      </c>
      <c r="H2999" s="35">
        <v>55.95</v>
      </c>
      <c r="I2999" s="35">
        <v>32.47</v>
      </c>
      <c r="J2999">
        <v>36</v>
      </c>
      <c r="K2999">
        <v>3032</v>
      </c>
      <c r="L2999" s="37">
        <f t="shared" si="138"/>
        <v>2014.2</v>
      </c>
      <c r="M2999" s="35">
        <f t="shared" si="139"/>
        <v>0</v>
      </c>
      <c r="N2999" s="35">
        <f t="shared" si="140"/>
        <v>845.2800000000002</v>
      </c>
    </row>
    <row r="3000" spans="1:14">
      <c r="A3000" s="33">
        <v>41381</v>
      </c>
      <c r="B3000" s="29">
        <v>2035</v>
      </c>
      <c r="C3000">
        <v>42</v>
      </c>
      <c r="D3000" s="34" t="s">
        <v>169</v>
      </c>
      <c r="E3000" s="34" t="s">
        <v>172</v>
      </c>
      <c r="F3000" s="35">
        <v>35.950000000000003</v>
      </c>
      <c r="G3000" s="36">
        <v>0</v>
      </c>
      <c r="H3000" s="35">
        <v>35.950000000000003</v>
      </c>
      <c r="I3000" s="35">
        <v>20.25</v>
      </c>
      <c r="J3000">
        <v>2</v>
      </c>
      <c r="K3000">
        <v>3015</v>
      </c>
      <c r="L3000" s="37">
        <f t="shared" si="138"/>
        <v>71.900000000000006</v>
      </c>
      <c r="M3000" s="35">
        <f t="shared" si="139"/>
        <v>0</v>
      </c>
      <c r="N3000" s="35">
        <f t="shared" si="140"/>
        <v>31.400000000000006</v>
      </c>
    </row>
    <row r="3001" spans="1:14">
      <c r="A3001" s="33">
        <v>41381</v>
      </c>
      <c r="B3001" s="29">
        <v>2036</v>
      </c>
      <c r="C3001">
        <v>14</v>
      </c>
      <c r="D3001" s="34" t="s">
        <v>167</v>
      </c>
      <c r="E3001" s="34" t="s">
        <v>172</v>
      </c>
      <c r="F3001" s="35">
        <v>31.95</v>
      </c>
      <c r="G3001" s="36">
        <v>0</v>
      </c>
      <c r="H3001" s="35">
        <v>31.95</v>
      </c>
      <c r="I3001" s="35">
        <v>17.38</v>
      </c>
      <c r="J3001">
        <v>4</v>
      </c>
      <c r="K3001">
        <v>3016</v>
      </c>
      <c r="L3001" s="37">
        <f t="shared" si="138"/>
        <v>127.8</v>
      </c>
      <c r="M3001" s="35">
        <f t="shared" si="139"/>
        <v>0</v>
      </c>
      <c r="N3001" s="35">
        <f t="shared" si="140"/>
        <v>58.28</v>
      </c>
    </row>
    <row r="3002" spans="1:14">
      <c r="A3002" s="33">
        <v>41381</v>
      </c>
      <c r="B3002" s="29">
        <v>2037</v>
      </c>
      <c r="C3002">
        <v>45</v>
      </c>
      <c r="D3002" s="34" t="s">
        <v>169</v>
      </c>
      <c r="E3002" s="34" t="s">
        <v>172</v>
      </c>
      <c r="F3002" s="35">
        <v>38.950000000000003</v>
      </c>
      <c r="G3002" s="36">
        <v>0</v>
      </c>
      <c r="H3002" s="35">
        <v>38.950000000000003</v>
      </c>
      <c r="I3002" s="35">
        <v>22.33</v>
      </c>
      <c r="J3002">
        <v>8</v>
      </c>
      <c r="K3002">
        <v>3018</v>
      </c>
      <c r="L3002" s="37">
        <f t="shared" si="138"/>
        <v>311.60000000000002</v>
      </c>
      <c r="M3002" s="35">
        <f t="shared" si="139"/>
        <v>0</v>
      </c>
      <c r="N3002" s="35">
        <f t="shared" si="140"/>
        <v>132.96000000000004</v>
      </c>
    </row>
    <row r="3003" spans="1:14">
      <c r="A3003" s="33">
        <v>41381</v>
      </c>
      <c r="B3003" s="29">
        <v>2037</v>
      </c>
      <c r="C3003">
        <v>25</v>
      </c>
      <c r="D3003" s="34" t="s">
        <v>169</v>
      </c>
      <c r="E3003" s="34" t="s">
        <v>172</v>
      </c>
      <c r="F3003" s="35">
        <v>0.95</v>
      </c>
      <c r="G3003" s="36">
        <v>0</v>
      </c>
      <c r="H3003" s="35">
        <v>0.95</v>
      </c>
      <c r="I3003" s="35">
        <v>0.35</v>
      </c>
      <c r="J3003">
        <v>1</v>
      </c>
      <c r="K3003">
        <v>3018</v>
      </c>
      <c r="L3003" s="37">
        <f t="shared" si="138"/>
        <v>0.95</v>
      </c>
      <c r="M3003" s="35">
        <f t="shared" si="139"/>
        <v>0</v>
      </c>
      <c r="N3003" s="35">
        <f t="shared" si="140"/>
        <v>0.6</v>
      </c>
    </row>
    <row r="3004" spans="1:14">
      <c r="A3004" s="33">
        <v>41381</v>
      </c>
      <c r="B3004" s="29">
        <v>2038</v>
      </c>
      <c r="C3004">
        <v>39</v>
      </c>
      <c r="D3004" s="34" t="s">
        <v>169</v>
      </c>
      <c r="E3004" s="34" t="s">
        <v>172</v>
      </c>
      <c r="F3004" s="35">
        <v>26.95</v>
      </c>
      <c r="G3004" s="36">
        <v>0</v>
      </c>
      <c r="H3004" s="35">
        <v>26.95</v>
      </c>
      <c r="I3004" s="35">
        <v>12.24</v>
      </c>
      <c r="J3004">
        <v>18</v>
      </c>
      <c r="K3004">
        <v>3021</v>
      </c>
      <c r="L3004" s="37">
        <f t="shared" si="138"/>
        <v>485.09999999999997</v>
      </c>
      <c r="M3004" s="35">
        <f t="shared" si="139"/>
        <v>0</v>
      </c>
      <c r="N3004" s="35">
        <f t="shared" si="140"/>
        <v>264.77999999999997</v>
      </c>
    </row>
    <row r="3005" spans="1:14">
      <c r="A3005" s="33">
        <v>41381</v>
      </c>
      <c r="B3005" s="29">
        <v>2039</v>
      </c>
      <c r="C3005">
        <v>18</v>
      </c>
      <c r="D3005" s="34" t="s">
        <v>167</v>
      </c>
      <c r="E3005" s="34" t="s">
        <v>172</v>
      </c>
      <c r="F3005" s="35">
        <v>54.95</v>
      </c>
      <c r="G3005" s="36">
        <v>0</v>
      </c>
      <c r="H3005" s="35">
        <v>54.95</v>
      </c>
      <c r="I3005" s="35">
        <v>26.65</v>
      </c>
      <c r="J3005">
        <v>34</v>
      </c>
      <c r="K3005">
        <v>3012</v>
      </c>
      <c r="L3005" s="37">
        <f t="shared" si="138"/>
        <v>1868.3000000000002</v>
      </c>
      <c r="M3005" s="35">
        <f t="shared" si="139"/>
        <v>0</v>
      </c>
      <c r="N3005" s="35">
        <f t="shared" si="140"/>
        <v>962.20000000000016</v>
      </c>
    </row>
    <row r="3006" spans="1:14">
      <c r="A3006" s="33">
        <v>41381</v>
      </c>
      <c r="B3006" s="29">
        <v>2040</v>
      </c>
      <c r="C3006">
        <v>24</v>
      </c>
      <c r="D3006" s="34" t="s">
        <v>169</v>
      </c>
      <c r="E3006" s="34" t="s">
        <v>172</v>
      </c>
      <c r="F3006" s="35">
        <v>27.95</v>
      </c>
      <c r="G3006" s="36">
        <v>0</v>
      </c>
      <c r="H3006" s="35">
        <v>27.95</v>
      </c>
      <c r="I3006" s="35">
        <v>16.8</v>
      </c>
      <c r="J3006">
        <v>22</v>
      </c>
      <c r="K3006">
        <v>3031</v>
      </c>
      <c r="L3006" s="37">
        <f t="shared" si="138"/>
        <v>614.9</v>
      </c>
      <c r="M3006" s="35">
        <f t="shared" si="139"/>
        <v>0</v>
      </c>
      <c r="N3006" s="35">
        <f t="shared" si="140"/>
        <v>245.29999999999995</v>
      </c>
    </row>
    <row r="3007" spans="1:14">
      <c r="A3007" s="33">
        <v>41381</v>
      </c>
      <c r="B3007" s="29">
        <v>2040</v>
      </c>
      <c r="C3007">
        <v>32</v>
      </c>
      <c r="D3007" s="34" t="s">
        <v>169</v>
      </c>
      <c r="E3007" s="34" t="s">
        <v>172</v>
      </c>
      <c r="F3007" s="35">
        <v>22.95</v>
      </c>
      <c r="G3007" s="36">
        <v>0.1</v>
      </c>
      <c r="H3007" s="35">
        <v>20.66</v>
      </c>
      <c r="I3007" s="35">
        <v>11.78</v>
      </c>
      <c r="J3007">
        <v>24</v>
      </c>
      <c r="K3007">
        <v>3031</v>
      </c>
      <c r="L3007" s="37">
        <f t="shared" si="138"/>
        <v>495.84000000000003</v>
      </c>
      <c r="M3007" s="35">
        <f t="shared" si="139"/>
        <v>2.2899999999999991</v>
      </c>
      <c r="N3007" s="35">
        <f t="shared" si="140"/>
        <v>213.12</v>
      </c>
    </row>
    <row r="3008" spans="1:14">
      <c r="A3008" s="33">
        <v>41381</v>
      </c>
      <c r="B3008" s="29">
        <v>2041</v>
      </c>
      <c r="C3008">
        <v>47</v>
      </c>
      <c r="D3008" s="34" t="s">
        <v>169</v>
      </c>
      <c r="E3008" s="34" t="s">
        <v>172</v>
      </c>
      <c r="F3008" s="35">
        <v>28.95</v>
      </c>
      <c r="G3008" s="36">
        <v>0</v>
      </c>
      <c r="H3008" s="35">
        <v>28.95</v>
      </c>
      <c r="I3008" s="35">
        <v>8.86</v>
      </c>
      <c r="J3008">
        <v>15</v>
      </c>
      <c r="K3008">
        <v>3024</v>
      </c>
      <c r="L3008" s="37">
        <f t="shared" si="138"/>
        <v>434.25</v>
      </c>
      <c r="M3008" s="35">
        <f t="shared" si="139"/>
        <v>0</v>
      </c>
      <c r="N3008" s="35">
        <f t="shared" si="140"/>
        <v>301.35000000000002</v>
      </c>
    </row>
    <row r="3009" spans="1:14">
      <c r="A3009" s="33">
        <v>41381</v>
      </c>
      <c r="B3009" s="29">
        <v>2042</v>
      </c>
      <c r="C3009">
        <v>5</v>
      </c>
      <c r="D3009" s="34" t="s">
        <v>167</v>
      </c>
      <c r="E3009" s="34" t="s">
        <v>172</v>
      </c>
      <c r="F3009" s="35">
        <v>24.95</v>
      </c>
      <c r="G3009" s="36">
        <v>0</v>
      </c>
      <c r="H3009" s="35">
        <v>24.95</v>
      </c>
      <c r="I3009" s="35">
        <v>12.27</v>
      </c>
      <c r="J3009">
        <v>2</v>
      </c>
      <c r="K3009">
        <v>3031</v>
      </c>
      <c r="L3009" s="37">
        <f t="shared" si="138"/>
        <v>49.9</v>
      </c>
      <c r="M3009" s="35">
        <f t="shared" si="139"/>
        <v>0</v>
      </c>
      <c r="N3009" s="35">
        <f t="shared" si="140"/>
        <v>25.36</v>
      </c>
    </row>
    <row r="3010" spans="1:14">
      <c r="A3010" s="33">
        <v>41381</v>
      </c>
      <c r="B3010" s="29">
        <v>2042</v>
      </c>
      <c r="C3010">
        <v>26</v>
      </c>
      <c r="D3010" s="34" t="s">
        <v>167</v>
      </c>
      <c r="E3010" s="34" t="s">
        <v>172</v>
      </c>
      <c r="F3010" s="35">
        <v>0.95</v>
      </c>
      <c r="G3010" s="36">
        <v>0.1</v>
      </c>
      <c r="H3010" s="35">
        <v>0.86</v>
      </c>
      <c r="I3010" s="35">
        <v>0.42</v>
      </c>
      <c r="J3010">
        <v>7</v>
      </c>
      <c r="K3010">
        <v>3031</v>
      </c>
      <c r="L3010" s="37">
        <f t="shared" si="138"/>
        <v>6.02</v>
      </c>
      <c r="M3010" s="35">
        <f t="shared" si="139"/>
        <v>8.9999999999999969E-2</v>
      </c>
      <c r="N3010" s="35">
        <f t="shared" si="140"/>
        <v>3.08</v>
      </c>
    </row>
    <row r="3011" spans="1:14">
      <c r="A3011" s="33">
        <v>41382</v>
      </c>
      <c r="B3011" s="29">
        <v>2043</v>
      </c>
      <c r="C3011">
        <v>50</v>
      </c>
      <c r="D3011" s="34" t="s">
        <v>170</v>
      </c>
      <c r="E3011" s="34" t="s">
        <v>172</v>
      </c>
      <c r="F3011" s="35">
        <v>24.95</v>
      </c>
      <c r="G3011" s="36">
        <v>0</v>
      </c>
      <c r="H3011" s="35">
        <v>24.95</v>
      </c>
      <c r="I3011" s="35">
        <v>12.14</v>
      </c>
      <c r="J3011">
        <v>2</v>
      </c>
      <c r="K3011">
        <v>3014</v>
      </c>
      <c r="L3011" s="37">
        <f t="shared" ref="L3011:L3074" si="141">H3011*J3011</f>
        <v>49.9</v>
      </c>
      <c r="M3011" s="35">
        <f t="shared" ref="M3011:M3074" si="142">F3011-H3011</f>
        <v>0</v>
      </c>
      <c r="N3011" s="35">
        <f t="shared" ref="N3011:N3074" si="143">(H3011-I3011)*J3011</f>
        <v>25.619999999999997</v>
      </c>
    </row>
    <row r="3012" spans="1:14">
      <c r="A3012" s="33">
        <v>41382</v>
      </c>
      <c r="B3012" s="29">
        <v>2044</v>
      </c>
      <c r="C3012">
        <v>3</v>
      </c>
      <c r="D3012" s="34" t="s">
        <v>173</v>
      </c>
      <c r="E3012" s="34" t="s">
        <v>172</v>
      </c>
      <c r="F3012" s="35">
        <v>59.95</v>
      </c>
      <c r="G3012" s="36">
        <v>0.2</v>
      </c>
      <c r="H3012" s="35">
        <v>47.96</v>
      </c>
      <c r="I3012" s="35">
        <v>28.73</v>
      </c>
      <c r="J3012">
        <v>21</v>
      </c>
      <c r="K3012">
        <v>3020</v>
      </c>
      <c r="L3012" s="37">
        <f t="shared" si="141"/>
        <v>1007.16</v>
      </c>
      <c r="M3012" s="35">
        <f t="shared" si="142"/>
        <v>11.990000000000002</v>
      </c>
      <c r="N3012" s="35">
        <f t="shared" si="143"/>
        <v>403.83</v>
      </c>
    </row>
    <row r="3013" spans="1:14">
      <c r="A3013" s="33">
        <v>41382</v>
      </c>
      <c r="B3013" s="29">
        <v>2044</v>
      </c>
      <c r="C3013">
        <v>50</v>
      </c>
      <c r="D3013" s="34" t="s">
        <v>173</v>
      </c>
      <c r="E3013" s="34" t="s">
        <v>172</v>
      </c>
      <c r="F3013" s="35">
        <v>24.95</v>
      </c>
      <c r="G3013" s="36">
        <v>0</v>
      </c>
      <c r="H3013" s="35">
        <v>24.95</v>
      </c>
      <c r="I3013" s="35">
        <v>12.14</v>
      </c>
      <c r="J3013">
        <v>3</v>
      </c>
      <c r="K3013">
        <v>3020</v>
      </c>
      <c r="L3013" s="37">
        <f t="shared" si="141"/>
        <v>74.849999999999994</v>
      </c>
      <c r="M3013" s="35">
        <f t="shared" si="142"/>
        <v>0</v>
      </c>
      <c r="N3013" s="35">
        <f t="shared" si="143"/>
        <v>38.429999999999993</v>
      </c>
    </row>
    <row r="3014" spans="1:14">
      <c r="A3014" s="33">
        <v>41382</v>
      </c>
      <c r="B3014" s="29">
        <v>2044</v>
      </c>
      <c r="C3014">
        <v>40</v>
      </c>
      <c r="D3014" s="34" t="s">
        <v>173</v>
      </c>
      <c r="E3014" s="34" t="s">
        <v>172</v>
      </c>
      <c r="F3014" s="35">
        <v>16.95</v>
      </c>
      <c r="G3014" s="36">
        <v>0</v>
      </c>
      <c r="H3014" s="35">
        <v>16.95</v>
      </c>
      <c r="I3014" s="35">
        <v>6.53</v>
      </c>
      <c r="J3014">
        <v>38</v>
      </c>
      <c r="K3014">
        <v>3020</v>
      </c>
      <c r="L3014" s="37">
        <f t="shared" si="141"/>
        <v>644.1</v>
      </c>
      <c r="M3014" s="35">
        <f t="shared" si="142"/>
        <v>0</v>
      </c>
      <c r="N3014" s="35">
        <f t="shared" si="143"/>
        <v>395.95999999999992</v>
      </c>
    </row>
    <row r="3015" spans="1:14">
      <c r="A3015" s="33">
        <v>41382</v>
      </c>
      <c r="B3015" s="29">
        <v>2044</v>
      </c>
      <c r="C3015">
        <v>50</v>
      </c>
      <c r="D3015" s="34" t="s">
        <v>173</v>
      </c>
      <c r="E3015" s="34" t="s">
        <v>172</v>
      </c>
      <c r="F3015" s="35">
        <v>24.95</v>
      </c>
      <c r="G3015" s="36">
        <v>0</v>
      </c>
      <c r="H3015" s="35">
        <v>24.95</v>
      </c>
      <c r="I3015" s="35">
        <v>12.14</v>
      </c>
      <c r="J3015">
        <v>2</v>
      </c>
      <c r="K3015">
        <v>3020</v>
      </c>
      <c r="L3015" s="37">
        <f t="shared" si="141"/>
        <v>49.9</v>
      </c>
      <c r="M3015" s="35">
        <f t="shared" si="142"/>
        <v>0</v>
      </c>
      <c r="N3015" s="35">
        <f t="shared" si="143"/>
        <v>25.619999999999997</v>
      </c>
    </row>
    <row r="3016" spans="1:14">
      <c r="A3016" s="33">
        <v>41382</v>
      </c>
      <c r="B3016" s="29">
        <v>2044</v>
      </c>
      <c r="C3016">
        <v>34</v>
      </c>
      <c r="D3016" s="34" t="s">
        <v>173</v>
      </c>
      <c r="E3016" s="34" t="s">
        <v>172</v>
      </c>
      <c r="F3016" s="35">
        <v>37.950000000000003</v>
      </c>
      <c r="G3016" s="36">
        <v>0</v>
      </c>
      <c r="H3016" s="35">
        <v>37.950000000000003</v>
      </c>
      <c r="I3016" s="35">
        <v>15.35</v>
      </c>
      <c r="J3016">
        <v>13</v>
      </c>
      <c r="K3016">
        <v>3020</v>
      </c>
      <c r="L3016" s="37">
        <f t="shared" si="141"/>
        <v>493.35</v>
      </c>
      <c r="M3016" s="35">
        <f t="shared" si="142"/>
        <v>0</v>
      </c>
      <c r="N3016" s="35">
        <f t="shared" si="143"/>
        <v>293.8</v>
      </c>
    </row>
    <row r="3017" spans="1:14">
      <c r="A3017" s="33">
        <v>41382</v>
      </c>
      <c r="B3017" s="29">
        <v>2045</v>
      </c>
      <c r="C3017">
        <v>27</v>
      </c>
      <c r="D3017" s="34" t="s">
        <v>170</v>
      </c>
      <c r="E3017" s="34" t="s">
        <v>172</v>
      </c>
      <c r="F3017" s="35">
        <v>4.95</v>
      </c>
      <c r="G3017" s="36">
        <v>0</v>
      </c>
      <c r="H3017" s="35">
        <v>4.95</v>
      </c>
      <c r="I3017" s="35">
        <v>1.82</v>
      </c>
      <c r="J3017">
        <v>3</v>
      </c>
      <c r="K3017">
        <v>3012</v>
      </c>
      <c r="L3017" s="37">
        <f t="shared" si="141"/>
        <v>14.850000000000001</v>
      </c>
      <c r="M3017" s="35">
        <f t="shared" si="142"/>
        <v>0</v>
      </c>
      <c r="N3017" s="35">
        <f t="shared" si="143"/>
        <v>9.39</v>
      </c>
    </row>
    <row r="3018" spans="1:14">
      <c r="A3018" s="33">
        <v>41382</v>
      </c>
      <c r="B3018" s="29">
        <v>2046</v>
      </c>
      <c r="C3018">
        <v>32</v>
      </c>
      <c r="D3018" s="34" t="s">
        <v>173</v>
      </c>
      <c r="E3018" s="34" t="s">
        <v>172</v>
      </c>
      <c r="F3018" s="35">
        <v>22.95</v>
      </c>
      <c r="G3018" s="36">
        <v>0.1</v>
      </c>
      <c r="H3018" s="35">
        <v>20.66</v>
      </c>
      <c r="I3018" s="35">
        <v>11.78</v>
      </c>
      <c r="J3018">
        <v>20</v>
      </c>
      <c r="K3018">
        <v>3019</v>
      </c>
      <c r="L3018" s="37">
        <f t="shared" si="141"/>
        <v>413.2</v>
      </c>
      <c r="M3018" s="35">
        <f t="shared" si="142"/>
        <v>2.2899999999999991</v>
      </c>
      <c r="N3018" s="35">
        <f t="shared" si="143"/>
        <v>177.60000000000002</v>
      </c>
    </row>
    <row r="3019" spans="1:14">
      <c r="A3019" s="33">
        <v>41382</v>
      </c>
      <c r="B3019" s="29">
        <v>2046</v>
      </c>
      <c r="C3019">
        <v>13</v>
      </c>
      <c r="D3019" s="34" t="s">
        <v>173</v>
      </c>
      <c r="E3019" s="34" t="s">
        <v>172</v>
      </c>
      <c r="F3019" s="35">
        <v>26.95</v>
      </c>
      <c r="G3019" s="36">
        <v>0.2</v>
      </c>
      <c r="H3019" s="35">
        <v>21.56</v>
      </c>
      <c r="I3019" s="35">
        <v>13.26</v>
      </c>
      <c r="J3019">
        <v>2</v>
      </c>
      <c r="K3019">
        <v>3019</v>
      </c>
      <c r="L3019" s="37">
        <f t="shared" si="141"/>
        <v>43.12</v>
      </c>
      <c r="M3019" s="35">
        <f t="shared" si="142"/>
        <v>5.3900000000000006</v>
      </c>
      <c r="N3019" s="35">
        <f t="shared" si="143"/>
        <v>16.599999999999998</v>
      </c>
    </row>
    <row r="3020" spans="1:14">
      <c r="A3020" s="33">
        <v>41382</v>
      </c>
      <c r="B3020" s="29">
        <v>2047</v>
      </c>
      <c r="C3020">
        <v>17</v>
      </c>
      <c r="D3020" s="34" t="s">
        <v>170</v>
      </c>
      <c r="E3020" s="34" t="s">
        <v>172</v>
      </c>
      <c r="F3020" s="35">
        <v>49.95</v>
      </c>
      <c r="G3020" s="36">
        <v>0</v>
      </c>
      <c r="H3020" s="35">
        <v>49.95</v>
      </c>
      <c r="I3020" s="35">
        <v>23.93</v>
      </c>
      <c r="J3020">
        <v>28</v>
      </c>
      <c r="K3020">
        <v>3014</v>
      </c>
      <c r="L3020" s="37">
        <f t="shared" si="141"/>
        <v>1398.6000000000001</v>
      </c>
      <c r="M3020" s="35">
        <f t="shared" si="142"/>
        <v>0</v>
      </c>
      <c r="N3020" s="35">
        <f t="shared" si="143"/>
        <v>728.56000000000006</v>
      </c>
    </row>
    <row r="3021" spans="1:14">
      <c r="A3021" s="33">
        <v>41382</v>
      </c>
      <c r="B3021" s="29">
        <v>2048</v>
      </c>
      <c r="C3021">
        <v>22</v>
      </c>
      <c r="D3021" s="34" t="s">
        <v>173</v>
      </c>
      <c r="E3021" s="34" t="s">
        <v>172</v>
      </c>
      <c r="F3021" s="35">
        <v>0.95</v>
      </c>
      <c r="G3021" s="36">
        <v>0</v>
      </c>
      <c r="H3021" s="35">
        <v>0.95</v>
      </c>
      <c r="I3021" s="35">
        <v>0.56999999999999995</v>
      </c>
      <c r="J3021">
        <v>10</v>
      </c>
      <c r="K3021">
        <v>3020</v>
      </c>
      <c r="L3021" s="37">
        <f t="shared" si="141"/>
        <v>9.5</v>
      </c>
      <c r="M3021" s="35">
        <f t="shared" si="142"/>
        <v>0</v>
      </c>
      <c r="N3021" s="35">
        <f t="shared" si="143"/>
        <v>3.8</v>
      </c>
    </row>
    <row r="3022" spans="1:14">
      <c r="A3022" s="33">
        <v>41382</v>
      </c>
      <c r="B3022" s="29">
        <v>2049</v>
      </c>
      <c r="C3022">
        <v>9</v>
      </c>
      <c r="D3022" s="34" t="s">
        <v>170</v>
      </c>
      <c r="E3022" s="34" t="s">
        <v>172</v>
      </c>
      <c r="F3022" s="35">
        <v>48.95</v>
      </c>
      <c r="G3022" s="36">
        <v>0</v>
      </c>
      <c r="H3022" s="35">
        <v>48.95</v>
      </c>
      <c r="I3022" s="35">
        <v>24.52</v>
      </c>
      <c r="J3022">
        <v>27</v>
      </c>
      <c r="K3022">
        <v>3011</v>
      </c>
      <c r="L3022" s="37">
        <f t="shared" si="141"/>
        <v>1321.65</v>
      </c>
      <c r="M3022" s="35">
        <f t="shared" si="142"/>
        <v>0</v>
      </c>
      <c r="N3022" s="35">
        <f t="shared" si="143"/>
        <v>659.61000000000013</v>
      </c>
    </row>
    <row r="3023" spans="1:14">
      <c r="A3023" s="33">
        <v>41382</v>
      </c>
      <c r="B3023" s="29">
        <v>2050</v>
      </c>
      <c r="C3023">
        <v>34</v>
      </c>
      <c r="D3023" s="34" t="s">
        <v>173</v>
      </c>
      <c r="E3023" s="34" t="s">
        <v>172</v>
      </c>
      <c r="F3023" s="35">
        <v>37.950000000000003</v>
      </c>
      <c r="G3023" s="36">
        <v>0</v>
      </c>
      <c r="H3023" s="35">
        <v>37.950000000000003</v>
      </c>
      <c r="I3023" s="35">
        <v>15.35</v>
      </c>
      <c r="J3023">
        <v>2</v>
      </c>
      <c r="K3023">
        <v>3020</v>
      </c>
      <c r="L3023" s="37">
        <f t="shared" si="141"/>
        <v>75.900000000000006</v>
      </c>
      <c r="M3023" s="35">
        <f t="shared" si="142"/>
        <v>0</v>
      </c>
      <c r="N3023" s="35">
        <f t="shared" si="143"/>
        <v>45.2</v>
      </c>
    </row>
    <row r="3024" spans="1:14">
      <c r="A3024" s="33">
        <v>41382</v>
      </c>
      <c r="B3024" s="29">
        <v>2051</v>
      </c>
      <c r="C3024">
        <v>12</v>
      </c>
      <c r="D3024" s="34" t="s">
        <v>170</v>
      </c>
      <c r="E3024" s="34" t="s">
        <v>172</v>
      </c>
      <c r="F3024" s="35">
        <v>47.95</v>
      </c>
      <c r="G3024" s="36">
        <v>0</v>
      </c>
      <c r="H3024" s="35">
        <v>47.95</v>
      </c>
      <c r="I3024" s="35">
        <v>20.7</v>
      </c>
      <c r="J3024">
        <v>2</v>
      </c>
      <c r="K3024">
        <v>3032</v>
      </c>
      <c r="L3024" s="37">
        <f t="shared" si="141"/>
        <v>95.9</v>
      </c>
      <c r="M3024" s="35">
        <f t="shared" si="142"/>
        <v>0</v>
      </c>
      <c r="N3024" s="35">
        <f t="shared" si="143"/>
        <v>54.500000000000007</v>
      </c>
    </row>
    <row r="3025" spans="1:14">
      <c r="A3025" s="33">
        <v>41383</v>
      </c>
      <c r="B3025" s="29">
        <v>2052</v>
      </c>
      <c r="C3025">
        <v>17</v>
      </c>
      <c r="D3025" s="34" t="s">
        <v>170</v>
      </c>
      <c r="E3025" s="34" t="s">
        <v>172</v>
      </c>
      <c r="F3025" s="35">
        <v>49.95</v>
      </c>
      <c r="G3025" s="36">
        <v>0</v>
      </c>
      <c r="H3025" s="35">
        <v>49.95</v>
      </c>
      <c r="I3025" s="35">
        <v>23.93</v>
      </c>
      <c r="J3025">
        <v>3</v>
      </c>
      <c r="K3025">
        <v>3028</v>
      </c>
      <c r="L3025" s="37">
        <f t="shared" si="141"/>
        <v>149.85000000000002</v>
      </c>
      <c r="M3025" s="35">
        <f t="shared" si="142"/>
        <v>0</v>
      </c>
      <c r="N3025" s="35">
        <f t="shared" si="143"/>
        <v>78.06</v>
      </c>
    </row>
    <row r="3026" spans="1:14">
      <c r="A3026" s="33">
        <v>41383</v>
      </c>
      <c r="B3026" s="29">
        <v>2052</v>
      </c>
      <c r="C3026">
        <v>47</v>
      </c>
      <c r="D3026" s="34" t="s">
        <v>170</v>
      </c>
      <c r="E3026" s="34" t="s">
        <v>172</v>
      </c>
      <c r="F3026" s="35">
        <v>28.95</v>
      </c>
      <c r="G3026" s="36">
        <v>0</v>
      </c>
      <c r="H3026" s="35">
        <v>28.95</v>
      </c>
      <c r="I3026" s="35">
        <v>8.86</v>
      </c>
      <c r="J3026">
        <v>8</v>
      </c>
      <c r="K3026">
        <v>3028</v>
      </c>
      <c r="L3026" s="37">
        <f t="shared" si="141"/>
        <v>231.6</v>
      </c>
      <c r="M3026" s="35">
        <f t="shared" si="142"/>
        <v>0</v>
      </c>
      <c r="N3026" s="35">
        <f t="shared" si="143"/>
        <v>160.72</v>
      </c>
    </row>
    <row r="3027" spans="1:14">
      <c r="A3027" s="33">
        <v>41383</v>
      </c>
      <c r="B3027" s="29">
        <v>2053</v>
      </c>
      <c r="C3027">
        <v>3</v>
      </c>
      <c r="D3027" s="34" t="s">
        <v>169</v>
      </c>
      <c r="E3027" s="34" t="s">
        <v>172</v>
      </c>
      <c r="F3027" s="35">
        <v>59.95</v>
      </c>
      <c r="G3027" s="36">
        <v>0</v>
      </c>
      <c r="H3027" s="35">
        <v>59.95</v>
      </c>
      <c r="I3027" s="35">
        <v>28.73</v>
      </c>
      <c r="J3027">
        <v>17</v>
      </c>
      <c r="K3027">
        <v>3029</v>
      </c>
      <c r="L3027" s="37">
        <f t="shared" si="141"/>
        <v>1019.1500000000001</v>
      </c>
      <c r="M3027" s="35">
        <f t="shared" si="142"/>
        <v>0</v>
      </c>
      <c r="N3027" s="35">
        <f t="shared" si="143"/>
        <v>530.74</v>
      </c>
    </row>
    <row r="3028" spans="1:14">
      <c r="A3028" s="33">
        <v>41383</v>
      </c>
      <c r="B3028" s="29">
        <v>2054</v>
      </c>
      <c r="C3028">
        <v>1</v>
      </c>
      <c r="D3028" s="34" t="s">
        <v>170</v>
      </c>
      <c r="E3028" s="34" t="s">
        <v>172</v>
      </c>
      <c r="F3028" s="35">
        <v>43.95</v>
      </c>
      <c r="G3028" s="36">
        <v>0</v>
      </c>
      <c r="H3028" s="35">
        <v>43.95</v>
      </c>
      <c r="I3028" s="35">
        <v>25.6</v>
      </c>
      <c r="J3028">
        <v>3</v>
      </c>
      <c r="K3028">
        <v>3017</v>
      </c>
      <c r="L3028" s="37">
        <f t="shared" si="141"/>
        <v>131.85000000000002</v>
      </c>
      <c r="M3028" s="35">
        <f t="shared" si="142"/>
        <v>0</v>
      </c>
      <c r="N3028" s="35">
        <f t="shared" si="143"/>
        <v>55.050000000000004</v>
      </c>
    </row>
    <row r="3029" spans="1:14">
      <c r="A3029" s="33">
        <v>41383</v>
      </c>
      <c r="B3029" s="29">
        <v>2055</v>
      </c>
      <c r="C3029">
        <v>17</v>
      </c>
      <c r="D3029" s="34" t="s">
        <v>170</v>
      </c>
      <c r="E3029" s="34" t="s">
        <v>172</v>
      </c>
      <c r="F3029" s="35">
        <v>49.95</v>
      </c>
      <c r="G3029" s="36">
        <v>0</v>
      </c>
      <c r="H3029" s="35">
        <v>49.95</v>
      </c>
      <c r="I3029" s="35">
        <v>23.93</v>
      </c>
      <c r="J3029">
        <v>37</v>
      </c>
      <c r="K3029">
        <v>3032</v>
      </c>
      <c r="L3029" s="37">
        <f t="shared" si="141"/>
        <v>1848.15</v>
      </c>
      <c r="M3029" s="35">
        <f t="shared" si="142"/>
        <v>0</v>
      </c>
      <c r="N3029" s="35">
        <f t="shared" si="143"/>
        <v>962.74000000000012</v>
      </c>
    </row>
    <row r="3030" spans="1:14">
      <c r="A3030" s="33">
        <v>41383</v>
      </c>
      <c r="B3030" s="29">
        <v>2056</v>
      </c>
      <c r="C3030">
        <v>42</v>
      </c>
      <c r="D3030" s="34" t="s">
        <v>169</v>
      </c>
      <c r="E3030" s="34" t="s">
        <v>172</v>
      </c>
      <c r="F3030" s="35">
        <v>35.950000000000003</v>
      </c>
      <c r="G3030" s="36">
        <v>0</v>
      </c>
      <c r="H3030" s="35">
        <v>35.950000000000003</v>
      </c>
      <c r="I3030" s="35">
        <v>20.25</v>
      </c>
      <c r="J3030">
        <v>1</v>
      </c>
      <c r="K3030">
        <v>3019</v>
      </c>
      <c r="L3030" s="37">
        <f t="shared" si="141"/>
        <v>35.950000000000003</v>
      </c>
      <c r="M3030" s="35">
        <f t="shared" si="142"/>
        <v>0</v>
      </c>
      <c r="N3030" s="35">
        <f t="shared" si="143"/>
        <v>15.700000000000003</v>
      </c>
    </row>
    <row r="3031" spans="1:14">
      <c r="A3031" s="33">
        <v>41383</v>
      </c>
      <c r="B3031" s="29">
        <v>2056</v>
      </c>
      <c r="C3031">
        <v>4</v>
      </c>
      <c r="D3031" s="34" t="s">
        <v>169</v>
      </c>
      <c r="E3031" s="34" t="s">
        <v>172</v>
      </c>
      <c r="F3031" s="35">
        <v>73.95</v>
      </c>
      <c r="G3031" s="36">
        <v>0.2</v>
      </c>
      <c r="H3031" s="35">
        <v>59.16</v>
      </c>
      <c r="I3031" s="35">
        <v>38.86</v>
      </c>
      <c r="J3031">
        <v>1</v>
      </c>
      <c r="K3031">
        <v>3019</v>
      </c>
      <c r="L3031" s="37">
        <f t="shared" si="141"/>
        <v>59.16</v>
      </c>
      <c r="M3031" s="35">
        <f t="shared" si="142"/>
        <v>14.790000000000006</v>
      </c>
      <c r="N3031" s="35">
        <f t="shared" si="143"/>
        <v>20.299999999999997</v>
      </c>
    </row>
    <row r="3032" spans="1:14">
      <c r="A3032" s="33">
        <v>41383</v>
      </c>
      <c r="B3032" s="29">
        <v>2057</v>
      </c>
      <c r="C3032">
        <v>16</v>
      </c>
      <c r="D3032" s="34" t="s">
        <v>170</v>
      </c>
      <c r="E3032" s="34" t="s">
        <v>172</v>
      </c>
      <c r="F3032" s="35">
        <v>27.95</v>
      </c>
      <c r="G3032" s="36">
        <v>0</v>
      </c>
      <c r="H3032" s="35">
        <v>27.95</v>
      </c>
      <c r="I3032" s="35">
        <v>15.85</v>
      </c>
      <c r="J3032">
        <v>4</v>
      </c>
      <c r="K3032">
        <v>3031</v>
      </c>
      <c r="L3032" s="37">
        <f t="shared" si="141"/>
        <v>111.8</v>
      </c>
      <c r="M3032" s="35">
        <f t="shared" si="142"/>
        <v>0</v>
      </c>
      <c r="N3032" s="35">
        <f t="shared" si="143"/>
        <v>48.4</v>
      </c>
    </row>
    <row r="3033" spans="1:14">
      <c r="A3033" s="33">
        <v>41383</v>
      </c>
      <c r="B3033" s="29">
        <v>2058</v>
      </c>
      <c r="C3033">
        <v>18</v>
      </c>
      <c r="D3033" s="34" t="s">
        <v>169</v>
      </c>
      <c r="E3033" s="34" t="s">
        <v>172</v>
      </c>
      <c r="F3033" s="35">
        <v>54.95</v>
      </c>
      <c r="G3033" s="36">
        <v>0</v>
      </c>
      <c r="H3033" s="35">
        <v>54.95</v>
      </c>
      <c r="I3033" s="35">
        <v>26.65</v>
      </c>
      <c r="J3033">
        <v>18</v>
      </c>
      <c r="K3033">
        <v>3026</v>
      </c>
      <c r="L3033" s="37">
        <f t="shared" si="141"/>
        <v>989.1</v>
      </c>
      <c r="M3033" s="35">
        <f t="shared" si="142"/>
        <v>0</v>
      </c>
      <c r="N3033" s="35">
        <f t="shared" si="143"/>
        <v>509.40000000000009</v>
      </c>
    </row>
    <row r="3034" spans="1:14">
      <c r="A3034" s="33">
        <v>41383</v>
      </c>
      <c r="B3034" s="29">
        <v>2059</v>
      </c>
      <c r="C3034">
        <v>13</v>
      </c>
      <c r="D3034" s="34" t="s">
        <v>170</v>
      </c>
      <c r="E3034" s="34" t="s">
        <v>172</v>
      </c>
      <c r="F3034" s="35">
        <v>26.95</v>
      </c>
      <c r="G3034" s="36">
        <v>0.1</v>
      </c>
      <c r="H3034" s="35">
        <v>24.26</v>
      </c>
      <c r="I3034" s="35">
        <v>13.26</v>
      </c>
      <c r="J3034">
        <v>4</v>
      </c>
      <c r="K3034">
        <v>3024</v>
      </c>
      <c r="L3034" s="37">
        <f t="shared" si="141"/>
        <v>97.04</v>
      </c>
      <c r="M3034" s="35">
        <f t="shared" si="142"/>
        <v>2.6899999999999977</v>
      </c>
      <c r="N3034" s="35">
        <f t="shared" si="143"/>
        <v>44.000000000000007</v>
      </c>
    </row>
    <row r="3035" spans="1:14">
      <c r="A3035" s="33">
        <v>41383</v>
      </c>
      <c r="B3035" s="29">
        <v>2060</v>
      </c>
      <c r="C3035">
        <v>49</v>
      </c>
      <c r="D3035" s="34" t="s">
        <v>169</v>
      </c>
      <c r="E3035" s="34" t="s">
        <v>172</v>
      </c>
      <c r="F3035" s="35">
        <v>63.95</v>
      </c>
      <c r="G3035" s="36">
        <v>0</v>
      </c>
      <c r="H3035" s="35">
        <v>63.95</v>
      </c>
      <c r="I3035" s="35">
        <v>27.1</v>
      </c>
      <c r="J3035">
        <v>1</v>
      </c>
      <c r="K3035">
        <v>3016</v>
      </c>
      <c r="L3035" s="37">
        <f t="shared" si="141"/>
        <v>63.95</v>
      </c>
      <c r="M3035" s="35">
        <f t="shared" si="142"/>
        <v>0</v>
      </c>
      <c r="N3035" s="35">
        <f t="shared" si="143"/>
        <v>36.85</v>
      </c>
    </row>
    <row r="3036" spans="1:14">
      <c r="A3036" s="33">
        <v>41383</v>
      </c>
      <c r="B3036" s="29">
        <v>2061</v>
      </c>
      <c r="C3036">
        <v>37</v>
      </c>
      <c r="D3036" s="34" t="s">
        <v>170</v>
      </c>
      <c r="E3036" s="34" t="s">
        <v>172</v>
      </c>
      <c r="F3036" s="35">
        <v>24.95</v>
      </c>
      <c r="G3036" s="36">
        <v>0</v>
      </c>
      <c r="H3036" s="35">
        <v>24.95</v>
      </c>
      <c r="I3036" s="35">
        <v>9.3800000000000008</v>
      </c>
      <c r="J3036">
        <v>4</v>
      </c>
      <c r="K3036">
        <v>3013</v>
      </c>
      <c r="L3036" s="37">
        <f t="shared" si="141"/>
        <v>99.8</v>
      </c>
      <c r="M3036" s="35">
        <f t="shared" si="142"/>
        <v>0</v>
      </c>
      <c r="N3036" s="35">
        <f t="shared" si="143"/>
        <v>62.279999999999994</v>
      </c>
    </row>
    <row r="3037" spans="1:14">
      <c r="A3037" s="33">
        <v>41383</v>
      </c>
      <c r="B3037" s="29">
        <v>2062</v>
      </c>
      <c r="C3037">
        <v>5</v>
      </c>
      <c r="D3037" s="34" t="s">
        <v>169</v>
      </c>
      <c r="E3037" s="34" t="s">
        <v>172</v>
      </c>
      <c r="F3037" s="35">
        <v>24.95</v>
      </c>
      <c r="G3037" s="36">
        <v>0</v>
      </c>
      <c r="H3037" s="35">
        <v>24.95</v>
      </c>
      <c r="I3037" s="35">
        <v>12.27</v>
      </c>
      <c r="J3037">
        <v>4</v>
      </c>
      <c r="K3037">
        <v>3022</v>
      </c>
      <c r="L3037" s="37">
        <f t="shared" si="141"/>
        <v>99.8</v>
      </c>
      <c r="M3037" s="35">
        <f t="shared" si="142"/>
        <v>0</v>
      </c>
      <c r="N3037" s="35">
        <f t="shared" si="143"/>
        <v>50.72</v>
      </c>
    </row>
    <row r="3038" spans="1:14">
      <c r="A3038" s="33">
        <v>41383</v>
      </c>
      <c r="B3038" s="29">
        <v>2063</v>
      </c>
      <c r="C3038">
        <v>23</v>
      </c>
      <c r="D3038" s="34" t="s">
        <v>170</v>
      </c>
      <c r="E3038" s="34" t="s">
        <v>172</v>
      </c>
      <c r="F3038" s="35">
        <v>2.95</v>
      </c>
      <c r="G3038" s="36">
        <v>0</v>
      </c>
      <c r="H3038" s="35">
        <v>2.95</v>
      </c>
      <c r="I3038" s="35">
        <v>1.68</v>
      </c>
      <c r="J3038">
        <v>8</v>
      </c>
      <c r="K3038">
        <v>3020</v>
      </c>
      <c r="L3038" s="37">
        <f t="shared" si="141"/>
        <v>23.6</v>
      </c>
      <c r="M3038" s="35">
        <f t="shared" si="142"/>
        <v>0</v>
      </c>
      <c r="N3038" s="35">
        <f t="shared" si="143"/>
        <v>10.160000000000002</v>
      </c>
    </row>
    <row r="3039" spans="1:14">
      <c r="A3039" s="33">
        <v>41383</v>
      </c>
      <c r="B3039" s="29">
        <v>2063</v>
      </c>
      <c r="C3039">
        <v>27</v>
      </c>
      <c r="D3039" s="34" t="s">
        <v>170</v>
      </c>
      <c r="E3039" s="34" t="s">
        <v>172</v>
      </c>
      <c r="F3039" s="35">
        <v>4.95</v>
      </c>
      <c r="G3039" s="36">
        <v>0</v>
      </c>
      <c r="H3039" s="35">
        <v>4.95</v>
      </c>
      <c r="I3039" s="35">
        <v>1.82</v>
      </c>
      <c r="J3039">
        <v>1</v>
      </c>
      <c r="K3039">
        <v>3020</v>
      </c>
      <c r="L3039" s="37">
        <f t="shared" si="141"/>
        <v>4.95</v>
      </c>
      <c r="M3039" s="35">
        <f t="shared" si="142"/>
        <v>0</v>
      </c>
      <c r="N3039" s="35">
        <f t="shared" si="143"/>
        <v>3.13</v>
      </c>
    </row>
    <row r="3040" spans="1:14">
      <c r="A3040" s="33">
        <v>41383</v>
      </c>
      <c r="B3040" s="29">
        <v>2064</v>
      </c>
      <c r="C3040">
        <v>29</v>
      </c>
      <c r="D3040" s="34" t="s">
        <v>170</v>
      </c>
      <c r="E3040" s="34" t="s">
        <v>172</v>
      </c>
      <c r="F3040" s="35">
        <v>40.950000000000003</v>
      </c>
      <c r="G3040" s="36">
        <v>0.1</v>
      </c>
      <c r="H3040" s="35">
        <v>36.86</v>
      </c>
      <c r="I3040" s="35">
        <v>15.51</v>
      </c>
      <c r="J3040">
        <v>6</v>
      </c>
      <c r="K3040">
        <v>3011</v>
      </c>
      <c r="L3040" s="37">
        <f t="shared" si="141"/>
        <v>221.16</v>
      </c>
      <c r="M3040" s="35">
        <f t="shared" si="142"/>
        <v>4.0900000000000034</v>
      </c>
      <c r="N3040" s="35">
        <f t="shared" si="143"/>
        <v>128.10000000000002</v>
      </c>
    </row>
    <row r="3041" spans="1:14">
      <c r="A3041" s="33">
        <v>41383</v>
      </c>
      <c r="B3041" s="29">
        <v>2065</v>
      </c>
      <c r="C3041">
        <v>48</v>
      </c>
      <c r="D3041" s="34" t="s">
        <v>169</v>
      </c>
      <c r="E3041" s="34" t="s">
        <v>172</v>
      </c>
      <c r="F3041" s="35">
        <v>3.95</v>
      </c>
      <c r="G3041" s="36">
        <v>0.1</v>
      </c>
      <c r="H3041" s="35">
        <v>3.56</v>
      </c>
      <c r="I3041" s="35">
        <v>1.43</v>
      </c>
      <c r="J3041">
        <v>31</v>
      </c>
      <c r="K3041">
        <v>3030</v>
      </c>
      <c r="L3041" s="37">
        <f t="shared" si="141"/>
        <v>110.36</v>
      </c>
      <c r="M3041" s="35">
        <f t="shared" si="142"/>
        <v>0.39000000000000012</v>
      </c>
      <c r="N3041" s="35">
        <f t="shared" si="143"/>
        <v>66.03</v>
      </c>
    </row>
    <row r="3042" spans="1:14">
      <c r="A3042" s="33">
        <v>41383</v>
      </c>
      <c r="B3042" s="29">
        <v>2066</v>
      </c>
      <c r="C3042">
        <v>1</v>
      </c>
      <c r="D3042" s="34" t="s">
        <v>170</v>
      </c>
      <c r="E3042" s="34" t="s">
        <v>172</v>
      </c>
      <c r="F3042" s="35">
        <v>43.95</v>
      </c>
      <c r="G3042" s="36">
        <v>0</v>
      </c>
      <c r="H3042" s="35">
        <v>43.95</v>
      </c>
      <c r="I3042" s="35">
        <v>25.6</v>
      </c>
      <c r="J3042">
        <v>10</v>
      </c>
      <c r="K3042">
        <v>3025</v>
      </c>
      <c r="L3042" s="37">
        <f t="shared" si="141"/>
        <v>439.5</v>
      </c>
      <c r="M3042" s="35">
        <f t="shared" si="142"/>
        <v>0</v>
      </c>
      <c r="N3042" s="35">
        <f t="shared" si="143"/>
        <v>183.5</v>
      </c>
    </row>
    <row r="3043" spans="1:14">
      <c r="A3043" s="33">
        <v>41383</v>
      </c>
      <c r="B3043" s="29">
        <v>2067</v>
      </c>
      <c r="C3043">
        <v>30</v>
      </c>
      <c r="D3043" s="34" t="s">
        <v>169</v>
      </c>
      <c r="E3043" s="34" t="s">
        <v>172</v>
      </c>
      <c r="F3043" s="35">
        <v>10.95</v>
      </c>
      <c r="G3043" s="36">
        <v>0</v>
      </c>
      <c r="H3043" s="35">
        <v>10.95</v>
      </c>
      <c r="I3043" s="35">
        <v>4.8</v>
      </c>
      <c r="J3043">
        <v>32</v>
      </c>
      <c r="K3043">
        <v>3033</v>
      </c>
      <c r="L3043" s="37">
        <f t="shared" si="141"/>
        <v>350.4</v>
      </c>
      <c r="M3043" s="35">
        <f t="shared" si="142"/>
        <v>0</v>
      </c>
      <c r="N3043" s="35">
        <f t="shared" si="143"/>
        <v>196.79999999999998</v>
      </c>
    </row>
    <row r="3044" spans="1:14">
      <c r="A3044" s="33">
        <v>41383</v>
      </c>
      <c r="B3044" s="29">
        <v>2067</v>
      </c>
      <c r="C3044">
        <v>15</v>
      </c>
      <c r="D3044" s="34" t="s">
        <v>169</v>
      </c>
      <c r="E3044" s="34" t="s">
        <v>172</v>
      </c>
      <c r="F3044" s="35">
        <v>28.95</v>
      </c>
      <c r="G3044" s="36">
        <v>0</v>
      </c>
      <c r="H3044" s="35">
        <v>28.95</v>
      </c>
      <c r="I3044" s="35">
        <v>17.53</v>
      </c>
      <c r="J3044">
        <v>1</v>
      </c>
      <c r="K3044">
        <v>3033</v>
      </c>
      <c r="L3044" s="37">
        <f t="shared" si="141"/>
        <v>28.95</v>
      </c>
      <c r="M3044" s="35">
        <f t="shared" si="142"/>
        <v>0</v>
      </c>
      <c r="N3044" s="35">
        <f t="shared" si="143"/>
        <v>11.419999999999998</v>
      </c>
    </row>
    <row r="3045" spans="1:14">
      <c r="A3045" s="33">
        <v>41383</v>
      </c>
      <c r="B3045" s="29">
        <v>2068</v>
      </c>
      <c r="C3045">
        <v>9</v>
      </c>
      <c r="D3045" s="34" t="s">
        <v>170</v>
      </c>
      <c r="E3045" s="34" t="s">
        <v>172</v>
      </c>
      <c r="F3045" s="35">
        <v>48.95</v>
      </c>
      <c r="G3045" s="36">
        <v>0</v>
      </c>
      <c r="H3045" s="35">
        <v>48.95</v>
      </c>
      <c r="I3045" s="35">
        <v>24.52</v>
      </c>
      <c r="J3045">
        <v>17</v>
      </c>
      <c r="K3045">
        <v>3014</v>
      </c>
      <c r="L3045" s="37">
        <f t="shared" si="141"/>
        <v>832.15000000000009</v>
      </c>
      <c r="M3045" s="35">
        <f t="shared" si="142"/>
        <v>0</v>
      </c>
      <c r="N3045" s="35">
        <f t="shared" si="143"/>
        <v>415.31000000000006</v>
      </c>
    </row>
    <row r="3046" spans="1:14">
      <c r="A3046" s="33">
        <v>41383</v>
      </c>
      <c r="B3046" s="29">
        <v>2069</v>
      </c>
      <c r="C3046">
        <v>39</v>
      </c>
      <c r="D3046" s="34" t="s">
        <v>169</v>
      </c>
      <c r="E3046" s="34" t="s">
        <v>172</v>
      </c>
      <c r="F3046" s="35">
        <v>26.95</v>
      </c>
      <c r="G3046" s="36">
        <v>0.1</v>
      </c>
      <c r="H3046" s="35">
        <v>24.26</v>
      </c>
      <c r="I3046" s="35">
        <v>12.24</v>
      </c>
      <c r="J3046">
        <v>9</v>
      </c>
      <c r="K3046">
        <v>3020</v>
      </c>
      <c r="L3046" s="37">
        <f t="shared" si="141"/>
        <v>218.34</v>
      </c>
      <c r="M3046" s="35">
        <f t="shared" si="142"/>
        <v>2.6899999999999977</v>
      </c>
      <c r="N3046" s="35">
        <f t="shared" si="143"/>
        <v>108.18</v>
      </c>
    </row>
    <row r="3047" spans="1:14">
      <c r="A3047" s="33">
        <v>41383</v>
      </c>
      <c r="B3047" s="29">
        <v>2070</v>
      </c>
      <c r="C3047">
        <v>22</v>
      </c>
      <c r="D3047" s="34" t="s">
        <v>170</v>
      </c>
      <c r="E3047" s="34" t="s">
        <v>172</v>
      </c>
      <c r="F3047" s="35">
        <v>0.95</v>
      </c>
      <c r="G3047" s="36">
        <v>0</v>
      </c>
      <c r="H3047" s="35">
        <v>0.95</v>
      </c>
      <c r="I3047" s="35">
        <v>0.56999999999999995</v>
      </c>
      <c r="J3047">
        <v>1</v>
      </c>
      <c r="K3047">
        <v>3021</v>
      </c>
      <c r="L3047" s="37">
        <f t="shared" si="141"/>
        <v>0.95</v>
      </c>
      <c r="M3047" s="35">
        <f t="shared" si="142"/>
        <v>0</v>
      </c>
      <c r="N3047" s="35">
        <f t="shared" si="143"/>
        <v>0.38</v>
      </c>
    </row>
    <row r="3048" spans="1:14">
      <c r="A3048" s="33">
        <v>41383</v>
      </c>
      <c r="B3048" s="29">
        <v>2071</v>
      </c>
      <c r="C3048">
        <v>42</v>
      </c>
      <c r="D3048" s="34" t="s">
        <v>169</v>
      </c>
      <c r="E3048" s="34" t="s">
        <v>172</v>
      </c>
      <c r="F3048" s="35">
        <v>35.950000000000003</v>
      </c>
      <c r="G3048" s="36">
        <v>0</v>
      </c>
      <c r="H3048" s="35">
        <v>35.950000000000003</v>
      </c>
      <c r="I3048" s="35">
        <v>20.25</v>
      </c>
      <c r="J3048">
        <v>1</v>
      </c>
      <c r="K3048">
        <v>3032</v>
      </c>
      <c r="L3048" s="37">
        <f t="shared" si="141"/>
        <v>35.950000000000003</v>
      </c>
      <c r="M3048" s="35">
        <f t="shared" si="142"/>
        <v>0</v>
      </c>
      <c r="N3048" s="35">
        <f t="shared" si="143"/>
        <v>15.700000000000003</v>
      </c>
    </row>
    <row r="3049" spans="1:14">
      <c r="A3049" s="33">
        <v>41383</v>
      </c>
      <c r="B3049" s="29">
        <v>2071</v>
      </c>
      <c r="C3049">
        <v>41</v>
      </c>
      <c r="D3049" s="34" t="s">
        <v>169</v>
      </c>
      <c r="E3049" s="34" t="s">
        <v>172</v>
      </c>
      <c r="F3049" s="35">
        <v>18.95</v>
      </c>
      <c r="G3049" s="36">
        <v>0.1</v>
      </c>
      <c r="H3049" s="35">
        <v>17.059999999999999</v>
      </c>
      <c r="I3049" s="35">
        <v>9.98</v>
      </c>
      <c r="J3049">
        <v>17</v>
      </c>
      <c r="K3049">
        <v>3032</v>
      </c>
      <c r="L3049" s="37">
        <f t="shared" si="141"/>
        <v>290.02</v>
      </c>
      <c r="M3049" s="35">
        <f t="shared" si="142"/>
        <v>1.8900000000000006</v>
      </c>
      <c r="N3049" s="35">
        <f t="shared" si="143"/>
        <v>120.35999999999997</v>
      </c>
    </row>
    <row r="3050" spans="1:14">
      <c r="A3050" s="33">
        <v>41384</v>
      </c>
      <c r="B3050" s="29">
        <v>2072</v>
      </c>
      <c r="C3050">
        <v>7</v>
      </c>
      <c r="D3050" s="34" t="s">
        <v>171</v>
      </c>
      <c r="E3050" s="34" t="s">
        <v>168</v>
      </c>
      <c r="F3050" s="35">
        <v>20.95</v>
      </c>
      <c r="G3050" s="36">
        <v>0</v>
      </c>
      <c r="H3050" s="35">
        <v>20.95</v>
      </c>
      <c r="I3050" s="35">
        <v>10.039999999999999</v>
      </c>
      <c r="J3050">
        <v>30</v>
      </c>
      <c r="K3050">
        <v>3027</v>
      </c>
      <c r="L3050" s="37">
        <f t="shared" si="141"/>
        <v>628.5</v>
      </c>
      <c r="M3050" s="35">
        <f t="shared" si="142"/>
        <v>0</v>
      </c>
      <c r="N3050" s="35">
        <f t="shared" si="143"/>
        <v>327.3</v>
      </c>
    </row>
    <row r="3051" spans="1:14">
      <c r="A3051" s="33">
        <v>41384</v>
      </c>
      <c r="B3051" s="29">
        <v>2073</v>
      </c>
      <c r="C3051">
        <v>31</v>
      </c>
      <c r="D3051" s="34" t="s">
        <v>173</v>
      </c>
      <c r="E3051" s="34" t="s">
        <v>168</v>
      </c>
      <c r="F3051" s="35">
        <v>0.95</v>
      </c>
      <c r="G3051" s="36">
        <v>0</v>
      </c>
      <c r="H3051" s="35">
        <v>0.95</v>
      </c>
      <c r="I3051" s="35">
        <v>0.34</v>
      </c>
      <c r="J3051">
        <v>16</v>
      </c>
      <c r="K3051">
        <v>3025</v>
      </c>
      <c r="L3051" s="37">
        <f t="shared" si="141"/>
        <v>15.2</v>
      </c>
      <c r="M3051" s="35">
        <f t="shared" si="142"/>
        <v>0</v>
      </c>
      <c r="N3051" s="35">
        <f t="shared" si="143"/>
        <v>9.759999999999998</v>
      </c>
    </row>
    <row r="3052" spans="1:14">
      <c r="A3052" s="33">
        <v>41385</v>
      </c>
      <c r="B3052" s="29">
        <v>2074</v>
      </c>
      <c r="C3052">
        <v>30</v>
      </c>
      <c r="D3052" s="34" t="s">
        <v>171</v>
      </c>
      <c r="E3052" s="34" t="s">
        <v>168</v>
      </c>
      <c r="F3052" s="35">
        <v>10.95</v>
      </c>
      <c r="G3052" s="36">
        <v>0</v>
      </c>
      <c r="H3052" s="35">
        <v>10.95</v>
      </c>
      <c r="I3052" s="35">
        <v>4.8</v>
      </c>
      <c r="J3052">
        <v>6</v>
      </c>
      <c r="K3052">
        <v>3015</v>
      </c>
      <c r="L3052" s="37">
        <f t="shared" si="141"/>
        <v>65.699999999999989</v>
      </c>
      <c r="M3052" s="35">
        <f t="shared" si="142"/>
        <v>0</v>
      </c>
      <c r="N3052" s="35">
        <f t="shared" si="143"/>
        <v>36.9</v>
      </c>
    </row>
    <row r="3053" spans="1:14">
      <c r="A3053" s="33">
        <v>41385</v>
      </c>
      <c r="B3053" s="29">
        <v>2075</v>
      </c>
      <c r="C3053">
        <v>47</v>
      </c>
      <c r="D3053" s="34" t="s">
        <v>167</v>
      </c>
      <c r="E3053" s="34" t="s">
        <v>168</v>
      </c>
      <c r="F3053" s="35">
        <v>28.95</v>
      </c>
      <c r="G3053" s="36">
        <v>0.1</v>
      </c>
      <c r="H3053" s="35">
        <v>26.06</v>
      </c>
      <c r="I3053" s="35">
        <v>8.86</v>
      </c>
      <c r="J3053">
        <v>21</v>
      </c>
      <c r="K3053">
        <v>3026</v>
      </c>
      <c r="L3053" s="37">
        <f t="shared" si="141"/>
        <v>547.26</v>
      </c>
      <c r="M3053" s="35">
        <f t="shared" si="142"/>
        <v>2.8900000000000006</v>
      </c>
      <c r="N3053" s="35">
        <f t="shared" si="143"/>
        <v>361.2</v>
      </c>
    </row>
    <row r="3054" spans="1:14">
      <c r="A3054" s="33">
        <v>41386</v>
      </c>
      <c r="B3054" s="29">
        <v>2076</v>
      </c>
      <c r="C3054">
        <v>45</v>
      </c>
      <c r="D3054" s="34" t="s">
        <v>169</v>
      </c>
      <c r="E3054" s="34" t="s">
        <v>168</v>
      </c>
      <c r="F3054" s="35">
        <v>38.950000000000003</v>
      </c>
      <c r="G3054" s="36">
        <v>0</v>
      </c>
      <c r="H3054" s="35">
        <v>38.950000000000003</v>
      </c>
      <c r="I3054" s="35">
        <v>22.33</v>
      </c>
      <c r="J3054">
        <v>2</v>
      </c>
      <c r="K3054">
        <v>3016</v>
      </c>
      <c r="L3054" s="37">
        <f t="shared" si="141"/>
        <v>77.900000000000006</v>
      </c>
      <c r="M3054" s="35">
        <f t="shared" si="142"/>
        <v>0</v>
      </c>
      <c r="N3054" s="35">
        <f t="shared" si="143"/>
        <v>33.240000000000009</v>
      </c>
    </row>
    <row r="3055" spans="1:14">
      <c r="A3055" s="33">
        <v>41386</v>
      </c>
      <c r="B3055" s="29">
        <v>2077</v>
      </c>
      <c r="C3055">
        <v>42</v>
      </c>
      <c r="D3055" s="34" t="s">
        <v>167</v>
      </c>
      <c r="E3055" s="34" t="s">
        <v>168</v>
      </c>
      <c r="F3055" s="35">
        <v>35.950000000000003</v>
      </c>
      <c r="G3055" s="36">
        <v>0</v>
      </c>
      <c r="H3055" s="35">
        <v>35.950000000000003</v>
      </c>
      <c r="I3055" s="35">
        <v>20.25</v>
      </c>
      <c r="J3055">
        <v>2</v>
      </c>
      <c r="K3055">
        <v>3030</v>
      </c>
      <c r="L3055" s="37">
        <f t="shared" si="141"/>
        <v>71.900000000000006</v>
      </c>
      <c r="M3055" s="35">
        <f t="shared" si="142"/>
        <v>0</v>
      </c>
      <c r="N3055" s="35">
        <f t="shared" si="143"/>
        <v>31.400000000000006</v>
      </c>
    </row>
    <row r="3056" spans="1:14">
      <c r="A3056" s="33">
        <v>41386</v>
      </c>
      <c r="B3056" s="29">
        <v>2078</v>
      </c>
      <c r="C3056">
        <v>39</v>
      </c>
      <c r="D3056" s="34" t="s">
        <v>170</v>
      </c>
      <c r="E3056" s="34" t="s">
        <v>168</v>
      </c>
      <c r="F3056" s="35">
        <v>26.95</v>
      </c>
      <c r="G3056" s="36">
        <v>0</v>
      </c>
      <c r="H3056" s="35">
        <v>26.95</v>
      </c>
      <c r="I3056" s="35">
        <v>12.24</v>
      </c>
      <c r="J3056">
        <v>31</v>
      </c>
      <c r="K3056">
        <v>3019</v>
      </c>
      <c r="L3056" s="37">
        <f t="shared" si="141"/>
        <v>835.44999999999993</v>
      </c>
      <c r="M3056" s="35">
        <f t="shared" si="142"/>
        <v>0</v>
      </c>
      <c r="N3056" s="35">
        <f t="shared" si="143"/>
        <v>456.01</v>
      </c>
    </row>
    <row r="3057" spans="1:14">
      <c r="A3057" s="33">
        <v>41386</v>
      </c>
      <c r="B3057" s="29">
        <v>2079</v>
      </c>
      <c r="C3057">
        <v>18</v>
      </c>
      <c r="D3057" s="34" t="s">
        <v>167</v>
      </c>
      <c r="E3057" s="34" t="s">
        <v>168</v>
      </c>
      <c r="F3057" s="35">
        <v>54.95</v>
      </c>
      <c r="G3057" s="36">
        <v>0</v>
      </c>
      <c r="H3057" s="35">
        <v>54.95</v>
      </c>
      <c r="I3057" s="35">
        <v>26.65</v>
      </c>
      <c r="J3057">
        <v>6</v>
      </c>
      <c r="K3057">
        <v>3023</v>
      </c>
      <c r="L3057" s="37">
        <f t="shared" si="141"/>
        <v>329.70000000000005</v>
      </c>
      <c r="M3057" s="35">
        <f t="shared" si="142"/>
        <v>0</v>
      </c>
      <c r="N3057" s="35">
        <f t="shared" si="143"/>
        <v>169.8</v>
      </c>
    </row>
    <row r="3058" spans="1:14">
      <c r="A3058" s="33">
        <v>41386</v>
      </c>
      <c r="B3058" s="29">
        <v>2080</v>
      </c>
      <c r="C3058">
        <v>39</v>
      </c>
      <c r="D3058" s="34" t="s">
        <v>170</v>
      </c>
      <c r="E3058" s="34" t="s">
        <v>168</v>
      </c>
      <c r="F3058" s="35">
        <v>26.95</v>
      </c>
      <c r="G3058" s="36">
        <v>0</v>
      </c>
      <c r="H3058" s="35">
        <v>26.95</v>
      </c>
      <c r="I3058" s="35">
        <v>12.24</v>
      </c>
      <c r="J3058">
        <v>2</v>
      </c>
      <c r="K3058">
        <v>3018</v>
      </c>
      <c r="L3058" s="37">
        <f t="shared" si="141"/>
        <v>53.9</v>
      </c>
      <c r="M3058" s="35">
        <f t="shared" si="142"/>
        <v>0</v>
      </c>
      <c r="N3058" s="35">
        <f t="shared" si="143"/>
        <v>29.419999999999998</v>
      </c>
    </row>
    <row r="3059" spans="1:14">
      <c r="A3059" s="33">
        <v>41386</v>
      </c>
      <c r="B3059" s="29">
        <v>2080</v>
      </c>
      <c r="C3059">
        <v>14</v>
      </c>
      <c r="D3059" s="34" t="s">
        <v>170</v>
      </c>
      <c r="E3059" s="34" t="s">
        <v>168</v>
      </c>
      <c r="F3059" s="35">
        <v>31.95</v>
      </c>
      <c r="G3059" s="36">
        <v>0</v>
      </c>
      <c r="H3059" s="35">
        <v>31.95</v>
      </c>
      <c r="I3059" s="35">
        <v>17.38</v>
      </c>
      <c r="J3059">
        <v>5</v>
      </c>
      <c r="K3059">
        <v>3018</v>
      </c>
      <c r="L3059" s="37">
        <f t="shared" si="141"/>
        <v>159.75</v>
      </c>
      <c r="M3059" s="35">
        <f t="shared" si="142"/>
        <v>0</v>
      </c>
      <c r="N3059" s="35">
        <f t="shared" si="143"/>
        <v>72.849999999999994</v>
      </c>
    </row>
    <row r="3060" spans="1:14">
      <c r="A3060" s="33">
        <v>41386</v>
      </c>
      <c r="B3060" s="29">
        <v>2081</v>
      </c>
      <c r="C3060">
        <v>18</v>
      </c>
      <c r="D3060" s="34" t="s">
        <v>169</v>
      </c>
      <c r="E3060" s="34" t="s">
        <v>168</v>
      </c>
      <c r="F3060" s="35">
        <v>54.95</v>
      </c>
      <c r="G3060" s="36">
        <v>0</v>
      </c>
      <c r="H3060" s="35">
        <v>54.95</v>
      </c>
      <c r="I3060" s="35">
        <v>26.65</v>
      </c>
      <c r="J3060">
        <v>1</v>
      </c>
      <c r="K3060">
        <v>3025</v>
      </c>
      <c r="L3060" s="37">
        <f t="shared" si="141"/>
        <v>54.95</v>
      </c>
      <c r="M3060" s="35">
        <f t="shared" si="142"/>
        <v>0</v>
      </c>
      <c r="N3060" s="35">
        <f t="shared" si="143"/>
        <v>28.300000000000004</v>
      </c>
    </row>
    <row r="3061" spans="1:14">
      <c r="A3061" s="33">
        <v>41386</v>
      </c>
      <c r="B3061" s="29">
        <v>2082</v>
      </c>
      <c r="C3061">
        <v>50</v>
      </c>
      <c r="D3061" s="34" t="s">
        <v>167</v>
      </c>
      <c r="E3061" s="34" t="s">
        <v>168</v>
      </c>
      <c r="F3061" s="35">
        <v>24.95</v>
      </c>
      <c r="G3061" s="36">
        <v>0</v>
      </c>
      <c r="H3061" s="35">
        <v>24.95</v>
      </c>
      <c r="I3061" s="35">
        <v>12.14</v>
      </c>
      <c r="J3061">
        <v>2</v>
      </c>
      <c r="K3061">
        <v>3026</v>
      </c>
      <c r="L3061" s="37">
        <f t="shared" si="141"/>
        <v>49.9</v>
      </c>
      <c r="M3061" s="35">
        <f t="shared" si="142"/>
        <v>0</v>
      </c>
      <c r="N3061" s="35">
        <f t="shared" si="143"/>
        <v>25.619999999999997</v>
      </c>
    </row>
    <row r="3062" spans="1:14">
      <c r="A3062" s="33">
        <v>41386</v>
      </c>
      <c r="B3062" s="29">
        <v>2083</v>
      </c>
      <c r="C3062">
        <v>26</v>
      </c>
      <c r="D3062" s="34" t="s">
        <v>169</v>
      </c>
      <c r="E3062" s="34" t="s">
        <v>168</v>
      </c>
      <c r="F3062" s="35">
        <v>0.95</v>
      </c>
      <c r="G3062" s="36">
        <v>0</v>
      </c>
      <c r="H3062" s="35">
        <v>0.95</v>
      </c>
      <c r="I3062" s="35">
        <v>0.42</v>
      </c>
      <c r="J3062">
        <v>11</v>
      </c>
      <c r="K3062">
        <v>3025</v>
      </c>
      <c r="L3062" s="37">
        <f t="shared" si="141"/>
        <v>10.45</v>
      </c>
      <c r="M3062" s="35">
        <f t="shared" si="142"/>
        <v>0</v>
      </c>
      <c r="N3062" s="35">
        <f t="shared" si="143"/>
        <v>5.83</v>
      </c>
    </row>
    <row r="3063" spans="1:14">
      <c r="A3063" s="33">
        <v>41386</v>
      </c>
      <c r="B3063" s="29">
        <v>2083</v>
      </c>
      <c r="C3063">
        <v>22</v>
      </c>
      <c r="D3063" s="34" t="s">
        <v>169</v>
      </c>
      <c r="E3063" s="34" t="s">
        <v>168</v>
      </c>
      <c r="F3063" s="35">
        <v>0.95</v>
      </c>
      <c r="G3063" s="36">
        <v>0</v>
      </c>
      <c r="H3063" s="35">
        <v>0.95</v>
      </c>
      <c r="I3063" s="35">
        <v>0.56999999999999995</v>
      </c>
      <c r="J3063">
        <v>20</v>
      </c>
      <c r="K3063">
        <v>3025</v>
      </c>
      <c r="L3063" s="37">
        <f t="shared" si="141"/>
        <v>19</v>
      </c>
      <c r="M3063" s="35">
        <f t="shared" si="142"/>
        <v>0</v>
      </c>
      <c r="N3063" s="35">
        <f t="shared" si="143"/>
        <v>7.6</v>
      </c>
    </row>
    <row r="3064" spans="1:14">
      <c r="A3064" s="33">
        <v>41386</v>
      </c>
      <c r="B3064" s="29">
        <v>2083</v>
      </c>
      <c r="C3064">
        <v>45</v>
      </c>
      <c r="D3064" s="34" t="s">
        <v>169</v>
      </c>
      <c r="E3064" s="34" t="s">
        <v>168</v>
      </c>
      <c r="F3064" s="35">
        <v>38.950000000000003</v>
      </c>
      <c r="G3064" s="36">
        <v>0.1</v>
      </c>
      <c r="H3064" s="35">
        <v>35.06</v>
      </c>
      <c r="I3064" s="35">
        <v>22.33</v>
      </c>
      <c r="J3064">
        <v>2</v>
      </c>
      <c r="K3064">
        <v>3025</v>
      </c>
      <c r="L3064" s="37">
        <f t="shared" si="141"/>
        <v>70.12</v>
      </c>
      <c r="M3064" s="35">
        <f t="shared" si="142"/>
        <v>3.8900000000000006</v>
      </c>
      <c r="N3064" s="35">
        <f t="shared" si="143"/>
        <v>25.460000000000008</v>
      </c>
    </row>
    <row r="3065" spans="1:14">
      <c r="A3065" s="33">
        <v>41386</v>
      </c>
      <c r="B3065" s="29">
        <v>2084</v>
      </c>
      <c r="C3065">
        <v>24</v>
      </c>
      <c r="D3065" s="34" t="s">
        <v>170</v>
      </c>
      <c r="E3065" s="34" t="s">
        <v>168</v>
      </c>
      <c r="F3065" s="35">
        <v>27.95</v>
      </c>
      <c r="G3065" s="36">
        <v>0</v>
      </c>
      <c r="H3065" s="35">
        <v>27.95</v>
      </c>
      <c r="I3065" s="35">
        <v>16.8</v>
      </c>
      <c r="J3065">
        <v>20</v>
      </c>
      <c r="K3065">
        <v>3025</v>
      </c>
      <c r="L3065" s="37">
        <f t="shared" si="141"/>
        <v>559</v>
      </c>
      <c r="M3065" s="35">
        <f t="shared" si="142"/>
        <v>0</v>
      </c>
      <c r="N3065" s="35">
        <f t="shared" si="143"/>
        <v>222.99999999999997</v>
      </c>
    </row>
    <row r="3066" spans="1:14">
      <c r="A3066" s="33">
        <v>41386</v>
      </c>
      <c r="B3066" s="29">
        <v>2085</v>
      </c>
      <c r="C3066">
        <v>10</v>
      </c>
      <c r="D3066" s="34" t="s">
        <v>167</v>
      </c>
      <c r="E3066" s="34" t="s">
        <v>168</v>
      </c>
      <c r="F3066" s="35">
        <v>34.950000000000003</v>
      </c>
      <c r="G3066" s="36">
        <v>0</v>
      </c>
      <c r="H3066" s="35">
        <v>34.950000000000003</v>
      </c>
      <c r="I3066" s="35">
        <v>22.13</v>
      </c>
      <c r="J3066">
        <v>6</v>
      </c>
      <c r="K3066">
        <v>3020</v>
      </c>
      <c r="L3066" s="37">
        <f t="shared" si="141"/>
        <v>209.70000000000002</v>
      </c>
      <c r="M3066" s="35">
        <f t="shared" si="142"/>
        <v>0</v>
      </c>
      <c r="N3066" s="35">
        <f t="shared" si="143"/>
        <v>76.920000000000016</v>
      </c>
    </row>
    <row r="3067" spans="1:14">
      <c r="A3067" s="33">
        <v>41386</v>
      </c>
      <c r="B3067" s="29">
        <v>2086</v>
      </c>
      <c r="C3067">
        <v>3</v>
      </c>
      <c r="D3067" s="34" t="s">
        <v>167</v>
      </c>
      <c r="E3067" s="34" t="s">
        <v>168</v>
      </c>
      <c r="F3067" s="35">
        <v>59.95</v>
      </c>
      <c r="G3067" s="36">
        <v>0</v>
      </c>
      <c r="H3067" s="35">
        <v>59.95</v>
      </c>
      <c r="I3067" s="35">
        <v>28.73</v>
      </c>
      <c r="J3067">
        <v>4</v>
      </c>
      <c r="K3067">
        <v>3031</v>
      </c>
      <c r="L3067" s="37">
        <f t="shared" si="141"/>
        <v>239.8</v>
      </c>
      <c r="M3067" s="35">
        <f t="shared" si="142"/>
        <v>0</v>
      </c>
      <c r="N3067" s="35">
        <f t="shared" si="143"/>
        <v>124.88000000000001</v>
      </c>
    </row>
    <row r="3068" spans="1:14">
      <c r="A3068" s="33">
        <v>41386</v>
      </c>
      <c r="B3068" s="29">
        <v>2087</v>
      </c>
      <c r="C3068">
        <v>48</v>
      </c>
      <c r="D3068" s="34" t="s">
        <v>169</v>
      </c>
      <c r="E3068" s="34" t="s">
        <v>168</v>
      </c>
      <c r="F3068" s="35">
        <v>3.95</v>
      </c>
      <c r="G3068" s="36">
        <v>0</v>
      </c>
      <c r="H3068" s="35">
        <v>3.95</v>
      </c>
      <c r="I3068" s="35">
        <v>1.43</v>
      </c>
      <c r="J3068">
        <v>7</v>
      </c>
      <c r="K3068">
        <v>3024</v>
      </c>
      <c r="L3068" s="37">
        <f t="shared" si="141"/>
        <v>27.650000000000002</v>
      </c>
      <c r="M3068" s="35">
        <f t="shared" si="142"/>
        <v>0</v>
      </c>
      <c r="N3068" s="35">
        <f t="shared" si="143"/>
        <v>17.640000000000004</v>
      </c>
    </row>
    <row r="3069" spans="1:14">
      <c r="A3069" s="33">
        <v>41386</v>
      </c>
      <c r="B3069" s="29">
        <v>2087</v>
      </c>
      <c r="C3069">
        <v>9</v>
      </c>
      <c r="D3069" s="34" t="s">
        <v>169</v>
      </c>
      <c r="E3069" s="34" t="s">
        <v>168</v>
      </c>
      <c r="F3069" s="35">
        <v>48.95</v>
      </c>
      <c r="G3069" s="36">
        <v>0</v>
      </c>
      <c r="H3069" s="35">
        <v>48.95</v>
      </c>
      <c r="I3069" s="35">
        <v>24.52</v>
      </c>
      <c r="J3069">
        <v>21</v>
      </c>
      <c r="K3069">
        <v>3024</v>
      </c>
      <c r="L3069" s="37">
        <f t="shared" si="141"/>
        <v>1027.95</v>
      </c>
      <c r="M3069" s="35">
        <f t="shared" si="142"/>
        <v>0</v>
      </c>
      <c r="N3069" s="35">
        <f t="shared" si="143"/>
        <v>513.03000000000009</v>
      </c>
    </row>
    <row r="3070" spans="1:14">
      <c r="A3070" s="33">
        <v>41386</v>
      </c>
      <c r="B3070" s="29">
        <v>2088</v>
      </c>
      <c r="C3070">
        <v>44</v>
      </c>
      <c r="D3070" s="34" t="s">
        <v>167</v>
      </c>
      <c r="E3070" s="34" t="s">
        <v>168</v>
      </c>
      <c r="F3070" s="35">
        <v>38.950000000000003</v>
      </c>
      <c r="G3070" s="36">
        <v>0</v>
      </c>
      <c r="H3070" s="35">
        <v>38.950000000000003</v>
      </c>
      <c r="I3070" s="35">
        <v>24.76</v>
      </c>
      <c r="J3070">
        <v>23</v>
      </c>
      <c r="K3070">
        <v>3023</v>
      </c>
      <c r="L3070" s="37">
        <f t="shared" si="141"/>
        <v>895.85</v>
      </c>
      <c r="M3070" s="35">
        <f t="shared" si="142"/>
        <v>0</v>
      </c>
      <c r="N3070" s="35">
        <f t="shared" si="143"/>
        <v>326.37</v>
      </c>
    </row>
    <row r="3071" spans="1:14">
      <c r="A3071" s="33">
        <v>41386</v>
      </c>
      <c r="B3071" s="29">
        <v>2089</v>
      </c>
      <c r="C3071">
        <v>10</v>
      </c>
      <c r="D3071" s="34" t="s">
        <v>170</v>
      </c>
      <c r="E3071" s="34" t="s">
        <v>168</v>
      </c>
      <c r="F3071" s="35">
        <v>34.950000000000003</v>
      </c>
      <c r="G3071" s="36">
        <v>0</v>
      </c>
      <c r="H3071" s="35">
        <v>34.950000000000003</v>
      </c>
      <c r="I3071" s="35">
        <v>22.13</v>
      </c>
      <c r="J3071">
        <v>2</v>
      </c>
      <c r="K3071">
        <v>3021</v>
      </c>
      <c r="L3071" s="37">
        <f t="shared" si="141"/>
        <v>69.900000000000006</v>
      </c>
      <c r="M3071" s="35">
        <f t="shared" si="142"/>
        <v>0</v>
      </c>
      <c r="N3071" s="35">
        <f t="shared" si="143"/>
        <v>25.640000000000008</v>
      </c>
    </row>
    <row r="3072" spans="1:14">
      <c r="A3072" s="33">
        <v>41386</v>
      </c>
      <c r="B3072" s="29">
        <v>2090</v>
      </c>
      <c r="C3072">
        <v>50</v>
      </c>
      <c r="D3072" s="34" t="s">
        <v>169</v>
      </c>
      <c r="E3072" s="34" t="s">
        <v>168</v>
      </c>
      <c r="F3072" s="35">
        <v>24.95</v>
      </c>
      <c r="G3072" s="36">
        <v>0</v>
      </c>
      <c r="H3072" s="35">
        <v>24.95</v>
      </c>
      <c r="I3072" s="35">
        <v>12.14</v>
      </c>
      <c r="J3072">
        <v>4</v>
      </c>
      <c r="K3072">
        <v>3013</v>
      </c>
      <c r="L3072" s="37">
        <f t="shared" si="141"/>
        <v>99.8</v>
      </c>
      <c r="M3072" s="35">
        <f t="shared" si="142"/>
        <v>0</v>
      </c>
      <c r="N3072" s="35">
        <f t="shared" si="143"/>
        <v>51.239999999999995</v>
      </c>
    </row>
    <row r="3073" spans="1:14">
      <c r="A3073" s="33">
        <v>41386</v>
      </c>
      <c r="B3073" s="29">
        <v>2091</v>
      </c>
      <c r="C3073">
        <v>37</v>
      </c>
      <c r="D3073" s="34" t="s">
        <v>170</v>
      </c>
      <c r="E3073" s="34" t="s">
        <v>168</v>
      </c>
      <c r="F3073" s="35">
        <v>24.95</v>
      </c>
      <c r="G3073" s="36">
        <v>0.1</v>
      </c>
      <c r="H3073" s="35">
        <v>22.46</v>
      </c>
      <c r="I3073" s="35">
        <v>9.3800000000000008</v>
      </c>
      <c r="J3073">
        <v>14</v>
      </c>
      <c r="K3073">
        <v>3010</v>
      </c>
      <c r="L3073" s="37">
        <f t="shared" si="141"/>
        <v>314.44</v>
      </c>
      <c r="M3073" s="35">
        <f t="shared" si="142"/>
        <v>2.4899999999999984</v>
      </c>
      <c r="N3073" s="35">
        <f t="shared" si="143"/>
        <v>183.12</v>
      </c>
    </row>
    <row r="3074" spans="1:14">
      <c r="A3074" s="33">
        <v>41386</v>
      </c>
      <c r="B3074" s="29">
        <v>2092</v>
      </c>
      <c r="C3074">
        <v>20</v>
      </c>
      <c r="D3074" s="34" t="s">
        <v>167</v>
      </c>
      <c r="E3074" s="34" t="s">
        <v>168</v>
      </c>
      <c r="F3074" s="35">
        <v>16.95</v>
      </c>
      <c r="G3074" s="36">
        <v>0</v>
      </c>
      <c r="H3074" s="35">
        <v>16.95</v>
      </c>
      <c r="I3074" s="35">
        <v>6.76</v>
      </c>
      <c r="J3074">
        <v>5</v>
      </c>
      <c r="K3074">
        <v>3024</v>
      </c>
      <c r="L3074" s="37">
        <f t="shared" si="141"/>
        <v>84.75</v>
      </c>
      <c r="M3074" s="35">
        <f t="shared" si="142"/>
        <v>0</v>
      </c>
      <c r="N3074" s="35">
        <f t="shared" si="143"/>
        <v>50.949999999999996</v>
      </c>
    </row>
    <row r="3075" spans="1:14">
      <c r="A3075" s="33">
        <v>41386</v>
      </c>
      <c r="B3075" s="29">
        <v>2092</v>
      </c>
      <c r="C3075">
        <v>36</v>
      </c>
      <c r="D3075" s="34" t="s">
        <v>167</v>
      </c>
      <c r="E3075" s="34" t="s">
        <v>168</v>
      </c>
      <c r="F3075" s="35">
        <v>26.95</v>
      </c>
      <c r="G3075" s="36">
        <v>0</v>
      </c>
      <c r="H3075" s="35">
        <v>26.95</v>
      </c>
      <c r="I3075" s="35">
        <v>12.53</v>
      </c>
      <c r="J3075">
        <v>17</v>
      </c>
      <c r="K3075">
        <v>3024</v>
      </c>
      <c r="L3075" s="37">
        <f t="shared" ref="L3075:L3138" si="144">H3075*J3075</f>
        <v>458.15</v>
      </c>
      <c r="M3075" s="35">
        <f t="shared" ref="M3075:M3138" si="145">F3075-H3075</f>
        <v>0</v>
      </c>
      <c r="N3075" s="35">
        <f t="shared" ref="N3075:N3138" si="146">(H3075-I3075)*J3075</f>
        <v>245.14</v>
      </c>
    </row>
    <row r="3076" spans="1:14">
      <c r="A3076" s="33">
        <v>41387</v>
      </c>
      <c r="B3076" s="29">
        <v>2093</v>
      </c>
      <c r="C3076">
        <v>41</v>
      </c>
      <c r="D3076" s="34" t="s">
        <v>173</v>
      </c>
      <c r="E3076" s="34" t="s">
        <v>172</v>
      </c>
      <c r="F3076" s="35">
        <v>18.95</v>
      </c>
      <c r="G3076" s="36">
        <v>0</v>
      </c>
      <c r="H3076" s="35">
        <v>18.95</v>
      </c>
      <c r="I3076" s="35">
        <v>9.98</v>
      </c>
      <c r="J3076">
        <v>24</v>
      </c>
      <c r="K3076">
        <v>3030</v>
      </c>
      <c r="L3076" s="37">
        <f t="shared" si="144"/>
        <v>454.79999999999995</v>
      </c>
      <c r="M3076" s="35">
        <f t="shared" si="145"/>
        <v>0</v>
      </c>
      <c r="N3076" s="35">
        <f t="shared" si="146"/>
        <v>215.27999999999997</v>
      </c>
    </row>
    <row r="3077" spans="1:14">
      <c r="A3077" s="33">
        <v>41387</v>
      </c>
      <c r="B3077" s="29">
        <v>2094</v>
      </c>
      <c r="C3077">
        <v>22</v>
      </c>
      <c r="D3077" s="34" t="s">
        <v>171</v>
      </c>
      <c r="E3077" s="34" t="s">
        <v>172</v>
      </c>
      <c r="F3077" s="35">
        <v>0.95</v>
      </c>
      <c r="G3077" s="36">
        <v>0</v>
      </c>
      <c r="H3077" s="35">
        <v>0.95</v>
      </c>
      <c r="I3077" s="35">
        <v>0.56999999999999995</v>
      </c>
      <c r="J3077">
        <v>16</v>
      </c>
      <c r="K3077">
        <v>3016</v>
      </c>
      <c r="L3077" s="37">
        <f t="shared" si="144"/>
        <v>15.2</v>
      </c>
      <c r="M3077" s="35">
        <f t="shared" si="145"/>
        <v>0</v>
      </c>
      <c r="N3077" s="35">
        <f t="shared" si="146"/>
        <v>6.08</v>
      </c>
    </row>
    <row r="3078" spans="1:14">
      <c r="A3078" s="33">
        <v>41387</v>
      </c>
      <c r="B3078" s="29">
        <v>2095</v>
      </c>
      <c r="C3078">
        <v>38</v>
      </c>
      <c r="D3078" s="34" t="s">
        <v>173</v>
      </c>
      <c r="E3078" s="34" t="s">
        <v>172</v>
      </c>
      <c r="F3078" s="35">
        <v>24.95</v>
      </c>
      <c r="G3078" s="36">
        <v>0.1</v>
      </c>
      <c r="H3078" s="35">
        <v>22.46</v>
      </c>
      <c r="I3078" s="35">
        <v>11.48</v>
      </c>
      <c r="J3078">
        <v>3</v>
      </c>
      <c r="K3078">
        <v>3017</v>
      </c>
      <c r="L3078" s="37">
        <f t="shared" si="144"/>
        <v>67.38</v>
      </c>
      <c r="M3078" s="35">
        <f t="shared" si="145"/>
        <v>2.4899999999999984</v>
      </c>
      <c r="N3078" s="35">
        <f t="shared" si="146"/>
        <v>32.94</v>
      </c>
    </row>
    <row r="3079" spans="1:14">
      <c r="A3079" s="33">
        <v>41387</v>
      </c>
      <c r="B3079" s="29">
        <v>2095</v>
      </c>
      <c r="C3079">
        <v>43</v>
      </c>
      <c r="D3079" s="34" t="s">
        <v>173</v>
      </c>
      <c r="E3079" s="34" t="s">
        <v>172</v>
      </c>
      <c r="F3079" s="35">
        <v>11.95</v>
      </c>
      <c r="G3079" s="36">
        <v>0</v>
      </c>
      <c r="H3079" s="35">
        <v>11.95</v>
      </c>
      <c r="I3079" s="35">
        <v>3.32</v>
      </c>
      <c r="J3079">
        <v>10</v>
      </c>
      <c r="K3079">
        <v>3017</v>
      </c>
      <c r="L3079" s="37">
        <f t="shared" si="144"/>
        <v>119.5</v>
      </c>
      <c r="M3079" s="35">
        <f t="shared" si="145"/>
        <v>0</v>
      </c>
      <c r="N3079" s="35">
        <f t="shared" si="146"/>
        <v>86.299999999999983</v>
      </c>
    </row>
    <row r="3080" spans="1:14">
      <c r="A3080" s="33">
        <v>41387</v>
      </c>
      <c r="B3080" s="29">
        <v>2095</v>
      </c>
      <c r="C3080">
        <v>23</v>
      </c>
      <c r="D3080" s="34" t="s">
        <v>173</v>
      </c>
      <c r="E3080" s="34" t="s">
        <v>172</v>
      </c>
      <c r="F3080" s="35">
        <v>2.95</v>
      </c>
      <c r="G3080" s="36">
        <v>0</v>
      </c>
      <c r="H3080" s="35">
        <v>2.95</v>
      </c>
      <c r="I3080" s="35">
        <v>1.68</v>
      </c>
      <c r="J3080">
        <v>4</v>
      </c>
      <c r="K3080">
        <v>3017</v>
      </c>
      <c r="L3080" s="37">
        <f t="shared" si="144"/>
        <v>11.8</v>
      </c>
      <c r="M3080" s="35">
        <f t="shared" si="145"/>
        <v>0</v>
      </c>
      <c r="N3080" s="35">
        <f t="shared" si="146"/>
        <v>5.080000000000001</v>
      </c>
    </row>
    <row r="3081" spans="1:14">
      <c r="A3081" s="33">
        <v>41387</v>
      </c>
      <c r="B3081" s="29">
        <v>2096</v>
      </c>
      <c r="C3081">
        <v>2</v>
      </c>
      <c r="D3081" s="34" t="s">
        <v>173</v>
      </c>
      <c r="E3081" s="34" t="s">
        <v>172</v>
      </c>
      <c r="F3081" s="35">
        <v>44.95</v>
      </c>
      <c r="G3081" s="36">
        <v>0</v>
      </c>
      <c r="H3081" s="35">
        <v>44.95</v>
      </c>
      <c r="I3081" s="35">
        <v>27.95</v>
      </c>
      <c r="J3081">
        <v>2</v>
      </c>
      <c r="K3081">
        <v>3012</v>
      </c>
      <c r="L3081" s="37">
        <f t="shared" si="144"/>
        <v>89.9</v>
      </c>
      <c r="M3081" s="35">
        <f t="shared" si="145"/>
        <v>0</v>
      </c>
      <c r="N3081" s="35">
        <f t="shared" si="146"/>
        <v>34.000000000000007</v>
      </c>
    </row>
    <row r="3082" spans="1:14">
      <c r="A3082" s="33">
        <v>41388</v>
      </c>
      <c r="B3082" s="29">
        <v>2097</v>
      </c>
      <c r="C3082">
        <v>20</v>
      </c>
      <c r="D3082" s="34" t="s">
        <v>169</v>
      </c>
      <c r="E3082" s="34" t="s">
        <v>172</v>
      </c>
      <c r="F3082" s="35">
        <v>16.95</v>
      </c>
      <c r="G3082" s="36">
        <v>0</v>
      </c>
      <c r="H3082" s="35">
        <v>16.95</v>
      </c>
      <c r="I3082" s="35">
        <v>6.76</v>
      </c>
      <c r="J3082">
        <v>24</v>
      </c>
      <c r="K3082">
        <v>3023</v>
      </c>
      <c r="L3082" s="37">
        <f t="shared" si="144"/>
        <v>406.79999999999995</v>
      </c>
      <c r="M3082" s="35">
        <f t="shared" si="145"/>
        <v>0</v>
      </c>
      <c r="N3082" s="35">
        <f t="shared" si="146"/>
        <v>244.56</v>
      </c>
    </row>
    <row r="3083" spans="1:14">
      <c r="A3083" s="33">
        <v>41388</v>
      </c>
      <c r="B3083" s="29">
        <v>2097</v>
      </c>
      <c r="C3083">
        <v>20</v>
      </c>
      <c r="D3083" s="34" t="s">
        <v>169</v>
      </c>
      <c r="E3083" s="34" t="s">
        <v>172</v>
      </c>
      <c r="F3083" s="35">
        <v>16.95</v>
      </c>
      <c r="G3083" s="36">
        <v>0</v>
      </c>
      <c r="H3083" s="35">
        <v>16.95</v>
      </c>
      <c r="I3083" s="35">
        <v>6.76</v>
      </c>
      <c r="J3083">
        <v>13</v>
      </c>
      <c r="K3083">
        <v>3023</v>
      </c>
      <c r="L3083" s="37">
        <f t="shared" si="144"/>
        <v>220.35</v>
      </c>
      <c r="M3083" s="35">
        <f t="shared" si="145"/>
        <v>0</v>
      </c>
      <c r="N3083" s="35">
        <f t="shared" si="146"/>
        <v>132.47</v>
      </c>
    </row>
    <row r="3084" spans="1:14">
      <c r="A3084" s="33">
        <v>41388</v>
      </c>
      <c r="B3084" s="29">
        <v>2098</v>
      </c>
      <c r="C3084">
        <v>19</v>
      </c>
      <c r="D3084" s="34" t="s">
        <v>167</v>
      </c>
      <c r="E3084" s="34" t="s">
        <v>172</v>
      </c>
      <c r="F3084" s="35">
        <v>49.95</v>
      </c>
      <c r="G3084" s="36">
        <v>0</v>
      </c>
      <c r="H3084" s="35">
        <v>49.95</v>
      </c>
      <c r="I3084" s="35">
        <v>24.77</v>
      </c>
      <c r="J3084">
        <v>17</v>
      </c>
      <c r="K3084">
        <v>3023</v>
      </c>
      <c r="L3084" s="37">
        <f t="shared" si="144"/>
        <v>849.15000000000009</v>
      </c>
      <c r="M3084" s="35">
        <f t="shared" si="145"/>
        <v>0</v>
      </c>
      <c r="N3084" s="35">
        <f t="shared" si="146"/>
        <v>428.06000000000006</v>
      </c>
    </row>
    <row r="3085" spans="1:14">
      <c r="A3085" s="33">
        <v>41388</v>
      </c>
      <c r="B3085" s="29">
        <v>2099</v>
      </c>
      <c r="C3085">
        <v>12</v>
      </c>
      <c r="D3085" s="34" t="s">
        <v>169</v>
      </c>
      <c r="E3085" s="34" t="s">
        <v>172</v>
      </c>
      <c r="F3085" s="35">
        <v>47.95</v>
      </c>
      <c r="G3085" s="36">
        <v>0</v>
      </c>
      <c r="H3085" s="35">
        <v>47.95</v>
      </c>
      <c r="I3085" s="35">
        <v>20.7</v>
      </c>
      <c r="J3085">
        <v>2</v>
      </c>
      <c r="K3085">
        <v>3019</v>
      </c>
      <c r="L3085" s="37">
        <f t="shared" si="144"/>
        <v>95.9</v>
      </c>
      <c r="M3085" s="35">
        <f t="shared" si="145"/>
        <v>0</v>
      </c>
      <c r="N3085" s="35">
        <f t="shared" si="146"/>
        <v>54.500000000000007</v>
      </c>
    </row>
    <row r="3086" spans="1:14">
      <c r="A3086" s="33">
        <v>41389</v>
      </c>
      <c r="B3086" s="29">
        <v>2100</v>
      </c>
      <c r="C3086">
        <v>35</v>
      </c>
      <c r="D3086" s="34" t="s">
        <v>170</v>
      </c>
      <c r="E3086" s="34" t="s">
        <v>172</v>
      </c>
      <c r="F3086" s="35">
        <v>0.95</v>
      </c>
      <c r="G3086" s="36">
        <v>0</v>
      </c>
      <c r="H3086" s="35">
        <v>0.95</v>
      </c>
      <c r="I3086" s="35">
        <v>0.47</v>
      </c>
      <c r="J3086">
        <v>26</v>
      </c>
      <c r="K3086">
        <v>3016</v>
      </c>
      <c r="L3086" s="37">
        <f t="shared" si="144"/>
        <v>24.7</v>
      </c>
      <c r="M3086" s="35">
        <f t="shared" si="145"/>
        <v>0</v>
      </c>
      <c r="N3086" s="35">
        <f t="shared" si="146"/>
        <v>12.48</v>
      </c>
    </row>
    <row r="3087" spans="1:14">
      <c r="A3087" s="33">
        <v>41389</v>
      </c>
      <c r="B3087" s="29">
        <v>2101</v>
      </c>
      <c r="C3087">
        <v>43</v>
      </c>
      <c r="D3087" s="34" t="s">
        <v>170</v>
      </c>
      <c r="E3087" s="34" t="s">
        <v>172</v>
      </c>
      <c r="F3087" s="35">
        <v>11.95</v>
      </c>
      <c r="G3087" s="36">
        <v>0.1</v>
      </c>
      <c r="H3087" s="35">
        <v>10.76</v>
      </c>
      <c r="I3087" s="35">
        <v>3.32</v>
      </c>
      <c r="J3087">
        <v>10</v>
      </c>
      <c r="K3087">
        <v>3033</v>
      </c>
      <c r="L3087" s="37">
        <f t="shared" si="144"/>
        <v>107.6</v>
      </c>
      <c r="M3087" s="35">
        <f t="shared" si="145"/>
        <v>1.1899999999999995</v>
      </c>
      <c r="N3087" s="35">
        <f t="shared" si="146"/>
        <v>74.399999999999991</v>
      </c>
    </row>
    <row r="3088" spans="1:14">
      <c r="A3088" s="33">
        <v>41389</v>
      </c>
      <c r="B3088" s="29">
        <v>2102</v>
      </c>
      <c r="C3088">
        <v>25</v>
      </c>
      <c r="D3088" s="34" t="s">
        <v>173</v>
      </c>
      <c r="E3088" s="34" t="s">
        <v>172</v>
      </c>
      <c r="F3088" s="35">
        <v>0.95</v>
      </c>
      <c r="G3088" s="36">
        <v>0</v>
      </c>
      <c r="H3088" s="35">
        <v>0.95</v>
      </c>
      <c r="I3088" s="35">
        <v>0.35</v>
      </c>
      <c r="J3088">
        <v>26</v>
      </c>
      <c r="K3088">
        <v>3019</v>
      </c>
      <c r="L3088" s="37">
        <f t="shared" si="144"/>
        <v>24.7</v>
      </c>
      <c r="M3088" s="35">
        <f t="shared" si="145"/>
        <v>0</v>
      </c>
      <c r="N3088" s="35">
        <f t="shared" si="146"/>
        <v>15.6</v>
      </c>
    </row>
    <row r="3089" spans="1:14">
      <c r="A3089" s="33">
        <v>41390</v>
      </c>
      <c r="B3089" s="29">
        <v>2103</v>
      </c>
      <c r="C3089">
        <v>9</v>
      </c>
      <c r="D3089" s="34" t="s">
        <v>170</v>
      </c>
      <c r="E3089" s="34" t="s">
        <v>172</v>
      </c>
      <c r="F3089" s="35">
        <v>48.95</v>
      </c>
      <c r="G3089" s="36">
        <v>0</v>
      </c>
      <c r="H3089" s="35">
        <v>48.95</v>
      </c>
      <c r="I3089" s="35">
        <v>24.52</v>
      </c>
      <c r="J3089">
        <v>4</v>
      </c>
      <c r="K3089">
        <v>3020</v>
      </c>
      <c r="L3089" s="37">
        <f t="shared" si="144"/>
        <v>195.8</v>
      </c>
      <c r="M3089" s="35">
        <f t="shared" si="145"/>
        <v>0</v>
      </c>
      <c r="N3089" s="35">
        <f t="shared" si="146"/>
        <v>97.720000000000013</v>
      </c>
    </row>
    <row r="3090" spans="1:14">
      <c r="A3090" s="33">
        <v>41390</v>
      </c>
      <c r="B3090" s="29">
        <v>2104</v>
      </c>
      <c r="C3090">
        <v>40</v>
      </c>
      <c r="D3090" s="34" t="s">
        <v>169</v>
      </c>
      <c r="E3090" s="34" t="s">
        <v>172</v>
      </c>
      <c r="F3090" s="35">
        <v>16.95</v>
      </c>
      <c r="G3090" s="36">
        <v>0</v>
      </c>
      <c r="H3090" s="35">
        <v>16.95</v>
      </c>
      <c r="I3090" s="35">
        <v>6.53</v>
      </c>
      <c r="J3090">
        <v>34</v>
      </c>
      <c r="K3090">
        <v>3010</v>
      </c>
      <c r="L3090" s="37">
        <f t="shared" si="144"/>
        <v>576.29999999999995</v>
      </c>
      <c r="M3090" s="35">
        <f t="shared" si="145"/>
        <v>0</v>
      </c>
      <c r="N3090" s="35">
        <f t="shared" si="146"/>
        <v>354.27999999999992</v>
      </c>
    </row>
    <row r="3091" spans="1:14">
      <c r="A3091" s="33">
        <v>41390</v>
      </c>
      <c r="B3091" s="29">
        <v>2105</v>
      </c>
      <c r="C3091">
        <v>32</v>
      </c>
      <c r="D3091" s="34" t="s">
        <v>169</v>
      </c>
      <c r="E3091" s="34" t="s">
        <v>172</v>
      </c>
      <c r="F3091" s="35">
        <v>22.95</v>
      </c>
      <c r="G3091" s="36">
        <v>0</v>
      </c>
      <c r="H3091" s="35">
        <v>22.95</v>
      </c>
      <c r="I3091" s="35">
        <v>11.78</v>
      </c>
      <c r="J3091">
        <v>22</v>
      </c>
      <c r="K3091">
        <v>3033</v>
      </c>
      <c r="L3091" s="37">
        <f t="shared" si="144"/>
        <v>504.9</v>
      </c>
      <c r="M3091" s="35">
        <f t="shared" si="145"/>
        <v>0</v>
      </c>
      <c r="N3091" s="35">
        <f t="shared" si="146"/>
        <v>245.74</v>
      </c>
    </row>
    <row r="3092" spans="1:14">
      <c r="A3092" s="33">
        <v>41390</v>
      </c>
      <c r="B3092" s="29">
        <v>2106</v>
      </c>
      <c r="C3092">
        <v>43</v>
      </c>
      <c r="D3092" s="34" t="s">
        <v>170</v>
      </c>
      <c r="E3092" s="34" t="s">
        <v>172</v>
      </c>
      <c r="F3092" s="35">
        <v>11.95</v>
      </c>
      <c r="G3092" s="36">
        <v>0</v>
      </c>
      <c r="H3092" s="35">
        <v>11.95</v>
      </c>
      <c r="I3092" s="35">
        <v>3.32</v>
      </c>
      <c r="J3092">
        <v>3</v>
      </c>
      <c r="K3092">
        <v>3011</v>
      </c>
      <c r="L3092" s="37">
        <f t="shared" si="144"/>
        <v>35.849999999999994</v>
      </c>
      <c r="M3092" s="35">
        <f t="shared" si="145"/>
        <v>0</v>
      </c>
      <c r="N3092" s="35">
        <f t="shared" si="146"/>
        <v>25.889999999999997</v>
      </c>
    </row>
    <row r="3093" spans="1:14">
      <c r="A3093" s="33">
        <v>41390</v>
      </c>
      <c r="B3093" s="29">
        <v>2106</v>
      </c>
      <c r="C3093">
        <v>49</v>
      </c>
      <c r="D3093" s="34" t="s">
        <v>170</v>
      </c>
      <c r="E3093" s="34" t="s">
        <v>172</v>
      </c>
      <c r="F3093" s="35">
        <v>63.95</v>
      </c>
      <c r="G3093" s="36">
        <v>0</v>
      </c>
      <c r="H3093" s="35">
        <v>63.95</v>
      </c>
      <c r="I3093" s="35">
        <v>27.1</v>
      </c>
      <c r="J3093">
        <v>3</v>
      </c>
      <c r="K3093">
        <v>3011</v>
      </c>
      <c r="L3093" s="37">
        <f t="shared" si="144"/>
        <v>191.85000000000002</v>
      </c>
      <c r="M3093" s="35">
        <f t="shared" si="145"/>
        <v>0</v>
      </c>
      <c r="N3093" s="35">
        <f t="shared" si="146"/>
        <v>110.55000000000001</v>
      </c>
    </row>
    <row r="3094" spans="1:14">
      <c r="A3094" s="33">
        <v>41390</v>
      </c>
      <c r="B3094" s="29">
        <v>2106</v>
      </c>
      <c r="C3094">
        <v>14</v>
      </c>
      <c r="D3094" s="34" t="s">
        <v>170</v>
      </c>
      <c r="E3094" s="34" t="s">
        <v>172</v>
      </c>
      <c r="F3094" s="35">
        <v>31.95</v>
      </c>
      <c r="G3094" s="36">
        <v>0</v>
      </c>
      <c r="H3094" s="35">
        <v>31.95</v>
      </c>
      <c r="I3094" s="35">
        <v>17.38</v>
      </c>
      <c r="J3094">
        <v>4</v>
      </c>
      <c r="K3094">
        <v>3011</v>
      </c>
      <c r="L3094" s="37">
        <f t="shared" si="144"/>
        <v>127.8</v>
      </c>
      <c r="M3094" s="35">
        <f t="shared" si="145"/>
        <v>0</v>
      </c>
      <c r="N3094" s="35">
        <f t="shared" si="146"/>
        <v>58.28</v>
      </c>
    </row>
    <row r="3095" spans="1:14">
      <c r="A3095" s="33">
        <v>41390</v>
      </c>
      <c r="B3095" s="29">
        <v>2106</v>
      </c>
      <c r="C3095">
        <v>47</v>
      </c>
      <c r="D3095" s="34" t="s">
        <v>170</v>
      </c>
      <c r="E3095" s="34" t="s">
        <v>172</v>
      </c>
      <c r="F3095" s="35">
        <v>28.95</v>
      </c>
      <c r="G3095" s="36">
        <v>0</v>
      </c>
      <c r="H3095" s="35">
        <v>28.95</v>
      </c>
      <c r="I3095" s="35">
        <v>8.86</v>
      </c>
      <c r="J3095">
        <v>7</v>
      </c>
      <c r="K3095">
        <v>3011</v>
      </c>
      <c r="L3095" s="37">
        <f t="shared" si="144"/>
        <v>202.65</v>
      </c>
      <c r="M3095" s="35">
        <f t="shared" si="145"/>
        <v>0</v>
      </c>
      <c r="N3095" s="35">
        <f t="shared" si="146"/>
        <v>140.63</v>
      </c>
    </row>
    <row r="3096" spans="1:14">
      <c r="A3096" s="33">
        <v>41390</v>
      </c>
      <c r="B3096" s="29">
        <v>2107</v>
      </c>
      <c r="C3096">
        <v>49</v>
      </c>
      <c r="D3096" s="34" t="s">
        <v>170</v>
      </c>
      <c r="E3096" s="34" t="s">
        <v>172</v>
      </c>
      <c r="F3096" s="35">
        <v>63.95</v>
      </c>
      <c r="G3096" s="36">
        <v>0</v>
      </c>
      <c r="H3096" s="35">
        <v>63.95</v>
      </c>
      <c r="I3096" s="35">
        <v>27.1</v>
      </c>
      <c r="J3096">
        <v>1</v>
      </c>
      <c r="K3096">
        <v>3028</v>
      </c>
      <c r="L3096" s="37">
        <f t="shared" si="144"/>
        <v>63.95</v>
      </c>
      <c r="M3096" s="35">
        <f t="shared" si="145"/>
        <v>0</v>
      </c>
      <c r="N3096" s="35">
        <f t="shared" si="146"/>
        <v>36.85</v>
      </c>
    </row>
    <row r="3097" spans="1:14">
      <c r="A3097" s="33">
        <v>41390</v>
      </c>
      <c r="B3097" s="29">
        <v>2108</v>
      </c>
      <c r="C3097">
        <v>34</v>
      </c>
      <c r="D3097" s="34" t="s">
        <v>169</v>
      </c>
      <c r="E3097" s="34" t="s">
        <v>172</v>
      </c>
      <c r="F3097" s="35">
        <v>37.950000000000003</v>
      </c>
      <c r="G3097" s="36">
        <v>0</v>
      </c>
      <c r="H3097" s="35">
        <v>37.950000000000003</v>
      </c>
      <c r="I3097" s="35">
        <v>15.35</v>
      </c>
      <c r="J3097">
        <v>6</v>
      </c>
      <c r="K3097">
        <v>3020</v>
      </c>
      <c r="L3097" s="37">
        <f t="shared" si="144"/>
        <v>227.70000000000002</v>
      </c>
      <c r="M3097" s="35">
        <f t="shared" si="145"/>
        <v>0</v>
      </c>
      <c r="N3097" s="35">
        <f t="shared" si="146"/>
        <v>135.60000000000002</v>
      </c>
    </row>
    <row r="3098" spans="1:14">
      <c r="A3098" s="33">
        <v>41390</v>
      </c>
      <c r="B3098" s="29">
        <v>2109</v>
      </c>
      <c r="C3098">
        <v>14</v>
      </c>
      <c r="D3098" s="34" t="s">
        <v>169</v>
      </c>
      <c r="E3098" s="34" t="s">
        <v>172</v>
      </c>
      <c r="F3098" s="35">
        <v>31.95</v>
      </c>
      <c r="G3098" s="36">
        <v>0</v>
      </c>
      <c r="H3098" s="35">
        <v>31.95</v>
      </c>
      <c r="I3098" s="35">
        <v>17.38</v>
      </c>
      <c r="J3098">
        <v>3</v>
      </c>
      <c r="K3098">
        <v>3014</v>
      </c>
      <c r="L3098" s="37">
        <f t="shared" si="144"/>
        <v>95.85</v>
      </c>
      <c r="M3098" s="35">
        <f t="shared" si="145"/>
        <v>0</v>
      </c>
      <c r="N3098" s="35">
        <f t="shared" si="146"/>
        <v>43.71</v>
      </c>
    </row>
    <row r="3099" spans="1:14">
      <c r="A3099" s="33">
        <v>41390</v>
      </c>
      <c r="B3099" s="29">
        <v>2110</v>
      </c>
      <c r="C3099">
        <v>33</v>
      </c>
      <c r="D3099" s="34" t="s">
        <v>170</v>
      </c>
      <c r="E3099" s="34" t="s">
        <v>172</v>
      </c>
      <c r="F3099" s="35">
        <v>19.95</v>
      </c>
      <c r="G3099" s="36">
        <v>0</v>
      </c>
      <c r="H3099" s="35">
        <v>19.95</v>
      </c>
      <c r="I3099" s="35">
        <v>9.7799999999999994</v>
      </c>
      <c r="J3099">
        <v>35</v>
      </c>
      <c r="K3099">
        <v>3017</v>
      </c>
      <c r="L3099" s="37">
        <f t="shared" si="144"/>
        <v>698.25</v>
      </c>
      <c r="M3099" s="35">
        <f t="shared" si="145"/>
        <v>0</v>
      </c>
      <c r="N3099" s="35">
        <f t="shared" si="146"/>
        <v>355.95</v>
      </c>
    </row>
    <row r="3100" spans="1:14">
      <c r="A3100" s="33">
        <v>41390</v>
      </c>
      <c r="B3100" s="29">
        <v>2111</v>
      </c>
      <c r="C3100">
        <v>29</v>
      </c>
      <c r="D3100" s="34" t="s">
        <v>169</v>
      </c>
      <c r="E3100" s="34" t="s">
        <v>172</v>
      </c>
      <c r="F3100" s="35">
        <v>40.950000000000003</v>
      </c>
      <c r="G3100" s="36">
        <v>0.1</v>
      </c>
      <c r="H3100" s="35">
        <v>36.86</v>
      </c>
      <c r="I3100" s="35">
        <v>15.51</v>
      </c>
      <c r="J3100">
        <v>1</v>
      </c>
      <c r="K3100">
        <v>3021</v>
      </c>
      <c r="L3100" s="37">
        <f t="shared" si="144"/>
        <v>36.86</v>
      </c>
      <c r="M3100" s="35">
        <f t="shared" si="145"/>
        <v>4.0900000000000034</v>
      </c>
      <c r="N3100" s="35">
        <f t="shared" si="146"/>
        <v>21.35</v>
      </c>
    </row>
    <row r="3101" spans="1:14">
      <c r="A3101" s="33">
        <v>41390</v>
      </c>
      <c r="B3101" s="29">
        <v>2111</v>
      </c>
      <c r="C3101">
        <v>5</v>
      </c>
      <c r="D3101" s="34" t="s">
        <v>169</v>
      </c>
      <c r="E3101" s="34" t="s">
        <v>172</v>
      </c>
      <c r="F3101" s="35">
        <v>24.95</v>
      </c>
      <c r="G3101" s="36">
        <v>0</v>
      </c>
      <c r="H3101" s="35">
        <v>24.95</v>
      </c>
      <c r="I3101" s="35">
        <v>12.27</v>
      </c>
      <c r="J3101">
        <v>3</v>
      </c>
      <c r="K3101">
        <v>3021</v>
      </c>
      <c r="L3101" s="37">
        <f t="shared" si="144"/>
        <v>74.849999999999994</v>
      </c>
      <c r="M3101" s="35">
        <f t="shared" si="145"/>
        <v>0</v>
      </c>
      <c r="N3101" s="35">
        <f t="shared" si="146"/>
        <v>38.04</v>
      </c>
    </row>
    <row r="3102" spans="1:14">
      <c r="A3102" s="33">
        <v>41390</v>
      </c>
      <c r="B3102" s="29">
        <v>2112</v>
      </c>
      <c r="C3102">
        <v>30</v>
      </c>
      <c r="D3102" s="34" t="s">
        <v>170</v>
      </c>
      <c r="E3102" s="34" t="s">
        <v>172</v>
      </c>
      <c r="F3102" s="35">
        <v>10.95</v>
      </c>
      <c r="G3102" s="36">
        <v>0</v>
      </c>
      <c r="H3102" s="35">
        <v>10.95</v>
      </c>
      <c r="I3102" s="35">
        <v>4.8</v>
      </c>
      <c r="J3102">
        <v>20</v>
      </c>
      <c r="K3102">
        <v>3012</v>
      </c>
      <c r="L3102" s="37">
        <f t="shared" si="144"/>
        <v>219</v>
      </c>
      <c r="M3102" s="35">
        <f t="shared" si="145"/>
        <v>0</v>
      </c>
      <c r="N3102" s="35">
        <f t="shared" si="146"/>
        <v>122.99999999999999</v>
      </c>
    </row>
    <row r="3103" spans="1:14">
      <c r="A3103" s="33">
        <v>41390</v>
      </c>
      <c r="B3103" s="29">
        <v>2113</v>
      </c>
      <c r="C3103">
        <v>20</v>
      </c>
      <c r="D3103" s="34" t="s">
        <v>169</v>
      </c>
      <c r="E3103" s="34" t="s">
        <v>172</v>
      </c>
      <c r="F3103" s="35">
        <v>16.95</v>
      </c>
      <c r="G3103" s="36">
        <v>0</v>
      </c>
      <c r="H3103" s="35">
        <v>16.95</v>
      </c>
      <c r="I3103" s="35">
        <v>6.76</v>
      </c>
      <c r="J3103">
        <v>8</v>
      </c>
      <c r="K3103">
        <v>3018</v>
      </c>
      <c r="L3103" s="37">
        <f t="shared" si="144"/>
        <v>135.6</v>
      </c>
      <c r="M3103" s="35">
        <f t="shared" si="145"/>
        <v>0</v>
      </c>
      <c r="N3103" s="35">
        <f t="shared" si="146"/>
        <v>81.52</v>
      </c>
    </row>
    <row r="3104" spans="1:14">
      <c r="A3104" s="33">
        <v>41390</v>
      </c>
      <c r="B3104" s="29">
        <v>2113</v>
      </c>
      <c r="C3104">
        <v>42</v>
      </c>
      <c r="D3104" s="34" t="s">
        <v>169</v>
      </c>
      <c r="E3104" s="34" t="s">
        <v>172</v>
      </c>
      <c r="F3104" s="35">
        <v>35.950000000000003</v>
      </c>
      <c r="G3104" s="36">
        <v>0</v>
      </c>
      <c r="H3104" s="35">
        <v>35.950000000000003</v>
      </c>
      <c r="I3104" s="35">
        <v>20.25</v>
      </c>
      <c r="J3104">
        <v>1</v>
      </c>
      <c r="K3104">
        <v>3018</v>
      </c>
      <c r="L3104" s="37">
        <f t="shared" si="144"/>
        <v>35.950000000000003</v>
      </c>
      <c r="M3104" s="35">
        <f t="shared" si="145"/>
        <v>0</v>
      </c>
      <c r="N3104" s="35">
        <f t="shared" si="146"/>
        <v>15.700000000000003</v>
      </c>
    </row>
    <row r="3105" spans="1:14">
      <c r="A3105" s="33">
        <v>41390</v>
      </c>
      <c r="B3105" s="29">
        <v>2114</v>
      </c>
      <c r="C3105">
        <v>43</v>
      </c>
      <c r="D3105" s="34" t="s">
        <v>170</v>
      </c>
      <c r="E3105" s="34" t="s">
        <v>172</v>
      </c>
      <c r="F3105" s="35">
        <v>11.95</v>
      </c>
      <c r="G3105" s="36">
        <v>0</v>
      </c>
      <c r="H3105" s="35">
        <v>11.95</v>
      </c>
      <c r="I3105" s="35">
        <v>3.32</v>
      </c>
      <c r="J3105">
        <v>3</v>
      </c>
      <c r="K3105">
        <v>3011</v>
      </c>
      <c r="L3105" s="37">
        <f t="shared" si="144"/>
        <v>35.849999999999994</v>
      </c>
      <c r="M3105" s="35">
        <f t="shared" si="145"/>
        <v>0</v>
      </c>
      <c r="N3105" s="35">
        <f t="shared" si="146"/>
        <v>25.889999999999997</v>
      </c>
    </row>
    <row r="3106" spans="1:14">
      <c r="A3106" s="33">
        <v>41390</v>
      </c>
      <c r="B3106" s="29">
        <v>2115</v>
      </c>
      <c r="C3106">
        <v>8</v>
      </c>
      <c r="D3106" s="34" t="s">
        <v>169</v>
      </c>
      <c r="E3106" s="34" t="s">
        <v>172</v>
      </c>
      <c r="F3106" s="35">
        <v>7.95</v>
      </c>
      <c r="G3106" s="36">
        <v>0</v>
      </c>
      <c r="H3106" s="35">
        <v>7.95</v>
      </c>
      <c r="I3106" s="35">
        <v>4.53</v>
      </c>
      <c r="J3106">
        <v>7</v>
      </c>
      <c r="K3106">
        <v>3017</v>
      </c>
      <c r="L3106" s="37">
        <f t="shared" si="144"/>
        <v>55.65</v>
      </c>
      <c r="M3106" s="35">
        <f t="shared" si="145"/>
        <v>0</v>
      </c>
      <c r="N3106" s="35">
        <f t="shared" si="146"/>
        <v>23.939999999999998</v>
      </c>
    </row>
    <row r="3107" spans="1:14">
      <c r="A3107" s="33">
        <v>41390</v>
      </c>
      <c r="B3107" s="29">
        <v>2116</v>
      </c>
      <c r="C3107">
        <v>44</v>
      </c>
      <c r="D3107" s="34" t="s">
        <v>170</v>
      </c>
      <c r="E3107" s="34" t="s">
        <v>172</v>
      </c>
      <c r="F3107" s="35">
        <v>38.950000000000003</v>
      </c>
      <c r="G3107" s="36">
        <v>0</v>
      </c>
      <c r="H3107" s="35">
        <v>38.950000000000003</v>
      </c>
      <c r="I3107" s="35">
        <v>24.76</v>
      </c>
      <c r="J3107">
        <v>26</v>
      </c>
      <c r="K3107">
        <v>3018</v>
      </c>
      <c r="L3107" s="37">
        <f t="shared" si="144"/>
        <v>1012.7</v>
      </c>
      <c r="M3107" s="35">
        <f t="shared" si="145"/>
        <v>0</v>
      </c>
      <c r="N3107" s="35">
        <f t="shared" si="146"/>
        <v>368.94000000000005</v>
      </c>
    </row>
    <row r="3108" spans="1:14">
      <c r="A3108" s="33">
        <v>41390</v>
      </c>
      <c r="B3108" s="29">
        <v>2117</v>
      </c>
      <c r="C3108">
        <v>17</v>
      </c>
      <c r="D3108" s="34" t="s">
        <v>169</v>
      </c>
      <c r="E3108" s="34" t="s">
        <v>172</v>
      </c>
      <c r="F3108" s="35">
        <v>49.95</v>
      </c>
      <c r="G3108" s="36">
        <v>0</v>
      </c>
      <c r="H3108" s="35">
        <v>49.95</v>
      </c>
      <c r="I3108" s="35">
        <v>23.93</v>
      </c>
      <c r="J3108">
        <v>27</v>
      </c>
      <c r="K3108">
        <v>3013</v>
      </c>
      <c r="L3108" s="37">
        <f t="shared" si="144"/>
        <v>1348.65</v>
      </c>
      <c r="M3108" s="35">
        <f t="shared" si="145"/>
        <v>0</v>
      </c>
      <c r="N3108" s="35">
        <f t="shared" si="146"/>
        <v>702.54000000000008</v>
      </c>
    </row>
    <row r="3109" spans="1:14">
      <c r="A3109" s="33">
        <v>41390</v>
      </c>
      <c r="B3109" s="29">
        <v>2118</v>
      </c>
      <c r="C3109">
        <v>22</v>
      </c>
      <c r="D3109" s="34" t="s">
        <v>170</v>
      </c>
      <c r="E3109" s="34" t="s">
        <v>172</v>
      </c>
      <c r="F3109" s="35">
        <v>0.95</v>
      </c>
      <c r="G3109" s="36">
        <v>0</v>
      </c>
      <c r="H3109" s="35">
        <v>0.95</v>
      </c>
      <c r="I3109" s="35">
        <v>0.56999999999999995</v>
      </c>
      <c r="J3109">
        <v>1</v>
      </c>
      <c r="K3109">
        <v>3010</v>
      </c>
      <c r="L3109" s="37">
        <f t="shared" si="144"/>
        <v>0.95</v>
      </c>
      <c r="M3109" s="35">
        <f t="shared" si="145"/>
        <v>0</v>
      </c>
      <c r="N3109" s="35">
        <f t="shared" si="146"/>
        <v>0.38</v>
      </c>
    </row>
    <row r="3110" spans="1:14">
      <c r="A3110" s="33">
        <v>41390</v>
      </c>
      <c r="B3110" s="29">
        <v>2119</v>
      </c>
      <c r="C3110">
        <v>48</v>
      </c>
      <c r="D3110" s="34" t="s">
        <v>169</v>
      </c>
      <c r="E3110" s="34" t="s">
        <v>172</v>
      </c>
      <c r="F3110" s="35">
        <v>3.95</v>
      </c>
      <c r="G3110" s="36">
        <v>0</v>
      </c>
      <c r="H3110" s="35">
        <v>3.95</v>
      </c>
      <c r="I3110" s="35">
        <v>1.43</v>
      </c>
      <c r="J3110">
        <v>22</v>
      </c>
      <c r="K3110">
        <v>3014</v>
      </c>
      <c r="L3110" s="37">
        <f t="shared" si="144"/>
        <v>86.9</v>
      </c>
      <c r="M3110" s="35">
        <f t="shared" si="145"/>
        <v>0</v>
      </c>
      <c r="N3110" s="35">
        <f t="shared" si="146"/>
        <v>55.440000000000012</v>
      </c>
    </row>
    <row r="3111" spans="1:14">
      <c r="A3111" s="33">
        <v>41390</v>
      </c>
      <c r="B3111" s="29">
        <v>2120</v>
      </c>
      <c r="C3111">
        <v>41</v>
      </c>
      <c r="D3111" s="34" t="s">
        <v>170</v>
      </c>
      <c r="E3111" s="34" t="s">
        <v>172</v>
      </c>
      <c r="F3111" s="35">
        <v>18.95</v>
      </c>
      <c r="G3111" s="36">
        <v>0</v>
      </c>
      <c r="H3111" s="35">
        <v>18.95</v>
      </c>
      <c r="I3111" s="35">
        <v>9.98</v>
      </c>
      <c r="J3111">
        <v>13</v>
      </c>
      <c r="K3111">
        <v>3025</v>
      </c>
      <c r="L3111" s="37">
        <f t="shared" si="144"/>
        <v>246.35</v>
      </c>
      <c r="M3111" s="35">
        <f t="shared" si="145"/>
        <v>0</v>
      </c>
      <c r="N3111" s="35">
        <f t="shared" si="146"/>
        <v>116.60999999999999</v>
      </c>
    </row>
    <row r="3112" spans="1:14">
      <c r="A3112" s="33">
        <v>41390</v>
      </c>
      <c r="B3112" s="29">
        <v>2121</v>
      </c>
      <c r="C3112">
        <v>36</v>
      </c>
      <c r="D3112" s="34" t="s">
        <v>170</v>
      </c>
      <c r="E3112" s="34" t="s">
        <v>172</v>
      </c>
      <c r="F3112" s="35">
        <v>26.95</v>
      </c>
      <c r="G3112" s="36">
        <v>0</v>
      </c>
      <c r="H3112" s="35">
        <v>26.95</v>
      </c>
      <c r="I3112" s="35">
        <v>12.53</v>
      </c>
      <c r="J3112">
        <v>31</v>
      </c>
      <c r="K3112">
        <v>3030</v>
      </c>
      <c r="L3112" s="37">
        <f t="shared" si="144"/>
        <v>835.44999999999993</v>
      </c>
      <c r="M3112" s="35">
        <f t="shared" si="145"/>
        <v>0</v>
      </c>
      <c r="N3112" s="35">
        <f t="shared" si="146"/>
        <v>447.02</v>
      </c>
    </row>
    <row r="3113" spans="1:14">
      <c r="A3113" s="33">
        <v>41390</v>
      </c>
      <c r="B3113" s="29">
        <v>2122</v>
      </c>
      <c r="C3113">
        <v>35</v>
      </c>
      <c r="D3113" s="34" t="s">
        <v>169</v>
      </c>
      <c r="E3113" s="34" t="s">
        <v>172</v>
      </c>
      <c r="F3113" s="35">
        <v>0.95</v>
      </c>
      <c r="G3113" s="36">
        <v>0</v>
      </c>
      <c r="H3113" s="35">
        <v>0.95</v>
      </c>
      <c r="I3113" s="35">
        <v>0.47</v>
      </c>
      <c r="J3113">
        <v>21</v>
      </c>
      <c r="K3113">
        <v>3025</v>
      </c>
      <c r="L3113" s="37">
        <f t="shared" si="144"/>
        <v>19.95</v>
      </c>
      <c r="M3113" s="35">
        <f t="shared" si="145"/>
        <v>0</v>
      </c>
      <c r="N3113" s="35">
        <f t="shared" si="146"/>
        <v>10.08</v>
      </c>
    </row>
    <row r="3114" spans="1:14">
      <c r="A3114" s="33">
        <v>41390</v>
      </c>
      <c r="B3114" s="29">
        <v>2122</v>
      </c>
      <c r="C3114">
        <v>44</v>
      </c>
      <c r="D3114" s="34" t="s">
        <v>169</v>
      </c>
      <c r="E3114" s="34" t="s">
        <v>172</v>
      </c>
      <c r="F3114" s="35">
        <v>38.950000000000003</v>
      </c>
      <c r="G3114" s="36">
        <v>0.1</v>
      </c>
      <c r="H3114" s="35">
        <v>35.06</v>
      </c>
      <c r="I3114" s="35">
        <v>24.76</v>
      </c>
      <c r="J3114">
        <v>8</v>
      </c>
      <c r="K3114">
        <v>3025</v>
      </c>
      <c r="L3114" s="37">
        <f t="shared" si="144"/>
        <v>280.48</v>
      </c>
      <c r="M3114" s="35">
        <f t="shared" si="145"/>
        <v>3.8900000000000006</v>
      </c>
      <c r="N3114" s="35">
        <f t="shared" si="146"/>
        <v>82.4</v>
      </c>
    </row>
    <row r="3115" spans="1:14">
      <c r="A3115" s="33">
        <v>41390</v>
      </c>
      <c r="B3115" s="29">
        <v>2123</v>
      </c>
      <c r="C3115">
        <v>10</v>
      </c>
      <c r="D3115" s="34" t="s">
        <v>170</v>
      </c>
      <c r="E3115" s="34" t="s">
        <v>172</v>
      </c>
      <c r="F3115" s="35">
        <v>34.950000000000003</v>
      </c>
      <c r="G3115" s="36">
        <v>0</v>
      </c>
      <c r="H3115" s="35">
        <v>34.950000000000003</v>
      </c>
      <c r="I3115" s="35">
        <v>22.13</v>
      </c>
      <c r="J3115">
        <v>12</v>
      </c>
      <c r="K3115">
        <v>3013</v>
      </c>
      <c r="L3115" s="37">
        <f t="shared" si="144"/>
        <v>419.40000000000003</v>
      </c>
      <c r="M3115" s="35">
        <f t="shared" si="145"/>
        <v>0</v>
      </c>
      <c r="N3115" s="35">
        <f t="shared" si="146"/>
        <v>153.84000000000003</v>
      </c>
    </row>
    <row r="3116" spans="1:14">
      <c r="A3116" s="33">
        <v>41390</v>
      </c>
      <c r="B3116" s="29">
        <v>2124</v>
      </c>
      <c r="C3116">
        <v>20</v>
      </c>
      <c r="D3116" s="34" t="s">
        <v>169</v>
      </c>
      <c r="E3116" s="34" t="s">
        <v>172</v>
      </c>
      <c r="F3116" s="35">
        <v>16.95</v>
      </c>
      <c r="G3116" s="36">
        <v>0</v>
      </c>
      <c r="H3116" s="35">
        <v>16.95</v>
      </c>
      <c r="I3116" s="35">
        <v>6.76</v>
      </c>
      <c r="J3116">
        <v>19</v>
      </c>
      <c r="K3116">
        <v>3021</v>
      </c>
      <c r="L3116" s="37">
        <f t="shared" si="144"/>
        <v>322.05</v>
      </c>
      <c r="M3116" s="35">
        <f t="shared" si="145"/>
        <v>0</v>
      </c>
      <c r="N3116" s="35">
        <f t="shared" si="146"/>
        <v>193.60999999999999</v>
      </c>
    </row>
    <row r="3117" spans="1:14">
      <c r="A3117" s="33">
        <v>41390</v>
      </c>
      <c r="B3117" s="29">
        <v>2124</v>
      </c>
      <c r="C3117">
        <v>1</v>
      </c>
      <c r="D3117" s="34" t="s">
        <v>169</v>
      </c>
      <c r="E3117" s="34" t="s">
        <v>172</v>
      </c>
      <c r="F3117" s="35">
        <v>43.95</v>
      </c>
      <c r="G3117" s="36">
        <v>0.1</v>
      </c>
      <c r="H3117" s="35">
        <v>39.56</v>
      </c>
      <c r="I3117" s="35">
        <v>25.6</v>
      </c>
      <c r="J3117">
        <v>15</v>
      </c>
      <c r="K3117">
        <v>3021</v>
      </c>
      <c r="L3117" s="37">
        <f t="shared" si="144"/>
        <v>593.40000000000009</v>
      </c>
      <c r="M3117" s="35">
        <f t="shared" si="145"/>
        <v>4.3900000000000006</v>
      </c>
      <c r="N3117" s="35">
        <f t="shared" si="146"/>
        <v>209.4</v>
      </c>
    </row>
    <row r="3118" spans="1:14">
      <c r="A3118" s="33">
        <v>41390</v>
      </c>
      <c r="B3118" s="29">
        <v>2125</v>
      </c>
      <c r="C3118">
        <v>45</v>
      </c>
      <c r="D3118" s="34" t="s">
        <v>169</v>
      </c>
      <c r="E3118" s="34" t="s">
        <v>172</v>
      </c>
      <c r="F3118" s="35">
        <v>38.950000000000003</v>
      </c>
      <c r="G3118" s="36">
        <v>0.1</v>
      </c>
      <c r="H3118" s="35">
        <v>35.06</v>
      </c>
      <c r="I3118" s="35">
        <v>22.33</v>
      </c>
      <c r="J3118">
        <v>7</v>
      </c>
      <c r="K3118">
        <v>3017</v>
      </c>
      <c r="L3118" s="37">
        <f t="shared" si="144"/>
        <v>245.42000000000002</v>
      </c>
      <c r="M3118" s="35">
        <f t="shared" si="145"/>
        <v>3.8900000000000006</v>
      </c>
      <c r="N3118" s="35">
        <f t="shared" si="146"/>
        <v>89.110000000000028</v>
      </c>
    </row>
    <row r="3119" spans="1:14">
      <c r="A3119" s="33">
        <v>41390</v>
      </c>
      <c r="B3119" s="29">
        <v>2125</v>
      </c>
      <c r="C3119">
        <v>43</v>
      </c>
      <c r="D3119" s="34" t="s">
        <v>169</v>
      </c>
      <c r="E3119" s="34" t="s">
        <v>172</v>
      </c>
      <c r="F3119" s="35">
        <v>11.95</v>
      </c>
      <c r="G3119" s="36">
        <v>0</v>
      </c>
      <c r="H3119" s="35">
        <v>11.95</v>
      </c>
      <c r="I3119" s="35">
        <v>3.32</v>
      </c>
      <c r="J3119">
        <v>10</v>
      </c>
      <c r="K3119">
        <v>3017</v>
      </c>
      <c r="L3119" s="37">
        <f t="shared" si="144"/>
        <v>119.5</v>
      </c>
      <c r="M3119" s="35">
        <f t="shared" si="145"/>
        <v>0</v>
      </c>
      <c r="N3119" s="35">
        <f t="shared" si="146"/>
        <v>86.299999999999983</v>
      </c>
    </row>
    <row r="3120" spans="1:14">
      <c r="A3120" s="33">
        <v>41390</v>
      </c>
      <c r="B3120" s="29">
        <v>2126</v>
      </c>
      <c r="C3120">
        <v>44</v>
      </c>
      <c r="D3120" s="34" t="s">
        <v>170</v>
      </c>
      <c r="E3120" s="34" t="s">
        <v>172</v>
      </c>
      <c r="F3120" s="35">
        <v>38.950000000000003</v>
      </c>
      <c r="G3120" s="36">
        <v>0.1</v>
      </c>
      <c r="H3120" s="35">
        <v>35.06</v>
      </c>
      <c r="I3120" s="35">
        <v>24.76</v>
      </c>
      <c r="J3120">
        <v>25</v>
      </c>
      <c r="K3120">
        <v>3033</v>
      </c>
      <c r="L3120" s="37">
        <f t="shared" si="144"/>
        <v>876.5</v>
      </c>
      <c r="M3120" s="35">
        <f t="shared" si="145"/>
        <v>3.8900000000000006</v>
      </c>
      <c r="N3120" s="35">
        <f t="shared" si="146"/>
        <v>257.5</v>
      </c>
    </row>
    <row r="3121" spans="1:14">
      <c r="A3121" s="33">
        <v>41390</v>
      </c>
      <c r="B3121" s="29">
        <v>2127</v>
      </c>
      <c r="C3121">
        <v>24</v>
      </c>
      <c r="D3121" s="34" t="s">
        <v>170</v>
      </c>
      <c r="E3121" s="34" t="s">
        <v>172</v>
      </c>
      <c r="F3121" s="35">
        <v>27.95</v>
      </c>
      <c r="G3121" s="36">
        <v>0</v>
      </c>
      <c r="H3121" s="35">
        <v>27.95</v>
      </c>
      <c r="I3121" s="35">
        <v>16.8</v>
      </c>
      <c r="J3121">
        <v>26</v>
      </c>
      <c r="K3121">
        <v>3023</v>
      </c>
      <c r="L3121" s="37">
        <f t="shared" si="144"/>
        <v>726.69999999999993</v>
      </c>
      <c r="M3121" s="35">
        <f t="shared" si="145"/>
        <v>0</v>
      </c>
      <c r="N3121" s="35">
        <f t="shared" si="146"/>
        <v>289.89999999999998</v>
      </c>
    </row>
    <row r="3122" spans="1:14">
      <c r="A3122" s="33">
        <v>41390</v>
      </c>
      <c r="B3122" s="29">
        <v>2127</v>
      </c>
      <c r="C3122">
        <v>1</v>
      </c>
      <c r="D3122" s="34" t="s">
        <v>170</v>
      </c>
      <c r="E3122" s="34" t="s">
        <v>172</v>
      </c>
      <c r="F3122" s="35">
        <v>43.95</v>
      </c>
      <c r="G3122" s="36">
        <v>0</v>
      </c>
      <c r="H3122" s="35">
        <v>43.95</v>
      </c>
      <c r="I3122" s="35">
        <v>25.6</v>
      </c>
      <c r="J3122">
        <v>13</v>
      </c>
      <c r="K3122">
        <v>3023</v>
      </c>
      <c r="L3122" s="37">
        <f t="shared" si="144"/>
        <v>571.35</v>
      </c>
      <c r="M3122" s="35">
        <f t="shared" si="145"/>
        <v>0</v>
      </c>
      <c r="N3122" s="35">
        <f t="shared" si="146"/>
        <v>238.55</v>
      </c>
    </row>
    <row r="3123" spans="1:14">
      <c r="A3123" s="33">
        <v>41390</v>
      </c>
      <c r="B3123" s="29">
        <v>2128</v>
      </c>
      <c r="C3123">
        <v>28</v>
      </c>
      <c r="D3123" s="34" t="s">
        <v>169</v>
      </c>
      <c r="E3123" s="34" t="s">
        <v>172</v>
      </c>
      <c r="F3123" s="35">
        <v>0.95</v>
      </c>
      <c r="G3123" s="36">
        <v>0</v>
      </c>
      <c r="H3123" s="35">
        <v>0.95</v>
      </c>
      <c r="I3123" s="35">
        <v>0.5</v>
      </c>
      <c r="J3123">
        <v>28</v>
      </c>
      <c r="K3123">
        <v>3028</v>
      </c>
      <c r="L3123" s="37">
        <f t="shared" si="144"/>
        <v>26.599999999999998</v>
      </c>
      <c r="M3123" s="35">
        <f t="shared" si="145"/>
        <v>0</v>
      </c>
      <c r="N3123" s="35">
        <f t="shared" si="146"/>
        <v>12.599999999999998</v>
      </c>
    </row>
    <row r="3124" spans="1:14">
      <c r="A3124" s="33">
        <v>41390</v>
      </c>
      <c r="B3124" s="29">
        <v>2128</v>
      </c>
      <c r="C3124">
        <v>1</v>
      </c>
      <c r="D3124" s="34" t="s">
        <v>169</v>
      </c>
      <c r="E3124" s="34" t="s">
        <v>172</v>
      </c>
      <c r="F3124" s="35">
        <v>43.95</v>
      </c>
      <c r="G3124" s="36">
        <v>0</v>
      </c>
      <c r="H3124" s="35">
        <v>43.95</v>
      </c>
      <c r="I3124" s="35">
        <v>25.6</v>
      </c>
      <c r="J3124">
        <v>12</v>
      </c>
      <c r="K3124">
        <v>3028</v>
      </c>
      <c r="L3124" s="37">
        <f t="shared" si="144"/>
        <v>527.40000000000009</v>
      </c>
      <c r="M3124" s="35">
        <f t="shared" si="145"/>
        <v>0</v>
      </c>
      <c r="N3124" s="35">
        <f t="shared" si="146"/>
        <v>220.20000000000002</v>
      </c>
    </row>
    <row r="3125" spans="1:14">
      <c r="A3125" s="33">
        <v>41390</v>
      </c>
      <c r="B3125" s="29">
        <v>2129</v>
      </c>
      <c r="C3125">
        <v>38</v>
      </c>
      <c r="D3125" s="34" t="s">
        <v>170</v>
      </c>
      <c r="E3125" s="34" t="s">
        <v>172</v>
      </c>
      <c r="F3125" s="35">
        <v>24.95</v>
      </c>
      <c r="G3125" s="36">
        <v>0.1</v>
      </c>
      <c r="H3125" s="35">
        <v>22.46</v>
      </c>
      <c r="I3125" s="35">
        <v>11.48</v>
      </c>
      <c r="J3125">
        <v>3</v>
      </c>
      <c r="K3125">
        <v>3017</v>
      </c>
      <c r="L3125" s="37">
        <f t="shared" si="144"/>
        <v>67.38</v>
      </c>
      <c r="M3125" s="35">
        <f t="shared" si="145"/>
        <v>2.4899999999999984</v>
      </c>
      <c r="N3125" s="35">
        <f t="shared" si="146"/>
        <v>32.94</v>
      </c>
    </row>
    <row r="3126" spans="1:14">
      <c r="A3126" s="33">
        <v>41390</v>
      </c>
      <c r="B3126" s="29">
        <v>2130</v>
      </c>
      <c r="C3126">
        <v>28</v>
      </c>
      <c r="D3126" s="34" t="s">
        <v>169</v>
      </c>
      <c r="E3126" s="34" t="s">
        <v>172</v>
      </c>
      <c r="F3126" s="35">
        <v>0.95</v>
      </c>
      <c r="G3126" s="36">
        <v>0.1</v>
      </c>
      <c r="H3126" s="35">
        <v>0.86</v>
      </c>
      <c r="I3126" s="35">
        <v>0.5</v>
      </c>
      <c r="J3126">
        <v>27</v>
      </c>
      <c r="K3126">
        <v>3018</v>
      </c>
      <c r="L3126" s="37">
        <f t="shared" si="144"/>
        <v>23.22</v>
      </c>
      <c r="M3126" s="35">
        <f t="shared" si="145"/>
        <v>8.9999999999999969E-2</v>
      </c>
      <c r="N3126" s="35">
        <f t="shared" si="146"/>
        <v>9.7199999999999989</v>
      </c>
    </row>
    <row r="3127" spans="1:14">
      <c r="A3127" s="33">
        <v>41390</v>
      </c>
      <c r="B3127" s="29">
        <v>2131</v>
      </c>
      <c r="C3127">
        <v>35</v>
      </c>
      <c r="D3127" s="34" t="s">
        <v>169</v>
      </c>
      <c r="E3127" s="34" t="s">
        <v>172</v>
      </c>
      <c r="F3127" s="35">
        <v>0.95</v>
      </c>
      <c r="G3127" s="36">
        <v>0</v>
      </c>
      <c r="H3127" s="35">
        <v>0.95</v>
      </c>
      <c r="I3127" s="35">
        <v>0.47</v>
      </c>
      <c r="J3127">
        <v>1</v>
      </c>
      <c r="K3127">
        <v>3021</v>
      </c>
      <c r="L3127" s="37">
        <f t="shared" si="144"/>
        <v>0.95</v>
      </c>
      <c r="M3127" s="35">
        <f t="shared" si="145"/>
        <v>0</v>
      </c>
      <c r="N3127" s="35">
        <f t="shared" si="146"/>
        <v>0.48</v>
      </c>
    </row>
    <row r="3128" spans="1:14">
      <c r="A3128" s="33">
        <v>41390</v>
      </c>
      <c r="B3128" s="29">
        <v>2131</v>
      </c>
      <c r="C3128">
        <v>29</v>
      </c>
      <c r="D3128" s="34" t="s">
        <v>169</v>
      </c>
      <c r="E3128" s="34" t="s">
        <v>172</v>
      </c>
      <c r="F3128" s="35">
        <v>40.950000000000003</v>
      </c>
      <c r="G3128" s="36">
        <v>0</v>
      </c>
      <c r="H3128" s="35">
        <v>40.950000000000003</v>
      </c>
      <c r="I3128" s="35">
        <v>15.51</v>
      </c>
      <c r="J3128">
        <v>7</v>
      </c>
      <c r="K3128">
        <v>3021</v>
      </c>
      <c r="L3128" s="37">
        <f t="shared" si="144"/>
        <v>286.65000000000003</v>
      </c>
      <c r="M3128" s="35">
        <f t="shared" si="145"/>
        <v>0</v>
      </c>
      <c r="N3128" s="35">
        <f t="shared" si="146"/>
        <v>178.08000000000004</v>
      </c>
    </row>
    <row r="3129" spans="1:14">
      <c r="A3129" s="33">
        <v>41390</v>
      </c>
      <c r="B3129" s="29">
        <v>2132</v>
      </c>
      <c r="C3129">
        <v>24</v>
      </c>
      <c r="D3129" s="34" t="s">
        <v>170</v>
      </c>
      <c r="E3129" s="34" t="s">
        <v>172</v>
      </c>
      <c r="F3129" s="35">
        <v>27.95</v>
      </c>
      <c r="G3129" s="36">
        <v>0</v>
      </c>
      <c r="H3129" s="35">
        <v>27.95</v>
      </c>
      <c r="I3129" s="35">
        <v>16.8</v>
      </c>
      <c r="J3129">
        <v>17</v>
      </c>
      <c r="K3129">
        <v>3023</v>
      </c>
      <c r="L3129" s="37">
        <f t="shared" si="144"/>
        <v>475.15</v>
      </c>
      <c r="M3129" s="35">
        <f t="shared" si="145"/>
        <v>0</v>
      </c>
      <c r="N3129" s="35">
        <f t="shared" si="146"/>
        <v>189.54999999999998</v>
      </c>
    </row>
    <row r="3130" spans="1:14">
      <c r="A3130" s="33">
        <v>41390</v>
      </c>
      <c r="B3130" s="29">
        <v>2133</v>
      </c>
      <c r="C3130">
        <v>29</v>
      </c>
      <c r="D3130" s="34" t="s">
        <v>170</v>
      </c>
      <c r="E3130" s="34" t="s">
        <v>172</v>
      </c>
      <c r="F3130" s="35">
        <v>40.950000000000003</v>
      </c>
      <c r="G3130" s="36">
        <v>0</v>
      </c>
      <c r="H3130" s="35">
        <v>40.950000000000003</v>
      </c>
      <c r="I3130" s="35">
        <v>15.51</v>
      </c>
      <c r="J3130">
        <v>2</v>
      </c>
      <c r="K3130">
        <v>3011</v>
      </c>
      <c r="L3130" s="37">
        <f t="shared" si="144"/>
        <v>81.900000000000006</v>
      </c>
      <c r="M3130" s="35">
        <f t="shared" si="145"/>
        <v>0</v>
      </c>
      <c r="N3130" s="35">
        <f t="shared" si="146"/>
        <v>50.88000000000001</v>
      </c>
    </row>
    <row r="3131" spans="1:14">
      <c r="A3131" s="33">
        <v>41390</v>
      </c>
      <c r="B3131" s="29">
        <v>2134</v>
      </c>
      <c r="C3131">
        <v>46</v>
      </c>
      <c r="D3131" s="34" t="s">
        <v>170</v>
      </c>
      <c r="E3131" s="34" t="s">
        <v>172</v>
      </c>
      <c r="F3131" s="35">
        <v>55.95</v>
      </c>
      <c r="G3131" s="36">
        <v>0.1</v>
      </c>
      <c r="H3131" s="35">
        <v>50.36</v>
      </c>
      <c r="I3131" s="35">
        <v>32.47</v>
      </c>
      <c r="J3131">
        <v>17</v>
      </c>
      <c r="K3131">
        <v>3027</v>
      </c>
      <c r="L3131" s="37">
        <f t="shared" si="144"/>
        <v>856.12</v>
      </c>
      <c r="M3131" s="35">
        <f t="shared" si="145"/>
        <v>5.5900000000000034</v>
      </c>
      <c r="N3131" s="35">
        <f t="shared" si="146"/>
        <v>304.13</v>
      </c>
    </row>
    <row r="3132" spans="1:14">
      <c r="A3132" s="33">
        <v>41390</v>
      </c>
      <c r="B3132" s="29">
        <v>2135</v>
      </c>
      <c r="C3132">
        <v>23</v>
      </c>
      <c r="D3132" s="34" t="s">
        <v>169</v>
      </c>
      <c r="E3132" s="34" t="s">
        <v>172</v>
      </c>
      <c r="F3132" s="35">
        <v>2.95</v>
      </c>
      <c r="G3132" s="36">
        <v>0</v>
      </c>
      <c r="H3132" s="35">
        <v>2.95</v>
      </c>
      <c r="I3132" s="35">
        <v>1.68</v>
      </c>
      <c r="J3132">
        <v>9</v>
      </c>
      <c r="K3132">
        <v>3013</v>
      </c>
      <c r="L3132" s="37">
        <f t="shared" si="144"/>
        <v>26.55</v>
      </c>
      <c r="M3132" s="35">
        <f t="shared" si="145"/>
        <v>0</v>
      </c>
      <c r="N3132" s="35">
        <f t="shared" si="146"/>
        <v>11.430000000000001</v>
      </c>
    </row>
    <row r="3133" spans="1:14">
      <c r="A3133" s="33">
        <v>41390</v>
      </c>
      <c r="B3133" s="29">
        <v>2135</v>
      </c>
      <c r="C3133">
        <v>41</v>
      </c>
      <c r="D3133" s="34" t="s">
        <v>169</v>
      </c>
      <c r="E3133" s="34" t="s">
        <v>172</v>
      </c>
      <c r="F3133" s="35">
        <v>18.95</v>
      </c>
      <c r="G3133" s="36">
        <v>0</v>
      </c>
      <c r="H3133" s="35">
        <v>18.95</v>
      </c>
      <c r="I3133" s="35">
        <v>9.98</v>
      </c>
      <c r="J3133">
        <v>17</v>
      </c>
      <c r="K3133">
        <v>3013</v>
      </c>
      <c r="L3133" s="37">
        <f t="shared" si="144"/>
        <v>322.14999999999998</v>
      </c>
      <c r="M3133" s="35">
        <f t="shared" si="145"/>
        <v>0</v>
      </c>
      <c r="N3133" s="35">
        <f t="shared" si="146"/>
        <v>152.48999999999998</v>
      </c>
    </row>
    <row r="3134" spans="1:14">
      <c r="A3134" s="33">
        <v>41390</v>
      </c>
      <c r="B3134" s="29">
        <v>2136</v>
      </c>
      <c r="C3134">
        <v>50</v>
      </c>
      <c r="D3134" s="34" t="s">
        <v>169</v>
      </c>
      <c r="E3134" s="34" t="s">
        <v>172</v>
      </c>
      <c r="F3134" s="35">
        <v>24.95</v>
      </c>
      <c r="G3134" s="36">
        <v>0</v>
      </c>
      <c r="H3134" s="35">
        <v>24.95</v>
      </c>
      <c r="I3134" s="35">
        <v>12.14</v>
      </c>
      <c r="J3134">
        <v>1</v>
      </c>
      <c r="K3134">
        <v>3030</v>
      </c>
      <c r="L3134" s="37">
        <f t="shared" si="144"/>
        <v>24.95</v>
      </c>
      <c r="M3134" s="35">
        <f t="shared" si="145"/>
        <v>0</v>
      </c>
      <c r="N3134" s="35">
        <f t="shared" si="146"/>
        <v>12.809999999999999</v>
      </c>
    </row>
    <row r="3135" spans="1:14">
      <c r="A3135" s="33">
        <v>41390</v>
      </c>
      <c r="B3135" s="29">
        <v>2136</v>
      </c>
      <c r="C3135">
        <v>38</v>
      </c>
      <c r="D3135" s="34" t="s">
        <v>169</v>
      </c>
      <c r="E3135" s="34" t="s">
        <v>172</v>
      </c>
      <c r="F3135" s="35">
        <v>24.95</v>
      </c>
      <c r="G3135" s="36">
        <v>0</v>
      </c>
      <c r="H3135" s="35">
        <v>24.95</v>
      </c>
      <c r="I3135" s="35">
        <v>11.48</v>
      </c>
      <c r="J3135">
        <v>1</v>
      </c>
      <c r="K3135">
        <v>3030</v>
      </c>
      <c r="L3135" s="37">
        <f t="shared" si="144"/>
        <v>24.95</v>
      </c>
      <c r="M3135" s="35">
        <f t="shared" si="145"/>
        <v>0</v>
      </c>
      <c r="N3135" s="35">
        <f t="shared" si="146"/>
        <v>13.469999999999999</v>
      </c>
    </row>
    <row r="3136" spans="1:14">
      <c r="A3136" s="33">
        <v>41391</v>
      </c>
      <c r="B3136" s="29">
        <v>2137</v>
      </c>
      <c r="C3136">
        <v>10</v>
      </c>
      <c r="D3136" s="34" t="s">
        <v>173</v>
      </c>
      <c r="E3136" s="34" t="s">
        <v>168</v>
      </c>
      <c r="F3136" s="35">
        <v>34.950000000000003</v>
      </c>
      <c r="G3136" s="36">
        <v>0</v>
      </c>
      <c r="H3136" s="35">
        <v>34.950000000000003</v>
      </c>
      <c r="I3136" s="35">
        <v>22.13</v>
      </c>
      <c r="J3136">
        <v>21</v>
      </c>
      <c r="K3136">
        <v>3028</v>
      </c>
      <c r="L3136" s="37">
        <f t="shared" si="144"/>
        <v>733.95</v>
      </c>
      <c r="M3136" s="35">
        <f t="shared" si="145"/>
        <v>0</v>
      </c>
      <c r="N3136" s="35">
        <f t="shared" si="146"/>
        <v>269.22000000000008</v>
      </c>
    </row>
    <row r="3137" spans="1:14">
      <c r="A3137" s="33">
        <v>41391</v>
      </c>
      <c r="B3137" s="29">
        <v>2138</v>
      </c>
      <c r="C3137">
        <v>16</v>
      </c>
      <c r="D3137" s="34" t="s">
        <v>171</v>
      </c>
      <c r="E3137" s="34" t="s">
        <v>168</v>
      </c>
      <c r="F3137" s="35">
        <v>27.95</v>
      </c>
      <c r="G3137" s="36">
        <v>0</v>
      </c>
      <c r="H3137" s="35">
        <v>27.95</v>
      </c>
      <c r="I3137" s="35">
        <v>15.85</v>
      </c>
      <c r="J3137">
        <v>1</v>
      </c>
      <c r="K3137">
        <v>3013</v>
      </c>
      <c r="L3137" s="37">
        <f t="shared" si="144"/>
        <v>27.95</v>
      </c>
      <c r="M3137" s="35">
        <f t="shared" si="145"/>
        <v>0</v>
      </c>
      <c r="N3137" s="35">
        <f t="shared" si="146"/>
        <v>12.1</v>
      </c>
    </row>
    <row r="3138" spans="1:14">
      <c r="A3138" s="33">
        <v>41391</v>
      </c>
      <c r="B3138" s="29">
        <v>2139</v>
      </c>
      <c r="C3138">
        <v>18</v>
      </c>
      <c r="D3138" s="34" t="s">
        <v>173</v>
      </c>
      <c r="E3138" s="34" t="s">
        <v>168</v>
      </c>
      <c r="F3138" s="35">
        <v>54.95</v>
      </c>
      <c r="G3138" s="36">
        <v>0</v>
      </c>
      <c r="H3138" s="35">
        <v>54.95</v>
      </c>
      <c r="I3138" s="35">
        <v>26.65</v>
      </c>
      <c r="J3138">
        <v>27</v>
      </c>
      <c r="K3138">
        <v>3016</v>
      </c>
      <c r="L3138" s="37">
        <f t="shared" si="144"/>
        <v>1483.65</v>
      </c>
      <c r="M3138" s="35">
        <f t="shared" si="145"/>
        <v>0</v>
      </c>
      <c r="N3138" s="35">
        <f t="shared" si="146"/>
        <v>764.10000000000014</v>
      </c>
    </row>
    <row r="3139" spans="1:14">
      <c r="A3139" s="33">
        <v>41391</v>
      </c>
      <c r="B3139" s="29">
        <v>2139</v>
      </c>
      <c r="C3139">
        <v>49</v>
      </c>
      <c r="D3139" s="34" t="s">
        <v>173</v>
      </c>
      <c r="E3139" s="34" t="s">
        <v>168</v>
      </c>
      <c r="F3139" s="35">
        <v>63.95</v>
      </c>
      <c r="G3139" s="36">
        <v>0</v>
      </c>
      <c r="H3139" s="35">
        <v>63.95</v>
      </c>
      <c r="I3139" s="35">
        <v>27.1</v>
      </c>
      <c r="J3139">
        <v>4</v>
      </c>
      <c r="K3139">
        <v>3016</v>
      </c>
      <c r="L3139" s="37">
        <f t="shared" ref="L3139:L3202" si="147">H3139*J3139</f>
        <v>255.8</v>
      </c>
      <c r="M3139" s="35">
        <f t="shared" ref="M3139:M3202" si="148">F3139-H3139</f>
        <v>0</v>
      </c>
      <c r="N3139" s="35">
        <f t="shared" ref="N3139:N3202" si="149">(H3139-I3139)*J3139</f>
        <v>147.4</v>
      </c>
    </row>
    <row r="3140" spans="1:14">
      <c r="A3140" s="33">
        <v>41391</v>
      </c>
      <c r="B3140" s="29">
        <v>2140</v>
      </c>
      <c r="C3140">
        <v>25</v>
      </c>
      <c r="D3140" s="34" t="s">
        <v>173</v>
      </c>
      <c r="E3140" s="34" t="s">
        <v>168</v>
      </c>
      <c r="F3140" s="35">
        <v>0.95</v>
      </c>
      <c r="G3140" s="36">
        <v>0</v>
      </c>
      <c r="H3140" s="35">
        <v>0.95</v>
      </c>
      <c r="I3140" s="35">
        <v>0.35</v>
      </c>
      <c r="J3140">
        <v>27</v>
      </c>
      <c r="K3140">
        <v>3011</v>
      </c>
      <c r="L3140" s="37">
        <f t="shared" si="147"/>
        <v>25.65</v>
      </c>
      <c r="M3140" s="35">
        <f t="shared" si="148"/>
        <v>0</v>
      </c>
      <c r="N3140" s="35">
        <f t="shared" si="149"/>
        <v>16.2</v>
      </c>
    </row>
    <row r="3141" spans="1:14">
      <c r="A3141" s="33">
        <v>41391</v>
      </c>
      <c r="B3141" s="29">
        <v>2140</v>
      </c>
      <c r="C3141">
        <v>46</v>
      </c>
      <c r="D3141" s="34" t="s">
        <v>173</v>
      </c>
      <c r="E3141" s="34" t="s">
        <v>168</v>
      </c>
      <c r="F3141" s="35">
        <v>55.95</v>
      </c>
      <c r="G3141" s="36">
        <v>0</v>
      </c>
      <c r="H3141" s="35">
        <v>55.95</v>
      </c>
      <c r="I3141" s="35">
        <v>32.47</v>
      </c>
      <c r="J3141">
        <v>14</v>
      </c>
      <c r="K3141">
        <v>3011</v>
      </c>
      <c r="L3141" s="37">
        <f t="shared" si="147"/>
        <v>783.30000000000007</v>
      </c>
      <c r="M3141" s="35">
        <f t="shared" si="148"/>
        <v>0</v>
      </c>
      <c r="N3141" s="35">
        <f t="shared" si="149"/>
        <v>328.72</v>
      </c>
    </row>
    <row r="3142" spans="1:14">
      <c r="A3142" s="33">
        <v>41391</v>
      </c>
      <c r="B3142" s="29">
        <v>2141</v>
      </c>
      <c r="C3142">
        <v>2</v>
      </c>
      <c r="D3142" s="34" t="s">
        <v>173</v>
      </c>
      <c r="E3142" s="34" t="s">
        <v>168</v>
      </c>
      <c r="F3142" s="35">
        <v>44.95</v>
      </c>
      <c r="G3142" s="36">
        <v>0.1</v>
      </c>
      <c r="H3142" s="35">
        <v>40.46</v>
      </c>
      <c r="I3142" s="35">
        <v>27.95</v>
      </c>
      <c r="J3142">
        <v>4</v>
      </c>
      <c r="K3142">
        <v>3012</v>
      </c>
      <c r="L3142" s="37">
        <f t="shared" si="147"/>
        <v>161.84</v>
      </c>
      <c r="M3142" s="35">
        <f t="shared" si="148"/>
        <v>4.490000000000002</v>
      </c>
      <c r="N3142" s="35">
        <f t="shared" si="149"/>
        <v>50.040000000000006</v>
      </c>
    </row>
    <row r="3143" spans="1:14">
      <c r="A3143" s="33">
        <v>41391</v>
      </c>
      <c r="B3143" s="29">
        <v>2142</v>
      </c>
      <c r="C3143">
        <v>48</v>
      </c>
      <c r="D3143" s="34" t="s">
        <v>171</v>
      </c>
      <c r="E3143" s="34" t="s">
        <v>168</v>
      </c>
      <c r="F3143" s="35">
        <v>3.95</v>
      </c>
      <c r="G3143" s="36">
        <v>0</v>
      </c>
      <c r="H3143" s="35">
        <v>3.95</v>
      </c>
      <c r="I3143" s="35">
        <v>1.43</v>
      </c>
      <c r="J3143">
        <v>31</v>
      </c>
      <c r="K3143">
        <v>3015</v>
      </c>
      <c r="L3143" s="37">
        <f t="shared" si="147"/>
        <v>122.45</v>
      </c>
      <c r="M3143" s="35">
        <f t="shared" si="148"/>
        <v>0</v>
      </c>
      <c r="N3143" s="35">
        <f t="shared" si="149"/>
        <v>78.120000000000019</v>
      </c>
    </row>
    <row r="3144" spans="1:14">
      <c r="A3144" s="33">
        <v>41391</v>
      </c>
      <c r="B3144" s="29">
        <v>2143</v>
      </c>
      <c r="C3144">
        <v>37</v>
      </c>
      <c r="D3144" s="34" t="s">
        <v>173</v>
      </c>
      <c r="E3144" s="34" t="s">
        <v>168</v>
      </c>
      <c r="F3144" s="35">
        <v>24.95</v>
      </c>
      <c r="G3144" s="36">
        <v>0</v>
      </c>
      <c r="H3144" s="35">
        <v>24.95</v>
      </c>
      <c r="I3144" s="35">
        <v>9.3800000000000008</v>
      </c>
      <c r="J3144">
        <v>5</v>
      </c>
      <c r="K3144">
        <v>3031</v>
      </c>
      <c r="L3144" s="37">
        <f t="shared" si="147"/>
        <v>124.75</v>
      </c>
      <c r="M3144" s="35">
        <f t="shared" si="148"/>
        <v>0</v>
      </c>
      <c r="N3144" s="35">
        <f t="shared" si="149"/>
        <v>77.849999999999994</v>
      </c>
    </row>
    <row r="3145" spans="1:14">
      <c r="A3145" s="33">
        <v>41391</v>
      </c>
      <c r="B3145" s="29">
        <v>2144</v>
      </c>
      <c r="C3145">
        <v>20</v>
      </c>
      <c r="D3145" s="34" t="s">
        <v>171</v>
      </c>
      <c r="E3145" s="34" t="s">
        <v>168</v>
      </c>
      <c r="F3145" s="35">
        <v>16.95</v>
      </c>
      <c r="G3145" s="36">
        <v>0.1</v>
      </c>
      <c r="H3145" s="35">
        <v>15.26</v>
      </c>
      <c r="I3145" s="35">
        <v>6.76</v>
      </c>
      <c r="J3145">
        <v>16</v>
      </c>
      <c r="K3145">
        <v>3014</v>
      </c>
      <c r="L3145" s="37">
        <f t="shared" si="147"/>
        <v>244.16</v>
      </c>
      <c r="M3145" s="35">
        <f t="shared" si="148"/>
        <v>1.6899999999999995</v>
      </c>
      <c r="N3145" s="35">
        <f t="shared" si="149"/>
        <v>136</v>
      </c>
    </row>
    <row r="3146" spans="1:14">
      <c r="A3146" s="33">
        <v>41391</v>
      </c>
      <c r="B3146" s="29">
        <v>2145</v>
      </c>
      <c r="C3146">
        <v>45</v>
      </c>
      <c r="D3146" s="34" t="s">
        <v>173</v>
      </c>
      <c r="E3146" s="34" t="s">
        <v>168</v>
      </c>
      <c r="F3146" s="35">
        <v>38.950000000000003</v>
      </c>
      <c r="G3146" s="36">
        <v>0</v>
      </c>
      <c r="H3146" s="35">
        <v>38.950000000000003</v>
      </c>
      <c r="I3146" s="35">
        <v>22.33</v>
      </c>
      <c r="J3146">
        <v>2</v>
      </c>
      <c r="K3146">
        <v>3016</v>
      </c>
      <c r="L3146" s="37">
        <f t="shared" si="147"/>
        <v>77.900000000000006</v>
      </c>
      <c r="M3146" s="35">
        <f t="shared" si="148"/>
        <v>0</v>
      </c>
      <c r="N3146" s="35">
        <f t="shared" si="149"/>
        <v>33.240000000000009</v>
      </c>
    </row>
    <row r="3147" spans="1:14">
      <c r="A3147" s="33">
        <v>41391</v>
      </c>
      <c r="B3147" s="29">
        <v>2145</v>
      </c>
      <c r="C3147">
        <v>36</v>
      </c>
      <c r="D3147" s="34" t="s">
        <v>173</v>
      </c>
      <c r="E3147" s="34" t="s">
        <v>168</v>
      </c>
      <c r="F3147" s="35">
        <v>26.95</v>
      </c>
      <c r="G3147" s="36">
        <v>0</v>
      </c>
      <c r="H3147" s="35">
        <v>26.95</v>
      </c>
      <c r="I3147" s="35">
        <v>12.53</v>
      </c>
      <c r="J3147">
        <v>31</v>
      </c>
      <c r="K3147">
        <v>3016</v>
      </c>
      <c r="L3147" s="37">
        <f t="shared" si="147"/>
        <v>835.44999999999993</v>
      </c>
      <c r="M3147" s="35">
        <f t="shared" si="148"/>
        <v>0</v>
      </c>
      <c r="N3147" s="35">
        <f t="shared" si="149"/>
        <v>447.02</v>
      </c>
    </row>
    <row r="3148" spans="1:14">
      <c r="A3148" s="33">
        <v>41391</v>
      </c>
      <c r="B3148" s="29">
        <v>2146</v>
      </c>
      <c r="C3148">
        <v>22</v>
      </c>
      <c r="D3148" s="34" t="s">
        <v>171</v>
      </c>
      <c r="E3148" s="34" t="s">
        <v>168</v>
      </c>
      <c r="F3148" s="35">
        <v>0.95</v>
      </c>
      <c r="G3148" s="36">
        <v>0</v>
      </c>
      <c r="H3148" s="35">
        <v>0.95</v>
      </c>
      <c r="I3148" s="35">
        <v>0.56999999999999995</v>
      </c>
      <c r="J3148">
        <v>27</v>
      </c>
      <c r="K3148">
        <v>3030</v>
      </c>
      <c r="L3148" s="37">
        <f t="shared" si="147"/>
        <v>25.65</v>
      </c>
      <c r="M3148" s="35">
        <f t="shared" si="148"/>
        <v>0</v>
      </c>
      <c r="N3148" s="35">
        <f t="shared" si="149"/>
        <v>10.26</v>
      </c>
    </row>
    <row r="3149" spans="1:14">
      <c r="A3149" s="33">
        <v>41391</v>
      </c>
      <c r="B3149" s="29">
        <v>2147</v>
      </c>
      <c r="C3149">
        <v>39</v>
      </c>
      <c r="D3149" s="34" t="s">
        <v>173</v>
      </c>
      <c r="E3149" s="34" t="s">
        <v>168</v>
      </c>
      <c r="F3149" s="35">
        <v>26.95</v>
      </c>
      <c r="G3149" s="36">
        <v>0</v>
      </c>
      <c r="H3149" s="35">
        <v>26.95</v>
      </c>
      <c r="I3149" s="35">
        <v>12.24</v>
      </c>
      <c r="J3149">
        <v>5</v>
      </c>
      <c r="K3149">
        <v>3031</v>
      </c>
      <c r="L3149" s="37">
        <f t="shared" si="147"/>
        <v>134.75</v>
      </c>
      <c r="M3149" s="35">
        <f t="shared" si="148"/>
        <v>0</v>
      </c>
      <c r="N3149" s="35">
        <f t="shared" si="149"/>
        <v>73.55</v>
      </c>
    </row>
    <row r="3150" spans="1:14">
      <c r="A3150" s="33">
        <v>41392</v>
      </c>
      <c r="B3150" s="29">
        <v>2148</v>
      </c>
      <c r="C3150">
        <v>12</v>
      </c>
      <c r="D3150" s="34" t="s">
        <v>171</v>
      </c>
      <c r="E3150" s="34" t="s">
        <v>168</v>
      </c>
      <c r="F3150" s="35">
        <v>47.95</v>
      </c>
      <c r="G3150" s="36">
        <v>0</v>
      </c>
      <c r="H3150" s="35">
        <v>47.95</v>
      </c>
      <c r="I3150" s="35">
        <v>20.7</v>
      </c>
      <c r="J3150">
        <v>2</v>
      </c>
      <c r="K3150">
        <v>3010</v>
      </c>
      <c r="L3150" s="37">
        <f t="shared" si="147"/>
        <v>95.9</v>
      </c>
      <c r="M3150" s="35">
        <f t="shared" si="148"/>
        <v>0</v>
      </c>
      <c r="N3150" s="35">
        <f t="shared" si="149"/>
        <v>54.500000000000007</v>
      </c>
    </row>
    <row r="3151" spans="1:14">
      <c r="A3151" s="33">
        <v>41392</v>
      </c>
      <c r="B3151" s="29">
        <v>2148</v>
      </c>
      <c r="C3151">
        <v>47</v>
      </c>
      <c r="D3151" s="34" t="s">
        <v>171</v>
      </c>
      <c r="E3151" s="34" t="s">
        <v>168</v>
      </c>
      <c r="F3151" s="35">
        <v>28.95</v>
      </c>
      <c r="G3151" s="36">
        <v>0</v>
      </c>
      <c r="H3151" s="35">
        <v>28.95</v>
      </c>
      <c r="I3151" s="35">
        <v>8.86</v>
      </c>
      <c r="J3151">
        <v>10</v>
      </c>
      <c r="K3151">
        <v>3010</v>
      </c>
      <c r="L3151" s="37">
        <f t="shared" si="147"/>
        <v>289.5</v>
      </c>
      <c r="M3151" s="35">
        <f t="shared" si="148"/>
        <v>0</v>
      </c>
      <c r="N3151" s="35">
        <f t="shared" si="149"/>
        <v>200.9</v>
      </c>
    </row>
    <row r="3152" spans="1:14">
      <c r="A3152" s="33">
        <v>41392</v>
      </c>
      <c r="B3152" s="29">
        <v>2149</v>
      </c>
      <c r="C3152">
        <v>16</v>
      </c>
      <c r="D3152" s="34" t="s">
        <v>171</v>
      </c>
      <c r="E3152" s="34" t="s">
        <v>168</v>
      </c>
      <c r="F3152" s="35">
        <v>27.95</v>
      </c>
      <c r="G3152" s="36">
        <v>0</v>
      </c>
      <c r="H3152" s="35">
        <v>27.95</v>
      </c>
      <c r="I3152" s="35">
        <v>15.85</v>
      </c>
      <c r="J3152">
        <v>6</v>
      </c>
      <c r="K3152">
        <v>3026</v>
      </c>
      <c r="L3152" s="37">
        <f t="shared" si="147"/>
        <v>167.7</v>
      </c>
      <c r="M3152" s="35">
        <f t="shared" si="148"/>
        <v>0</v>
      </c>
      <c r="N3152" s="35">
        <f t="shared" si="149"/>
        <v>72.599999999999994</v>
      </c>
    </row>
    <row r="3153" spans="1:14">
      <c r="A3153" s="33">
        <v>41392</v>
      </c>
      <c r="B3153" s="29">
        <v>2150</v>
      </c>
      <c r="C3153">
        <v>11</v>
      </c>
      <c r="D3153" s="34" t="s">
        <v>173</v>
      </c>
      <c r="E3153" s="34" t="s">
        <v>168</v>
      </c>
      <c r="F3153" s="35">
        <v>65.95</v>
      </c>
      <c r="G3153" s="36">
        <v>0.1</v>
      </c>
      <c r="H3153" s="35">
        <v>59.36</v>
      </c>
      <c r="I3153" s="35">
        <v>37.97</v>
      </c>
      <c r="J3153">
        <v>25</v>
      </c>
      <c r="K3153">
        <v>3030</v>
      </c>
      <c r="L3153" s="37">
        <f t="shared" si="147"/>
        <v>1484</v>
      </c>
      <c r="M3153" s="35">
        <f t="shared" si="148"/>
        <v>6.5900000000000034</v>
      </c>
      <c r="N3153" s="35">
        <f t="shared" si="149"/>
        <v>534.75</v>
      </c>
    </row>
    <row r="3154" spans="1:14">
      <c r="A3154" s="33">
        <v>41392</v>
      </c>
      <c r="B3154" s="29">
        <v>2151</v>
      </c>
      <c r="C3154">
        <v>9</v>
      </c>
      <c r="D3154" s="34" t="s">
        <v>167</v>
      </c>
      <c r="E3154" s="34" t="s">
        <v>168</v>
      </c>
      <c r="F3154" s="35">
        <v>48.95</v>
      </c>
      <c r="G3154" s="36">
        <v>0</v>
      </c>
      <c r="H3154" s="35">
        <v>48.95</v>
      </c>
      <c r="I3154" s="35">
        <v>24.52</v>
      </c>
      <c r="J3154">
        <v>4</v>
      </c>
      <c r="K3154">
        <v>3019</v>
      </c>
      <c r="L3154" s="37">
        <f t="shared" si="147"/>
        <v>195.8</v>
      </c>
      <c r="M3154" s="35">
        <f t="shared" si="148"/>
        <v>0</v>
      </c>
      <c r="N3154" s="35">
        <f t="shared" si="149"/>
        <v>97.720000000000013</v>
      </c>
    </row>
    <row r="3155" spans="1:14">
      <c r="A3155" s="33">
        <v>41392</v>
      </c>
      <c r="B3155" s="29">
        <v>2152</v>
      </c>
      <c r="C3155">
        <v>9</v>
      </c>
      <c r="D3155" s="34" t="s">
        <v>173</v>
      </c>
      <c r="E3155" s="34" t="s">
        <v>168</v>
      </c>
      <c r="F3155" s="35">
        <v>48.95</v>
      </c>
      <c r="G3155" s="36">
        <v>0</v>
      </c>
      <c r="H3155" s="35">
        <v>48.95</v>
      </c>
      <c r="I3155" s="35">
        <v>24.52</v>
      </c>
      <c r="J3155">
        <v>22</v>
      </c>
      <c r="K3155">
        <v>3021</v>
      </c>
      <c r="L3155" s="37">
        <f t="shared" si="147"/>
        <v>1076.9000000000001</v>
      </c>
      <c r="M3155" s="35">
        <f t="shared" si="148"/>
        <v>0</v>
      </c>
      <c r="N3155" s="35">
        <f t="shared" si="149"/>
        <v>537.46</v>
      </c>
    </row>
    <row r="3156" spans="1:14">
      <c r="A3156" s="33">
        <v>41392</v>
      </c>
      <c r="B3156" s="29">
        <v>2153</v>
      </c>
      <c r="C3156">
        <v>37</v>
      </c>
      <c r="D3156" s="34" t="s">
        <v>167</v>
      </c>
      <c r="E3156" s="34" t="s">
        <v>168</v>
      </c>
      <c r="F3156" s="35">
        <v>24.95</v>
      </c>
      <c r="G3156" s="36">
        <v>0</v>
      </c>
      <c r="H3156" s="35">
        <v>24.95</v>
      </c>
      <c r="I3156" s="35">
        <v>9.3800000000000008</v>
      </c>
      <c r="J3156">
        <v>5</v>
      </c>
      <c r="K3156">
        <v>3015</v>
      </c>
      <c r="L3156" s="37">
        <f t="shared" si="147"/>
        <v>124.75</v>
      </c>
      <c r="M3156" s="35">
        <f t="shared" si="148"/>
        <v>0</v>
      </c>
      <c r="N3156" s="35">
        <f t="shared" si="149"/>
        <v>77.849999999999994</v>
      </c>
    </row>
    <row r="3157" spans="1:14">
      <c r="A3157" s="33">
        <v>41392</v>
      </c>
      <c r="B3157" s="29">
        <v>2153</v>
      </c>
      <c r="C3157">
        <v>10</v>
      </c>
      <c r="D3157" s="34" t="s">
        <v>167</v>
      </c>
      <c r="E3157" s="34" t="s">
        <v>168</v>
      </c>
      <c r="F3157" s="35">
        <v>34.950000000000003</v>
      </c>
      <c r="G3157" s="36">
        <v>0</v>
      </c>
      <c r="H3157" s="35">
        <v>34.950000000000003</v>
      </c>
      <c r="I3157" s="35">
        <v>22.13</v>
      </c>
      <c r="J3157">
        <v>2</v>
      </c>
      <c r="K3157">
        <v>3015</v>
      </c>
      <c r="L3157" s="37">
        <f t="shared" si="147"/>
        <v>69.900000000000006</v>
      </c>
      <c r="M3157" s="35">
        <f t="shared" si="148"/>
        <v>0</v>
      </c>
      <c r="N3157" s="35">
        <f t="shared" si="149"/>
        <v>25.640000000000008</v>
      </c>
    </row>
    <row r="3158" spans="1:14">
      <c r="A3158" s="33">
        <v>41392</v>
      </c>
      <c r="B3158" s="29">
        <v>2154</v>
      </c>
      <c r="C3158">
        <v>1</v>
      </c>
      <c r="D3158" s="34" t="s">
        <v>171</v>
      </c>
      <c r="E3158" s="34" t="s">
        <v>168</v>
      </c>
      <c r="F3158" s="35">
        <v>43.95</v>
      </c>
      <c r="G3158" s="36">
        <v>0</v>
      </c>
      <c r="H3158" s="35">
        <v>43.95</v>
      </c>
      <c r="I3158" s="35">
        <v>25.6</v>
      </c>
      <c r="J3158">
        <v>2</v>
      </c>
      <c r="K3158">
        <v>3016</v>
      </c>
      <c r="L3158" s="37">
        <f t="shared" si="147"/>
        <v>87.9</v>
      </c>
      <c r="M3158" s="35">
        <f t="shared" si="148"/>
        <v>0</v>
      </c>
      <c r="N3158" s="35">
        <f t="shared" si="149"/>
        <v>36.700000000000003</v>
      </c>
    </row>
    <row r="3159" spans="1:14">
      <c r="A3159" s="33">
        <v>41392</v>
      </c>
      <c r="B3159" s="29">
        <v>2155</v>
      </c>
      <c r="C3159">
        <v>5</v>
      </c>
      <c r="D3159" s="34" t="s">
        <v>173</v>
      </c>
      <c r="E3159" s="34" t="s">
        <v>168</v>
      </c>
      <c r="F3159" s="35">
        <v>24.95</v>
      </c>
      <c r="G3159" s="36">
        <v>0</v>
      </c>
      <c r="H3159" s="35">
        <v>24.95</v>
      </c>
      <c r="I3159" s="35">
        <v>12.27</v>
      </c>
      <c r="J3159">
        <v>9</v>
      </c>
      <c r="K3159">
        <v>3032</v>
      </c>
      <c r="L3159" s="37">
        <f t="shared" si="147"/>
        <v>224.54999999999998</v>
      </c>
      <c r="M3159" s="35">
        <f t="shared" si="148"/>
        <v>0</v>
      </c>
      <c r="N3159" s="35">
        <f t="shared" si="149"/>
        <v>114.12</v>
      </c>
    </row>
    <row r="3160" spans="1:14">
      <c r="A3160" s="33">
        <v>41392</v>
      </c>
      <c r="B3160" s="29">
        <v>2156</v>
      </c>
      <c r="C3160">
        <v>43</v>
      </c>
      <c r="D3160" s="34" t="s">
        <v>167</v>
      </c>
      <c r="E3160" s="34" t="s">
        <v>168</v>
      </c>
      <c r="F3160" s="35">
        <v>11.95</v>
      </c>
      <c r="G3160" s="36">
        <v>0</v>
      </c>
      <c r="H3160" s="35">
        <v>11.95</v>
      </c>
      <c r="I3160" s="35">
        <v>3.32</v>
      </c>
      <c r="J3160">
        <v>5</v>
      </c>
      <c r="K3160">
        <v>3018</v>
      </c>
      <c r="L3160" s="37">
        <f t="shared" si="147"/>
        <v>59.75</v>
      </c>
      <c r="M3160" s="35">
        <f t="shared" si="148"/>
        <v>0</v>
      </c>
      <c r="N3160" s="35">
        <f t="shared" si="149"/>
        <v>43.149999999999991</v>
      </c>
    </row>
    <row r="3161" spans="1:14">
      <c r="A3161" s="33">
        <v>41392</v>
      </c>
      <c r="B3161" s="29">
        <v>2156</v>
      </c>
      <c r="C3161">
        <v>50</v>
      </c>
      <c r="D3161" s="34" t="s">
        <v>167</v>
      </c>
      <c r="E3161" s="34" t="s">
        <v>168</v>
      </c>
      <c r="F3161" s="35">
        <v>24.95</v>
      </c>
      <c r="G3161" s="36">
        <v>0</v>
      </c>
      <c r="H3161" s="35">
        <v>24.95</v>
      </c>
      <c r="I3161" s="35">
        <v>12.14</v>
      </c>
      <c r="J3161">
        <v>1</v>
      </c>
      <c r="K3161">
        <v>3018</v>
      </c>
      <c r="L3161" s="37">
        <f t="shared" si="147"/>
        <v>24.95</v>
      </c>
      <c r="M3161" s="35">
        <f t="shared" si="148"/>
        <v>0</v>
      </c>
      <c r="N3161" s="35">
        <f t="shared" si="149"/>
        <v>12.809999999999999</v>
      </c>
    </row>
    <row r="3162" spans="1:14">
      <c r="A3162" s="33">
        <v>41392</v>
      </c>
      <c r="B3162" s="29">
        <v>2157</v>
      </c>
      <c r="C3162">
        <v>35</v>
      </c>
      <c r="D3162" s="34" t="s">
        <v>171</v>
      </c>
      <c r="E3162" s="34" t="s">
        <v>168</v>
      </c>
      <c r="F3162" s="35">
        <v>0.95</v>
      </c>
      <c r="G3162" s="36">
        <v>0</v>
      </c>
      <c r="H3162" s="35">
        <v>0.95</v>
      </c>
      <c r="I3162" s="35">
        <v>0.47</v>
      </c>
      <c r="J3162">
        <v>36</v>
      </c>
      <c r="K3162">
        <v>3032</v>
      </c>
      <c r="L3162" s="37">
        <f t="shared" si="147"/>
        <v>34.199999999999996</v>
      </c>
      <c r="M3162" s="35">
        <f t="shared" si="148"/>
        <v>0</v>
      </c>
      <c r="N3162" s="35">
        <f t="shared" si="149"/>
        <v>17.28</v>
      </c>
    </row>
    <row r="3163" spans="1:14">
      <c r="A3163" s="33">
        <v>41392</v>
      </c>
      <c r="B3163" s="29">
        <v>2158</v>
      </c>
      <c r="C3163">
        <v>15</v>
      </c>
      <c r="D3163" s="34" t="s">
        <v>167</v>
      </c>
      <c r="E3163" s="34" t="s">
        <v>168</v>
      </c>
      <c r="F3163" s="35">
        <v>28.95</v>
      </c>
      <c r="G3163" s="36">
        <v>0</v>
      </c>
      <c r="H3163" s="35">
        <v>28.95</v>
      </c>
      <c r="I3163" s="35">
        <v>17.53</v>
      </c>
      <c r="J3163">
        <v>42</v>
      </c>
      <c r="K3163">
        <v>3015</v>
      </c>
      <c r="L3163" s="37">
        <f t="shared" si="147"/>
        <v>1215.8999999999999</v>
      </c>
      <c r="M3163" s="35">
        <f t="shared" si="148"/>
        <v>0</v>
      </c>
      <c r="N3163" s="35">
        <f t="shared" si="149"/>
        <v>479.63999999999993</v>
      </c>
    </row>
    <row r="3164" spans="1:14">
      <c r="A3164" s="33">
        <v>41392</v>
      </c>
      <c r="B3164" s="29">
        <v>2158</v>
      </c>
      <c r="C3164">
        <v>29</v>
      </c>
      <c r="D3164" s="34" t="s">
        <v>167</v>
      </c>
      <c r="E3164" s="34" t="s">
        <v>168</v>
      </c>
      <c r="F3164" s="35">
        <v>40.950000000000003</v>
      </c>
      <c r="G3164" s="36">
        <v>0</v>
      </c>
      <c r="H3164" s="35">
        <v>40.950000000000003</v>
      </c>
      <c r="I3164" s="35">
        <v>15.51</v>
      </c>
      <c r="J3164">
        <v>2</v>
      </c>
      <c r="K3164">
        <v>3015</v>
      </c>
      <c r="L3164" s="37">
        <f t="shared" si="147"/>
        <v>81.900000000000006</v>
      </c>
      <c r="M3164" s="35">
        <f t="shared" si="148"/>
        <v>0</v>
      </c>
      <c r="N3164" s="35">
        <f t="shared" si="149"/>
        <v>50.88000000000001</v>
      </c>
    </row>
    <row r="3165" spans="1:14">
      <c r="A3165" s="33">
        <v>41392</v>
      </c>
      <c r="B3165" s="29">
        <v>2159</v>
      </c>
      <c r="C3165">
        <v>38</v>
      </c>
      <c r="D3165" s="34" t="s">
        <v>173</v>
      </c>
      <c r="E3165" s="34" t="s">
        <v>168</v>
      </c>
      <c r="F3165" s="35">
        <v>24.95</v>
      </c>
      <c r="G3165" s="36">
        <v>0</v>
      </c>
      <c r="H3165" s="35">
        <v>24.95</v>
      </c>
      <c r="I3165" s="35">
        <v>11.48</v>
      </c>
      <c r="J3165">
        <v>4</v>
      </c>
      <c r="K3165">
        <v>3031</v>
      </c>
      <c r="L3165" s="37">
        <f t="shared" si="147"/>
        <v>99.8</v>
      </c>
      <c r="M3165" s="35">
        <f t="shared" si="148"/>
        <v>0</v>
      </c>
      <c r="N3165" s="35">
        <f t="shared" si="149"/>
        <v>53.879999999999995</v>
      </c>
    </row>
    <row r="3166" spans="1:14">
      <c r="A3166" s="33">
        <v>41392</v>
      </c>
      <c r="B3166" s="29">
        <v>2160</v>
      </c>
      <c r="C3166">
        <v>44</v>
      </c>
      <c r="D3166" s="34" t="s">
        <v>167</v>
      </c>
      <c r="E3166" s="34" t="s">
        <v>168</v>
      </c>
      <c r="F3166" s="35">
        <v>38.950000000000003</v>
      </c>
      <c r="G3166" s="36">
        <v>0</v>
      </c>
      <c r="H3166" s="35">
        <v>38.950000000000003</v>
      </c>
      <c r="I3166" s="35">
        <v>24.76</v>
      </c>
      <c r="J3166">
        <v>12</v>
      </c>
      <c r="K3166">
        <v>3020</v>
      </c>
      <c r="L3166" s="37">
        <f t="shared" si="147"/>
        <v>467.40000000000003</v>
      </c>
      <c r="M3166" s="35">
        <f t="shared" si="148"/>
        <v>0</v>
      </c>
      <c r="N3166" s="35">
        <f t="shared" si="149"/>
        <v>170.28000000000003</v>
      </c>
    </row>
    <row r="3167" spans="1:14">
      <c r="A3167" s="33">
        <v>41392</v>
      </c>
      <c r="B3167" s="29">
        <v>2161</v>
      </c>
      <c r="C3167">
        <v>41</v>
      </c>
      <c r="D3167" s="34" t="s">
        <v>171</v>
      </c>
      <c r="E3167" s="34" t="s">
        <v>168</v>
      </c>
      <c r="F3167" s="35">
        <v>18.95</v>
      </c>
      <c r="G3167" s="36">
        <v>0.1</v>
      </c>
      <c r="H3167" s="35">
        <v>17.059999999999999</v>
      </c>
      <c r="I3167" s="35">
        <v>9.98</v>
      </c>
      <c r="J3167">
        <v>31</v>
      </c>
      <c r="K3167">
        <v>3026</v>
      </c>
      <c r="L3167" s="37">
        <f t="shared" si="147"/>
        <v>528.86</v>
      </c>
      <c r="M3167" s="35">
        <f t="shared" si="148"/>
        <v>1.8900000000000006</v>
      </c>
      <c r="N3167" s="35">
        <f t="shared" si="149"/>
        <v>219.47999999999996</v>
      </c>
    </row>
    <row r="3168" spans="1:14">
      <c r="A3168" s="33">
        <v>41392</v>
      </c>
      <c r="B3168" s="29">
        <v>2162</v>
      </c>
      <c r="C3168">
        <v>30</v>
      </c>
      <c r="D3168" s="34" t="s">
        <v>173</v>
      </c>
      <c r="E3168" s="34" t="s">
        <v>168</v>
      </c>
      <c r="F3168" s="35">
        <v>10.95</v>
      </c>
      <c r="G3168" s="36">
        <v>0</v>
      </c>
      <c r="H3168" s="35">
        <v>10.95</v>
      </c>
      <c r="I3168" s="35">
        <v>4.8</v>
      </c>
      <c r="J3168">
        <v>31</v>
      </c>
      <c r="K3168">
        <v>3015</v>
      </c>
      <c r="L3168" s="37">
        <f t="shared" si="147"/>
        <v>339.45</v>
      </c>
      <c r="M3168" s="35">
        <f t="shared" si="148"/>
        <v>0</v>
      </c>
      <c r="N3168" s="35">
        <f t="shared" si="149"/>
        <v>190.64999999999998</v>
      </c>
    </row>
    <row r="3169" spans="1:14">
      <c r="A3169" s="33">
        <v>41392</v>
      </c>
      <c r="B3169" s="29">
        <v>2163</v>
      </c>
      <c r="C3169">
        <v>16</v>
      </c>
      <c r="D3169" s="34" t="s">
        <v>167</v>
      </c>
      <c r="E3169" s="34" t="s">
        <v>168</v>
      </c>
      <c r="F3169" s="35">
        <v>27.95</v>
      </c>
      <c r="G3169" s="36">
        <v>0</v>
      </c>
      <c r="H3169" s="35">
        <v>27.95</v>
      </c>
      <c r="I3169" s="35">
        <v>15.85</v>
      </c>
      <c r="J3169">
        <v>4</v>
      </c>
      <c r="K3169">
        <v>3014</v>
      </c>
      <c r="L3169" s="37">
        <f t="shared" si="147"/>
        <v>111.8</v>
      </c>
      <c r="M3169" s="35">
        <f t="shared" si="148"/>
        <v>0</v>
      </c>
      <c r="N3169" s="35">
        <f t="shared" si="149"/>
        <v>48.4</v>
      </c>
    </row>
    <row r="3170" spans="1:14">
      <c r="A3170" s="33">
        <v>41392</v>
      </c>
      <c r="B3170" s="29">
        <v>2163</v>
      </c>
      <c r="C3170">
        <v>3</v>
      </c>
      <c r="D3170" s="34" t="s">
        <v>167</v>
      </c>
      <c r="E3170" s="34" t="s">
        <v>168</v>
      </c>
      <c r="F3170" s="35">
        <v>59.95</v>
      </c>
      <c r="G3170" s="36">
        <v>0</v>
      </c>
      <c r="H3170" s="35">
        <v>59.95</v>
      </c>
      <c r="I3170" s="35">
        <v>28.73</v>
      </c>
      <c r="J3170">
        <v>2</v>
      </c>
      <c r="K3170">
        <v>3014</v>
      </c>
      <c r="L3170" s="37">
        <f t="shared" si="147"/>
        <v>119.9</v>
      </c>
      <c r="M3170" s="35">
        <f t="shared" si="148"/>
        <v>0</v>
      </c>
      <c r="N3170" s="35">
        <f t="shared" si="149"/>
        <v>62.440000000000005</v>
      </c>
    </row>
    <row r="3171" spans="1:14">
      <c r="A3171" s="33">
        <v>41392</v>
      </c>
      <c r="B3171" s="29">
        <v>2164</v>
      </c>
      <c r="C3171">
        <v>42</v>
      </c>
      <c r="D3171" s="34" t="s">
        <v>171</v>
      </c>
      <c r="E3171" s="34" t="s">
        <v>168</v>
      </c>
      <c r="F3171" s="35">
        <v>35.950000000000003</v>
      </c>
      <c r="G3171" s="36">
        <v>0</v>
      </c>
      <c r="H3171" s="35">
        <v>35.950000000000003</v>
      </c>
      <c r="I3171" s="35">
        <v>20.25</v>
      </c>
      <c r="J3171">
        <v>2</v>
      </c>
      <c r="K3171">
        <v>3027</v>
      </c>
      <c r="L3171" s="37">
        <f t="shared" si="147"/>
        <v>71.900000000000006</v>
      </c>
      <c r="M3171" s="35">
        <f t="shared" si="148"/>
        <v>0</v>
      </c>
      <c r="N3171" s="35">
        <f t="shared" si="149"/>
        <v>31.400000000000006</v>
      </c>
    </row>
    <row r="3172" spans="1:14">
      <c r="A3172" s="33">
        <v>41392</v>
      </c>
      <c r="B3172" s="29">
        <v>2165</v>
      </c>
      <c r="C3172">
        <v>28</v>
      </c>
      <c r="D3172" s="34" t="s">
        <v>173</v>
      </c>
      <c r="E3172" s="34" t="s">
        <v>168</v>
      </c>
      <c r="F3172" s="35">
        <v>0.95</v>
      </c>
      <c r="G3172" s="36">
        <v>0</v>
      </c>
      <c r="H3172" s="35">
        <v>0.95</v>
      </c>
      <c r="I3172" s="35">
        <v>0.5</v>
      </c>
      <c r="J3172">
        <v>25</v>
      </c>
      <c r="K3172">
        <v>3019</v>
      </c>
      <c r="L3172" s="37">
        <f t="shared" si="147"/>
        <v>23.75</v>
      </c>
      <c r="M3172" s="35">
        <f t="shared" si="148"/>
        <v>0</v>
      </c>
      <c r="N3172" s="35">
        <f t="shared" si="149"/>
        <v>11.249999999999998</v>
      </c>
    </row>
    <row r="3173" spans="1:14">
      <c r="A3173" s="33">
        <v>41392</v>
      </c>
      <c r="B3173" s="29">
        <v>2165</v>
      </c>
      <c r="C3173">
        <v>27</v>
      </c>
      <c r="D3173" s="34" t="s">
        <v>173</v>
      </c>
      <c r="E3173" s="34" t="s">
        <v>168</v>
      </c>
      <c r="F3173" s="35">
        <v>4.95</v>
      </c>
      <c r="G3173" s="36">
        <v>0</v>
      </c>
      <c r="H3173" s="35">
        <v>4.95</v>
      </c>
      <c r="I3173" s="35">
        <v>1.82</v>
      </c>
      <c r="J3173">
        <v>11</v>
      </c>
      <c r="K3173">
        <v>3019</v>
      </c>
      <c r="L3173" s="37">
        <f t="shared" si="147"/>
        <v>54.45</v>
      </c>
      <c r="M3173" s="35">
        <f t="shared" si="148"/>
        <v>0</v>
      </c>
      <c r="N3173" s="35">
        <f t="shared" si="149"/>
        <v>34.43</v>
      </c>
    </row>
    <row r="3174" spans="1:14">
      <c r="A3174" s="33">
        <v>41392</v>
      </c>
      <c r="B3174" s="29">
        <v>2166</v>
      </c>
      <c r="C3174">
        <v>17</v>
      </c>
      <c r="D3174" s="34" t="s">
        <v>167</v>
      </c>
      <c r="E3174" s="34" t="s">
        <v>168</v>
      </c>
      <c r="F3174" s="35">
        <v>49.95</v>
      </c>
      <c r="G3174" s="36">
        <v>0</v>
      </c>
      <c r="H3174" s="35">
        <v>49.95</v>
      </c>
      <c r="I3174" s="35">
        <v>23.93</v>
      </c>
      <c r="J3174">
        <v>47</v>
      </c>
      <c r="K3174">
        <v>3032</v>
      </c>
      <c r="L3174" s="37">
        <f t="shared" si="147"/>
        <v>2347.65</v>
      </c>
      <c r="M3174" s="35">
        <f t="shared" si="148"/>
        <v>0</v>
      </c>
      <c r="N3174" s="35">
        <f t="shared" si="149"/>
        <v>1222.94</v>
      </c>
    </row>
    <row r="3175" spans="1:14">
      <c r="A3175" s="33">
        <v>41392</v>
      </c>
      <c r="B3175" s="29">
        <v>2167</v>
      </c>
      <c r="C3175">
        <v>13</v>
      </c>
      <c r="D3175" s="34" t="s">
        <v>173</v>
      </c>
      <c r="E3175" s="34" t="s">
        <v>168</v>
      </c>
      <c r="F3175" s="35">
        <v>26.95</v>
      </c>
      <c r="G3175" s="36">
        <v>0.2</v>
      </c>
      <c r="H3175" s="35">
        <v>21.56</v>
      </c>
      <c r="I3175" s="35">
        <v>13.26</v>
      </c>
      <c r="J3175">
        <v>4</v>
      </c>
      <c r="K3175">
        <v>3015</v>
      </c>
      <c r="L3175" s="37">
        <f t="shared" si="147"/>
        <v>86.24</v>
      </c>
      <c r="M3175" s="35">
        <f t="shared" si="148"/>
        <v>5.3900000000000006</v>
      </c>
      <c r="N3175" s="35">
        <f t="shared" si="149"/>
        <v>33.199999999999996</v>
      </c>
    </row>
    <row r="3176" spans="1:14">
      <c r="A3176" s="33">
        <v>41392</v>
      </c>
      <c r="B3176" s="29">
        <v>2167</v>
      </c>
      <c r="C3176">
        <v>33</v>
      </c>
      <c r="D3176" s="34" t="s">
        <v>173</v>
      </c>
      <c r="E3176" s="34" t="s">
        <v>168</v>
      </c>
      <c r="F3176" s="35">
        <v>19.95</v>
      </c>
      <c r="G3176" s="36">
        <v>0</v>
      </c>
      <c r="H3176" s="35">
        <v>19.95</v>
      </c>
      <c r="I3176" s="35">
        <v>9.7799999999999994</v>
      </c>
      <c r="J3176">
        <v>38</v>
      </c>
      <c r="K3176">
        <v>3015</v>
      </c>
      <c r="L3176" s="37">
        <f t="shared" si="147"/>
        <v>758.1</v>
      </c>
      <c r="M3176" s="35">
        <f t="shared" si="148"/>
        <v>0</v>
      </c>
      <c r="N3176" s="35">
        <f t="shared" si="149"/>
        <v>386.46</v>
      </c>
    </row>
    <row r="3177" spans="1:14">
      <c r="A3177" s="33">
        <v>41392</v>
      </c>
      <c r="B3177" s="29">
        <v>2168</v>
      </c>
      <c r="C3177">
        <v>3</v>
      </c>
      <c r="D3177" s="34" t="s">
        <v>171</v>
      </c>
      <c r="E3177" s="34" t="s">
        <v>168</v>
      </c>
      <c r="F3177" s="35">
        <v>59.95</v>
      </c>
      <c r="G3177" s="36">
        <v>0.1</v>
      </c>
      <c r="H3177" s="35">
        <v>53.96</v>
      </c>
      <c r="I3177" s="35">
        <v>28.73</v>
      </c>
      <c r="J3177">
        <v>1</v>
      </c>
      <c r="K3177">
        <v>3027</v>
      </c>
      <c r="L3177" s="37">
        <f t="shared" si="147"/>
        <v>53.96</v>
      </c>
      <c r="M3177" s="35">
        <f t="shared" si="148"/>
        <v>5.990000000000002</v>
      </c>
      <c r="N3177" s="35">
        <f t="shared" si="149"/>
        <v>25.23</v>
      </c>
    </row>
    <row r="3178" spans="1:14">
      <c r="A3178" s="33">
        <v>41392</v>
      </c>
      <c r="B3178" s="29">
        <v>2169</v>
      </c>
      <c r="C3178">
        <v>25</v>
      </c>
      <c r="D3178" s="34" t="s">
        <v>167</v>
      </c>
      <c r="E3178" s="34" t="s">
        <v>168</v>
      </c>
      <c r="F3178" s="35">
        <v>0.95</v>
      </c>
      <c r="G3178" s="36">
        <v>0</v>
      </c>
      <c r="H3178" s="35">
        <v>0.95</v>
      </c>
      <c r="I3178" s="35">
        <v>0.35</v>
      </c>
      <c r="J3178">
        <v>4</v>
      </c>
      <c r="K3178">
        <v>3019</v>
      </c>
      <c r="L3178" s="37">
        <f t="shared" si="147"/>
        <v>3.8</v>
      </c>
      <c r="M3178" s="35">
        <f t="shared" si="148"/>
        <v>0</v>
      </c>
      <c r="N3178" s="35">
        <f t="shared" si="149"/>
        <v>2.4</v>
      </c>
    </row>
    <row r="3179" spans="1:14">
      <c r="A3179" s="33">
        <v>41392</v>
      </c>
      <c r="B3179" s="29">
        <v>2170</v>
      </c>
      <c r="C3179">
        <v>6</v>
      </c>
      <c r="D3179" s="34" t="s">
        <v>171</v>
      </c>
      <c r="E3179" s="34" t="s">
        <v>168</v>
      </c>
      <c r="F3179" s="35">
        <v>55.95</v>
      </c>
      <c r="G3179" s="36">
        <v>0</v>
      </c>
      <c r="H3179" s="35">
        <v>55.95</v>
      </c>
      <c r="I3179" s="35">
        <v>16.059999999999999</v>
      </c>
      <c r="J3179">
        <v>37</v>
      </c>
      <c r="K3179">
        <v>3010</v>
      </c>
      <c r="L3179" s="37">
        <f t="shared" si="147"/>
        <v>2070.15</v>
      </c>
      <c r="M3179" s="35">
        <f t="shared" si="148"/>
        <v>0</v>
      </c>
      <c r="N3179" s="35">
        <f t="shared" si="149"/>
        <v>1475.93</v>
      </c>
    </row>
    <row r="3180" spans="1:14">
      <c r="A3180" s="33">
        <v>41392</v>
      </c>
      <c r="B3180" s="29">
        <v>2171</v>
      </c>
      <c r="C3180">
        <v>2</v>
      </c>
      <c r="D3180" s="34" t="s">
        <v>167</v>
      </c>
      <c r="E3180" s="34" t="s">
        <v>168</v>
      </c>
      <c r="F3180" s="35">
        <v>44.95</v>
      </c>
      <c r="G3180" s="36">
        <v>0</v>
      </c>
      <c r="H3180" s="35">
        <v>44.95</v>
      </c>
      <c r="I3180" s="35">
        <v>27.95</v>
      </c>
      <c r="J3180">
        <v>2</v>
      </c>
      <c r="K3180">
        <v>3025</v>
      </c>
      <c r="L3180" s="37">
        <f t="shared" si="147"/>
        <v>89.9</v>
      </c>
      <c r="M3180" s="35">
        <f t="shared" si="148"/>
        <v>0</v>
      </c>
      <c r="N3180" s="35">
        <f t="shared" si="149"/>
        <v>34.000000000000007</v>
      </c>
    </row>
    <row r="3181" spans="1:14">
      <c r="A3181" s="33">
        <v>41392</v>
      </c>
      <c r="B3181" s="29">
        <v>2172</v>
      </c>
      <c r="C3181">
        <v>18</v>
      </c>
      <c r="D3181" s="34" t="s">
        <v>167</v>
      </c>
      <c r="E3181" s="34" t="s">
        <v>168</v>
      </c>
      <c r="F3181" s="35">
        <v>54.95</v>
      </c>
      <c r="G3181" s="36">
        <v>0</v>
      </c>
      <c r="H3181" s="35">
        <v>54.95</v>
      </c>
      <c r="I3181" s="35">
        <v>26.65</v>
      </c>
      <c r="J3181">
        <v>25</v>
      </c>
      <c r="K3181">
        <v>3033</v>
      </c>
      <c r="L3181" s="37">
        <f t="shared" si="147"/>
        <v>1373.75</v>
      </c>
      <c r="M3181" s="35">
        <f t="shared" si="148"/>
        <v>0</v>
      </c>
      <c r="N3181" s="35">
        <f t="shared" si="149"/>
        <v>707.50000000000011</v>
      </c>
    </row>
    <row r="3182" spans="1:14">
      <c r="A3182" s="33">
        <v>41392</v>
      </c>
      <c r="B3182" s="29">
        <v>2173</v>
      </c>
      <c r="C3182">
        <v>20</v>
      </c>
      <c r="D3182" s="34" t="s">
        <v>173</v>
      </c>
      <c r="E3182" s="34" t="s">
        <v>168</v>
      </c>
      <c r="F3182" s="35">
        <v>16.95</v>
      </c>
      <c r="G3182" s="36">
        <v>0</v>
      </c>
      <c r="H3182" s="35">
        <v>16.95</v>
      </c>
      <c r="I3182" s="35">
        <v>6.76</v>
      </c>
      <c r="J3182">
        <v>2</v>
      </c>
      <c r="K3182">
        <v>3030</v>
      </c>
      <c r="L3182" s="37">
        <f t="shared" si="147"/>
        <v>33.9</v>
      </c>
      <c r="M3182" s="35">
        <f t="shared" si="148"/>
        <v>0</v>
      </c>
      <c r="N3182" s="35">
        <f t="shared" si="149"/>
        <v>20.38</v>
      </c>
    </row>
    <row r="3183" spans="1:14">
      <c r="A3183" s="33">
        <v>41392</v>
      </c>
      <c r="B3183" s="29">
        <v>2174</v>
      </c>
      <c r="C3183">
        <v>38</v>
      </c>
      <c r="D3183" s="34" t="s">
        <v>167</v>
      </c>
      <c r="E3183" s="34" t="s">
        <v>168</v>
      </c>
      <c r="F3183" s="35">
        <v>24.95</v>
      </c>
      <c r="G3183" s="36">
        <v>0</v>
      </c>
      <c r="H3183" s="35">
        <v>24.95</v>
      </c>
      <c r="I3183" s="35">
        <v>11.48</v>
      </c>
      <c r="J3183">
        <v>6</v>
      </c>
      <c r="K3183">
        <v>3020</v>
      </c>
      <c r="L3183" s="37">
        <f t="shared" si="147"/>
        <v>149.69999999999999</v>
      </c>
      <c r="M3183" s="35">
        <f t="shared" si="148"/>
        <v>0</v>
      </c>
      <c r="N3183" s="35">
        <f t="shared" si="149"/>
        <v>80.819999999999993</v>
      </c>
    </row>
    <row r="3184" spans="1:14">
      <c r="A3184" s="33">
        <v>41392</v>
      </c>
      <c r="B3184" s="29">
        <v>2174</v>
      </c>
      <c r="C3184">
        <v>21</v>
      </c>
      <c r="D3184" s="34" t="s">
        <v>167</v>
      </c>
      <c r="E3184" s="34" t="s">
        <v>168</v>
      </c>
      <c r="F3184" s="35">
        <v>26.95</v>
      </c>
      <c r="G3184" s="36">
        <v>0</v>
      </c>
      <c r="H3184" s="35">
        <v>26.95</v>
      </c>
      <c r="I3184" s="35">
        <v>12.42</v>
      </c>
      <c r="J3184">
        <v>14</v>
      </c>
      <c r="K3184">
        <v>3020</v>
      </c>
      <c r="L3184" s="37">
        <f t="shared" si="147"/>
        <v>377.3</v>
      </c>
      <c r="M3184" s="35">
        <f t="shared" si="148"/>
        <v>0</v>
      </c>
      <c r="N3184" s="35">
        <f t="shared" si="149"/>
        <v>203.42</v>
      </c>
    </row>
    <row r="3185" spans="1:14">
      <c r="A3185" s="33">
        <v>41392</v>
      </c>
      <c r="B3185" s="29">
        <v>2175</v>
      </c>
      <c r="C3185">
        <v>22</v>
      </c>
      <c r="D3185" s="34" t="s">
        <v>167</v>
      </c>
      <c r="E3185" s="34" t="s">
        <v>168</v>
      </c>
      <c r="F3185" s="35">
        <v>0.95</v>
      </c>
      <c r="G3185" s="36">
        <v>0</v>
      </c>
      <c r="H3185" s="35">
        <v>0.95</v>
      </c>
      <c r="I3185" s="35">
        <v>0.56999999999999995</v>
      </c>
      <c r="J3185">
        <v>7</v>
      </c>
      <c r="K3185">
        <v>3012</v>
      </c>
      <c r="L3185" s="37">
        <f t="shared" si="147"/>
        <v>6.6499999999999995</v>
      </c>
      <c r="M3185" s="35">
        <f t="shared" si="148"/>
        <v>0</v>
      </c>
      <c r="N3185" s="35">
        <f t="shared" si="149"/>
        <v>2.66</v>
      </c>
    </row>
    <row r="3186" spans="1:14">
      <c r="A3186" s="33">
        <v>41392</v>
      </c>
      <c r="B3186" s="29">
        <v>2175</v>
      </c>
      <c r="C3186">
        <v>44</v>
      </c>
      <c r="D3186" s="34" t="s">
        <v>167</v>
      </c>
      <c r="E3186" s="34" t="s">
        <v>168</v>
      </c>
      <c r="F3186" s="35">
        <v>38.950000000000003</v>
      </c>
      <c r="G3186" s="36">
        <v>0.1</v>
      </c>
      <c r="H3186" s="35">
        <v>35.06</v>
      </c>
      <c r="I3186" s="35">
        <v>24.76</v>
      </c>
      <c r="J3186">
        <v>39</v>
      </c>
      <c r="K3186">
        <v>3012</v>
      </c>
      <c r="L3186" s="37">
        <f t="shared" si="147"/>
        <v>1367.3400000000001</v>
      </c>
      <c r="M3186" s="35">
        <f t="shared" si="148"/>
        <v>3.8900000000000006</v>
      </c>
      <c r="N3186" s="35">
        <f t="shared" si="149"/>
        <v>401.70000000000005</v>
      </c>
    </row>
    <row r="3187" spans="1:14">
      <c r="A3187" s="33">
        <v>41392</v>
      </c>
      <c r="B3187" s="29">
        <v>2176</v>
      </c>
      <c r="C3187">
        <v>7</v>
      </c>
      <c r="D3187" s="34" t="s">
        <v>171</v>
      </c>
      <c r="E3187" s="34" t="s">
        <v>168</v>
      </c>
      <c r="F3187" s="35">
        <v>20.95</v>
      </c>
      <c r="G3187" s="36">
        <v>0</v>
      </c>
      <c r="H3187" s="35">
        <v>20.95</v>
      </c>
      <c r="I3187" s="35">
        <v>10.039999999999999</v>
      </c>
      <c r="J3187">
        <v>2</v>
      </c>
      <c r="K3187">
        <v>3020</v>
      </c>
      <c r="L3187" s="37">
        <f t="shared" si="147"/>
        <v>41.9</v>
      </c>
      <c r="M3187" s="35">
        <f t="shared" si="148"/>
        <v>0</v>
      </c>
      <c r="N3187" s="35">
        <f t="shared" si="149"/>
        <v>21.82</v>
      </c>
    </row>
    <row r="3188" spans="1:14">
      <c r="A3188" s="33">
        <v>41392</v>
      </c>
      <c r="B3188" s="29">
        <v>2176</v>
      </c>
      <c r="C3188">
        <v>9</v>
      </c>
      <c r="D3188" s="34" t="s">
        <v>171</v>
      </c>
      <c r="E3188" s="34" t="s">
        <v>168</v>
      </c>
      <c r="F3188" s="35">
        <v>48.95</v>
      </c>
      <c r="G3188" s="36">
        <v>0</v>
      </c>
      <c r="H3188" s="35">
        <v>48.95</v>
      </c>
      <c r="I3188" s="35">
        <v>24.52</v>
      </c>
      <c r="J3188">
        <v>11</v>
      </c>
      <c r="K3188">
        <v>3020</v>
      </c>
      <c r="L3188" s="37">
        <f t="shared" si="147"/>
        <v>538.45000000000005</v>
      </c>
      <c r="M3188" s="35">
        <f t="shared" si="148"/>
        <v>0</v>
      </c>
      <c r="N3188" s="35">
        <f t="shared" si="149"/>
        <v>268.73</v>
      </c>
    </row>
    <row r="3189" spans="1:14">
      <c r="A3189" s="33">
        <v>41392</v>
      </c>
      <c r="B3189" s="29">
        <v>2177</v>
      </c>
      <c r="C3189">
        <v>38</v>
      </c>
      <c r="D3189" s="34" t="s">
        <v>171</v>
      </c>
      <c r="E3189" s="34" t="s">
        <v>168</v>
      </c>
      <c r="F3189" s="35">
        <v>24.95</v>
      </c>
      <c r="G3189" s="36">
        <v>0</v>
      </c>
      <c r="H3189" s="35">
        <v>24.95</v>
      </c>
      <c r="I3189" s="35">
        <v>11.48</v>
      </c>
      <c r="J3189">
        <v>1</v>
      </c>
      <c r="K3189">
        <v>3018</v>
      </c>
      <c r="L3189" s="37">
        <f t="shared" si="147"/>
        <v>24.95</v>
      </c>
      <c r="M3189" s="35">
        <f t="shared" si="148"/>
        <v>0</v>
      </c>
      <c r="N3189" s="35">
        <f t="shared" si="149"/>
        <v>13.469999999999999</v>
      </c>
    </row>
    <row r="3190" spans="1:14">
      <c r="A3190" s="33">
        <v>41392</v>
      </c>
      <c r="B3190" s="29">
        <v>2178</v>
      </c>
      <c r="C3190">
        <v>5</v>
      </c>
      <c r="D3190" s="34" t="s">
        <v>173</v>
      </c>
      <c r="E3190" s="34" t="s">
        <v>168</v>
      </c>
      <c r="F3190" s="35">
        <v>24.95</v>
      </c>
      <c r="G3190" s="36">
        <v>0.2</v>
      </c>
      <c r="H3190" s="35">
        <v>19.96</v>
      </c>
      <c r="I3190" s="35">
        <v>12.27</v>
      </c>
      <c r="J3190">
        <v>7</v>
      </c>
      <c r="K3190">
        <v>3016</v>
      </c>
      <c r="L3190" s="37">
        <f t="shared" si="147"/>
        <v>139.72</v>
      </c>
      <c r="M3190" s="35">
        <f t="shared" si="148"/>
        <v>4.9899999999999984</v>
      </c>
      <c r="N3190" s="35">
        <f t="shared" si="149"/>
        <v>53.830000000000013</v>
      </c>
    </row>
    <row r="3191" spans="1:14">
      <c r="A3191" s="33">
        <v>41392</v>
      </c>
      <c r="B3191" s="29">
        <v>2179</v>
      </c>
      <c r="C3191">
        <v>33</v>
      </c>
      <c r="D3191" s="34" t="s">
        <v>167</v>
      </c>
      <c r="E3191" s="34" t="s">
        <v>168</v>
      </c>
      <c r="F3191" s="35">
        <v>19.95</v>
      </c>
      <c r="G3191" s="36">
        <v>0</v>
      </c>
      <c r="H3191" s="35">
        <v>19.95</v>
      </c>
      <c r="I3191" s="35">
        <v>9.7799999999999994</v>
      </c>
      <c r="J3191">
        <v>5</v>
      </c>
      <c r="K3191">
        <v>3032</v>
      </c>
      <c r="L3191" s="37">
        <f t="shared" si="147"/>
        <v>99.75</v>
      </c>
      <c r="M3191" s="35">
        <f t="shared" si="148"/>
        <v>0</v>
      </c>
      <c r="N3191" s="35">
        <f t="shared" si="149"/>
        <v>50.85</v>
      </c>
    </row>
    <row r="3192" spans="1:14">
      <c r="A3192" s="33">
        <v>41392</v>
      </c>
      <c r="B3192" s="29">
        <v>2180</v>
      </c>
      <c r="C3192">
        <v>15</v>
      </c>
      <c r="D3192" s="34" t="s">
        <v>171</v>
      </c>
      <c r="E3192" s="34" t="s">
        <v>168</v>
      </c>
      <c r="F3192" s="35">
        <v>28.95</v>
      </c>
      <c r="G3192" s="36">
        <v>0</v>
      </c>
      <c r="H3192" s="35">
        <v>28.95</v>
      </c>
      <c r="I3192" s="35">
        <v>17.53</v>
      </c>
      <c r="J3192">
        <v>6</v>
      </c>
      <c r="K3192">
        <v>3027</v>
      </c>
      <c r="L3192" s="37">
        <f t="shared" si="147"/>
        <v>173.7</v>
      </c>
      <c r="M3192" s="35">
        <f t="shared" si="148"/>
        <v>0</v>
      </c>
      <c r="N3192" s="35">
        <f t="shared" si="149"/>
        <v>68.519999999999982</v>
      </c>
    </row>
    <row r="3193" spans="1:14">
      <c r="A3193" s="33">
        <v>41392</v>
      </c>
      <c r="B3193" s="29">
        <v>2180</v>
      </c>
      <c r="C3193">
        <v>9</v>
      </c>
      <c r="D3193" s="34" t="s">
        <v>171</v>
      </c>
      <c r="E3193" s="34" t="s">
        <v>168</v>
      </c>
      <c r="F3193" s="35">
        <v>48.95</v>
      </c>
      <c r="G3193" s="36">
        <v>0</v>
      </c>
      <c r="H3193" s="35">
        <v>48.95</v>
      </c>
      <c r="I3193" s="35">
        <v>24.52</v>
      </c>
      <c r="J3193">
        <v>33</v>
      </c>
      <c r="K3193">
        <v>3027</v>
      </c>
      <c r="L3193" s="37">
        <f t="shared" si="147"/>
        <v>1615.3500000000001</v>
      </c>
      <c r="M3193" s="35">
        <f t="shared" si="148"/>
        <v>0</v>
      </c>
      <c r="N3193" s="35">
        <f t="shared" si="149"/>
        <v>806.19</v>
      </c>
    </row>
    <row r="3194" spans="1:14">
      <c r="A3194" s="33">
        <v>41392</v>
      </c>
      <c r="B3194" s="29">
        <v>2181</v>
      </c>
      <c r="C3194">
        <v>24</v>
      </c>
      <c r="D3194" s="34" t="s">
        <v>173</v>
      </c>
      <c r="E3194" s="34" t="s">
        <v>168</v>
      </c>
      <c r="F3194" s="35">
        <v>27.95</v>
      </c>
      <c r="G3194" s="36">
        <v>0.1</v>
      </c>
      <c r="H3194" s="35">
        <v>25.16</v>
      </c>
      <c r="I3194" s="35">
        <v>16.8</v>
      </c>
      <c r="J3194">
        <v>28</v>
      </c>
      <c r="K3194">
        <v>3015</v>
      </c>
      <c r="L3194" s="37">
        <f t="shared" si="147"/>
        <v>704.48</v>
      </c>
      <c r="M3194" s="35">
        <f t="shared" si="148"/>
        <v>2.7899999999999991</v>
      </c>
      <c r="N3194" s="35">
        <f t="shared" si="149"/>
        <v>234.07999999999998</v>
      </c>
    </row>
    <row r="3195" spans="1:14">
      <c r="A3195" s="33">
        <v>41392</v>
      </c>
      <c r="B3195" s="29">
        <v>2181</v>
      </c>
      <c r="C3195">
        <v>27</v>
      </c>
      <c r="D3195" s="34" t="s">
        <v>173</v>
      </c>
      <c r="E3195" s="34" t="s">
        <v>168</v>
      </c>
      <c r="F3195" s="35">
        <v>4.95</v>
      </c>
      <c r="G3195" s="36">
        <v>0.1</v>
      </c>
      <c r="H3195" s="35">
        <v>4.46</v>
      </c>
      <c r="I3195" s="35">
        <v>1.82</v>
      </c>
      <c r="J3195">
        <v>5</v>
      </c>
      <c r="K3195">
        <v>3015</v>
      </c>
      <c r="L3195" s="37">
        <f t="shared" si="147"/>
        <v>22.3</v>
      </c>
      <c r="M3195" s="35">
        <f t="shared" si="148"/>
        <v>0.49000000000000021</v>
      </c>
      <c r="N3195" s="35">
        <f t="shared" si="149"/>
        <v>13.2</v>
      </c>
    </row>
    <row r="3196" spans="1:14">
      <c r="A3196" s="33">
        <v>41392</v>
      </c>
      <c r="B3196" s="29">
        <v>2182</v>
      </c>
      <c r="C3196">
        <v>8</v>
      </c>
      <c r="D3196" s="34" t="s">
        <v>171</v>
      </c>
      <c r="E3196" s="34" t="s">
        <v>168</v>
      </c>
      <c r="F3196" s="35">
        <v>7.95</v>
      </c>
      <c r="G3196" s="36">
        <v>0</v>
      </c>
      <c r="H3196" s="35">
        <v>7.95</v>
      </c>
      <c r="I3196" s="35">
        <v>4.53</v>
      </c>
      <c r="J3196">
        <v>37</v>
      </c>
      <c r="K3196">
        <v>3023</v>
      </c>
      <c r="L3196" s="37">
        <f t="shared" si="147"/>
        <v>294.15000000000003</v>
      </c>
      <c r="M3196" s="35">
        <f t="shared" si="148"/>
        <v>0</v>
      </c>
      <c r="N3196" s="35">
        <f t="shared" si="149"/>
        <v>126.53999999999999</v>
      </c>
    </row>
    <row r="3197" spans="1:14">
      <c r="A3197" s="33">
        <v>41392</v>
      </c>
      <c r="B3197" s="29">
        <v>2183</v>
      </c>
      <c r="C3197">
        <v>6</v>
      </c>
      <c r="D3197" s="34" t="s">
        <v>167</v>
      </c>
      <c r="E3197" s="34" t="s">
        <v>168</v>
      </c>
      <c r="F3197" s="35">
        <v>55.95</v>
      </c>
      <c r="G3197" s="36">
        <v>0.2</v>
      </c>
      <c r="H3197" s="35">
        <v>44.76</v>
      </c>
      <c r="I3197" s="35">
        <v>16.059999999999999</v>
      </c>
      <c r="J3197">
        <v>34</v>
      </c>
      <c r="K3197">
        <v>3026</v>
      </c>
      <c r="L3197" s="37">
        <f t="shared" si="147"/>
        <v>1521.84</v>
      </c>
      <c r="M3197" s="35">
        <f t="shared" si="148"/>
        <v>11.190000000000005</v>
      </c>
      <c r="N3197" s="35">
        <f t="shared" si="149"/>
        <v>975.8</v>
      </c>
    </row>
    <row r="3198" spans="1:14">
      <c r="A3198" s="33">
        <v>41392</v>
      </c>
      <c r="B3198" s="29">
        <v>2184</v>
      </c>
      <c r="C3198">
        <v>21</v>
      </c>
      <c r="D3198" s="34" t="s">
        <v>171</v>
      </c>
      <c r="E3198" s="34" t="s">
        <v>168</v>
      </c>
      <c r="F3198" s="35">
        <v>26.95</v>
      </c>
      <c r="G3198" s="36">
        <v>0</v>
      </c>
      <c r="H3198" s="35">
        <v>26.95</v>
      </c>
      <c r="I3198" s="35">
        <v>12.42</v>
      </c>
      <c r="J3198">
        <v>14</v>
      </c>
      <c r="K3198">
        <v>3031</v>
      </c>
      <c r="L3198" s="37">
        <f t="shared" si="147"/>
        <v>377.3</v>
      </c>
      <c r="M3198" s="35">
        <f t="shared" si="148"/>
        <v>0</v>
      </c>
      <c r="N3198" s="35">
        <f t="shared" si="149"/>
        <v>203.42</v>
      </c>
    </row>
    <row r="3199" spans="1:14">
      <c r="A3199" s="33">
        <v>41392</v>
      </c>
      <c r="B3199" s="29">
        <v>2184</v>
      </c>
      <c r="C3199">
        <v>45</v>
      </c>
      <c r="D3199" s="34" t="s">
        <v>171</v>
      </c>
      <c r="E3199" s="34" t="s">
        <v>168</v>
      </c>
      <c r="F3199" s="35">
        <v>38.950000000000003</v>
      </c>
      <c r="G3199" s="36">
        <v>0</v>
      </c>
      <c r="H3199" s="35">
        <v>38.950000000000003</v>
      </c>
      <c r="I3199" s="35">
        <v>22.33</v>
      </c>
      <c r="J3199">
        <v>5</v>
      </c>
      <c r="K3199">
        <v>3031</v>
      </c>
      <c r="L3199" s="37">
        <f t="shared" si="147"/>
        <v>194.75</v>
      </c>
      <c r="M3199" s="35">
        <f t="shared" si="148"/>
        <v>0</v>
      </c>
      <c r="N3199" s="35">
        <f t="shared" si="149"/>
        <v>83.100000000000023</v>
      </c>
    </row>
    <row r="3200" spans="1:14">
      <c r="A3200" s="33">
        <v>41392</v>
      </c>
      <c r="B3200" s="29">
        <v>2185</v>
      </c>
      <c r="C3200">
        <v>50</v>
      </c>
      <c r="D3200" s="34" t="s">
        <v>173</v>
      </c>
      <c r="E3200" s="34" t="s">
        <v>168</v>
      </c>
      <c r="F3200" s="35">
        <v>24.95</v>
      </c>
      <c r="G3200" s="36">
        <v>0</v>
      </c>
      <c r="H3200" s="35">
        <v>24.95</v>
      </c>
      <c r="I3200" s="35">
        <v>12.14</v>
      </c>
      <c r="J3200">
        <v>2</v>
      </c>
      <c r="K3200">
        <v>3028</v>
      </c>
      <c r="L3200" s="37">
        <f t="shared" si="147"/>
        <v>49.9</v>
      </c>
      <c r="M3200" s="35">
        <f t="shared" si="148"/>
        <v>0</v>
      </c>
      <c r="N3200" s="35">
        <f t="shared" si="149"/>
        <v>25.619999999999997</v>
      </c>
    </row>
    <row r="3201" spans="1:14">
      <c r="A3201" s="33">
        <v>41392</v>
      </c>
      <c r="B3201" s="29">
        <v>2185</v>
      </c>
      <c r="C3201">
        <v>6</v>
      </c>
      <c r="D3201" s="34" t="s">
        <v>173</v>
      </c>
      <c r="E3201" s="34" t="s">
        <v>168</v>
      </c>
      <c r="F3201" s="35">
        <v>55.95</v>
      </c>
      <c r="G3201" s="36">
        <v>0</v>
      </c>
      <c r="H3201" s="35">
        <v>55.95</v>
      </c>
      <c r="I3201" s="35">
        <v>16.059999999999999</v>
      </c>
      <c r="J3201">
        <v>23</v>
      </c>
      <c r="K3201">
        <v>3028</v>
      </c>
      <c r="L3201" s="37">
        <f t="shared" si="147"/>
        <v>1286.8500000000001</v>
      </c>
      <c r="M3201" s="35">
        <f t="shared" si="148"/>
        <v>0</v>
      </c>
      <c r="N3201" s="35">
        <f t="shared" si="149"/>
        <v>917.47</v>
      </c>
    </row>
    <row r="3202" spans="1:14">
      <c r="A3202" s="33">
        <v>41392</v>
      </c>
      <c r="B3202" s="29">
        <v>2186</v>
      </c>
      <c r="C3202">
        <v>1</v>
      </c>
      <c r="D3202" s="34" t="s">
        <v>167</v>
      </c>
      <c r="E3202" s="34" t="s">
        <v>168</v>
      </c>
      <c r="F3202" s="35">
        <v>43.95</v>
      </c>
      <c r="G3202" s="36">
        <v>0</v>
      </c>
      <c r="H3202" s="35">
        <v>43.95</v>
      </c>
      <c r="I3202" s="35">
        <v>25.6</v>
      </c>
      <c r="J3202">
        <v>7</v>
      </c>
      <c r="K3202">
        <v>3028</v>
      </c>
      <c r="L3202" s="37">
        <f t="shared" si="147"/>
        <v>307.65000000000003</v>
      </c>
      <c r="M3202" s="35">
        <f t="shared" si="148"/>
        <v>0</v>
      </c>
      <c r="N3202" s="35">
        <f t="shared" si="149"/>
        <v>128.45000000000002</v>
      </c>
    </row>
    <row r="3203" spans="1:14">
      <c r="A3203" s="33">
        <v>41392</v>
      </c>
      <c r="B3203" s="29">
        <v>2186</v>
      </c>
      <c r="C3203">
        <v>41</v>
      </c>
      <c r="D3203" s="34" t="s">
        <v>167</v>
      </c>
      <c r="E3203" s="34" t="s">
        <v>168</v>
      </c>
      <c r="F3203" s="35">
        <v>18.95</v>
      </c>
      <c r="G3203" s="36">
        <v>0</v>
      </c>
      <c r="H3203" s="35">
        <v>18.95</v>
      </c>
      <c r="I3203" s="35">
        <v>9.98</v>
      </c>
      <c r="J3203">
        <v>20</v>
      </c>
      <c r="K3203">
        <v>3028</v>
      </c>
      <c r="L3203" s="37">
        <f t="shared" ref="L3203:L3266" si="150">H3203*J3203</f>
        <v>379</v>
      </c>
      <c r="M3203" s="35">
        <f t="shared" ref="M3203:M3266" si="151">F3203-H3203</f>
        <v>0</v>
      </c>
      <c r="N3203" s="35">
        <f t="shared" ref="N3203:N3266" si="152">(H3203-I3203)*J3203</f>
        <v>179.39999999999998</v>
      </c>
    </row>
    <row r="3204" spans="1:14">
      <c r="A3204" s="33">
        <v>41392</v>
      </c>
      <c r="B3204" s="29">
        <v>2187</v>
      </c>
      <c r="C3204">
        <v>35</v>
      </c>
      <c r="D3204" s="34" t="s">
        <v>173</v>
      </c>
      <c r="E3204" s="34" t="s">
        <v>168</v>
      </c>
      <c r="F3204" s="35">
        <v>0.95</v>
      </c>
      <c r="G3204" s="36">
        <v>0</v>
      </c>
      <c r="H3204" s="35">
        <v>0.95</v>
      </c>
      <c r="I3204" s="35">
        <v>0.47</v>
      </c>
      <c r="J3204">
        <v>1</v>
      </c>
      <c r="K3204">
        <v>3032</v>
      </c>
      <c r="L3204" s="37">
        <f t="shared" si="150"/>
        <v>0.95</v>
      </c>
      <c r="M3204" s="35">
        <f t="shared" si="151"/>
        <v>0</v>
      </c>
      <c r="N3204" s="35">
        <f t="shared" si="152"/>
        <v>0.48</v>
      </c>
    </row>
    <row r="3205" spans="1:14">
      <c r="A3205" s="33">
        <v>41392</v>
      </c>
      <c r="B3205" s="29">
        <v>2188</v>
      </c>
      <c r="C3205">
        <v>43</v>
      </c>
      <c r="D3205" s="34" t="s">
        <v>167</v>
      </c>
      <c r="E3205" s="34" t="s">
        <v>168</v>
      </c>
      <c r="F3205" s="35">
        <v>11.95</v>
      </c>
      <c r="G3205" s="36">
        <v>0</v>
      </c>
      <c r="H3205" s="35">
        <v>11.95</v>
      </c>
      <c r="I3205" s="35">
        <v>3.32</v>
      </c>
      <c r="J3205">
        <v>5</v>
      </c>
      <c r="K3205">
        <v>3027</v>
      </c>
      <c r="L3205" s="37">
        <f t="shared" si="150"/>
        <v>59.75</v>
      </c>
      <c r="M3205" s="35">
        <f t="shared" si="151"/>
        <v>0</v>
      </c>
      <c r="N3205" s="35">
        <f t="shared" si="152"/>
        <v>43.149999999999991</v>
      </c>
    </row>
    <row r="3206" spans="1:14">
      <c r="A3206" s="33">
        <v>41392</v>
      </c>
      <c r="B3206" s="29">
        <v>2189</v>
      </c>
      <c r="C3206">
        <v>1</v>
      </c>
      <c r="D3206" s="34" t="s">
        <v>171</v>
      </c>
      <c r="E3206" s="34" t="s">
        <v>168</v>
      </c>
      <c r="F3206" s="35">
        <v>43.95</v>
      </c>
      <c r="G3206" s="36">
        <v>0</v>
      </c>
      <c r="H3206" s="35">
        <v>43.95</v>
      </c>
      <c r="I3206" s="35">
        <v>25.6</v>
      </c>
      <c r="J3206">
        <v>9</v>
      </c>
      <c r="K3206">
        <v>3015</v>
      </c>
      <c r="L3206" s="37">
        <f t="shared" si="150"/>
        <v>395.55</v>
      </c>
      <c r="M3206" s="35">
        <f t="shared" si="151"/>
        <v>0</v>
      </c>
      <c r="N3206" s="35">
        <f t="shared" si="152"/>
        <v>165.15</v>
      </c>
    </row>
    <row r="3207" spans="1:14">
      <c r="A3207" s="33">
        <v>41393</v>
      </c>
      <c r="B3207" s="29">
        <v>2190</v>
      </c>
      <c r="C3207">
        <v>21</v>
      </c>
      <c r="D3207" s="34" t="s">
        <v>167</v>
      </c>
      <c r="E3207" s="34" t="s">
        <v>168</v>
      </c>
      <c r="F3207" s="35">
        <v>26.95</v>
      </c>
      <c r="G3207" s="36">
        <v>0</v>
      </c>
      <c r="H3207" s="35">
        <v>26.95</v>
      </c>
      <c r="I3207" s="35">
        <v>12.42</v>
      </c>
      <c r="J3207">
        <v>21</v>
      </c>
      <c r="K3207">
        <v>3033</v>
      </c>
      <c r="L3207" s="37">
        <f t="shared" si="150"/>
        <v>565.94999999999993</v>
      </c>
      <c r="M3207" s="35">
        <f t="shared" si="151"/>
        <v>0</v>
      </c>
      <c r="N3207" s="35">
        <f t="shared" si="152"/>
        <v>305.13</v>
      </c>
    </row>
    <row r="3208" spans="1:14">
      <c r="A3208" s="33">
        <v>41393</v>
      </c>
      <c r="B3208" s="29">
        <v>2191</v>
      </c>
      <c r="C3208">
        <v>9</v>
      </c>
      <c r="D3208" s="34" t="s">
        <v>170</v>
      </c>
      <c r="E3208" s="34" t="s">
        <v>168</v>
      </c>
      <c r="F3208" s="35">
        <v>48.95</v>
      </c>
      <c r="G3208" s="36">
        <v>0</v>
      </c>
      <c r="H3208" s="35">
        <v>48.95</v>
      </c>
      <c r="I3208" s="35">
        <v>24.52</v>
      </c>
      <c r="J3208">
        <v>27</v>
      </c>
      <c r="K3208">
        <v>3016</v>
      </c>
      <c r="L3208" s="37">
        <f t="shared" si="150"/>
        <v>1321.65</v>
      </c>
      <c r="M3208" s="35">
        <f t="shared" si="151"/>
        <v>0</v>
      </c>
      <c r="N3208" s="35">
        <f t="shared" si="152"/>
        <v>659.61000000000013</v>
      </c>
    </row>
    <row r="3209" spans="1:14">
      <c r="A3209" s="33">
        <v>41393</v>
      </c>
      <c r="B3209" s="29">
        <v>2192</v>
      </c>
      <c r="C3209">
        <v>35</v>
      </c>
      <c r="D3209" s="34" t="s">
        <v>169</v>
      </c>
      <c r="E3209" s="34" t="s">
        <v>168</v>
      </c>
      <c r="F3209" s="35">
        <v>0.95</v>
      </c>
      <c r="G3209" s="36">
        <v>0</v>
      </c>
      <c r="H3209" s="35">
        <v>0.95</v>
      </c>
      <c r="I3209" s="35">
        <v>0.47</v>
      </c>
      <c r="J3209">
        <v>1</v>
      </c>
      <c r="K3209">
        <v>3028</v>
      </c>
      <c r="L3209" s="37">
        <f t="shared" si="150"/>
        <v>0.95</v>
      </c>
      <c r="M3209" s="35">
        <f t="shared" si="151"/>
        <v>0</v>
      </c>
      <c r="N3209" s="35">
        <f t="shared" si="152"/>
        <v>0.48</v>
      </c>
    </row>
    <row r="3210" spans="1:14">
      <c r="A3210" s="33">
        <v>41393</v>
      </c>
      <c r="B3210" s="29">
        <v>2192</v>
      </c>
      <c r="C3210">
        <v>11</v>
      </c>
      <c r="D3210" s="34" t="s">
        <v>169</v>
      </c>
      <c r="E3210" s="34" t="s">
        <v>168</v>
      </c>
      <c r="F3210" s="35">
        <v>65.95</v>
      </c>
      <c r="G3210" s="36">
        <v>0.1</v>
      </c>
      <c r="H3210" s="35">
        <v>59.36</v>
      </c>
      <c r="I3210" s="35">
        <v>37.97</v>
      </c>
      <c r="J3210">
        <v>11</v>
      </c>
      <c r="K3210">
        <v>3028</v>
      </c>
      <c r="L3210" s="37">
        <f t="shared" si="150"/>
        <v>652.96</v>
      </c>
      <c r="M3210" s="35">
        <f t="shared" si="151"/>
        <v>6.5900000000000034</v>
      </c>
      <c r="N3210" s="35">
        <f t="shared" si="152"/>
        <v>235.29000000000002</v>
      </c>
    </row>
    <row r="3211" spans="1:14">
      <c r="A3211" s="33">
        <v>41393</v>
      </c>
      <c r="B3211" s="29">
        <v>2193</v>
      </c>
      <c r="C3211">
        <v>8</v>
      </c>
      <c r="D3211" s="34" t="s">
        <v>170</v>
      </c>
      <c r="E3211" s="34" t="s">
        <v>168</v>
      </c>
      <c r="F3211" s="35">
        <v>7.95</v>
      </c>
      <c r="G3211" s="36">
        <v>0</v>
      </c>
      <c r="H3211" s="35">
        <v>7.95</v>
      </c>
      <c r="I3211" s="35">
        <v>4.53</v>
      </c>
      <c r="J3211">
        <v>10</v>
      </c>
      <c r="K3211">
        <v>3012</v>
      </c>
      <c r="L3211" s="37">
        <f t="shared" si="150"/>
        <v>79.5</v>
      </c>
      <c r="M3211" s="35">
        <f t="shared" si="151"/>
        <v>0</v>
      </c>
      <c r="N3211" s="35">
        <f t="shared" si="152"/>
        <v>34.200000000000003</v>
      </c>
    </row>
    <row r="3212" spans="1:14">
      <c r="A3212" s="33">
        <v>41393</v>
      </c>
      <c r="B3212" s="29">
        <v>2193</v>
      </c>
      <c r="C3212">
        <v>35</v>
      </c>
      <c r="D3212" s="34" t="s">
        <v>170</v>
      </c>
      <c r="E3212" s="34" t="s">
        <v>168</v>
      </c>
      <c r="F3212" s="35">
        <v>0.95</v>
      </c>
      <c r="G3212" s="36">
        <v>0</v>
      </c>
      <c r="H3212" s="35">
        <v>0.95</v>
      </c>
      <c r="I3212" s="35">
        <v>0.47</v>
      </c>
      <c r="J3212">
        <v>32</v>
      </c>
      <c r="K3212">
        <v>3012</v>
      </c>
      <c r="L3212" s="37">
        <f t="shared" si="150"/>
        <v>30.4</v>
      </c>
      <c r="M3212" s="35">
        <f t="shared" si="151"/>
        <v>0</v>
      </c>
      <c r="N3212" s="35">
        <f t="shared" si="152"/>
        <v>15.36</v>
      </c>
    </row>
    <row r="3213" spans="1:14">
      <c r="A3213" s="33">
        <v>41393</v>
      </c>
      <c r="B3213" s="29">
        <v>2194</v>
      </c>
      <c r="C3213">
        <v>23</v>
      </c>
      <c r="D3213" s="34" t="s">
        <v>167</v>
      </c>
      <c r="E3213" s="34" t="s">
        <v>168</v>
      </c>
      <c r="F3213" s="35">
        <v>2.95</v>
      </c>
      <c r="G3213" s="36">
        <v>0</v>
      </c>
      <c r="H3213" s="35">
        <v>2.95</v>
      </c>
      <c r="I3213" s="35">
        <v>1.68</v>
      </c>
      <c r="J3213">
        <v>1</v>
      </c>
      <c r="K3213">
        <v>3012</v>
      </c>
      <c r="L3213" s="37">
        <f t="shared" si="150"/>
        <v>2.95</v>
      </c>
      <c r="M3213" s="35">
        <f t="shared" si="151"/>
        <v>0</v>
      </c>
      <c r="N3213" s="35">
        <f t="shared" si="152"/>
        <v>1.2700000000000002</v>
      </c>
    </row>
    <row r="3214" spans="1:14">
      <c r="A3214" s="33">
        <v>41393</v>
      </c>
      <c r="B3214" s="29">
        <v>2195</v>
      </c>
      <c r="C3214">
        <v>33</v>
      </c>
      <c r="D3214" s="34" t="s">
        <v>169</v>
      </c>
      <c r="E3214" s="34" t="s">
        <v>168</v>
      </c>
      <c r="F3214" s="35">
        <v>19.95</v>
      </c>
      <c r="G3214" s="36">
        <v>0</v>
      </c>
      <c r="H3214" s="35">
        <v>19.95</v>
      </c>
      <c r="I3214" s="35">
        <v>9.7799999999999994</v>
      </c>
      <c r="J3214">
        <v>5</v>
      </c>
      <c r="K3214">
        <v>3032</v>
      </c>
      <c r="L3214" s="37">
        <f t="shared" si="150"/>
        <v>99.75</v>
      </c>
      <c r="M3214" s="35">
        <f t="shared" si="151"/>
        <v>0</v>
      </c>
      <c r="N3214" s="35">
        <f t="shared" si="152"/>
        <v>50.85</v>
      </c>
    </row>
    <row r="3215" spans="1:14">
      <c r="A3215" s="33">
        <v>41393</v>
      </c>
      <c r="B3215" s="29">
        <v>2196</v>
      </c>
      <c r="C3215">
        <v>32</v>
      </c>
      <c r="D3215" s="34" t="s">
        <v>170</v>
      </c>
      <c r="E3215" s="34" t="s">
        <v>168</v>
      </c>
      <c r="F3215" s="35">
        <v>22.95</v>
      </c>
      <c r="G3215" s="36">
        <v>0</v>
      </c>
      <c r="H3215" s="35">
        <v>22.95</v>
      </c>
      <c r="I3215" s="35">
        <v>11.78</v>
      </c>
      <c r="J3215">
        <v>21</v>
      </c>
      <c r="K3215">
        <v>3010</v>
      </c>
      <c r="L3215" s="37">
        <f t="shared" si="150"/>
        <v>481.95</v>
      </c>
      <c r="M3215" s="35">
        <f t="shared" si="151"/>
        <v>0</v>
      </c>
      <c r="N3215" s="35">
        <f t="shared" si="152"/>
        <v>234.57</v>
      </c>
    </row>
    <row r="3216" spans="1:14">
      <c r="A3216" s="33">
        <v>41393</v>
      </c>
      <c r="B3216" s="29">
        <v>2197</v>
      </c>
      <c r="C3216">
        <v>1</v>
      </c>
      <c r="D3216" s="34" t="s">
        <v>167</v>
      </c>
      <c r="E3216" s="34" t="s">
        <v>168</v>
      </c>
      <c r="F3216" s="35">
        <v>43.95</v>
      </c>
      <c r="G3216" s="36">
        <v>0</v>
      </c>
      <c r="H3216" s="35">
        <v>43.95</v>
      </c>
      <c r="I3216" s="35">
        <v>25.6</v>
      </c>
      <c r="J3216">
        <v>26</v>
      </c>
      <c r="K3216">
        <v>3018</v>
      </c>
      <c r="L3216" s="37">
        <f t="shared" si="150"/>
        <v>1142.7</v>
      </c>
      <c r="M3216" s="35">
        <f t="shared" si="151"/>
        <v>0</v>
      </c>
      <c r="N3216" s="35">
        <f t="shared" si="152"/>
        <v>477.1</v>
      </c>
    </row>
    <row r="3217" spans="1:14">
      <c r="A3217" s="33">
        <v>41393</v>
      </c>
      <c r="B3217" s="29">
        <v>2198</v>
      </c>
      <c r="C3217">
        <v>7</v>
      </c>
      <c r="D3217" s="34" t="s">
        <v>169</v>
      </c>
      <c r="E3217" s="34" t="s">
        <v>168</v>
      </c>
      <c r="F3217" s="35">
        <v>20.95</v>
      </c>
      <c r="G3217" s="36">
        <v>0</v>
      </c>
      <c r="H3217" s="35">
        <v>20.95</v>
      </c>
      <c r="I3217" s="35">
        <v>10.039999999999999</v>
      </c>
      <c r="J3217">
        <v>27</v>
      </c>
      <c r="K3217">
        <v>3023</v>
      </c>
      <c r="L3217" s="37">
        <f t="shared" si="150"/>
        <v>565.65</v>
      </c>
      <c r="M3217" s="35">
        <f t="shared" si="151"/>
        <v>0</v>
      </c>
      <c r="N3217" s="35">
        <f t="shared" si="152"/>
        <v>294.57</v>
      </c>
    </row>
    <row r="3218" spans="1:14">
      <c r="A3218" s="33">
        <v>41393</v>
      </c>
      <c r="B3218" s="29">
        <v>2198</v>
      </c>
      <c r="C3218">
        <v>7</v>
      </c>
      <c r="D3218" s="34" t="s">
        <v>169</v>
      </c>
      <c r="E3218" s="34" t="s">
        <v>168</v>
      </c>
      <c r="F3218" s="35">
        <v>20.95</v>
      </c>
      <c r="G3218" s="36">
        <v>0</v>
      </c>
      <c r="H3218" s="35">
        <v>20.95</v>
      </c>
      <c r="I3218" s="35">
        <v>10.039999999999999</v>
      </c>
      <c r="J3218">
        <v>18</v>
      </c>
      <c r="K3218">
        <v>3023</v>
      </c>
      <c r="L3218" s="37">
        <f t="shared" si="150"/>
        <v>377.09999999999997</v>
      </c>
      <c r="M3218" s="35">
        <f t="shared" si="151"/>
        <v>0</v>
      </c>
      <c r="N3218" s="35">
        <f t="shared" si="152"/>
        <v>196.38</v>
      </c>
    </row>
    <row r="3219" spans="1:14">
      <c r="A3219" s="33">
        <v>41393</v>
      </c>
      <c r="B3219" s="29">
        <v>2199</v>
      </c>
      <c r="C3219">
        <v>25</v>
      </c>
      <c r="D3219" s="34" t="s">
        <v>170</v>
      </c>
      <c r="E3219" s="34" t="s">
        <v>168</v>
      </c>
      <c r="F3219" s="35">
        <v>0.95</v>
      </c>
      <c r="G3219" s="36">
        <v>0</v>
      </c>
      <c r="H3219" s="35">
        <v>0.95</v>
      </c>
      <c r="I3219" s="35">
        <v>0.35</v>
      </c>
      <c r="J3219">
        <v>28</v>
      </c>
      <c r="K3219">
        <v>3020</v>
      </c>
      <c r="L3219" s="37">
        <f t="shared" si="150"/>
        <v>26.599999999999998</v>
      </c>
      <c r="M3219" s="35">
        <f t="shared" si="151"/>
        <v>0</v>
      </c>
      <c r="N3219" s="35">
        <f t="shared" si="152"/>
        <v>16.8</v>
      </c>
    </row>
    <row r="3220" spans="1:14">
      <c r="A3220" s="33">
        <v>41393</v>
      </c>
      <c r="B3220" s="29">
        <v>2199</v>
      </c>
      <c r="C3220">
        <v>29</v>
      </c>
      <c r="D3220" s="34" t="s">
        <v>170</v>
      </c>
      <c r="E3220" s="34" t="s">
        <v>168</v>
      </c>
      <c r="F3220" s="35">
        <v>40.950000000000003</v>
      </c>
      <c r="G3220" s="36">
        <v>0</v>
      </c>
      <c r="H3220" s="35">
        <v>40.950000000000003</v>
      </c>
      <c r="I3220" s="35">
        <v>15.51</v>
      </c>
      <c r="J3220">
        <v>6</v>
      </c>
      <c r="K3220">
        <v>3020</v>
      </c>
      <c r="L3220" s="37">
        <f t="shared" si="150"/>
        <v>245.70000000000002</v>
      </c>
      <c r="M3220" s="35">
        <f t="shared" si="151"/>
        <v>0</v>
      </c>
      <c r="N3220" s="35">
        <f t="shared" si="152"/>
        <v>152.64000000000004</v>
      </c>
    </row>
    <row r="3221" spans="1:14">
      <c r="A3221" s="33">
        <v>41393</v>
      </c>
      <c r="B3221" s="29">
        <v>2199</v>
      </c>
      <c r="C3221">
        <v>29</v>
      </c>
      <c r="D3221" s="34" t="s">
        <v>170</v>
      </c>
      <c r="E3221" s="34" t="s">
        <v>168</v>
      </c>
      <c r="F3221" s="35">
        <v>40.950000000000003</v>
      </c>
      <c r="G3221" s="36">
        <v>0</v>
      </c>
      <c r="H3221" s="35">
        <v>40.950000000000003</v>
      </c>
      <c r="I3221" s="35">
        <v>15.51</v>
      </c>
      <c r="J3221">
        <v>1</v>
      </c>
      <c r="K3221">
        <v>3020</v>
      </c>
      <c r="L3221" s="37">
        <f t="shared" si="150"/>
        <v>40.950000000000003</v>
      </c>
      <c r="M3221" s="35">
        <f t="shared" si="151"/>
        <v>0</v>
      </c>
      <c r="N3221" s="35">
        <f t="shared" si="152"/>
        <v>25.440000000000005</v>
      </c>
    </row>
    <row r="3222" spans="1:14">
      <c r="A3222" s="33">
        <v>41393</v>
      </c>
      <c r="B3222" s="29">
        <v>2199</v>
      </c>
      <c r="C3222">
        <v>20</v>
      </c>
      <c r="D3222" s="34" t="s">
        <v>170</v>
      </c>
      <c r="E3222" s="34" t="s">
        <v>168</v>
      </c>
      <c r="F3222" s="35">
        <v>16.95</v>
      </c>
      <c r="G3222" s="36">
        <v>0</v>
      </c>
      <c r="H3222" s="35">
        <v>16.95</v>
      </c>
      <c r="I3222" s="35">
        <v>6.76</v>
      </c>
      <c r="J3222">
        <v>25</v>
      </c>
      <c r="K3222">
        <v>3020</v>
      </c>
      <c r="L3222" s="37">
        <f t="shared" si="150"/>
        <v>423.75</v>
      </c>
      <c r="M3222" s="35">
        <f t="shared" si="151"/>
        <v>0</v>
      </c>
      <c r="N3222" s="35">
        <f t="shared" si="152"/>
        <v>254.75</v>
      </c>
    </row>
    <row r="3223" spans="1:14">
      <c r="A3223" s="33">
        <v>41393</v>
      </c>
      <c r="B3223" s="29">
        <v>2200</v>
      </c>
      <c r="C3223">
        <v>9</v>
      </c>
      <c r="D3223" s="34" t="s">
        <v>167</v>
      </c>
      <c r="E3223" s="34" t="s">
        <v>168</v>
      </c>
      <c r="F3223" s="35">
        <v>48.95</v>
      </c>
      <c r="G3223" s="36">
        <v>0</v>
      </c>
      <c r="H3223" s="35">
        <v>48.95</v>
      </c>
      <c r="I3223" s="35">
        <v>24.52</v>
      </c>
      <c r="J3223">
        <v>33</v>
      </c>
      <c r="K3223">
        <v>3023</v>
      </c>
      <c r="L3223" s="37">
        <f t="shared" si="150"/>
        <v>1615.3500000000001</v>
      </c>
      <c r="M3223" s="35">
        <f t="shared" si="151"/>
        <v>0</v>
      </c>
      <c r="N3223" s="35">
        <f t="shared" si="152"/>
        <v>806.19</v>
      </c>
    </row>
    <row r="3224" spans="1:14">
      <c r="A3224" s="33">
        <v>41393</v>
      </c>
      <c r="B3224" s="29">
        <v>2200</v>
      </c>
      <c r="C3224">
        <v>44</v>
      </c>
      <c r="D3224" s="34" t="s">
        <v>167</v>
      </c>
      <c r="E3224" s="34" t="s">
        <v>168</v>
      </c>
      <c r="F3224" s="35">
        <v>38.950000000000003</v>
      </c>
      <c r="G3224" s="36">
        <v>0.1</v>
      </c>
      <c r="H3224" s="35">
        <v>35.06</v>
      </c>
      <c r="I3224" s="35">
        <v>24.76</v>
      </c>
      <c r="J3224">
        <v>34</v>
      </c>
      <c r="K3224">
        <v>3023</v>
      </c>
      <c r="L3224" s="37">
        <f t="shared" si="150"/>
        <v>1192.04</v>
      </c>
      <c r="M3224" s="35">
        <f t="shared" si="151"/>
        <v>3.8900000000000006</v>
      </c>
      <c r="N3224" s="35">
        <f t="shared" si="152"/>
        <v>350.20000000000005</v>
      </c>
    </row>
    <row r="3225" spans="1:14">
      <c r="A3225" s="33">
        <v>41393</v>
      </c>
      <c r="B3225" s="29">
        <v>2200</v>
      </c>
      <c r="C3225">
        <v>45</v>
      </c>
      <c r="D3225" s="34" t="s">
        <v>167</v>
      </c>
      <c r="E3225" s="34" t="s">
        <v>168</v>
      </c>
      <c r="F3225" s="35">
        <v>38.950000000000003</v>
      </c>
      <c r="G3225" s="36">
        <v>0</v>
      </c>
      <c r="H3225" s="35">
        <v>38.950000000000003</v>
      </c>
      <c r="I3225" s="35">
        <v>22.33</v>
      </c>
      <c r="J3225">
        <v>7</v>
      </c>
      <c r="K3225">
        <v>3023</v>
      </c>
      <c r="L3225" s="37">
        <f t="shared" si="150"/>
        <v>272.65000000000003</v>
      </c>
      <c r="M3225" s="35">
        <f t="shared" si="151"/>
        <v>0</v>
      </c>
      <c r="N3225" s="35">
        <f t="shared" si="152"/>
        <v>116.34000000000003</v>
      </c>
    </row>
    <row r="3226" spans="1:14">
      <c r="A3226" s="33">
        <v>41393</v>
      </c>
      <c r="B3226" s="29">
        <v>2201</v>
      </c>
      <c r="C3226">
        <v>15</v>
      </c>
      <c r="D3226" s="34" t="s">
        <v>170</v>
      </c>
      <c r="E3226" s="34" t="s">
        <v>168</v>
      </c>
      <c r="F3226" s="35">
        <v>28.95</v>
      </c>
      <c r="G3226" s="36">
        <v>0</v>
      </c>
      <c r="H3226" s="35">
        <v>28.95</v>
      </c>
      <c r="I3226" s="35">
        <v>17.53</v>
      </c>
      <c r="J3226">
        <v>41</v>
      </c>
      <c r="K3226">
        <v>3023</v>
      </c>
      <c r="L3226" s="37">
        <f t="shared" si="150"/>
        <v>1186.95</v>
      </c>
      <c r="M3226" s="35">
        <f t="shared" si="151"/>
        <v>0</v>
      </c>
      <c r="N3226" s="35">
        <f t="shared" si="152"/>
        <v>468.21999999999991</v>
      </c>
    </row>
    <row r="3227" spans="1:14">
      <c r="A3227" s="33">
        <v>41393</v>
      </c>
      <c r="B3227" s="29">
        <v>2202</v>
      </c>
      <c r="C3227">
        <v>7</v>
      </c>
      <c r="D3227" s="34" t="s">
        <v>167</v>
      </c>
      <c r="E3227" s="34" t="s">
        <v>168</v>
      </c>
      <c r="F3227" s="35">
        <v>20.95</v>
      </c>
      <c r="G3227" s="36">
        <v>0</v>
      </c>
      <c r="H3227" s="35">
        <v>20.95</v>
      </c>
      <c r="I3227" s="35">
        <v>10.039999999999999</v>
      </c>
      <c r="J3227">
        <v>6</v>
      </c>
      <c r="K3227">
        <v>3023</v>
      </c>
      <c r="L3227" s="37">
        <f t="shared" si="150"/>
        <v>125.69999999999999</v>
      </c>
      <c r="M3227" s="35">
        <f t="shared" si="151"/>
        <v>0</v>
      </c>
      <c r="N3227" s="35">
        <f t="shared" si="152"/>
        <v>65.460000000000008</v>
      </c>
    </row>
    <row r="3228" spans="1:14">
      <c r="A3228" s="33">
        <v>41393</v>
      </c>
      <c r="B3228" s="29">
        <v>2203</v>
      </c>
      <c r="C3228">
        <v>19</v>
      </c>
      <c r="D3228" s="34" t="s">
        <v>169</v>
      </c>
      <c r="E3228" s="34" t="s">
        <v>168</v>
      </c>
      <c r="F3228" s="35">
        <v>49.95</v>
      </c>
      <c r="G3228" s="36">
        <v>0</v>
      </c>
      <c r="H3228" s="35">
        <v>49.95</v>
      </c>
      <c r="I3228" s="35">
        <v>24.77</v>
      </c>
      <c r="J3228">
        <v>2</v>
      </c>
      <c r="K3228">
        <v>3024</v>
      </c>
      <c r="L3228" s="37">
        <f t="shared" si="150"/>
        <v>99.9</v>
      </c>
      <c r="M3228" s="35">
        <f t="shared" si="151"/>
        <v>0</v>
      </c>
      <c r="N3228" s="35">
        <f t="shared" si="152"/>
        <v>50.360000000000007</v>
      </c>
    </row>
    <row r="3229" spans="1:14">
      <c r="A3229" s="33">
        <v>41393</v>
      </c>
      <c r="B3229" s="29">
        <v>2203</v>
      </c>
      <c r="C3229">
        <v>30</v>
      </c>
      <c r="D3229" s="34" t="s">
        <v>169</v>
      </c>
      <c r="E3229" s="34" t="s">
        <v>168</v>
      </c>
      <c r="F3229" s="35">
        <v>10.95</v>
      </c>
      <c r="G3229" s="36">
        <v>0</v>
      </c>
      <c r="H3229" s="35">
        <v>10.95</v>
      </c>
      <c r="I3229" s="35">
        <v>4.8</v>
      </c>
      <c r="J3229">
        <v>9</v>
      </c>
      <c r="K3229">
        <v>3024</v>
      </c>
      <c r="L3229" s="37">
        <f t="shared" si="150"/>
        <v>98.55</v>
      </c>
      <c r="M3229" s="35">
        <f t="shared" si="151"/>
        <v>0</v>
      </c>
      <c r="N3229" s="35">
        <f t="shared" si="152"/>
        <v>55.349999999999994</v>
      </c>
    </row>
    <row r="3230" spans="1:14">
      <c r="A3230" s="33">
        <v>41393</v>
      </c>
      <c r="B3230" s="29">
        <v>2204</v>
      </c>
      <c r="C3230">
        <v>9</v>
      </c>
      <c r="D3230" s="34" t="s">
        <v>170</v>
      </c>
      <c r="E3230" s="34" t="s">
        <v>168</v>
      </c>
      <c r="F3230" s="35">
        <v>48.95</v>
      </c>
      <c r="G3230" s="36">
        <v>0</v>
      </c>
      <c r="H3230" s="35">
        <v>48.95</v>
      </c>
      <c r="I3230" s="35">
        <v>24.52</v>
      </c>
      <c r="J3230">
        <v>20</v>
      </c>
      <c r="K3230">
        <v>3014</v>
      </c>
      <c r="L3230" s="37">
        <f t="shared" si="150"/>
        <v>979</v>
      </c>
      <c r="M3230" s="35">
        <f t="shared" si="151"/>
        <v>0</v>
      </c>
      <c r="N3230" s="35">
        <f t="shared" si="152"/>
        <v>488.60000000000008</v>
      </c>
    </row>
    <row r="3231" spans="1:14">
      <c r="A3231" s="33">
        <v>41393</v>
      </c>
      <c r="B3231" s="29">
        <v>2204</v>
      </c>
      <c r="C3231">
        <v>17</v>
      </c>
      <c r="D3231" s="34" t="s">
        <v>170</v>
      </c>
      <c r="E3231" s="34" t="s">
        <v>168</v>
      </c>
      <c r="F3231" s="35">
        <v>49.95</v>
      </c>
      <c r="G3231" s="36">
        <v>0</v>
      </c>
      <c r="H3231" s="35">
        <v>49.95</v>
      </c>
      <c r="I3231" s="35">
        <v>23.93</v>
      </c>
      <c r="J3231">
        <v>49</v>
      </c>
      <c r="K3231">
        <v>3014</v>
      </c>
      <c r="L3231" s="37">
        <f t="shared" si="150"/>
        <v>2447.5500000000002</v>
      </c>
      <c r="M3231" s="35">
        <f t="shared" si="151"/>
        <v>0</v>
      </c>
      <c r="N3231" s="35">
        <f t="shared" si="152"/>
        <v>1274.9800000000002</v>
      </c>
    </row>
    <row r="3232" spans="1:14">
      <c r="A3232" s="33">
        <v>41393</v>
      </c>
      <c r="B3232" s="29">
        <v>2205</v>
      </c>
      <c r="C3232">
        <v>22</v>
      </c>
      <c r="D3232" s="34" t="s">
        <v>167</v>
      </c>
      <c r="E3232" s="34" t="s">
        <v>168</v>
      </c>
      <c r="F3232" s="35">
        <v>0.95</v>
      </c>
      <c r="G3232" s="36">
        <v>0.1</v>
      </c>
      <c r="H3232" s="35">
        <v>0.86</v>
      </c>
      <c r="I3232" s="35">
        <v>0.56999999999999995</v>
      </c>
      <c r="J3232">
        <v>9</v>
      </c>
      <c r="K3232">
        <v>3011</v>
      </c>
      <c r="L3232" s="37">
        <f t="shared" si="150"/>
        <v>7.74</v>
      </c>
      <c r="M3232" s="35">
        <f t="shared" si="151"/>
        <v>8.9999999999999969E-2</v>
      </c>
      <c r="N3232" s="35">
        <f t="shared" si="152"/>
        <v>2.6100000000000003</v>
      </c>
    </row>
    <row r="3233" spans="1:14">
      <c r="A3233" s="33">
        <v>41393</v>
      </c>
      <c r="B3233" s="29">
        <v>2206</v>
      </c>
      <c r="C3233">
        <v>25</v>
      </c>
      <c r="D3233" s="34" t="s">
        <v>169</v>
      </c>
      <c r="E3233" s="34" t="s">
        <v>168</v>
      </c>
      <c r="F3233" s="35">
        <v>0.95</v>
      </c>
      <c r="G3233" s="36">
        <v>0</v>
      </c>
      <c r="H3233" s="35">
        <v>0.95</v>
      </c>
      <c r="I3233" s="35">
        <v>0.35</v>
      </c>
      <c r="J3233">
        <v>21</v>
      </c>
      <c r="K3233">
        <v>3023</v>
      </c>
      <c r="L3233" s="37">
        <f t="shared" si="150"/>
        <v>19.95</v>
      </c>
      <c r="M3233" s="35">
        <f t="shared" si="151"/>
        <v>0</v>
      </c>
      <c r="N3233" s="35">
        <f t="shared" si="152"/>
        <v>12.6</v>
      </c>
    </row>
    <row r="3234" spans="1:14">
      <c r="A3234" s="33">
        <v>41393</v>
      </c>
      <c r="B3234" s="29">
        <v>2207</v>
      </c>
      <c r="C3234">
        <v>16</v>
      </c>
      <c r="D3234" s="34" t="s">
        <v>167</v>
      </c>
      <c r="E3234" s="34" t="s">
        <v>168</v>
      </c>
      <c r="F3234" s="35">
        <v>27.95</v>
      </c>
      <c r="G3234" s="36">
        <v>0.1</v>
      </c>
      <c r="H3234" s="35">
        <v>25.16</v>
      </c>
      <c r="I3234" s="35">
        <v>15.85</v>
      </c>
      <c r="J3234">
        <v>6</v>
      </c>
      <c r="K3234">
        <v>3015</v>
      </c>
      <c r="L3234" s="37">
        <f t="shared" si="150"/>
        <v>150.96</v>
      </c>
      <c r="M3234" s="35">
        <f t="shared" si="151"/>
        <v>2.7899999999999991</v>
      </c>
      <c r="N3234" s="35">
        <f t="shared" si="152"/>
        <v>55.86</v>
      </c>
    </row>
    <row r="3235" spans="1:14">
      <c r="A3235" s="33">
        <v>41393</v>
      </c>
      <c r="B3235" s="29">
        <v>2208</v>
      </c>
      <c r="C3235">
        <v>1</v>
      </c>
      <c r="D3235" s="34" t="s">
        <v>169</v>
      </c>
      <c r="E3235" s="34" t="s">
        <v>168</v>
      </c>
      <c r="F3235" s="35">
        <v>43.95</v>
      </c>
      <c r="G3235" s="36">
        <v>0.1</v>
      </c>
      <c r="H3235" s="35">
        <v>39.56</v>
      </c>
      <c r="I3235" s="35">
        <v>25.6</v>
      </c>
      <c r="J3235">
        <v>1</v>
      </c>
      <c r="K3235">
        <v>3026</v>
      </c>
      <c r="L3235" s="37">
        <f t="shared" si="150"/>
        <v>39.56</v>
      </c>
      <c r="M3235" s="35">
        <f t="shared" si="151"/>
        <v>4.3900000000000006</v>
      </c>
      <c r="N3235" s="35">
        <f t="shared" si="152"/>
        <v>13.96</v>
      </c>
    </row>
    <row r="3236" spans="1:14">
      <c r="A3236" s="33">
        <v>41393</v>
      </c>
      <c r="B3236" s="29">
        <v>2209</v>
      </c>
      <c r="C3236">
        <v>4</v>
      </c>
      <c r="D3236" s="34" t="s">
        <v>169</v>
      </c>
      <c r="E3236" s="34" t="s">
        <v>168</v>
      </c>
      <c r="F3236" s="35">
        <v>73.95</v>
      </c>
      <c r="G3236" s="36">
        <v>0.1</v>
      </c>
      <c r="H3236" s="35">
        <v>66.56</v>
      </c>
      <c r="I3236" s="35">
        <v>38.86</v>
      </c>
      <c r="J3236">
        <v>1</v>
      </c>
      <c r="K3236">
        <v>3031</v>
      </c>
      <c r="L3236" s="37">
        <f t="shared" si="150"/>
        <v>66.56</v>
      </c>
      <c r="M3236" s="35">
        <f t="shared" si="151"/>
        <v>7.3900000000000006</v>
      </c>
      <c r="N3236" s="35">
        <f t="shared" si="152"/>
        <v>27.700000000000003</v>
      </c>
    </row>
    <row r="3237" spans="1:14">
      <c r="A3237" s="33">
        <v>41393</v>
      </c>
      <c r="B3237" s="29">
        <v>2210</v>
      </c>
      <c r="C3237">
        <v>38</v>
      </c>
      <c r="D3237" s="34" t="s">
        <v>169</v>
      </c>
      <c r="E3237" s="34" t="s">
        <v>168</v>
      </c>
      <c r="F3237" s="35">
        <v>24.95</v>
      </c>
      <c r="G3237" s="36">
        <v>0</v>
      </c>
      <c r="H3237" s="35">
        <v>24.95</v>
      </c>
      <c r="I3237" s="35">
        <v>11.48</v>
      </c>
      <c r="J3237">
        <v>4</v>
      </c>
      <c r="K3237">
        <v>3014</v>
      </c>
      <c r="L3237" s="37">
        <f t="shared" si="150"/>
        <v>99.8</v>
      </c>
      <c r="M3237" s="35">
        <f t="shared" si="151"/>
        <v>0</v>
      </c>
      <c r="N3237" s="35">
        <f t="shared" si="152"/>
        <v>53.879999999999995</v>
      </c>
    </row>
    <row r="3238" spans="1:14">
      <c r="A3238" s="33">
        <v>41393</v>
      </c>
      <c r="B3238" s="29">
        <v>2211</v>
      </c>
      <c r="C3238">
        <v>19</v>
      </c>
      <c r="D3238" s="34" t="s">
        <v>170</v>
      </c>
      <c r="E3238" s="34" t="s">
        <v>168</v>
      </c>
      <c r="F3238" s="35">
        <v>49.95</v>
      </c>
      <c r="G3238" s="36">
        <v>0</v>
      </c>
      <c r="H3238" s="35">
        <v>49.95</v>
      </c>
      <c r="I3238" s="35">
        <v>24.77</v>
      </c>
      <c r="J3238">
        <v>32</v>
      </c>
      <c r="K3238">
        <v>3022</v>
      </c>
      <c r="L3238" s="37">
        <f t="shared" si="150"/>
        <v>1598.4</v>
      </c>
      <c r="M3238" s="35">
        <f t="shared" si="151"/>
        <v>0</v>
      </c>
      <c r="N3238" s="35">
        <f t="shared" si="152"/>
        <v>805.7600000000001</v>
      </c>
    </row>
    <row r="3239" spans="1:14">
      <c r="A3239" s="33">
        <v>41393</v>
      </c>
      <c r="B3239" s="29">
        <v>2212</v>
      </c>
      <c r="C3239">
        <v>50</v>
      </c>
      <c r="D3239" s="34" t="s">
        <v>167</v>
      </c>
      <c r="E3239" s="34" t="s">
        <v>168</v>
      </c>
      <c r="F3239" s="35">
        <v>24.95</v>
      </c>
      <c r="G3239" s="36">
        <v>0</v>
      </c>
      <c r="H3239" s="35">
        <v>24.95</v>
      </c>
      <c r="I3239" s="35">
        <v>12.14</v>
      </c>
      <c r="J3239">
        <v>4</v>
      </c>
      <c r="K3239">
        <v>3013</v>
      </c>
      <c r="L3239" s="37">
        <f t="shared" si="150"/>
        <v>99.8</v>
      </c>
      <c r="M3239" s="35">
        <f t="shared" si="151"/>
        <v>0</v>
      </c>
      <c r="N3239" s="35">
        <f t="shared" si="152"/>
        <v>51.239999999999995</v>
      </c>
    </row>
    <row r="3240" spans="1:14">
      <c r="A3240" s="33">
        <v>41393</v>
      </c>
      <c r="B3240" s="29">
        <v>2213</v>
      </c>
      <c r="C3240">
        <v>7</v>
      </c>
      <c r="D3240" s="34" t="s">
        <v>170</v>
      </c>
      <c r="E3240" s="34" t="s">
        <v>168</v>
      </c>
      <c r="F3240" s="35">
        <v>20.95</v>
      </c>
      <c r="G3240" s="36">
        <v>0</v>
      </c>
      <c r="H3240" s="35">
        <v>20.95</v>
      </c>
      <c r="I3240" s="35">
        <v>10.039999999999999</v>
      </c>
      <c r="J3240">
        <v>5</v>
      </c>
      <c r="K3240">
        <v>3032</v>
      </c>
      <c r="L3240" s="37">
        <f t="shared" si="150"/>
        <v>104.75</v>
      </c>
      <c r="M3240" s="35">
        <f t="shared" si="151"/>
        <v>0</v>
      </c>
      <c r="N3240" s="35">
        <f t="shared" si="152"/>
        <v>54.55</v>
      </c>
    </row>
    <row r="3241" spans="1:14">
      <c r="A3241" s="33">
        <v>41393</v>
      </c>
      <c r="B3241" s="29">
        <v>2213</v>
      </c>
      <c r="C3241">
        <v>38</v>
      </c>
      <c r="D3241" s="34" t="s">
        <v>170</v>
      </c>
      <c r="E3241" s="34" t="s">
        <v>168</v>
      </c>
      <c r="F3241" s="35">
        <v>24.95</v>
      </c>
      <c r="G3241" s="36">
        <v>0</v>
      </c>
      <c r="H3241" s="35">
        <v>24.95</v>
      </c>
      <c r="I3241" s="35">
        <v>11.48</v>
      </c>
      <c r="J3241">
        <v>2</v>
      </c>
      <c r="K3241">
        <v>3032</v>
      </c>
      <c r="L3241" s="37">
        <f t="shared" si="150"/>
        <v>49.9</v>
      </c>
      <c r="M3241" s="35">
        <f t="shared" si="151"/>
        <v>0</v>
      </c>
      <c r="N3241" s="35">
        <f t="shared" si="152"/>
        <v>26.939999999999998</v>
      </c>
    </row>
    <row r="3242" spans="1:14">
      <c r="A3242" s="33">
        <v>41393</v>
      </c>
      <c r="B3242" s="29">
        <v>2214</v>
      </c>
      <c r="C3242">
        <v>38</v>
      </c>
      <c r="D3242" s="34" t="s">
        <v>169</v>
      </c>
      <c r="E3242" s="34" t="s">
        <v>168</v>
      </c>
      <c r="F3242" s="35">
        <v>24.95</v>
      </c>
      <c r="G3242" s="36">
        <v>0</v>
      </c>
      <c r="H3242" s="35">
        <v>24.95</v>
      </c>
      <c r="I3242" s="35">
        <v>11.48</v>
      </c>
      <c r="J3242">
        <v>6</v>
      </c>
      <c r="K3242">
        <v>3013</v>
      </c>
      <c r="L3242" s="37">
        <f t="shared" si="150"/>
        <v>149.69999999999999</v>
      </c>
      <c r="M3242" s="35">
        <f t="shared" si="151"/>
        <v>0</v>
      </c>
      <c r="N3242" s="35">
        <f t="shared" si="152"/>
        <v>80.819999999999993</v>
      </c>
    </row>
    <row r="3243" spans="1:14">
      <c r="A3243" s="33">
        <v>41393</v>
      </c>
      <c r="B3243" s="29">
        <v>2215</v>
      </c>
      <c r="C3243">
        <v>1</v>
      </c>
      <c r="D3243" s="34" t="s">
        <v>167</v>
      </c>
      <c r="E3243" s="34" t="s">
        <v>168</v>
      </c>
      <c r="F3243" s="35">
        <v>43.95</v>
      </c>
      <c r="G3243" s="36">
        <v>0</v>
      </c>
      <c r="H3243" s="35">
        <v>43.95</v>
      </c>
      <c r="I3243" s="35">
        <v>25.6</v>
      </c>
      <c r="J3243">
        <v>2</v>
      </c>
      <c r="K3243">
        <v>3022</v>
      </c>
      <c r="L3243" s="37">
        <f t="shared" si="150"/>
        <v>87.9</v>
      </c>
      <c r="M3243" s="35">
        <f t="shared" si="151"/>
        <v>0</v>
      </c>
      <c r="N3243" s="35">
        <f t="shared" si="152"/>
        <v>36.700000000000003</v>
      </c>
    </row>
    <row r="3244" spans="1:14">
      <c r="A3244" s="33">
        <v>41393</v>
      </c>
      <c r="B3244" s="29">
        <v>2216</v>
      </c>
      <c r="C3244">
        <v>14</v>
      </c>
      <c r="D3244" s="34" t="s">
        <v>167</v>
      </c>
      <c r="E3244" s="34" t="s">
        <v>168</v>
      </c>
      <c r="F3244" s="35">
        <v>31.95</v>
      </c>
      <c r="G3244" s="36">
        <v>0.1</v>
      </c>
      <c r="H3244" s="35">
        <v>28.76</v>
      </c>
      <c r="I3244" s="35">
        <v>17.38</v>
      </c>
      <c r="J3244">
        <v>2</v>
      </c>
      <c r="K3244">
        <v>3032</v>
      </c>
      <c r="L3244" s="37">
        <f t="shared" si="150"/>
        <v>57.52</v>
      </c>
      <c r="M3244" s="35">
        <f t="shared" si="151"/>
        <v>3.1899999999999977</v>
      </c>
      <c r="N3244" s="35">
        <f t="shared" si="152"/>
        <v>22.760000000000005</v>
      </c>
    </row>
    <row r="3245" spans="1:14">
      <c r="A3245" s="33">
        <v>41393</v>
      </c>
      <c r="B3245" s="29">
        <v>2217</v>
      </c>
      <c r="C3245">
        <v>19</v>
      </c>
      <c r="D3245" s="34" t="s">
        <v>169</v>
      </c>
      <c r="E3245" s="34" t="s">
        <v>168</v>
      </c>
      <c r="F3245" s="35">
        <v>49.95</v>
      </c>
      <c r="G3245" s="36">
        <v>0</v>
      </c>
      <c r="H3245" s="35">
        <v>49.95</v>
      </c>
      <c r="I3245" s="35">
        <v>24.77</v>
      </c>
      <c r="J3245">
        <v>32</v>
      </c>
      <c r="K3245">
        <v>3019</v>
      </c>
      <c r="L3245" s="37">
        <f t="shared" si="150"/>
        <v>1598.4</v>
      </c>
      <c r="M3245" s="35">
        <f t="shared" si="151"/>
        <v>0</v>
      </c>
      <c r="N3245" s="35">
        <f t="shared" si="152"/>
        <v>805.7600000000001</v>
      </c>
    </row>
    <row r="3246" spans="1:14">
      <c r="A3246" s="33">
        <v>41393</v>
      </c>
      <c r="B3246" s="29">
        <v>2218</v>
      </c>
      <c r="C3246">
        <v>5</v>
      </c>
      <c r="D3246" s="34" t="s">
        <v>169</v>
      </c>
      <c r="E3246" s="34" t="s">
        <v>168</v>
      </c>
      <c r="F3246" s="35">
        <v>24.95</v>
      </c>
      <c r="G3246" s="36">
        <v>0</v>
      </c>
      <c r="H3246" s="35">
        <v>24.95</v>
      </c>
      <c r="I3246" s="35">
        <v>12.27</v>
      </c>
      <c r="J3246">
        <v>9</v>
      </c>
      <c r="K3246">
        <v>3031</v>
      </c>
      <c r="L3246" s="37">
        <f t="shared" si="150"/>
        <v>224.54999999999998</v>
      </c>
      <c r="M3246" s="35">
        <f t="shared" si="151"/>
        <v>0</v>
      </c>
      <c r="N3246" s="35">
        <f t="shared" si="152"/>
        <v>114.12</v>
      </c>
    </row>
    <row r="3247" spans="1:14">
      <c r="A3247" s="33">
        <v>41393</v>
      </c>
      <c r="B3247" s="29">
        <v>2218</v>
      </c>
      <c r="C3247">
        <v>16</v>
      </c>
      <c r="D3247" s="34" t="s">
        <v>169</v>
      </c>
      <c r="E3247" s="34" t="s">
        <v>168</v>
      </c>
      <c r="F3247" s="35">
        <v>27.95</v>
      </c>
      <c r="G3247" s="36">
        <v>0</v>
      </c>
      <c r="H3247" s="35">
        <v>27.95</v>
      </c>
      <c r="I3247" s="35">
        <v>15.85</v>
      </c>
      <c r="J3247">
        <v>2</v>
      </c>
      <c r="K3247">
        <v>3031</v>
      </c>
      <c r="L3247" s="37">
        <f t="shared" si="150"/>
        <v>55.9</v>
      </c>
      <c r="M3247" s="35">
        <f t="shared" si="151"/>
        <v>0</v>
      </c>
      <c r="N3247" s="35">
        <f t="shared" si="152"/>
        <v>24.2</v>
      </c>
    </row>
    <row r="3248" spans="1:14">
      <c r="A3248" s="33">
        <v>41393</v>
      </c>
      <c r="B3248" s="29">
        <v>2219</v>
      </c>
      <c r="C3248">
        <v>21</v>
      </c>
      <c r="D3248" s="34" t="s">
        <v>170</v>
      </c>
      <c r="E3248" s="34" t="s">
        <v>168</v>
      </c>
      <c r="F3248" s="35">
        <v>26.95</v>
      </c>
      <c r="G3248" s="36">
        <v>0</v>
      </c>
      <c r="H3248" s="35">
        <v>26.95</v>
      </c>
      <c r="I3248" s="35">
        <v>12.42</v>
      </c>
      <c r="J3248">
        <v>4</v>
      </c>
      <c r="K3248">
        <v>3026</v>
      </c>
      <c r="L3248" s="37">
        <f t="shared" si="150"/>
        <v>107.8</v>
      </c>
      <c r="M3248" s="35">
        <f t="shared" si="151"/>
        <v>0</v>
      </c>
      <c r="N3248" s="35">
        <f t="shared" si="152"/>
        <v>58.12</v>
      </c>
    </row>
    <row r="3249" spans="1:14">
      <c r="A3249" s="33">
        <v>41393</v>
      </c>
      <c r="B3249" s="29">
        <v>2219</v>
      </c>
      <c r="C3249">
        <v>29</v>
      </c>
      <c r="D3249" s="34" t="s">
        <v>170</v>
      </c>
      <c r="E3249" s="34" t="s">
        <v>168</v>
      </c>
      <c r="F3249" s="35">
        <v>40.950000000000003</v>
      </c>
      <c r="G3249" s="36">
        <v>0.1</v>
      </c>
      <c r="H3249" s="35">
        <v>36.86</v>
      </c>
      <c r="I3249" s="35">
        <v>15.51</v>
      </c>
      <c r="J3249">
        <v>4</v>
      </c>
      <c r="K3249">
        <v>3026</v>
      </c>
      <c r="L3249" s="37">
        <f t="shared" si="150"/>
        <v>147.44</v>
      </c>
      <c r="M3249" s="35">
        <f t="shared" si="151"/>
        <v>4.0900000000000034</v>
      </c>
      <c r="N3249" s="35">
        <f t="shared" si="152"/>
        <v>85.4</v>
      </c>
    </row>
    <row r="3250" spans="1:14">
      <c r="A3250" s="33">
        <v>41393</v>
      </c>
      <c r="B3250" s="29">
        <v>2219</v>
      </c>
      <c r="C3250">
        <v>37</v>
      </c>
      <c r="D3250" s="34" t="s">
        <v>170</v>
      </c>
      <c r="E3250" s="34" t="s">
        <v>168</v>
      </c>
      <c r="F3250" s="35">
        <v>24.95</v>
      </c>
      <c r="G3250" s="36">
        <v>0</v>
      </c>
      <c r="H3250" s="35">
        <v>24.95</v>
      </c>
      <c r="I3250" s="35">
        <v>9.3800000000000008</v>
      </c>
      <c r="J3250">
        <v>4</v>
      </c>
      <c r="K3250">
        <v>3026</v>
      </c>
      <c r="L3250" s="37">
        <f t="shared" si="150"/>
        <v>99.8</v>
      </c>
      <c r="M3250" s="35">
        <f t="shared" si="151"/>
        <v>0</v>
      </c>
      <c r="N3250" s="35">
        <f t="shared" si="152"/>
        <v>62.279999999999994</v>
      </c>
    </row>
    <row r="3251" spans="1:14">
      <c r="A3251" s="33">
        <v>41393</v>
      </c>
      <c r="B3251" s="29">
        <v>2220</v>
      </c>
      <c r="C3251">
        <v>25</v>
      </c>
      <c r="D3251" s="34" t="s">
        <v>169</v>
      </c>
      <c r="E3251" s="34" t="s">
        <v>168</v>
      </c>
      <c r="F3251" s="35">
        <v>0.95</v>
      </c>
      <c r="G3251" s="36">
        <v>0</v>
      </c>
      <c r="H3251" s="35">
        <v>0.95</v>
      </c>
      <c r="I3251" s="35">
        <v>0.35</v>
      </c>
      <c r="J3251">
        <v>31</v>
      </c>
      <c r="K3251">
        <v>3020</v>
      </c>
      <c r="L3251" s="37">
        <f t="shared" si="150"/>
        <v>29.45</v>
      </c>
      <c r="M3251" s="35">
        <f t="shared" si="151"/>
        <v>0</v>
      </c>
      <c r="N3251" s="35">
        <f t="shared" si="152"/>
        <v>18.599999999999998</v>
      </c>
    </row>
    <row r="3252" spans="1:14">
      <c r="A3252" s="33">
        <v>41393</v>
      </c>
      <c r="B3252" s="29">
        <v>2220</v>
      </c>
      <c r="C3252">
        <v>23</v>
      </c>
      <c r="D3252" s="34" t="s">
        <v>169</v>
      </c>
      <c r="E3252" s="34" t="s">
        <v>168</v>
      </c>
      <c r="F3252" s="35">
        <v>2.95</v>
      </c>
      <c r="G3252" s="36">
        <v>0.1</v>
      </c>
      <c r="H3252" s="35">
        <v>2.66</v>
      </c>
      <c r="I3252" s="35">
        <v>1.68</v>
      </c>
      <c r="J3252">
        <v>1</v>
      </c>
      <c r="K3252">
        <v>3020</v>
      </c>
      <c r="L3252" s="37">
        <f t="shared" si="150"/>
        <v>2.66</v>
      </c>
      <c r="M3252" s="35">
        <f t="shared" si="151"/>
        <v>0.29000000000000004</v>
      </c>
      <c r="N3252" s="35">
        <f t="shared" si="152"/>
        <v>0.9800000000000002</v>
      </c>
    </row>
    <row r="3253" spans="1:14">
      <c r="A3253" s="33">
        <v>41393</v>
      </c>
      <c r="B3253" s="29">
        <v>2221</v>
      </c>
      <c r="C3253">
        <v>20</v>
      </c>
      <c r="D3253" s="34" t="s">
        <v>170</v>
      </c>
      <c r="E3253" s="34" t="s">
        <v>168</v>
      </c>
      <c r="F3253" s="35">
        <v>16.95</v>
      </c>
      <c r="G3253" s="36">
        <v>0</v>
      </c>
      <c r="H3253" s="35">
        <v>16.95</v>
      </c>
      <c r="I3253" s="35">
        <v>6.76</v>
      </c>
      <c r="J3253">
        <v>10</v>
      </c>
      <c r="K3253">
        <v>3029</v>
      </c>
      <c r="L3253" s="37">
        <f t="shared" si="150"/>
        <v>169.5</v>
      </c>
      <c r="M3253" s="35">
        <f t="shared" si="151"/>
        <v>0</v>
      </c>
      <c r="N3253" s="35">
        <f t="shared" si="152"/>
        <v>101.89999999999999</v>
      </c>
    </row>
    <row r="3254" spans="1:14">
      <c r="A3254" s="33">
        <v>41393</v>
      </c>
      <c r="B3254" s="29">
        <v>2222</v>
      </c>
      <c r="C3254">
        <v>47</v>
      </c>
      <c r="D3254" s="34" t="s">
        <v>169</v>
      </c>
      <c r="E3254" s="34" t="s">
        <v>168</v>
      </c>
      <c r="F3254" s="35">
        <v>28.95</v>
      </c>
      <c r="G3254" s="36">
        <v>0</v>
      </c>
      <c r="H3254" s="35">
        <v>28.95</v>
      </c>
      <c r="I3254" s="35">
        <v>8.86</v>
      </c>
      <c r="J3254">
        <v>32</v>
      </c>
      <c r="K3254">
        <v>3026</v>
      </c>
      <c r="L3254" s="37">
        <f t="shared" si="150"/>
        <v>926.4</v>
      </c>
      <c r="M3254" s="35">
        <f t="shared" si="151"/>
        <v>0</v>
      </c>
      <c r="N3254" s="35">
        <f t="shared" si="152"/>
        <v>642.88</v>
      </c>
    </row>
    <row r="3255" spans="1:14">
      <c r="A3255" s="33">
        <v>41393</v>
      </c>
      <c r="B3255" s="29">
        <v>2222</v>
      </c>
      <c r="C3255">
        <v>37</v>
      </c>
      <c r="D3255" s="34" t="s">
        <v>169</v>
      </c>
      <c r="E3255" s="34" t="s">
        <v>168</v>
      </c>
      <c r="F3255" s="35">
        <v>24.95</v>
      </c>
      <c r="G3255" s="36">
        <v>0.1</v>
      </c>
      <c r="H3255" s="35">
        <v>22.46</v>
      </c>
      <c r="I3255" s="35">
        <v>9.3800000000000008</v>
      </c>
      <c r="J3255">
        <v>1</v>
      </c>
      <c r="K3255">
        <v>3026</v>
      </c>
      <c r="L3255" s="37">
        <f t="shared" si="150"/>
        <v>22.46</v>
      </c>
      <c r="M3255" s="35">
        <f t="shared" si="151"/>
        <v>2.4899999999999984</v>
      </c>
      <c r="N3255" s="35">
        <f t="shared" si="152"/>
        <v>13.08</v>
      </c>
    </row>
    <row r="3256" spans="1:14">
      <c r="A3256" s="33">
        <v>41393</v>
      </c>
      <c r="B3256" s="29">
        <v>2223</v>
      </c>
      <c r="C3256">
        <v>28</v>
      </c>
      <c r="D3256" s="34" t="s">
        <v>170</v>
      </c>
      <c r="E3256" s="34" t="s">
        <v>168</v>
      </c>
      <c r="F3256" s="35">
        <v>0.95</v>
      </c>
      <c r="G3256" s="36">
        <v>0</v>
      </c>
      <c r="H3256" s="35">
        <v>0.95</v>
      </c>
      <c r="I3256" s="35">
        <v>0.5</v>
      </c>
      <c r="J3256">
        <v>38</v>
      </c>
      <c r="K3256">
        <v>3022</v>
      </c>
      <c r="L3256" s="37">
        <f t="shared" si="150"/>
        <v>36.1</v>
      </c>
      <c r="M3256" s="35">
        <f t="shared" si="151"/>
        <v>0</v>
      </c>
      <c r="N3256" s="35">
        <f t="shared" si="152"/>
        <v>17.099999999999998</v>
      </c>
    </row>
    <row r="3257" spans="1:14">
      <c r="A3257" s="33">
        <v>41393</v>
      </c>
      <c r="B3257" s="29">
        <v>2224</v>
      </c>
      <c r="C3257">
        <v>19</v>
      </c>
      <c r="D3257" s="34" t="s">
        <v>169</v>
      </c>
      <c r="E3257" s="34" t="s">
        <v>168</v>
      </c>
      <c r="F3257" s="35">
        <v>49.95</v>
      </c>
      <c r="G3257" s="36">
        <v>0</v>
      </c>
      <c r="H3257" s="35">
        <v>49.95</v>
      </c>
      <c r="I3257" s="35">
        <v>24.77</v>
      </c>
      <c r="J3257">
        <v>10</v>
      </c>
      <c r="K3257">
        <v>3022</v>
      </c>
      <c r="L3257" s="37">
        <f t="shared" si="150"/>
        <v>499.5</v>
      </c>
      <c r="M3257" s="35">
        <f t="shared" si="151"/>
        <v>0</v>
      </c>
      <c r="N3257" s="35">
        <f t="shared" si="152"/>
        <v>251.80000000000004</v>
      </c>
    </row>
    <row r="3258" spans="1:14">
      <c r="A3258" s="33">
        <v>41393</v>
      </c>
      <c r="B3258" s="29">
        <v>2225</v>
      </c>
      <c r="C3258">
        <v>14</v>
      </c>
      <c r="D3258" s="34" t="s">
        <v>170</v>
      </c>
      <c r="E3258" s="34" t="s">
        <v>168</v>
      </c>
      <c r="F3258" s="35">
        <v>31.95</v>
      </c>
      <c r="G3258" s="36">
        <v>0</v>
      </c>
      <c r="H3258" s="35">
        <v>31.95</v>
      </c>
      <c r="I3258" s="35">
        <v>17.38</v>
      </c>
      <c r="J3258">
        <v>1</v>
      </c>
      <c r="K3258">
        <v>3027</v>
      </c>
      <c r="L3258" s="37">
        <f t="shared" si="150"/>
        <v>31.95</v>
      </c>
      <c r="M3258" s="35">
        <f t="shared" si="151"/>
        <v>0</v>
      </c>
      <c r="N3258" s="35">
        <f t="shared" si="152"/>
        <v>14.57</v>
      </c>
    </row>
    <row r="3259" spans="1:14">
      <c r="A3259" s="33">
        <v>41393</v>
      </c>
      <c r="B3259" s="29">
        <v>2225</v>
      </c>
      <c r="C3259">
        <v>40</v>
      </c>
      <c r="D3259" s="34" t="s">
        <v>170</v>
      </c>
      <c r="E3259" s="34" t="s">
        <v>168</v>
      </c>
      <c r="F3259" s="35">
        <v>16.95</v>
      </c>
      <c r="G3259" s="36">
        <v>0.1</v>
      </c>
      <c r="H3259" s="35">
        <v>15.26</v>
      </c>
      <c r="I3259" s="35">
        <v>6.53</v>
      </c>
      <c r="J3259">
        <v>28</v>
      </c>
      <c r="K3259">
        <v>3027</v>
      </c>
      <c r="L3259" s="37">
        <f t="shared" si="150"/>
        <v>427.28</v>
      </c>
      <c r="M3259" s="35">
        <f t="shared" si="151"/>
        <v>1.6899999999999995</v>
      </c>
      <c r="N3259" s="35">
        <f t="shared" si="152"/>
        <v>244.44</v>
      </c>
    </row>
    <row r="3260" spans="1:14">
      <c r="A3260" s="33">
        <v>41393</v>
      </c>
      <c r="B3260" s="29">
        <v>2226</v>
      </c>
      <c r="C3260">
        <v>39</v>
      </c>
      <c r="D3260" s="34" t="s">
        <v>169</v>
      </c>
      <c r="E3260" s="34" t="s">
        <v>168</v>
      </c>
      <c r="F3260" s="35">
        <v>26.95</v>
      </c>
      <c r="G3260" s="36">
        <v>0</v>
      </c>
      <c r="H3260" s="35">
        <v>26.95</v>
      </c>
      <c r="I3260" s="35">
        <v>12.24</v>
      </c>
      <c r="J3260">
        <v>25</v>
      </c>
      <c r="K3260">
        <v>3030</v>
      </c>
      <c r="L3260" s="37">
        <f t="shared" si="150"/>
        <v>673.75</v>
      </c>
      <c r="M3260" s="35">
        <f t="shared" si="151"/>
        <v>0</v>
      </c>
      <c r="N3260" s="35">
        <f t="shared" si="152"/>
        <v>367.75</v>
      </c>
    </row>
    <row r="3261" spans="1:14">
      <c r="A3261" s="33">
        <v>41393</v>
      </c>
      <c r="B3261" s="29">
        <v>2227</v>
      </c>
      <c r="C3261">
        <v>20</v>
      </c>
      <c r="D3261" s="34" t="s">
        <v>170</v>
      </c>
      <c r="E3261" s="34" t="s">
        <v>168</v>
      </c>
      <c r="F3261" s="35">
        <v>16.95</v>
      </c>
      <c r="G3261" s="36">
        <v>0</v>
      </c>
      <c r="H3261" s="35">
        <v>16.95</v>
      </c>
      <c r="I3261" s="35">
        <v>6.76</v>
      </c>
      <c r="J3261">
        <v>16</v>
      </c>
      <c r="K3261">
        <v>3014</v>
      </c>
      <c r="L3261" s="37">
        <f t="shared" si="150"/>
        <v>271.2</v>
      </c>
      <c r="M3261" s="35">
        <f t="shared" si="151"/>
        <v>0</v>
      </c>
      <c r="N3261" s="35">
        <f t="shared" si="152"/>
        <v>163.04</v>
      </c>
    </row>
    <row r="3262" spans="1:14">
      <c r="A3262" s="33">
        <v>41393</v>
      </c>
      <c r="B3262" s="29">
        <v>2228</v>
      </c>
      <c r="C3262">
        <v>28</v>
      </c>
      <c r="D3262" s="34" t="s">
        <v>167</v>
      </c>
      <c r="E3262" s="34" t="s">
        <v>168</v>
      </c>
      <c r="F3262" s="35">
        <v>0.95</v>
      </c>
      <c r="G3262" s="36">
        <v>0</v>
      </c>
      <c r="H3262" s="35">
        <v>0.95</v>
      </c>
      <c r="I3262" s="35">
        <v>0.5</v>
      </c>
      <c r="J3262">
        <v>43</v>
      </c>
      <c r="K3262">
        <v>3015</v>
      </c>
      <c r="L3262" s="37">
        <f t="shared" si="150"/>
        <v>40.85</v>
      </c>
      <c r="M3262" s="35">
        <f t="shared" si="151"/>
        <v>0</v>
      </c>
      <c r="N3262" s="35">
        <f t="shared" si="152"/>
        <v>19.349999999999998</v>
      </c>
    </row>
    <row r="3263" spans="1:14">
      <c r="A3263" s="33">
        <v>41393</v>
      </c>
      <c r="B3263" s="29">
        <v>2229</v>
      </c>
      <c r="C3263">
        <v>26</v>
      </c>
      <c r="D3263" s="34" t="s">
        <v>170</v>
      </c>
      <c r="E3263" s="34" t="s">
        <v>168</v>
      </c>
      <c r="F3263" s="35">
        <v>0.95</v>
      </c>
      <c r="G3263" s="36">
        <v>0</v>
      </c>
      <c r="H3263" s="35">
        <v>0.95</v>
      </c>
      <c r="I3263" s="35">
        <v>0.42</v>
      </c>
      <c r="J3263">
        <v>7</v>
      </c>
      <c r="K3263">
        <v>3021</v>
      </c>
      <c r="L3263" s="37">
        <f t="shared" si="150"/>
        <v>6.6499999999999995</v>
      </c>
      <c r="M3263" s="35">
        <f t="shared" si="151"/>
        <v>0</v>
      </c>
      <c r="N3263" s="35">
        <f t="shared" si="152"/>
        <v>3.71</v>
      </c>
    </row>
    <row r="3264" spans="1:14">
      <c r="A3264" s="33">
        <v>41393</v>
      </c>
      <c r="B3264" s="29">
        <v>2230</v>
      </c>
      <c r="C3264">
        <v>22</v>
      </c>
      <c r="D3264" s="34" t="s">
        <v>169</v>
      </c>
      <c r="E3264" s="34" t="s">
        <v>168</v>
      </c>
      <c r="F3264" s="35">
        <v>0.95</v>
      </c>
      <c r="G3264" s="36">
        <v>0</v>
      </c>
      <c r="H3264" s="35">
        <v>0.95</v>
      </c>
      <c r="I3264" s="35">
        <v>0.56999999999999995</v>
      </c>
      <c r="J3264">
        <v>5</v>
      </c>
      <c r="K3264">
        <v>3018</v>
      </c>
      <c r="L3264" s="37">
        <f t="shared" si="150"/>
        <v>4.75</v>
      </c>
      <c r="M3264" s="35">
        <f t="shared" si="151"/>
        <v>0</v>
      </c>
      <c r="N3264" s="35">
        <f t="shared" si="152"/>
        <v>1.9</v>
      </c>
    </row>
    <row r="3265" spans="1:14">
      <c r="A3265" s="33">
        <v>41393</v>
      </c>
      <c r="B3265" s="29">
        <v>2231</v>
      </c>
      <c r="C3265">
        <v>25</v>
      </c>
      <c r="D3265" s="34" t="s">
        <v>167</v>
      </c>
      <c r="E3265" s="34" t="s">
        <v>168</v>
      </c>
      <c r="F3265" s="35">
        <v>0.95</v>
      </c>
      <c r="G3265" s="36">
        <v>0</v>
      </c>
      <c r="H3265" s="35">
        <v>0.95</v>
      </c>
      <c r="I3265" s="35">
        <v>0.35</v>
      </c>
      <c r="J3265">
        <v>31</v>
      </c>
      <c r="K3265">
        <v>3027</v>
      </c>
      <c r="L3265" s="37">
        <f t="shared" si="150"/>
        <v>29.45</v>
      </c>
      <c r="M3265" s="35">
        <f t="shared" si="151"/>
        <v>0</v>
      </c>
      <c r="N3265" s="35">
        <f t="shared" si="152"/>
        <v>18.599999999999998</v>
      </c>
    </row>
    <row r="3266" spans="1:14">
      <c r="A3266" s="33">
        <v>41393</v>
      </c>
      <c r="B3266" s="29">
        <v>2231</v>
      </c>
      <c r="C3266">
        <v>18</v>
      </c>
      <c r="D3266" s="34" t="s">
        <v>167</v>
      </c>
      <c r="E3266" s="34" t="s">
        <v>168</v>
      </c>
      <c r="F3266" s="35">
        <v>54.95</v>
      </c>
      <c r="G3266" s="36">
        <v>0</v>
      </c>
      <c r="H3266" s="35">
        <v>54.95</v>
      </c>
      <c r="I3266" s="35">
        <v>26.65</v>
      </c>
      <c r="J3266">
        <v>25</v>
      </c>
      <c r="K3266">
        <v>3027</v>
      </c>
      <c r="L3266" s="37">
        <f t="shared" si="150"/>
        <v>1373.75</v>
      </c>
      <c r="M3266" s="35">
        <f t="shared" si="151"/>
        <v>0</v>
      </c>
      <c r="N3266" s="35">
        <f t="shared" si="152"/>
        <v>707.50000000000011</v>
      </c>
    </row>
    <row r="3267" spans="1:14">
      <c r="A3267" s="33">
        <v>41393</v>
      </c>
      <c r="B3267" s="29">
        <v>2232</v>
      </c>
      <c r="C3267">
        <v>36</v>
      </c>
      <c r="D3267" s="34" t="s">
        <v>170</v>
      </c>
      <c r="E3267" s="34" t="s">
        <v>168</v>
      </c>
      <c r="F3267" s="35">
        <v>26.95</v>
      </c>
      <c r="G3267" s="36">
        <v>0.1</v>
      </c>
      <c r="H3267" s="35">
        <v>24.26</v>
      </c>
      <c r="I3267" s="35">
        <v>12.53</v>
      </c>
      <c r="J3267">
        <v>38</v>
      </c>
      <c r="K3267">
        <v>3011</v>
      </c>
      <c r="L3267" s="37">
        <f t="shared" ref="L3267:L3330" si="153">H3267*J3267</f>
        <v>921.88000000000011</v>
      </c>
      <c r="M3267" s="35">
        <f t="shared" ref="M3267:M3330" si="154">F3267-H3267</f>
        <v>2.6899999999999977</v>
      </c>
      <c r="N3267" s="35">
        <f t="shared" ref="N3267:N3330" si="155">(H3267-I3267)*J3267</f>
        <v>445.74000000000007</v>
      </c>
    </row>
    <row r="3268" spans="1:14">
      <c r="A3268" s="33">
        <v>41393</v>
      </c>
      <c r="B3268" s="29">
        <v>2233</v>
      </c>
      <c r="C3268">
        <v>47</v>
      </c>
      <c r="D3268" s="34" t="s">
        <v>167</v>
      </c>
      <c r="E3268" s="34" t="s">
        <v>168</v>
      </c>
      <c r="F3268" s="35">
        <v>28.95</v>
      </c>
      <c r="G3268" s="36">
        <v>0</v>
      </c>
      <c r="H3268" s="35">
        <v>28.95</v>
      </c>
      <c r="I3268" s="35">
        <v>8.86</v>
      </c>
      <c r="J3268">
        <v>20</v>
      </c>
      <c r="K3268">
        <v>3026</v>
      </c>
      <c r="L3268" s="37">
        <f t="shared" si="153"/>
        <v>579</v>
      </c>
      <c r="M3268" s="35">
        <f t="shared" si="154"/>
        <v>0</v>
      </c>
      <c r="N3268" s="35">
        <f t="shared" si="155"/>
        <v>401.8</v>
      </c>
    </row>
    <row r="3269" spans="1:14">
      <c r="A3269" s="33">
        <v>41393</v>
      </c>
      <c r="B3269" s="29">
        <v>2233</v>
      </c>
      <c r="C3269">
        <v>37</v>
      </c>
      <c r="D3269" s="34" t="s">
        <v>167</v>
      </c>
      <c r="E3269" s="34" t="s">
        <v>168</v>
      </c>
      <c r="F3269" s="35">
        <v>24.95</v>
      </c>
      <c r="G3269" s="36">
        <v>0</v>
      </c>
      <c r="H3269" s="35">
        <v>24.95</v>
      </c>
      <c r="I3269" s="35">
        <v>9.3800000000000008</v>
      </c>
      <c r="J3269">
        <v>4</v>
      </c>
      <c r="K3269">
        <v>3026</v>
      </c>
      <c r="L3269" s="37">
        <f t="shared" si="153"/>
        <v>99.8</v>
      </c>
      <c r="M3269" s="35">
        <f t="shared" si="154"/>
        <v>0</v>
      </c>
      <c r="N3269" s="35">
        <f t="shared" si="155"/>
        <v>62.279999999999994</v>
      </c>
    </row>
    <row r="3270" spans="1:14">
      <c r="A3270" s="33">
        <v>41393</v>
      </c>
      <c r="B3270" s="29">
        <v>2233</v>
      </c>
      <c r="C3270">
        <v>4</v>
      </c>
      <c r="D3270" s="34" t="s">
        <v>167</v>
      </c>
      <c r="E3270" s="34" t="s">
        <v>168</v>
      </c>
      <c r="F3270" s="35">
        <v>73.95</v>
      </c>
      <c r="G3270" s="36">
        <v>0</v>
      </c>
      <c r="H3270" s="35">
        <v>73.95</v>
      </c>
      <c r="I3270" s="35">
        <v>38.86</v>
      </c>
      <c r="J3270">
        <v>1</v>
      </c>
      <c r="K3270">
        <v>3026</v>
      </c>
      <c r="L3270" s="37">
        <f t="shared" si="153"/>
        <v>73.95</v>
      </c>
      <c r="M3270" s="35">
        <f t="shared" si="154"/>
        <v>0</v>
      </c>
      <c r="N3270" s="35">
        <f t="shared" si="155"/>
        <v>35.090000000000003</v>
      </c>
    </row>
    <row r="3271" spans="1:14">
      <c r="A3271" s="33">
        <v>41393</v>
      </c>
      <c r="B3271" s="29">
        <v>2234</v>
      </c>
      <c r="C3271">
        <v>46</v>
      </c>
      <c r="D3271" s="34" t="s">
        <v>169</v>
      </c>
      <c r="E3271" s="34" t="s">
        <v>168</v>
      </c>
      <c r="F3271" s="35">
        <v>55.95</v>
      </c>
      <c r="G3271" s="36">
        <v>0</v>
      </c>
      <c r="H3271" s="35">
        <v>55.95</v>
      </c>
      <c r="I3271" s="35">
        <v>32.47</v>
      </c>
      <c r="J3271">
        <v>18</v>
      </c>
      <c r="K3271">
        <v>3033</v>
      </c>
      <c r="L3271" s="37">
        <f t="shared" si="153"/>
        <v>1007.1</v>
      </c>
      <c r="M3271" s="35">
        <f t="shared" si="154"/>
        <v>0</v>
      </c>
      <c r="N3271" s="35">
        <f t="shared" si="155"/>
        <v>422.6400000000001</v>
      </c>
    </row>
    <row r="3272" spans="1:14">
      <c r="A3272" s="33">
        <v>41393</v>
      </c>
      <c r="B3272" s="29">
        <v>2234</v>
      </c>
      <c r="C3272">
        <v>4</v>
      </c>
      <c r="D3272" s="34" t="s">
        <v>169</v>
      </c>
      <c r="E3272" s="34" t="s">
        <v>168</v>
      </c>
      <c r="F3272" s="35">
        <v>73.95</v>
      </c>
      <c r="G3272" s="36">
        <v>0</v>
      </c>
      <c r="H3272" s="35">
        <v>73.95</v>
      </c>
      <c r="I3272" s="35">
        <v>38.86</v>
      </c>
      <c r="J3272">
        <v>1</v>
      </c>
      <c r="K3272">
        <v>3033</v>
      </c>
      <c r="L3272" s="37">
        <f t="shared" si="153"/>
        <v>73.95</v>
      </c>
      <c r="M3272" s="35">
        <f t="shared" si="154"/>
        <v>0</v>
      </c>
      <c r="N3272" s="35">
        <f t="shared" si="155"/>
        <v>35.090000000000003</v>
      </c>
    </row>
    <row r="3273" spans="1:14">
      <c r="A3273" s="33">
        <v>41393</v>
      </c>
      <c r="B3273" s="29">
        <v>2234</v>
      </c>
      <c r="C3273">
        <v>4</v>
      </c>
      <c r="D3273" s="34" t="s">
        <v>169</v>
      </c>
      <c r="E3273" s="34" t="s">
        <v>168</v>
      </c>
      <c r="F3273" s="35">
        <v>73.95</v>
      </c>
      <c r="G3273" s="36">
        <v>0.1</v>
      </c>
      <c r="H3273" s="35">
        <v>66.56</v>
      </c>
      <c r="I3273" s="35">
        <v>38.86</v>
      </c>
      <c r="J3273">
        <v>1</v>
      </c>
      <c r="K3273">
        <v>3033</v>
      </c>
      <c r="L3273" s="37">
        <f t="shared" si="153"/>
        <v>66.56</v>
      </c>
      <c r="M3273" s="35">
        <f t="shared" si="154"/>
        <v>7.3900000000000006</v>
      </c>
      <c r="N3273" s="35">
        <f t="shared" si="155"/>
        <v>27.700000000000003</v>
      </c>
    </row>
    <row r="3274" spans="1:14">
      <c r="A3274" s="33">
        <v>41393</v>
      </c>
      <c r="B3274" s="29">
        <v>2235</v>
      </c>
      <c r="C3274">
        <v>27</v>
      </c>
      <c r="D3274" s="34" t="s">
        <v>167</v>
      </c>
      <c r="E3274" s="34" t="s">
        <v>168</v>
      </c>
      <c r="F3274" s="35">
        <v>4.95</v>
      </c>
      <c r="G3274" s="36">
        <v>0</v>
      </c>
      <c r="H3274" s="35">
        <v>4.95</v>
      </c>
      <c r="I3274" s="35">
        <v>1.82</v>
      </c>
      <c r="J3274">
        <v>7</v>
      </c>
      <c r="K3274">
        <v>3024</v>
      </c>
      <c r="L3274" s="37">
        <f t="shared" si="153"/>
        <v>34.65</v>
      </c>
      <c r="M3274" s="35">
        <f t="shared" si="154"/>
        <v>0</v>
      </c>
      <c r="N3274" s="35">
        <f t="shared" si="155"/>
        <v>21.91</v>
      </c>
    </row>
    <row r="3275" spans="1:14">
      <c r="A3275" s="33">
        <v>41393</v>
      </c>
      <c r="B3275" s="29">
        <v>2236</v>
      </c>
      <c r="C3275">
        <v>30</v>
      </c>
      <c r="D3275" s="34" t="s">
        <v>170</v>
      </c>
      <c r="E3275" s="34" t="s">
        <v>168</v>
      </c>
      <c r="F3275" s="35">
        <v>10.95</v>
      </c>
      <c r="G3275" s="36">
        <v>0</v>
      </c>
      <c r="H3275" s="35">
        <v>10.95</v>
      </c>
      <c r="I3275" s="35">
        <v>4.8</v>
      </c>
      <c r="J3275">
        <v>34</v>
      </c>
      <c r="K3275">
        <v>3031</v>
      </c>
      <c r="L3275" s="37">
        <f t="shared" si="153"/>
        <v>372.29999999999995</v>
      </c>
      <c r="M3275" s="35">
        <f t="shared" si="154"/>
        <v>0</v>
      </c>
      <c r="N3275" s="35">
        <f t="shared" si="155"/>
        <v>209.1</v>
      </c>
    </row>
    <row r="3276" spans="1:14">
      <c r="A3276" s="33">
        <v>41393</v>
      </c>
      <c r="B3276" s="29">
        <v>2237</v>
      </c>
      <c r="C3276">
        <v>41</v>
      </c>
      <c r="D3276" s="34" t="s">
        <v>167</v>
      </c>
      <c r="E3276" s="34" t="s">
        <v>168</v>
      </c>
      <c r="F3276" s="35">
        <v>18.95</v>
      </c>
      <c r="G3276" s="36">
        <v>0</v>
      </c>
      <c r="H3276" s="35">
        <v>18.95</v>
      </c>
      <c r="I3276" s="35">
        <v>9.98</v>
      </c>
      <c r="J3276">
        <v>10</v>
      </c>
      <c r="K3276">
        <v>3023</v>
      </c>
      <c r="L3276" s="37">
        <f t="shared" si="153"/>
        <v>189.5</v>
      </c>
      <c r="M3276" s="35">
        <f t="shared" si="154"/>
        <v>0</v>
      </c>
      <c r="N3276" s="35">
        <f t="shared" si="155"/>
        <v>89.699999999999989</v>
      </c>
    </row>
    <row r="3277" spans="1:14">
      <c r="A3277" s="33">
        <v>41393</v>
      </c>
      <c r="B3277" s="29">
        <v>2237</v>
      </c>
      <c r="C3277">
        <v>44</v>
      </c>
      <c r="D3277" s="34" t="s">
        <v>167</v>
      </c>
      <c r="E3277" s="34" t="s">
        <v>168</v>
      </c>
      <c r="F3277" s="35">
        <v>38.950000000000003</v>
      </c>
      <c r="G3277" s="36">
        <v>0</v>
      </c>
      <c r="H3277" s="35">
        <v>38.950000000000003</v>
      </c>
      <c r="I3277" s="35">
        <v>24.76</v>
      </c>
      <c r="J3277">
        <v>6</v>
      </c>
      <c r="K3277">
        <v>3023</v>
      </c>
      <c r="L3277" s="37">
        <f t="shared" si="153"/>
        <v>233.70000000000002</v>
      </c>
      <c r="M3277" s="35">
        <f t="shared" si="154"/>
        <v>0</v>
      </c>
      <c r="N3277" s="35">
        <f t="shared" si="155"/>
        <v>85.140000000000015</v>
      </c>
    </row>
    <row r="3278" spans="1:14">
      <c r="A3278" s="33">
        <v>41393</v>
      </c>
      <c r="B3278" s="29">
        <v>2238</v>
      </c>
      <c r="C3278">
        <v>7</v>
      </c>
      <c r="D3278" s="34" t="s">
        <v>169</v>
      </c>
      <c r="E3278" s="34" t="s">
        <v>168</v>
      </c>
      <c r="F3278" s="35">
        <v>20.95</v>
      </c>
      <c r="G3278" s="36">
        <v>0</v>
      </c>
      <c r="H3278" s="35">
        <v>20.95</v>
      </c>
      <c r="I3278" s="35">
        <v>10.039999999999999</v>
      </c>
      <c r="J3278">
        <v>25</v>
      </c>
      <c r="K3278">
        <v>3011</v>
      </c>
      <c r="L3278" s="37">
        <f t="shared" si="153"/>
        <v>523.75</v>
      </c>
      <c r="M3278" s="35">
        <f t="shared" si="154"/>
        <v>0</v>
      </c>
      <c r="N3278" s="35">
        <f t="shared" si="155"/>
        <v>272.75</v>
      </c>
    </row>
    <row r="3279" spans="1:14">
      <c r="A3279" s="33">
        <v>41393</v>
      </c>
      <c r="B3279" s="29">
        <v>2239</v>
      </c>
      <c r="C3279">
        <v>2</v>
      </c>
      <c r="D3279" s="34" t="s">
        <v>167</v>
      </c>
      <c r="E3279" s="34" t="s">
        <v>168</v>
      </c>
      <c r="F3279" s="35">
        <v>44.95</v>
      </c>
      <c r="G3279" s="36">
        <v>0.1</v>
      </c>
      <c r="H3279" s="35">
        <v>40.46</v>
      </c>
      <c r="I3279" s="35">
        <v>27.95</v>
      </c>
      <c r="J3279">
        <v>2</v>
      </c>
      <c r="K3279">
        <v>3013</v>
      </c>
      <c r="L3279" s="37">
        <f t="shared" si="153"/>
        <v>80.92</v>
      </c>
      <c r="M3279" s="35">
        <f t="shared" si="154"/>
        <v>4.490000000000002</v>
      </c>
      <c r="N3279" s="35">
        <f t="shared" si="155"/>
        <v>25.020000000000003</v>
      </c>
    </row>
    <row r="3280" spans="1:14">
      <c r="A3280" s="33">
        <v>41393</v>
      </c>
      <c r="B3280" s="29">
        <v>2240</v>
      </c>
      <c r="C3280">
        <v>38</v>
      </c>
      <c r="D3280" s="34" t="s">
        <v>170</v>
      </c>
      <c r="E3280" s="34" t="s">
        <v>168</v>
      </c>
      <c r="F3280" s="35">
        <v>24.95</v>
      </c>
      <c r="G3280" s="36">
        <v>0.1</v>
      </c>
      <c r="H3280" s="35">
        <v>22.46</v>
      </c>
      <c r="I3280" s="35">
        <v>11.48</v>
      </c>
      <c r="J3280">
        <v>5</v>
      </c>
      <c r="K3280">
        <v>3024</v>
      </c>
      <c r="L3280" s="37">
        <f t="shared" si="153"/>
        <v>112.30000000000001</v>
      </c>
      <c r="M3280" s="35">
        <f t="shared" si="154"/>
        <v>2.4899999999999984</v>
      </c>
      <c r="N3280" s="35">
        <f t="shared" si="155"/>
        <v>54.900000000000006</v>
      </c>
    </row>
    <row r="3281" spans="1:14">
      <c r="A3281" s="33">
        <v>41393</v>
      </c>
      <c r="B3281" s="29">
        <v>2241</v>
      </c>
      <c r="C3281">
        <v>42</v>
      </c>
      <c r="D3281" s="34" t="s">
        <v>170</v>
      </c>
      <c r="E3281" s="34" t="s">
        <v>168</v>
      </c>
      <c r="F3281" s="35">
        <v>35.950000000000003</v>
      </c>
      <c r="G3281" s="36">
        <v>0</v>
      </c>
      <c r="H3281" s="35">
        <v>35.950000000000003</v>
      </c>
      <c r="I3281" s="35">
        <v>20.25</v>
      </c>
      <c r="J3281">
        <v>2</v>
      </c>
      <c r="K3281">
        <v>3016</v>
      </c>
      <c r="L3281" s="37">
        <f t="shared" si="153"/>
        <v>71.900000000000006</v>
      </c>
      <c r="M3281" s="35">
        <f t="shared" si="154"/>
        <v>0</v>
      </c>
      <c r="N3281" s="35">
        <f t="shared" si="155"/>
        <v>31.400000000000006</v>
      </c>
    </row>
    <row r="3282" spans="1:14">
      <c r="A3282" s="33">
        <v>41393</v>
      </c>
      <c r="B3282" s="29">
        <v>2242</v>
      </c>
      <c r="C3282">
        <v>29</v>
      </c>
      <c r="D3282" s="34" t="s">
        <v>167</v>
      </c>
      <c r="E3282" s="34" t="s">
        <v>168</v>
      </c>
      <c r="F3282" s="35">
        <v>40.950000000000003</v>
      </c>
      <c r="G3282" s="36">
        <v>0</v>
      </c>
      <c r="H3282" s="35">
        <v>40.950000000000003</v>
      </c>
      <c r="I3282" s="35">
        <v>15.51</v>
      </c>
      <c r="J3282">
        <v>6</v>
      </c>
      <c r="K3282">
        <v>3028</v>
      </c>
      <c r="L3282" s="37">
        <f t="shared" si="153"/>
        <v>245.70000000000002</v>
      </c>
      <c r="M3282" s="35">
        <f t="shared" si="154"/>
        <v>0</v>
      </c>
      <c r="N3282" s="35">
        <f t="shared" si="155"/>
        <v>152.64000000000004</v>
      </c>
    </row>
    <row r="3283" spans="1:14">
      <c r="A3283" s="33">
        <v>41393</v>
      </c>
      <c r="B3283" s="29">
        <v>2242</v>
      </c>
      <c r="C3283">
        <v>1</v>
      </c>
      <c r="D3283" s="34" t="s">
        <v>167</v>
      </c>
      <c r="E3283" s="34" t="s">
        <v>168</v>
      </c>
      <c r="F3283" s="35">
        <v>43.95</v>
      </c>
      <c r="G3283" s="36">
        <v>0.2</v>
      </c>
      <c r="H3283" s="35">
        <v>35.159999999999997</v>
      </c>
      <c r="I3283" s="35">
        <v>25.6</v>
      </c>
      <c r="J3283">
        <v>18</v>
      </c>
      <c r="K3283">
        <v>3028</v>
      </c>
      <c r="L3283" s="37">
        <f t="shared" si="153"/>
        <v>632.87999999999988</v>
      </c>
      <c r="M3283" s="35">
        <f t="shared" si="154"/>
        <v>8.7900000000000063</v>
      </c>
      <c r="N3283" s="35">
        <f t="shared" si="155"/>
        <v>172.07999999999993</v>
      </c>
    </row>
    <row r="3284" spans="1:14">
      <c r="A3284" s="33">
        <v>41393</v>
      </c>
      <c r="B3284" s="29">
        <v>2242</v>
      </c>
      <c r="C3284">
        <v>31</v>
      </c>
      <c r="D3284" s="34" t="s">
        <v>167</v>
      </c>
      <c r="E3284" s="34" t="s">
        <v>168</v>
      </c>
      <c r="F3284" s="35">
        <v>0.95</v>
      </c>
      <c r="G3284" s="36">
        <v>0</v>
      </c>
      <c r="H3284" s="35">
        <v>0.95</v>
      </c>
      <c r="I3284" s="35">
        <v>0.34</v>
      </c>
      <c r="J3284">
        <v>11</v>
      </c>
      <c r="K3284">
        <v>3028</v>
      </c>
      <c r="L3284" s="37">
        <f t="shared" si="153"/>
        <v>10.45</v>
      </c>
      <c r="M3284" s="35">
        <f t="shared" si="154"/>
        <v>0</v>
      </c>
      <c r="N3284" s="35">
        <f t="shared" si="155"/>
        <v>6.7099999999999991</v>
      </c>
    </row>
    <row r="3285" spans="1:14">
      <c r="A3285" s="33">
        <v>41393</v>
      </c>
      <c r="B3285" s="29">
        <v>2243</v>
      </c>
      <c r="C3285">
        <v>38</v>
      </c>
      <c r="D3285" s="34" t="s">
        <v>169</v>
      </c>
      <c r="E3285" s="34" t="s">
        <v>168</v>
      </c>
      <c r="F3285" s="35">
        <v>24.95</v>
      </c>
      <c r="G3285" s="36">
        <v>0.1</v>
      </c>
      <c r="H3285" s="35">
        <v>22.46</v>
      </c>
      <c r="I3285" s="35">
        <v>11.48</v>
      </c>
      <c r="J3285">
        <v>4</v>
      </c>
      <c r="K3285">
        <v>3012</v>
      </c>
      <c r="L3285" s="37">
        <f t="shared" si="153"/>
        <v>89.84</v>
      </c>
      <c r="M3285" s="35">
        <f t="shared" si="154"/>
        <v>2.4899999999999984</v>
      </c>
      <c r="N3285" s="35">
        <f t="shared" si="155"/>
        <v>43.92</v>
      </c>
    </row>
    <row r="3286" spans="1:14">
      <c r="A3286" s="33">
        <v>41393</v>
      </c>
      <c r="B3286" s="29">
        <v>2244</v>
      </c>
      <c r="C3286">
        <v>31</v>
      </c>
      <c r="D3286" s="34" t="s">
        <v>167</v>
      </c>
      <c r="E3286" s="34" t="s">
        <v>168</v>
      </c>
      <c r="F3286" s="35">
        <v>0.95</v>
      </c>
      <c r="G3286" s="36">
        <v>0</v>
      </c>
      <c r="H3286" s="35">
        <v>0.95</v>
      </c>
      <c r="I3286" s="35">
        <v>0.34</v>
      </c>
      <c r="J3286">
        <v>27</v>
      </c>
      <c r="K3286">
        <v>3010</v>
      </c>
      <c r="L3286" s="37">
        <f t="shared" si="153"/>
        <v>25.65</v>
      </c>
      <c r="M3286" s="35">
        <f t="shared" si="154"/>
        <v>0</v>
      </c>
      <c r="N3286" s="35">
        <f t="shared" si="155"/>
        <v>16.469999999999995</v>
      </c>
    </row>
    <row r="3287" spans="1:14">
      <c r="A3287" s="33">
        <v>41393</v>
      </c>
      <c r="B3287" s="29">
        <v>2244</v>
      </c>
      <c r="C3287">
        <v>19</v>
      </c>
      <c r="D3287" s="34" t="s">
        <v>167</v>
      </c>
      <c r="E3287" s="34" t="s">
        <v>168</v>
      </c>
      <c r="F3287" s="35">
        <v>49.95</v>
      </c>
      <c r="G3287" s="36">
        <v>0</v>
      </c>
      <c r="H3287" s="35">
        <v>49.95</v>
      </c>
      <c r="I3287" s="35">
        <v>24.77</v>
      </c>
      <c r="J3287">
        <v>37</v>
      </c>
      <c r="K3287">
        <v>3010</v>
      </c>
      <c r="L3287" s="37">
        <f t="shared" si="153"/>
        <v>1848.15</v>
      </c>
      <c r="M3287" s="35">
        <f t="shared" si="154"/>
        <v>0</v>
      </c>
      <c r="N3287" s="35">
        <f t="shared" si="155"/>
        <v>931.66000000000008</v>
      </c>
    </row>
    <row r="3288" spans="1:14">
      <c r="A3288" s="33">
        <v>41393</v>
      </c>
      <c r="B3288" s="29">
        <v>2245</v>
      </c>
      <c r="C3288">
        <v>43</v>
      </c>
      <c r="D3288" s="34" t="s">
        <v>170</v>
      </c>
      <c r="E3288" s="34" t="s">
        <v>168</v>
      </c>
      <c r="F3288" s="35">
        <v>11.95</v>
      </c>
      <c r="G3288" s="36">
        <v>0</v>
      </c>
      <c r="H3288" s="35">
        <v>11.95</v>
      </c>
      <c r="I3288" s="35">
        <v>3.32</v>
      </c>
      <c r="J3288">
        <v>7</v>
      </c>
      <c r="K3288">
        <v>3026</v>
      </c>
      <c r="L3288" s="37">
        <f t="shared" si="153"/>
        <v>83.649999999999991</v>
      </c>
      <c r="M3288" s="35">
        <f t="shared" si="154"/>
        <v>0</v>
      </c>
      <c r="N3288" s="35">
        <f t="shared" si="155"/>
        <v>60.41</v>
      </c>
    </row>
    <row r="3289" spans="1:14">
      <c r="A3289" s="33">
        <v>41393</v>
      </c>
      <c r="B3289" s="29">
        <v>2245</v>
      </c>
      <c r="C3289">
        <v>28</v>
      </c>
      <c r="D3289" s="34" t="s">
        <v>170</v>
      </c>
      <c r="E3289" s="34" t="s">
        <v>168</v>
      </c>
      <c r="F3289" s="35">
        <v>0.95</v>
      </c>
      <c r="G3289" s="36">
        <v>0</v>
      </c>
      <c r="H3289" s="35">
        <v>0.95</v>
      </c>
      <c r="I3289" s="35">
        <v>0.5</v>
      </c>
      <c r="J3289">
        <v>6</v>
      </c>
      <c r="K3289">
        <v>3026</v>
      </c>
      <c r="L3289" s="37">
        <f t="shared" si="153"/>
        <v>5.6999999999999993</v>
      </c>
      <c r="M3289" s="35">
        <f t="shared" si="154"/>
        <v>0</v>
      </c>
      <c r="N3289" s="35">
        <f t="shared" si="155"/>
        <v>2.6999999999999997</v>
      </c>
    </row>
    <row r="3290" spans="1:14">
      <c r="A3290" s="33">
        <v>41393</v>
      </c>
      <c r="B3290" s="29">
        <v>2246</v>
      </c>
      <c r="C3290">
        <v>7</v>
      </c>
      <c r="D3290" s="34" t="s">
        <v>169</v>
      </c>
      <c r="E3290" s="34" t="s">
        <v>168</v>
      </c>
      <c r="F3290" s="35">
        <v>20.95</v>
      </c>
      <c r="G3290" s="36">
        <v>0</v>
      </c>
      <c r="H3290" s="35">
        <v>20.95</v>
      </c>
      <c r="I3290" s="35">
        <v>10.039999999999999</v>
      </c>
      <c r="J3290">
        <v>17</v>
      </c>
      <c r="K3290">
        <v>3024</v>
      </c>
      <c r="L3290" s="37">
        <f t="shared" si="153"/>
        <v>356.15</v>
      </c>
      <c r="M3290" s="35">
        <f t="shared" si="154"/>
        <v>0</v>
      </c>
      <c r="N3290" s="35">
        <f t="shared" si="155"/>
        <v>185.47</v>
      </c>
    </row>
    <row r="3291" spans="1:14">
      <c r="A3291" s="33">
        <v>41393</v>
      </c>
      <c r="B3291" s="29">
        <v>2246</v>
      </c>
      <c r="C3291">
        <v>20</v>
      </c>
      <c r="D3291" s="34" t="s">
        <v>169</v>
      </c>
      <c r="E3291" s="34" t="s">
        <v>168</v>
      </c>
      <c r="F3291" s="35">
        <v>16.95</v>
      </c>
      <c r="G3291" s="36">
        <v>0</v>
      </c>
      <c r="H3291" s="35">
        <v>16.95</v>
      </c>
      <c r="I3291" s="35">
        <v>6.76</v>
      </c>
      <c r="J3291">
        <v>2</v>
      </c>
      <c r="K3291">
        <v>3024</v>
      </c>
      <c r="L3291" s="37">
        <f t="shared" si="153"/>
        <v>33.9</v>
      </c>
      <c r="M3291" s="35">
        <f t="shared" si="154"/>
        <v>0</v>
      </c>
      <c r="N3291" s="35">
        <f t="shared" si="155"/>
        <v>20.38</v>
      </c>
    </row>
    <row r="3292" spans="1:14">
      <c r="A3292" s="33">
        <v>41393</v>
      </c>
      <c r="B3292" s="29">
        <v>2246</v>
      </c>
      <c r="C3292">
        <v>37</v>
      </c>
      <c r="D3292" s="34" t="s">
        <v>169</v>
      </c>
      <c r="E3292" s="34" t="s">
        <v>168</v>
      </c>
      <c r="F3292" s="35">
        <v>24.95</v>
      </c>
      <c r="G3292" s="36">
        <v>0.1</v>
      </c>
      <c r="H3292" s="35">
        <v>22.46</v>
      </c>
      <c r="I3292" s="35">
        <v>9.3800000000000008</v>
      </c>
      <c r="J3292">
        <v>6</v>
      </c>
      <c r="K3292">
        <v>3024</v>
      </c>
      <c r="L3292" s="37">
        <f t="shared" si="153"/>
        <v>134.76</v>
      </c>
      <c r="M3292" s="35">
        <f t="shared" si="154"/>
        <v>2.4899999999999984</v>
      </c>
      <c r="N3292" s="35">
        <f t="shared" si="155"/>
        <v>78.48</v>
      </c>
    </row>
    <row r="3293" spans="1:14">
      <c r="A3293" s="33">
        <v>41393</v>
      </c>
      <c r="B3293" s="29">
        <v>2247</v>
      </c>
      <c r="C3293">
        <v>10</v>
      </c>
      <c r="D3293" s="34" t="s">
        <v>167</v>
      </c>
      <c r="E3293" s="34" t="s">
        <v>168</v>
      </c>
      <c r="F3293" s="35">
        <v>34.950000000000003</v>
      </c>
      <c r="G3293" s="36">
        <v>0</v>
      </c>
      <c r="H3293" s="35">
        <v>34.950000000000003</v>
      </c>
      <c r="I3293" s="35">
        <v>22.13</v>
      </c>
      <c r="J3293">
        <v>11</v>
      </c>
      <c r="K3293">
        <v>3024</v>
      </c>
      <c r="L3293" s="37">
        <f t="shared" si="153"/>
        <v>384.45000000000005</v>
      </c>
      <c r="M3293" s="35">
        <f t="shared" si="154"/>
        <v>0</v>
      </c>
      <c r="N3293" s="35">
        <f t="shared" si="155"/>
        <v>141.02000000000004</v>
      </c>
    </row>
    <row r="3294" spans="1:14">
      <c r="A3294" s="33">
        <v>41393</v>
      </c>
      <c r="B3294" s="29">
        <v>2247</v>
      </c>
      <c r="C3294">
        <v>35</v>
      </c>
      <c r="D3294" s="34" t="s">
        <v>167</v>
      </c>
      <c r="E3294" s="34" t="s">
        <v>168</v>
      </c>
      <c r="F3294" s="35">
        <v>0.95</v>
      </c>
      <c r="G3294" s="36">
        <v>0</v>
      </c>
      <c r="H3294" s="35">
        <v>0.95</v>
      </c>
      <c r="I3294" s="35">
        <v>0.47</v>
      </c>
      <c r="J3294">
        <v>6</v>
      </c>
      <c r="K3294">
        <v>3024</v>
      </c>
      <c r="L3294" s="37">
        <f t="shared" si="153"/>
        <v>5.6999999999999993</v>
      </c>
      <c r="M3294" s="35">
        <f t="shared" si="154"/>
        <v>0</v>
      </c>
      <c r="N3294" s="35">
        <f t="shared" si="155"/>
        <v>2.88</v>
      </c>
    </row>
    <row r="3295" spans="1:14">
      <c r="A3295" s="33">
        <v>41393</v>
      </c>
      <c r="B3295" s="29">
        <v>2248</v>
      </c>
      <c r="C3295">
        <v>42</v>
      </c>
      <c r="D3295" s="34" t="s">
        <v>169</v>
      </c>
      <c r="E3295" s="34" t="s">
        <v>168</v>
      </c>
      <c r="F3295" s="35">
        <v>35.950000000000003</v>
      </c>
      <c r="G3295" s="36">
        <v>0</v>
      </c>
      <c r="H3295" s="35">
        <v>35.950000000000003</v>
      </c>
      <c r="I3295" s="35">
        <v>20.25</v>
      </c>
      <c r="J3295">
        <v>2</v>
      </c>
      <c r="K3295">
        <v>3026</v>
      </c>
      <c r="L3295" s="37">
        <f t="shared" si="153"/>
        <v>71.900000000000006</v>
      </c>
      <c r="M3295" s="35">
        <f t="shared" si="154"/>
        <v>0</v>
      </c>
      <c r="N3295" s="35">
        <f t="shared" si="155"/>
        <v>31.400000000000006</v>
      </c>
    </row>
    <row r="3296" spans="1:14">
      <c r="A3296" s="33">
        <v>41393</v>
      </c>
      <c r="B3296" s="29">
        <v>2249</v>
      </c>
      <c r="C3296">
        <v>7</v>
      </c>
      <c r="D3296" s="34" t="s">
        <v>167</v>
      </c>
      <c r="E3296" s="34" t="s">
        <v>168</v>
      </c>
      <c r="F3296" s="35">
        <v>20.95</v>
      </c>
      <c r="G3296" s="36">
        <v>0.1</v>
      </c>
      <c r="H3296" s="35">
        <v>18.86</v>
      </c>
      <c r="I3296" s="35">
        <v>10.039999999999999</v>
      </c>
      <c r="J3296">
        <v>25</v>
      </c>
      <c r="K3296">
        <v>3029</v>
      </c>
      <c r="L3296" s="37">
        <f t="shared" si="153"/>
        <v>471.5</v>
      </c>
      <c r="M3296" s="35">
        <f t="shared" si="154"/>
        <v>2.09</v>
      </c>
      <c r="N3296" s="35">
        <f t="shared" si="155"/>
        <v>220.5</v>
      </c>
    </row>
    <row r="3297" spans="1:14">
      <c r="A3297" s="33">
        <v>41393</v>
      </c>
      <c r="B3297" s="29">
        <v>2250</v>
      </c>
      <c r="C3297">
        <v>13</v>
      </c>
      <c r="D3297" s="34" t="s">
        <v>170</v>
      </c>
      <c r="E3297" s="34" t="s">
        <v>168</v>
      </c>
      <c r="F3297" s="35">
        <v>26.95</v>
      </c>
      <c r="G3297" s="36">
        <v>0</v>
      </c>
      <c r="H3297" s="35">
        <v>26.95</v>
      </c>
      <c r="I3297" s="35">
        <v>13.26</v>
      </c>
      <c r="J3297">
        <v>9</v>
      </c>
      <c r="K3297">
        <v>3010</v>
      </c>
      <c r="L3297" s="37">
        <f t="shared" si="153"/>
        <v>242.54999999999998</v>
      </c>
      <c r="M3297" s="35">
        <f t="shared" si="154"/>
        <v>0</v>
      </c>
      <c r="N3297" s="35">
        <f t="shared" si="155"/>
        <v>123.21</v>
      </c>
    </row>
    <row r="3298" spans="1:14">
      <c r="A3298" s="33">
        <v>41393</v>
      </c>
      <c r="B3298" s="29">
        <v>2251</v>
      </c>
      <c r="C3298">
        <v>11</v>
      </c>
      <c r="D3298" s="34" t="s">
        <v>169</v>
      </c>
      <c r="E3298" s="34" t="s">
        <v>168</v>
      </c>
      <c r="F3298" s="35">
        <v>65.95</v>
      </c>
      <c r="G3298" s="36">
        <v>0.1</v>
      </c>
      <c r="H3298" s="35">
        <v>59.36</v>
      </c>
      <c r="I3298" s="35">
        <v>37.97</v>
      </c>
      <c r="J3298">
        <v>10</v>
      </c>
      <c r="K3298">
        <v>3033</v>
      </c>
      <c r="L3298" s="37">
        <f t="shared" si="153"/>
        <v>593.6</v>
      </c>
      <c r="M3298" s="35">
        <f t="shared" si="154"/>
        <v>6.5900000000000034</v>
      </c>
      <c r="N3298" s="35">
        <f t="shared" si="155"/>
        <v>213.9</v>
      </c>
    </row>
    <row r="3299" spans="1:14">
      <c r="A3299" s="33">
        <v>41393</v>
      </c>
      <c r="B3299" s="29">
        <v>2252</v>
      </c>
      <c r="C3299">
        <v>31</v>
      </c>
      <c r="D3299" s="34" t="s">
        <v>170</v>
      </c>
      <c r="E3299" s="34" t="s">
        <v>168</v>
      </c>
      <c r="F3299" s="35">
        <v>0.95</v>
      </c>
      <c r="G3299" s="36">
        <v>0</v>
      </c>
      <c r="H3299" s="35">
        <v>0.95</v>
      </c>
      <c r="I3299" s="35">
        <v>0.34</v>
      </c>
      <c r="J3299">
        <v>9</v>
      </c>
      <c r="K3299">
        <v>3023</v>
      </c>
      <c r="L3299" s="37">
        <f t="shared" si="153"/>
        <v>8.5499999999999989</v>
      </c>
      <c r="M3299" s="35">
        <f t="shared" si="154"/>
        <v>0</v>
      </c>
      <c r="N3299" s="35">
        <f t="shared" si="155"/>
        <v>5.4899999999999984</v>
      </c>
    </row>
    <row r="3300" spans="1:14">
      <c r="A3300" s="33">
        <v>41393</v>
      </c>
      <c r="B3300" s="29">
        <v>2252</v>
      </c>
      <c r="C3300">
        <v>45</v>
      </c>
      <c r="D3300" s="34" t="s">
        <v>170</v>
      </c>
      <c r="E3300" s="34" t="s">
        <v>168</v>
      </c>
      <c r="F3300" s="35">
        <v>38.950000000000003</v>
      </c>
      <c r="G3300" s="36">
        <v>0</v>
      </c>
      <c r="H3300" s="35">
        <v>38.950000000000003</v>
      </c>
      <c r="I3300" s="35">
        <v>22.33</v>
      </c>
      <c r="J3300">
        <v>7</v>
      </c>
      <c r="K3300">
        <v>3023</v>
      </c>
      <c r="L3300" s="37">
        <f t="shared" si="153"/>
        <v>272.65000000000003</v>
      </c>
      <c r="M3300" s="35">
        <f t="shared" si="154"/>
        <v>0</v>
      </c>
      <c r="N3300" s="35">
        <f t="shared" si="155"/>
        <v>116.34000000000003</v>
      </c>
    </row>
    <row r="3301" spans="1:14">
      <c r="A3301" s="33">
        <v>41393</v>
      </c>
      <c r="B3301" s="29">
        <v>2253</v>
      </c>
      <c r="C3301">
        <v>23</v>
      </c>
      <c r="D3301" s="34" t="s">
        <v>169</v>
      </c>
      <c r="E3301" s="34" t="s">
        <v>168</v>
      </c>
      <c r="F3301" s="35">
        <v>2.95</v>
      </c>
      <c r="G3301" s="36">
        <v>0</v>
      </c>
      <c r="H3301" s="35">
        <v>2.95</v>
      </c>
      <c r="I3301" s="35">
        <v>1.68</v>
      </c>
      <c r="J3301">
        <v>12</v>
      </c>
      <c r="K3301">
        <v>3017</v>
      </c>
      <c r="L3301" s="37">
        <f t="shared" si="153"/>
        <v>35.400000000000006</v>
      </c>
      <c r="M3301" s="35">
        <f t="shared" si="154"/>
        <v>0</v>
      </c>
      <c r="N3301" s="35">
        <f t="shared" si="155"/>
        <v>15.240000000000002</v>
      </c>
    </row>
    <row r="3302" spans="1:14">
      <c r="A3302" s="33">
        <v>41393</v>
      </c>
      <c r="B3302" s="29">
        <v>2254</v>
      </c>
      <c r="C3302">
        <v>30</v>
      </c>
      <c r="D3302" s="34" t="s">
        <v>170</v>
      </c>
      <c r="E3302" s="34" t="s">
        <v>168</v>
      </c>
      <c r="F3302" s="35">
        <v>10.95</v>
      </c>
      <c r="G3302" s="36">
        <v>0</v>
      </c>
      <c r="H3302" s="35">
        <v>10.95</v>
      </c>
      <c r="I3302" s="35">
        <v>4.8</v>
      </c>
      <c r="J3302">
        <v>1</v>
      </c>
      <c r="K3302">
        <v>3022</v>
      </c>
      <c r="L3302" s="37">
        <f t="shared" si="153"/>
        <v>10.95</v>
      </c>
      <c r="M3302" s="35">
        <f t="shared" si="154"/>
        <v>0</v>
      </c>
      <c r="N3302" s="35">
        <f t="shared" si="155"/>
        <v>6.1499999999999995</v>
      </c>
    </row>
    <row r="3303" spans="1:14">
      <c r="A3303" s="33">
        <v>41393</v>
      </c>
      <c r="B3303" s="29">
        <v>2255</v>
      </c>
      <c r="C3303">
        <v>48</v>
      </c>
      <c r="D3303" s="34" t="s">
        <v>169</v>
      </c>
      <c r="E3303" s="34" t="s">
        <v>168</v>
      </c>
      <c r="F3303" s="35">
        <v>3.95</v>
      </c>
      <c r="G3303" s="36">
        <v>0</v>
      </c>
      <c r="H3303" s="35">
        <v>3.95</v>
      </c>
      <c r="I3303" s="35">
        <v>1.43</v>
      </c>
      <c r="J3303">
        <v>31</v>
      </c>
      <c r="K3303">
        <v>3014</v>
      </c>
      <c r="L3303" s="37">
        <f t="shared" si="153"/>
        <v>122.45</v>
      </c>
      <c r="M3303" s="35">
        <f t="shared" si="154"/>
        <v>0</v>
      </c>
      <c r="N3303" s="35">
        <f t="shared" si="155"/>
        <v>78.120000000000019</v>
      </c>
    </row>
    <row r="3304" spans="1:14">
      <c r="A3304" s="33">
        <v>41393</v>
      </c>
      <c r="B3304" s="29">
        <v>2256</v>
      </c>
      <c r="C3304">
        <v>20</v>
      </c>
      <c r="D3304" s="34" t="s">
        <v>167</v>
      </c>
      <c r="E3304" s="34" t="s">
        <v>168</v>
      </c>
      <c r="F3304" s="35">
        <v>16.95</v>
      </c>
      <c r="G3304" s="36">
        <v>0.1</v>
      </c>
      <c r="H3304" s="35">
        <v>15.26</v>
      </c>
      <c r="I3304" s="35">
        <v>6.76</v>
      </c>
      <c r="J3304">
        <v>25</v>
      </c>
      <c r="K3304">
        <v>3010</v>
      </c>
      <c r="L3304" s="37">
        <f t="shared" si="153"/>
        <v>381.5</v>
      </c>
      <c r="M3304" s="35">
        <f t="shared" si="154"/>
        <v>1.6899999999999995</v>
      </c>
      <c r="N3304" s="35">
        <f t="shared" si="155"/>
        <v>212.5</v>
      </c>
    </row>
    <row r="3305" spans="1:14">
      <c r="A3305" s="33">
        <v>41393</v>
      </c>
      <c r="B3305" s="29">
        <v>2257</v>
      </c>
      <c r="C3305">
        <v>23</v>
      </c>
      <c r="D3305" s="34" t="s">
        <v>169</v>
      </c>
      <c r="E3305" s="34" t="s">
        <v>168</v>
      </c>
      <c r="F3305" s="35">
        <v>2.95</v>
      </c>
      <c r="G3305" s="36">
        <v>0.1</v>
      </c>
      <c r="H3305" s="35">
        <v>2.66</v>
      </c>
      <c r="I3305" s="35">
        <v>1.68</v>
      </c>
      <c r="J3305">
        <v>11</v>
      </c>
      <c r="K3305">
        <v>3033</v>
      </c>
      <c r="L3305" s="37">
        <f t="shared" si="153"/>
        <v>29.26</v>
      </c>
      <c r="M3305" s="35">
        <f t="shared" si="154"/>
        <v>0.29000000000000004</v>
      </c>
      <c r="N3305" s="35">
        <f t="shared" si="155"/>
        <v>10.780000000000003</v>
      </c>
    </row>
    <row r="3306" spans="1:14">
      <c r="A3306" s="33">
        <v>41393</v>
      </c>
      <c r="B3306" s="29">
        <v>2258</v>
      </c>
      <c r="C3306">
        <v>23</v>
      </c>
      <c r="D3306" s="34" t="s">
        <v>167</v>
      </c>
      <c r="E3306" s="34" t="s">
        <v>168</v>
      </c>
      <c r="F3306" s="35">
        <v>2.95</v>
      </c>
      <c r="G3306" s="36">
        <v>0</v>
      </c>
      <c r="H3306" s="35">
        <v>2.95</v>
      </c>
      <c r="I3306" s="35">
        <v>1.68</v>
      </c>
      <c r="J3306">
        <v>10</v>
      </c>
      <c r="K3306">
        <v>3026</v>
      </c>
      <c r="L3306" s="37">
        <f t="shared" si="153"/>
        <v>29.5</v>
      </c>
      <c r="M3306" s="35">
        <f t="shared" si="154"/>
        <v>0</v>
      </c>
      <c r="N3306" s="35">
        <f t="shared" si="155"/>
        <v>12.700000000000003</v>
      </c>
    </row>
    <row r="3307" spans="1:14">
      <c r="A3307" s="33">
        <v>41393</v>
      </c>
      <c r="B3307" s="29">
        <v>2259</v>
      </c>
      <c r="C3307">
        <v>40</v>
      </c>
      <c r="D3307" s="34" t="s">
        <v>170</v>
      </c>
      <c r="E3307" s="34" t="s">
        <v>168</v>
      </c>
      <c r="F3307" s="35">
        <v>16.95</v>
      </c>
      <c r="G3307" s="36">
        <v>0</v>
      </c>
      <c r="H3307" s="35">
        <v>16.95</v>
      </c>
      <c r="I3307" s="35">
        <v>6.53</v>
      </c>
      <c r="J3307">
        <v>23</v>
      </c>
      <c r="K3307">
        <v>3031</v>
      </c>
      <c r="L3307" s="37">
        <f t="shared" si="153"/>
        <v>389.84999999999997</v>
      </c>
      <c r="M3307" s="35">
        <f t="shared" si="154"/>
        <v>0</v>
      </c>
      <c r="N3307" s="35">
        <f t="shared" si="155"/>
        <v>239.65999999999997</v>
      </c>
    </row>
    <row r="3308" spans="1:14">
      <c r="A3308" s="33">
        <v>41393</v>
      </c>
      <c r="B3308" s="29">
        <v>2260</v>
      </c>
      <c r="C3308">
        <v>28</v>
      </c>
      <c r="D3308" s="34" t="s">
        <v>167</v>
      </c>
      <c r="E3308" s="34" t="s">
        <v>168</v>
      </c>
      <c r="F3308" s="35">
        <v>0.95</v>
      </c>
      <c r="G3308" s="36">
        <v>0</v>
      </c>
      <c r="H3308" s="35">
        <v>0.95</v>
      </c>
      <c r="I3308" s="35">
        <v>0.5</v>
      </c>
      <c r="J3308">
        <v>26</v>
      </c>
      <c r="K3308">
        <v>3030</v>
      </c>
      <c r="L3308" s="37">
        <f t="shared" si="153"/>
        <v>24.7</v>
      </c>
      <c r="M3308" s="35">
        <f t="shared" si="154"/>
        <v>0</v>
      </c>
      <c r="N3308" s="35">
        <f t="shared" si="155"/>
        <v>11.7</v>
      </c>
    </row>
    <row r="3309" spans="1:14">
      <c r="A3309" s="33">
        <v>41394</v>
      </c>
      <c r="B3309" s="29">
        <v>2261</v>
      </c>
      <c r="C3309">
        <v>29</v>
      </c>
      <c r="D3309" s="34" t="s">
        <v>171</v>
      </c>
      <c r="E3309" s="34" t="s">
        <v>172</v>
      </c>
      <c r="F3309" s="35">
        <v>40.950000000000003</v>
      </c>
      <c r="G3309" s="36">
        <v>0</v>
      </c>
      <c r="H3309" s="35">
        <v>40.950000000000003</v>
      </c>
      <c r="I3309" s="35">
        <v>15.51</v>
      </c>
      <c r="J3309">
        <v>2</v>
      </c>
      <c r="K3309">
        <v>3019</v>
      </c>
      <c r="L3309" s="37">
        <f t="shared" si="153"/>
        <v>81.900000000000006</v>
      </c>
      <c r="M3309" s="35">
        <f t="shared" si="154"/>
        <v>0</v>
      </c>
      <c r="N3309" s="35">
        <f t="shared" si="155"/>
        <v>50.88000000000001</v>
      </c>
    </row>
    <row r="3310" spans="1:14">
      <c r="A3310" s="33">
        <v>41394</v>
      </c>
      <c r="B3310" s="29">
        <v>2262</v>
      </c>
      <c r="C3310">
        <v>45</v>
      </c>
      <c r="D3310" s="34" t="s">
        <v>173</v>
      </c>
      <c r="E3310" s="34" t="s">
        <v>172</v>
      </c>
      <c r="F3310" s="35">
        <v>38.950000000000003</v>
      </c>
      <c r="G3310" s="36">
        <v>0</v>
      </c>
      <c r="H3310" s="35">
        <v>38.950000000000003</v>
      </c>
      <c r="I3310" s="35">
        <v>22.33</v>
      </c>
      <c r="J3310">
        <v>1</v>
      </c>
      <c r="K3310">
        <v>3021</v>
      </c>
      <c r="L3310" s="37">
        <f t="shared" si="153"/>
        <v>38.950000000000003</v>
      </c>
      <c r="M3310" s="35">
        <f t="shared" si="154"/>
        <v>0</v>
      </c>
      <c r="N3310" s="35">
        <f t="shared" si="155"/>
        <v>16.620000000000005</v>
      </c>
    </row>
    <row r="3311" spans="1:14">
      <c r="A3311" s="33">
        <v>41394</v>
      </c>
      <c r="B3311" s="29">
        <v>2262</v>
      </c>
      <c r="C3311">
        <v>8</v>
      </c>
      <c r="D3311" s="34" t="s">
        <v>173</v>
      </c>
      <c r="E3311" s="34" t="s">
        <v>172</v>
      </c>
      <c r="F3311" s="35">
        <v>7.95</v>
      </c>
      <c r="G3311" s="36">
        <v>0</v>
      </c>
      <c r="H3311" s="35">
        <v>7.95</v>
      </c>
      <c r="I3311" s="35">
        <v>4.53</v>
      </c>
      <c r="J3311">
        <v>35</v>
      </c>
      <c r="K3311">
        <v>3021</v>
      </c>
      <c r="L3311" s="37">
        <f t="shared" si="153"/>
        <v>278.25</v>
      </c>
      <c r="M3311" s="35">
        <f t="shared" si="154"/>
        <v>0</v>
      </c>
      <c r="N3311" s="35">
        <f t="shared" si="155"/>
        <v>119.7</v>
      </c>
    </row>
    <row r="3312" spans="1:14">
      <c r="A3312" s="33">
        <v>41394</v>
      </c>
      <c r="B3312" s="29">
        <v>2263</v>
      </c>
      <c r="C3312">
        <v>2</v>
      </c>
      <c r="D3312" s="34" t="s">
        <v>171</v>
      </c>
      <c r="E3312" s="34" t="s">
        <v>172</v>
      </c>
      <c r="F3312" s="35">
        <v>44.95</v>
      </c>
      <c r="G3312" s="36">
        <v>0</v>
      </c>
      <c r="H3312" s="35">
        <v>44.95</v>
      </c>
      <c r="I3312" s="35">
        <v>27.95</v>
      </c>
      <c r="J3312">
        <v>1</v>
      </c>
      <c r="K3312">
        <v>3015</v>
      </c>
      <c r="L3312" s="37">
        <f t="shared" si="153"/>
        <v>44.95</v>
      </c>
      <c r="M3312" s="35">
        <f t="shared" si="154"/>
        <v>0</v>
      </c>
      <c r="N3312" s="35">
        <f t="shared" si="155"/>
        <v>17.000000000000004</v>
      </c>
    </row>
    <row r="3313" spans="1:14">
      <c r="A3313" s="33">
        <v>41394</v>
      </c>
      <c r="B3313" s="29">
        <v>2263</v>
      </c>
      <c r="C3313">
        <v>48</v>
      </c>
      <c r="D3313" s="34" t="s">
        <v>171</v>
      </c>
      <c r="E3313" s="34" t="s">
        <v>172</v>
      </c>
      <c r="F3313" s="35">
        <v>3.95</v>
      </c>
      <c r="G3313" s="36">
        <v>0</v>
      </c>
      <c r="H3313" s="35">
        <v>3.95</v>
      </c>
      <c r="I3313" s="35">
        <v>1.43</v>
      </c>
      <c r="J3313">
        <v>7</v>
      </c>
      <c r="K3313">
        <v>3015</v>
      </c>
      <c r="L3313" s="37">
        <f t="shared" si="153"/>
        <v>27.650000000000002</v>
      </c>
      <c r="M3313" s="35">
        <f t="shared" si="154"/>
        <v>0</v>
      </c>
      <c r="N3313" s="35">
        <f t="shared" si="155"/>
        <v>17.640000000000004</v>
      </c>
    </row>
    <row r="3314" spans="1:14">
      <c r="A3314" s="33">
        <v>41394</v>
      </c>
      <c r="B3314" s="29">
        <v>2264</v>
      </c>
      <c r="C3314">
        <v>34</v>
      </c>
      <c r="D3314" s="34" t="s">
        <v>171</v>
      </c>
      <c r="E3314" s="34" t="s">
        <v>172</v>
      </c>
      <c r="F3314" s="35">
        <v>37.950000000000003</v>
      </c>
      <c r="G3314" s="36">
        <v>0</v>
      </c>
      <c r="H3314" s="35">
        <v>37.950000000000003</v>
      </c>
      <c r="I3314" s="35">
        <v>15.35</v>
      </c>
      <c r="J3314">
        <v>15</v>
      </c>
      <c r="K3314">
        <v>3019</v>
      </c>
      <c r="L3314" s="37">
        <f t="shared" si="153"/>
        <v>569.25</v>
      </c>
      <c r="M3314" s="35">
        <f t="shared" si="154"/>
        <v>0</v>
      </c>
      <c r="N3314" s="35">
        <f t="shared" si="155"/>
        <v>339</v>
      </c>
    </row>
    <row r="3315" spans="1:14">
      <c r="A3315" s="33">
        <v>41394</v>
      </c>
      <c r="B3315" s="29">
        <v>2264</v>
      </c>
      <c r="C3315">
        <v>50</v>
      </c>
      <c r="D3315" s="34" t="s">
        <v>171</v>
      </c>
      <c r="E3315" s="34" t="s">
        <v>172</v>
      </c>
      <c r="F3315" s="35">
        <v>24.95</v>
      </c>
      <c r="G3315" s="36">
        <v>0</v>
      </c>
      <c r="H3315" s="35">
        <v>24.95</v>
      </c>
      <c r="I3315" s="35">
        <v>12.14</v>
      </c>
      <c r="J3315">
        <v>3</v>
      </c>
      <c r="K3315">
        <v>3019</v>
      </c>
      <c r="L3315" s="37">
        <f t="shared" si="153"/>
        <v>74.849999999999994</v>
      </c>
      <c r="M3315" s="35">
        <f t="shared" si="154"/>
        <v>0</v>
      </c>
      <c r="N3315" s="35">
        <f t="shared" si="155"/>
        <v>38.429999999999993</v>
      </c>
    </row>
    <row r="3316" spans="1:14">
      <c r="A3316" s="33">
        <v>41394</v>
      </c>
      <c r="B3316" s="29">
        <v>2265</v>
      </c>
      <c r="C3316">
        <v>7</v>
      </c>
      <c r="D3316" s="34" t="s">
        <v>173</v>
      </c>
      <c r="E3316" s="34" t="s">
        <v>172</v>
      </c>
      <c r="F3316" s="35">
        <v>20.95</v>
      </c>
      <c r="G3316" s="36">
        <v>0</v>
      </c>
      <c r="H3316" s="35">
        <v>20.95</v>
      </c>
      <c r="I3316" s="35">
        <v>10.039999999999999</v>
      </c>
      <c r="J3316">
        <v>26</v>
      </c>
      <c r="K3316">
        <v>3032</v>
      </c>
      <c r="L3316" s="37">
        <f t="shared" si="153"/>
        <v>544.69999999999993</v>
      </c>
      <c r="M3316" s="35">
        <f t="shared" si="154"/>
        <v>0</v>
      </c>
      <c r="N3316" s="35">
        <f t="shared" si="155"/>
        <v>283.66000000000003</v>
      </c>
    </row>
    <row r="3317" spans="1:14">
      <c r="A3317" s="33">
        <v>41394</v>
      </c>
      <c r="B3317" s="29">
        <v>2266</v>
      </c>
      <c r="C3317">
        <v>8</v>
      </c>
      <c r="D3317" s="34" t="s">
        <v>171</v>
      </c>
      <c r="E3317" s="34" t="s">
        <v>172</v>
      </c>
      <c r="F3317" s="35">
        <v>7.95</v>
      </c>
      <c r="G3317" s="36">
        <v>0</v>
      </c>
      <c r="H3317" s="35">
        <v>7.95</v>
      </c>
      <c r="I3317" s="35">
        <v>4.53</v>
      </c>
      <c r="J3317">
        <v>19</v>
      </c>
      <c r="K3317">
        <v>3026</v>
      </c>
      <c r="L3317" s="37">
        <f t="shared" si="153"/>
        <v>151.05000000000001</v>
      </c>
      <c r="M3317" s="35">
        <f t="shared" si="154"/>
        <v>0</v>
      </c>
      <c r="N3317" s="35">
        <f t="shared" si="155"/>
        <v>64.98</v>
      </c>
    </row>
    <row r="3318" spans="1:14">
      <c r="A3318" s="33">
        <v>41395</v>
      </c>
      <c r="B3318" s="29">
        <v>2267</v>
      </c>
      <c r="C3318">
        <v>38</v>
      </c>
      <c r="D3318" s="34" t="s">
        <v>169</v>
      </c>
      <c r="E3318" s="34" t="s">
        <v>172</v>
      </c>
      <c r="F3318" s="35">
        <v>24.95</v>
      </c>
      <c r="G3318" s="36">
        <v>0</v>
      </c>
      <c r="H3318" s="35">
        <v>24.95</v>
      </c>
      <c r="I3318" s="35">
        <v>11.48</v>
      </c>
      <c r="J3318">
        <v>1</v>
      </c>
      <c r="K3318">
        <v>3033</v>
      </c>
      <c r="L3318" s="37">
        <f t="shared" si="153"/>
        <v>24.95</v>
      </c>
      <c r="M3318" s="35">
        <f t="shared" si="154"/>
        <v>0</v>
      </c>
      <c r="N3318" s="35">
        <f t="shared" si="155"/>
        <v>13.469999999999999</v>
      </c>
    </row>
    <row r="3319" spans="1:14">
      <c r="A3319" s="33">
        <v>41395</v>
      </c>
      <c r="B3319" s="29">
        <v>2268</v>
      </c>
      <c r="C3319">
        <v>12</v>
      </c>
      <c r="D3319" s="34" t="s">
        <v>167</v>
      </c>
      <c r="E3319" s="34" t="s">
        <v>172</v>
      </c>
      <c r="F3319" s="35">
        <v>47.95</v>
      </c>
      <c r="G3319" s="36">
        <v>0.1</v>
      </c>
      <c r="H3319" s="35">
        <v>43.16</v>
      </c>
      <c r="I3319" s="35">
        <v>20.7</v>
      </c>
      <c r="J3319">
        <v>3</v>
      </c>
      <c r="K3319">
        <v>3031</v>
      </c>
      <c r="L3319" s="37">
        <f t="shared" si="153"/>
        <v>129.47999999999999</v>
      </c>
      <c r="M3319" s="35">
        <f t="shared" si="154"/>
        <v>4.7900000000000063</v>
      </c>
      <c r="N3319" s="35">
        <f t="shared" si="155"/>
        <v>67.38</v>
      </c>
    </row>
    <row r="3320" spans="1:14">
      <c r="A3320" s="33">
        <v>41395</v>
      </c>
      <c r="B3320" s="29">
        <v>2268</v>
      </c>
      <c r="C3320">
        <v>36</v>
      </c>
      <c r="D3320" s="34" t="s">
        <v>167</v>
      </c>
      <c r="E3320" s="34" t="s">
        <v>172</v>
      </c>
      <c r="F3320" s="35">
        <v>26.95</v>
      </c>
      <c r="G3320" s="36">
        <v>0</v>
      </c>
      <c r="H3320" s="35">
        <v>26.95</v>
      </c>
      <c r="I3320" s="35">
        <v>12.53</v>
      </c>
      <c r="J3320">
        <v>26</v>
      </c>
      <c r="K3320">
        <v>3031</v>
      </c>
      <c r="L3320" s="37">
        <f t="shared" si="153"/>
        <v>700.69999999999993</v>
      </c>
      <c r="M3320" s="35">
        <f t="shared" si="154"/>
        <v>0</v>
      </c>
      <c r="N3320" s="35">
        <f t="shared" si="155"/>
        <v>374.92</v>
      </c>
    </row>
    <row r="3321" spans="1:14">
      <c r="A3321" s="33">
        <v>41395</v>
      </c>
      <c r="B3321" s="29">
        <v>2268</v>
      </c>
      <c r="C3321">
        <v>17</v>
      </c>
      <c r="D3321" s="34" t="s">
        <v>167</v>
      </c>
      <c r="E3321" s="34" t="s">
        <v>172</v>
      </c>
      <c r="F3321" s="35">
        <v>49.95</v>
      </c>
      <c r="G3321" s="36">
        <v>0</v>
      </c>
      <c r="H3321" s="35">
        <v>49.95</v>
      </c>
      <c r="I3321" s="35">
        <v>23.93</v>
      </c>
      <c r="J3321">
        <v>1</v>
      </c>
      <c r="K3321">
        <v>3031</v>
      </c>
      <c r="L3321" s="37">
        <f t="shared" si="153"/>
        <v>49.95</v>
      </c>
      <c r="M3321" s="35">
        <f t="shared" si="154"/>
        <v>0</v>
      </c>
      <c r="N3321" s="35">
        <f t="shared" si="155"/>
        <v>26.020000000000003</v>
      </c>
    </row>
    <row r="3322" spans="1:14">
      <c r="A3322" s="33">
        <v>41395</v>
      </c>
      <c r="B3322" s="29">
        <v>2269</v>
      </c>
      <c r="C3322">
        <v>11</v>
      </c>
      <c r="D3322" s="34" t="s">
        <v>169</v>
      </c>
      <c r="E3322" s="34" t="s">
        <v>172</v>
      </c>
      <c r="F3322" s="35">
        <v>65.95</v>
      </c>
      <c r="G3322" s="36">
        <v>0</v>
      </c>
      <c r="H3322" s="35">
        <v>65.95</v>
      </c>
      <c r="I3322" s="35">
        <v>37.97</v>
      </c>
      <c r="J3322">
        <v>10</v>
      </c>
      <c r="K3322">
        <v>3026</v>
      </c>
      <c r="L3322" s="37">
        <f t="shared" si="153"/>
        <v>659.5</v>
      </c>
      <c r="M3322" s="35">
        <f t="shared" si="154"/>
        <v>0</v>
      </c>
      <c r="N3322" s="35">
        <f t="shared" si="155"/>
        <v>279.80000000000007</v>
      </c>
    </row>
    <row r="3323" spans="1:14">
      <c r="A3323" s="33">
        <v>41395</v>
      </c>
      <c r="B3323" s="29">
        <v>2269</v>
      </c>
      <c r="C3323">
        <v>24</v>
      </c>
      <c r="D3323" s="34" t="s">
        <v>169</v>
      </c>
      <c r="E3323" s="34" t="s">
        <v>172</v>
      </c>
      <c r="F3323" s="35">
        <v>27.95</v>
      </c>
      <c r="G3323" s="36">
        <v>0</v>
      </c>
      <c r="H3323" s="35">
        <v>27.95</v>
      </c>
      <c r="I3323" s="35">
        <v>16.8</v>
      </c>
      <c r="J3323">
        <v>16</v>
      </c>
      <c r="K3323">
        <v>3026</v>
      </c>
      <c r="L3323" s="37">
        <f t="shared" si="153"/>
        <v>447.2</v>
      </c>
      <c r="M3323" s="35">
        <f t="shared" si="154"/>
        <v>0</v>
      </c>
      <c r="N3323" s="35">
        <f t="shared" si="155"/>
        <v>178.39999999999998</v>
      </c>
    </row>
    <row r="3324" spans="1:14">
      <c r="A3324" s="33">
        <v>41395</v>
      </c>
      <c r="B3324" s="29">
        <v>2270</v>
      </c>
      <c r="C3324">
        <v>47</v>
      </c>
      <c r="D3324" s="34" t="s">
        <v>167</v>
      </c>
      <c r="E3324" s="34" t="s">
        <v>172</v>
      </c>
      <c r="F3324" s="35">
        <v>28.95</v>
      </c>
      <c r="G3324" s="36">
        <v>0</v>
      </c>
      <c r="H3324" s="35">
        <v>28.95</v>
      </c>
      <c r="I3324" s="35">
        <v>8.86</v>
      </c>
      <c r="J3324">
        <v>7</v>
      </c>
      <c r="K3324">
        <v>3013</v>
      </c>
      <c r="L3324" s="37">
        <f t="shared" si="153"/>
        <v>202.65</v>
      </c>
      <c r="M3324" s="35">
        <f t="shared" si="154"/>
        <v>0</v>
      </c>
      <c r="N3324" s="35">
        <f t="shared" si="155"/>
        <v>140.63</v>
      </c>
    </row>
    <row r="3325" spans="1:14">
      <c r="A3325" s="33">
        <v>41395</v>
      </c>
      <c r="B3325" s="29">
        <v>2271</v>
      </c>
      <c r="C3325">
        <v>28</v>
      </c>
      <c r="D3325" s="34" t="s">
        <v>167</v>
      </c>
      <c r="E3325" s="34" t="s">
        <v>172</v>
      </c>
      <c r="F3325" s="35">
        <v>0.95</v>
      </c>
      <c r="G3325" s="36">
        <v>0</v>
      </c>
      <c r="H3325" s="35">
        <v>0.95</v>
      </c>
      <c r="I3325" s="35">
        <v>0.5</v>
      </c>
      <c r="J3325">
        <v>10</v>
      </c>
      <c r="K3325">
        <v>3014</v>
      </c>
      <c r="L3325" s="37">
        <f t="shared" si="153"/>
        <v>9.5</v>
      </c>
      <c r="M3325" s="35">
        <f t="shared" si="154"/>
        <v>0</v>
      </c>
      <c r="N3325" s="35">
        <f t="shared" si="155"/>
        <v>4.5</v>
      </c>
    </row>
    <row r="3326" spans="1:14">
      <c r="A3326" s="33">
        <v>41395</v>
      </c>
      <c r="B3326" s="29">
        <v>2271</v>
      </c>
      <c r="C3326">
        <v>24</v>
      </c>
      <c r="D3326" s="34" t="s">
        <v>167</v>
      </c>
      <c r="E3326" s="34" t="s">
        <v>172</v>
      </c>
      <c r="F3326" s="35">
        <v>27.95</v>
      </c>
      <c r="G3326" s="36">
        <v>0.1</v>
      </c>
      <c r="H3326" s="35">
        <v>25.16</v>
      </c>
      <c r="I3326" s="35">
        <v>16.8</v>
      </c>
      <c r="J3326">
        <v>14</v>
      </c>
      <c r="K3326">
        <v>3014</v>
      </c>
      <c r="L3326" s="37">
        <f t="shared" si="153"/>
        <v>352.24</v>
      </c>
      <c r="M3326" s="35">
        <f t="shared" si="154"/>
        <v>2.7899999999999991</v>
      </c>
      <c r="N3326" s="35">
        <f t="shared" si="155"/>
        <v>117.03999999999999</v>
      </c>
    </row>
    <row r="3327" spans="1:14">
      <c r="A3327" s="33">
        <v>41395</v>
      </c>
      <c r="B3327" s="29">
        <v>2272</v>
      </c>
      <c r="C3327">
        <v>28</v>
      </c>
      <c r="D3327" s="34" t="s">
        <v>167</v>
      </c>
      <c r="E3327" s="34" t="s">
        <v>172</v>
      </c>
      <c r="F3327" s="35">
        <v>0.95</v>
      </c>
      <c r="G3327" s="36">
        <v>0</v>
      </c>
      <c r="H3327" s="35">
        <v>0.95</v>
      </c>
      <c r="I3327" s="35">
        <v>0.5</v>
      </c>
      <c r="J3327">
        <v>6</v>
      </c>
      <c r="K3327">
        <v>3017</v>
      </c>
      <c r="L3327" s="37">
        <f t="shared" si="153"/>
        <v>5.6999999999999993</v>
      </c>
      <c r="M3327" s="35">
        <f t="shared" si="154"/>
        <v>0</v>
      </c>
      <c r="N3327" s="35">
        <f t="shared" si="155"/>
        <v>2.6999999999999997</v>
      </c>
    </row>
    <row r="3328" spans="1:14">
      <c r="A3328" s="33">
        <v>41395</v>
      </c>
      <c r="B3328" s="29">
        <v>2272</v>
      </c>
      <c r="C3328">
        <v>10</v>
      </c>
      <c r="D3328" s="34" t="s">
        <v>167</v>
      </c>
      <c r="E3328" s="34" t="s">
        <v>172</v>
      </c>
      <c r="F3328" s="35">
        <v>34.950000000000003</v>
      </c>
      <c r="G3328" s="36">
        <v>0.1</v>
      </c>
      <c r="H3328" s="35">
        <v>31.46</v>
      </c>
      <c r="I3328" s="35">
        <v>22.13</v>
      </c>
      <c r="J3328">
        <v>13</v>
      </c>
      <c r="K3328">
        <v>3017</v>
      </c>
      <c r="L3328" s="37">
        <f t="shared" si="153"/>
        <v>408.98</v>
      </c>
      <c r="M3328" s="35">
        <f t="shared" si="154"/>
        <v>3.490000000000002</v>
      </c>
      <c r="N3328" s="35">
        <f t="shared" si="155"/>
        <v>121.29000000000002</v>
      </c>
    </row>
    <row r="3329" spans="1:14">
      <c r="A3329" s="33">
        <v>41395</v>
      </c>
      <c r="B3329" s="29">
        <v>2273</v>
      </c>
      <c r="C3329">
        <v>4</v>
      </c>
      <c r="D3329" s="34" t="s">
        <v>167</v>
      </c>
      <c r="E3329" s="34" t="s">
        <v>172</v>
      </c>
      <c r="F3329" s="35">
        <v>73.95</v>
      </c>
      <c r="G3329" s="36">
        <v>0</v>
      </c>
      <c r="H3329" s="35">
        <v>73.95</v>
      </c>
      <c r="I3329" s="35">
        <v>38.86</v>
      </c>
      <c r="J3329">
        <v>2</v>
      </c>
      <c r="K3329">
        <v>3021</v>
      </c>
      <c r="L3329" s="37">
        <f t="shared" si="153"/>
        <v>147.9</v>
      </c>
      <c r="M3329" s="35">
        <f t="shared" si="154"/>
        <v>0</v>
      </c>
      <c r="N3329" s="35">
        <f t="shared" si="155"/>
        <v>70.180000000000007</v>
      </c>
    </row>
    <row r="3330" spans="1:14">
      <c r="A3330" s="33">
        <v>41395</v>
      </c>
      <c r="B3330" s="29">
        <v>2274</v>
      </c>
      <c r="C3330">
        <v>19</v>
      </c>
      <c r="D3330" s="34" t="s">
        <v>169</v>
      </c>
      <c r="E3330" s="34" t="s">
        <v>172</v>
      </c>
      <c r="F3330" s="35">
        <v>49.95</v>
      </c>
      <c r="G3330" s="36">
        <v>0.2</v>
      </c>
      <c r="H3330" s="35">
        <v>39.96</v>
      </c>
      <c r="I3330" s="35">
        <v>24.77</v>
      </c>
      <c r="J3330">
        <v>10</v>
      </c>
      <c r="K3330">
        <v>3032</v>
      </c>
      <c r="L3330" s="37">
        <f t="shared" si="153"/>
        <v>399.6</v>
      </c>
      <c r="M3330" s="35">
        <f t="shared" si="154"/>
        <v>9.990000000000002</v>
      </c>
      <c r="N3330" s="35">
        <f t="shared" si="155"/>
        <v>151.9</v>
      </c>
    </row>
    <row r="3331" spans="1:14">
      <c r="A3331" s="33">
        <v>41395</v>
      </c>
      <c r="B3331" s="29">
        <v>2274</v>
      </c>
      <c r="C3331">
        <v>5</v>
      </c>
      <c r="D3331" s="34" t="s">
        <v>169</v>
      </c>
      <c r="E3331" s="34" t="s">
        <v>172</v>
      </c>
      <c r="F3331" s="35">
        <v>24.95</v>
      </c>
      <c r="G3331" s="36">
        <v>0</v>
      </c>
      <c r="H3331" s="35">
        <v>24.95</v>
      </c>
      <c r="I3331" s="35">
        <v>12.27</v>
      </c>
      <c r="J3331">
        <v>6</v>
      </c>
      <c r="K3331">
        <v>3032</v>
      </c>
      <c r="L3331" s="37">
        <f t="shared" ref="L3331:L3394" si="156">H3331*J3331</f>
        <v>149.69999999999999</v>
      </c>
      <c r="M3331" s="35">
        <f t="shared" ref="M3331:M3394" si="157">F3331-H3331</f>
        <v>0</v>
      </c>
      <c r="N3331" s="35">
        <f t="shared" ref="N3331:N3394" si="158">(H3331-I3331)*J3331</f>
        <v>76.08</v>
      </c>
    </row>
    <row r="3332" spans="1:14">
      <c r="A3332" s="33">
        <v>41395</v>
      </c>
      <c r="B3332" s="29">
        <v>2275</v>
      </c>
      <c r="C3332">
        <v>7</v>
      </c>
      <c r="D3332" s="34" t="s">
        <v>167</v>
      </c>
      <c r="E3332" s="34" t="s">
        <v>172</v>
      </c>
      <c r="F3332" s="35">
        <v>20.95</v>
      </c>
      <c r="G3332" s="36">
        <v>0</v>
      </c>
      <c r="H3332" s="35">
        <v>20.95</v>
      </c>
      <c r="I3332" s="35">
        <v>10.039999999999999</v>
      </c>
      <c r="J3332">
        <v>6</v>
      </c>
      <c r="K3332">
        <v>3033</v>
      </c>
      <c r="L3332" s="37">
        <f t="shared" si="156"/>
        <v>125.69999999999999</v>
      </c>
      <c r="M3332" s="35">
        <f t="shared" si="157"/>
        <v>0</v>
      </c>
      <c r="N3332" s="35">
        <f t="shared" si="158"/>
        <v>65.460000000000008</v>
      </c>
    </row>
    <row r="3333" spans="1:14">
      <c r="A3333" s="33">
        <v>41395</v>
      </c>
      <c r="B3333" s="29">
        <v>2276</v>
      </c>
      <c r="C3333">
        <v>45</v>
      </c>
      <c r="D3333" s="34" t="s">
        <v>169</v>
      </c>
      <c r="E3333" s="34" t="s">
        <v>172</v>
      </c>
      <c r="F3333" s="35">
        <v>38.950000000000003</v>
      </c>
      <c r="G3333" s="36">
        <v>0</v>
      </c>
      <c r="H3333" s="35">
        <v>38.950000000000003</v>
      </c>
      <c r="I3333" s="35">
        <v>22.33</v>
      </c>
      <c r="J3333">
        <v>1</v>
      </c>
      <c r="K3333">
        <v>3011</v>
      </c>
      <c r="L3333" s="37">
        <f t="shared" si="156"/>
        <v>38.950000000000003</v>
      </c>
      <c r="M3333" s="35">
        <f t="shared" si="157"/>
        <v>0</v>
      </c>
      <c r="N3333" s="35">
        <f t="shared" si="158"/>
        <v>16.620000000000005</v>
      </c>
    </row>
    <row r="3334" spans="1:14">
      <c r="A3334" s="33">
        <v>41395</v>
      </c>
      <c r="B3334" s="29">
        <v>2276</v>
      </c>
      <c r="C3334">
        <v>10</v>
      </c>
      <c r="D3334" s="34" t="s">
        <v>169</v>
      </c>
      <c r="E3334" s="34" t="s">
        <v>172</v>
      </c>
      <c r="F3334" s="35">
        <v>34.950000000000003</v>
      </c>
      <c r="G3334" s="36">
        <v>0</v>
      </c>
      <c r="H3334" s="35">
        <v>34.950000000000003</v>
      </c>
      <c r="I3334" s="35">
        <v>22.13</v>
      </c>
      <c r="J3334">
        <v>7</v>
      </c>
      <c r="K3334">
        <v>3011</v>
      </c>
      <c r="L3334" s="37">
        <f t="shared" si="156"/>
        <v>244.65000000000003</v>
      </c>
      <c r="M3334" s="35">
        <f t="shared" si="157"/>
        <v>0</v>
      </c>
      <c r="N3334" s="35">
        <f t="shared" si="158"/>
        <v>89.740000000000023</v>
      </c>
    </row>
    <row r="3335" spans="1:14">
      <c r="A3335" s="33">
        <v>41395</v>
      </c>
      <c r="B3335" s="29">
        <v>2276</v>
      </c>
      <c r="C3335">
        <v>25</v>
      </c>
      <c r="D3335" s="34" t="s">
        <v>169</v>
      </c>
      <c r="E3335" s="34" t="s">
        <v>172</v>
      </c>
      <c r="F3335" s="35">
        <v>0.95</v>
      </c>
      <c r="G3335" s="36">
        <v>0</v>
      </c>
      <c r="H3335" s="35">
        <v>0.95</v>
      </c>
      <c r="I3335" s="35">
        <v>0.35</v>
      </c>
      <c r="J3335">
        <v>18</v>
      </c>
      <c r="K3335">
        <v>3011</v>
      </c>
      <c r="L3335" s="37">
        <f t="shared" si="156"/>
        <v>17.099999999999998</v>
      </c>
      <c r="M3335" s="35">
        <f t="shared" si="157"/>
        <v>0</v>
      </c>
      <c r="N3335" s="35">
        <f t="shared" si="158"/>
        <v>10.799999999999999</v>
      </c>
    </row>
    <row r="3336" spans="1:14">
      <c r="A3336" s="33">
        <v>41395</v>
      </c>
      <c r="B3336" s="29">
        <v>2277</v>
      </c>
      <c r="C3336">
        <v>39</v>
      </c>
      <c r="D3336" s="34" t="s">
        <v>167</v>
      </c>
      <c r="E3336" s="34" t="s">
        <v>172</v>
      </c>
      <c r="F3336" s="35">
        <v>26.95</v>
      </c>
      <c r="G3336" s="36">
        <v>0</v>
      </c>
      <c r="H3336" s="35">
        <v>26.95</v>
      </c>
      <c r="I3336" s="35">
        <v>12.24</v>
      </c>
      <c r="J3336">
        <v>18</v>
      </c>
      <c r="K3336">
        <v>3032</v>
      </c>
      <c r="L3336" s="37">
        <f t="shared" si="156"/>
        <v>485.09999999999997</v>
      </c>
      <c r="M3336" s="35">
        <f t="shared" si="157"/>
        <v>0</v>
      </c>
      <c r="N3336" s="35">
        <f t="shared" si="158"/>
        <v>264.77999999999997</v>
      </c>
    </row>
    <row r="3337" spans="1:14">
      <c r="A3337" s="33">
        <v>41395</v>
      </c>
      <c r="B3337" s="29">
        <v>2278</v>
      </c>
      <c r="C3337">
        <v>47</v>
      </c>
      <c r="D3337" s="34" t="s">
        <v>167</v>
      </c>
      <c r="E3337" s="34" t="s">
        <v>172</v>
      </c>
      <c r="F3337" s="35">
        <v>28.95</v>
      </c>
      <c r="G3337" s="36">
        <v>0</v>
      </c>
      <c r="H3337" s="35">
        <v>28.95</v>
      </c>
      <c r="I3337" s="35">
        <v>8.86</v>
      </c>
      <c r="J3337">
        <v>11</v>
      </c>
      <c r="K3337">
        <v>3031</v>
      </c>
      <c r="L3337" s="37">
        <f t="shared" si="156"/>
        <v>318.45</v>
      </c>
      <c r="M3337" s="35">
        <f t="shared" si="157"/>
        <v>0</v>
      </c>
      <c r="N3337" s="35">
        <f t="shared" si="158"/>
        <v>220.99</v>
      </c>
    </row>
    <row r="3338" spans="1:14">
      <c r="A3338" s="33">
        <v>41395</v>
      </c>
      <c r="B3338" s="29">
        <v>2279</v>
      </c>
      <c r="C3338">
        <v>44</v>
      </c>
      <c r="D3338" s="34" t="s">
        <v>169</v>
      </c>
      <c r="E3338" s="34" t="s">
        <v>172</v>
      </c>
      <c r="F3338" s="35">
        <v>38.950000000000003</v>
      </c>
      <c r="G3338" s="36">
        <v>0</v>
      </c>
      <c r="H3338" s="35">
        <v>38.950000000000003</v>
      </c>
      <c r="I3338" s="35">
        <v>24.76</v>
      </c>
      <c r="J3338">
        <v>13</v>
      </c>
      <c r="K3338">
        <v>3029</v>
      </c>
      <c r="L3338" s="37">
        <f t="shared" si="156"/>
        <v>506.35</v>
      </c>
      <c r="M3338" s="35">
        <f t="shared" si="157"/>
        <v>0</v>
      </c>
      <c r="N3338" s="35">
        <f t="shared" si="158"/>
        <v>184.47000000000003</v>
      </c>
    </row>
    <row r="3339" spans="1:14">
      <c r="A3339" s="33">
        <v>41395</v>
      </c>
      <c r="B3339" s="29">
        <v>2279</v>
      </c>
      <c r="C3339">
        <v>9</v>
      </c>
      <c r="D3339" s="34" t="s">
        <v>169</v>
      </c>
      <c r="E3339" s="34" t="s">
        <v>172</v>
      </c>
      <c r="F3339" s="35">
        <v>48.95</v>
      </c>
      <c r="G3339" s="36">
        <v>0</v>
      </c>
      <c r="H3339" s="35">
        <v>48.95</v>
      </c>
      <c r="I3339" s="35">
        <v>24.52</v>
      </c>
      <c r="J3339">
        <v>22</v>
      </c>
      <c r="K3339">
        <v>3029</v>
      </c>
      <c r="L3339" s="37">
        <f t="shared" si="156"/>
        <v>1076.9000000000001</v>
      </c>
      <c r="M3339" s="35">
        <f t="shared" si="157"/>
        <v>0</v>
      </c>
      <c r="N3339" s="35">
        <f t="shared" si="158"/>
        <v>537.46</v>
      </c>
    </row>
    <row r="3340" spans="1:14">
      <c r="A3340" s="33">
        <v>41395</v>
      </c>
      <c r="B3340" s="29">
        <v>2280</v>
      </c>
      <c r="C3340">
        <v>20</v>
      </c>
      <c r="D3340" s="34" t="s">
        <v>169</v>
      </c>
      <c r="E3340" s="34" t="s">
        <v>172</v>
      </c>
      <c r="F3340" s="35">
        <v>16.95</v>
      </c>
      <c r="G3340" s="36">
        <v>0</v>
      </c>
      <c r="H3340" s="35">
        <v>16.95</v>
      </c>
      <c r="I3340" s="35">
        <v>6.76</v>
      </c>
      <c r="J3340">
        <v>6</v>
      </c>
      <c r="K3340">
        <v>3020</v>
      </c>
      <c r="L3340" s="37">
        <f t="shared" si="156"/>
        <v>101.69999999999999</v>
      </c>
      <c r="M3340" s="35">
        <f t="shared" si="157"/>
        <v>0</v>
      </c>
      <c r="N3340" s="35">
        <f t="shared" si="158"/>
        <v>61.14</v>
      </c>
    </row>
    <row r="3341" spans="1:14">
      <c r="A3341" s="33">
        <v>41395</v>
      </c>
      <c r="B3341" s="29">
        <v>2280</v>
      </c>
      <c r="C3341">
        <v>2</v>
      </c>
      <c r="D3341" s="34" t="s">
        <v>169</v>
      </c>
      <c r="E3341" s="34" t="s">
        <v>172</v>
      </c>
      <c r="F3341" s="35">
        <v>44.95</v>
      </c>
      <c r="G3341" s="36">
        <v>0</v>
      </c>
      <c r="H3341" s="35">
        <v>44.95</v>
      </c>
      <c r="I3341" s="35">
        <v>27.95</v>
      </c>
      <c r="J3341">
        <v>2</v>
      </c>
      <c r="K3341">
        <v>3020</v>
      </c>
      <c r="L3341" s="37">
        <f t="shared" si="156"/>
        <v>89.9</v>
      </c>
      <c r="M3341" s="35">
        <f t="shared" si="157"/>
        <v>0</v>
      </c>
      <c r="N3341" s="35">
        <f t="shared" si="158"/>
        <v>34.000000000000007</v>
      </c>
    </row>
    <row r="3342" spans="1:14">
      <c r="A3342" s="33">
        <v>41395</v>
      </c>
      <c r="B3342" s="29">
        <v>2281</v>
      </c>
      <c r="C3342">
        <v>13</v>
      </c>
      <c r="D3342" s="34" t="s">
        <v>169</v>
      </c>
      <c r="E3342" s="34" t="s">
        <v>172</v>
      </c>
      <c r="F3342" s="35">
        <v>26.95</v>
      </c>
      <c r="G3342" s="36">
        <v>0</v>
      </c>
      <c r="H3342" s="35">
        <v>26.95</v>
      </c>
      <c r="I3342" s="35">
        <v>13.26</v>
      </c>
      <c r="J3342">
        <v>4</v>
      </c>
      <c r="K3342">
        <v>3014</v>
      </c>
      <c r="L3342" s="37">
        <f t="shared" si="156"/>
        <v>107.8</v>
      </c>
      <c r="M3342" s="35">
        <f t="shared" si="157"/>
        <v>0</v>
      </c>
      <c r="N3342" s="35">
        <f t="shared" si="158"/>
        <v>54.76</v>
      </c>
    </row>
    <row r="3343" spans="1:14">
      <c r="A3343" s="33">
        <v>41396</v>
      </c>
      <c r="B3343" s="29">
        <v>2282</v>
      </c>
      <c r="C3343">
        <v>40</v>
      </c>
      <c r="D3343" s="34" t="s">
        <v>173</v>
      </c>
      <c r="E3343" s="34" t="s">
        <v>172</v>
      </c>
      <c r="F3343" s="35">
        <v>16.95</v>
      </c>
      <c r="G3343" s="36">
        <v>0.1</v>
      </c>
      <c r="H3343" s="35">
        <v>15.26</v>
      </c>
      <c r="I3343" s="35">
        <v>6.53</v>
      </c>
      <c r="J3343">
        <v>1</v>
      </c>
      <c r="K3343">
        <v>3018</v>
      </c>
      <c r="L3343" s="37">
        <f t="shared" si="156"/>
        <v>15.26</v>
      </c>
      <c r="M3343" s="35">
        <f t="shared" si="157"/>
        <v>1.6899999999999995</v>
      </c>
      <c r="N3343" s="35">
        <f t="shared" si="158"/>
        <v>8.73</v>
      </c>
    </row>
    <row r="3344" spans="1:14">
      <c r="A3344" s="33">
        <v>41396</v>
      </c>
      <c r="B3344" s="29">
        <v>2282</v>
      </c>
      <c r="C3344">
        <v>29</v>
      </c>
      <c r="D3344" s="34" t="s">
        <v>173</v>
      </c>
      <c r="E3344" s="34" t="s">
        <v>172</v>
      </c>
      <c r="F3344" s="35">
        <v>40.950000000000003</v>
      </c>
      <c r="G3344" s="36">
        <v>0</v>
      </c>
      <c r="H3344" s="35">
        <v>40.950000000000003</v>
      </c>
      <c r="I3344" s="35">
        <v>15.51</v>
      </c>
      <c r="J3344">
        <v>5</v>
      </c>
      <c r="K3344">
        <v>3018</v>
      </c>
      <c r="L3344" s="37">
        <f t="shared" si="156"/>
        <v>204.75</v>
      </c>
      <c r="M3344" s="35">
        <f t="shared" si="157"/>
        <v>0</v>
      </c>
      <c r="N3344" s="35">
        <f t="shared" si="158"/>
        <v>127.20000000000002</v>
      </c>
    </row>
    <row r="3345" spans="1:14">
      <c r="A3345" s="33">
        <v>41396</v>
      </c>
      <c r="B3345" s="29">
        <v>2283</v>
      </c>
      <c r="C3345">
        <v>10</v>
      </c>
      <c r="D3345" s="34" t="s">
        <v>170</v>
      </c>
      <c r="E3345" s="34" t="s">
        <v>172</v>
      </c>
      <c r="F3345" s="35">
        <v>34.950000000000003</v>
      </c>
      <c r="G3345" s="36">
        <v>0.2</v>
      </c>
      <c r="H3345" s="35">
        <v>27.96</v>
      </c>
      <c r="I3345" s="35">
        <v>22.13</v>
      </c>
      <c r="J3345">
        <v>1</v>
      </c>
      <c r="K3345">
        <v>3019</v>
      </c>
      <c r="L3345" s="37">
        <f t="shared" si="156"/>
        <v>27.96</v>
      </c>
      <c r="M3345" s="35">
        <f t="shared" si="157"/>
        <v>6.990000000000002</v>
      </c>
      <c r="N3345" s="35">
        <f t="shared" si="158"/>
        <v>5.8300000000000018</v>
      </c>
    </row>
    <row r="3346" spans="1:14">
      <c r="A3346" s="33">
        <v>41396</v>
      </c>
      <c r="B3346" s="29">
        <v>2283</v>
      </c>
      <c r="C3346">
        <v>22</v>
      </c>
      <c r="D3346" s="34" t="s">
        <v>170</v>
      </c>
      <c r="E3346" s="34" t="s">
        <v>172</v>
      </c>
      <c r="F3346" s="35">
        <v>0.95</v>
      </c>
      <c r="G3346" s="36">
        <v>0</v>
      </c>
      <c r="H3346" s="35">
        <v>0.95</v>
      </c>
      <c r="I3346" s="35">
        <v>0.56999999999999995</v>
      </c>
      <c r="J3346">
        <v>6</v>
      </c>
      <c r="K3346">
        <v>3019</v>
      </c>
      <c r="L3346" s="37">
        <f t="shared" si="156"/>
        <v>5.6999999999999993</v>
      </c>
      <c r="M3346" s="35">
        <f t="shared" si="157"/>
        <v>0</v>
      </c>
      <c r="N3346" s="35">
        <f t="shared" si="158"/>
        <v>2.2800000000000002</v>
      </c>
    </row>
    <row r="3347" spans="1:14">
      <c r="A3347" s="33">
        <v>41396</v>
      </c>
      <c r="B3347" s="29">
        <v>2283</v>
      </c>
      <c r="C3347">
        <v>20</v>
      </c>
      <c r="D3347" s="34" t="s">
        <v>170</v>
      </c>
      <c r="E3347" s="34" t="s">
        <v>172</v>
      </c>
      <c r="F3347" s="35">
        <v>16.95</v>
      </c>
      <c r="G3347" s="36">
        <v>0</v>
      </c>
      <c r="H3347" s="35">
        <v>16.95</v>
      </c>
      <c r="I3347" s="35">
        <v>6.76</v>
      </c>
      <c r="J3347">
        <v>17</v>
      </c>
      <c r="K3347">
        <v>3019</v>
      </c>
      <c r="L3347" s="37">
        <f t="shared" si="156"/>
        <v>288.14999999999998</v>
      </c>
      <c r="M3347" s="35">
        <f t="shared" si="157"/>
        <v>0</v>
      </c>
      <c r="N3347" s="35">
        <f t="shared" si="158"/>
        <v>173.23</v>
      </c>
    </row>
    <row r="3348" spans="1:14">
      <c r="A3348" s="33">
        <v>41396</v>
      </c>
      <c r="B3348" s="29">
        <v>2283</v>
      </c>
      <c r="C3348">
        <v>34</v>
      </c>
      <c r="D3348" s="34" t="s">
        <v>170</v>
      </c>
      <c r="E3348" s="34" t="s">
        <v>172</v>
      </c>
      <c r="F3348" s="35">
        <v>37.950000000000003</v>
      </c>
      <c r="G3348" s="36">
        <v>0</v>
      </c>
      <c r="H3348" s="35">
        <v>37.950000000000003</v>
      </c>
      <c r="I3348" s="35">
        <v>15.35</v>
      </c>
      <c r="J3348">
        <v>7</v>
      </c>
      <c r="K3348">
        <v>3019</v>
      </c>
      <c r="L3348" s="37">
        <f t="shared" si="156"/>
        <v>265.65000000000003</v>
      </c>
      <c r="M3348" s="35">
        <f t="shared" si="157"/>
        <v>0</v>
      </c>
      <c r="N3348" s="35">
        <f t="shared" si="158"/>
        <v>158.20000000000002</v>
      </c>
    </row>
    <row r="3349" spans="1:14">
      <c r="A3349" s="33">
        <v>41396</v>
      </c>
      <c r="B3349" s="29">
        <v>2284</v>
      </c>
      <c r="C3349">
        <v>39</v>
      </c>
      <c r="D3349" s="34" t="s">
        <v>173</v>
      </c>
      <c r="E3349" s="34" t="s">
        <v>172</v>
      </c>
      <c r="F3349" s="35">
        <v>26.95</v>
      </c>
      <c r="G3349" s="36">
        <v>0</v>
      </c>
      <c r="H3349" s="35">
        <v>26.95</v>
      </c>
      <c r="I3349" s="35">
        <v>12.24</v>
      </c>
      <c r="J3349">
        <v>10</v>
      </c>
      <c r="K3349">
        <v>3016</v>
      </c>
      <c r="L3349" s="37">
        <f t="shared" si="156"/>
        <v>269.5</v>
      </c>
      <c r="M3349" s="35">
        <f t="shared" si="157"/>
        <v>0</v>
      </c>
      <c r="N3349" s="35">
        <f t="shared" si="158"/>
        <v>147.1</v>
      </c>
    </row>
    <row r="3350" spans="1:14">
      <c r="A3350" s="33">
        <v>41396</v>
      </c>
      <c r="B3350" s="29">
        <v>2285</v>
      </c>
      <c r="C3350">
        <v>38</v>
      </c>
      <c r="D3350" s="34" t="s">
        <v>173</v>
      </c>
      <c r="E3350" s="34" t="s">
        <v>172</v>
      </c>
      <c r="F3350" s="35">
        <v>24.95</v>
      </c>
      <c r="G3350" s="36">
        <v>0</v>
      </c>
      <c r="H3350" s="35">
        <v>24.95</v>
      </c>
      <c r="I3350" s="35">
        <v>11.48</v>
      </c>
      <c r="J3350">
        <v>1</v>
      </c>
      <c r="K3350">
        <v>3027</v>
      </c>
      <c r="L3350" s="37">
        <f t="shared" si="156"/>
        <v>24.95</v>
      </c>
      <c r="M3350" s="35">
        <f t="shared" si="157"/>
        <v>0</v>
      </c>
      <c r="N3350" s="35">
        <f t="shared" si="158"/>
        <v>13.469999999999999</v>
      </c>
    </row>
    <row r="3351" spans="1:14">
      <c r="A3351" s="33">
        <v>41396</v>
      </c>
      <c r="B3351" s="29">
        <v>2286</v>
      </c>
      <c r="C3351">
        <v>21</v>
      </c>
      <c r="D3351" s="34" t="s">
        <v>173</v>
      </c>
      <c r="E3351" s="34" t="s">
        <v>172</v>
      </c>
      <c r="F3351" s="35">
        <v>26.95</v>
      </c>
      <c r="G3351" s="36">
        <v>0.1</v>
      </c>
      <c r="H3351" s="35">
        <v>24.26</v>
      </c>
      <c r="I3351" s="35">
        <v>12.42</v>
      </c>
      <c r="J3351">
        <v>13</v>
      </c>
      <c r="K3351">
        <v>3029</v>
      </c>
      <c r="L3351" s="37">
        <f t="shared" si="156"/>
        <v>315.38</v>
      </c>
      <c r="M3351" s="35">
        <f t="shared" si="157"/>
        <v>2.6899999999999977</v>
      </c>
      <c r="N3351" s="35">
        <f t="shared" si="158"/>
        <v>153.92000000000002</v>
      </c>
    </row>
    <row r="3352" spans="1:14">
      <c r="A3352" s="33">
        <v>41397</v>
      </c>
      <c r="B3352" s="29">
        <v>2287</v>
      </c>
      <c r="C3352">
        <v>8</v>
      </c>
      <c r="D3352" s="34" t="s">
        <v>170</v>
      </c>
      <c r="E3352" s="34" t="s">
        <v>172</v>
      </c>
      <c r="F3352" s="35">
        <v>7.95</v>
      </c>
      <c r="G3352" s="36">
        <v>0</v>
      </c>
      <c r="H3352" s="35">
        <v>7.95</v>
      </c>
      <c r="I3352" s="35">
        <v>4.53</v>
      </c>
      <c r="J3352">
        <v>3</v>
      </c>
      <c r="K3352">
        <v>3016</v>
      </c>
      <c r="L3352" s="37">
        <f t="shared" si="156"/>
        <v>23.85</v>
      </c>
      <c r="M3352" s="35">
        <f t="shared" si="157"/>
        <v>0</v>
      </c>
      <c r="N3352" s="35">
        <f t="shared" si="158"/>
        <v>10.26</v>
      </c>
    </row>
    <row r="3353" spans="1:14">
      <c r="A3353" s="33">
        <v>41398</v>
      </c>
      <c r="B3353" s="29">
        <v>2288</v>
      </c>
      <c r="C3353">
        <v>8</v>
      </c>
      <c r="D3353" s="34" t="s">
        <v>173</v>
      </c>
      <c r="E3353" s="34" t="s">
        <v>168</v>
      </c>
      <c r="F3353" s="35">
        <v>7.95</v>
      </c>
      <c r="G3353" s="36">
        <v>0</v>
      </c>
      <c r="H3353" s="35">
        <v>7.95</v>
      </c>
      <c r="I3353" s="35">
        <v>4.53</v>
      </c>
      <c r="J3353">
        <v>26</v>
      </c>
      <c r="K3353">
        <v>3010</v>
      </c>
      <c r="L3353" s="37">
        <f t="shared" si="156"/>
        <v>206.70000000000002</v>
      </c>
      <c r="M3353" s="35">
        <f t="shared" si="157"/>
        <v>0</v>
      </c>
      <c r="N3353" s="35">
        <f t="shared" si="158"/>
        <v>88.92</v>
      </c>
    </row>
    <row r="3354" spans="1:14">
      <c r="A3354" s="33">
        <v>41398</v>
      </c>
      <c r="B3354" s="29">
        <v>2289</v>
      </c>
      <c r="C3354">
        <v>18</v>
      </c>
      <c r="D3354" s="34" t="s">
        <v>173</v>
      </c>
      <c r="E3354" s="34" t="s">
        <v>168</v>
      </c>
      <c r="F3354" s="35">
        <v>54.95</v>
      </c>
      <c r="G3354" s="36">
        <v>0</v>
      </c>
      <c r="H3354" s="35">
        <v>54.95</v>
      </c>
      <c r="I3354" s="35">
        <v>26.65</v>
      </c>
      <c r="J3354">
        <v>9</v>
      </c>
      <c r="K3354">
        <v>3019</v>
      </c>
      <c r="L3354" s="37">
        <f t="shared" si="156"/>
        <v>494.55</v>
      </c>
      <c r="M3354" s="35">
        <f t="shared" si="157"/>
        <v>0</v>
      </c>
      <c r="N3354" s="35">
        <f t="shared" si="158"/>
        <v>254.70000000000005</v>
      </c>
    </row>
    <row r="3355" spans="1:14">
      <c r="A3355" s="33">
        <v>41398</v>
      </c>
      <c r="B3355" s="29">
        <v>2290</v>
      </c>
      <c r="C3355">
        <v>40</v>
      </c>
      <c r="D3355" s="34" t="s">
        <v>171</v>
      </c>
      <c r="E3355" s="34" t="s">
        <v>168</v>
      </c>
      <c r="F3355" s="35">
        <v>16.95</v>
      </c>
      <c r="G3355" s="36">
        <v>0</v>
      </c>
      <c r="H3355" s="35">
        <v>16.95</v>
      </c>
      <c r="I3355" s="35">
        <v>6.53</v>
      </c>
      <c r="J3355">
        <v>28</v>
      </c>
      <c r="K3355">
        <v>3024</v>
      </c>
      <c r="L3355" s="37">
        <f t="shared" si="156"/>
        <v>474.59999999999997</v>
      </c>
      <c r="M3355" s="35">
        <f t="shared" si="157"/>
        <v>0</v>
      </c>
      <c r="N3355" s="35">
        <f t="shared" si="158"/>
        <v>291.75999999999993</v>
      </c>
    </row>
    <row r="3356" spans="1:14">
      <c r="A3356" s="33">
        <v>41398</v>
      </c>
      <c r="B3356" s="29">
        <v>2290</v>
      </c>
      <c r="C3356">
        <v>4</v>
      </c>
      <c r="D3356" s="34" t="s">
        <v>171</v>
      </c>
      <c r="E3356" s="34" t="s">
        <v>168</v>
      </c>
      <c r="F3356" s="35">
        <v>73.95</v>
      </c>
      <c r="G3356" s="36">
        <v>0</v>
      </c>
      <c r="H3356" s="35">
        <v>73.95</v>
      </c>
      <c r="I3356" s="35">
        <v>38.86</v>
      </c>
      <c r="J3356">
        <v>1</v>
      </c>
      <c r="K3356">
        <v>3024</v>
      </c>
      <c r="L3356" s="37">
        <f t="shared" si="156"/>
        <v>73.95</v>
      </c>
      <c r="M3356" s="35">
        <f t="shared" si="157"/>
        <v>0</v>
      </c>
      <c r="N3356" s="35">
        <f t="shared" si="158"/>
        <v>35.090000000000003</v>
      </c>
    </row>
    <row r="3357" spans="1:14">
      <c r="A3357" s="33">
        <v>41398</v>
      </c>
      <c r="B3357" s="29">
        <v>2290</v>
      </c>
      <c r="C3357">
        <v>40</v>
      </c>
      <c r="D3357" s="34" t="s">
        <v>171</v>
      </c>
      <c r="E3357" s="34" t="s">
        <v>168</v>
      </c>
      <c r="F3357" s="35">
        <v>16.95</v>
      </c>
      <c r="G3357" s="36">
        <v>0</v>
      </c>
      <c r="H3357" s="35">
        <v>16.95</v>
      </c>
      <c r="I3357" s="35">
        <v>6.53</v>
      </c>
      <c r="J3357">
        <v>31</v>
      </c>
      <c r="K3357">
        <v>3024</v>
      </c>
      <c r="L3357" s="37">
        <f t="shared" si="156"/>
        <v>525.44999999999993</v>
      </c>
      <c r="M3357" s="35">
        <f t="shared" si="157"/>
        <v>0</v>
      </c>
      <c r="N3357" s="35">
        <f t="shared" si="158"/>
        <v>323.01999999999992</v>
      </c>
    </row>
    <row r="3358" spans="1:14">
      <c r="A3358" s="33">
        <v>41398</v>
      </c>
      <c r="B3358" s="29">
        <v>2291</v>
      </c>
      <c r="C3358">
        <v>46</v>
      </c>
      <c r="D3358" s="34" t="s">
        <v>173</v>
      </c>
      <c r="E3358" s="34" t="s">
        <v>168</v>
      </c>
      <c r="F3358" s="35">
        <v>55.95</v>
      </c>
      <c r="G3358" s="36">
        <v>0</v>
      </c>
      <c r="H3358" s="35">
        <v>55.95</v>
      </c>
      <c r="I3358" s="35">
        <v>32.47</v>
      </c>
      <c r="J3358">
        <v>15</v>
      </c>
      <c r="K3358">
        <v>3014</v>
      </c>
      <c r="L3358" s="37">
        <f t="shared" si="156"/>
        <v>839.25</v>
      </c>
      <c r="M3358" s="35">
        <f t="shared" si="157"/>
        <v>0</v>
      </c>
      <c r="N3358" s="35">
        <f t="shared" si="158"/>
        <v>352.20000000000005</v>
      </c>
    </row>
    <row r="3359" spans="1:14">
      <c r="A3359" s="33">
        <v>41398</v>
      </c>
      <c r="B3359" s="29">
        <v>2292</v>
      </c>
      <c r="C3359">
        <v>15</v>
      </c>
      <c r="D3359" s="34" t="s">
        <v>171</v>
      </c>
      <c r="E3359" s="34" t="s">
        <v>168</v>
      </c>
      <c r="F3359" s="35">
        <v>28.95</v>
      </c>
      <c r="G3359" s="36">
        <v>0.1</v>
      </c>
      <c r="H3359" s="35">
        <v>26.06</v>
      </c>
      <c r="I3359" s="35">
        <v>17.53</v>
      </c>
      <c r="J3359">
        <v>13</v>
      </c>
      <c r="K3359">
        <v>3024</v>
      </c>
      <c r="L3359" s="37">
        <f t="shared" si="156"/>
        <v>338.78</v>
      </c>
      <c r="M3359" s="35">
        <f t="shared" si="157"/>
        <v>2.8900000000000006</v>
      </c>
      <c r="N3359" s="35">
        <f t="shared" si="158"/>
        <v>110.88999999999997</v>
      </c>
    </row>
    <row r="3360" spans="1:14">
      <c r="A3360" s="33">
        <v>41398</v>
      </c>
      <c r="B3360" s="29">
        <v>2293</v>
      </c>
      <c r="C3360">
        <v>44</v>
      </c>
      <c r="D3360" s="34" t="s">
        <v>173</v>
      </c>
      <c r="E3360" s="34" t="s">
        <v>168</v>
      </c>
      <c r="F3360" s="35">
        <v>38.950000000000003</v>
      </c>
      <c r="G3360" s="36">
        <v>0</v>
      </c>
      <c r="H3360" s="35">
        <v>38.950000000000003</v>
      </c>
      <c r="I3360" s="35">
        <v>24.76</v>
      </c>
      <c r="J3360">
        <v>5</v>
      </c>
      <c r="K3360">
        <v>3011</v>
      </c>
      <c r="L3360" s="37">
        <f t="shared" si="156"/>
        <v>194.75</v>
      </c>
      <c r="M3360" s="35">
        <f t="shared" si="157"/>
        <v>0</v>
      </c>
      <c r="N3360" s="35">
        <f t="shared" si="158"/>
        <v>70.95</v>
      </c>
    </row>
    <row r="3361" spans="1:14">
      <c r="A3361" s="33">
        <v>41398</v>
      </c>
      <c r="B3361" s="29">
        <v>2293</v>
      </c>
      <c r="C3361">
        <v>15</v>
      </c>
      <c r="D3361" s="34" t="s">
        <v>173</v>
      </c>
      <c r="E3361" s="34" t="s">
        <v>168</v>
      </c>
      <c r="F3361" s="35">
        <v>28.95</v>
      </c>
      <c r="G3361" s="36">
        <v>0.1</v>
      </c>
      <c r="H3361" s="35">
        <v>26.06</v>
      </c>
      <c r="I3361" s="35">
        <v>17.53</v>
      </c>
      <c r="J3361">
        <v>29</v>
      </c>
      <c r="K3361">
        <v>3011</v>
      </c>
      <c r="L3361" s="37">
        <f t="shared" si="156"/>
        <v>755.74</v>
      </c>
      <c r="M3361" s="35">
        <f t="shared" si="157"/>
        <v>2.8900000000000006</v>
      </c>
      <c r="N3361" s="35">
        <f t="shared" si="158"/>
        <v>247.36999999999992</v>
      </c>
    </row>
    <row r="3362" spans="1:14">
      <c r="A3362" s="33">
        <v>41398</v>
      </c>
      <c r="B3362" s="29">
        <v>2293</v>
      </c>
      <c r="C3362">
        <v>9</v>
      </c>
      <c r="D3362" s="34" t="s">
        <v>173</v>
      </c>
      <c r="E3362" s="34" t="s">
        <v>168</v>
      </c>
      <c r="F3362" s="35">
        <v>48.95</v>
      </c>
      <c r="G3362" s="36">
        <v>0</v>
      </c>
      <c r="H3362" s="35">
        <v>48.95</v>
      </c>
      <c r="I3362" s="35">
        <v>24.52</v>
      </c>
      <c r="J3362">
        <v>25</v>
      </c>
      <c r="K3362">
        <v>3011</v>
      </c>
      <c r="L3362" s="37">
        <f t="shared" si="156"/>
        <v>1223.75</v>
      </c>
      <c r="M3362" s="35">
        <f t="shared" si="157"/>
        <v>0</v>
      </c>
      <c r="N3362" s="35">
        <f t="shared" si="158"/>
        <v>610.75000000000011</v>
      </c>
    </row>
    <row r="3363" spans="1:14">
      <c r="A3363" s="33">
        <v>41398</v>
      </c>
      <c r="B3363" s="29">
        <v>2293</v>
      </c>
      <c r="C3363">
        <v>39</v>
      </c>
      <c r="D3363" s="34" t="s">
        <v>173</v>
      </c>
      <c r="E3363" s="34" t="s">
        <v>168</v>
      </c>
      <c r="F3363" s="35">
        <v>26.95</v>
      </c>
      <c r="G3363" s="36">
        <v>0</v>
      </c>
      <c r="H3363" s="35">
        <v>26.95</v>
      </c>
      <c r="I3363" s="35">
        <v>12.24</v>
      </c>
      <c r="J3363">
        <v>2</v>
      </c>
      <c r="K3363">
        <v>3011</v>
      </c>
      <c r="L3363" s="37">
        <f t="shared" si="156"/>
        <v>53.9</v>
      </c>
      <c r="M3363" s="35">
        <f t="shared" si="157"/>
        <v>0</v>
      </c>
      <c r="N3363" s="35">
        <f t="shared" si="158"/>
        <v>29.419999999999998</v>
      </c>
    </row>
    <row r="3364" spans="1:14">
      <c r="A3364" s="33">
        <v>41398</v>
      </c>
      <c r="B3364" s="29">
        <v>2293</v>
      </c>
      <c r="C3364">
        <v>39</v>
      </c>
      <c r="D3364" s="34" t="s">
        <v>173</v>
      </c>
      <c r="E3364" s="34" t="s">
        <v>168</v>
      </c>
      <c r="F3364" s="35">
        <v>26.95</v>
      </c>
      <c r="G3364" s="36">
        <v>0</v>
      </c>
      <c r="H3364" s="35">
        <v>26.95</v>
      </c>
      <c r="I3364" s="35">
        <v>12.24</v>
      </c>
      <c r="J3364">
        <v>20</v>
      </c>
      <c r="K3364">
        <v>3011</v>
      </c>
      <c r="L3364" s="37">
        <f t="shared" si="156"/>
        <v>539</v>
      </c>
      <c r="M3364" s="35">
        <f t="shared" si="157"/>
        <v>0</v>
      </c>
      <c r="N3364" s="35">
        <f t="shared" si="158"/>
        <v>294.2</v>
      </c>
    </row>
    <row r="3365" spans="1:14">
      <c r="A3365" s="33">
        <v>41398</v>
      </c>
      <c r="B3365" s="29">
        <v>2293</v>
      </c>
      <c r="C3365">
        <v>50</v>
      </c>
      <c r="D3365" s="34" t="s">
        <v>173</v>
      </c>
      <c r="E3365" s="34" t="s">
        <v>168</v>
      </c>
      <c r="F3365" s="35">
        <v>24.95</v>
      </c>
      <c r="G3365" s="36">
        <v>0</v>
      </c>
      <c r="H3365" s="35">
        <v>24.95</v>
      </c>
      <c r="I3365" s="35">
        <v>12.14</v>
      </c>
      <c r="J3365">
        <v>1</v>
      </c>
      <c r="K3365">
        <v>3011</v>
      </c>
      <c r="L3365" s="37">
        <f t="shared" si="156"/>
        <v>24.95</v>
      </c>
      <c r="M3365" s="35">
        <f t="shared" si="157"/>
        <v>0</v>
      </c>
      <c r="N3365" s="35">
        <f t="shared" si="158"/>
        <v>12.809999999999999</v>
      </c>
    </row>
    <row r="3366" spans="1:14">
      <c r="A3366" s="33">
        <v>41398</v>
      </c>
      <c r="B3366" s="29">
        <v>2294</v>
      </c>
      <c r="C3366">
        <v>38</v>
      </c>
      <c r="D3366" s="34" t="s">
        <v>173</v>
      </c>
      <c r="E3366" s="34" t="s">
        <v>168</v>
      </c>
      <c r="F3366" s="35">
        <v>24.95</v>
      </c>
      <c r="G3366" s="36">
        <v>0.2</v>
      </c>
      <c r="H3366" s="35">
        <v>19.96</v>
      </c>
      <c r="I3366" s="35">
        <v>11.48</v>
      </c>
      <c r="J3366">
        <v>3</v>
      </c>
      <c r="K3366">
        <v>3018</v>
      </c>
      <c r="L3366" s="37">
        <f t="shared" si="156"/>
        <v>59.88</v>
      </c>
      <c r="M3366" s="35">
        <f t="shared" si="157"/>
        <v>4.9899999999999984</v>
      </c>
      <c r="N3366" s="35">
        <f t="shared" si="158"/>
        <v>25.44</v>
      </c>
    </row>
    <row r="3367" spans="1:14">
      <c r="A3367" s="33">
        <v>41398</v>
      </c>
      <c r="B3367" s="29">
        <v>2295</v>
      </c>
      <c r="C3367">
        <v>24</v>
      </c>
      <c r="D3367" s="34" t="s">
        <v>171</v>
      </c>
      <c r="E3367" s="34" t="s">
        <v>168</v>
      </c>
      <c r="F3367" s="35">
        <v>27.95</v>
      </c>
      <c r="G3367" s="36">
        <v>0</v>
      </c>
      <c r="H3367" s="35">
        <v>27.95</v>
      </c>
      <c r="I3367" s="35">
        <v>16.8</v>
      </c>
      <c r="J3367">
        <v>15</v>
      </c>
      <c r="K3367">
        <v>3024</v>
      </c>
      <c r="L3367" s="37">
        <f t="shared" si="156"/>
        <v>419.25</v>
      </c>
      <c r="M3367" s="35">
        <f t="shared" si="157"/>
        <v>0</v>
      </c>
      <c r="N3367" s="35">
        <f t="shared" si="158"/>
        <v>167.24999999999997</v>
      </c>
    </row>
    <row r="3368" spans="1:14">
      <c r="A3368" s="33">
        <v>41398</v>
      </c>
      <c r="B3368" s="29">
        <v>2296</v>
      </c>
      <c r="C3368">
        <v>17</v>
      </c>
      <c r="D3368" s="34" t="s">
        <v>171</v>
      </c>
      <c r="E3368" s="34" t="s">
        <v>168</v>
      </c>
      <c r="F3368" s="35">
        <v>49.95</v>
      </c>
      <c r="G3368" s="36">
        <v>0</v>
      </c>
      <c r="H3368" s="35">
        <v>49.95</v>
      </c>
      <c r="I3368" s="35">
        <v>23.93</v>
      </c>
      <c r="J3368">
        <v>22</v>
      </c>
      <c r="K3368">
        <v>3010</v>
      </c>
      <c r="L3368" s="37">
        <f t="shared" si="156"/>
        <v>1098.9000000000001</v>
      </c>
      <c r="M3368" s="35">
        <f t="shared" si="157"/>
        <v>0</v>
      </c>
      <c r="N3368" s="35">
        <f t="shared" si="158"/>
        <v>572.44000000000005</v>
      </c>
    </row>
    <row r="3369" spans="1:14">
      <c r="A3369" s="33">
        <v>41398</v>
      </c>
      <c r="B3369" s="29">
        <v>2296</v>
      </c>
      <c r="C3369">
        <v>30</v>
      </c>
      <c r="D3369" s="34" t="s">
        <v>171</v>
      </c>
      <c r="E3369" s="34" t="s">
        <v>168</v>
      </c>
      <c r="F3369" s="35">
        <v>10.95</v>
      </c>
      <c r="G3369" s="36">
        <v>0</v>
      </c>
      <c r="H3369" s="35">
        <v>10.95</v>
      </c>
      <c r="I3369" s="35">
        <v>4.8</v>
      </c>
      <c r="J3369">
        <v>20</v>
      </c>
      <c r="K3369">
        <v>3010</v>
      </c>
      <c r="L3369" s="37">
        <f t="shared" si="156"/>
        <v>219</v>
      </c>
      <c r="M3369" s="35">
        <f t="shared" si="157"/>
        <v>0</v>
      </c>
      <c r="N3369" s="35">
        <f t="shared" si="158"/>
        <v>122.99999999999999</v>
      </c>
    </row>
    <row r="3370" spans="1:14">
      <c r="A3370" s="33">
        <v>41398</v>
      </c>
      <c r="B3370" s="29">
        <v>2297</v>
      </c>
      <c r="C3370">
        <v>41</v>
      </c>
      <c r="D3370" s="34" t="s">
        <v>173</v>
      </c>
      <c r="E3370" s="34" t="s">
        <v>168</v>
      </c>
      <c r="F3370" s="35">
        <v>18.95</v>
      </c>
      <c r="G3370" s="36">
        <v>0</v>
      </c>
      <c r="H3370" s="35">
        <v>18.95</v>
      </c>
      <c r="I3370" s="35">
        <v>9.98</v>
      </c>
      <c r="J3370">
        <v>4</v>
      </c>
      <c r="K3370">
        <v>3025</v>
      </c>
      <c r="L3370" s="37">
        <f t="shared" si="156"/>
        <v>75.8</v>
      </c>
      <c r="M3370" s="35">
        <f t="shared" si="157"/>
        <v>0</v>
      </c>
      <c r="N3370" s="35">
        <f t="shared" si="158"/>
        <v>35.879999999999995</v>
      </c>
    </row>
    <row r="3371" spans="1:14">
      <c r="A3371" s="33">
        <v>41398</v>
      </c>
      <c r="B3371" s="29">
        <v>2298</v>
      </c>
      <c r="C3371">
        <v>16</v>
      </c>
      <c r="D3371" s="34" t="s">
        <v>171</v>
      </c>
      <c r="E3371" s="34" t="s">
        <v>168</v>
      </c>
      <c r="F3371" s="35">
        <v>27.95</v>
      </c>
      <c r="G3371" s="36">
        <v>0</v>
      </c>
      <c r="H3371" s="35">
        <v>27.95</v>
      </c>
      <c r="I3371" s="35">
        <v>15.85</v>
      </c>
      <c r="J3371">
        <v>1</v>
      </c>
      <c r="K3371">
        <v>3020</v>
      </c>
      <c r="L3371" s="37">
        <f t="shared" si="156"/>
        <v>27.95</v>
      </c>
      <c r="M3371" s="35">
        <f t="shared" si="157"/>
        <v>0</v>
      </c>
      <c r="N3371" s="35">
        <f t="shared" si="158"/>
        <v>12.1</v>
      </c>
    </row>
    <row r="3372" spans="1:14">
      <c r="A3372" s="33">
        <v>41398</v>
      </c>
      <c r="B3372" s="29">
        <v>2299</v>
      </c>
      <c r="C3372">
        <v>21</v>
      </c>
      <c r="D3372" s="34" t="s">
        <v>171</v>
      </c>
      <c r="E3372" s="34" t="s">
        <v>168</v>
      </c>
      <c r="F3372" s="35">
        <v>26.95</v>
      </c>
      <c r="G3372" s="36">
        <v>0</v>
      </c>
      <c r="H3372" s="35">
        <v>26.95</v>
      </c>
      <c r="I3372" s="35">
        <v>12.42</v>
      </c>
      <c r="J3372">
        <v>8</v>
      </c>
      <c r="K3372">
        <v>3026</v>
      </c>
      <c r="L3372" s="37">
        <f t="shared" si="156"/>
        <v>215.6</v>
      </c>
      <c r="M3372" s="35">
        <f t="shared" si="157"/>
        <v>0</v>
      </c>
      <c r="N3372" s="35">
        <f t="shared" si="158"/>
        <v>116.24</v>
      </c>
    </row>
    <row r="3373" spans="1:14">
      <c r="A3373" s="33">
        <v>41398</v>
      </c>
      <c r="B3373" s="29">
        <v>2300</v>
      </c>
      <c r="C3373">
        <v>39</v>
      </c>
      <c r="D3373" s="34" t="s">
        <v>173</v>
      </c>
      <c r="E3373" s="34" t="s">
        <v>168</v>
      </c>
      <c r="F3373" s="35">
        <v>26.95</v>
      </c>
      <c r="G3373" s="36">
        <v>0</v>
      </c>
      <c r="H3373" s="35">
        <v>26.95</v>
      </c>
      <c r="I3373" s="35">
        <v>12.24</v>
      </c>
      <c r="J3373">
        <v>15</v>
      </c>
      <c r="K3373">
        <v>3032</v>
      </c>
      <c r="L3373" s="37">
        <f t="shared" si="156"/>
        <v>404.25</v>
      </c>
      <c r="M3373" s="35">
        <f t="shared" si="157"/>
        <v>0</v>
      </c>
      <c r="N3373" s="35">
        <f t="shared" si="158"/>
        <v>220.64999999999998</v>
      </c>
    </row>
    <row r="3374" spans="1:14">
      <c r="A3374" s="33">
        <v>41398</v>
      </c>
      <c r="B3374" s="29">
        <v>2300</v>
      </c>
      <c r="C3374">
        <v>18</v>
      </c>
      <c r="D3374" s="34" t="s">
        <v>173</v>
      </c>
      <c r="E3374" s="34" t="s">
        <v>168</v>
      </c>
      <c r="F3374" s="35">
        <v>54.95</v>
      </c>
      <c r="G3374" s="36">
        <v>0</v>
      </c>
      <c r="H3374" s="35">
        <v>54.95</v>
      </c>
      <c r="I3374" s="35">
        <v>26.65</v>
      </c>
      <c r="J3374">
        <v>5</v>
      </c>
      <c r="K3374">
        <v>3032</v>
      </c>
      <c r="L3374" s="37">
        <f t="shared" si="156"/>
        <v>274.75</v>
      </c>
      <c r="M3374" s="35">
        <f t="shared" si="157"/>
        <v>0</v>
      </c>
      <c r="N3374" s="35">
        <f t="shared" si="158"/>
        <v>141.50000000000003</v>
      </c>
    </row>
    <row r="3375" spans="1:14">
      <c r="A3375" s="33">
        <v>41398</v>
      </c>
      <c r="B3375" s="29">
        <v>2300</v>
      </c>
      <c r="C3375">
        <v>15</v>
      </c>
      <c r="D3375" s="34" t="s">
        <v>173</v>
      </c>
      <c r="E3375" s="34" t="s">
        <v>168</v>
      </c>
      <c r="F3375" s="35">
        <v>28.95</v>
      </c>
      <c r="G3375" s="36">
        <v>0</v>
      </c>
      <c r="H3375" s="35">
        <v>28.95</v>
      </c>
      <c r="I3375" s="35">
        <v>17.53</v>
      </c>
      <c r="J3375">
        <v>32</v>
      </c>
      <c r="K3375">
        <v>3032</v>
      </c>
      <c r="L3375" s="37">
        <f t="shared" si="156"/>
        <v>926.4</v>
      </c>
      <c r="M3375" s="35">
        <f t="shared" si="157"/>
        <v>0</v>
      </c>
      <c r="N3375" s="35">
        <f t="shared" si="158"/>
        <v>365.43999999999994</v>
      </c>
    </row>
    <row r="3376" spans="1:14">
      <c r="A3376" s="33">
        <v>41398</v>
      </c>
      <c r="B3376" s="29">
        <v>2301</v>
      </c>
      <c r="C3376">
        <v>12</v>
      </c>
      <c r="D3376" s="34" t="s">
        <v>173</v>
      </c>
      <c r="E3376" s="34" t="s">
        <v>168</v>
      </c>
      <c r="F3376" s="35">
        <v>47.95</v>
      </c>
      <c r="G3376" s="36">
        <v>0</v>
      </c>
      <c r="H3376" s="35">
        <v>47.95</v>
      </c>
      <c r="I3376" s="35">
        <v>20.7</v>
      </c>
      <c r="J3376">
        <v>2</v>
      </c>
      <c r="K3376">
        <v>3024</v>
      </c>
      <c r="L3376" s="37">
        <f t="shared" si="156"/>
        <v>95.9</v>
      </c>
      <c r="M3376" s="35">
        <f t="shared" si="157"/>
        <v>0</v>
      </c>
      <c r="N3376" s="35">
        <f t="shared" si="158"/>
        <v>54.500000000000007</v>
      </c>
    </row>
    <row r="3377" spans="1:14">
      <c r="A3377" s="33">
        <v>41398</v>
      </c>
      <c r="B3377" s="29">
        <v>2302</v>
      </c>
      <c r="C3377">
        <v>22</v>
      </c>
      <c r="D3377" s="34" t="s">
        <v>171</v>
      </c>
      <c r="E3377" s="34" t="s">
        <v>168</v>
      </c>
      <c r="F3377" s="35">
        <v>0.95</v>
      </c>
      <c r="G3377" s="36">
        <v>0</v>
      </c>
      <c r="H3377" s="35">
        <v>0.95</v>
      </c>
      <c r="I3377" s="35">
        <v>0.56999999999999995</v>
      </c>
      <c r="J3377">
        <v>11</v>
      </c>
      <c r="K3377">
        <v>3026</v>
      </c>
      <c r="L3377" s="37">
        <f t="shared" si="156"/>
        <v>10.45</v>
      </c>
      <c r="M3377" s="35">
        <f t="shared" si="157"/>
        <v>0</v>
      </c>
      <c r="N3377" s="35">
        <f t="shared" si="158"/>
        <v>4.18</v>
      </c>
    </row>
    <row r="3378" spans="1:14">
      <c r="A3378" s="33">
        <v>41398</v>
      </c>
      <c r="B3378" s="29">
        <v>2303</v>
      </c>
      <c r="C3378">
        <v>12</v>
      </c>
      <c r="D3378" s="34" t="s">
        <v>171</v>
      </c>
      <c r="E3378" s="34" t="s">
        <v>168</v>
      </c>
      <c r="F3378" s="35">
        <v>47.95</v>
      </c>
      <c r="G3378" s="36">
        <v>0</v>
      </c>
      <c r="H3378" s="35">
        <v>47.95</v>
      </c>
      <c r="I3378" s="35">
        <v>20.7</v>
      </c>
      <c r="J3378">
        <v>3</v>
      </c>
      <c r="K3378">
        <v>3033</v>
      </c>
      <c r="L3378" s="37">
        <f t="shared" si="156"/>
        <v>143.85000000000002</v>
      </c>
      <c r="M3378" s="35">
        <f t="shared" si="157"/>
        <v>0</v>
      </c>
      <c r="N3378" s="35">
        <f t="shared" si="158"/>
        <v>81.750000000000014</v>
      </c>
    </row>
    <row r="3379" spans="1:14">
      <c r="A3379" s="33">
        <v>41398</v>
      </c>
      <c r="B3379" s="29">
        <v>2304</v>
      </c>
      <c r="C3379">
        <v>20</v>
      </c>
      <c r="D3379" s="34" t="s">
        <v>171</v>
      </c>
      <c r="E3379" s="34" t="s">
        <v>168</v>
      </c>
      <c r="F3379" s="35">
        <v>16.95</v>
      </c>
      <c r="G3379" s="36">
        <v>0</v>
      </c>
      <c r="H3379" s="35">
        <v>16.95</v>
      </c>
      <c r="I3379" s="35">
        <v>6.76</v>
      </c>
      <c r="J3379">
        <v>24</v>
      </c>
      <c r="K3379">
        <v>3032</v>
      </c>
      <c r="L3379" s="37">
        <f t="shared" si="156"/>
        <v>406.79999999999995</v>
      </c>
      <c r="M3379" s="35">
        <f t="shared" si="157"/>
        <v>0</v>
      </c>
      <c r="N3379" s="35">
        <f t="shared" si="158"/>
        <v>244.56</v>
      </c>
    </row>
    <row r="3380" spans="1:14">
      <c r="A3380" s="33">
        <v>41398</v>
      </c>
      <c r="B3380" s="29">
        <v>2305</v>
      </c>
      <c r="C3380">
        <v>19</v>
      </c>
      <c r="D3380" s="34" t="s">
        <v>173</v>
      </c>
      <c r="E3380" s="34" t="s">
        <v>168</v>
      </c>
      <c r="F3380" s="35">
        <v>49.95</v>
      </c>
      <c r="G3380" s="36">
        <v>0</v>
      </c>
      <c r="H3380" s="35">
        <v>49.95</v>
      </c>
      <c r="I3380" s="35">
        <v>24.77</v>
      </c>
      <c r="J3380">
        <v>17</v>
      </c>
      <c r="K3380">
        <v>3029</v>
      </c>
      <c r="L3380" s="37">
        <f t="shared" si="156"/>
        <v>849.15000000000009</v>
      </c>
      <c r="M3380" s="35">
        <f t="shared" si="157"/>
        <v>0</v>
      </c>
      <c r="N3380" s="35">
        <f t="shared" si="158"/>
        <v>428.06000000000006</v>
      </c>
    </row>
    <row r="3381" spans="1:14">
      <c r="A3381" s="33">
        <v>41398</v>
      </c>
      <c r="B3381" s="29">
        <v>2305</v>
      </c>
      <c r="C3381">
        <v>45</v>
      </c>
      <c r="D3381" s="34" t="s">
        <v>173</v>
      </c>
      <c r="E3381" s="34" t="s">
        <v>168</v>
      </c>
      <c r="F3381" s="35">
        <v>38.950000000000003</v>
      </c>
      <c r="G3381" s="36">
        <v>0</v>
      </c>
      <c r="H3381" s="35">
        <v>38.950000000000003</v>
      </c>
      <c r="I3381" s="35">
        <v>22.33</v>
      </c>
      <c r="J3381">
        <v>3</v>
      </c>
      <c r="K3381">
        <v>3029</v>
      </c>
      <c r="L3381" s="37">
        <f t="shared" si="156"/>
        <v>116.85000000000001</v>
      </c>
      <c r="M3381" s="35">
        <f t="shared" si="157"/>
        <v>0</v>
      </c>
      <c r="N3381" s="35">
        <f t="shared" si="158"/>
        <v>49.860000000000014</v>
      </c>
    </row>
    <row r="3382" spans="1:14">
      <c r="A3382" s="33">
        <v>41398</v>
      </c>
      <c r="B3382" s="29">
        <v>2306</v>
      </c>
      <c r="C3382">
        <v>40</v>
      </c>
      <c r="D3382" s="34" t="s">
        <v>171</v>
      </c>
      <c r="E3382" s="34" t="s">
        <v>168</v>
      </c>
      <c r="F3382" s="35">
        <v>16.95</v>
      </c>
      <c r="G3382" s="36">
        <v>0</v>
      </c>
      <c r="H3382" s="35">
        <v>16.95</v>
      </c>
      <c r="I3382" s="35">
        <v>6.53</v>
      </c>
      <c r="J3382">
        <v>4</v>
      </c>
      <c r="K3382">
        <v>3011</v>
      </c>
      <c r="L3382" s="37">
        <f t="shared" si="156"/>
        <v>67.8</v>
      </c>
      <c r="M3382" s="35">
        <f t="shared" si="157"/>
        <v>0</v>
      </c>
      <c r="N3382" s="35">
        <f t="shared" si="158"/>
        <v>41.679999999999993</v>
      </c>
    </row>
    <row r="3383" spans="1:14">
      <c r="A3383" s="33">
        <v>41398</v>
      </c>
      <c r="B3383" s="29">
        <v>2307</v>
      </c>
      <c r="C3383">
        <v>11</v>
      </c>
      <c r="D3383" s="34" t="s">
        <v>173</v>
      </c>
      <c r="E3383" s="34" t="s">
        <v>168</v>
      </c>
      <c r="F3383" s="35">
        <v>65.95</v>
      </c>
      <c r="G3383" s="36">
        <v>0</v>
      </c>
      <c r="H3383" s="35">
        <v>65.95</v>
      </c>
      <c r="I3383" s="35">
        <v>37.97</v>
      </c>
      <c r="J3383">
        <v>11</v>
      </c>
      <c r="K3383">
        <v>3017</v>
      </c>
      <c r="L3383" s="37">
        <f t="shared" si="156"/>
        <v>725.45</v>
      </c>
      <c r="M3383" s="35">
        <f t="shared" si="157"/>
        <v>0</v>
      </c>
      <c r="N3383" s="35">
        <f t="shared" si="158"/>
        <v>307.78000000000003</v>
      </c>
    </row>
    <row r="3384" spans="1:14">
      <c r="A3384" s="33">
        <v>41398</v>
      </c>
      <c r="B3384" s="29">
        <v>2307</v>
      </c>
      <c r="C3384">
        <v>37</v>
      </c>
      <c r="D3384" s="34" t="s">
        <v>173</v>
      </c>
      <c r="E3384" s="34" t="s">
        <v>168</v>
      </c>
      <c r="F3384" s="35">
        <v>24.95</v>
      </c>
      <c r="G3384" s="36">
        <v>0</v>
      </c>
      <c r="H3384" s="35">
        <v>24.95</v>
      </c>
      <c r="I3384" s="35">
        <v>9.3800000000000008</v>
      </c>
      <c r="J3384">
        <v>4</v>
      </c>
      <c r="K3384">
        <v>3017</v>
      </c>
      <c r="L3384" s="37">
        <f t="shared" si="156"/>
        <v>99.8</v>
      </c>
      <c r="M3384" s="35">
        <f t="shared" si="157"/>
        <v>0</v>
      </c>
      <c r="N3384" s="35">
        <f t="shared" si="158"/>
        <v>62.279999999999994</v>
      </c>
    </row>
    <row r="3385" spans="1:14">
      <c r="A3385" s="33">
        <v>41398</v>
      </c>
      <c r="B3385" s="29">
        <v>2308</v>
      </c>
      <c r="C3385">
        <v>12</v>
      </c>
      <c r="D3385" s="34" t="s">
        <v>171</v>
      </c>
      <c r="E3385" s="34" t="s">
        <v>168</v>
      </c>
      <c r="F3385" s="35">
        <v>47.95</v>
      </c>
      <c r="G3385" s="36">
        <v>0</v>
      </c>
      <c r="H3385" s="35">
        <v>47.95</v>
      </c>
      <c r="I3385" s="35">
        <v>20.7</v>
      </c>
      <c r="J3385">
        <v>4</v>
      </c>
      <c r="K3385">
        <v>3023</v>
      </c>
      <c r="L3385" s="37">
        <f t="shared" si="156"/>
        <v>191.8</v>
      </c>
      <c r="M3385" s="35">
        <f t="shared" si="157"/>
        <v>0</v>
      </c>
      <c r="N3385" s="35">
        <f t="shared" si="158"/>
        <v>109.00000000000001</v>
      </c>
    </row>
    <row r="3386" spans="1:14">
      <c r="A3386" s="33">
        <v>41399</v>
      </c>
      <c r="B3386" s="29">
        <v>2309</v>
      </c>
      <c r="C3386">
        <v>40</v>
      </c>
      <c r="D3386" s="34" t="s">
        <v>173</v>
      </c>
      <c r="E3386" s="34" t="s">
        <v>168</v>
      </c>
      <c r="F3386" s="35">
        <v>16.95</v>
      </c>
      <c r="G3386" s="36">
        <v>0</v>
      </c>
      <c r="H3386" s="35">
        <v>16.95</v>
      </c>
      <c r="I3386" s="35">
        <v>6.53</v>
      </c>
      <c r="J3386">
        <v>11</v>
      </c>
      <c r="K3386">
        <v>3030</v>
      </c>
      <c r="L3386" s="37">
        <f t="shared" si="156"/>
        <v>186.45</v>
      </c>
      <c r="M3386" s="35">
        <f t="shared" si="157"/>
        <v>0</v>
      </c>
      <c r="N3386" s="35">
        <f t="shared" si="158"/>
        <v>114.61999999999998</v>
      </c>
    </row>
    <row r="3387" spans="1:14">
      <c r="A3387" s="33">
        <v>41399</v>
      </c>
      <c r="B3387" s="29">
        <v>2309</v>
      </c>
      <c r="C3387">
        <v>7</v>
      </c>
      <c r="D3387" s="34" t="s">
        <v>173</v>
      </c>
      <c r="E3387" s="34" t="s">
        <v>168</v>
      </c>
      <c r="F3387" s="35">
        <v>20.95</v>
      </c>
      <c r="G3387" s="36">
        <v>0</v>
      </c>
      <c r="H3387" s="35">
        <v>20.95</v>
      </c>
      <c r="I3387" s="35">
        <v>10.039999999999999</v>
      </c>
      <c r="J3387">
        <v>19</v>
      </c>
      <c r="K3387">
        <v>3030</v>
      </c>
      <c r="L3387" s="37">
        <f t="shared" si="156"/>
        <v>398.05</v>
      </c>
      <c r="M3387" s="35">
        <f t="shared" si="157"/>
        <v>0</v>
      </c>
      <c r="N3387" s="35">
        <f t="shared" si="158"/>
        <v>207.29</v>
      </c>
    </row>
    <row r="3388" spans="1:14">
      <c r="A3388" s="33">
        <v>41399</v>
      </c>
      <c r="B3388" s="29">
        <v>2310</v>
      </c>
      <c r="C3388">
        <v>41</v>
      </c>
      <c r="D3388" s="34" t="s">
        <v>171</v>
      </c>
      <c r="E3388" s="34" t="s">
        <v>168</v>
      </c>
      <c r="F3388" s="35">
        <v>18.95</v>
      </c>
      <c r="G3388" s="36">
        <v>0</v>
      </c>
      <c r="H3388" s="35">
        <v>18.95</v>
      </c>
      <c r="I3388" s="35">
        <v>9.98</v>
      </c>
      <c r="J3388">
        <v>11</v>
      </c>
      <c r="K3388">
        <v>3012</v>
      </c>
      <c r="L3388" s="37">
        <f t="shared" si="156"/>
        <v>208.45</v>
      </c>
      <c r="M3388" s="35">
        <f t="shared" si="157"/>
        <v>0</v>
      </c>
      <c r="N3388" s="35">
        <f t="shared" si="158"/>
        <v>98.669999999999987</v>
      </c>
    </row>
    <row r="3389" spans="1:14">
      <c r="A3389" s="33">
        <v>41399</v>
      </c>
      <c r="B3389" s="29">
        <v>2310</v>
      </c>
      <c r="C3389">
        <v>27</v>
      </c>
      <c r="D3389" s="34" t="s">
        <v>171</v>
      </c>
      <c r="E3389" s="34" t="s">
        <v>168</v>
      </c>
      <c r="F3389" s="35">
        <v>4.95</v>
      </c>
      <c r="G3389" s="36">
        <v>0</v>
      </c>
      <c r="H3389" s="35">
        <v>4.95</v>
      </c>
      <c r="I3389" s="35">
        <v>1.82</v>
      </c>
      <c r="J3389">
        <v>10</v>
      </c>
      <c r="K3389">
        <v>3012</v>
      </c>
      <c r="L3389" s="37">
        <f t="shared" si="156"/>
        <v>49.5</v>
      </c>
      <c r="M3389" s="35">
        <f t="shared" si="157"/>
        <v>0</v>
      </c>
      <c r="N3389" s="35">
        <f t="shared" si="158"/>
        <v>31.299999999999997</v>
      </c>
    </row>
    <row r="3390" spans="1:14">
      <c r="A3390" s="33">
        <v>41399</v>
      </c>
      <c r="B3390" s="29">
        <v>2311</v>
      </c>
      <c r="C3390">
        <v>40</v>
      </c>
      <c r="D3390" s="34" t="s">
        <v>173</v>
      </c>
      <c r="E3390" s="34" t="s">
        <v>168</v>
      </c>
      <c r="F3390" s="35">
        <v>16.95</v>
      </c>
      <c r="G3390" s="36">
        <v>0.1</v>
      </c>
      <c r="H3390" s="35">
        <v>15.26</v>
      </c>
      <c r="I3390" s="35">
        <v>6.53</v>
      </c>
      <c r="J3390">
        <v>23</v>
      </c>
      <c r="K3390">
        <v>3018</v>
      </c>
      <c r="L3390" s="37">
        <f t="shared" si="156"/>
        <v>350.98</v>
      </c>
      <c r="M3390" s="35">
        <f t="shared" si="157"/>
        <v>1.6899999999999995</v>
      </c>
      <c r="N3390" s="35">
        <f t="shared" si="158"/>
        <v>200.79000000000002</v>
      </c>
    </row>
    <row r="3391" spans="1:14">
      <c r="A3391" s="33">
        <v>41399</v>
      </c>
      <c r="B3391" s="29">
        <v>2312</v>
      </c>
      <c r="C3391">
        <v>47</v>
      </c>
      <c r="D3391" s="34" t="s">
        <v>167</v>
      </c>
      <c r="E3391" s="34" t="s">
        <v>168</v>
      </c>
      <c r="F3391" s="35">
        <v>28.95</v>
      </c>
      <c r="G3391" s="36">
        <v>0.1</v>
      </c>
      <c r="H3391" s="35">
        <v>26.06</v>
      </c>
      <c r="I3391" s="35">
        <v>8.86</v>
      </c>
      <c r="J3391">
        <v>1</v>
      </c>
      <c r="K3391">
        <v>3031</v>
      </c>
      <c r="L3391" s="37">
        <f t="shared" si="156"/>
        <v>26.06</v>
      </c>
      <c r="M3391" s="35">
        <f t="shared" si="157"/>
        <v>2.8900000000000006</v>
      </c>
      <c r="N3391" s="35">
        <f t="shared" si="158"/>
        <v>17.2</v>
      </c>
    </row>
    <row r="3392" spans="1:14">
      <c r="A3392" s="33">
        <v>41399</v>
      </c>
      <c r="B3392" s="29">
        <v>2313</v>
      </c>
      <c r="C3392">
        <v>24</v>
      </c>
      <c r="D3392" s="34" t="s">
        <v>171</v>
      </c>
      <c r="E3392" s="34" t="s">
        <v>168</v>
      </c>
      <c r="F3392" s="35">
        <v>27.95</v>
      </c>
      <c r="G3392" s="36">
        <v>0.2</v>
      </c>
      <c r="H3392" s="35">
        <v>22.36</v>
      </c>
      <c r="I3392" s="35">
        <v>16.8</v>
      </c>
      <c r="J3392">
        <v>1</v>
      </c>
      <c r="K3392">
        <v>3018</v>
      </c>
      <c r="L3392" s="37">
        <f t="shared" si="156"/>
        <v>22.36</v>
      </c>
      <c r="M3392" s="35">
        <f t="shared" si="157"/>
        <v>5.59</v>
      </c>
      <c r="N3392" s="35">
        <f t="shared" si="158"/>
        <v>5.5599999999999987</v>
      </c>
    </row>
    <row r="3393" spans="1:14">
      <c r="A3393" s="33">
        <v>41399</v>
      </c>
      <c r="B3393" s="29">
        <v>2314</v>
      </c>
      <c r="C3393">
        <v>36</v>
      </c>
      <c r="D3393" s="34" t="s">
        <v>167</v>
      </c>
      <c r="E3393" s="34" t="s">
        <v>168</v>
      </c>
      <c r="F3393" s="35">
        <v>26.95</v>
      </c>
      <c r="G3393" s="36">
        <v>0</v>
      </c>
      <c r="H3393" s="35">
        <v>26.95</v>
      </c>
      <c r="I3393" s="35">
        <v>12.53</v>
      </c>
      <c r="J3393">
        <v>21</v>
      </c>
      <c r="K3393">
        <v>3030</v>
      </c>
      <c r="L3393" s="37">
        <f t="shared" si="156"/>
        <v>565.94999999999993</v>
      </c>
      <c r="M3393" s="35">
        <f t="shared" si="157"/>
        <v>0</v>
      </c>
      <c r="N3393" s="35">
        <f t="shared" si="158"/>
        <v>302.82</v>
      </c>
    </row>
    <row r="3394" spans="1:14">
      <c r="A3394" s="33">
        <v>41399</v>
      </c>
      <c r="B3394" s="29">
        <v>2315</v>
      </c>
      <c r="C3394">
        <v>32</v>
      </c>
      <c r="D3394" s="34" t="s">
        <v>173</v>
      </c>
      <c r="E3394" s="34" t="s">
        <v>168</v>
      </c>
      <c r="F3394" s="35">
        <v>22.95</v>
      </c>
      <c r="G3394" s="36">
        <v>0.1</v>
      </c>
      <c r="H3394" s="35">
        <v>20.66</v>
      </c>
      <c r="I3394" s="35">
        <v>11.78</v>
      </c>
      <c r="J3394">
        <v>14</v>
      </c>
      <c r="K3394">
        <v>3031</v>
      </c>
      <c r="L3394" s="37">
        <f t="shared" si="156"/>
        <v>289.24</v>
      </c>
      <c r="M3394" s="35">
        <f t="shared" si="157"/>
        <v>2.2899999999999991</v>
      </c>
      <c r="N3394" s="35">
        <f t="shared" si="158"/>
        <v>124.32000000000001</v>
      </c>
    </row>
    <row r="3395" spans="1:14">
      <c r="A3395" s="33">
        <v>41399</v>
      </c>
      <c r="B3395" s="29">
        <v>2316</v>
      </c>
      <c r="C3395">
        <v>32</v>
      </c>
      <c r="D3395" s="34" t="s">
        <v>171</v>
      </c>
      <c r="E3395" s="34" t="s">
        <v>168</v>
      </c>
      <c r="F3395" s="35">
        <v>22.95</v>
      </c>
      <c r="G3395" s="36">
        <v>0</v>
      </c>
      <c r="H3395" s="35">
        <v>22.95</v>
      </c>
      <c r="I3395" s="35">
        <v>11.78</v>
      </c>
      <c r="J3395">
        <v>14</v>
      </c>
      <c r="K3395">
        <v>3022</v>
      </c>
      <c r="L3395" s="37">
        <f t="shared" ref="L3395:L3458" si="159">H3395*J3395</f>
        <v>321.3</v>
      </c>
      <c r="M3395" s="35">
        <f t="shared" ref="M3395:M3458" si="160">F3395-H3395</f>
        <v>0</v>
      </c>
      <c r="N3395" s="35">
        <f t="shared" ref="N3395:N3458" si="161">(H3395-I3395)*J3395</f>
        <v>156.38</v>
      </c>
    </row>
    <row r="3396" spans="1:14">
      <c r="A3396" s="33">
        <v>41399</v>
      </c>
      <c r="B3396" s="29">
        <v>2317</v>
      </c>
      <c r="C3396">
        <v>2</v>
      </c>
      <c r="D3396" s="34" t="s">
        <v>173</v>
      </c>
      <c r="E3396" s="34" t="s">
        <v>168</v>
      </c>
      <c r="F3396" s="35">
        <v>44.95</v>
      </c>
      <c r="G3396" s="36">
        <v>0</v>
      </c>
      <c r="H3396" s="35">
        <v>44.95</v>
      </c>
      <c r="I3396" s="35">
        <v>27.95</v>
      </c>
      <c r="J3396">
        <v>9</v>
      </c>
      <c r="K3396">
        <v>3033</v>
      </c>
      <c r="L3396" s="37">
        <f t="shared" si="159"/>
        <v>404.55</v>
      </c>
      <c r="M3396" s="35">
        <f t="shared" si="160"/>
        <v>0</v>
      </c>
      <c r="N3396" s="35">
        <f t="shared" si="161"/>
        <v>153.00000000000003</v>
      </c>
    </row>
    <row r="3397" spans="1:14">
      <c r="A3397" s="33">
        <v>41399</v>
      </c>
      <c r="B3397" s="29">
        <v>2317</v>
      </c>
      <c r="C3397">
        <v>39</v>
      </c>
      <c r="D3397" s="34" t="s">
        <v>173</v>
      </c>
      <c r="E3397" s="34" t="s">
        <v>168</v>
      </c>
      <c r="F3397" s="35">
        <v>26.95</v>
      </c>
      <c r="G3397" s="36">
        <v>0</v>
      </c>
      <c r="H3397" s="35">
        <v>26.95</v>
      </c>
      <c r="I3397" s="35">
        <v>12.24</v>
      </c>
      <c r="J3397">
        <v>14</v>
      </c>
      <c r="K3397">
        <v>3033</v>
      </c>
      <c r="L3397" s="37">
        <f t="shared" si="159"/>
        <v>377.3</v>
      </c>
      <c r="M3397" s="35">
        <f t="shared" si="160"/>
        <v>0</v>
      </c>
      <c r="N3397" s="35">
        <f t="shared" si="161"/>
        <v>205.94</v>
      </c>
    </row>
    <row r="3398" spans="1:14">
      <c r="A3398" s="33">
        <v>41399</v>
      </c>
      <c r="B3398" s="29">
        <v>2318</v>
      </c>
      <c r="C3398">
        <v>45</v>
      </c>
      <c r="D3398" s="34" t="s">
        <v>171</v>
      </c>
      <c r="E3398" s="34" t="s">
        <v>168</v>
      </c>
      <c r="F3398" s="35">
        <v>38.950000000000003</v>
      </c>
      <c r="G3398" s="36">
        <v>0</v>
      </c>
      <c r="H3398" s="35">
        <v>38.950000000000003</v>
      </c>
      <c r="I3398" s="35">
        <v>22.33</v>
      </c>
      <c r="J3398">
        <v>6</v>
      </c>
      <c r="K3398">
        <v>3033</v>
      </c>
      <c r="L3398" s="37">
        <f t="shared" si="159"/>
        <v>233.70000000000002</v>
      </c>
      <c r="M3398" s="35">
        <f t="shared" si="160"/>
        <v>0</v>
      </c>
      <c r="N3398" s="35">
        <f t="shared" si="161"/>
        <v>99.720000000000027</v>
      </c>
    </row>
    <row r="3399" spans="1:14">
      <c r="A3399" s="33">
        <v>41399</v>
      </c>
      <c r="B3399" s="29">
        <v>2319</v>
      </c>
      <c r="C3399">
        <v>23</v>
      </c>
      <c r="D3399" s="34" t="s">
        <v>167</v>
      </c>
      <c r="E3399" s="34" t="s">
        <v>168</v>
      </c>
      <c r="F3399" s="35">
        <v>2.95</v>
      </c>
      <c r="G3399" s="36">
        <v>0</v>
      </c>
      <c r="H3399" s="35">
        <v>2.95</v>
      </c>
      <c r="I3399" s="35">
        <v>1.68</v>
      </c>
      <c r="J3399">
        <v>8</v>
      </c>
      <c r="K3399">
        <v>3017</v>
      </c>
      <c r="L3399" s="37">
        <f t="shared" si="159"/>
        <v>23.6</v>
      </c>
      <c r="M3399" s="35">
        <f t="shared" si="160"/>
        <v>0</v>
      </c>
      <c r="N3399" s="35">
        <f t="shared" si="161"/>
        <v>10.160000000000002</v>
      </c>
    </row>
    <row r="3400" spans="1:14">
      <c r="A3400" s="33">
        <v>41399</v>
      </c>
      <c r="B3400" s="29">
        <v>2320</v>
      </c>
      <c r="C3400">
        <v>12</v>
      </c>
      <c r="D3400" s="34" t="s">
        <v>173</v>
      </c>
      <c r="E3400" s="34" t="s">
        <v>168</v>
      </c>
      <c r="F3400" s="35">
        <v>47.95</v>
      </c>
      <c r="G3400" s="36">
        <v>0</v>
      </c>
      <c r="H3400" s="35">
        <v>47.95</v>
      </c>
      <c r="I3400" s="35">
        <v>20.7</v>
      </c>
      <c r="J3400">
        <v>3</v>
      </c>
      <c r="K3400">
        <v>3030</v>
      </c>
      <c r="L3400" s="37">
        <f t="shared" si="159"/>
        <v>143.85000000000002</v>
      </c>
      <c r="M3400" s="35">
        <f t="shared" si="160"/>
        <v>0</v>
      </c>
      <c r="N3400" s="35">
        <f t="shared" si="161"/>
        <v>81.750000000000014</v>
      </c>
    </row>
    <row r="3401" spans="1:14">
      <c r="A3401" s="33">
        <v>41399</v>
      </c>
      <c r="B3401" s="29">
        <v>2321</v>
      </c>
      <c r="C3401">
        <v>13</v>
      </c>
      <c r="D3401" s="34" t="s">
        <v>167</v>
      </c>
      <c r="E3401" s="34" t="s">
        <v>168</v>
      </c>
      <c r="F3401" s="35">
        <v>26.95</v>
      </c>
      <c r="G3401" s="36">
        <v>0</v>
      </c>
      <c r="H3401" s="35">
        <v>26.95</v>
      </c>
      <c r="I3401" s="35">
        <v>13.26</v>
      </c>
      <c r="J3401">
        <v>2</v>
      </c>
      <c r="K3401">
        <v>3025</v>
      </c>
      <c r="L3401" s="37">
        <f t="shared" si="159"/>
        <v>53.9</v>
      </c>
      <c r="M3401" s="35">
        <f t="shared" si="160"/>
        <v>0</v>
      </c>
      <c r="N3401" s="35">
        <f t="shared" si="161"/>
        <v>27.38</v>
      </c>
    </row>
    <row r="3402" spans="1:14">
      <c r="A3402" s="33">
        <v>41399</v>
      </c>
      <c r="B3402" s="29">
        <v>2321</v>
      </c>
      <c r="C3402">
        <v>20</v>
      </c>
      <c r="D3402" s="34" t="s">
        <v>167</v>
      </c>
      <c r="E3402" s="34" t="s">
        <v>168</v>
      </c>
      <c r="F3402" s="35">
        <v>16.95</v>
      </c>
      <c r="G3402" s="36">
        <v>0</v>
      </c>
      <c r="H3402" s="35">
        <v>16.95</v>
      </c>
      <c r="I3402" s="35">
        <v>6.76</v>
      </c>
      <c r="J3402">
        <v>8</v>
      </c>
      <c r="K3402">
        <v>3025</v>
      </c>
      <c r="L3402" s="37">
        <f t="shared" si="159"/>
        <v>135.6</v>
      </c>
      <c r="M3402" s="35">
        <f t="shared" si="160"/>
        <v>0</v>
      </c>
      <c r="N3402" s="35">
        <f t="shared" si="161"/>
        <v>81.52</v>
      </c>
    </row>
    <row r="3403" spans="1:14">
      <c r="A3403" s="33">
        <v>41399</v>
      </c>
      <c r="B3403" s="29">
        <v>2322</v>
      </c>
      <c r="C3403">
        <v>41</v>
      </c>
      <c r="D3403" s="34" t="s">
        <v>173</v>
      </c>
      <c r="E3403" s="34" t="s">
        <v>168</v>
      </c>
      <c r="F3403" s="35">
        <v>18.95</v>
      </c>
      <c r="G3403" s="36">
        <v>0</v>
      </c>
      <c r="H3403" s="35">
        <v>18.95</v>
      </c>
      <c r="I3403" s="35">
        <v>9.98</v>
      </c>
      <c r="J3403">
        <v>18</v>
      </c>
      <c r="K3403">
        <v>3011</v>
      </c>
      <c r="L3403" s="37">
        <f t="shared" si="159"/>
        <v>341.09999999999997</v>
      </c>
      <c r="M3403" s="35">
        <f t="shared" si="160"/>
        <v>0</v>
      </c>
      <c r="N3403" s="35">
        <f t="shared" si="161"/>
        <v>161.45999999999998</v>
      </c>
    </row>
    <row r="3404" spans="1:14">
      <c r="A3404" s="33">
        <v>41399</v>
      </c>
      <c r="B3404" s="29">
        <v>2323</v>
      </c>
      <c r="C3404">
        <v>11</v>
      </c>
      <c r="D3404" s="34" t="s">
        <v>171</v>
      </c>
      <c r="E3404" s="34" t="s">
        <v>168</v>
      </c>
      <c r="F3404" s="35">
        <v>65.95</v>
      </c>
      <c r="G3404" s="36">
        <v>0.1</v>
      </c>
      <c r="H3404" s="35">
        <v>59.36</v>
      </c>
      <c r="I3404" s="35">
        <v>37.97</v>
      </c>
      <c r="J3404">
        <v>4</v>
      </c>
      <c r="K3404">
        <v>3022</v>
      </c>
      <c r="L3404" s="37">
        <f t="shared" si="159"/>
        <v>237.44</v>
      </c>
      <c r="M3404" s="35">
        <f t="shared" si="160"/>
        <v>6.5900000000000034</v>
      </c>
      <c r="N3404" s="35">
        <f t="shared" si="161"/>
        <v>85.56</v>
      </c>
    </row>
    <row r="3405" spans="1:14">
      <c r="A3405" s="33">
        <v>41399</v>
      </c>
      <c r="B3405" s="29">
        <v>2324</v>
      </c>
      <c r="C3405">
        <v>14</v>
      </c>
      <c r="D3405" s="34" t="s">
        <v>167</v>
      </c>
      <c r="E3405" s="34" t="s">
        <v>168</v>
      </c>
      <c r="F3405" s="35">
        <v>31.95</v>
      </c>
      <c r="G3405" s="36">
        <v>0</v>
      </c>
      <c r="H3405" s="35">
        <v>31.95</v>
      </c>
      <c r="I3405" s="35">
        <v>17.38</v>
      </c>
      <c r="J3405">
        <v>2</v>
      </c>
      <c r="K3405">
        <v>3018</v>
      </c>
      <c r="L3405" s="37">
        <f t="shared" si="159"/>
        <v>63.9</v>
      </c>
      <c r="M3405" s="35">
        <f t="shared" si="160"/>
        <v>0</v>
      </c>
      <c r="N3405" s="35">
        <f t="shared" si="161"/>
        <v>29.14</v>
      </c>
    </row>
    <row r="3406" spans="1:14">
      <c r="A3406" s="33">
        <v>41399</v>
      </c>
      <c r="B3406" s="29">
        <v>2325</v>
      </c>
      <c r="C3406">
        <v>17</v>
      </c>
      <c r="D3406" s="34" t="s">
        <v>171</v>
      </c>
      <c r="E3406" s="34" t="s">
        <v>168</v>
      </c>
      <c r="F3406" s="35">
        <v>49.95</v>
      </c>
      <c r="G3406" s="36">
        <v>0</v>
      </c>
      <c r="H3406" s="35">
        <v>49.95</v>
      </c>
      <c r="I3406" s="35">
        <v>23.93</v>
      </c>
      <c r="J3406">
        <v>16</v>
      </c>
      <c r="K3406">
        <v>3010</v>
      </c>
      <c r="L3406" s="37">
        <f t="shared" si="159"/>
        <v>799.2</v>
      </c>
      <c r="M3406" s="35">
        <f t="shared" si="160"/>
        <v>0</v>
      </c>
      <c r="N3406" s="35">
        <f t="shared" si="161"/>
        <v>416.32000000000005</v>
      </c>
    </row>
    <row r="3407" spans="1:14">
      <c r="A3407" s="33">
        <v>41399</v>
      </c>
      <c r="B3407" s="29">
        <v>2326</v>
      </c>
      <c r="C3407">
        <v>23</v>
      </c>
      <c r="D3407" s="34" t="s">
        <v>173</v>
      </c>
      <c r="E3407" s="34" t="s">
        <v>168</v>
      </c>
      <c r="F3407" s="35">
        <v>2.95</v>
      </c>
      <c r="G3407" s="36">
        <v>0</v>
      </c>
      <c r="H3407" s="35">
        <v>2.95</v>
      </c>
      <c r="I3407" s="35">
        <v>1.68</v>
      </c>
      <c r="J3407">
        <v>4</v>
      </c>
      <c r="K3407">
        <v>3011</v>
      </c>
      <c r="L3407" s="37">
        <f t="shared" si="159"/>
        <v>11.8</v>
      </c>
      <c r="M3407" s="35">
        <f t="shared" si="160"/>
        <v>0</v>
      </c>
      <c r="N3407" s="35">
        <f t="shared" si="161"/>
        <v>5.080000000000001</v>
      </c>
    </row>
    <row r="3408" spans="1:14">
      <c r="A3408" s="33">
        <v>41399</v>
      </c>
      <c r="B3408" s="29">
        <v>2327</v>
      </c>
      <c r="C3408">
        <v>13</v>
      </c>
      <c r="D3408" s="34" t="s">
        <v>171</v>
      </c>
      <c r="E3408" s="34" t="s">
        <v>168</v>
      </c>
      <c r="F3408" s="35">
        <v>26.95</v>
      </c>
      <c r="G3408" s="36">
        <v>0</v>
      </c>
      <c r="H3408" s="35">
        <v>26.95</v>
      </c>
      <c r="I3408" s="35">
        <v>13.26</v>
      </c>
      <c r="J3408">
        <v>5</v>
      </c>
      <c r="K3408">
        <v>3028</v>
      </c>
      <c r="L3408" s="37">
        <f t="shared" si="159"/>
        <v>134.75</v>
      </c>
      <c r="M3408" s="35">
        <f t="shared" si="160"/>
        <v>0</v>
      </c>
      <c r="N3408" s="35">
        <f t="shared" si="161"/>
        <v>68.45</v>
      </c>
    </row>
    <row r="3409" spans="1:14">
      <c r="A3409" s="33">
        <v>41399</v>
      </c>
      <c r="B3409" s="29">
        <v>2327</v>
      </c>
      <c r="C3409">
        <v>41</v>
      </c>
      <c r="D3409" s="34" t="s">
        <v>171</v>
      </c>
      <c r="E3409" s="34" t="s">
        <v>168</v>
      </c>
      <c r="F3409" s="35">
        <v>18.95</v>
      </c>
      <c r="G3409" s="36">
        <v>0.1</v>
      </c>
      <c r="H3409" s="35">
        <v>17.059999999999999</v>
      </c>
      <c r="I3409" s="35">
        <v>9.98</v>
      </c>
      <c r="J3409">
        <v>1</v>
      </c>
      <c r="K3409">
        <v>3028</v>
      </c>
      <c r="L3409" s="37">
        <f t="shared" si="159"/>
        <v>17.059999999999999</v>
      </c>
      <c r="M3409" s="35">
        <f t="shared" si="160"/>
        <v>1.8900000000000006</v>
      </c>
      <c r="N3409" s="35">
        <f t="shared" si="161"/>
        <v>7.0799999999999983</v>
      </c>
    </row>
    <row r="3410" spans="1:14">
      <c r="A3410" s="33">
        <v>41399</v>
      </c>
      <c r="B3410" s="29">
        <v>2328</v>
      </c>
      <c r="C3410">
        <v>40</v>
      </c>
      <c r="D3410" s="34" t="s">
        <v>167</v>
      </c>
      <c r="E3410" s="34" t="s">
        <v>168</v>
      </c>
      <c r="F3410" s="35">
        <v>16.95</v>
      </c>
      <c r="G3410" s="36">
        <v>0.2</v>
      </c>
      <c r="H3410" s="35">
        <v>13.56</v>
      </c>
      <c r="I3410" s="35">
        <v>6.53</v>
      </c>
      <c r="J3410">
        <v>30</v>
      </c>
      <c r="K3410">
        <v>3011</v>
      </c>
      <c r="L3410" s="37">
        <f t="shared" si="159"/>
        <v>406.8</v>
      </c>
      <c r="M3410" s="35">
        <f t="shared" si="160"/>
        <v>3.3899999999999988</v>
      </c>
      <c r="N3410" s="35">
        <f t="shared" si="161"/>
        <v>210.9</v>
      </c>
    </row>
    <row r="3411" spans="1:14">
      <c r="A3411" s="33">
        <v>41399</v>
      </c>
      <c r="B3411" s="29">
        <v>2329</v>
      </c>
      <c r="C3411">
        <v>36</v>
      </c>
      <c r="D3411" s="34" t="s">
        <v>173</v>
      </c>
      <c r="E3411" s="34" t="s">
        <v>168</v>
      </c>
      <c r="F3411" s="35">
        <v>26.95</v>
      </c>
      <c r="G3411" s="36">
        <v>0</v>
      </c>
      <c r="H3411" s="35">
        <v>26.95</v>
      </c>
      <c r="I3411" s="35">
        <v>12.53</v>
      </c>
      <c r="J3411">
        <v>1</v>
      </c>
      <c r="K3411">
        <v>3023</v>
      </c>
      <c r="L3411" s="37">
        <f t="shared" si="159"/>
        <v>26.95</v>
      </c>
      <c r="M3411" s="35">
        <f t="shared" si="160"/>
        <v>0</v>
      </c>
      <c r="N3411" s="35">
        <f t="shared" si="161"/>
        <v>14.42</v>
      </c>
    </row>
    <row r="3412" spans="1:14">
      <c r="A3412" s="33">
        <v>41399</v>
      </c>
      <c r="B3412" s="29">
        <v>2330</v>
      </c>
      <c r="C3412">
        <v>7</v>
      </c>
      <c r="D3412" s="34" t="s">
        <v>171</v>
      </c>
      <c r="E3412" s="34" t="s">
        <v>168</v>
      </c>
      <c r="F3412" s="35">
        <v>20.95</v>
      </c>
      <c r="G3412" s="36">
        <v>0</v>
      </c>
      <c r="H3412" s="35">
        <v>20.95</v>
      </c>
      <c r="I3412" s="35">
        <v>10.039999999999999</v>
      </c>
      <c r="J3412">
        <v>13</v>
      </c>
      <c r="K3412">
        <v>3032</v>
      </c>
      <c r="L3412" s="37">
        <f t="shared" si="159"/>
        <v>272.34999999999997</v>
      </c>
      <c r="M3412" s="35">
        <f t="shared" si="160"/>
        <v>0</v>
      </c>
      <c r="N3412" s="35">
        <f t="shared" si="161"/>
        <v>141.83000000000001</v>
      </c>
    </row>
    <row r="3413" spans="1:14">
      <c r="A3413" s="33">
        <v>41399</v>
      </c>
      <c r="B3413" s="29">
        <v>2331</v>
      </c>
      <c r="C3413">
        <v>45</v>
      </c>
      <c r="D3413" s="34" t="s">
        <v>167</v>
      </c>
      <c r="E3413" s="34" t="s">
        <v>168</v>
      </c>
      <c r="F3413" s="35">
        <v>38.950000000000003</v>
      </c>
      <c r="G3413" s="36">
        <v>0</v>
      </c>
      <c r="H3413" s="35">
        <v>38.950000000000003</v>
      </c>
      <c r="I3413" s="35">
        <v>22.33</v>
      </c>
      <c r="J3413">
        <v>6</v>
      </c>
      <c r="K3413">
        <v>3017</v>
      </c>
      <c r="L3413" s="37">
        <f t="shared" si="159"/>
        <v>233.70000000000002</v>
      </c>
      <c r="M3413" s="35">
        <f t="shared" si="160"/>
        <v>0</v>
      </c>
      <c r="N3413" s="35">
        <f t="shared" si="161"/>
        <v>99.720000000000027</v>
      </c>
    </row>
    <row r="3414" spans="1:14">
      <c r="A3414" s="33">
        <v>41399</v>
      </c>
      <c r="B3414" s="29">
        <v>2332</v>
      </c>
      <c r="C3414">
        <v>36</v>
      </c>
      <c r="D3414" s="34" t="s">
        <v>171</v>
      </c>
      <c r="E3414" s="34" t="s">
        <v>168</v>
      </c>
      <c r="F3414" s="35">
        <v>26.95</v>
      </c>
      <c r="G3414" s="36">
        <v>0</v>
      </c>
      <c r="H3414" s="35">
        <v>26.95</v>
      </c>
      <c r="I3414" s="35">
        <v>12.53</v>
      </c>
      <c r="J3414">
        <v>13</v>
      </c>
      <c r="K3414">
        <v>3026</v>
      </c>
      <c r="L3414" s="37">
        <f t="shared" si="159"/>
        <v>350.34999999999997</v>
      </c>
      <c r="M3414" s="35">
        <f t="shared" si="160"/>
        <v>0</v>
      </c>
      <c r="N3414" s="35">
        <f t="shared" si="161"/>
        <v>187.46</v>
      </c>
    </row>
    <row r="3415" spans="1:14">
      <c r="A3415" s="33">
        <v>41399</v>
      </c>
      <c r="B3415" s="29">
        <v>2333</v>
      </c>
      <c r="C3415">
        <v>35</v>
      </c>
      <c r="D3415" s="34" t="s">
        <v>167</v>
      </c>
      <c r="E3415" s="34" t="s">
        <v>168</v>
      </c>
      <c r="F3415" s="35">
        <v>0.95</v>
      </c>
      <c r="G3415" s="36">
        <v>0</v>
      </c>
      <c r="H3415" s="35">
        <v>0.95</v>
      </c>
      <c r="I3415" s="35">
        <v>0.47</v>
      </c>
      <c r="J3415">
        <v>13</v>
      </c>
      <c r="K3415">
        <v>3014</v>
      </c>
      <c r="L3415" s="37">
        <f t="shared" si="159"/>
        <v>12.35</v>
      </c>
      <c r="M3415" s="35">
        <f t="shared" si="160"/>
        <v>0</v>
      </c>
      <c r="N3415" s="35">
        <f t="shared" si="161"/>
        <v>6.24</v>
      </c>
    </row>
    <row r="3416" spans="1:14">
      <c r="A3416" s="33">
        <v>41399</v>
      </c>
      <c r="B3416" s="29">
        <v>2334</v>
      </c>
      <c r="C3416">
        <v>46</v>
      </c>
      <c r="D3416" s="34" t="s">
        <v>171</v>
      </c>
      <c r="E3416" s="34" t="s">
        <v>168</v>
      </c>
      <c r="F3416" s="35">
        <v>55.95</v>
      </c>
      <c r="G3416" s="36">
        <v>0</v>
      </c>
      <c r="H3416" s="35">
        <v>55.95</v>
      </c>
      <c r="I3416" s="35">
        <v>32.47</v>
      </c>
      <c r="J3416">
        <v>10</v>
      </c>
      <c r="K3416">
        <v>3028</v>
      </c>
      <c r="L3416" s="37">
        <f t="shared" si="159"/>
        <v>559.5</v>
      </c>
      <c r="M3416" s="35">
        <f t="shared" si="160"/>
        <v>0</v>
      </c>
      <c r="N3416" s="35">
        <f t="shared" si="161"/>
        <v>234.80000000000004</v>
      </c>
    </row>
    <row r="3417" spans="1:14">
      <c r="A3417" s="33">
        <v>41399</v>
      </c>
      <c r="B3417" s="29">
        <v>2335</v>
      </c>
      <c r="C3417">
        <v>13</v>
      </c>
      <c r="D3417" s="34" t="s">
        <v>173</v>
      </c>
      <c r="E3417" s="34" t="s">
        <v>168</v>
      </c>
      <c r="F3417" s="35">
        <v>26.95</v>
      </c>
      <c r="G3417" s="36">
        <v>0</v>
      </c>
      <c r="H3417" s="35">
        <v>26.95</v>
      </c>
      <c r="I3417" s="35">
        <v>13.26</v>
      </c>
      <c r="J3417">
        <v>13</v>
      </c>
      <c r="K3417">
        <v>3012</v>
      </c>
      <c r="L3417" s="37">
        <f t="shared" si="159"/>
        <v>350.34999999999997</v>
      </c>
      <c r="M3417" s="35">
        <f t="shared" si="160"/>
        <v>0</v>
      </c>
      <c r="N3417" s="35">
        <f t="shared" si="161"/>
        <v>177.97</v>
      </c>
    </row>
    <row r="3418" spans="1:14">
      <c r="A3418" s="33">
        <v>41399</v>
      </c>
      <c r="B3418" s="29">
        <v>2336</v>
      </c>
      <c r="C3418">
        <v>22</v>
      </c>
      <c r="D3418" s="34" t="s">
        <v>173</v>
      </c>
      <c r="E3418" s="34" t="s">
        <v>168</v>
      </c>
      <c r="F3418" s="35">
        <v>0.95</v>
      </c>
      <c r="G3418" s="36">
        <v>0</v>
      </c>
      <c r="H3418" s="35">
        <v>0.95</v>
      </c>
      <c r="I3418" s="35">
        <v>0.56999999999999995</v>
      </c>
      <c r="J3418">
        <v>7</v>
      </c>
      <c r="K3418">
        <v>3023</v>
      </c>
      <c r="L3418" s="37">
        <f t="shared" si="159"/>
        <v>6.6499999999999995</v>
      </c>
      <c r="M3418" s="35">
        <f t="shared" si="160"/>
        <v>0</v>
      </c>
      <c r="N3418" s="35">
        <f t="shared" si="161"/>
        <v>2.66</v>
      </c>
    </row>
    <row r="3419" spans="1:14">
      <c r="A3419" s="33">
        <v>41399</v>
      </c>
      <c r="B3419" s="29">
        <v>2337</v>
      </c>
      <c r="C3419">
        <v>41</v>
      </c>
      <c r="D3419" s="34" t="s">
        <v>171</v>
      </c>
      <c r="E3419" s="34" t="s">
        <v>168</v>
      </c>
      <c r="F3419" s="35">
        <v>18.95</v>
      </c>
      <c r="G3419" s="36">
        <v>0</v>
      </c>
      <c r="H3419" s="35">
        <v>18.95</v>
      </c>
      <c r="I3419" s="35">
        <v>9.98</v>
      </c>
      <c r="J3419">
        <v>16</v>
      </c>
      <c r="K3419">
        <v>3023</v>
      </c>
      <c r="L3419" s="37">
        <f t="shared" si="159"/>
        <v>303.2</v>
      </c>
      <c r="M3419" s="35">
        <f t="shared" si="160"/>
        <v>0</v>
      </c>
      <c r="N3419" s="35">
        <f t="shared" si="161"/>
        <v>143.51999999999998</v>
      </c>
    </row>
    <row r="3420" spans="1:14">
      <c r="A3420" s="33">
        <v>41399</v>
      </c>
      <c r="B3420" s="29">
        <v>2338</v>
      </c>
      <c r="C3420">
        <v>50</v>
      </c>
      <c r="D3420" s="34" t="s">
        <v>173</v>
      </c>
      <c r="E3420" s="34" t="s">
        <v>168</v>
      </c>
      <c r="F3420" s="35">
        <v>24.95</v>
      </c>
      <c r="G3420" s="36">
        <v>0</v>
      </c>
      <c r="H3420" s="35">
        <v>24.95</v>
      </c>
      <c r="I3420" s="35">
        <v>12.14</v>
      </c>
      <c r="J3420">
        <v>3</v>
      </c>
      <c r="K3420">
        <v>3015</v>
      </c>
      <c r="L3420" s="37">
        <f t="shared" si="159"/>
        <v>74.849999999999994</v>
      </c>
      <c r="M3420" s="35">
        <f t="shared" si="160"/>
        <v>0</v>
      </c>
      <c r="N3420" s="35">
        <f t="shared" si="161"/>
        <v>38.429999999999993</v>
      </c>
    </row>
    <row r="3421" spans="1:14">
      <c r="A3421" s="33">
        <v>41399</v>
      </c>
      <c r="B3421" s="29">
        <v>2339</v>
      </c>
      <c r="C3421">
        <v>35</v>
      </c>
      <c r="D3421" s="34" t="s">
        <v>167</v>
      </c>
      <c r="E3421" s="34" t="s">
        <v>168</v>
      </c>
      <c r="F3421" s="35">
        <v>0.95</v>
      </c>
      <c r="G3421" s="36">
        <v>0.1</v>
      </c>
      <c r="H3421" s="35">
        <v>0.86</v>
      </c>
      <c r="I3421" s="35">
        <v>0.47</v>
      </c>
      <c r="J3421">
        <v>9</v>
      </c>
      <c r="K3421">
        <v>3010</v>
      </c>
      <c r="L3421" s="37">
        <f t="shared" si="159"/>
        <v>7.74</v>
      </c>
      <c r="M3421" s="35">
        <f t="shared" si="160"/>
        <v>8.9999999999999969E-2</v>
      </c>
      <c r="N3421" s="35">
        <f t="shared" si="161"/>
        <v>3.5100000000000002</v>
      </c>
    </row>
    <row r="3422" spans="1:14">
      <c r="A3422" s="33">
        <v>41399</v>
      </c>
      <c r="B3422" s="29">
        <v>2340</v>
      </c>
      <c r="C3422">
        <v>25</v>
      </c>
      <c r="D3422" s="34" t="s">
        <v>173</v>
      </c>
      <c r="E3422" s="34" t="s">
        <v>168</v>
      </c>
      <c r="F3422" s="35">
        <v>0.95</v>
      </c>
      <c r="G3422" s="36">
        <v>0</v>
      </c>
      <c r="H3422" s="35">
        <v>0.95</v>
      </c>
      <c r="I3422" s="35">
        <v>0.35</v>
      </c>
      <c r="J3422">
        <v>7</v>
      </c>
      <c r="K3422">
        <v>3017</v>
      </c>
      <c r="L3422" s="37">
        <f t="shared" si="159"/>
        <v>6.6499999999999995</v>
      </c>
      <c r="M3422" s="35">
        <f t="shared" si="160"/>
        <v>0</v>
      </c>
      <c r="N3422" s="35">
        <f t="shared" si="161"/>
        <v>4.2</v>
      </c>
    </row>
    <row r="3423" spans="1:14">
      <c r="A3423" s="33">
        <v>41399</v>
      </c>
      <c r="B3423" s="29">
        <v>2341</v>
      </c>
      <c r="C3423">
        <v>46</v>
      </c>
      <c r="D3423" s="34" t="s">
        <v>167</v>
      </c>
      <c r="E3423" s="34" t="s">
        <v>168</v>
      </c>
      <c r="F3423" s="35">
        <v>55.95</v>
      </c>
      <c r="G3423" s="36">
        <v>0.1</v>
      </c>
      <c r="H3423" s="35">
        <v>50.36</v>
      </c>
      <c r="I3423" s="35">
        <v>32.47</v>
      </c>
      <c r="J3423">
        <v>19</v>
      </c>
      <c r="K3423">
        <v>3029</v>
      </c>
      <c r="L3423" s="37">
        <f t="shared" si="159"/>
        <v>956.84</v>
      </c>
      <c r="M3423" s="35">
        <f t="shared" si="160"/>
        <v>5.5900000000000034</v>
      </c>
      <c r="N3423" s="35">
        <f t="shared" si="161"/>
        <v>339.91</v>
      </c>
    </row>
    <row r="3424" spans="1:14">
      <c r="A3424" s="33">
        <v>41399</v>
      </c>
      <c r="B3424" s="29">
        <v>2342</v>
      </c>
      <c r="C3424">
        <v>16</v>
      </c>
      <c r="D3424" s="34" t="s">
        <v>167</v>
      </c>
      <c r="E3424" s="34" t="s">
        <v>168</v>
      </c>
      <c r="F3424" s="35">
        <v>27.95</v>
      </c>
      <c r="G3424" s="36">
        <v>0</v>
      </c>
      <c r="H3424" s="35">
        <v>27.95</v>
      </c>
      <c r="I3424" s="35">
        <v>15.85</v>
      </c>
      <c r="J3424">
        <v>4</v>
      </c>
      <c r="K3424">
        <v>3029</v>
      </c>
      <c r="L3424" s="37">
        <f t="shared" si="159"/>
        <v>111.8</v>
      </c>
      <c r="M3424" s="35">
        <f t="shared" si="160"/>
        <v>0</v>
      </c>
      <c r="N3424" s="35">
        <f t="shared" si="161"/>
        <v>48.4</v>
      </c>
    </row>
    <row r="3425" spans="1:14">
      <c r="A3425" s="33">
        <v>41399</v>
      </c>
      <c r="B3425" s="29">
        <v>2343</v>
      </c>
      <c r="C3425">
        <v>45</v>
      </c>
      <c r="D3425" s="34" t="s">
        <v>173</v>
      </c>
      <c r="E3425" s="34" t="s">
        <v>168</v>
      </c>
      <c r="F3425" s="35">
        <v>38.950000000000003</v>
      </c>
      <c r="G3425" s="36">
        <v>0</v>
      </c>
      <c r="H3425" s="35">
        <v>38.950000000000003</v>
      </c>
      <c r="I3425" s="35">
        <v>22.33</v>
      </c>
      <c r="J3425">
        <v>4</v>
      </c>
      <c r="K3425">
        <v>3033</v>
      </c>
      <c r="L3425" s="37">
        <f t="shared" si="159"/>
        <v>155.80000000000001</v>
      </c>
      <c r="M3425" s="35">
        <f t="shared" si="160"/>
        <v>0</v>
      </c>
      <c r="N3425" s="35">
        <f t="shared" si="161"/>
        <v>66.480000000000018</v>
      </c>
    </row>
    <row r="3426" spans="1:14">
      <c r="A3426" s="33">
        <v>41399</v>
      </c>
      <c r="B3426" s="29">
        <v>2344</v>
      </c>
      <c r="C3426">
        <v>9</v>
      </c>
      <c r="D3426" s="34" t="s">
        <v>167</v>
      </c>
      <c r="E3426" s="34" t="s">
        <v>168</v>
      </c>
      <c r="F3426" s="35">
        <v>48.95</v>
      </c>
      <c r="G3426" s="36">
        <v>0.1</v>
      </c>
      <c r="H3426" s="35">
        <v>44.06</v>
      </c>
      <c r="I3426" s="35">
        <v>24.52</v>
      </c>
      <c r="J3426">
        <v>21</v>
      </c>
      <c r="K3426">
        <v>3024</v>
      </c>
      <c r="L3426" s="37">
        <f t="shared" si="159"/>
        <v>925.26</v>
      </c>
      <c r="M3426" s="35">
        <f t="shared" si="160"/>
        <v>4.8900000000000006</v>
      </c>
      <c r="N3426" s="35">
        <f t="shared" si="161"/>
        <v>410.34000000000003</v>
      </c>
    </row>
    <row r="3427" spans="1:14">
      <c r="A3427" s="33">
        <v>41399</v>
      </c>
      <c r="B3427" s="29">
        <v>2345</v>
      </c>
      <c r="C3427">
        <v>15</v>
      </c>
      <c r="D3427" s="34" t="s">
        <v>173</v>
      </c>
      <c r="E3427" s="34" t="s">
        <v>168</v>
      </c>
      <c r="F3427" s="35">
        <v>28.95</v>
      </c>
      <c r="G3427" s="36">
        <v>0</v>
      </c>
      <c r="H3427" s="35">
        <v>28.95</v>
      </c>
      <c r="I3427" s="35">
        <v>17.53</v>
      </c>
      <c r="J3427">
        <v>30</v>
      </c>
      <c r="K3427">
        <v>3015</v>
      </c>
      <c r="L3427" s="37">
        <f t="shared" si="159"/>
        <v>868.5</v>
      </c>
      <c r="M3427" s="35">
        <f t="shared" si="160"/>
        <v>0</v>
      </c>
      <c r="N3427" s="35">
        <f t="shared" si="161"/>
        <v>342.59999999999997</v>
      </c>
    </row>
    <row r="3428" spans="1:14">
      <c r="A3428" s="33">
        <v>41399</v>
      </c>
      <c r="B3428" s="29">
        <v>2346</v>
      </c>
      <c r="C3428">
        <v>20</v>
      </c>
      <c r="D3428" s="34" t="s">
        <v>173</v>
      </c>
      <c r="E3428" s="34" t="s">
        <v>168</v>
      </c>
      <c r="F3428" s="35">
        <v>16.95</v>
      </c>
      <c r="G3428" s="36">
        <v>0</v>
      </c>
      <c r="H3428" s="35">
        <v>16.95</v>
      </c>
      <c r="I3428" s="35">
        <v>6.76</v>
      </c>
      <c r="J3428">
        <v>26</v>
      </c>
      <c r="K3428">
        <v>3029</v>
      </c>
      <c r="L3428" s="37">
        <f t="shared" si="159"/>
        <v>440.7</v>
      </c>
      <c r="M3428" s="35">
        <f t="shared" si="160"/>
        <v>0</v>
      </c>
      <c r="N3428" s="35">
        <f t="shared" si="161"/>
        <v>264.94</v>
      </c>
    </row>
    <row r="3429" spans="1:14">
      <c r="A3429" s="33">
        <v>41399</v>
      </c>
      <c r="B3429" s="29">
        <v>2347</v>
      </c>
      <c r="C3429">
        <v>29</v>
      </c>
      <c r="D3429" s="34" t="s">
        <v>171</v>
      </c>
      <c r="E3429" s="34" t="s">
        <v>168</v>
      </c>
      <c r="F3429" s="35">
        <v>40.950000000000003</v>
      </c>
      <c r="G3429" s="36">
        <v>0</v>
      </c>
      <c r="H3429" s="35">
        <v>40.950000000000003</v>
      </c>
      <c r="I3429" s="35">
        <v>15.51</v>
      </c>
      <c r="J3429">
        <v>2</v>
      </c>
      <c r="K3429">
        <v>3025</v>
      </c>
      <c r="L3429" s="37">
        <f t="shared" si="159"/>
        <v>81.900000000000006</v>
      </c>
      <c r="M3429" s="35">
        <f t="shared" si="160"/>
        <v>0</v>
      </c>
      <c r="N3429" s="35">
        <f t="shared" si="161"/>
        <v>50.88000000000001</v>
      </c>
    </row>
    <row r="3430" spans="1:14">
      <c r="A3430" s="33">
        <v>41399</v>
      </c>
      <c r="B3430" s="29">
        <v>2348</v>
      </c>
      <c r="C3430">
        <v>41</v>
      </c>
      <c r="D3430" s="34" t="s">
        <v>173</v>
      </c>
      <c r="E3430" s="34" t="s">
        <v>168</v>
      </c>
      <c r="F3430" s="35">
        <v>18.95</v>
      </c>
      <c r="G3430" s="36">
        <v>0</v>
      </c>
      <c r="H3430" s="35">
        <v>18.95</v>
      </c>
      <c r="I3430" s="35">
        <v>9.98</v>
      </c>
      <c r="J3430">
        <v>1</v>
      </c>
      <c r="K3430">
        <v>3012</v>
      </c>
      <c r="L3430" s="37">
        <f t="shared" si="159"/>
        <v>18.95</v>
      </c>
      <c r="M3430" s="35">
        <f t="shared" si="160"/>
        <v>0</v>
      </c>
      <c r="N3430" s="35">
        <f t="shared" si="161"/>
        <v>8.9699999999999989</v>
      </c>
    </row>
    <row r="3431" spans="1:14">
      <c r="A3431" s="33">
        <v>41399</v>
      </c>
      <c r="B3431" s="29">
        <v>2349</v>
      </c>
      <c r="C3431">
        <v>1</v>
      </c>
      <c r="D3431" s="34" t="s">
        <v>171</v>
      </c>
      <c r="E3431" s="34" t="s">
        <v>168</v>
      </c>
      <c r="F3431" s="35">
        <v>43.95</v>
      </c>
      <c r="G3431" s="36">
        <v>0</v>
      </c>
      <c r="H3431" s="35">
        <v>43.95</v>
      </c>
      <c r="I3431" s="35">
        <v>25.6</v>
      </c>
      <c r="J3431">
        <v>17</v>
      </c>
      <c r="K3431">
        <v>3012</v>
      </c>
      <c r="L3431" s="37">
        <f t="shared" si="159"/>
        <v>747.15000000000009</v>
      </c>
      <c r="M3431" s="35">
        <f t="shared" si="160"/>
        <v>0</v>
      </c>
      <c r="N3431" s="35">
        <f t="shared" si="161"/>
        <v>311.95000000000005</v>
      </c>
    </row>
    <row r="3432" spans="1:14">
      <c r="A3432" s="33">
        <v>41399</v>
      </c>
      <c r="B3432" s="29">
        <v>2350</v>
      </c>
      <c r="C3432">
        <v>35</v>
      </c>
      <c r="D3432" s="34" t="s">
        <v>167</v>
      </c>
      <c r="E3432" s="34" t="s">
        <v>168</v>
      </c>
      <c r="F3432" s="35">
        <v>0.95</v>
      </c>
      <c r="G3432" s="36">
        <v>0</v>
      </c>
      <c r="H3432" s="35">
        <v>0.95</v>
      </c>
      <c r="I3432" s="35">
        <v>0.47</v>
      </c>
      <c r="J3432">
        <v>16</v>
      </c>
      <c r="K3432">
        <v>3021</v>
      </c>
      <c r="L3432" s="37">
        <f t="shared" si="159"/>
        <v>15.2</v>
      </c>
      <c r="M3432" s="35">
        <f t="shared" si="160"/>
        <v>0</v>
      </c>
      <c r="N3432" s="35">
        <f t="shared" si="161"/>
        <v>7.68</v>
      </c>
    </row>
    <row r="3433" spans="1:14">
      <c r="A3433" s="33">
        <v>41399</v>
      </c>
      <c r="B3433" s="29">
        <v>2351</v>
      </c>
      <c r="C3433">
        <v>20</v>
      </c>
      <c r="D3433" s="34" t="s">
        <v>171</v>
      </c>
      <c r="E3433" s="34" t="s">
        <v>168</v>
      </c>
      <c r="F3433" s="35">
        <v>16.95</v>
      </c>
      <c r="G3433" s="36">
        <v>0</v>
      </c>
      <c r="H3433" s="35">
        <v>16.95</v>
      </c>
      <c r="I3433" s="35">
        <v>6.76</v>
      </c>
      <c r="J3433">
        <v>13</v>
      </c>
      <c r="K3433">
        <v>3030</v>
      </c>
      <c r="L3433" s="37">
        <f t="shared" si="159"/>
        <v>220.35</v>
      </c>
      <c r="M3433" s="35">
        <f t="shared" si="160"/>
        <v>0</v>
      </c>
      <c r="N3433" s="35">
        <f t="shared" si="161"/>
        <v>132.47</v>
      </c>
    </row>
    <row r="3434" spans="1:14">
      <c r="A3434" s="33">
        <v>41399</v>
      </c>
      <c r="B3434" s="29">
        <v>2351</v>
      </c>
      <c r="C3434">
        <v>22</v>
      </c>
      <c r="D3434" s="34" t="s">
        <v>171</v>
      </c>
      <c r="E3434" s="34" t="s">
        <v>168</v>
      </c>
      <c r="F3434" s="35">
        <v>0.95</v>
      </c>
      <c r="G3434" s="36">
        <v>0</v>
      </c>
      <c r="H3434" s="35">
        <v>0.95</v>
      </c>
      <c r="I3434" s="35">
        <v>0.56999999999999995</v>
      </c>
      <c r="J3434">
        <v>13</v>
      </c>
      <c r="K3434">
        <v>3030</v>
      </c>
      <c r="L3434" s="37">
        <f t="shared" si="159"/>
        <v>12.35</v>
      </c>
      <c r="M3434" s="35">
        <f t="shared" si="160"/>
        <v>0</v>
      </c>
      <c r="N3434" s="35">
        <f t="shared" si="161"/>
        <v>4.9400000000000004</v>
      </c>
    </row>
    <row r="3435" spans="1:14">
      <c r="A3435" s="33">
        <v>41399</v>
      </c>
      <c r="B3435" s="29">
        <v>2351</v>
      </c>
      <c r="C3435">
        <v>49</v>
      </c>
      <c r="D3435" s="34" t="s">
        <v>171</v>
      </c>
      <c r="E3435" s="34" t="s">
        <v>168</v>
      </c>
      <c r="F3435" s="35">
        <v>63.95</v>
      </c>
      <c r="G3435" s="36">
        <v>0.2</v>
      </c>
      <c r="H3435" s="35">
        <v>51.16</v>
      </c>
      <c r="I3435" s="35">
        <v>27.1</v>
      </c>
      <c r="J3435">
        <v>4</v>
      </c>
      <c r="K3435">
        <v>3030</v>
      </c>
      <c r="L3435" s="37">
        <f t="shared" si="159"/>
        <v>204.64</v>
      </c>
      <c r="M3435" s="35">
        <f t="shared" si="160"/>
        <v>12.790000000000006</v>
      </c>
      <c r="N3435" s="35">
        <f t="shared" si="161"/>
        <v>96.239999999999981</v>
      </c>
    </row>
    <row r="3436" spans="1:14">
      <c r="A3436" s="33">
        <v>41399</v>
      </c>
      <c r="B3436" s="29">
        <v>2352</v>
      </c>
      <c r="C3436">
        <v>7</v>
      </c>
      <c r="D3436" s="34" t="s">
        <v>171</v>
      </c>
      <c r="E3436" s="34" t="s">
        <v>168</v>
      </c>
      <c r="F3436" s="35">
        <v>20.95</v>
      </c>
      <c r="G3436" s="36">
        <v>0</v>
      </c>
      <c r="H3436" s="35">
        <v>20.95</v>
      </c>
      <c r="I3436" s="35">
        <v>10.039999999999999</v>
      </c>
      <c r="J3436">
        <v>17</v>
      </c>
      <c r="K3436">
        <v>3029</v>
      </c>
      <c r="L3436" s="37">
        <f t="shared" si="159"/>
        <v>356.15</v>
      </c>
      <c r="M3436" s="35">
        <f t="shared" si="160"/>
        <v>0</v>
      </c>
      <c r="N3436" s="35">
        <f t="shared" si="161"/>
        <v>185.47</v>
      </c>
    </row>
    <row r="3437" spans="1:14">
      <c r="A3437" s="33">
        <v>41399</v>
      </c>
      <c r="B3437" s="29">
        <v>2353</v>
      </c>
      <c r="C3437">
        <v>31</v>
      </c>
      <c r="D3437" s="34" t="s">
        <v>173</v>
      </c>
      <c r="E3437" s="34" t="s">
        <v>168</v>
      </c>
      <c r="F3437" s="35">
        <v>0.95</v>
      </c>
      <c r="G3437" s="36">
        <v>0</v>
      </c>
      <c r="H3437" s="35">
        <v>0.95</v>
      </c>
      <c r="I3437" s="35">
        <v>0.34</v>
      </c>
      <c r="J3437">
        <v>15</v>
      </c>
      <c r="K3437">
        <v>3022</v>
      </c>
      <c r="L3437" s="37">
        <f t="shared" si="159"/>
        <v>14.25</v>
      </c>
      <c r="M3437" s="35">
        <f t="shared" si="160"/>
        <v>0</v>
      </c>
      <c r="N3437" s="35">
        <f t="shared" si="161"/>
        <v>9.1499999999999986</v>
      </c>
    </row>
    <row r="3438" spans="1:14">
      <c r="A3438" s="33">
        <v>41399</v>
      </c>
      <c r="B3438" s="29">
        <v>2353</v>
      </c>
      <c r="C3438">
        <v>33</v>
      </c>
      <c r="D3438" s="34" t="s">
        <v>173</v>
      </c>
      <c r="E3438" s="34" t="s">
        <v>168</v>
      </c>
      <c r="F3438" s="35">
        <v>19.95</v>
      </c>
      <c r="G3438" s="36">
        <v>0</v>
      </c>
      <c r="H3438" s="35">
        <v>19.95</v>
      </c>
      <c r="I3438" s="35">
        <v>9.7799999999999994</v>
      </c>
      <c r="J3438">
        <v>20</v>
      </c>
      <c r="K3438">
        <v>3022</v>
      </c>
      <c r="L3438" s="37">
        <f t="shared" si="159"/>
        <v>399</v>
      </c>
      <c r="M3438" s="35">
        <f t="shared" si="160"/>
        <v>0</v>
      </c>
      <c r="N3438" s="35">
        <f t="shared" si="161"/>
        <v>203.4</v>
      </c>
    </row>
    <row r="3439" spans="1:14">
      <c r="A3439" s="33">
        <v>41399</v>
      </c>
      <c r="B3439" s="29">
        <v>2354</v>
      </c>
      <c r="C3439">
        <v>10</v>
      </c>
      <c r="D3439" s="34" t="s">
        <v>173</v>
      </c>
      <c r="E3439" s="34" t="s">
        <v>168</v>
      </c>
      <c r="F3439" s="35">
        <v>34.950000000000003</v>
      </c>
      <c r="G3439" s="36">
        <v>0</v>
      </c>
      <c r="H3439" s="35">
        <v>34.950000000000003</v>
      </c>
      <c r="I3439" s="35">
        <v>22.13</v>
      </c>
      <c r="J3439">
        <v>15</v>
      </c>
      <c r="K3439">
        <v>3020</v>
      </c>
      <c r="L3439" s="37">
        <f t="shared" si="159"/>
        <v>524.25</v>
      </c>
      <c r="M3439" s="35">
        <f t="shared" si="160"/>
        <v>0</v>
      </c>
      <c r="N3439" s="35">
        <f t="shared" si="161"/>
        <v>192.30000000000007</v>
      </c>
    </row>
    <row r="3440" spans="1:14">
      <c r="A3440" s="33">
        <v>41399</v>
      </c>
      <c r="B3440" s="29">
        <v>2355</v>
      </c>
      <c r="C3440">
        <v>50</v>
      </c>
      <c r="D3440" s="34" t="s">
        <v>171</v>
      </c>
      <c r="E3440" s="34" t="s">
        <v>168</v>
      </c>
      <c r="F3440" s="35">
        <v>24.95</v>
      </c>
      <c r="G3440" s="36">
        <v>0</v>
      </c>
      <c r="H3440" s="35">
        <v>24.95</v>
      </c>
      <c r="I3440" s="35">
        <v>12.14</v>
      </c>
      <c r="J3440">
        <v>1</v>
      </c>
      <c r="K3440">
        <v>3021</v>
      </c>
      <c r="L3440" s="37">
        <f t="shared" si="159"/>
        <v>24.95</v>
      </c>
      <c r="M3440" s="35">
        <f t="shared" si="160"/>
        <v>0</v>
      </c>
      <c r="N3440" s="35">
        <f t="shared" si="161"/>
        <v>12.809999999999999</v>
      </c>
    </row>
    <row r="3441" spans="1:14">
      <c r="A3441" s="33">
        <v>41399</v>
      </c>
      <c r="B3441" s="29">
        <v>2356</v>
      </c>
      <c r="C3441">
        <v>20</v>
      </c>
      <c r="D3441" s="34" t="s">
        <v>173</v>
      </c>
      <c r="E3441" s="34" t="s">
        <v>168</v>
      </c>
      <c r="F3441" s="35">
        <v>16.95</v>
      </c>
      <c r="G3441" s="36">
        <v>0</v>
      </c>
      <c r="H3441" s="35">
        <v>16.95</v>
      </c>
      <c r="I3441" s="35">
        <v>6.76</v>
      </c>
      <c r="J3441">
        <v>10</v>
      </c>
      <c r="K3441">
        <v>3032</v>
      </c>
      <c r="L3441" s="37">
        <f t="shared" si="159"/>
        <v>169.5</v>
      </c>
      <c r="M3441" s="35">
        <f t="shared" si="160"/>
        <v>0</v>
      </c>
      <c r="N3441" s="35">
        <f t="shared" si="161"/>
        <v>101.89999999999999</v>
      </c>
    </row>
    <row r="3442" spans="1:14">
      <c r="A3442" s="33">
        <v>41399</v>
      </c>
      <c r="B3442" s="29">
        <v>2357</v>
      </c>
      <c r="C3442">
        <v>11</v>
      </c>
      <c r="D3442" s="34" t="s">
        <v>167</v>
      </c>
      <c r="E3442" s="34" t="s">
        <v>168</v>
      </c>
      <c r="F3442" s="35">
        <v>65.95</v>
      </c>
      <c r="G3442" s="36">
        <v>0.1</v>
      </c>
      <c r="H3442" s="35">
        <v>59.36</v>
      </c>
      <c r="I3442" s="35">
        <v>37.97</v>
      </c>
      <c r="J3442">
        <v>3</v>
      </c>
      <c r="K3442">
        <v>3022</v>
      </c>
      <c r="L3442" s="37">
        <f t="shared" si="159"/>
        <v>178.07999999999998</v>
      </c>
      <c r="M3442" s="35">
        <f t="shared" si="160"/>
        <v>6.5900000000000034</v>
      </c>
      <c r="N3442" s="35">
        <f t="shared" si="161"/>
        <v>64.17</v>
      </c>
    </row>
    <row r="3443" spans="1:14">
      <c r="A3443" s="33">
        <v>41399</v>
      </c>
      <c r="B3443" s="29">
        <v>2358</v>
      </c>
      <c r="C3443">
        <v>43</v>
      </c>
      <c r="D3443" s="34" t="s">
        <v>171</v>
      </c>
      <c r="E3443" s="34" t="s">
        <v>168</v>
      </c>
      <c r="F3443" s="35">
        <v>11.95</v>
      </c>
      <c r="G3443" s="36">
        <v>0.2</v>
      </c>
      <c r="H3443" s="35">
        <v>9.56</v>
      </c>
      <c r="I3443" s="35">
        <v>3.32</v>
      </c>
      <c r="J3443">
        <v>7</v>
      </c>
      <c r="K3443">
        <v>3013</v>
      </c>
      <c r="L3443" s="37">
        <f t="shared" si="159"/>
        <v>66.92</v>
      </c>
      <c r="M3443" s="35">
        <f t="shared" si="160"/>
        <v>2.3899999999999988</v>
      </c>
      <c r="N3443" s="35">
        <f t="shared" si="161"/>
        <v>43.68</v>
      </c>
    </row>
    <row r="3444" spans="1:14">
      <c r="A3444" s="33">
        <v>41399</v>
      </c>
      <c r="B3444" s="29">
        <v>2359</v>
      </c>
      <c r="C3444">
        <v>27</v>
      </c>
      <c r="D3444" s="34" t="s">
        <v>167</v>
      </c>
      <c r="E3444" s="34" t="s">
        <v>168</v>
      </c>
      <c r="F3444" s="35">
        <v>4.95</v>
      </c>
      <c r="G3444" s="36">
        <v>0.1</v>
      </c>
      <c r="H3444" s="35">
        <v>4.46</v>
      </c>
      <c r="I3444" s="35">
        <v>1.82</v>
      </c>
      <c r="J3444">
        <v>8</v>
      </c>
      <c r="K3444">
        <v>3017</v>
      </c>
      <c r="L3444" s="37">
        <f t="shared" si="159"/>
        <v>35.68</v>
      </c>
      <c r="M3444" s="35">
        <f t="shared" si="160"/>
        <v>0.49000000000000021</v>
      </c>
      <c r="N3444" s="35">
        <f t="shared" si="161"/>
        <v>21.119999999999997</v>
      </c>
    </row>
    <row r="3445" spans="1:14">
      <c r="A3445" s="33">
        <v>41399</v>
      </c>
      <c r="B3445" s="29">
        <v>2360</v>
      </c>
      <c r="C3445">
        <v>40</v>
      </c>
      <c r="D3445" s="34" t="s">
        <v>173</v>
      </c>
      <c r="E3445" s="34" t="s">
        <v>168</v>
      </c>
      <c r="F3445" s="35">
        <v>16.95</v>
      </c>
      <c r="G3445" s="36">
        <v>0</v>
      </c>
      <c r="H3445" s="35">
        <v>16.95</v>
      </c>
      <c r="I3445" s="35">
        <v>6.53</v>
      </c>
      <c r="J3445">
        <v>32</v>
      </c>
      <c r="K3445">
        <v>3013</v>
      </c>
      <c r="L3445" s="37">
        <f t="shared" si="159"/>
        <v>542.4</v>
      </c>
      <c r="M3445" s="35">
        <f t="shared" si="160"/>
        <v>0</v>
      </c>
      <c r="N3445" s="35">
        <f t="shared" si="161"/>
        <v>333.43999999999994</v>
      </c>
    </row>
    <row r="3446" spans="1:14">
      <c r="A3446" s="33">
        <v>41399</v>
      </c>
      <c r="B3446" s="29">
        <v>2361</v>
      </c>
      <c r="C3446">
        <v>29</v>
      </c>
      <c r="D3446" s="34" t="s">
        <v>167</v>
      </c>
      <c r="E3446" s="34" t="s">
        <v>168</v>
      </c>
      <c r="F3446" s="35">
        <v>40.950000000000003</v>
      </c>
      <c r="G3446" s="36">
        <v>0</v>
      </c>
      <c r="H3446" s="35">
        <v>40.950000000000003</v>
      </c>
      <c r="I3446" s="35">
        <v>15.51</v>
      </c>
      <c r="J3446">
        <v>4</v>
      </c>
      <c r="K3446">
        <v>3025</v>
      </c>
      <c r="L3446" s="37">
        <f t="shared" si="159"/>
        <v>163.80000000000001</v>
      </c>
      <c r="M3446" s="35">
        <f t="shared" si="160"/>
        <v>0</v>
      </c>
      <c r="N3446" s="35">
        <f t="shared" si="161"/>
        <v>101.76000000000002</v>
      </c>
    </row>
    <row r="3447" spans="1:14">
      <c r="A3447" s="33">
        <v>41399</v>
      </c>
      <c r="B3447" s="29">
        <v>2362</v>
      </c>
      <c r="C3447">
        <v>44</v>
      </c>
      <c r="D3447" s="34" t="s">
        <v>171</v>
      </c>
      <c r="E3447" s="34" t="s">
        <v>168</v>
      </c>
      <c r="F3447" s="35">
        <v>38.950000000000003</v>
      </c>
      <c r="G3447" s="36">
        <v>0</v>
      </c>
      <c r="H3447" s="35">
        <v>38.950000000000003</v>
      </c>
      <c r="I3447" s="35">
        <v>24.76</v>
      </c>
      <c r="J3447">
        <v>18</v>
      </c>
      <c r="K3447">
        <v>3032</v>
      </c>
      <c r="L3447" s="37">
        <f t="shared" si="159"/>
        <v>701.1</v>
      </c>
      <c r="M3447" s="35">
        <f t="shared" si="160"/>
        <v>0</v>
      </c>
      <c r="N3447" s="35">
        <f t="shared" si="161"/>
        <v>255.42000000000002</v>
      </c>
    </row>
    <row r="3448" spans="1:14">
      <c r="A3448" s="33">
        <v>41399</v>
      </c>
      <c r="B3448" s="29">
        <v>2363</v>
      </c>
      <c r="C3448">
        <v>41</v>
      </c>
      <c r="D3448" s="34" t="s">
        <v>173</v>
      </c>
      <c r="E3448" s="34" t="s">
        <v>168</v>
      </c>
      <c r="F3448" s="35">
        <v>18.95</v>
      </c>
      <c r="G3448" s="36">
        <v>0</v>
      </c>
      <c r="H3448" s="35">
        <v>18.95</v>
      </c>
      <c r="I3448" s="35">
        <v>9.98</v>
      </c>
      <c r="J3448">
        <v>5</v>
      </c>
      <c r="K3448">
        <v>3014</v>
      </c>
      <c r="L3448" s="37">
        <f t="shared" si="159"/>
        <v>94.75</v>
      </c>
      <c r="M3448" s="35">
        <f t="shared" si="160"/>
        <v>0</v>
      </c>
      <c r="N3448" s="35">
        <f t="shared" si="161"/>
        <v>44.849999999999994</v>
      </c>
    </row>
    <row r="3449" spans="1:14">
      <c r="A3449" s="33">
        <v>41399</v>
      </c>
      <c r="B3449" s="29">
        <v>2364</v>
      </c>
      <c r="C3449">
        <v>42</v>
      </c>
      <c r="D3449" s="34" t="s">
        <v>171</v>
      </c>
      <c r="E3449" s="34" t="s">
        <v>168</v>
      </c>
      <c r="F3449" s="35">
        <v>35.950000000000003</v>
      </c>
      <c r="G3449" s="36">
        <v>0.1</v>
      </c>
      <c r="H3449" s="35">
        <v>32.36</v>
      </c>
      <c r="I3449" s="35">
        <v>20.25</v>
      </c>
      <c r="J3449">
        <v>2</v>
      </c>
      <c r="K3449">
        <v>3026</v>
      </c>
      <c r="L3449" s="37">
        <f t="shared" si="159"/>
        <v>64.72</v>
      </c>
      <c r="M3449" s="35">
        <f t="shared" si="160"/>
        <v>3.5900000000000034</v>
      </c>
      <c r="N3449" s="35">
        <f t="shared" si="161"/>
        <v>24.22</v>
      </c>
    </row>
    <row r="3450" spans="1:14">
      <c r="A3450" s="33">
        <v>41399</v>
      </c>
      <c r="B3450" s="29">
        <v>2365</v>
      </c>
      <c r="C3450">
        <v>7</v>
      </c>
      <c r="D3450" s="34" t="s">
        <v>167</v>
      </c>
      <c r="E3450" s="34" t="s">
        <v>168</v>
      </c>
      <c r="F3450" s="35">
        <v>20.95</v>
      </c>
      <c r="G3450" s="36">
        <v>0</v>
      </c>
      <c r="H3450" s="35">
        <v>20.95</v>
      </c>
      <c r="I3450" s="35">
        <v>10.039999999999999</v>
      </c>
      <c r="J3450">
        <v>4</v>
      </c>
      <c r="K3450">
        <v>3030</v>
      </c>
      <c r="L3450" s="37">
        <f t="shared" si="159"/>
        <v>83.8</v>
      </c>
      <c r="M3450" s="35">
        <f t="shared" si="160"/>
        <v>0</v>
      </c>
      <c r="N3450" s="35">
        <f t="shared" si="161"/>
        <v>43.64</v>
      </c>
    </row>
    <row r="3451" spans="1:14">
      <c r="A3451" s="33">
        <v>41399</v>
      </c>
      <c r="B3451" s="29">
        <v>2366</v>
      </c>
      <c r="C3451">
        <v>28</v>
      </c>
      <c r="D3451" s="34" t="s">
        <v>171</v>
      </c>
      <c r="E3451" s="34" t="s">
        <v>168</v>
      </c>
      <c r="F3451" s="35">
        <v>0.95</v>
      </c>
      <c r="G3451" s="36">
        <v>0</v>
      </c>
      <c r="H3451" s="35">
        <v>0.95</v>
      </c>
      <c r="I3451" s="35">
        <v>0.5</v>
      </c>
      <c r="J3451">
        <v>33</v>
      </c>
      <c r="K3451">
        <v>3028</v>
      </c>
      <c r="L3451" s="37">
        <f t="shared" si="159"/>
        <v>31.349999999999998</v>
      </c>
      <c r="M3451" s="35">
        <f t="shared" si="160"/>
        <v>0</v>
      </c>
      <c r="N3451" s="35">
        <f t="shared" si="161"/>
        <v>14.849999999999998</v>
      </c>
    </row>
    <row r="3452" spans="1:14">
      <c r="A3452" s="33">
        <v>41399</v>
      </c>
      <c r="B3452" s="29">
        <v>2367</v>
      </c>
      <c r="C3452">
        <v>46</v>
      </c>
      <c r="D3452" s="34" t="s">
        <v>173</v>
      </c>
      <c r="E3452" s="34" t="s">
        <v>168</v>
      </c>
      <c r="F3452" s="35">
        <v>55.95</v>
      </c>
      <c r="G3452" s="36">
        <v>0</v>
      </c>
      <c r="H3452" s="35">
        <v>55.95</v>
      </c>
      <c r="I3452" s="35">
        <v>32.47</v>
      </c>
      <c r="J3452">
        <v>14</v>
      </c>
      <c r="K3452">
        <v>3019</v>
      </c>
      <c r="L3452" s="37">
        <f t="shared" si="159"/>
        <v>783.30000000000007</v>
      </c>
      <c r="M3452" s="35">
        <f t="shared" si="160"/>
        <v>0</v>
      </c>
      <c r="N3452" s="35">
        <f t="shared" si="161"/>
        <v>328.72</v>
      </c>
    </row>
    <row r="3453" spans="1:14">
      <c r="A3453" s="33">
        <v>41399</v>
      </c>
      <c r="B3453" s="29">
        <v>2368</v>
      </c>
      <c r="C3453">
        <v>33</v>
      </c>
      <c r="D3453" s="34" t="s">
        <v>171</v>
      </c>
      <c r="E3453" s="34" t="s">
        <v>168</v>
      </c>
      <c r="F3453" s="35">
        <v>19.95</v>
      </c>
      <c r="G3453" s="36">
        <v>0</v>
      </c>
      <c r="H3453" s="35">
        <v>19.95</v>
      </c>
      <c r="I3453" s="35">
        <v>9.7799999999999994</v>
      </c>
      <c r="J3453">
        <v>9</v>
      </c>
      <c r="K3453">
        <v>3031</v>
      </c>
      <c r="L3453" s="37">
        <f t="shared" si="159"/>
        <v>179.54999999999998</v>
      </c>
      <c r="M3453" s="35">
        <f t="shared" si="160"/>
        <v>0</v>
      </c>
      <c r="N3453" s="35">
        <f t="shared" si="161"/>
        <v>91.53</v>
      </c>
    </row>
    <row r="3454" spans="1:14">
      <c r="A3454" s="33">
        <v>41399</v>
      </c>
      <c r="B3454" s="29">
        <v>2369</v>
      </c>
      <c r="C3454">
        <v>9</v>
      </c>
      <c r="D3454" s="34" t="s">
        <v>167</v>
      </c>
      <c r="E3454" s="34" t="s">
        <v>168</v>
      </c>
      <c r="F3454" s="35">
        <v>48.95</v>
      </c>
      <c r="G3454" s="36">
        <v>0</v>
      </c>
      <c r="H3454" s="35">
        <v>48.95</v>
      </c>
      <c r="I3454" s="35">
        <v>24.52</v>
      </c>
      <c r="J3454">
        <v>23</v>
      </c>
      <c r="K3454">
        <v>3026</v>
      </c>
      <c r="L3454" s="37">
        <f t="shared" si="159"/>
        <v>1125.8500000000001</v>
      </c>
      <c r="M3454" s="35">
        <f t="shared" si="160"/>
        <v>0</v>
      </c>
      <c r="N3454" s="35">
        <f t="shared" si="161"/>
        <v>561.8900000000001</v>
      </c>
    </row>
    <row r="3455" spans="1:14">
      <c r="A3455" s="33">
        <v>41399</v>
      </c>
      <c r="B3455" s="29">
        <v>2370</v>
      </c>
      <c r="C3455">
        <v>34</v>
      </c>
      <c r="D3455" s="34" t="s">
        <v>173</v>
      </c>
      <c r="E3455" s="34" t="s">
        <v>168</v>
      </c>
      <c r="F3455" s="35">
        <v>37.950000000000003</v>
      </c>
      <c r="G3455" s="36">
        <v>0</v>
      </c>
      <c r="H3455" s="35">
        <v>37.950000000000003</v>
      </c>
      <c r="I3455" s="35">
        <v>15.35</v>
      </c>
      <c r="J3455">
        <v>10</v>
      </c>
      <c r="K3455">
        <v>3027</v>
      </c>
      <c r="L3455" s="37">
        <f t="shared" si="159"/>
        <v>379.5</v>
      </c>
      <c r="M3455" s="35">
        <f t="shared" si="160"/>
        <v>0</v>
      </c>
      <c r="N3455" s="35">
        <f t="shared" si="161"/>
        <v>226</v>
      </c>
    </row>
    <row r="3456" spans="1:14">
      <c r="A3456" s="33">
        <v>41399</v>
      </c>
      <c r="B3456" s="29">
        <v>2371</v>
      </c>
      <c r="C3456">
        <v>19</v>
      </c>
      <c r="D3456" s="34" t="s">
        <v>167</v>
      </c>
      <c r="E3456" s="34" t="s">
        <v>168</v>
      </c>
      <c r="F3456" s="35">
        <v>49.95</v>
      </c>
      <c r="G3456" s="36">
        <v>0</v>
      </c>
      <c r="H3456" s="35">
        <v>49.95</v>
      </c>
      <c r="I3456" s="35">
        <v>24.77</v>
      </c>
      <c r="J3456">
        <v>29</v>
      </c>
      <c r="K3456">
        <v>3026</v>
      </c>
      <c r="L3456" s="37">
        <f t="shared" si="159"/>
        <v>1448.5500000000002</v>
      </c>
      <c r="M3456" s="35">
        <f t="shared" si="160"/>
        <v>0</v>
      </c>
      <c r="N3456" s="35">
        <f t="shared" si="161"/>
        <v>730.22000000000014</v>
      </c>
    </row>
    <row r="3457" spans="1:14">
      <c r="A3457" s="33">
        <v>41399</v>
      </c>
      <c r="B3457" s="29">
        <v>2372</v>
      </c>
      <c r="C3457">
        <v>46</v>
      </c>
      <c r="D3457" s="34" t="s">
        <v>171</v>
      </c>
      <c r="E3457" s="34" t="s">
        <v>168</v>
      </c>
      <c r="F3457" s="35">
        <v>55.95</v>
      </c>
      <c r="G3457" s="36">
        <v>0.1</v>
      </c>
      <c r="H3457" s="35">
        <v>50.36</v>
      </c>
      <c r="I3457" s="35">
        <v>32.47</v>
      </c>
      <c r="J3457">
        <v>29</v>
      </c>
      <c r="K3457">
        <v>3014</v>
      </c>
      <c r="L3457" s="37">
        <f t="shared" si="159"/>
        <v>1460.44</v>
      </c>
      <c r="M3457" s="35">
        <f t="shared" si="160"/>
        <v>5.5900000000000034</v>
      </c>
      <c r="N3457" s="35">
        <f t="shared" si="161"/>
        <v>518.81000000000006</v>
      </c>
    </row>
    <row r="3458" spans="1:14">
      <c r="A3458" s="33">
        <v>41399</v>
      </c>
      <c r="B3458" s="29">
        <v>2373</v>
      </c>
      <c r="C3458">
        <v>29</v>
      </c>
      <c r="D3458" s="34" t="s">
        <v>167</v>
      </c>
      <c r="E3458" s="34" t="s">
        <v>168</v>
      </c>
      <c r="F3458" s="35">
        <v>40.950000000000003</v>
      </c>
      <c r="G3458" s="36">
        <v>0</v>
      </c>
      <c r="H3458" s="35">
        <v>40.950000000000003</v>
      </c>
      <c r="I3458" s="35">
        <v>15.51</v>
      </c>
      <c r="J3458">
        <v>4</v>
      </c>
      <c r="K3458">
        <v>3028</v>
      </c>
      <c r="L3458" s="37">
        <f t="shared" si="159"/>
        <v>163.80000000000001</v>
      </c>
      <c r="M3458" s="35">
        <f t="shared" si="160"/>
        <v>0</v>
      </c>
      <c r="N3458" s="35">
        <f t="shared" si="161"/>
        <v>101.76000000000002</v>
      </c>
    </row>
    <row r="3459" spans="1:14">
      <c r="A3459" s="33">
        <v>41399</v>
      </c>
      <c r="B3459" s="29">
        <v>2374</v>
      </c>
      <c r="C3459">
        <v>19</v>
      </c>
      <c r="D3459" s="34" t="s">
        <v>171</v>
      </c>
      <c r="E3459" s="34" t="s">
        <v>168</v>
      </c>
      <c r="F3459" s="35">
        <v>49.95</v>
      </c>
      <c r="G3459" s="36">
        <v>0</v>
      </c>
      <c r="H3459" s="35">
        <v>49.95</v>
      </c>
      <c r="I3459" s="35">
        <v>24.77</v>
      </c>
      <c r="J3459">
        <v>11</v>
      </c>
      <c r="K3459">
        <v>3017</v>
      </c>
      <c r="L3459" s="37">
        <f t="shared" ref="L3459:L3522" si="162">H3459*J3459</f>
        <v>549.45000000000005</v>
      </c>
      <c r="M3459" s="35">
        <f t="shared" ref="M3459:M3522" si="163">F3459-H3459</f>
        <v>0</v>
      </c>
      <c r="N3459" s="35">
        <f t="shared" ref="N3459:N3522" si="164">(H3459-I3459)*J3459</f>
        <v>276.98</v>
      </c>
    </row>
    <row r="3460" spans="1:14">
      <c r="A3460" s="33">
        <v>41399</v>
      </c>
      <c r="B3460" s="29">
        <v>2375</v>
      </c>
      <c r="C3460">
        <v>42</v>
      </c>
      <c r="D3460" s="34" t="s">
        <v>167</v>
      </c>
      <c r="E3460" s="34" t="s">
        <v>168</v>
      </c>
      <c r="F3460" s="35">
        <v>35.950000000000003</v>
      </c>
      <c r="G3460" s="36">
        <v>0.2</v>
      </c>
      <c r="H3460" s="35">
        <v>28.76</v>
      </c>
      <c r="I3460" s="35">
        <v>20.25</v>
      </c>
      <c r="J3460">
        <v>1</v>
      </c>
      <c r="K3460">
        <v>3013</v>
      </c>
      <c r="L3460" s="37">
        <f t="shared" si="162"/>
        <v>28.76</v>
      </c>
      <c r="M3460" s="35">
        <f t="shared" si="163"/>
        <v>7.1900000000000013</v>
      </c>
      <c r="N3460" s="35">
        <f t="shared" si="164"/>
        <v>8.5100000000000016</v>
      </c>
    </row>
    <row r="3461" spans="1:14">
      <c r="A3461" s="33">
        <v>41399</v>
      </c>
      <c r="B3461" s="29">
        <v>2376</v>
      </c>
      <c r="C3461">
        <v>3</v>
      </c>
      <c r="D3461" s="34" t="s">
        <v>171</v>
      </c>
      <c r="E3461" s="34" t="s">
        <v>168</v>
      </c>
      <c r="F3461" s="35">
        <v>59.95</v>
      </c>
      <c r="G3461" s="36">
        <v>0</v>
      </c>
      <c r="H3461" s="35">
        <v>59.95</v>
      </c>
      <c r="I3461" s="35">
        <v>28.73</v>
      </c>
      <c r="J3461">
        <v>5</v>
      </c>
      <c r="K3461">
        <v>3022</v>
      </c>
      <c r="L3461" s="37">
        <f t="shared" si="162"/>
        <v>299.75</v>
      </c>
      <c r="M3461" s="35">
        <f t="shared" si="163"/>
        <v>0</v>
      </c>
      <c r="N3461" s="35">
        <f t="shared" si="164"/>
        <v>156.10000000000002</v>
      </c>
    </row>
    <row r="3462" spans="1:14">
      <c r="A3462" s="33">
        <v>41399</v>
      </c>
      <c r="B3462" s="29">
        <v>2377</v>
      </c>
      <c r="C3462">
        <v>25</v>
      </c>
      <c r="D3462" s="34" t="s">
        <v>173</v>
      </c>
      <c r="E3462" s="34" t="s">
        <v>168</v>
      </c>
      <c r="F3462" s="35">
        <v>0.95</v>
      </c>
      <c r="G3462" s="36">
        <v>0</v>
      </c>
      <c r="H3462" s="35">
        <v>0.95</v>
      </c>
      <c r="I3462" s="35">
        <v>0.35</v>
      </c>
      <c r="J3462">
        <v>19</v>
      </c>
      <c r="K3462">
        <v>3024</v>
      </c>
      <c r="L3462" s="37">
        <f t="shared" si="162"/>
        <v>18.05</v>
      </c>
      <c r="M3462" s="35">
        <f t="shared" si="163"/>
        <v>0</v>
      </c>
      <c r="N3462" s="35">
        <f t="shared" si="164"/>
        <v>11.4</v>
      </c>
    </row>
    <row r="3463" spans="1:14">
      <c r="A3463" s="33">
        <v>41399</v>
      </c>
      <c r="B3463" s="29">
        <v>2378</v>
      </c>
      <c r="C3463">
        <v>48</v>
      </c>
      <c r="D3463" s="34" t="s">
        <v>171</v>
      </c>
      <c r="E3463" s="34" t="s">
        <v>168</v>
      </c>
      <c r="F3463" s="35">
        <v>3.95</v>
      </c>
      <c r="G3463" s="36">
        <v>0</v>
      </c>
      <c r="H3463" s="35">
        <v>3.95</v>
      </c>
      <c r="I3463" s="35">
        <v>1.43</v>
      </c>
      <c r="J3463">
        <v>4</v>
      </c>
      <c r="K3463">
        <v>3029</v>
      </c>
      <c r="L3463" s="37">
        <f t="shared" si="162"/>
        <v>15.8</v>
      </c>
      <c r="M3463" s="35">
        <f t="shared" si="163"/>
        <v>0</v>
      </c>
      <c r="N3463" s="35">
        <f t="shared" si="164"/>
        <v>10.080000000000002</v>
      </c>
    </row>
    <row r="3464" spans="1:14">
      <c r="A3464" s="33">
        <v>41399</v>
      </c>
      <c r="B3464" s="29">
        <v>2379</v>
      </c>
      <c r="C3464">
        <v>37</v>
      </c>
      <c r="D3464" s="34" t="s">
        <v>167</v>
      </c>
      <c r="E3464" s="34" t="s">
        <v>168</v>
      </c>
      <c r="F3464" s="35">
        <v>24.95</v>
      </c>
      <c r="G3464" s="36">
        <v>0</v>
      </c>
      <c r="H3464" s="35">
        <v>24.95</v>
      </c>
      <c r="I3464" s="35">
        <v>9.3800000000000008</v>
      </c>
      <c r="J3464">
        <v>3</v>
      </c>
      <c r="K3464">
        <v>3015</v>
      </c>
      <c r="L3464" s="37">
        <f t="shared" si="162"/>
        <v>74.849999999999994</v>
      </c>
      <c r="M3464" s="35">
        <f t="shared" si="163"/>
        <v>0</v>
      </c>
      <c r="N3464" s="35">
        <f t="shared" si="164"/>
        <v>46.709999999999994</v>
      </c>
    </row>
    <row r="3465" spans="1:14">
      <c r="A3465" s="33">
        <v>41400</v>
      </c>
      <c r="B3465" s="29">
        <v>2380</v>
      </c>
      <c r="C3465">
        <v>16</v>
      </c>
      <c r="D3465" s="34" t="s">
        <v>169</v>
      </c>
      <c r="E3465" s="34" t="s">
        <v>168</v>
      </c>
      <c r="F3465" s="35">
        <v>27.95</v>
      </c>
      <c r="G3465" s="36">
        <v>0</v>
      </c>
      <c r="H3465" s="35">
        <v>27.95</v>
      </c>
      <c r="I3465" s="35">
        <v>15.85</v>
      </c>
      <c r="J3465">
        <v>5</v>
      </c>
      <c r="K3465">
        <v>3014</v>
      </c>
      <c r="L3465" s="37">
        <f t="shared" si="162"/>
        <v>139.75</v>
      </c>
      <c r="M3465" s="35">
        <f t="shared" si="163"/>
        <v>0</v>
      </c>
      <c r="N3465" s="35">
        <f t="shared" si="164"/>
        <v>60.5</v>
      </c>
    </row>
    <row r="3466" spans="1:14">
      <c r="A3466" s="33">
        <v>41400</v>
      </c>
      <c r="B3466" s="29">
        <v>2381</v>
      </c>
      <c r="C3466">
        <v>38</v>
      </c>
      <c r="D3466" s="34" t="s">
        <v>167</v>
      </c>
      <c r="E3466" s="34" t="s">
        <v>168</v>
      </c>
      <c r="F3466" s="35">
        <v>24.95</v>
      </c>
      <c r="G3466" s="36">
        <v>0</v>
      </c>
      <c r="H3466" s="35">
        <v>24.95</v>
      </c>
      <c r="I3466" s="35">
        <v>11.48</v>
      </c>
      <c r="J3466">
        <v>1</v>
      </c>
      <c r="K3466">
        <v>3023</v>
      </c>
      <c r="L3466" s="37">
        <f t="shared" si="162"/>
        <v>24.95</v>
      </c>
      <c r="M3466" s="35">
        <f t="shared" si="163"/>
        <v>0</v>
      </c>
      <c r="N3466" s="35">
        <f t="shared" si="164"/>
        <v>13.469999999999999</v>
      </c>
    </row>
    <row r="3467" spans="1:14">
      <c r="A3467" s="33">
        <v>41400</v>
      </c>
      <c r="B3467" s="29">
        <v>2382</v>
      </c>
      <c r="C3467">
        <v>35</v>
      </c>
      <c r="D3467" s="34" t="s">
        <v>167</v>
      </c>
      <c r="E3467" s="34" t="s">
        <v>168</v>
      </c>
      <c r="F3467" s="35">
        <v>0.95</v>
      </c>
      <c r="G3467" s="36">
        <v>0</v>
      </c>
      <c r="H3467" s="35">
        <v>0.95</v>
      </c>
      <c r="I3467" s="35">
        <v>0.47</v>
      </c>
      <c r="J3467">
        <v>12</v>
      </c>
      <c r="K3467">
        <v>3021</v>
      </c>
      <c r="L3467" s="37">
        <f t="shared" si="162"/>
        <v>11.399999999999999</v>
      </c>
      <c r="M3467" s="35">
        <f t="shared" si="163"/>
        <v>0</v>
      </c>
      <c r="N3467" s="35">
        <f t="shared" si="164"/>
        <v>5.76</v>
      </c>
    </row>
    <row r="3468" spans="1:14">
      <c r="A3468" s="33">
        <v>41400</v>
      </c>
      <c r="B3468" s="29">
        <v>2383</v>
      </c>
      <c r="C3468">
        <v>12</v>
      </c>
      <c r="D3468" s="34" t="s">
        <v>170</v>
      </c>
      <c r="E3468" s="34" t="s">
        <v>168</v>
      </c>
      <c r="F3468" s="35">
        <v>47.95</v>
      </c>
      <c r="G3468" s="36">
        <v>0</v>
      </c>
      <c r="H3468" s="35">
        <v>47.95</v>
      </c>
      <c r="I3468" s="35">
        <v>20.7</v>
      </c>
      <c r="J3468">
        <v>3</v>
      </c>
      <c r="K3468">
        <v>3014</v>
      </c>
      <c r="L3468" s="37">
        <f t="shared" si="162"/>
        <v>143.85000000000002</v>
      </c>
      <c r="M3468" s="35">
        <f t="shared" si="163"/>
        <v>0</v>
      </c>
      <c r="N3468" s="35">
        <f t="shared" si="164"/>
        <v>81.750000000000014</v>
      </c>
    </row>
    <row r="3469" spans="1:14">
      <c r="A3469" s="33">
        <v>41400</v>
      </c>
      <c r="B3469" s="29">
        <v>2383</v>
      </c>
      <c r="C3469">
        <v>45</v>
      </c>
      <c r="D3469" s="34" t="s">
        <v>170</v>
      </c>
      <c r="E3469" s="34" t="s">
        <v>168</v>
      </c>
      <c r="F3469" s="35">
        <v>38.950000000000003</v>
      </c>
      <c r="G3469" s="36">
        <v>0</v>
      </c>
      <c r="H3469" s="35">
        <v>38.950000000000003</v>
      </c>
      <c r="I3469" s="35">
        <v>22.33</v>
      </c>
      <c r="J3469">
        <v>2</v>
      </c>
      <c r="K3469">
        <v>3014</v>
      </c>
      <c r="L3469" s="37">
        <f t="shared" si="162"/>
        <v>77.900000000000006</v>
      </c>
      <c r="M3469" s="35">
        <f t="shared" si="163"/>
        <v>0</v>
      </c>
      <c r="N3469" s="35">
        <f t="shared" si="164"/>
        <v>33.240000000000009</v>
      </c>
    </row>
    <row r="3470" spans="1:14">
      <c r="A3470" s="33">
        <v>41400</v>
      </c>
      <c r="B3470" s="29">
        <v>2384</v>
      </c>
      <c r="C3470">
        <v>43</v>
      </c>
      <c r="D3470" s="34" t="s">
        <v>167</v>
      </c>
      <c r="E3470" s="34" t="s">
        <v>168</v>
      </c>
      <c r="F3470" s="35">
        <v>11.95</v>
      </c>
      <c r="G3470" s="36">
        <v>0</v>
      </c>
      <c r="H3470" s="35">
        <v>11.95</v>
      </c>
      <c r="I3470" s="35">
        <v>3.32</v>
      </c>
      <c r="J3470">
        <v>6</v>
      </c>
      <c r="K3470">
        <v>3016</v>
      </c>
      <c r="L3470" s="37">
        <f t="shared" si="162"/>
        <v>71.699999999999989</v>
      </c>
      <c r="M3470" s="35">
        <f t="shared" si="163"/>
        <v>0</v>
      </c>
      <c r="N3470" s="35">
        <f t="shared" si="164"/>
        <v>51.779999999999994</v>
      </c>
    </row>
    <row r="3471" spans="1:14">
      <c r="A3471" s="33">
        <v>41400</v>
      </c>
      <c r="B3471" s="29">
        <v>2385</v>
      </c>
      <c r="C3471">
        <v>5</v>
      </c>
      <c r="D3471" s="34" t="s">
        <v>170</v>
      </c>
      <c r="E3471" s="34" t="s">
        <v>168</v>
      </c>
      <c r="F3471" s="35">
        <v>24.95</v>
      </c>
      <c r="G3471" s="36">
        <v>0</v>
      </c>
      <c r="H3471" s="35">
        <v>24.95</v>
      </c>
      <c r="I3471" s="35">
        <v>12.27</v>
      </c>
      <c r="J3471">
        <v>8</v>
      </c>
      <c r="K3471">
        <v>3029</v>
      </c>
      <c r="L3471" s="37">
        <f t="shared" si="162"/>
        <v>199.6</v>
      </c>
      <c r="M3471" s="35">
        <f t="shared" si="163"/>
        <v>0</v>
      </c>
      <c r="N3471" s="35">
        <f t="shared" si="164"/>
        <v>101.44</v>
      </c>
    </row>
    <row r="3472" spans="1:14">
      <c r="A3472" s="33">
        <v>41400</v>
      </c>
      <c r="B3472" s="29">
        <v>2386</v>
      </c>
      <c r="C3472">
        <v>31</v>
      </c>
      <c r="D3472" s="34" t="s">
        <v>169</v>
      </c>
      <c r="E3472" s="34" t="s">
        <v>168</v>
      </c>
      <c r="F3472" s="35">
        <v>0.95</v>
      </c>
      <c r="G3472" s="36">
        <v>0</v>
      </c>
      <c r="H3472" s="35">
        <v>0.95</v>
      </c>
      <c r="I3472" s="35">
        <v>0.34</v>
      </c>
      <c r="J3472">
        <v>21</v>
      </c>
      <c r="K3472">
        <v>3020</v>
      </c>
      <c r="L3472" s="37">
        <f t="shared" si="162"/>
        <v>19.95</v>
      </c>
      <c r="M3472" s="35">
        <f t="shared" si="163"/>
        <v>0</v>
      </c>
      <c r="N3472" s="35">
        <f t="shared" si="164"/>
        <v>12.809999999999997</v>
      </c>
    </row>
    <row r="3473" spans="1:14">
      <c r="A3473" s="33">
        <v>41400</v>
      </c>
      <c r="B3473" s="29">
        <v>2387</v>
      </c>
      <c r="C3473">
        <v>5</v>
      </c>
      <c r="D3473" s="34" t="s">
        <v>170</v>
      </c>
      <c r="E3473" s="34" t="s">
        <v>168</v>
      </c>
      <c r="F3473" s="35">
        <v>24.95</v>
      </c>
      <c r="G3473" s="36">
        <v>0</v>
      </c>
      <c r="H3473" s="35">
        <v>24.95</v>
      </c>
      <c r="I3473" s="35">
        <v>12.27</v>
      </c>
      <c r="J3473">
        <v>7</v>
      </c>
      <c r="K3473">
        <v>3025</v>
      </c>
      <c r="L3473" s="37">
        <f t="shared" si="162"/>
        <v>174.65</v>
      </c>
      <c r="M3473" s="35">
        <f t="shared" si="163"/>
        <v>0</v>
      </c>
      <c r="N3473" s="35">
        <f t="shared" si="164"/>
        <v>88.759999999999991</v>
      </c>
    </row>
    <row r="3474" spans="1:14">
      <c r="A3474" s="33">
        <v>41400</v>
      </c>
      <c r="B3474" s="29">
        <v>2388</v>
      </c>
      <c r="C3474">
        <v>2</v>
      </c>
      <c r="D3474" s="34" t="s">
        <v>169</v>
      </c>
      <c r="E3474" s="34" t="s">
        <v>168</v>
      </c>
      <c r="F3474" s="35">
        <v>44.95</v>
      </c>
      <c r="G3474" s="36">
        <v>0</v>
      </c>
      <c r="H3474" s="35">
        <v>44.95</v>
      </c>
      <c r="I3474" s="35">
        <v>27.95</v>
      </c>
      <c r="J3474">
        <v>6</v>
      </c>
      <c r="K3474">
        <v>3031</v>
      </c>
      <c r="L3474" s="37">
        <f t="shared" si="162"/>
        <v>269.70000000000005</v>
      </c>
      <c r="M3474" s="35">
        <f t="shared" si="163"/>
        <v>0</v>
      </c>
      <c r="N3474" s="35">
        <f t="shared" si="164"/>
        <v>102.00000000000003</v>
      </c>
    </row>
    <row r="3475" spans="1:14">
      <c r="A3475" s="33">
        <v>41400</v>
      </c>
      <c r="B3475" s="29">
        <v>2389</v>
      </c>
      <c r="C3475">
        <v>17</v>
      </c>
      <c r="D3475" s="34" t="s">
        <v>170</v>
      </c>
      <c r="E3475" s="34" t="s">
        <v>168</v>
      </c>
      <c r="F3475" s="35">
        <v>49.95</v>
      </c>
      <c r="G3475" s="36">
        <v>0</v>
      </c>
      <c r="H3475" s="35">
        <v>49.95</v>
      </c>
      <c r="I3475" s="35">
        <v>23.93</v>
      </c>
      <c r="J3475">
        <v>24</v>
      </c>
      <c r="K3475">
        <v>3021</v>
      </c>
      <c r="L3475" s="37">
        <f t="shared" si="162"/>
        <v>1198.8000000000002</v>
      </c>
      <c r="M3475" s="35">
        <f t="shared" si="163"/>
        <v>0</v>
      </c>
      <c r="N3475" s="35">
        <f t="shared" si="164"/>
        <v>624.48</v>
      </c>
    </row>
    <row r="3476" spans="1:14">
      <c r="A3476" s="33">
        <v>41400</v>
      </c>
      <c r="B3476" s="29">
        <v>2390</v>
      </c>
      <c r="C3476">
        <v>15</v>
      </c>
      <c r="D3476" s="34" t="s">
        <v>169</v>
      </c>
      <c r="E3476" s="34" t="s">
        <v>168</v>
      </c>
      <c r="F3476" s="35">
        <v>28.95</v>
      </c>
      <c r="G3476" s="36">
        <v>0.1</v>
      </c>
      <c r="H3476" s="35">
        <v>26.06</v>
      </c>
      <c r="I3476" s="35">
        <v>17.53</v>
      </c>
      <c r="J3476">
        <v>33</v>
      </c>
      <c r="K3476">
        <v>3010</v>
      </c>
      <c r="L3476" s="37">
        <f t="shared" si="162"/>
        <v>859.9799999999999</v>
      </c>
      <c r="M3476" s="35">
        <f t="shared" si="163"/>
        <v>2.8900000000000006</v>
      </c>
      <c r="N3476" s="35">
        <f t="shared" si="164"/>
        <v>281.4899999999999</v>
      </c>
    </row>
    <row r="3477" spans="1:14">
      <c r="A3477" s="33">
        <v>41400</v>
      </c>
      <c r="B3477" s="29">
        <v>2391</v>
      </c>
      <c r="C3477">
        <v>50</v>
      </c>
      <c r="D3477" s="34" t="s">
        <v>170</v>
      </c>
      <c r="E3477" s="34" t="s">
        <v>168</v>
      </c>
      <c r="F3477" s="35">
        <v>24.95</v>
      </c>
      <c r="G3477" s="36">
        <v>0</v>
      </c>
      <c r="H3477" s="35">
        <v>24.95</v>
      </c>
      <c r="I3477" s="35">
        <v>12.14</v>
      </c>
      <c r="J3477">
        <v>2</v>
      </c>
      <c r="K3477">
        <v>3022</v>
      </c>
      <c r="L3477" s="37">
        <f t="shared" si="162"/>
        <v>49.9</v>
      </c>
      <c r="M3477" s="35">
        <f t="shared" si="163"/>
        <v>0</v>
      </c>
      <c r="N3477" s="35">
        <f t="shared" si="164"/>
        <v>25.619999999999997</v>
      </c>
    </row>
    <row r="3478" spans="1:14">
      <c r="A3478" s="33">
        <v>41400</v>
      </c>
      <c r="B3478" s="29">
        <v>2392</v>
      </c>
      <c r="C3478">
        <v>8</v>
      </c>
      <c r="D3478" s="34" t="s">
        <v>169</v>
      </c>
      <c r="E3478" s="34" t="s">
        <v>168</v>
      </c>
      <c r="F3478" s="35">
        <v>7.95</v>
      </c>
      <c r="G3478" s="36">
        <v>0</v>
      </c>
      <c r="H3478" s="35">
        <v>7.95</v>
      </c>
      <c r="I3478" s="35">
        <v>4.53</v>
      </c>
      <c r="J3478">
        <v>2</v>
      </c>
      <c r="K3478">
        <v>3027</v>
      </c>
      <c r="L3478" s="37">
        <f t="shared" si="162"/>
        <v>15.9</v>
      </c>
      <c r="M3478" s="35">
        <f t="shared" si="163"/>
        <v>0</v>
      </c>
      <c r="N3478" s="35">
        <f t="shared" si="164"/>
        <v>6.84</v>
      </c>
    </row>
    <row r="3479" spans="1:14">
      <c r="A3479" s="33">
        <v>41400</v>
      </c>
      <c r="B3479" s="29">
        <v>2392</v>
      </c>
      <c r="C3479">
        <v>9</v>
      </c>
      <c r="D3479" s="34" t="s">
        <v>169</v>
      </c>
      <c r="E3479" s="34" t="s">
        <v>168</v>
      </c>
      <c r="F3479" s="35">
        <v>48.95</v>
      </c>
      <c r="G3479" s="36">
        <v>0</v>
      </c>
      <c r="H3479" s="35">
        <v>48.95</v>
      </c>
      <c r="I3479" s="35">
        <v>24.52</v>
      </c>
      <c r="J3479">
        <v>9</v>
      </c>
      <c r="K3479">
        <v>3027</v>
      </c>
      <c r="L3479" s="37">
        <f t="shared" si="162"/>
        <v>440.55</v>
      </c>
      <c r="M3479" s="35">
        <f t="shared" si="163"/>
        <v>0</v>
      </c>
      <c r="N3479" s="35">
        <f t="shared" si="164"/>
        <v>219.87000000000003</v>
      </c>
    </row>
    <row r="3480" spans="1:14">
      <c r="A3480" s="33">
        <v>41400</v>
      </c>
      <c r="B3480" s="29">
        <v>2393</v>
      </c>
      <c r="C3480">
        <v>3</v>
      </c>
      <c r="D3480" s="34" t="s">
        <v>170</v>
      </c>
      <c r="E3480" s="34" t="s">
        <v>168</v>
      </c>
      <c r="F3480" s="35">
        <v>59.95</v>
      </c>
      <c r="G3480" s="36">
        <v>0</v>
      </c>
      <c r="H3480" s="35">
        <v>59.95</v>
      </c>
      <c r="I3480" s="35">
        <v>28.73</v>
      </c>
      <c r="J3480">
        <v>9</v>
      </c>
      <c r="K3480">
        <v>3028</v>
      </c>
      <c r="L3480" s="37">
        <f t="shared" si="162"/>
        <v>539.55000000000007</v>
      </c>
      <c r="M3480" s="35">
        <f t="shared" si="163"/>
        <v>0</v>
      </c>
      <c r="N3480" s="35">
        <f t="shared" si="164"/>
        <v>280.98</v>
      </c>
    </row>
    <row r="3481" spans="1:14">
      <c r="A3481" s="33">
        <v>41400</v>
      </c>
      <c r="B3481" s="29">
        <v>2394</v>
      </c>
      <c r="C3481">
        <v>35</v>
      </c>
      <c r="D3481" s="34" t="s">
        <v>169</v>
      </c>
      <c r="E3481" s="34" t="s">
        <v>168</v>
      </c>
      <c r="F3481" s="35">
        <v>0.95</v>
      </c>
      <c r="G3481" s="36">
        <v>0</v>
      </c>
      <c r="H3481" s="35">
        <v>0.95</v>
      </c>
      <c r="I3481" s="35">
        <v>0.47</v>
      </c>
      <c r="J3481">
        <v>17</v>
      </c>
      <c r="K3481">
        <v>3014</v>
      </c>
      <c r="L3481" s="37">
        <f t="shared" si="162"/>
        <v>16.149999999999999</v>
      </c>
      <c r="M3481" s="35">
        <f t="shared" si="163"/>
        <v>0</v>
      </c>
      <c r="N3481" s="35">
        <f t="shared" si="164"/>
        <v>8.16</v>
      </c>
    </row>
    <row r="3482" spans="1:14">
      <c r="A3482" s="33">
        <v>41400</v>
      </c>
      <c r="B3482" s="29">
        <v>2395</v>
      </c>
      <c r="C3482">
        <v>1</v>
      </c>
      <c r="D3482" s="34" t="s">
        <v>167</v>
      </c>
      <c r="E3482" s="34" t="s">
        <v>168</v>
      </c>
      <c r="F3482" s="35">
        <v>43.95</v>
      </c>
      <c r="G3482" s="36">
        <v>0</v>
      </c>
      <c r="H3482" s="35">
        <v>43.95</v>
      </c>
      <c r="I3482" s="35">
        <v>25.6</v>
      </c>
      <c r="J3482">
        <v>15</v>
      </c>
      <c r="K3482">
        <v>3030</v>
      </c>
      <c r="L3482" s="37">
        <f t="shared" si="162"/>
        <v>659.25</v>
      </c>
      <c r="M3482" s="35">
        <f t="shared" si="163"/>
        <v>0</v>
      </c>
      <c r="N3482" s="35">
        <f t="shared" si="164"/>
        <v>275.25</v>
      </c>
    </row>
    <row r="3483" spans="1:14">
      <c r="A3483" s="33">
        <v>41400</v>
      </c>
      <c r="B3483" s="29">
        <v>2396</v>
      </c>
      <c r="C3483">
        <v>40</v>
      </c>
      <c r="D3483" s="34" t="s">
        <v>170</v>
      </c>
      <c r="E3483" s="34" t="s">
        <v>168</v>
      </c>
      <c r="F3483" s="35">
        <v>16.95</v>
      </c>
      <c r="G3483" s="36">
        <v>0</v>
      </c>
      <c r="H3483" s="35">
        <v>16.95</v>
      </c>
      <c r="I3483" s="35">
        <v>6.53</v>
      </c>
      <c r="J3483">
        <v>14</v>
      </c>
      <c r="K3483">
        <v>3029</v>
      </c>
      <c r="L3483" s="37">
        <f t="shared" si="162"/>
        <v>237.29999999999998</v>
      </c>
      <c r="M3483" s="35">
        <f t="shared" si="163"/>
        <v>0</v>
      </c>
      <c r="N3483" s="35">
        <f t="shared" si="164"/>
        <v>145.87999999999997</v>
      </c>
    </row>
    <row r="3484" spans="1:14">
      <c r="A3484" s="33">
        <v>41400</v>
      </c>
      <c r="B3484" s="29">
        <v>2397</v>
      </c>
      <c r="C3484">
        <v>16</v>
      </c>
      <c r="D3484" s="34" t="s">
        <v>167</v>
      </c>
      <c r="E3484" s="34" t="s">
        <v>168</v>
      </c>
      <c r="F3484" s="35">
        <v>27.95</v>
      </c>
      <c r="G3484" s="36">
        <v>0</v>
      </c>
      <c r="H3484" s="35">
        <v>27.95</v>
      </c>
      <c r="I3484" s="35">
        <v>15.85</v>
      </c>
      <c r="J3484">
        <v>4</v>
      </c>
      <c r="K3484">
        <v>3016</v>
      </c>
      <c r="L3484" s="37">
        <f t="shared" si="162"/>
        <v>111.8</v>
      </c>
      <c r="M3484" s="35">
        <f t="shared" si="163"/>
        <v>0</v>
      </c>
      <c r="N3484" s="35">
        <f t="shared" si="164"/>
        <v>48.4</v>
      </c>
    </row>
    <row r="3485" spans="1:14">
      <c r="A3485" s="33">
        <v>41400</v>
      </c>
      <c r="B3485" s="29">
        <v>2397</v>
      </c>
      <c r="C3485">
        <v>13</v>
      </c>
      <c r="D3485" s="34" t="s">
        <v>167</v>
      </c>
      <c r="E3485" s="34" t="s">
        <v>168</v>
      </c>
      <c r="F3485" s="35">
        <v>26.95</v>
      </c>
      <c r="G3485" s="36">
        <v>0</v>
      </c>
      <c r="H3485" s="35">
        <v>26.95</v>
      </c>
      <c r="I3485" s="35">
        <v>13.26</v>
      </c>
      <c r="J3485">
        <v>18</v>
      </c>
      <c r="K3485">
        <v>3016</v>
      </c>
      <c r="L3485" s="37">
        <f t="shared" si="162"/>
        <v>485.09999999999997</v>
      </c>
      <c r="M3485" s="35">
        <f t="shared" si="163"/>
        <v>0</v>
      </c>
      <c r="N3485" s="35">
        <f t="shared" si="164"/>
        <v>246.42</v>
      </c>
    </row>
    <row r="3486" spans="1:14">
      <c r="A3486" s="33">
        <v>41400</v>
      </c>
      <c r="B3486" s="29">
        <v>2397</v>
      </c>
      <c r="C3486">
        <v>45</v>
      </c>
      <c r="D3486" s="34" t="s">
        <v>167</v>
      </c>
      <c r="E3486" s="34" t="s">
        <v>168</v>
      </c>
      <c r="F3486" s="35">
        <v>38.950000000000003</v>
      </c>
      <c r="G3486" s="36">
        <v>0</v>
      </c>
      <c r="H3486" s="35">
        <v>38.950000000000003</v>
      </c>
      <c r="I3486" s="35">
        <v>22.33</v>
      </c>
      <c r="J3486">
        <v>4</v>
      </c>
      <c r="K3486">
        <v>3016</v>
      </c>
      <c r="L3486" s="37">
        <f t="shared" si="162"/>
        <v>155.80000000000001</v>
      </c>
      <c r="M3486" s="35">
        <f t="shared" si="163"/>
        <v>0</v>
      </c>
      <c r="N3486" s="35">
        <f t="shared" si="164"/>
        <v>66.480000000000018</v>
      </c>
    </row>
    <row r="3487" spans="1:14">
      <c r="A3487" s="33">
        <v>41400</v>
      </c>
      <c r="B3487" s="29">
        <v>2398</v>
      </c>
      <c r="C3487">
        <v>22</v>
      </c>
      <c r="D3487" s="34" t="s">
        <v>170</v>
      </c>
      <c r="E3487" s="34" t="s">
        <v>168</v>
      </c>
      <c r="F3487" s="35">
        <v>0.95</v>
      </c>
      <c r="G3487" s="36">
        <v>0</v>
      </c>
      <c r="H3487" s="35">
        <v>0.95</v>
      </c>
      <c r="I3487" s="35">
        <v>0.56999999999999995</v>
      </c>
      <c r="J3487">
        <v>11</v>
      </c>
      <c r="K3487">
        <v>3032</v>
      </c>
      <c r="L3487" s="37">
        <f t="shared" si="162"/>
        <v>10.45</v>
      </c>
      <c r="M3487" s="35">
        <f t="shared" si="163"/>
        <v>0</v>
      </c>
      <c r="N3487" s="35">
        <f t="shared" si="164"/>
        <v>4.18</v>
      </c>
    </row>
    <row r="3488" spans="1:14">
      <c r="A3488" s="33">
        <v>41400</v>
      </c>
      <c r="B3488" s="29">
        <v>2398</v>
      </c>
      <c r="C3488">
        <v>50</v>
      </c>
      <c r="D3488" s="34" t="s">
        <v>170</v>
      </c>
      <c r="E3488" s="34" t="s">
        <v>168</v>
      </c>
      <c r="F3488" s="35">
        <v>24.95</v>
      </c>
      <c r="G3488" s="36">
        <v>0.1</v>
      </c>
      <c r="H3488" s="35">
        <v>22.46</v>
      </c>
      <c r="I3488" s="35">
        <v>12.14</v>
      </c>
      <c r="J3488">
        <v>3</v>
      </c>
      <c r="K3488">
        <v>3032</v>
      </c>
      <c r="L3488" s="37">
        <f t="shared" si="162"/>
        <v>67.38</v>
      </c>
      <c r="M3488" s="35">
        <f t="shared" si="163"/>
        <v>2.4899999999999984</v>
      </c>
      <c r="N3488" s="35">
        <f t="shared" si="164"/>
        <v>30.96</v>
      </c>
    </row>
    <row r="3489" spans="1:14">
      <c r="A3489" s="33">
        <v>41400</v>
      </c>
      <c r="B3489" s="29">
        <v>2398</v>
      </c>
      <c r="C3489">
        <v>49</v>
      </c>
      <c r="D3489" s="34" t="s">
        <v>170</v>
      </c>
      <c r="E3489" s="34" t="s">
        <v>168</v>
      </c>
      <c r="F3489" s="35">
        <v>63.95</v>
      </c>
      <c r="G3489" s="36">
        <v>0</v>
      </c>
      <c r="H3489" s="35">
        <v>63.95</v>
      </c>
      <c r="I3489" s="35">
        <v>27.1</v>
      </c>
      <c r="J3489">
        <v>4</v>
      </c>
      <c r="K3489">
        <v>3032</v>
      </c>
      <c r="L3489" s="37">
        <f t="shared" si="162"/>
        <v>255.8</v>
      </c>
      <c r="M3489" s="35">
        <f t="shared" si="163"/>
        <v>0</v>
      </c>
      <c r="N3489" s="35">
        <f t="shared" si="164"/>
        <v>147.4</v>
      </c>
    </row>
    <row r="3490" spans="1:14">
      <c r="A3490" s="33">
        <v>41400</v>
      </c>
      <c r="B3490" s="29">
        <v>2398</v>
      </c>
      <c r="C3490">
        <v>28</v>
      </c>
      <c r="D3490" s="34" t="s">
        <v>170</v>
      </c>
      <c r="E3490" s="34" t="s">
        <v>168</v>
      </c>
      <c r="F3490" s="35">
        <v>0.95</v>
      </c>
      <c r="G3490" s="36">
        <v>0.1</v>
      </c>
      <c r="H3490" s="35">
        <v>0.86</v>
      </c>
      <c r="I3490" s="35">
        <v>0.5</v>
      </c>
      <c r="J3490">
        <v>19</v>
      </c>
      <c r="K3490">
        <v>3032</v>
      </c>
      <c r="L3490" s="37">
        <f t="shared" si="162"/>
        <v>16.34</v>
      </c>
      <c r="M3490" s="35">
        <f t="shared" si="163"/>
        <v>8.9999999999999969E-2</v>
      </c>
      <c r="N3490" s="35">
        <f t="shared" si="164"/>
        <v>6.84</v>
      </c>
    </row>
    <row r="3491" spans="1:14">
      <c r="A3491" s="33">
        <v>41400</v>
      </c>
      <c r="B3491" s="29">
        <v>2398</v>
      </c>
      <c r="C3491">
        <v>32</v>
      </c>
      <c r="D3491" s="34" t="s">
        <v>170</v>
      </c>
      <c r="E3491" s="34" t="s">
        <v>168</v>
      </c>
      <c r="F3491" s="35">
        <v>22.95</v>
      </c>
      <c r="G3491" s="36">
        <v>0</v>
      </c>
      <c r="H3491" s="35">
        <v>22.95</v>
      </c>
      <c r="I3491" s="35">
        <v>11.78</v>
      </c>
      <c r="J3491">
        <v>5</v>
      </c>
      <c r="K3491">
        <v>3032</v>
      </c>
      <c r="L3491" s="37">
        <f t="shared" si="162"/>
        <v>114.75</v>
      </c>
      <c r="M3491" s="35">
        <f t="shared" si="163"/>
        <v>0</v>
      </c>
      <c r="N3491" s="35">
        <f t="shared" si="164"/>
        <v>55.85</v>
      </c>
    </row>
    <row r="3492" spans="1:14">
      <c r="A3492" s="33">
        <v>41400</v>
      </c>
      <c r="B3492" s="29">
        <v>2399</v>
      </c>
      <c r="C3492">
        <v>17</v>
      </c>
      <c r="D3492" s="34" t="s">
        <v>169</v>
      </c>
      <c r="E3492" s="34" t="s">
        <v>168</v>
      </c>
      <c r="F3492" s="35">
        <v>49.95</v>
      </c>
      <c r="G3492" s="36">
        <v>0</v>
      </c>
      <c r="H3492" s="35">
        <v>49.95</v>
      </c>
      <c r="I3492" s="35">
        <v>23.93</v>
      </c>
      <c r="J3492">
        <v>14</v>
      </c>
      <c r="K3492">
        <v>3025</v>
      </c>
      <c r="L3492" s="37">
        <f t="shared" si="162"/>
        <v>699.30000000000007</v>
      </c>
      <c r="M3492" s="35">
        <f t="shared" si="163"/>
        <v>0</v>
      </c>
      <c r="N3492" s="35">
        <f t="shared" si="164"/>
        <v>364.28000000000003</v>
      </c>
    </row>
    <row r="3493" spans="1:14">
      <c r="A3493" s="33">
        <v>41400</v>
      </c>
      <c r="B3493" s="29">
        <v>2400</v>
      </c>
      <c r="C3493">
        <v>46</v>
      </c>
      <c r="D3493" s="34" t="s">
        <v>167</v>
      </c>
      <c r="E3493" s="34" t="s">
        <v>168</v>
      </c>
      <c r="F3493" s="35">
        <v>55.95</v>
      </c>
      <c r="G3493" s="36">
        <v>0</v>
      </c>
      <c r="H3493" s="35">
        <v>55.95</v>
      </c>
      <c r="I3493" s="35">
        <v>32.47</v>
      </c>
      <c r="J3493">
        <v>12</v>
      </c>
      <c r="K3493">
        <v>3031</v>
      </c>
      <c r="L3493" s="37">
        <f t="shared" si="162"/>
        <v>671.40000000000009</v>
      </c>
      <c r="M3493" s="35">
        <f t="shared" si="163"/>
        <v>0</v>
      </c>
      <c r="N3493" s="35">
        <f t="shared" si="164"/>
        <v>281.76000000000005</v>
      </c>
    </row>
    <row r="3494" spans="1:14">
      <c r="A3494" s="33">
        <v>41400</v>
      </c>
      <c r="B3494" s="29">
        <v>2401</v>
      </c>
      <c r="C3494">
        <v>20</v>
      </c>
      <c r="D3494" s="34" t="s">
        <v>170</v>
      </c>
      <c r="E3494" s="34" t="s">
        <v>168</v>
      </c>
      <c r="F3494" s="35">
        <v>16.95</v>
      </c>
      <c r="G3494" s="36">
        <v>0</v>
      </c>
      <c r="H3494" s="35">
        <v>16.95</v>
      </c>
      <c r="I3494" s="35">
        <v>6.76</v>
      </c>
      <c r="J3494">
        <v>18</v>
      </c>
      <c r="K3494">
        <v>3017</v>
      </c>
      <c r="L3494" s="37">
        <f t="shared" si="162"/>
        <v>305.09999999999997</v>
      </c>
      <c r="M3494" s="35">
        <f t="shared" si="163"/>
        <v>0</v>
      </c>
      <c r="N3494" s="35">
        <f t="shared" si="164"/>
        <v>183.42</v>
      </c>
    </row>
    <row r="3495" spans="1:14">
      <c r="A3495" s="33">
        <v>41400</v>
      </c>
      <c r="B3495" s="29">
        <v>2402</v>
      </c>
      <c r="C3495">
        <v>11</v>
      </c>
      <c r="D3495" s="34" t="s">
        <v>167</v>
      </c>
      <c r="E3495" s="34" t="s">
        <v>168</v>
      </c>
      <c r="F3495" s="35">
        <v>65.95</v>
      </c>
      <c r="G3495" s="36">
        <v>0</v>
      </c>
      <c r="H3495" s="35">
        <v>65.95</v>
      </c>
      <c r="I3495" s="35">
        <v>37.97</v>
      </c>
      <c r="J3495">
        <v>19</v>
      </c>
      <c r="K3495">
        <v>3012</v>
      </c>
      <c r="L3495" s="37">
        <f t="shared" si="162"/>
        <v>1253.05</v>
      </c>
      <c r="M3495" s="35">
        <f t="shared" si="163"/>
        <v>0</v>
      </c>
      <c r="N3495" s="35">
        <f t="shared" si="164"/>
        <v>531.62000000000012</v>
      </c>
    </row>
    <row r="3496" spans="1:14">
      <c r="A3496" s="33">
        <v>41400</v>
      </c>
      <c r="B3496" s="29">
        <v>2403</v>
      </c>
      <c r="C3496">
        <v>19</v>
      </c>
      <c r="D3496" s="34" t="s">
        <v>170</v>
      </c>
      <c r="E3496" s="34" t="s">
        <v>168</v>
      </c>
      <c r="F3496" s="35">
        <v>49.95</v>
      </c>
      <c r="G3496" s="36">
        <v>0</v>
      </c>
      <c r="H3496" s="35">
        <v>49.95</v>
      </c>
      <c r="I3496" s="35">
        <v>24.77</v>
      </c>
      <c r="J3496">
        <v>20</v>
      </c>
      <c r="K3496">
        <v>3019</v>
      </c>
      <c r="L3496" s="37">
        <f t="shared" si="162"/>
        <v>999</v>
      </c>
      <c r="M3496" s="35">
        <f t="shared" si="163"/>
        <v>0</v>
      </c>
      <c r="N3496" s="35">
        <f t="shared" si="164"/>
        <v>503.60000000000008</v>
      </c>
    </row>
    <row r="3497" spans="1:14">
      <c r="A3497" s="33">
        <v>41400</v>
      </c>
      <c r="B3497" s="29">
        <v>2404</v>
      </c>
      <c r="C3497">
        <v>19</v>
      </c>
      <c r="D3497" s="34" t="s">
        <v>169</v>
      </c>
      <c r="E3497" s="34" t="s">
        <v>168</v>
      </c>
      <c r="F3497" s="35">
        <v>49.95</v>
      </c>
      <c r="G3497" s="36">
        <v>0</v>
      </c>
      <c r="H3497" s="35">
        <v>49.95</v>
      </c>
      <c r="I3497" s="35">
        <v>24.77</v>
      </c>
      <c r="J3497">
        <v>28</v>
      </c>
      <c r="K3497">
        <v>3025</v>
      </c>
      <c r="L3497" s="37">
        <f t="shared" si="162"/>
        <v>1398.6000000000001</v>
      </c>
      <c r="M3497" s="35">
        <f t="shared" si="163"/>
        <v>0</v>
      </c>
      <c r="N3497" s="35">
        <f t="shared" si="164"/>
        <v>705.04000000000008</v>
      </c>
    </row>
    <row r="3498" spans="1:14">
      <c r="A3498" s="33">
        <v>41400</v>
      </c>
      <c r="B3498" s="29">
        <v>2405</v>
      </c>
      <c r="C3498">
        <v>5</v>
      </c>
      <c r="D3498" s="34" t="s">
        <v>167</v>
      </c>
      <c r="E3498" s="34" t="s">
        <v>168</v>
      </c>
      <c r="F3498" s="35">
        <v>24.95</v>
      </c>
      <c r="G3498" s="36">
        <v>0</v>
      </c>
      <c r="H3498" s="35">
        <v>24.95</v>
      </c>
      <c r="I3498" s="35">
        <v>12.27</v>
      </c>
      <c r="J3498">
        <v>2</v>
      </c>
      <c r="K3498">
        <v>3016</v>
      </c>
      <c r="L3498" s="37">
        <f t="shared" si="162"/>
        <v>49.9</v>
      </c>
      <c r="M3498" s="35">
        <f t="shared" si="163"/>
        <v>0</v>
      </c>
      <c r="N3498" s="35">
        <f t="shared" si="164"/>
        <v>25.36</v>
      </c>
    </row>
    <row r="3499" spans="1:14">
      <c r="A3499" s="33">
        <v>41400</v>
      </c>
      <c r="B3499" s="29">
        <v>2406</v>
      </c>
      <c r="C3499">
        <v>29</v>
      </c>
      <c r="D3499" s="34" t="s">
        <v>169</v>
      </c>
      <c r="E3499" s="34" t="s">
        <v>168</v>
      </c>
      <c r="F3499" s="35">
        <v>40.950000000000003</v>
      </c>
      <c r="G3499" s="36">
        <v>0</v>
      </c>
      <c r="H3499" s="35">
        <v>40.950000000000003</v>
      </c>
      <c r="I3499" s="35">
        <v>15.51</v>
      </c>
      <c r="J3499">
        <v>2</v>
      </c>
      <c r="K3499">
        <v>3020</v>
      </c>
      <c r="L3499" s="37">
        <f t="shared" si="162"/>
        <v>81.900000000000006</v>
      </c>
      <c r="M3499" s="35">
        <f t="shared" si="163"/>
        <v>0</v>
      </c>
      <c r="N3499" s="35">
        <f t="shared" si="164"/>
        <v>50.88000000000001</v>
      </c>
    </row>
    <row r="3500" spans="1:14">
      <c r="A3500" s="33">
        <v>41400</v>
      </c>
      <c r="B3500" s="29">
        <v>2407</v>
      </c>
      <c r="C3500">
        <v>40</v>
      </c>
      <c r="D3500" s="34" t="s">
        <v>167</v>
      </c>
      <c r="E3500" s="34" t="s">
        <v>168</v>
      </c>
      <c r="F3500" s="35">
        <v>16.95</v>
      </c>
      <c r="G3500" s="36">
        <v>0</v>
      </c>
      <c r="H3500" s="35">
        <v>16.95</v>
      </c>
      <c r="I3500" s="35">
        <v>6.53</v>
      </c>
      <c r="J3500">
        <v>7</v>
      </c>
      <c r="K3500">
        <v>3015</v>
      </c>
      <c r="L3500" s="37">
        <f t="shared" si="162"/>
        <v>118.64999999999999</v>
      </c>
      <c r="M3500" s="35">
        <f t="shared" si="163"/>
        <v>0</v>
      </c>
      <c r="N3500" s="35">
        <f t="shared" si="164"/>
        <v>72.939999999999984</v>
      </c>
    </row>
    <row r="3501" spans="1:14">
      <c r="A3501" s="33">
        <v>41400</v>
      </c>
      <c r="B3501" s="29">
        <v>2408</v>
      </c>
      <c r="C3501">
        <v>15</v>
      </c>
      <c r="D3501" s="34" t="s">
        <v>169</v>
      </c>
      <c r="E3501" s="34" t="s">
        <v>168</v>
      </c>
      <c r="F3501" s="35">
        <v>28.95</v>
      </c>
      <c r="G3501" s="36">
        <v>0</v>
      </c>
      <c r="H3501" s="35">
        <v>28.95</v>
      </c>
      <c r="I3501" s="35">
        <v>17.53</v>
      </c>
      <c r="J3501">
        <v>10</v>
      </c>
      <c r="K3501">
        <v>3024</v>
      </c>
      <c r="L3501" s="37">
        <f t="shared" si="162"/>
        <v>289.5</v>
      </c>
      <c r="M3501" s="35">
        <f t="shared" si="163"/>
        <v>0</v>
      </c>
      <c r="N3501" s="35">
        <f t="shared" si="164"/>
        <v>114.19999999999999</v>
      </c>
    </row>
    <row r="3502" spans="1:14">
      <c r="A3502" s="33">
        <v>41400</v>
      </c>
      <c r="B3502" s="29">
        <v>2408</v>
      </c>
      <c r="C3502">
        <v>18</v>
      </c>
      <c r="D3502" s="34" t="s">
        <v>169</v>
      </c>
      <c r="E3502" s="34" t="s">
        <v>168</v>
      </c>
      <c r="F3502" s="35">
        <v>54.95</v>
      </c>
      <c r="G3502" s="36">
        <v>0</v>
      </c>
      <c r="H3502" s="35">
        <v>54.95</v>
      </c>
      <c r="I3502" s="35">
        <v>26.65</v>
      </c>
      <c r="J3502">
        <v>9</v>
      </c>
      <c r="K3502">
        <v>3024</v>
      </c>
      <c r="L3502" s="37">
        <f t="shared" si="162"/>
        <v>494.55</v>
      </c>
      <c r="M3502" s="35">
        <f t="shared" si="163"/>
        <v>0</v>
      </c>
      <c r="N3502" s="35">
        <f t="shared" si="164"/>
        <v>254.70000000000005</v>
      </c>
    </row>
    <row r="3503" spans="1:14">
      <c r="A3503" s="33">
        <v>41400</v>
      </c>
      <c r="B3503" s="29">
        <v>2409</v>
      </c>
      <c r="C3503">
        <v>40</v>
      </c>
      <c r="D3503" s="34" t="s">
        <v>170</v>
      </c>
      <c r="E3503" s="34" t="s">
        <v>168</v>
      </c>
      <c r="F3503" s="35">
        <v>16.95</v>
      </c>
      <c r="G3503" s="36">
        <v>0</v>
      </c>
      <c r="H3503" s="35">
        <v>16.95</v>
      </c>
      <c r="I3503" s="35">
        <v>6.53</v>
      </c>
      <c r="J3503">
        <v>12</v>
      </c>
      <c r="K3503">
        <v>3027</v>
      </c>
      <c r="L3503" s="37">
        <f t="shared" si="162"/>
        <v>203.39999999999998</v>
      </c>
      <c r="M3503" s="35">
        <f t="shared" si="163"/>
        <v>0</v>
      </c>
      <c r="N3503" s="35">
        <f t="shared" si="164"/>
        <v>125.03999999999998</v>
      </c>
    </row>
    <row r="3504" spans="1:14">
      <c r="A3504" s="33">
        <v>41400</v>
      </c>
      <c r="B3504" s="29">
        <v>2410</v>
      </c>
      <c r="C3504">
        <v>8</v>
      </c>
      <c r="D3504" s="34" t="s">
        <v>169</v>
      </c>
      <c r="E3504" s="34" t="s">
        <v>168</v>
      </c>
      <c r="F3504" s="35">
        <v>7.95</v>
      </c>
      <c r="G3504" s="36">
        <v>0</v>
      </c>
      <c r="H3504" s="35">
        <v>7.95</v>
      </c>
      <c r="I3504" s="35">
        <v>4.53</v>
      </c>
      <c r="J3504">
        <v>3</v>
      </c>
      <c r="K3504">
        <v>3026</v>
      </c>
      <c r="L3504" s="37">
        <f t="shared" si="162"/>
        <v>23.85</v>
      </c>
      <c r="M3504" s="35">
        <f t="shared" si="163"/>
        <v>0</v>
      </c>
      <c r="N3504" s="35">
        <f t="shared" si="164"/>
        <v>10.26</v>
      </c>
    </row>
    <row r="3505" spans="1:14">
      <c r="A3505" s="33">
        <v>41401</v>
      </c>
      <c r="B3505" s="29">
        <v>2411</v>
      </c>
      <c r="C3505">
        <v>8</v>
      </c>
      <c r="D3505" s="34" t="s">
        <v>173</v>
      </c>
      <c r="E3505" s="34" t="s">
        <v>172</v>
      </c>
      <c r="F3505" s="35">
        <v>7.95</v>
      </c>
      <c r="G3505" s="36">
        <v>0</v>
      </c>
      <c r="H3505" s="35">
        <v>7.95</v>
      </c>
      <c r="I3505" s="35">
        <v>4.53</v>
      </c>
      <c r="J3505">
        <v>18</v>
      </c>
      <c r="K3505">
        <v>3012</v>
      </c>
      <c r="L3505" s="37">
        <f t="shared" si="162"/>
        <v>143.1</v>
      </c>
      <c r="M3505" s="35">
        <f t="shared" si="163"/>
        <v>0</v>
      </c>
      <c r="N3505" s="35">
        <f t="shared" si="164"/>
        <v>61.56</v>
      </c>
    </row>
    <row r="3506" spans="1:14">
      <c r="A3506" s="33">
        <v>41401</v>
      </c>
      <c r="B3506" s="29">
        <v>2412</v>
      </c>
      <c r="C3506">
        <v>36</v>
      </c>
      <c r="D3506" s="34" t="s">
        <v>171</v>
      </c>
      <c r="E3506" s="34" t="s">
        <v>172</v>
      </c>
      <c r="F3506" s="35">
        <v>26.95</v>
      </c>
      <c r="G3506" s="36">
        <v>0</v>
      </c>
      <c r="H3506" s="35">
        <v>26.95</v>
      </c>
      <c r="I3506" s="35">
        <v>12.53</v>
      </c>
      <c r="J3506">
        <v>24</v>
      </c>
      <c r="K3506">
        <v>3021</v>
      </c>
      <c r="L3506" s="37">
        <f t="shared" si="162"/>
        <v>646.79999999999995</v>
      </c>
      <c r="M3506" s="35">
        <f t="shared" si="163"/>
        <v>0</v>
      </c>
      <c r="N3506" s="35">
        <f t="shared" si="164"/>
        <v>346.08</v>
      </c>
    </row>
    <row r="3507" spans="1:14">
      <c r="A3507" s="33">
        <v>41401</v>
      </c>
      <c r="B3507" s="29">
        <v>2413</v>
      </c>
      <c r="C3507">
        <v>15</v>
      </c>
      <c r="D3507" s="34" t="s">
        <v>173</v>
      </c>
      <c r="E3507" s="34" t="s">
        <v>172</v>
      </c>
      <c r="F3507" s="35">
        <v>28.95</v>
      </c>
      <c r="G3507" s="36">
        <v>0</v>
      </c>
      <c r="H3507" s="35">
        <v>28.95</v>
      </c>
      <c r="I3507" s="35">
        <v>17.53</v>
      </c>
      <c r="J3507">
        <v>8</v>
      </c>
      <c r="K3507">
        <v>3031</v>
      </c>
      <c r="L3507" s="37">
        <f t="shared" si="162"/>
        <v>231.6</v>
      </c>
      <c r="M3507" s="35">
        <f t="shared" si="163"/>
        <v>0</v>
      </c>
      <c r="N3507" s="35">
        <f t="shared" si="164"/>
        <v>91.359999999999985</v>
      </c>
    </row>
    <row r="3508" spans="1:14">
      <c r="A3508" s="33">
        <v>41401</v>
      </c>
      <c r="B3508" s="29">
        <v>2413</v>
      </c>
      <c r="C3508">
        <v>16</v>
      </c>
      <c r="D3508" s="34" t="s">
        <v>173</v>
      </c>
      <c r="E3508" s="34" t="s">
        <v>172</v>
      </c>
      <c r="F3508" s="35">
        <v>27.95</v>
      </c>
      <c r="G3508" s="36">
        <v>0</v>
      </c>
      <c r="H3508" s="35">
        <v>27.95</v>
      </c>
      <c r="I3508" s="35">
        <v>15.85</v>
      </c>
      <c r="J3508">
        <v>5</v>
      </c>
      <c r="K3508">
        <v>3031</v>
      </c>
      <c r="L3508" s="37">
        <f t="shared" si="162"/>
        <v>139.75</v>
      </c>
      <c r="M3508" s="35">
        <f t="shared" si="163"/>
        <v>0</v>
      </c>
      <c r="N3508" s="35">
        <f t="shared" si="164"/>
        <v>60.5</v>
      </c>
    </row>
    <row r="3509" spans="1:14">
      <c r="A3509" s="33">
        <v>41401</v>
      </c>
      <c r="B3509" s="29">
        <v>2413</v>
      </c>
      <c r="C3509">
        <v>38</v>
      </c>
      <c r="D3509" s="34" t="s">
        <v>173</v>
      </c>
      <c r="E3509" s="34" t="s">
        <v>172</v>
      </c>
      <c r="F3509" s="35">
        <v>24.95</v>
      </c>
      <c r="G3509" s="36">
        <v>0</v>
      </c>
      <c r="H3509" s="35">
        <v>24.95</v>
      </c>
      <c r="I3509" s="35">
        <v>11.48</v>
      </c>
      <c r="J3509">
        <v>2</v>
      </c>
      <c r="K3509">
        <v>3031</v>
      </c>
      <c r="L3509" s="37">
        <f t="shared" si="162"/>
        <v>49.9</v>
      </c>
      <c r="M3509" s="35">
        <f t="shared" si="163"/>
        <v>0</v>
      </c>
      <c r="N3509" s="35">
        <f t="shared" si="164"/>
        <v>26.939999999999998</v>
      </c>
    </row>
    <row r="3510" spans="1:14">
      <c r="A3510" s="33">
        <v>41401</v>
      </c>
      <c r="B3510" s="29">
        <v>2414</v>
      </c>
      <c r="C3510">
        <v>6</v>
      </c>
      <c r="D3510" s="34" t="s">
        <v>171</v>
      </c>
      <c r="E3510" s="34" t="s">
        <v>172</v>
      </c>
      <c r="F3510" s="35">
        <v>55.95</v>
      </c>
      <c r="G3510" s="36">
        <v>0</v>
      </c>
      <c r="H3510" s="35">
        <v>55.95</v>
      </c>
      <c r="I3510" s="35">
        <v>16.059999999999999</v>
      </c>
      <c r="J3510">
        <v>10</v>
      </c>
      <c r="K3510">
        <v>3017</v>
      </c>
      <c r="L3510" s="37">
        <f t="shared" si="162"/>
        <v>559.5</v>
      </c>
      <c r="M3510" s="35">
        <f t="shared" si="163"/>
        <v>0</v>
      </c>
      <c r="N3510" s="35">
        <f t="shared" si="164"/>
        <v>398.9</v>
      </c>
    </row>
    <row r="3511" spans="1:14">
      <c r="A3511" s="33">
        <v>41402</v>
      </c>
      <c r="B3511" s="29">
        <v>2415</v>
      </c>
      <c r="C3511">
        <v>5</v>
      </c>
      <c r="D3511" s="34" t="s">
        <v>169</v>
      </c>
      <c r="E3511" s="34" t="s">
        <v>172</v>
      </c>
      <c r="F3511" s="35">
        <v>24.95</v>
      </c>
      <c r="G3511" s="36">
        <v>0</v>
      </c>
      <c r="H3511" s="35">
        <v>24.95</v>
      </c>
      <c r="I3511" s="35">
        <v>12.27</v>
      </c>
      <c r="J3511">
        <v>2</v>
      </c>
      <c r="K3511">
        <v>3011</v>
      </c>
      <c r="L3511" s="37">
        <f t="shared" si="162"/>
        <v>49.9</v>
      </c>
      <c r="M3511" s="35">
        <f t="shared" si="163"/>
        <v>0</v>
      </c>
      <c r="N3511" s="35">
        <f t="shared" si="164"/>
        <v>25.36</v>
      </c>
    </row>
    <row r="3512" spans="1:14">
      <c r="A3512" s="33">
        <v>41402</v>
      </c>
      <c r="B3512" s="29">
        <v>2415</v>
      </c>
      <c r="C3512">
        <v>2</v>
      </c>
      <c r="D3512" s="34" t="s">
        <v>169</v>
      </c>
      <c r="E3512" s="34" t="s">
        <v>172</v>
      </c>
      <c r="F3512" s="35">
        <v>44.95</v>
      </c>
      <c r="G3512" s="36">
        <v>0</v>
      </c>
      <c r="H3512" s="35">
        <v>44.95</v>
      </c>
      <c r="I3512" s="35">
        <v>27.95</v>
      </c>
      <c r="J3512">
        <v>4</v>
      </c>
      <c r="K3512">
        <v>3011</v>
      </c>
      <c r="L3512" s="37">
        <f t="shared" si="162"/>
        <v>179.8</v>
      </c>
      <c r="M3512" s="35">
        <f t="shared" si="163"/>
        <v>0</v>
      </c>
      <c r="N3512" s="35">
        <f t="shared" si="164"/>
        <v>68.000000000000014</v>
      </c>
    </row>
    <row r="3513" spans="1:14">
      <c r="A3513" s="33">
        <v>41402</v>
      </c>
      <c r="B3513" s="29">
        <v>2416</v>
      </c>
      <c r="C3513">
        <v>27</v>
      </c>
      <c r="D3513" s="34" t="s">
        <v>167</v>
      </c>
      <c r="E3513" s="34" t="s">
        <v>172</v>
      </c>
      <c r="F3513" s="35">
        <v>4.95</v>
      </c>
      <c r="G3513" s="36">
        <v>0</v>
      </c>
      <c r="H3513" s="35">
        <v>4.95</v>
      </c>
      <c r="I3513" s="35">
        <v>1.82</v>
      </c>
      <c r="J3513">
        <v>7</v>
      </c>
      <c r="K3513">
        <v>3013</v>
      </c>
      <c r="L3513" s="37">
        <f t="shared" si="162"/>
        <v>34.65</v>
      </c>
      <c r="M3513" s="35">
        <f t="shared" si="163"/>
        <v>0</v>
      </c>
      <c r="N3513" s="35">
        <f t="shared" si="164"/>
        <v>21.91</v>
      </c>
    </row>
    <row r="3514" spans="1:14">
      <c r="A3514" s="33">
        <v>41402</v>
      </c>
      <c r="B3514" s="29">
        <v>2417</v>
      </c>
      <c r="C3514">
        <v>23</v>
      </c>
      <c r="D3514" s="34" t="s">
        <v>167</v>
      </c>
      <c r="E3514" s="34" t="s">
        <v>172</v>
      </c>
      <c r="F3514" s="35">
        <v>2.95</v>
      </c>
      <c r="G3514" s="36">
        <v>0</v>
      </c>
      <c r="H3514" s="35">
        <v>2.95</v>
      </c>
      <c r="I3514" s="35">
        <v>1.68</v>
      </c>
      <c r="J3514">
        <v>3</v>
      </c>
      <c r="K3514">
        <v>3026</v>
      </c>
      <c r="L3514" s="37">
        <f t="shared" si="162"/>
        <v>8.8500000000000014</v>
      </c>
      <c r="M3514" s="35">
        <f t="shared" si="163"/>
        <v>0</v>
      </c>
      <c r="N3514" s="35">
        <f t="shared" si="164"/>
        <v>3.8100000000000005</v>
      </c>
    </row>
    <row r="3515" spans="1:14">
      <c r="A3515" s="33">
        <v>41402</v>
      </c>
      <c r="B3515" s="29">
        <v>2418</v>
      </c>
      <c r="C3515">
        <v>15</v>
      </c>
      <c r="D3515" s="34" t="s">
        <v>169</v>
      </c>
      <c r="E3515" s="34" t="s">
        <v>172</v>
      </c>
      <c r="F3515" s="35">
        <v>28.95</v>
      </c>
      <c r="G3515" s="36">
        <v>0</v>
      </c>
      <c r="H3515" s="35">
        <v>28.95</v>
      </c>
      <c r="I3515" s="35">
        <v>17.53</v>
      </c>
      <c r="J3515">
        <v>29</v>
      </c>
      <c r="K3515">
        <v>3029</v>
      </c>
      <c r="L3515" s="37">
        <f t="shared" si="162"/>
        <v>839.55</v>
      </c>
      <c r="M3515" s="35">
        <f t="shared" si="163"/>
        <v>0</v>
      </c>
      <c r="N3515" s="35">
        <f t="shared" si="164"/>
        <v>331.17999999999995</v>
      </c>
    </row>
    <row r="3516" spans="1:14">
      <c r="A3516" s="33">
        <v>41402</v>
      </c>
      <c r="B3516" s="29">
        <v>2419</v>
      </c>
      <c r="C3516">
        <v>38</v>
      </c>
      <c r="D3516" s="34" t="s">
        <v>169</v>
      </c>
      <c r="E3516" s="34" t="s">
        <v>172</v>
      </c>
      <c r="F3516" s="35">
        <v>24.95</v>
      </c>
      <c r="G3516" s="36">
        <v>0.1</v>
      </c>
      <c r="H3516" s="35">
        <v>22.46</v>
      </c>
      <c r="I3516" s="35">
        <v>11.48</v>
      </c>
      <c r="J3516">
        <v>1</v>
      </c>
      <c r="K3516">
        <v>3025</v>
      </c>
      <c r="L3516" s="37">
        <f t="shared" si="162"/>
        <v>22.46</v>
      </c>
      <c r="M3516" s="35">
        <f t="shared" si="163"/>
        <v>2.4899999999999984</v>
      </c>
      <c r="N3516" s="35">
        <f t="shared" si="164"/>
        <v>10.98</v>
      </c>
    </row>
    <row r="3517" spans="1:14">
      <c r="A3517" s="33">
        <v>41402</v>
      </c>
      <c r="B3517" s="29">
        <v>2420</v>
      </c>
      <c r="C3517">
        <v>38</v>
      </c>
      <c r="D3517" s="34" t="s">
        <v>169</v>
      </c>
      <c r="E3517" s="34" t="s">
        <v>172</v>
      </c>
      <c r="F3517" s="35">
        <v>24.95</v>
      </c>
      <c r="G3517" s="36">
        <v>0</v>
      </c>
      <c r="H3517" s="35">
        <v>24.95</v>
      </c>
      <c r="I3517" s="35">
        <v>11.48</v>
      </c>
      <c r="J3517">
        <v>1</v>
      </c>
      <c r="K3517">
        <v>3022</v>
      </c>
      <c r="L3517" s="37">
        <f t="shared" si="162"/>
        <v>24.95</v>
      </c>
      <c r="M3517" s="35">
        <f t="shared" si="163"/>
        <v>0</v>
      </c>
      <c r="N3517" s="35">
        <f t="shared" si="164"/>
        <v>13.469999999999999</v>
      </c>
    </row>
    <row r="3518" spans="1:14">
      <c r="A3518" s="33">
        <v>41402</v>
      </c>
      <c r="B3518" s="29">
        <v>2420</v>
      </c>
      <c r="C3518">
        <v>47</v>
      </c>
      <c r="D3518" s="34" t="s">
        <v>169</v>
      </c>
      <c r="E3518" s="34" t="s">
        <v>172</v>
      </c>
      <c r="F3518" s="35">
        <v>28.95</v>
      </c>
      <c r="G3518" s="36">
        <v>0</v>
      </c>
      <c r="H3518" s="35">
        <v>28.95</v>
      </c>
      <c r="I3518" s="35">
        <v>8.86</v>
      </c>
      <c r="J3518">
        <v>2</v>
      </c>
      <c r="K3518">
        <v>3022</v>
      </c>
      <c r="L3518" s="37">
        <f t="shared" si="162"/>
        <v>57.9</v>
      </c>
      <c r="M3518" s="35">
        <f t="shared" si="163"/>
        <v>0</v>
      </c>
      <c r="N3518" s="35">
        <f t="shared" si="164"/>
        <v>40.18</v>
      </c>
    </row>
    <row r="3519" spans="1:14">
      <c r="A3519" s="33">
        <v>41402</v>
      </c>
      <c r="B3519" s="29">
        <v>2420</v>
      </c>
      <c r="C3519">
        <v>35</v>
      </c>
      <c r="D3519" s="34" t="s">
        <v>169</v>
      </c>
      <c r="E3519" s="34" t="s">
        <v>172</v>
      </c>
      <c r="F3519" s="35">
        <v>0.95</v>
      </c>
      <c r="G3519" s="36">
        <v>0</v>
      </c>
      <c r="H3519" s="35">
        <v>0.95</v>
      </c>
      <c r="I3519" s="35">
        <v>0.47</v>
      </c>
      <c r="J3519">
        <v>22</v>
      </c>
      <c r="K3519">
        <v>3022</v>
      </c>
      <c r="L3519" s="37">
        <f t="shared" si="162"/>
        <v>20.9</v>
      </c>
      <c r="M3519" s="35">
        <f t="shared" si="163"/>
        <v>0</v>
      </c>
      <c r="N3519" s="35">
        <f t="shared" si="164"/>
        <v>10.559999999999999</v>
      </c>
    </row>
    <row r="3520" spans="1:14">
      <c r="A3520" s="33">
        <v>41402</v>
      </c>
      <c r="B3520" s="29">
        <v>2421</v>
      </c>
      <c r="C3520">
        <v>14</v>
      </c>
      <c r="D3520" s="34" t="s">
        <v>169</v>
      </c>
      <c r="E3520" s="34" t="s">
        <v>172</v>
      </c>
      <c r="F3520" s="35">
        <v>31.95</v>
      </c>
      <c r="G3520" s="36">
        <v>0</v>
      </c>
      <c r="H3520" s="35">
        <v>31.95</v>
      </c>
      <c r="I3520" s="35">
        <v>17.38</v>
      </c>
      <c r="J3520">
        <v>2</v>
      </c>
      <c r="K3520">
        <v>3012</v>
      </c>
      <c r="L3520" s="37">
        <f t="shared" si="162"/>
        <v>63.9</v>
      </c>
      <c r="M3520" s="35">
        <f t="shared" si="163"/>
        <v>0</v>
      </c>
      <c r="N3520" s="35">
        <f t="shared" si="164"/>
        <v>29.14</v>
      </c>
    </row>
    <row r="3521" spans="1:14">
      <c r="A3521" s="33">
        <v>41402</v>
      </c>
      <c r="B3521" s="29">
        <v>2422</v>
      </c>
      <c r="C3521">
        <v>5</v>
      </c>
      <c r="D3521" s="34" t="s">
        <v>167</v>
      </c>
      <c r="E3521" s="34" t="s">
        <v>172</v>
      </c>
      <c r="F3521" s="35">
        <v>24.95</v>
      </c>
      <c r="G3521" s="36">
        <v>0</v>
      </c>
      <c r="H3521" s="35">
        <v>24.95</v>
      </c>
      <c r="I3521" s="35">
        <v>12.27</v>
      </c>
      <c r="J3521">
        <v>3</v>
      </c>
      <c r="K3521">
        <v>3024</v>
      </c>
      <c r="L3521" s="37">
        <f t="shared" si="162"/>
        <v>74.849999999999994</v>
      </c>
      <c r="M3521" s="35">
        <f t="shared" si="163"/>
        <v>0</v>
      </c>
      <c r="N3521" s="35">
        <f t="shared" si="164"/>
        <v>38.04</v>
      </c>
    </row>
    <row r="3522" spans="1:14">
      <c r="A3522" s="33">
        <v>41402</v>
      </c>
      <c r="B3522" s="29">
        <v>2423</v>
      </c>
      <c r="C3522">
        <v>27</v>
      </c>
      <c r="D3522" s="34" t="s">
        <v>167</v>
      </c>
      <c r="E3522" s="34" t="s">
        <v>172</v>
      </c>
      <c r="F3522" s="35">
        <v>4.95</v>
      </c>
      <c r="G3522" s="36">
        <v>0</v>
      </c>
      <c r="H3522" s="35">
        <v>4.95</v>
      </c>
      <c r="I3522" s="35">
        <v>1.82</v>
      </c>
      <c r="J3522">
        <v>5</v>
      </c>
      <c r="K3522">
        <v>3016</v>
      </c>
      <c r="L3522" s="37">
        <f t="shared" si="162"/>
        <v>24.75</v>
      </c>
      <c r="M3522" s="35">
        <f t="shared" si="163"/>
        <v>0</v>
      </c>
      <c r="N3522" s="35">
        <f t="shared" si="164"/>
        <v>15.649999999999999</v>
      </c>
    </row>
    <row r="3523" spans="1:14">
      <c r="A3523" s="33">
        <v>41403</v>
      </c>
      <c r="B3523" s="29">
        <v>2424</v>
      </c>
      <c r="C3523">
        <v>30</v>
      </c>
      <c r="D3523" s="34" t="s">
        <v>170</v>
      </c>
      <c r="E3523" s="34" t="s">
        <v>172</v>
      </c>
      <c r="F3523" s="35">
        <v>10.95</v>
      </c>
      <c r="G3523" s="36">
        <v>0</v>
      </c>
      <c r="H3523" s="35">
        <v>10.95</v>
      </c>
      <c r="I3523" s="35">
        <v>4.8</v>
      </c>
      <c r="J3523">
        <v>8</v>
      </c>
      <c r="K3523">
        <v>3014</v>
      </c>
      <c r="L3523" s="37">
        <f t="shared" ref="L3523:L3586" si="165">H3523*J3523</f>
        <v>87.6</v>
      </c>
      <c r="M3523" s="35">
        <f t="shared" ref="M3523:M3586" si="166">F3523-H3523</f>
        <v>0</v>
      </c>
      <c r="N3523" s="35">
        <f t="shared" ref="N3523:N3586" si="167">(H3523-I3523)*J3523</f>
        <v>49.199999999999996</v>
      </c>
    </row>
    <row r="3524" spans="1:14">
      <c r="A3524" s="33">
        <v>41403</v>
      </c>
      <c r="B3524" s="29">
        <v>2424</v>
      </c>
      <c r="C3524">
        <v>42</v>
      </c>
      <c r="D3524" s="34" t="s">
        <v>170</v>
      </c>
      <c r="E3524" s="34" t="s">
        <v>172</v>
      </c>
      <c r="F3524" s="35">
        <v>35.950000000000003</v>
      </c>
      <c r="G3524" s="36">
        <v>0</v>
      </c>
      <c r="H3524" s="35">
        <v>35.950000000000003</v>
      </c>
      <c r="I3524" s="35">
        <v>20.25</v>
      </c>
      <c r="J3524">
        <v>2</v>
      </c>
      <c r="K3524">
        <v>3014</v>
      </c>
      <c r="L3524" s="37">
        <f t="shared" si="165"/>
        <v>71.900000000000006</v>
      </c>
      <c r="M3524" s="35">
        <f t="shared" si="166"/>
        <v>0</v>
      </c>
      <c r="N3524" s="35">
        <f t="shared" si="167"/>
        <v>31.400000000000006</v>
      </c>
    </row>
    <row r="3525" spans="1:14">
      <c r="A3525" s="33">
        <v>41403</v>
      </c>
      <c r="B3525" s="29">
        <v>2425</v>
      </c>
      <c r="C3525">
        <v>10</v>
      </c>
      <c r="D3525" s="34" t="s">
        <v>173</v>
      </c>
      <c r="E3525" s="34" t="s">
        <v>172</v>
      </c>
      <c r="F3525" s="35">
        <v>34.950000000000003</v>
      </c>
      <c r="G3525" s="36">
        <v>0</v>
      </c>
      <c r="H3525" s="35">
        <v>34.950000000000003</v>
      </c>
      <c r="I3525" s="35">
        <v>22.13</v>
      </c>
      <c r="J3525">
        <v>7</v>
      </c>
      <c r="K3525">
        <v>3032</v>
      </c>
      <c r="L3525" s="37">
        <f t="shared" si="165"/>
        <v>244.65000000000003</v>
      </c>
      <c r="M3525" s="35">
        <f t="shared" si="166"/>
        <v>0</v>
      </c>
      <c r="N3525" s="35">
        <f t="shared" si="167"/>
        <v>89.740000000000023</v>
      </c>
    </row>
    <row r="3526" spans="1:14">
      <c r="A3526" s="33">
        <v>41403</v>
      </c>
      <c r="B3526" s="29">
        <v>2425</v>
      </c>
      <c r="C3526">
        <v>23</v>
      </c>
      <c r="D3526" s="34" t="s">
        <v>173</v>
      </c>
      <c r="E3526" s="34" t="s">
        <v>172</v>
      </c>
      <c r="F3526" s="35">
        <v>2.95</v>
      </c>
      <c r="G3526" s="36">
        <v>0</v>
      </c>
      <c r="H3526" s="35">
        <v>2.95</v>
      </c>
      <c r="I3526" s="35">
        <v>1.68</v>
      </c>
      <c r="J3526">
        <v>8</v>
      </c>
      <c r="K3526">
        <v>3032</v>
      </c>
      <c r="L3526" s="37">
        <f t="shared" si="165"/>
        <v>23.6</v>
      </c>
      <c r="M3526" s="35">
        <f t="shared" si="166"/>
        <v>0</v>
      </c>
      <c r="N3526" s="35">
        <f t="shared" si="167"/>
        <v>10.160000000000002</v>
      </c>
    </row>
    <row r="3527" spans="1:14">
      <c r="A3527" s="33">
        <v>41403</v>
      </c>
      <c r="B3527" s="29">
        <v>2426</v>
      </c>
      <c r="C3527">
        <v>48</v>
      </c>
      <c r="D3527" s="34" t="s">
        <v>170</v>
      </c>
      <c r="E3527" s="34" t="s">
        <v>172</v>
      </c>
      <c r="F3527" s="35">
        <v>3.95</v>
      </c>
      <c r="G3527" s="36">
        <v>0</v>
      </c>
      <c r="H3527" s="35">
        <v>3.95</v>
      </c>
      <c r="I3527" s="35">
        <v>1.43</v>
      </c>
      <c r="J3527">
        <v>15</v>
      </c>
      <c r="K3527">
        <v>3027</v>
      </c>
      <c r="L3527" s="37">
        <f t="shared" si="165"/>
        <v>59.25</v>
      </c>
      <c r="M3527" s="35">
        <f t="shared" si="166"/>
        <v>0</v>
      </c>
      <c r="N3527" s="35">
        <f t="shared" si="167"/>
        <v>37.800000000000004</v>
      </c>
    </row>
    <row r="3528" spans="1:14">
      <c r="A3528" s="33">
        <v>41403</v>
      </c>
      <c r="B3528" s="29">
        <v>2426</v>
      </c>
      <c r="C3528">
        <v>24</v>
      </c>
      <c r="D3528" s="34" t="s">
        <v>170</v>
      </c>
      <c r="E3528" s="34" t="s">
        <v>172</v>
      </c>
      <c r="F3528" s="35">
        <v>27.95</v>
      </c>
      <c r="G3528" s="36">
        <v>0</v>
      </c>
      <c r="H3528" s="35">
        <v>27.95</v>
      </c>
      <c r="I3528" s="35">
        <v>16.8</v>
      </c>
      <c r="J3528">
        <v>18</v>
      </c>
      <c r="K3528">
        <v>3027</v>
      </c>
      <c r="L3528" s="37">
        <f t="shared" si="165"/>
        <v>503.09999999999997</v>
      </c>
      <c r="M3528" s="35">
        <f t="shared" si="166"/>
        <v>0</v>
      </c>
      <c r="N3528" s="35">
        <f t="shared" si="167"/>
        <v>200.7</v>
      </c>
    </row>
    <row r="3529" spans="1:14">
      <c r="A3529" s="33">
        <v>41403</v>
      </c>
      <c r="B3529" s="29">
        <v>2426</v>
      </c>
      <c r="C3529">
        <v>49</v>
      </c>
      <c r="D3529" s="34" t="s">
        <v>170</v>
      </c>
      <c r="E3529" s="34" t="s">
        <v>172</v>
      </c>
      <c r="F3529" s="35">
        <v>63.95</v>
      </c>
      <c r="G3529" s="36">
        <v>0</v>
      </c>
      <c r="H3529" s="35">
        <v>63.95</v>
      </c>
      <c r="I3529" s="35">
        <v>27.1</v>
      </c>
      <c r="J3529">
        <v>4</v>
      </c>
      <c r="K3529">
        <v>3027</v>
      </c>
      <c r="L3529" s="37">
        <f t="shared" si="165"/>
        <v>255.8</v>
      </c>
      <c r="M3529" s="35">
        <f t="shared" si="166"/>
        <v>0</v>
      </c>
      <c r="N3529" s="35">
        <f t="shared" si="167"/>
        <v>147.4</v>
      </c>
    </row>
    <row r="3530" spans="1:14">
      <c r="A3530" s="33">
        <v>41403</v>
      </c>
      <c r="B3530" s="29">
        <v>2426</v>
      </c>
      <c r="C3530">
        <v>2</v>
      </c>
      <c r="D3530" s="34" t="s">
        <v>170</v>
      </c>
      <c r="E3530" s="34" t="s">
        <v>172</v>
      </c>
      <c r="F3530" s="35">
        <v>44.95</v>
      </c>
      <c r="G3530" s="36">
        <v>0</v>
      </c>
      <c r="H3530" s="35">
        <v>44.95</v>
      </c>
      <c r="I3530" s="35">
        <v>27.95</v>
      </c>
      <c r="J3530">
        <v>3</v>
      </c>
      <c r="K3530">
        <v>3027</v>
      </c>
      <c r="L3530" s="37">
        <f t="shared" si="165"/>
        <v>134.85000000000002</v>
      </c>
      <c r="M3530" s="35">
        <f t="shared" si="166"/>
        <v>0</v>
      </c>
      <c r="N3530" s="35">
        <f t="shared" si="167"/>
        <v>51.000000000000014</v>
      </c>
    </row>
    <row r="3531" spans="1:14">
      <c r="A3531" s="33">
        <v>41403</v>
      </c>
      <c r="B3531" s="29">
        <v>2427</v>
      </c>
      <c r="C3531">
        <v>47</v>
      </c>
      <c r="D3531" s="34" t="s">
        <v>170</v>
      </c>
      <c r="E3531" s="34" t="s">
        <v>172</v>
      </c>
      <c r="F3531" s="35">
        <v>28.95</v>
      </c>
      <c r="G3531" s="36">
        <v>0</v>
      </c>
      <c r="H3531" s="35">
        <v>28.95</v>
      </c>
      <c r="I3531" s="35">
        <v>8.86</v>
      </c>
      <c r="J3531">
        <v>4</v>
      </c>
      <c r="K3531">
        <v>3030</v>
      </c>
      <c r="L3531" s="37">
        <f t="shared" si="165"/>
        <v>115.8</v>
      </c>
      <c r="M3531" s="35">
        <f t="shared" si="166"/>
        <v>0</v>
      </c>
      <c r="N3531" s="35">
        <f t="shared" si="167"/>
        <v>80.36</v>
      </c>
    </row>
    <row r="3532" spans="1:14">
      <c r="A3532" s="33">
        <v>41403</v>
      </c>
      <c r="B3532" s="29">
        <v>2428</v>
      </c>
      <c r="C3532">
        <v>41</v>
      </c>
      <c r="D3532" s="34" t="s">
        <v>173</v>
      </c>
      <c r="E3532" s="34" t="s">
        <v>172</v>
      </c>
      <c r="F3532" s="35">
        <v>18.95</v>
      </c>
      <c r="G3532" s="36">
        <v>0</v>
      </c>
      <c r="H3532" s="35">
        <v>18.95</v>
      </c>
      <c r="I3532" s="35">
        <v>9.98</v>
      </c>
      <c r="J3532">
        <v>14</v>
      </c>
      <c r="K3532">
        <v>3023</v>
      </c>
      <c r="L3532" s="37">
        <f t="shared" si="165"/>
        <v>265.3</v>
      </c>
      <c r="M3532" s="35">
        <f t="shared" si="166"/>
        <v>0</v>
      </c>
      <c r="N3532" s="35">
        <f t="shared" si="167"/>
        <v>125.57999999999998</v>
      </c>
    </row>
    <row r="3533" spans="1:14">
      <c r="A3533" s="33">
        <v>41403</v>
      </c>
      <c r="B3533" s="29">
        <v>2428</v>
      </c>
      <c r="C3533">
        <v>11</v>
      </c>
      <c r="D3533" s="34" t="s">
        <v>173</v>
      </c>
      <c r="E3533" s="34" t="s">
        <v>172</v>
      </c>
      <c r="F3533" s="35">
        <v>65.95</v>
      </c>
      <c r="G3533" s="36">
        <v>0</v>
      </c>
      <c r="H3533" s="35">
        <v>65.95</v>
      </c>
      <c r="I3533" s="35">
        <v>37.97</v>
      </c>
      <c r="J3533">
        <v>6</v>
      </c>
      <c r="K3533">
        <v>3023</v>
      </c>
      <c r="L3533" s="37">
        <f t="shared" si="165"/>
        <v>395.70000000000005</v>
      </c>
      <c r="M3533" s="35">
        <f t="shared" si="166"/>
        <v>0</v>
      </c>
      <c r="N3533" s="35">
        <f t="shared" si="167"/>
        <v>167.88000000000002</v>
      </c>
    </row>
    <row r="3534" spans="1:14">
      <c r="A3534" s="33">
        <v>41403</v>
      </c>
      <c r="B3534" s="29">
        <v>2428</v>
      </c>
      <c r="C3534">
        <v>13</v>
      </c>
      <c r="D3534" s="34" t="s">
        <v>173</v>
      </c>
      <c r="E3534" s="34" t="s">
        <v>172</v>
      </c>
      <c r="F3534" s="35">
        <v>26.95</v>
      </c>
      <c r="G3534" s="36">
        <v>0</v>
      </c>
      <c r="H3534" s="35">
        <v>26.95</v>
      </c>
      <c r="I3534" s="35">
        <v>13.26</v>
      </c>
      <c r="J3534">
        <v>1</v>
      </c>
      <c r="K3534">
        <v>3023</v>
      </c>
      <c r="L3534" s="37">
        <f t="shared" si="165"/>
        <v>26.95</v>
      </c>
      <c r="M3534" s="35">
        <f t="shared" si="166"/>
        <v>0</v>
      </c>
      <c r="N3534" s="35">
        <f t="shared" si="167"/>
        <v>13.69</v>
      </c>
    </row>
    <row r="3535" spans="1:14">
      <c r="A3535" s="33">
        <v>41403</v>
      </c>
      <c r="B3535" s="29">
        <v>2429</v>
      </c>
      <c r="C3535">
        <v>14</v>
      </c>
      <c r="D3535" s="34" t="s">
        <v>173</v>
      </c>
      <c r="E3535" s="34" t="s">
        <v>172</v>
      </c>
      <c r="F3535" s="35">
        <v>31.95</v>
      </c>
      <c r="G3535" s="36">
        <v>0</v>
      </c>
      <c r="H3535" s="35">
        <v>31.95</v>
      </c>
      <c r="I3535" s="35">
        <v>17.38</v>
      </c>
      <c r="J3535">
        <v>2</v>
      </c>
      <c r="K3535">
        <v>3022</v>
      </c>
      <c r="L3535" s="37">
        <f t="shared" si="165"/>
        <v>63.9</v>
      </c>
      <c r="M3535" s="35">
        <f t="shared" si="166"/>
        <v>0</v>
      </c>
      <c r="N3535" s="35">
        <f t="shared" si="167"/>
        <v>29.14</v>
      </c>
    </row>
    <row r="3536" spans="1:14">
      <c r="A3536" s="33">
        <v>41403</v>
      </c>
      <c r="B3536" s="29">
        <v>2430</v>
      </c>
      <c r="C3536">
        <v>32</v>
      </c>
      <c r="D3536" s="34" t="s">
        <v>170</v>
      </c>
      <c r="E3536" s="34" t="s">
        <v>172</v>
      </c>
      <c r="F3536" s="35">
        <v>22.95</v>
      </c>
      <c r="G3536" s="36">
        <v>0.1</v>
      </c>
      <c r="H3536" s="35">
        <v>20.66</v>
      </c>
      <c r="I3536" s="35">
        <v>11.78</v>
      </c>
      <c r="J3536">
        <v>14</v>
      </c>
      <c r="K3536">
        <v>3032</v>
      </c>
      <c r="L3536" s="37">
        <f t="shared" si="165"/>
        <v>289.24</v>
      </c>
      <c r="M3536" s="35">
        <f t="shared" si="166"/>
        <v>2.2899999999999991</v>
      </c>
      <c r="N3536" s="35">
        <f t="shared" si="167"/>
        <v>124.32000000000001</v>
      </c>
    </row>
    <row r="3537" spans="1:14">
      <c r="A3537" s="33">
        <v>41403</v>
      </c>
      <c r="B3537" s="29">
        <v>2430</v>
      </c>
      <c r="C3537">
        <v>23</v>
      </c>
      <c r="D3537" s="34" t="s">
        <v>170</v>
      </c>
      <c r="E3537" s="34" t="s">
        <v>172</v>
      </c>
      <c r="F3537" s="35">
        <v>2.95</v>
      </c>
      <c r="G3537" s="36">
        <v>0</v>
      </c>
      <c r="H3537" s="35">
        <v>2.95</v>
      </c>
      <c r="I3537" s="35">
        <v>1.68</v>
      </c>
      <c r="J3537">
        <v>10</v>
      </c>
      <c r="K3537">
        <v>3032</v>
      </c>
      <c r="L3537" s="37">
        <f t="shared" si="165"/>
        <v>29.5</v>
      </c>
      <c r="M3537" s="35">
        <f t="shared" si="166"/>
        <v>0</v>
      </c>
      <c r="N3537" s="35">
        <f t="shared" si="167"/>
        <v>12.700000000000003</v>
      </c>
    </row>
    <row r="3538" spans="1:14">
      <c r="A3538" s="33">
        <v>41403</v>
      </c>
      <c r="B3538" s="29">
        <v>2431</v>
      </c>
      <c r="C3538">
        <v>17</v>
      </c>
      <c r="D3538" s="34" t="s">
        <v>170</v>
      </c>
      <c r="E3538" s="34" t="s">
        <v>172</v>
      </c>
      <c r="F3538" s="35">
        <v>49.95</v>
      </c>
      <c r="G3538" s="36">
        <v>0</v>
      </c>
      <c r="H3538" s="35">
        <v>49.95</v>
      </c>
      <c r="I3538" s="35">
        <v>23.93</v>
      </c>
      <c r="J3538">
        <v>25</v>
      </c>
      <c r="K3538">
        <v>3012</v>
      </c>
      <c r="L3538" s="37">
        <f t="shared" si="165"/>
        <v>1248.75</v>
      </c>
      <c r="M3538" s="35">
        <f t="shared" si="166"/>
        <v>0</v>
      </c>
      <c r="N3538" s="35">
        <f t="shared" si="167"/>
        <v>650.50000000000011</v>
      </c>
    </row>
    <row r="3539" spans="1:14">
      <c r="A3539" s="33">
        <v>41403</v>
      </c>
      <c r="B3539" s="29">
        <v>2432</v>
      </c>
      <c r="C3539">
        <v>10</v>
      </c>
      <c r="D3539" s="34" t="s">
        <v>173</v>
      </c>
      <c r="E3539" s="34" t="s">
        <v>172</v>
      </c>
      <c r="F3539" s="35">
        <v>34.950000000000003</v>
      </c>
      <c r="G3539" s="36">
        <v>0</v>
      </c>
      <c r="H3539" s="35">
        <v>34.950000000000003</v>
      </c>
      <c r="I3539" s="35">
        <v>22.13</v>
      </c>
      <c r="J3539">
        <v>9</v>
      </c>
      <c r="K3539">
        <v>3024</v>
      </c>
      <c r="L3539" s="37">
        <f t="shared" si="165"/>
        <v>314.55</v>
      </c>
      <c r="M3539" s="35">
        <f t="shared" si="166"/>
        <v>0</v>
      </c>
      <c r="N3539" s="35">
        <f t="shared" si="167"/>
        <v>115.38000000000004</v>
      </c>
    </row>
    <row r="3540" spans="1:14">
      <c r="A3540" s="33">
        <v>41403</v>
      </c>
      <c r="B3540" s="29">
        <v>2433</v>
      </c>
      <c r="C3540">
        <v>36</v>
      </c>
      <c r="D3540" s="34" t="s">
        <v>170</v>
      </c>
      <c r="E3540" s="34" t="s">
        <v>172</v>
      </c>
      <c r="F3540" s="35">
        <v>26.95</v>
      </c>
      <c r="G3540" s="36">
        <v>0</v>
      </c>
      <c r="H3540" s="35">
        <v>26.95</v>
      </c>
      <c r="I3540" s="35">
        <v>12.53</v>
      </c>
      <c r="J3540">
        <v>23</v>
      </c>
      <c r="K3540">
        <v>3011</v>
      </c>
      <c r="L3540" s="37">
        <f t="shared" si="165"/>
        <v>619.85</v>
      </c>
      <c r="M3540" s="35">
        <f t="shared" si="166"/>
        <v>0</v>
      </c>
      <c r="N3540" s="35">
        <f t="shared" si="167"/>
        <v>331.66</v>
      </c>
    </row>
    <row r="3541" spans="1:14">
      <c r="A3541" s="33">
        <v>41403</v>
      </c>
      <c r="B3541" s="29">
        <v>2433</v>
      </c>
      <c r="C3541">
        <v>11</v>
      </c>
      <c r="D3541" s="34" t="s">
        <v>170</v>
      </c>
      <c r="E3541" s="34" t="s">
        <v>172</v>
      </c>
      <c r="F3541" s="35">
        <v>65.95</v>
      </c>
      <c r="G3541" s="36">
        <v>0</v>
      </c>
      <c r="H3541" s="35">
        <v>65.95</v>
      </c>
      <c r="I3541" s="35">
        <v>37.97</v>
      </c>
      <c r="J3541">
        <v>2</v>
      </c>
      <c r="K3541">
        <v>3011</v>
      </c>
      <c r="L3541" s="37">
        <f t="shared" si="165"/>
        <v>131.9</v>
      </c>
      <c r="M3541" s="35">
        <f t="shared" si="166"/>
        <v>0</v>
      </c>
      <c r="N3541" s="35">
        <f t="shared" si="167"/>
        <v>55.960000000000008</v>
      </c>
    </row>
    <row r="3542" spans="1:14">
      <c r="A3542" s="33">
        <v>41403</v>
      </c>
      <c r="B3542" s="29">
        <v>2433</v>
      </c>
      <c r="C3542">
        <v>50</v>
      </c>
      <c r="D3542" s="34" t="s">
        <v>170</v>
      </c>
      <c r="E3542" s="34" t="s">
        <v>172</v>
      </c>
      <c r="F3542" s="35">
        <v>24.95</v>
      </c>
      <c r="G3542" s="36">
        <v>0</v>
      </c>
      <c r="H3542" s="35">
        <v>24.95</v>
      </c>
      <c r="I3542" s="35">
        <v>12.14</v>
      </c>
      <c r="J3542">
        <v>2</v>
      </c>
      <c r="K3542">
        <v>3011</v>
      </c>
      <c r="L3542" s="37">
        <f t="shared" si="165"/>
        <v>49.9</v>
      </c>
      <c r="M3542" s="35">
        <f t="shared" si="166"/>
        <v>0</v>
      </c>
      <c r="N3542" s="35">
        <f t="shared" si="167"/>
        <v>25.619999999999997</v>
      </c>
    </row>
    <row r="3543" spans="1:14">
      <c r="A3543" s="33">
        <v>41403</v>
      </c>
      <c r="B3543" s="29">
        <v>2433</v>
      </c>
      <c r="C3543">
        <v>7</v>
      </c>
      <c r="D3543" s="34" t="s">
        <v>170</v>
      </c>
      <c r="E3543" s="34" t="s">
        <v>172</v>
      </c>
      <c r="F3543" s="35">
        <v>20.95</v>
      </c>
      <c r="G3543" s="36">
        <v>0</v>
      </c>
      <c r="H3543" s="35">
        <v>20.95</v>
      </c>
      <c r="I3543" s="35">
        <v>10.039999999999999</v>
      </c>
      <c r="J3543">
        <v>2</v>
      </c>
      <c r="K3543">
        <v>3011</v>
      </c>
      <c r="L3543" s="37">
        <f t="shared" si="165"/>
        <v>41.9</v>
      </c>
      <c r="M3543" s="35">
        <f t="shared" si="166"/>
        <v>0</v>
      </c>
      <c r="N3543" s="35">
        <f t="shared" si="167"/>
        <v>21.82</v>
      </c>
    </row>
    <row r="3544" spans="1:14">
      <c r="A3544" s="33">
        <v>41403</v>
      </c>
      <c r="B3544" s="29">
        <v>2434</v>
      </c>
      <c r="C3544">
        <v>13</v>
      </c>
      <c r="D3544" s="34" t="s">
        <v>173</v>
      </c>
      <c r="E3544" s="34" t="s">
        <v>172</v>
      </c>
      <c r="F3544" s="35">
        <v>26.95</v>
      </c>
      <c r="G3544" s="36">
        <v>0</v>
      </c>
      <c r="H3544" s="35">
        <v>26.95</v>
      </c>
      <c r="I3544" s="35">
        <v>13.26</v>
      </c>
      <c r="J3544">
        <v>6</v>
      </c>
      <c r="K3544">
        <v>3029</v>
      </c>
      <c r="L3544" s="37">
        <f t="shared" si="165"/>
        <v>161.69999999999999</v>
      </c>
      <c r="M3544" s="35">
        <f t="shared" si="166"/>
        <v>0</v>
      </c>
      <c r="N3544" s="35">
        <f t="shared" si="167"/>
        <v>82.14</v>
      </c>
    </row>
    <row r="3545" spans="1:14">
      <c r="A3545" s="33">
        <v>41403</v>
      </c>
      <c r="B3545" s="29">
        <v>2434</v>
      </c>
      <c r="C3545">
        <v>30</v>
      </c>
      <c r="D3545" s="34" t="s">
        <v>173</v>
      </c>
      <c r="E3545" s="34" t="s">
        <v>172</v>
      </c>
      <c r="F3545" s="35">
        <v>10.95</v>
      </c>
      <c r="G3545" s="36">
        <v>0</v>
      </c>
      <c r="H3545" s="35">
        <v>10.95</v>
      </c>
      <c r="I3545" s="35">
        <v>4.8</v>
      </c>
      <c r="J3545">
        <v>10</v>
      </c>
      <c r="K3545">
        <v>3029</v>
      </c>
      <c r="L3545" s="37">
        <f t="shared" si="165"/>
        <v>109.5</v>
      </c>
      <c r="M3545" s="35">
        <f t="shared" si="166"/>
        <v>0</v>
      </c>
      <c r="N3545" s="35">
        <f t="shared" si="167"/>
        <v>61.499999999999993</v>
      </c>
    </row>
    <row r="3546" spans="1:14">
      <c r="A3546" s="33">
        <v>41403</v>
      </c>
      <c r="B3546" s="29">
        <v>2435</v>
      </c>
      <c r="C3546">
        <v>12</v>
      </c>
      <c r="D3546" s="34" t="s">
        <v>170</v>
      </c>
      <c r="E3546" s="34" t="s">
        <v>172</v>
      </c>
      <c r="F3546" s="35">
        <v>47.95</v>
      </c>
      <c r="G3546" s="36">
        <v>0</v>
      </c>
      <c r="H3546" s="35">
        <v>47.95</v>
      </c>
      <c r="I3546" s="35">
        <v>20.7</v>
      </c>
      <c r="J3546">
        <v>1</v>
      </c>
      <c r="K3546">
        <v>3021</v>
      </c>
      <c r="L3546" s="37">
        <f t="shared" si="165"/>
        <v>47.95</v>
      </c>
      <c r="M3546" s="35">
        <f t="shared" si="166"/>
        <v>0</v>
      </c>
      <c r="N3546" s="35">
        <f t="shared" si="167"/>
        <v>27.250000000000004</v>
      </c>
    </row>
    <row r="3547" spans="1:14">
      <c r="A3547" s="33">
        <v>41403</v>
      </c>
      <c r="B3547" s="29">
        <v>2436</v>
      </c>
      <c r="C3547">
        <v>18</v>
      </c>
      <c r="D3547" s="34" t="s">
        <v>173</v>
      </c>
      <c r="E3547" s="34" t="s">
        <v>172</v>
      </c>
      <c r="F3547" s="35">
        <v>54.95</v>
      </c>
      <c r="G3547" s="36">
        <v>0</v>
      </c>
      <c r="H3547" s="35">
        <v>54.95</v>
      </c>
      <c r="I3547" s="35">
        <v>26.65</v>
      </c>
      <c r="J3547">
        <v>4</v>
      </c>
      <c r="K3547">
        <v>3020</v>
      </c>
      <c r="L3547" s="37">
        <f t="shared" si="165"/>
        <v>219.8</v>
      </c>
      <c r="M3547" s="35">
        <f t="shared" si="166"/>
        <v>0</v>
      </c>
      <c r="N3547" s="35">
        <f t="shared" si="167"/>
        <v>113.20000000000002</v>
      </c>
    </row>
    <row r="3548" spans="1:14">
      <c r="A3548" s="33">
        <v>41403</v>
      </c>
      <c r="B3548" s="29">
        <v>2437</v>
      </c>
      <c r="C3548">
        <v>17</v>
      </c>
      <c r="D3548" s="34" t="s">
        <v>170</v>
      </c>
      <c r="E3548" s="34" t="s">
        <v>172</v>
      </c>
      <c r="F3548" s="35">
        <v>49.95</v>
      </c>
      <c r="G3548" s="36">
        <v>0.1</v>
      </c>
      <c r="H3548" s="35">
        <v>44.96</v>
      </c>
      <c r="I3548" s="35">
        <v>23.93</v>
      </c>
      <c r="J3548">
        <v>26</v>
      </c>
      <c r="K3548">
        <v>3033</v>
      </c>
      <c r="L3548" s="37">
        <f t="shared" si="165"/>
        <v>1168.96</v>
      </c>
      <c r="M3548" s="35">
        <f t="shared" si="166"/>
        <v>4.990000000000002</v>
      </c>
      <c r="N3548" s="35">
        <f t="shared" si="167"/>
        <v>546.78</v>
      </c>
    </row>
    <row r="3549" spans="1:14">
      <c r="A3549" s="33">
        <v>41403</v>
      </c>
      <c r="B3549" s="29">
        <v>2437</v>
      </c>
      <c r="C3549">
        <v>36</v>
      </c>
      <c r="D3549" s="34" t="s">
        <v>170</v>
      </c>
      <c r="E3549" s="34" t="s">
        <v>172</v>
      </c>
      <c r="F3549" s="35">
        <v>26.95</v>
      </c>
      <c r="G3549" s="36">
        <v>0</v>
      </c>
      <c r="H3549" s="35">
        <v>26.95</v>
      </c>
      <c r="I3549" s="35">
        <v>12.53</v>
      </c>
      <c r="J3549">
        <v>27</v>
      </c>
      <c r="K3549">
        <v>3033</v>
      </c>
      <c r="L3549" s="37">
        <f t="shared" si="165"/>
        <v>727.65</v>
      </c>
      <c r="M3549" s="35">
        <f t="shared" si="166"/>
        <v>0</v>
      </c>
      <c r="N3549" s="35">
        <f t="shared" si="167"/>
        <v>389.34</v>
      </c>
    </row>
    <row r="3550" spans="1:14">
      <c r="A3550" s="33">
        <v>41403</v>
      </c>
      <c r="B3550" s="29">
        <v>2437</v>
      </c>
      <c r="C3550">
        <v>28</v>
      </c>
      <c r="D3550" s="34" t="s">
        <v>170</v>
      </c>
      <c r="E3550" s="34" t="s">
        <v>172</v>
      </c>
      <c r="F3550" s="35">
        <v>0.95</v>
      </c>
      <c r="G3550" s="36">
        <v>0</v>
      </c>
      <c r="H3550" s="35">
        <v>0.95</v>
      </c>
      <c r="I3550" s="35">
        <v>0.5</v>
      </c>
      <c r="J3550">
        <v>23</v>
      </c>
      <c r="K3550">
        <v>3033</v>
      </c>
      <c r="L3550" s="37">
        <f t="shared" si="165"/>
        <v>21.849999999999998</v>
      </c>
      <c r="M3550" s="35">
        <f t="shared" si="166"/>
        <v>0</v>
      </c>
      <c r="N3550" s="35">
        <f t="shared" si="167"/>
        <v>10.35</v>
      </c>
    </row>
    <row r="3551" spans="1:14">
      <c r="A3551" s="33">
        <v>41403</v>
      </c>
      <c r="B3551" s="29">
        <v>2438</v>
      </c>
      <c r="C3551">
        <v>14</v>
      </c>
      <c r="D3551" s="34" t="s">
        <v>173</v>
      </c>
      <c r="E3551" s="34" t="s">
        <v>172</v>
      </c>
      <c r="F3551" s="35">
        <v>31.95</v>
      </c>
      <c r="G3551" s="36">
        <v>0</v>
      </c>
      <c r="H3551" s="35">
        <v>31.95</v>
      </c>
      <c r="I3551" s="35">
        <v>17.38</v>
      </c>
      <c r="J3551">
        <v>2</v>
      </c>
      <c r="K3551">
        <v>3032</v>
      </c>
      <c r="L3551" s="37">
        <f t="shared" si="165"/>
        <v>63.9</v>
      </c>
      <c r="M3551" s="35">
        <f t="shared" si="166"/>
        <v>0</v>
      </c>
      <c r="N3551" s="35">
        <f t="shared" si="167"/>
        <v>29.14</v>
      </c>
    </row>
    <row r="3552" spans="1:14">
      <c r="A3552" s="33">
        <v>41403</v>
      </c>
      <c r="B3552" s="29">
        <v>2439</v>
      </c>
      <c r="C3552">
        <v>11</v>
      </c>
      <c r="D3552" s="34" t="s">
        <v>170</v>
      </c>
      <c r="E3552" s="34" t="s">
        <v>172</v>
      </c>
      <c r="F3552" s="35">
        <v>65.95</v>
      </c>
      <c r="G3552" s="36">
        <v>0</v>
      </c>
      <c r="H3552" s="35">
        <v>65.95</v>
      </c>
      <c r="I3552" s="35">
        <v>37.97</v>
      </c>
      <c r="J3552">
        <v>3</v>
      </c>
      <c r="K3552">
        <v>3013</v>
      </c>
      <c r="L3552" s="37">
        <f t="shared" si="165"/>
        <v>197.85000000000002</v>
      </c>
      <c r="M3552" s="35">
        <f t="shared" si="166"/>
        <v>0</v>
      </c>
      <c r="N3552" s="35">
        <f t="shared" si="167"/>
        <v>83.940000000000012</v>
      </c>
    </row>
    <row r="3553" spans="1:14">
      <c r="A3553" s="33">
        <v>41403</v>
      </c>
      <c r="B3553" s="29">
        <v>2440</v>
      </c>
      <c r="C3553">
        <v>1</v>
      </c>
      <c r="D3553" s="34" t="s">
        <v>173</v>
      </c>
      <c r="E3553" s="34" t="s">
        <v>172</v>
      </c>
      <c r="F3553" s="35">
        <v>43.95</v>
      </c>
      <c r="G3553" s="36">
        <v>0</v>
      </c>
      <c r="H3553" s="35">
        <v>43.95</v>
      </c>
      <c r="I3553" s="35">
        <v>25.6</v>
      </c>
      <c r="J3553">
        <v>5</v>
      </c>
      <c r="K3553">
        <v>3021</v>
      </c>
      <c r="L3553" s="37">
        <f t="shared" si="165"/>
        <v>219.75</v>
      </c>
      <c r="M3553" s="35">
        <f t="shared" si="166"/>
        <v>0</v>
      </c>
      <c r="N3553" s="35">
        <f t="shared" si="167"/>
        <v>91.75</v>
      </c>
    </row>
    <row r="3554" spans="1:14">
      <c r="A3554" s="33">
        <v>41403</v>
      </c>
      <c r="B3554" s="29">
        <v>2441</v>
      </c>
      <c r="C3554">
        <v>28</v>
      </c>
      <c r="D3554" s="34" t="s">
        <v>170</v>
      </c>
      <c r="E3554" s="34" t="s">
        <v>172</v>
      </c>
      <c r="F3554" s="35">
        <v>0.95</v>
      </c>
      <c r="G3554" s="36">
        <v>0</v>
      </c>
      <c r="H3554" s="35">
        <v>0.95</v>
      </c>
      <c r="I3554" s="35">
        <v>0.5</v>
      </c>
      <c r="J3554">
        <v>2</v>
      </c>
      <c r="K3554">
        <v>3031</v>
      </c>
      <c r="L3554" s="37">
        <f t="shared" si="165"/>
        <v>1.9</v>
      </c>
      <c r="M3554" s="35">
        <f t="shared" si="166"/>
        <v>0</v>
      </c>
      <c r="N3554" s="35">
        <f t="shared" si="167"/>
        <v>0.89999999999999991</v>
      </c>
    </row>
    <row r="3555" spans="1:14">
      <c r="A3555" s="33">
        <v>41403</v>
      </c>
      <c r="B3555" s="29">
        <v>2442</v>
      </c>
      <c r="C3555">
        <v>12</v>
      </c>
      <c r="D3555" s="34" t="s">
        <v>173</v>
      </c>
      <c r="E3555" s="34" t="s">
        <v>172</v>
      </c>
      <c r="F3555" s="35">
        <v>47.95</v>
      </c>
      <c r="G3555" s="36">
        <v>0</v>
      </c>
      <c r="H3555" s="35">
        <v>47.95</v>
      </c>
      <c r="I3555" s="35">
        <v>20.7</v>
      </c>
      <c r="J3555">
        <v>2</v>
      </c>
      <c r="K3555">
        <v>3012</v>
      </c>
      <c r="L3555" s="37">
        <f t="shared" si="165"/>
        <v>95.9</v>
      </c>
      <c r="M3555" s="35">
        <f t="shared" si="166"/>
        <v>0</v>
      </c>
      <c r="N3555" s="35">
        <f t="shared" si="167"/>
        <v>54.500000000000007</v>
      </c>
    </row>
    <row r="3556" spans="1:14">
      <c r="A3556" s="33">
        <v>41403</v>
      </c>
      <c r="B3556" s="29">
        <v>2442</v>
      </c>
      <c r="C3556">
        <v>29</v>
      </c>
      <c r="D3556" s="34" t="s">
        <v>173</v>
      </c>
      <c r="E3556" s="34" t="s">
        <v>172</v>
      </c>
      <c r="F3556" s="35">
        <v>40.950000000000003</v>
      </c>
      <c r="G3556" s="36">
        <v>0</v>
      </c>
      <c r="H3556" s="35">
        <v>40.950000000000003</v>
      </c>
      <c r="I3556" s="35">
        <v>15.51</v>
      </c>
      <c r="J3556">
        <v>4</v>
      </c>
      <c r="K3556">
        <v>3012</v>
      </c>
      <c r="L3556" s="37">
        <f t="shared" si="165"/>
        <v>163.80000000000001</v>
      </c>
      <c r="M3556" s="35">
        <f t="shared" si="166"/>
        <v>0</v>
      </c>
      <c r="N3556" s="35">
        <f t="shared" si="167"/>
        <v>101.76000000000002</v>
      </c>
    </row>
    <row r="3557" spans="1:14">
      <c r="A3557" s="33">
        <v>41403</v>
      </c>
      <c r="B3557" s="29">
        <v>2443</v>
      </c>
      <c r="C3557">
        <v>19</v>
      </c>
      <c r="D3557" s="34" t="s">
        <v>173</v>
      </c>
      <c r="E3557" s="34" t="s">
        <v>172</v>
      </c>
      <c r="F3557" s="35">
        <v>49.95</v>
      </c>
      <c r="G3557" s="36">
        <v>0</v>
      </c>
      <c r="H3557" s="35">
        <v>49.95</v>
      </c>
      <c r="I3557" s="35">
        <v>24.77</v>
      </c>
      <c r="J3557">
        <v>10</v>
      </c>
      <c r="K3557">
        <v>3032</v>
      </c>
      <c r="L3557" s="37">
        <f t="shared" si="165"/>
        <v>499.5</v>
      </c>
      <c r="M3557" s="35">
        <f t="shared" si="166"/>
        <v>0</v>
      </c>
      <c r="N3557" s="35">
        <f t="shared" si="167"/>
        <v>251.80000000000004</v>
      </c>
    </row>
    <row r="3558" spans="1:14">
      <c r="A3558" s="33">
        <v>41403</v>
      </c>
      <c r="B3558" s="29">
        <v>2444</v>
      </c>
      <c r="C3558">
        <v>35</v>
      </c>
      <c r="D3558" s="34" t="s">
        <v>170</v>
      </c>
      <c r="E3558" s="34" t="s">
        <v>172</v>
      </c>
      <c r="F3558" s="35">
        <v>0.95</v>
      </c>
      <c r="G3558" s="36">
        <v>0</v>
      </c>
      <c r="H3558" s="35">
        <v>0.95</v>
      </c>
      <c r="I3558" s="35">
        <v>0.47</v>
      </c>
      <c r="J3558">
        <v>6</v>
      </c>
      <c r="K3558">
        <v>3023</v>
      </c>
      <c r="L3558" s="37">
        <f t="shared" si="165"/>
        <v>5.6999999999999993</v>
      </c>
      <c r="M3558" s="35">
        <f t="shared" si="166"/>
        <v>0</v>
      </c>
      <c r="N3558" s="35">
        <f t="shared" si="167"/>
        <v>2.88</v>
      </c>
    </row>
    <row r="3559" spans="1:14">
      <c r="A3559" s="33">
        <v>41403</v>
      </c>
      <c r="B3559" s="29">
        <v>2445</v>
      </c>
      <c r="C3559">
        <v>38</v>
      </c>
      <c r="D3559" s="34" t="s">
        <v>173</v>
      </c>
      <c r="E3559" s="34" t="s">
        <v>172</v>
      </c>
      <c r="F3559" s="35">
        <v>24.95</v>
      </c>
      <c r="G3559" s="36">
        <v>0</v>
      </c>
      <c r="H3559" s="35">
        <v>24.95</v>
      </c>
      <c r="I3559" s="35">
        <v>11.48</v>
      </c>
      <c r="J3559">
        <v>3</v>
      </c>
      <c r="K3559">
        <v>3030</v>
      </c>
      <c r="L3559" s="37">
        <f t="shared" si="165"/>
        <v>74.849999999999994</v>
      </c>
      <c r="M3559" s="35">
        <f t="shared" si="166"/>
        <v>0</v>
      </c>
      <c r="N3559" s="35">
        <f t="shared" si="167"/>
        <v>40.409999999999997</v>
      </c>
    </row>
    <row r="3560" spans="1:14">
      <c r="A3560" s="33">
        <v>41403</v>
      </c>
      <c r="B3560" s="29">
        <v>2446</v>
      </c>
      <c r="C3560">
        <v>18</v>
      </c>
      <c r="D3560" s="34" t="s">
        <v>170</v>
      </c>
      <c r="E3560" s="34" t="s">
        <v>172</v>
      </c>
      <c r="F3560" s="35">
        <v>54.95</v>
      </c>
      <c r="G3560" s="36">
        <v>0</v>
      </c>
      <c r="H3560" s="35">
        <v>54.95</v>
      </c>
      <c r="I3560" s="35">
        <v>26.65</v>
      </c>
      <c r="J3560">
        <v>21</v>
      </c>
      <c r="K3560">
        <v>3026</v>
      </c>
      <c r="L3560" s="37">
        <f t="shared" si="165"/>
        <v>1153.95</v>
      </c>
      <c r="M3560" s="35">
        <f t="shared" si="166"/>
        <v>0</v>
      </c>
      <c r="N3560" s="35">
        <f t="shared" si="167"/>
        <v>594.30000000000007</v>
      </c>
    </row>
    <row r="3561" spans="1:14">
      <c r="A3561" s="33">
        <v>41403</v>
      </c>
      <c r="B3561" s="29">
        <v>2446</v>
      </c>
      <c r="C3561">
        <v>19</v>
      </c>
      <c r="D3561" s="34" t="s">
        <v>170</v>
      </c>
      <c r="E3561" s="34" t="s">
        <v>172</v>
      </c>
      <c r="F3561" s="35">
        <v>49.95</v>
      </c>
      <c r="G3561" s="36">
        <v>0</v>
      </c>
      <c r="H3561" s="35">
        <v>49.95</v>
      </c>
      <c r="I3561" s="35">
        <v>24.77</v>
      </c>
      <c r="J3561">
        <v>22</v>
      </c>
      <c r="K3561">
        <v>3026</v>
      </c>
      <c r="L3561" s="37">
        <f t="shared" si="165"/>
        <v>1098.9000000000001</v>
      </c>
      <c r="M3561" s="35">
        <f t="shared" si="166"/>
        <v>0</v>
      </c>
      <c r="N3561" s="35">
        <f t="shared" si="167"/>
        <v>553.96</v>
      </c>
    </row>
    <row r="3562" spans="1:14">
      <c r="A3562" s="33">
        <v>41403</v>
      </c>
      <c r="B3562" s="29">
        <v>2447</v>
      </c>
      <c r="C3562">
        <v>31</v>
      </c>
      <c r="D3562" s="34" t="s">
        <v>170</v>
      </c>
      <c r="E3562" s="34" t="s">
        <v>172</v>
      </c>
      <c r="F3562" s="35">
        <v>0.95</v>
      </c>
      <c r="G3562" s="36">
        <v>0</v>
      </c>
      <c r="H3562" s="35">
        <v>0.95</v>
      </c>
      <c r="I3562" s="35">
        <v>0.34</v>
      </c>
      <c r="J3562">
        <v>15</v>
      </c>
      <c r="K3562">
        <v>3030</v>
      </c>
      <c r="L3562" s="37">
        <f t="shared" si="165"/>
        <v>14.25</v>
      </c>
      <c r="M3562" s="35">
        <f t="shared" si="166"/>
        <v>0</v>
      </c>
      <c r="N3562" s="35">
        <f t="shared" si="167"/>
        <v>9.1499999999999986</v>
      </c>
    </row>
    <row r="3563" spans="1:14">
      <c r="A3563" s="33">
        <v>41403</v>
      </c>
      <c r="B3563" s="29">
        <v>2448</v>
      </c>
      <c r="C3563">
        <v>14</v>
      </c>
      <c r="D3563" s="34" t="s">
        <v>173</v>
      </c>
      <c r="E3563" s="34" t="s">
        <v>172</v>
      </c>
      <c r="F3563" s="35">
        <v>31.95</v>
      </c>
      <c r="G3563" s="36">
        <v>0</v>
      </c>
      <c r="H3563" s="35">
        <v>31.95</v>
      </c>
      <c r="I3563" s="35">
        <v>17.38</v>
      </c>
      <c r="J3563">
        <v>1</v>
      </c>
      <c r="K3563">
        <v>3029</v>
      </c>
      <c r="L3563" s="37">
        <f t="shared" si="165"/>
        <v>31.95</v>
      </c>
      <c r="M3563" s="35">
        <f t="shared" si="166"/>
        <v>0</v>
      </c>
      <c r="N3563" s="35">
        <f t="shared" si="167"/>
        <v>14.57</v>
      </c>
    </row>
    <row r="3564" spans="1:14">
      <c r="A3564" s="33">
        <v>41403</v>
      </c>
      <c r="B3564" s="29">
        <v>2448</v>
      </c>
      <c r="C3564">
        <v>5</v>
      </c>
      <c r="D3564" s="34" t="s">
        <v>173</v>
      </c>
      <c r="E3564" s="34" t="s">
        <v>172</v>
      </c>
      <c r="F3564" s="35">
        <v>24.95</v>
      </c>
      <c r="G3564" s="36">
        <v>0</v>
      </c>
      <c r="H3564" s="35">
        <v>24.95</v>
      </c>
      <c r="I3564" s="35">
        <v>12.27</v>
      </c>
      <c r="J3564">
        <v>5</v>
      </c>
      <c r="K3564">
        <v>3029</v>
      </c>
      <c r="L3564" s="37">
        <f t="shared" si="165"/>
        <v>124.75</v>
      </c>
      <c r="M3564" s="35">
        <f t="shared" si="166"/>
        <v>0</v>
      </c>
      <c r="N3564" s="35">
        <f t="shared" si="167"/>
        <v>63.4</v>
      </c>
    </row>
    <row r="3565" spans="1:14">
      <c r="A3565" s="33">
        <v>41403</v>
      </c>
      <c r="B3565" s="29">
        <v>2448</v>
      </c>
      <c r="C3565">
        <v>14</v>
      </c>
      <c r="D3565" s="34" t="s">
        <v>173</v>
      </c>
      <c r="E3565" s="34" t="s">
        <v>172</v>
      </c>
      <c r="F3565" s="35">
        <v>31.95</v>
      </c>
      <c r="G3565" s="36">
        <v>0</v>
      </c>
      <c r="H3565" s="35">
        <v>31.95</v>
      </c>
      <c r="I3565" s="35">
        <v>17.38</v>
      </c>
      <c r="J3565">
        <v>2</v>
      </c>
      <c r="K3565">
        <v>3029</v>
      </c>
      <c r="L3565" s="37">
        <f t="shared" si="165"/>
        <v>63.9</v>
      </c>
      <c r="M3565" s="35">
        <f t="shared" si="166"/>
        <v>0</v>
      </c>
      <c r="N3565" s="35">
        <f t="shared" si="167"/>
        <v>29.14</v>
      </c>
    </row>
    <row r="3566" spans="1:14">
      <c r="A3566" s="33">
        <v>41403</v>
      </c>
      <c r="B3566" s="29">
        <v>2449</v>
      </c>
      <c r="C3566">
        <v>32</v>
      </c>
      <c r="D3566" s="34" t="s">
        <v>170</v>
      </c>
      <c r="E3566" s="34" t="s">
        <v>172</v>
      </c>
      <c r="F3566" s="35">
        <v>22.95</v>
      </c>
      <c r="G3566" s="36">
        <v>0.1</v>
      </c>
      <c r="H3566" s="35">
        <v>20.66</v>
      </c>
      <c r="I3566" s="35">
        <v>11.78</v>
      </c>
      <c r="J3566">
        <v>5</v>
      </c>
      <c r="K3566">
        <v>3022</v>
      </c>
      <c r="L3566" s="37">
        <f t="shared" si="165"/>
        <v>103.3</v>
      </c>
      <c r="M3566" s="35">
        <f t="shared" si="166"/>
        <v>2.2899999999999991</v>
      </c>
      <c r="N3566" s="35">
        <f t="shared" si="167"/>
        <v>44.400000000000006</v>
      </c>
    </row>
    <row r="3567" spans="1:14">
      <c r="A3567" s="33">
        <v>41403</v>
      </c>
      <c r="B3567" s="29">
        <v>2449</v>
      </c>
      <c r="C3567">
        <v>19</v>
      </c>
      <c r="D3567" s="34" t="s">
        <v>170</v>
      </c>
      <c r="E3567" s="34" t="s">
        <v>172</v>
      </c>
      <c r="F3567" s="35">
        <v>49.95</v>
      </c>
      <c r="G3567" s="36">
        <v>0</v>
      </c>
      <c r="H3567" s="35">
        <v>49.95</v>
      </c>
      <c r="I3567" s="35">
        <v>24.77</v>
      </c>
      <c r="J3567">
        <v>22</v>
      </c>
      <c r="K3567">
        <v>3022</v>
      </c>
      <c r="L3567" s="37">
        <f t="shared" si="165"/>
        <v>1098.9000000000001</v>
      </c>
      <c r="M3567" s="35">
        <f t="shared" si="166"/>
        <v>0</v>
      </c>
      <c r="N3567" s="35">
        <f t="shared" si="167"/>
        <v>553.96</v>
      </c>
    </row>
    <row r="3568" spans="1:14">
      <c r="A3568" s="33">
        <v>41403</v>
      </c>
      <c r="B3568" s="29">
        <v>2450</v>
      </c>
      <c r="C3568">
        <v>43</v>
      </c>
      <c r="D3568" s="34" t="s">
        <v>173</v>
      </c>
      <c r="E3568" s="34" t="s">
        <v>172</v>
      </c>
      <c r="F3568" s="35">
        <v>11.95</v>
      </c>
      <c r="G3568" s="36">
        <v>0</v>
      </c>
      <c r="H3568" s="35">
        <v>11.95</v>
      </c>
      <c r="I3568" s="35">
        <v>3.32</v>
      </c>
      <c r="J3568">
        <v>9</v>
      </c>
      <c r="K3568">
        <v>3032</v>
      </c>
      <c r="L3568" s="37">
        <f t="shared" si="165"/>
        <v>107.55</v>
      </c>
      <c r="M3568" s="35">
        <f t="shared" si="166"/>
        <v>0</v>
      </c>
      <c r="N3568" s="35">
        <f t="shared" si="167"/>
        <v>77.669999999999987</v>
      </c>
    </row>
    <row r="3569" spans="1:14">
      <c r="A3569" s="33">
        <v>41403</v>
      </c>
      <c r="B3569" s="29">
        <v>2451</v>
      </c>
      <c r="C3569">
        <v>18</v>
      </c>
      <c r="D3569" s="34" t="s">
        <v>170</v>
      </c>
      <c r="E3569" s="34" t="s">
        <v>172</v>
      </c>
      <c r="F3569" s="35">
        <v>54.95</v>
      </c>
      <c r="G3569" s="36">
        <v>0.1</v>
      </c>
      <c r="H3569" s="35">
        <v>49.46</v>
      </c>
      <c r="I3569" s="35">
        <v>26.65</v>
      </c>
      <c r="J3569">
        <v>10</v>
      </c>
      <c r="K3569">
        <v>3024</v>
      </c>
      <c r="L3569" s="37">
        <f t="shared" si="165"/>
        <v>494.6</v>
      </c>
      <c r="M3569" s="35">
        <f t="shared" si="166"/>
        <v>5.490000000000002</v>
      </c>
      <c r="N3569" s="35">
        <f t="shared" si="167"/>
        <v>228.10000000000002</v>
      </c>
    </row>
    <row r="3570" spans="1:14">
      <c r="A3570" s="33">
        <v>41403</v>
      </c>
      <c r="B3570" s="29">
        <v>2452</v>
      </c>
      <c r="C3570">
        <v>28</v>
      </c>
      <c r="D3570" s="34" t="s">
        <v>173</v>
      </c>
      <c r="E3570" s="34" t="s">
        <v>172</v>
      </c>
      <c r="F3570" s="35">
        <v>0.95</v>
      </c>
      <c r="G3570" s="36">
        <v>0</v>
      </c>
      <c r="H3570" s="35">
        <v>0.95</v>
      </c>
      <c r="I3570" s="35">
        <v>0.5</v>
      </c>
      <c r="J3570">
        <v>27</v>
      </c>
      <c r="K3570">
        <v>3023</v>
      </c>
      <c r="L3570" s="37">
        <f t="shared" si="165"/>
        <v>25.65</v>
      </c>
      <c r="M3570" s="35">
        <f t="shared" si="166"/>
        <v>0</v>
      </c>
      <c r="N3570" s="35">
        <f t="shared" si="167"/>
        <v>12.149999999999999</v>
      </c>
    </row>
    <row r="3571" spans="1:14">
      <c r="A3571" s="33">
        <v>41403</v>
      </c>
      <c r="B3571" s="29">
        <v>2453</v>
      </c>
      <c r="C3571">
        <v>37</v>
      </c>
      <c r="D3571" s="34" t="s">
        <v>173</v>
      </c>
      <c r="E3571" s="34" t="s">
        <v>172</v>
      </c>
      <c r="F3571" s="35">
        <v>24.95</v>
      </c>
      <c r="G3571" s="36">
        <v>0</v>
      </c>
      <c r="H3571" s="35">
        <v>24.95</v>
      </c>
      <c r="I3571" s="35">
        <v>9.3800000000000008</v>
      </c>
      <c r="J3571">
        <v>10</v>
      </c>
      <c r="K3571">
        <v>3015</v>
      </c>
      <c r="L3571" s="37">
        <f t="shared" si="165"/>
        <v>249.5</v>
      </c>
      <c r="M3571" s="35">
        <f t="shared" si="166"/>
        <v>0</v>
      </c>
      <c r="N3571" s="35">
        <f t="shared" si="167"/>
        <v>155.69999999999999</v>
      </c>
    </row>
    <row r="3572" spans="1:14">
      <c r="A3572" s="33">
        <v>41403</v>
      </c>
      <c r="B3572" s="29">
        <v>2454</v>
      </c>
      <c r="C3572">
        <v>14</v>
      </c>
      <c r="D3572" s="34" t="s">
        <v>170</v>
      </c>
      <c r="E3572" s="34" t="s">
        <v>172</v>
      </c>
      <c r="F3572" s="35">
        <v>31.95</v>
      </c>
      <c r="G3572" s="36">
        <v>0</v>
      </c>
      <c r="H3572" s="35">
        <v>31.95</v>
      </c>
      <c r="I3572" s="35">
        <v>17.38</v>
      </c>
      <c r="J3572">
        <v>2</v>
      </c>
      <c r="K3572">
        <v>3016</v>
      </c>
      <c r="L3572" s="37">
        <f t="shared" si="165"/>
        <v>63.9</v>
      </c>
      <c r="M3572" s="35">
        <f t="shared" si="166"/>
        <v>0</v>
      </c>
      <c r="N3572" s="35">
        <f t="shared" si="167"/>
        <v>29.14</v>
      </c>
    </row>
    <row r="3573" spans="1:14">
      <c r="A3573" s="33">
        <v>41403</v>
      </c>
      <c r="B3573" s="29">
        <v>2455</v>
      </c>
      <c r="C3573">
        <v>1</v>
      </c>
      <c r="D3573" s="34" t="s">
        <v>173</v>
      </c>
      <c r="E3573" s="34" t="s">
        <v>172</v>
      </c>
      <c r="F3573" s="35">
        <v>43.95</v>
      </c>
      <c r="G3573" s="36">
        <v>0</v>
      </c>
      <c r="H3573" s="35">
        <v>43.95</v>
      </c>
      <c r="I3573" s="35">
        <v>25.6</v>
      </c>
      <c r="J3573">
        <v>10</v>
      </c>
      <c r="K3573">
        <v>3014</v>
      </c>
      <c r="L3573" s="37">
        <f t="shared" si="165"/>
        <v>439.5</v>
      </c>
      <c r="M3573" s="35">
        <f t="shared" si="166"/>
        <v>0</v>
      </c>
      <c r="N3573" s="35">
        <f t="shared" si="167"/>
        <v>183.5</v>
      </c>
    </row>
    <row r="3574" spans="1:14">
      <c r="A3574" s="33">
        <v>41403</v>
      </c>
      <c r="B3574" s="29">
        <v>2456</v>
      </c>
      <c r="C3574">
        <v>22</v>
      </c>
      <c r="D3574" s="34" t="s">
        <v>170</v>
      </c>
      <c r="E3574" s="34" t="s">
        <v>172</v>
      </c>
      <c r="F3574" s="35">
        <v>0.95</v>
      </c>
      <c r="G3574" s="36">
        <v>0</v>
      </c>
      <c r="H3574" s="35">
        <v>0.95</v>
      </c>
      <c r="I3574" s="35">
        <v>0.56999999999999995</v>
      </c>
      <c r="J3574">
        <v>12</v>
      </c>
      <c r="K3574">
        <v>3032</v>
      </c>
      <c r="L3574" s="37">
        <f t="shared" si="165"/>
        <v>11.399999999999999</v>
      </c>
      <c r="M3574" s="35">
        <f t="shared" si="166"/>
        <v>0</v>
      </c>
      <c r="N3574" s="35">
        <f t="shared" si="167"/>
        <v>4.5600000000000005</v>
      </c>
    </row>
    <row r="3575" spans="1:14">
      <c r="A3575" s="33">
        <v>41403</v>
      </c>
      <c r="B3575" s="29">
        <v>2457</v>
      </c>
      <c r="C3575">
        <v>43</v>
      </c>
      <c r="D3575" s="34" t="s">
        <v>170</v>
      </c>
      <c r="E3575" s="34" t="s">
        <v>172</v>
      </c>
      <c r="F3575" s="35">
        <v>11.95</v>
      </c>
      <c r="G3575" s="36">
        <v>0</v>
      </c>
      <c r="H3575" s="35">
        <v>11.95</v>
      </c>
      <c r="I3575" s="35">
        <v>3.32</v>
      </c>
      <c r="J3575">
        <v>1</v>
      </c>
      <c r="K3575">
        <v>3015</v>
      </c>
      <c r="L3575" s="37">
        <f t="shared" si="165"/>
        <v>11.95</v>
      </c>
      <c r="M3575" s="35">
        <f t="shared" si="166"/>
        <v>0</v>
      </c>
      <c r="N3575" s="35">
        <f t="shared" si="167"/>
        <v>8.629999999999999</v>
      </c>
    </row>
    <row r="3576" spans="1:14">
      <c r="A3576" s="33">
        <v>41403</v>
      </c>
      <c r="B3576" s="29">
        <v>2458</v>
      </c>
      <c r="C3576">
        <v>25</v>
      </c>
      <c r="D3576" s="34" t="s">
        <v>173</v>
      </c>
      <c r="E3576" s="34" t="s">
        <v>172</v>
      </c>
      <c r="F3576" s="35">
        <v>0.95</v>
      </c>
      <c r="G3576" s="36">
        <v>0</v>
      </c>
      <c r="H3576" s="35">
        <v>0.95</v>
      </c>
      <c r="I3576" s="35">
        <v>0.35</v>
      </c>
      <c r="J3576">
        <v>4</v>
      </c>
      <c r="K3576">
        <v>3010</v>
      </c>
      <c r="L3576" s="37">
        <f t="shared" si="165"/>
        <v>3.8</v>
      </c>
      <c r="M3576" s="35">
        <f t="shared" si="166"/>
        <v>0</v>
      </c>
      <c r="N3576" s="35">
        <f t="shared" si="167"/>
        <v>2.4</v>
      </c>
    </row>
    <row r="3577" spans="1:14">
      <c r="A3577" s="33">
        <v>41403</v>
      </c>
      <c r="B3577" s="29">
        <v>2459</v>
      </c>
      <c r="C3577">
        <v>4</v>
      </c>
      <c r="D3577" s="34" t="s">
        <v>173</v>
      </c>
      <c r="E3577" s="34" t="s">
        <v>172</v>
      </c>
      <c r="F3577" s="35">
        <v>73.95</v>
      </c>
      <c r="G3577" s="36">
        <v>0</v>
      </c>
      <c r="H3577" s="35">
        <v>73.95</v>
      </c>
      <c r="I3577" s="35">
        <v>38.86</v>
      </c>
      <c r="J3577">
        <v>2</v>
      </c>
      <c r="K3577">
        <v>3032</v>
      </c>
      <c r="L3577" s="37">
        <f t="shared" si="165"/>
        <v>147.9</v>
      </c>
      <c r="M3577" s="35">
        <f t="shared" si="166"/>
        <v>0</v>
      </c>
      <c r="N3577" s="35">
        <f t="shared" si="167"/>
        <v>70.180000000000007</v>
      </c>
    </row>
    <row r="3578" spans="1:14">
      <c r="A3578" s="33">
        <v>41403</v>
      </c>
      <c r="B3578" s="29">
        <v>2460</v>
      </c>
      <c r="C3578">
        <v>11</v>
      </c>
      <c r="D3578" s="34" t="s">
        <v>173</v>
      </c>
      <c r="E3578" s="34" t="s">
        <v>172</v>
      </c>
      <c r="F3578" s="35">
        <v>65.95</v>
      </c>
      <c r="G3578" s="36">
        <v>0</v>
      </c>
      <c r="H3578" s="35">
        <v>65.95</v>
      </c>
      <c r="I3578" s="35">
        <v>37.97</v>
      </c>
      <c r="J3578">
        <v>10</v>
      </c>
      <c r="K3578">
        <v>3013</v>
      </c>
      <c r="L3578" s="37">
        <f t="shared" si="165"/>
        <v>659.5</v>
      </c>
      <c r="M3578" s="35">
        <f t="shared" si="166"/>
        <v>0</v>
      </c>
      <c r="N3578" s="35">
        <f t="shared" si="167"/>
        <v>279.80000000000007</v>
      </c>
    </row>
    <row r="3579" spans="1:14">
      <c r="A3579" s="33">
        <v>41403</v>
      </c>
      <c r="B3579" s="29">
        <v>2461</v>
      </c>
      <c r="C3579">
        <v>20</v>
      </c>
      <c r="D3579" s="34" t="s">
        <v>170</v>
      </c>
      <c r="E3579" s="34" t="s">
        <v>172</v>
      </c>
      <c r="F3579" s="35">
        <v>16.95</v>
      </c>
      <c r="G3579" s="36">
        <v>0</v>
      </c>
      <c r="H3579" s="35">
        <v>16.95</v>
      </c>
      <c r="I3579" s="35">
        <v>6.76</v>
      </c>
      <c r="J3579">
        <v>2</v>
      </c>
      <c r="K3579">
        <v>3013</v>
      </c>
      <c r="L3579" s="37">
        <f t="shared" si="165"/>
        <v>33.9</v>
      </c>
      <c r="M3579" s="35">
        <f t="shared" si="166"/>
        <v>0</v>
      </c>
      <c r="N3579" s="35">
        <f t="shared" si="167"/>
        <v>20.38</v>
      </c>
    </row>
    <row r="3580" spans="1:14">
      <c r="A3580" s="33">
        <v>41403</v>
      </c>
      <c r="B3580" s="29">
        <v>2461</v>
      </c>
      <c r="C3580">
        <v>13</v>
      </c>
      <c r="D3580" s="34" t="s">
        <v>170</v>
      </c>
      <c r="E3580" s="34" t="s">
        <v>172</v>
      </c>
      <c r="F3580" s="35">
        <v>26.95</v>
      </c>
      <c r="G3580" s="36">
        <v>0</v>
      </c>
      <c r="H3580" s="35">
        <v>26.95</v>
      </c>
      <c r="I3580" s="35">
        <v>13.26</v>
      </c>
      <c r="J3580">
        <v>5</v>
      </c>
      <c r="K3580">
        <v>3013</v>
      </c>
      <c r="L3580" s="37">
        <f t="shared" si="165"/>
        <v>134.75</v>
      </c>
      <c r="M3580" s="35">
        <f t="shared" si="166"/>
        <v>0</v>
      </c>
      <c r="N3580" s="35">
        <f t="shared" si="167"/>
        <v>68.45</v>
      </c>
    </row>
    <row r="3581" spans="1:14">
      <c r="A3581" s="33">
        <v>41403</v>
      </c>
      <c r="B3581" s="29">
        <v>2461</v>
      </c>
      <c r="C3581">
        <v>14</v>
      </c>
      <c r="D3581" s="34" t="s">
        <v>170</v>
      </c>
      <c r="E3581" s="34" t="s">
        <v>172</v>
      </c>
      <c r="F3581" s="35">
        <v>31.95</v>
      </c>
      <c r="G3581" s="36">
        <v>0</v>
      </c>
      <c r="H3581" s="35">
        <v>31.95</v>
      </c>
      <c r="I3581" s="35">
        <v>17.38</v>
      </c>
      <c r="J3581">
        <v>1</v>
      </c>
      <c r="K3581">
        <v>3013</v>
      </c>
      <c r="L3581" s="37">
        <f t="shared" si="165"/>
        <v>31.95</v>
      </c>
      <c r="M3581" s="35">
        <f t="shared" si="166"/>
        <v>0</v>
      </c>
      <c r="N3581" s="35">
        <f t="shared" si="167"/>
        <v>14.57</v>
      </c>
    </row>
    <row r="3582" spans="1:14">
      <c r="A3582" s="33">
        <v>41403</v>
      </c>
      <c r="B3582" s="29">
        <v>2461</v>
      </c>
      <c r="C3582">
        <v>18</v>
      </c>
      <c r="D3582" s="34" t="s">
        <v>170</v>
      </c>
      <c r="E3582" s="34" t="s">
        <v>172</v>
      </c>
      <c r="F3582" s="35">
        <v>54.95</v>
      </c>
      <c r="G3582" s="36">
        <v>0</v>
      </c>
      <c r="H3582" s="35">
        <v>54.95</v>
      </c>
      <c r="I3582" s="35">
        <v>26.65</v>
      </c>
      <c r="J3582">
        <v>6</v>
      </c>
      <c r="K3582">
        <v>3013</v>
      </c>
      <c r="L3582" s="37">
        <f t="shared" si="165"/>
        <v>329.70000000000005</v>
      </c>
      <c r="M3582" s="35">
        <f t="shared" si="166"/>
        <v>0</v>
      </c>
      <c r="N3582" s="35">
        <f t="shared" si="167"/>
        <v>169.8</v>
      </c>
    </row>
    <row r="3583" spans="1:14">
      <c r="A3583" s="33">
        <v>41403</v>
      </c>
      <c r="B3583" s="29">
        <v>2461</v>
      </c>
      <c r="C3583">
        <v>33</v>
      </c>
      <c r="D3583" s="34" t="s">
        <v>170</v>
      </c>
      <c r="E3583" s="34" t="s">
        <v>172</v>
      </c>
      <c r="F3583" s="35">
        <v>19.95</v>
      </c>
      <c r="G3583" s="36">
        <v>0</v>
      </c>
      <c r="H3583" s="35">
        <v>19.95</v>
      </c>
      <c r="I3583" s="35">
        <v>9.7799999999999994</v>
      </c>
      <c r="J3583">
        <v>14</v>
      </c>
      <c r="K3583">
        <v>3013</v>
      </c>
      <c r="L3583" s="37">
        <f t="shared" si="165"/>
        <v>279.3</v>
      </c>
      <c r="M3583" s="35">
        <f t="shared" si="166"/>
        <v>0</v>
      </c>
      <c r="N3583" s="35">
        <f t="shared" si="167"/>
        <v>142.38</v>
      </c>
    </row>
    <row r="3584" spans="1:14">
      <c r="A3584" s="33">
        <v>41403</v>
      </c>
      <c r="B3584" s="29">
        <v>2462</v>
      </c>
      <c r="C3584">
        <v>11</v>
      </c>
      <c r="D3584" s="34" t="s">
        <v>173</v>
      </c>
      <c r="E3584" s="34" t="s">
        <v>172</v>
      </c>
      <c r="F3584" s="35">
        <v>65.95</v>
      </c>
      <c r="G3584" s="36">
        <v>0</v>
      </c>
      <c r="H3584" s="35">
        <v>65.95</v>
      </c>
      <c r="I3584" s="35">
        <v>37.97</v>
      </c>
      <c r="J3584">
        <v>12</v>
      </c>
      <c r="K3584">
        <v>3025</v>
      </c>
      <c r="L3584" s="37">
        <f t="shared" si="165"/>
        <v>791.40000000000009</v>
      </c>
      <c r="M3584" s="35">
        <f t="shared" si="166"/>
        <v>0</v>
      </c>
      <c r="N3584" s="35">
        <f t="shared" si="167"/>
        <v>335.76000000000005</v>
      </c>
    </row>
    <row r="3585" spans="1:14">
      <c r="A3585" s="33">
        <v>41403</v>
      </c>
      <c r="B3585" s="29">
        <v>2463</v>
      </c>
      <c r="C3585">
        <v>5</v>
      </c>
      <c r="D3585" s="34" t="s">
        <v>170</v>
      </c>
      <c r="E3585" s="34" t="s">
        <v>172</v>
      </c>
      <c r="F3585" s="35">
        <v>24.95</v>
      </c>
      <c r="G3585" s="36">
        <v>0</v>
      </c>
      <c r="H3585" s="35">
        <v>24.95</v>
      </c>
      <c r="I3585" s="35">
        <v>12.27</v>
      </c>
      <c r="J3585">
        <v>8</v>
      </c>
      <c r="K3585">
        <v>3029</v>
      </c>
      <c r="L3585" s="37">
        <f t="shared" si="165"/>
        <v>199.6</v>
      </c>
      <c r="M3585" s="35">
        <f t="shared" si="166"/>
        <v>0</v>
      </c>
      <c r="N3585" s="35">
        <f t="shared" si="167"/>
        <v>101.44</v>
      </c>
    </row>
    <row r="3586" spans="1:14">
      <c r="A3586" s="33">
        <v>41404</v>
      </c>
      <c r="B3586" s="29">
        <v>2464</v>
      </c>
      <c r="C3586">
        <v>30</v>
      </c>
      <c r="D3586" s="34" t="s">
        <v>169</v>
      </c>
      <c r="E3586" s="34" t="s">
        <v>172</v>
      </c>
      <c r="F3586" s="35">
        <v>10.95</v>
      </c>
      <c r="G3586" s="36">
        <v>0</v>
      </c>
      <c r="H3586" s="35">
        <v>10.95</v>
      </c>
      <c r="I3586" s="35">
        <v>4.8</v>
      </c>
      <c r="J3586">
        <v>17</v>
      </c>
      <c r="K3586">
        <v>3015</v>
      </c>
      <c r="L3586" s="37">
        <f t="shared" si="165"/>
        <v>186.14999999999998</v>
      </c>
      <c r="M3586" s="35">
        <f t="shared" si="166"/>
        <v>0</v>
      </c>
      <c r="N3586" s="35">
        <f t="shared" si="167"/>
        <v>104.55</v>
      </c>
    </row>
    <row r="3587" spans="1:14">
      <c r="A3587" s="33">
        <v>41404</v>
      </c>
      <c r="B3587" s="29">
        <v>2465</v>
      </c>
      <c r="C3587">
        <v>40</v>
      </c>
      <c r="D3587" s="34" t="s">
        <v>170</v>
      </c>
      <c r="E3587" s="34" t="s">
        <v>172</v>
      </c>
      <c r="F3587" s="35">
        <v>16.95</v>
      </c>
      <c r="G3587" s="36">
        <v>0</v>
      </c>
      <c r="H3587" s="35">
        <v>16.95</v>
      </c>
      <c r="I3587" s="35">
        <v>6.53</v>
      </c>
      <c r="J3587">
        <v>24</v>
      </c>
      <c r="K3587">
        <v>3018</v>
      </c>
      <c r="L3587" s="37">
        <f t="shared" ref="L3587:L3650" si="168">H3587*J3587</f>
        <v>406.79999999999995</v>
      </c>
      <c r="M3587" s="35">
        <f t="shared" ref="M3587:M3650" si="169">F3587-H3587</f>
        <v>0</v>
      </c>
      <c r="N3587" s="35">
        <f t="shared" ref="N3587:N3650" si="170">(H3587-I3587)*J3587</f>
        <v>250.07999999999996</v>
      </c>
    </row>
    <row r="3588" spans="1:14">
      <c r="A3588" s="33">
        <v>41404</v>
      </c>
      <c r="B3588" s="29">
        <v>2466</v>
      </c>
      <c r="C3588">
        <v>41</v>
      </c>
      <c r="D3588" s="34" t="s">
        <v>170</v>
      </c>
      <c r="E3588" s="34" t="s">
        <v>172</v>
      </c>
      <c r="F3588" s="35">
        <v>18.95</v>
      </c>
      <c r="G3588" s="36">
        <v>0.1</v>
      </c>
      <c r="H3588" s="35">
        <v>17.059999999999999</v>
      </c>
      <c r="I3588" s="35">
        <v>9.98</v>
      </c>
      <c r="J3588">
        <v>10</v>
      </c>
      <c r="K3588">
        <v>3015</v>
      </c>
      <c r="L3588" s="37">
        <f t="shared" si="168"/>
        <v>170.6</v>
      </c>
      <c r="M3588" s="35">
        <f t="shared" si="169"/>
        <v>1.8900000000000006</v>
      </c>
      <c r="N3588" s="35">
        <f t="shared" si="170"/>
        <v>70.799999999999983</v>
      </c>
    </row>
    <row r="3589" spans="1:14">
      <c r="A3589" s="33">
        <v>41404</v>
      </c>
      <c r="B3589" s="29">
        <v>2467</v>
      </c>
      <c r="C3589">
        <v>1</v>
      </c>
      <c r="D3589" s="34" t="s">
        <v>169</v>
      </c>
      <c r="E3589" s="34" t="s">
        <v>172</v>
      </c>
      <c r="F3589" s="35">
        <v>43.95</v>
      </c>
      <c r="G3589" s="36">
        <v>0</v>
      </c>
      <c r="H3589" s="35">
        <v>43.95</v>
      </c>
      <c r="I3589" s="35">
        <v>25.6</v>
      </c>
      <c r="J3589">
        <v>12</v>
      </c>
      <c r="K3589">
        <v>3014</v>
      </c>
      <c r="L3589" s="37">
        <f t="shared" si="168"/>
        <v>527.40000000000009</v>
      </c>
      <c r="M3589" s="35">
        <f t="shared" si="169"/>
        <v>0</v>
      </c>
      <c r="N3589" s="35">
        <f t="shared" si="170"/>
        <v>220.20000000000002</v>
      </c>
    </row>
    <row r="3590" spans="1:14">
      <c r="A3590" s="33">
        <v>41404</v>
      </c>
      <c r="B3590" s="29">
        <v>2467</v>
      </c>
      <c r="C3590">
        <v>2</v>
      </c>
      <c r="D3590" s="34" t="s">
        <v>169</v>
      </c>
      <c r="E3590" s="34" t="s">
        <v>172</v>
      </c>
      <c r="F3590" s="35">
        <v>44.95</v>
      </c>
      <c r="G3590" s="36">
        <v>0</v>
      </c>
      <c r="H3590" s="35">
        <v>44.95</v>
      </c>
      <c r="I3590" s="35">
        <v>27.95</v>
      </c>
      <c r="J3590">
        <v>8</v>
      </c>
      <c r="K3590">
        <v>3014</v>
      </c>
      <c r="L3590" s="37">
        <f t="shared" si="168"/>
        <v>359.6</v>
      </c>
      <c r="M3590" s="35">
        <f t="shared" si="169"/>
        <v>0</v>
      </c>
      <c r="N3590" s="35">
        <f t="shared" si="170"/>
        <v>136.00000000000003</v>
      </c>
    </row>
    <row r="3591" spans="1:14">
      <c r="A3591" s="33">
        <v>41404</v>
      </c>
      <c r="B3591" s="29">
        <v>2468</v>
      </c>
      <c r="C3591">
        <v>43</v>
      </c>
      <c r="D3591" s="34" t="s">
        <v>170</v>
      </c>
      <c r="E3591" s="34" t="s">
        <v>172</v>
      </c>
      <c r="F3591" s="35">
        <v>11.95</v>
      </c>
      <c r="G3591" s="36">
        <v>0.2</v>
      </c>
      <c r="H3591" s="35">
        <v>9.56</v>
      </c>
      <c r="I3591" s="35">
        <v>3.32</v>
      </c>
      <c r="J3591">
        <v>6</v>
      </c>
      <c r="K3591">
        <v>3024</v>
      </c>
      <c r="L3591" s="37">
        <f t="shared" si="168"/>
        <v>57.36</v>
      </c>
      <c r="M3591" s="35">
        <f t="shared" si="169"/>
        <v>2.3899999999999988</v>
      </c>
      <c r="N3591" s="35">
        <f t="shared" si="170"/>
        <v>37.44</v>
      </c>
    </row>
    <row r="3592" spans="1:14">
      <c r="A3592" s="33">
        <v>41404</v>
      </c>
      <c r="B3592" s="29">
        <v>2469</v>
      </c>
      <c r="C3592">
        <v>11</v>
      </c>
      <c r="D3592" s="34" t="s">
        <v>169</v>
      </c>
      <c r="E3592" s="34" t="s">
        <v>172</v>
      </c>
      <c r="F3592" s="35">
        <v>65.95</v>
      </c>
      <c r="G3592" s="36">
        <v>0</v>
      </c>
      <c r="H3592" s="35">
        <v>65.95</v>
      </c>
      <c r="I3592" s="35">
        <v>37.97</v>
      </c>
      <c r="J3592">
        <v>3</v>
      </c>
      <c r="K3592">
        <v>3016</v>
      </c>
      <c r="L3592" s="37">
        <f t="shared" si="168"/>
        <v>197.85000000000002</v>
      </c>
      <c r="M3592" s="35">
        <f t="shared" si="169"/>
        <v>0</v>
      </c>
      <c r="N3592" s="35">
        <f t="shared" si="170"/>
        <v>83.940000000000012</v>
      </c>
    </row>
    <row r="3593" spans="1:14">
      <c r="A3593" s="33">
        <v>41404</v>
      </c>
      <c r="B3593" s="29">
        <v>2469</v>
      </c>
      <c r="C3593">
        <v>39</v>
      </c>
      <c r="D3593" s="34" t="s">
        <v>169</v>
      </c>
      <c r="E3593" s="34" t="s">
        <v>172</v>
      </c>
      <c r="F3593" s="35">
        <v>26.95</v>
      </c>
      <c r="G3593" s="36">
        <v>0.1</v>
      </c>
      <c r="H3593" s="35">
        <v>24.26</v>
      </c>
      <c r="I3593" s="35">
        <v>12.24</v>
      </c>
      <c r="J3593">
        <v>18</v>
      </c>
      <c r="K3593">
        <v>3016</v>
      </c>
      <c r="L3593" s="37">
        <f t="shared" si="168"/>
        <v>436.68</v>
      </c>
      <c r="M3593" s="35">
        <f t="shared" si="169"/>
        <v>2.6899999999999977</v>
      </c>
      <c r="N3593" s="35">
        <f t="shared" si="170"/>
        <v>216.36</v>
      </c>
    </row>
    <row r="3594" spans="1:14">
      <c r="A3594" s="33">
        <v>41404</v>
      </c>
      <c r="B3594" s="29">
        <v>2470</v>
      </c>
      <c r="C3594">
        <v>21</v>
      </c>
      <c r="D3594" s="34" t="s">
        <v>170</v>
      </c>
      <c r="E3594" s="34" t="s">
        <v>172</v>
      </c>
      <c r="F3594" s="35">
        <v>26.95</v>
      </c>
      <c r="G3594" s="36">
        <v>0</v>
      </c>
      <c r="H3594" s="35">
        <v>26.95</v>
      </c>
      <c r="I3594" s="35">
        <v>12.42</v>
      </c>
      <c r="J3594">
        <v>11</v>
      </c>
      <c r="K3594">
        <v>3022</v>
      </c>
      <c r="L3594" s="37">
        <f t="shared" si="168"/>
        <v>296.45</v>
      </c>
      <c r="M3594" s="35">
        <f t="shared" si="169"/>
        <v>0</v>
      </c>
      <c r="N3594" s="35">
        <f t="shared" si="170"/>
        <v>159.82999999999998</v>
      </c>
    </row>
    <row r="3595" spans="1:14">
      <c r="A3595" s="33">
        <v>41405</v>
      </c>
      <c r="B3595" s="29">
        <v>2471</v>
      </c>
      <c r="C3595">
        <v>26</v>
      </c>
      <c r="D3595" s="34" t="s">
        <v>173</v>
      </c>
      <c r="E3595" s="34" t="s">
        <v>168</v>
      </c>
      <c r="F3595" s="35">
        <v>0.95</v>
      </c>
      <c r="G3595" s="36">
        <v>0</v>
      </c>
      <c r="H3595" s="35">
        <v>0.95</v>
      </c>
      <c r="I3595" s="35">
        <v>0.42</v>
      </c>
      <c r="J3595">
        <v>8</v>
      </c>
      <c r="K3595">
        <v>3019</v>
      </c>
      <c r="L3595" s="37">
        <f t="shared" si="168"/>
        <v>7.6</v>
      </c>
      <c r="M3595" s="35">
        <f t="shared" si="169"/>
        <v>0</v>
      </c>
      <c r="N3595" s="35">
        <f t="shared" si="170"/>
        <v>4.24</v>
      </c>
    </row>
    <row r="3596" spans="1:14">
      <c r="A3596" s="33">
        <v>41405</v>
      </c>
      <c r="B3596" s="29">
        <v>2472</v>
      </c>
      <c r="C3596">
        <v>5</v>
      </c>
      <c r="D3596" s="34" t="s">
        <v>171</v>
      </c>
      <c r="E3596" s="34" t="s">
        <v>168</v>
      </c>
      <c r="F3596" s="35">
        <v>24.95</v>
      </c>
      <c r="G3596" s="36">
        <v>0</v>
      </c>
      <c r="H3596" s="35">
        <v>24.95</v>
      </c>
      <c r="I3596" s="35">
        <v>12.27</v>
      </c>
      <c r="J3596">
        <v>3</v>
      </c>
      <c r="K3596">
        <v>3014</v>
      </c>
      <c r="L3596" s="37">
        <f t="shared" si="168"/>
        <v>74.849999999999994</v>
      </c>
      <c r="M3596" s="35">
        <f t="shared" si="169"/>
        <v>0</v>
      </c>
      <c r="N3596" s="35">
        <f t="shared" si="170"/>
        <v>38.04</v>
      </c>
    </row>
    <row r="3597" spans="1:14">
      <c r="A3597" s="33">
        <v>41405</v>
      </c>
      <c r="B3597" s="29">
        <v>2472</v>
      </c>
      <c r="C3597">
        <v>50</v>
      </c>
      <c r="D3597" s="34" t="s">
        <v>171</v>
      </c>
      <c r="E3597" s="34" t="s">
        <v>168</v>
      </c>
      <c r="F3597" s="35">
        <v>24.95</v>
      </c>
      <c r="G3597" s="36">
        <v>0</v>
      </c>
      <c r="H3597" s="35">
        <v>24.95</v>
      </c>
      <c r="I3597" s="35">
        <v>12.14</v>
      </c>
      <c r="J3597">
        <v>2</v>
      </c>
      <c r="K3597">
        <v>3014</v>
      </c>
      <c r="L3597" s="37">
        <f t="shared" si="168"/>
        <v>49.9</v>
      </c>
      <c r="M3597" s="35">
        <f t="shared" si="169"/>
        <v>0</v>
      </c>
      <c r="N3597" s="35">
        <f t="shared" si="170"/>
        <v>25.619999999999997</v>
      </c>
    </row>
    <row r="3598" spans="1:14">
      <c r="A3598" s="33">
        <v>41405</v>
      </c>
      <c r="B3598" s="29">
        <v>2473</v>
      </c>
      <c r="C3598">
        <v>34</v>
      </c>
      <c r="D3598" s="34" t="s">
        <v>173</v>
      </c>
      <c r="E3598" s="34" t="s">
        <v>168</v>
      </c>
      <c r="F3598" s="35">
        <v>37.950000000000003</v>
      </c>
      <c r="G3598" s="36">
        <v>0</v>
      </c>
      <c r="H3598" s="35">
        <v>37.950000000000003</v>
      </c>
      <c r="I3598" s="35">
        <v>15.35</v>
      </c>
      <c r="J3598">
        <v>2</v>
      </c>
      <c r="K3598">
        <v>3024</v>
      </c>
      <c r="L3598" s="37">
        <f t="shared" si="168"/>
        <v>75.900000000000006</v>
      </c>
      <c r="M3598" s="35">
        <f t="shared" si="169"/>
        <v>0</v>
      </c>
      <c r="N3598" s="35">
        <f t="shared" si="170"/>
        <v>45.2</v>
      </c>
    </row>
    <row r="3599" spans="1:14">
      <c r="A3599" s="33">
        <v>41405</v>
      </c>
      <c r="B3599" s="29">
        <v>2473</v>
      </c>
      <c r="C3599">
        <v>38</v>
      </c>
      <c r="D3599" s="34" t="s">
        <v>173</v>
      </c>
      <c r="E3599" s="34" t="s">
        <v>168</v>
      </c>
      <c r="F3599" s="35">
        <v>24.95</v>
      </c>
      <c r="G3599" s="36">
        <v>0</v>
      </c>
      <c r="H3599" s="35">
        <v>24.95</v>
      </c>
      <c r="I3599" s="35">
        <v>11.48</v>
      </c>
      <c r="J3599">
        <v>4</v>
      </c>
      <c r="K3599">
        <v>3024</v>
      </c>
      <c r="L3599" s="37">
        <f t="shared" si="168"/>
        <v>99.8</v>
      </c>
      <c r="M3599" s="35">
        <f t="shared" si="169"/>
        <v>0</v>
      </c>
      <c r="N3599" s="35">
        <f t="shared" si="170"/>
        <v>53.879999999999995</v>
      </c>
    </row>
    <row r="3600" spans="1:14">
      <c r="A3600" s="33">
        <v>41405</v>
      </c>
      <c r="B3600" s="29">
        <v>2474</v>
      </c>
      <c r="C3600">
        <v>40</v>
      </c>
      <c r="D3600" s="34" t="s">
        <v>171</v>
      </c>
      <c r="E3600" s="34" t="s">
        <v>168</v>
      </c>
      <c r="F3600" s="35">
        <v>16.95</v>
      </c>
      <c r="G3600" s="36">
        <v>0</v>
      </c>
      <c r="H3600" s="35">
        <v>16.95</v>
      </c>
      <c r="I3600" s="35">
        <v>6.53</v>
      </c>
      <c r="J3600">
        <v>5</v>
      </c>
      <c r="K3600">
        <v>3017</v>
      </c>
      <c r="L3600" s="37">
        <f t="shared" si="168"/>
        <v>84.75</v>
      </c>
      <c r="M3600" s="35">
        <f t="shared" si="169"/>
        <v>0</v>
      </c>
      <c r="N3600" s="35">
        <f t="shared" si="170"/>
        <v>52.099999999999994</v>
      </c>
    </row>
    <row r="3601" spans="1:14">
      <c r="A3601" s="33">
        <v>41405</v>
      </c>
      <c r="B3601" s="29">
        <v>2474</v>
      </c>
      <c r="C3601">
        <v>24</v>
      </c>
      <c r="D3601" s="34" t="s">
        <v>171</v>
      </c>
      <c r="E3601" s="34" t="s">
        <v>168</v>
      </c>
      <c r="F3601" s="35">
        <v>27.95</v>
      </c>
      <c r="G3601" s="36">
        <v>0</v>
      </c>
      <c r="H3601" s="35">
        <v>27.95</v>
      </c>
      <c r="I3601" s="35">
        <v>16.8</v>
      </c>
      <c r="J3601">
        <v>12</v>
      </c>
      <c r="K3601">
        <v>3017</v>
      </c>
      <c r="L3601" s="37">
        <f t="shared" si="168"/>
        <v>335.4</v>
      </c>
      <c r="M3601" s="35">
        <f t="shared" si="169"/>
        <v>0</v>
      </c>
      <c r="N3601" s="35">
        <f t="shared" si="170"/>
        <v>133.79999999999998</v>
      </c>
    </row>
    <row r="3602" spans="1:14">
      <c r="A3602" s="33">
        <v>41405</v>
      </c>
      <c r="B3602" s="29">
        <v>2475</v>
      </c>
      <c r="C3602">
        <v>6</v>
      </c>
      <c r="D3602" s="34" t="s">
        <v>173</v>
      </c>
      <c r="E3602" s="34" t="s">
        <v>168</v>
      </c>
      <c r="F3602" s="35">
        <v>55.95</v>
      </c>
      <c r="G3602" s="36">
        <v>0</v>
      </c>
      <c r="H3602" s="35">
        <v>55.95</v>
      </c>
      <c r="I3602" s="35">
        <v>16.059999999999999</v>
      </c>
      <c r="J3602">
        <v>19</v>
      </c>
      <c r="K3602">
        <v>3025</v>
      </c>
      <c r="L3602" s="37">
        <f t="shared" si="168"/>
        <v>1063.05</v>
      </c>
      <c r="M3602" s="35">
        <f t="shared" si="169"/>
        <v>0</v>
      </c>
      <c r="N3602" s="35">
        <f t="shared" si="170"/>
        <v>757.91</v>
      </c>
    </row>
    <row r="3603" spans="1:14">
      <c r="A3603" s="33">
        <v>41405</v>
      </c>
      <c r="B3603" s="29">
        <v>2476</v>
      </c>
      <c r="C3603">
        <v>23</v>
      </c>
      <c r="D3603" s="34" t="s">
        <v>171</v>
      </c>
      <c r="E3603" s="34" t="s">
        <v>168</v>
      </c>
      <c r="F3603" s="35">
        <v>2.95</v>
      </c>
      <c r="G3603" s="36">
        <v>0</v>
      </c>
      <c r="H3603" s="35">
        <v>2.95</v>
      </c>
      <c r="I3603" s="35">
        <v>1.68</v>
      </c>
      <c r="J3603">
        <v>4</v>
      </c>
      <c r="K3603">
        <v>3031</v>
      </c>
      <c r="L3603" s="37">
        <f t="shared" si="168"/>
        <v>11.8</v>
      </c>
      <c r="M3603" s="35">
        <f t="shared" si="169"/>
        <v>0</v>
      </c>
      <c r="N3603" s="35">
        <f t="shared" si="170"/>
        <v>5.080000000000001</v>
      </c>
    </row>
    <row r="3604" spans="1:14">
      <c r="A3604" s="33">
        <v>41405</v>
      </c>
      <c r="B3604" s="29">
        <v>2476</v>
      </c>
      <c r="C3604">
        <v>47</v>
      </c>
      <c r="D3604" s="34" t="s">
        <v>171</v>
      </c>
      <c r="E3604" s="34" t="s">
        <v>168</v>
      </c>
      <c r="F3604" s="35">
        <v>28.95</v>
      </c>
      <c r="G3604" s="36">
        <v>0.1</v>
      </c>
      <c r="H3604" s="35">
        <v>26.06</v>
      </c>
      <c r="I3604" s="35">
        <v>8.86</v>
      </c>
      <c r="J3604">
        <v>11</v>
      </c>
      <c r="K3604">
        <v>3031</v>
      </c>
      <c r="L3604" s="37">
        <f t="shared" si="168"/>
        <v>286.65999999999997</v>
      </c>
      <c r="M3604" s="35">
        <f t="shared" si="169"/>
        <v>2.8900000000000006</v>
      </c>
      <c r="N3604" s="35">
        <f t="shared" si="170"/>
        <v>189.2</v>
      </c>
    </row>
    <row r="3605" spans="1:14">
      <c r="A3605" s="33">
        <v>41405</v>
      </c>
      <c r="B3605" s="29">
        <v>2476</v>
      </c>
      <c r="C3605">
        <v>49</v>
      </c>
      <c r="D3605" s="34" t="s">
        <v>171</v>
      </c>
      <c r="E3605" s="34" t="s">
        <v>168</v>
      </c>
      <c r="F3605" s="35">
        <v>63.95</v>
      </c>
      <c r="G3605" s="36">
        <v>0</v>
      </c>
      <c r="H3605" s="35">
        <v>63.95</v>
      </c>
      <c r="I3605" s="35">
        <v>27.1</v>
      </c>
      <c r="J3605">
        <v>2</v>
      </c>
      <c r="K3605">
        <v>3031</v>
      </c>
      <c r="L3605" s="37">
        <f t="shared" si="168"/>
        <v>127.9</v>
      </c>
      <c r="M3605" s="35">
        <f t="shared" si="169"/>
        <v>0</v>
      </c>
      <c r="N3605" s="35">
        <f t="shared" si="170"/>
        <v>73.7</v>
      </c>
    </row>
    <row r="3606" spans="1:14">
      <c r="A3606" s="33">
        <v>41405</v>
      </c>
      <c r="B3606" s="29">
        <v>2477</v>
      </c>
      <c r="C3606">
        <v>20</v>
      </c>
      <c r="D3606" s="34" t="s">
        <v>173</v>
      </c>
      <c r="E3606" s="34" t="s">
        <v>168</v>
      </c>
      <c r="F3606" s="35">
        <v>16.95</v>
      </c>
      <c r="G3606" s="36">
        <v>0</v>
      </c>
      <c r="H3606" s="35">
        <v>16.95</v>
      </c>
      <c r="I3606" s="35">
        <v>6.76</v>
      </c>
      <c r="J3606">
        <v>26</v>
      </c>
      <c r="K3606">
        <v>3031</v>
      </c>
      <c r="L3606" s="37">
        <f t="shared" si="168"/>
        <v>440.7</v>
      </c>
      <c r="M3606" s="35">
        <f t="shared" si="169"/>
        <v>0</v>
      </c>
      <c r="N3606" s="35">
        <f t="shared" si="170"/>
        <v>264.94</v>
      </c>
    </row>
    <row r="3607" spans="1:14">
      <c r="A3607" s="33">
        <v>41405</v>
      </c>
      <c r="B3607" s="29">
        <v>2477</v>
      </c>
      <c r="C3607">
        <v>24</v>
      </c>
      <c r="D3607" s="34" t="s">
        <v>173</v>
      </c>
      <c r="E3607" s="34" t="s">
        <v>168</v>
      </c>
      <c r="F3607" s="35">
        <v>27.95</v>
      </c>
      <c r="G3607" s="36">
        <v>0</v>
      </c>
      <c r="H3607" s="35">
        <v>27.95</v>
      </c>
      <c r="I3607" s="35">
        <v>16.8</v>
      </c>
      <c r="J3607">
        <v>5</v>
      </c>
      <c r="K3607">
        <v>3031</v>
      </c>
      <c r="L3607" s="37">
        <f t="shared" si="168"/>
        <v>139.75</v>
      </c>
      <c r="M3607" s="35">
        <f t="shared" si="169"/>
        <v>0</v>
      </c>
      <c r="N3607" s="35">
        <f t="shared" si="170"/>
        <v>55.749999999999993</v>
      </c>
    </row>
    <row r="3608" spans="1:14">
      <c r="A3608" s="33">
        <v>41405</v>
      </c>
      <c r="B3608" s="29">
        <v>2478</v>
      </c>
      <c r="C3608">
        <v>28</v>
      </c>
      <c r="D3608" s="34" t="s">
        <v>171</v>
      </c>
      <c r="E3608" s="34" t="s">
        <v>168</v>
      </c>
      <c r="F3608" s="35">
        <v>0.95</v>
      </c>
      <c r="G3608" s="36">
        <v>0</v>
      </c>
      <c r="H3608" s="35">
        <v>0.95</v>
      </c>
      <c r="I3608" s="35">
        <v>0.5</v>
      </c>
      <c r="J3608">
        <v>5</v>
      </c>
      <c r="K3608">
        <v>3028</v>
      </c>
      <c r="L3608" s="37">
        <f t="shared" si="168"/>
        <v>4.75</v>
      </c>
      <c r="M3608" s="35">
        <f t="shared" si="169"/>
        <v>0</v>
      </c>
      <c r="N3608" s="35">
        <f t="shared" si="170"/>
        <v>2.25</v>
      </c>
    </row>
    <row r="3609" spans="1:14">
      <c r="A3609" s="33">
        <v>41405</v>
      </c>
      <c r="B3609" s="29">
        <v>2478</v>
      </c>
      <c r="C3609">
        <v>35</v>
      </c>
      <c r="D3609" s="34" t="s">
        <v>171</v>
      </c>
      <c r="E3609" s="34" t="s">
        <v>168</v>
      </c>
      <c r="F3609" s="35">
        <v>0.95</v>
      </c>
      <c r="G3609" s="36">
        <v>0</v>
      </c>
      <c r="H3609" s="35">
        <v>0.95</v>
      </c>
      <c r="I3609" s="35">
        <v>0.47</v>
      </c>
      <c r="J3609">
        <v>15</v>
      </c>
      <c r="K3609">
        <v>3028</v>
      </c>
      <c r="L3609" s="37">
        <f t="shared" si="168"/>
        <v>14.25</v>
      </c>
      <c r="M3609" s="35">
        <f t="shared" si="169"/>
        <v>0</v>
      </c>
      <c r="N3609" s="35">
        <f t="shared" si="170"/>
        <v>7.1999999999999993</v>
      </c>
    </row>
    <row r="3610" spans="1:14">
      <c r="A3610" s="33">
        <v>41405</v>
      </c>
      <c r="B3610" s="29">
        <v>2479</v>
      </c>
      <c r="C3610">
        <v>36</v>
      </c>
      <c r="D3610" s="34" t="s">
        <v>173</v>
      </c>
      <c r="E3610" s="34" t="s">
        <v>168</v>
      </c>
      <c r="F3610" s="35">
        <v>26.95</v>
      </c>
      <c r="G3610" s="36">
        <v>0</v>
      </c>
      <c r="H3610" s="35">
        <v>26.95</v>
      </c>
      <c r="I3610" s="35">
        <v>12.53</v>
      </c>
      <c r="J3610">
        <v>22</v>
      </c>
      <c r="K3610">
        <v>3031</v>
      </c>
      <c r="L3610" s="37">
        <f t="shared" si="168"/>
        <v>592.9</v>
      </c>
      <c r="M3610" s="35">
        <f t="shared" si="169"/>
        <v>0</v>
      </c>
      <c r="N3610" s="35">
        <f t="shared" si="170"/>
        <v>317.24</v>
      </c>
    </row>
    <row r="3611" spans="1:14">
      <c r="A3611" s="33">
        <v>41405</v>
      </c>
      <c r="B3611" s="29">
        <v>2479</v>
      </c>
      <c r="C3611">
        <v>44</v>
      </c>
      <c r="D3611" s="34" t="s">
        <v>173</v>
      </c>
      <c r="E3611" s="34" t="s">
        <v>168</v>
      </c>
      <c r="F3611" s="35">
        <v>38.950000000000003</v>
      </c>
      <c r="G3611" s="36">
        <v>0</v>
      </c>
      <c r="H3611" s="35">
        <v>38.950000000000003</v>
      </c>
      <c r="I3611" s="35">
        <v>24.76</v>
      </c>
      <c r="J3611">
        <v>12</v>
      </c>
      <c r="K3611">
        <v>3031</v>
      </c>
      <c r="L3611" s="37">
        <f t="shared" si="168"/>
        <v>467.40000000000003</v>
      </c>
      <c r="M3611" s="35">
        <f t="shared" si="169"/>
        <v>0</v>
      </c>
      <c r="N3611" s="35">
        <f t="shared" si="170"/>
        <v>170.28000000000003</v>
      </c>
    </row>
    <row r="3612" spans="1:14">
      <c r="A3612" s="33">
        <v>41405</v>
      </c>
      <c r="B3612" s="29">
        <v>2480</v>
      </c>
      <c r="C3612">
        <v>33</v>
      </c>
      <c r="D3612" s="34" t="s">
        <v>171</v>
      </c>
      <c r="E3612" s="34" t="s">
        <v>168</v>
      </c>
      <c r="F3612" s="35">
        <v>19.95</v>
      </c>
      <c r="G3612" s="36">
        <v>0</v>
      </c>
      <c r="H3612" s="35">
        <v>19.95</v>
      </c>
      <c r="I3612" s="35">
        <v>9.7799999999999994</v>
      </c>
      <c r="J3612">
        <v>20</v>
      </c>
      <c r="K3612">
        <v>3028</v>
      </c>
      <c r="L3612" s="37">
        <f t="shared" si="168"/>
        <v>399</v>
      </c>
      <c r="M3612" s="35">
        <f t="shared" si="169"/>
        <v>0</v>
      </c>
      <c r="N3612" s="35">
        <f t="shared" si="170"/>
        <v>203.4</v>
      </c>
    </row>
    <row r="3613" spans="1:14">
      <c r="A3613" s="33">
        <v>41405</v>
      </c>
      <c r="B3613" s="29">
        <v>2481</v>
      </c>
      <c r="C3613">
        <v>6</v>
      </c>
      <c r="D3613" s="34" t="s">
        <v>173</v>
      </c>
      <c r="E3613" s="34" t="s">
        <v>168</v>
      </c>
      <c r="F3613" s="35">
        <v>55.95</v>
      </c>
      <c r="G3613" s="36">
        <v>0.1</v>
      </c>
      <c r="H3613" s="35">
        <v>50.36</v>
      </c>
      <c r="I3613" s="35">
        <v>16.059999999999999</v>
      </c>
      <c r="J3613">
        <v>4</v>
      </c>
      <c r="K3613">
        <v>3014</v>
      </c>
      <c r="L3613" s="37">
        <f t="shared" si="168"/>
        <v>201.44</v>
      </c>
      <c r="M3613" s="35">
        <f t="shared" si="169"/>
        <v>5.5900000000000034</v>
      </c>
      <c r="N3613" s="35">
        <f t="shared" si="170"/>
        <v>137.19999999999999</v>
      </c>
    </row>
    <row r="3614" spans="1:14">
      <c r="A3614" s="33">
        <v>41405</v>
      </c>
      <c r="B3614" s="29">
        <v>2482</v>
      </c>
      <c r="C3614">
        <v>6</v>
      </c>
      <c r="D3614" s="34" t="s">
        <v>171</v>
      </c>
      <c r="E3614" s="34" t="s">
        <v>168</v>
      </c>
      <c r="F3614" s="35">
        <v>55.95</v>
      </c>
      <c r="G3614" s="36">
        <v>0</v>
      </c>
      <c r="H3614" s="35">
        <v>55.95</v>
      </c>
      <c r="I3614" s="35">
        <v>16.059999999999999</v>
      </c>
      <c r="J3614">
        <v>15</v>
      </c>
      <c r="K3614">
        <v>3020</v>
      </c>
      <c r="L3614" s="37">
        <f t="shared" si="168"/>
        <v>839.25</v>
      </c>
      <c r="M3614" s="35">
        <f t="shared" si="169"/>
        <v>0</v>
      </c>
      <c r="N3614" s="35">
        <f t="shared" si="170"/>
        <v>598.35</v>
      </c>
    </row>
    <row r="3615" spans="1:14">
      <c r="A3615" s="33">
        <v>41405</v>
      </c>
      <c r="B3615" s="29">
        <v>2483</v>
      </c>
      <c r="C3615">
        <v>38</v>
      </c>
      <c r="D3615" s="34" t="s">
        <v>173</v>
      </c>
      <c r="E3615" s="34" t="s">
        <v>168</v>
      </c>
      <c r="F3615" s="35">
        <v>24.95</v>
      </c>
      <c r="G3615" s="36">
        <v>0</v>
      </c>
      <c r="H3615" s="35">
        <v>24.95</v>
      </c>
      <c r="I3615" s="35">
        <v>11.48</v>
      </c>
      <c r="J3615">
        <v>1</v>
      </c>
      <c r="K3615">
        <v>3026</v>
      </c>
      <c r="L3615" s="37">
        <f t="shared" si="168"/>
        <v>24.95</v>
      </c>
      <c r="M3615" s="35">
        <f t="shared" si="169"/>
        <v>0</v>
      </c>
      <c r="N3615" s="35">
        <f t="shared" si="170"/>
        <v>13.469999999999999</v>
      </c>
    </row>
    <row r="3616" spans="1:14">
      <c r="A3616" s="33">
        <v>41405</v>
      </c>
      <c r="B3616" s="29">
        <v>2484</v>
      </c>
      <c r="C3616">
        <v>45</v>
      </c>
      <c r="D3616" s="34" t="s">
        <v>171</v>
      </c>
      <c r="E3616" s="34" t="s">
        <v>168</v>
      </c>
      <c r="F3616" s="35">
        <v>38.950000000000003</v>
      </c>
      <c r="G3616" s="36">
        <v>0</v>
      </c>
      <c r="H3616" s="35">
        <v>38.950000000000003</v>
      </c>
      <c r="I3616" s="35">
        <v>22.33</v>
      </c>
      <c r="J3616">
        <v>4</v>
      </c>
      <c r="K3616">
        <v>3012</v>
      </c>
      <c r="L3616" s="37">
        <f t="shared" si="168"/>
        <v>155.80000000000001</v>
      </c>
      <c r="M3616" s="35">
        <f t="shared" si="169"/>
        <v>0</v>
      </c>
      <c r="N3616" s="35">
        <f t="shared" si="170"/>
        <v>66.480000000000018</v>
      </c>
    </row>
    <row r="3617" spans="1:14">
      <c r="A3617" s="33">
        <v>41405</v>
      </c>
      <c r="B3617" s="29">
        <v>2484</v>
      </c>
      <c r="C3617">
        <v>5</v>
      </c>
      <c r="D3617" s="34" t="s">
        <v>171</v>
      </c>
      <c r="E3617" s="34" t="s">
        <v>168</v>
      </c>
      <c r="F3617" s="35">
        <v>24.95</v>
      </c>
      <c r="G3617" s="36">
        <v>0</v>
      </c>
      <c r="H3617" s="35">
        <v>24.95</v>
      </c>
      <c r="I3617" s="35">
        <v>12.27</v>
      </c>
      <c r="J3617">
        <v>4</v>
      </c>
      <c r="K3617">
        <v>3012</v>
      </c>
      <c r="L3617" s="37">
        <f t="shared" si="168"/>
        <v>99.8</v>
      </c>
      <c r="M3617" s="35">
        <f t="shared" si="169"/>
        <v>0</v>
      </c>
      <c r="N3617" s="35">
        <f t="shared" si="170"/>
        <v>50.72</v>
      </c>
    </row>
    <row r="3618" spans="1:14">
      <c r="A3618" s="33">
        <v>41405</v>
      </c>
      <c r="B3618" s="29">
        <v>2485</v>
      </c>
      <c r="C3618">
        <v>30</v>
      </c>
      <c r="D3618" s="34" t="s">
        <v>173</v>
      </c>
      <c r="E3618" s="34" t="s">
        <v>168</v>
      </c>
      <c r="F3618" s="35">
        <v>10.95</v>
      </c>
      <c r="G3618" s="36">
        <v>0.1</v>
      </c>
      <c r="H3618" s="35">
        <v>9.86</v>
      </c>
      <c r="I3618" s="35">
        <v>4.8</v>
      </c>
      <c r="J3618">
        <v>19</v>
      </c>
      <c r="K3618">
        <v>3027</v>
      </c>
      <c r="L3618" s="37">
        <f t="shared" si="168"/>
        <v>187.33999999999997</v>
      </c>
      <c r="M3618" s="35">
        <f t="shared" si="169"/>
        <v>1.0899999999999999</v>
      </c>
      <c r="N3618" s="35">
        <f t="shared" si="170"/>
        <v>96.139999999999986</v>
      </c>
    </row>
    <row r="3619" spans="1:14">
      <c r="A3619" s="33">
        <v>41405</v>
      </c>
      <c r="B3619" s="29">
        <v>2486</v>
      </c>
      <c r="C3619">
        <v>46</v>
      </c>
      <c r="D3619" s="34" t="s">
        <v>171</v>
      </c>
      <c r="E3619" s="34" t="s">
        <v>168</v>
      </c>
      <c r="F3619" s="35">
        <v>55.95</v>
      </c>
      <c r="G3619" s="36">
        <v>0</v>
      </c>
      <c r="H3619" s="35">
        <v>55.95</v>
      </c>
      <c r="I3619" s="35">
        <v>32.47</v>
      </c>
      <c r="J3619">
        <v>17</v>
      </c>
      <c r="K3619">
        <v>3021</v>
      </c>
      <c r="L3619" s="37">
        <f t="shared" si="168"/>
        <v>951.15000000000009</v>
      </c>
      <c r="M3619" s="35">
        <f t="shared" si="169"/>
        <v>0</v>
      </c>
      <c r="N3619" s="35">
        <f t="shared" si="170"/>
        <v>399.16000000000008</v>
      </c>
    </row>
    <row r="3620" spans="1:14">
      <c r="A3620" s="33">
        <v>41405</v>
      </c>
      <c r="B3620" s="29">
        <v>2487</v>
      </c>
      <c r="C3620">
        <v>28</v>
      </c>
      <c r="D3620" s="34" t="s">
        <v>173</v>
      </c>
      <c r="E3620" s="34" t="s">
        <v>168</v>
      </c>
      <c r="F3620" s="35">
        <v>0.95</v>
      </c>
      <c r="G3620" s="36">
        <v>0</v>
      </c>
      <c r="H3620" s="35">
        <v>0.95</v>
      </c>
      <c r="I3620" s="35">
        <v>0.5</v>
      </c>
      <c r="J3620">
        <v>14</v>
      </c>
      <c r="K3620">
        <v>3033</v>
      </c>
      <c r="L3620" s="37">
        <f t="shared" si="168"/>
        <v>13.299999999999999</v>
      </c>
      <c r="M3620" s="35">
        <f t="shared" si="169"/>
        <v>0</v>
      </c>
      <c r="N3620" s="35">
        <f t="shared" si="170"/>
        <v>6.2999999999999989</v>
      </c>
    </row>
    <row r="3621" spans="1:14">
      <c r="A3621" s="33">
        <v>41405</v>
      </c>
      <c r="B3621" s="29">
        <v>2488</v>
      </c>
      <c r="C3621">
        <v>3</v>
      </c>
      <c r="D3621" s="34" t="s">
        <v>171</v>
      </c>
      <c r="E3621" s="34" t="s">
        <v>168</v>
      </c>
      <c r="F3621" s="35">
        <v>59.95</v>
      </c>
      <c r="G3621" s="36">
        <v>0.2</v>
      </c>
      <c r="H3621" s="35">
        <v>47.96</v>
      </c>
      <c r="I3621" s="35">
        <v>28.73</v>
      </c>
      <c r="J3621">
        <v>9</v>
      </c>
      <c r="K3621">
        <v>3015</v>
      </c>
      <c r="L3621" s="37">
        <f t="shared" si="168"/>
        <v>431.64</v>
      </c>
      <c r="M3621" s="35">
        <f t="shared" si="169"/>
        <v>11.990000000000002</v>
      </c>
      <c r="N3621" s="35">
        <f t="shared" si="170"/>
        <v>173.07</v>
      </c>
    </row>
    <row r="3622" spans="1:14">
      <c r="A3622" s="33">
        <v>41405</v>
      </c>
      <c r="B3622" s="29">
        <v>2489</v>
      </c>
      <c r="C3622">
        <v>8</v>
      </c>
      <c r="D3622" s="34" t="s">
        <v>173</v>
      </c>
      <c r="E3622" s="34" t="s">
        <v>168</v>
      </c>
      <c r="F3622" s="35">
        <v>7.95</v>
      </c>
      <c r="G3622" s="36">
        <v>0</v>
      </c>
      <c r="H3622" s="35">
        <v>7.95</v>
      </c>
      <c r="I3622" s="35">
        <v>4.53</v>
      </c>
      <c r="J3622">
        <v>4</v>
      </c>
      <c r="K3622">
        <v>3016</v>
      </c>
      <c r="L3622" s="37">
        <f t="shared" si="168"/>
        <v>31.8</v>
      </c>
      <c r="M3622" s="35">
        <f t="shared" si="169"/>
        <v>0</v>
      </c>
      <c r="N3622" s="35">
        <f t="shared" si="170"/>
        <v>13.68</v>
      </c>
    </row>
    <row r="3623" spans="1:14">
      <c r="A3623" s="33">
        <v>41405</v>
      </c>
      <c r="B3623" s="29">
        <v>2490</v>
      </c>
      <c r="C3623">
        <v>42</v>
      </c>
      <c r="D3623" s="34" t="s">
        <v>171</v>
      </c>
      <c r="E3623" s="34" t="s">
        <v>168</v>
      </c>
      <c r="F3623" s="35">
        <v>35.950000000000003</v>
      </c>
      <c r="G3623" s="36">
        <v>0</v>
      </c>
      <c r="H3623" s="35">
        <v>35.950000000000003</v>
      </c>
      <c r="I3623" s="35">
        <v>20.25</v>
      </c>
      <c r="J3623">
        <v>1</v>
      </c>
      <c r="K3623">
        <v>3029</v>
      </c>
      <c r="L3623" s="37">
        <f t="shared" si="168"/>
        <v>35.950000000000003</v>
      </c>
      <c r="M3623" s="35">
        <f t="shared" si="169"/>
        <v>0</v>
      </c>
      <c r="N3623" s="35">
        <f t="shared" si="170"/>
        <v>15.700000000000003</v>
      </c>
    </row>
    <row r="3624" spans="1:14">
      <c r="A3624" s="33">
        <v>41405</v>
      </c>
      <c r="B3624" s="29">
        <v>2491</v>
      </c>
      <c r="C3624">
        <v>31</v>
      </c>
      <c r="D3624" s="34" t="s">
        <v>173</v>
      </c>
      <c r="E3624" s="34" t="s">
        <v>168</v>
      </c>
      <c r="F3624" s="35">
        <v>0.95</v>
      </c>
      <c r="G3624" s="36">
        <v>0</v>
      </c>
      <c r="H3624" s="35">
        <v>0.95</v>
      </c>
      <c r="I3624" s="35">
        <v>0.34</v>
      </c>
      <c r="J3624">
        <v>14</v>
      </c>
      <c r="K3624">
        <v>3026</v>
      </c>
      <c r="L3624" s="37">
        <f t="shared" si="168"/>
        <v>13.299999999999999</v>
      </c>
      <c r="M3624" s="35">
        <f t="shared" si="169"/>
        <v>0</v>
      </c>
      <c r="N3624" s="35">
        <f t="shared" si="170"/>
        <v>8.5399999999999991</v>
      </c>
    </row>
    <row r="3625" spans="1:14">
      <c r="A3625" s="33">
        <v>41405</v>
      </c>
      <c r="B3625" s="29">
        <v>2492</v>
      </c>
      <c r="C3625">
        <v>46</v>
      </c>
      <c r="D3625" s="34" t="s">
        <v>171</v>
      </c>
      <c r="E3625" s="34" t="s">
        <v>168</v>
      </c>
      <c r="F3625" s="35">
        <v>55.95</v>
      </c>
      <c r="G3625" s="36">
        <v>0</v>
      </c>
      <c r="H3625" s="35">
        <v>55.95</v>
      </c>
      <c r="I3625" s="35">
        <v>32.47</v>
      </c>
      <c r="J3625">
        <v>4</v>
      </c>
      <c r="K3625">
        <v>3030</v>
      </c>
      <c r="L3625" s="37">
        <f t="shared" si="168"/>
        <v>223.8</v>
      </c>
      <c r="M3625" s="35">
        <f t="shared" si="169"/>
        <v>0</v>
      </c>
      <c r="N3625" s="35">
        <f t="shared" si="170"/>
        <v>93.920000000000016</v>
      </c>
    </row>
    <row r="3626" spans="1:14">
      <c r="A3626" s="33">
        <v>41405</v>
      </c>
      <c r="B3626" s="29">
        <v>2493</v>
      </c>
      <c r="C3626">
        <v>44</v>
      </c>
      <c r="D3626" s="34" t="s">
        <v>173</v>
      </c>
      <c r="E3626" s="34" t="s">
        <v>168</v>
      </c>
      <c r="F3626" s="35">
        <v>38.950000000000003</v>
      </c>
      <c r="G3626" s="36">
        <v>0</v>
      </c>
      <c r="H3626" s="35">
        <v>38.950000000000003</v>
      </c>
      <c r="I3626" s="35">
        <v>24.76</v>
      </c>
      <c r="J3626">
        <v>22</v>
      </c>
      <c r="K3626">
        <v>3014</v>
      </c>
      <c r="L3626" s="37">
        <f t="shared" si="168"/>
        <v>856.90000000000009</v>
      </c>
      <c r="M3626" s="35">
        <f t="shared" si="169"/>
        <v>0</v>
      </c>
      <c r="N3626" s="35">
        <f t="shared" si="170"/>
        <v>312.18</v>
      </c>
    </row>
    <row r="3627" spans="1:14">
      <c r="A3627" s="33">
        <v>41405</v>
      </c>
      <c r="B3627" s="29">
        <v>2493</v>
      </c>
      <c r="C3627">
        <v>4</v>
      </c>
      <c r="D3627" s="34" t="s">
        <v>173</v>
      </c>
      <c r="E3627" s="34" t="s">
        <v>168</v>
      </c>
      <c r="F3627" s="35">
        <v>73.95</v>
      </c>
      <c r="G3627" s="36">
        <v>0</v>
      </c>
      <c r="H3627" s="35">
        <v>73.95</v>
      </c>
      <c r="I3627" s="35">
        <v>38.86</v>
      </c>
      <c r="J3627">
        <v>2</v>
      </c>
      <c r="K3627">
        <v>3014</v>
      </c>
      <c r="L3627" s="37">
        <f t="shared" si="168"/>
        <v>147.9</v>
      </c>
      <c r="M3627" s="35">
        <f t="shared" si="169"/>
        <v>0</v>
      </c>
      <c r="N3627" s="35">
        <f t="shared" si="170"/>
        <v>70.180000000000007</v>
      </c>
    </row>
    <row r="3628" spans="1:14">
      <c r="A3628" s="33">
        <v>41405</v>
      </c>
      <c r="B3628" s="29">
        <v>2494</v>
      </c>
      <c r="C3628">
        <v>16</v>
      </c>
      <c r="D3628" s="34" t="s">
        <v>171</v>
      </c>
      <c r="E3628" s="34" t="s">
        <v>168</v>
      </c>
      <c r="F3628" s="35">
        <v>27.95</v>
      </c>
      <c r="G3628" s="36">
        <v>0</v>
      </c>
      <c r="H3628" s="35">
        <v>27.95</v>
      </c>
      <c r="I3628" s="35">
        <v>15.85</v>
      </c>
      <c r="J3628">
        <v>4</v>
      </c>
      <c r="K3628">
        <v>3010</v>
      </c>
      <c r="L3628" s="37">
        <f t="shared" si="168"/>
        <v>111.8</v>
      </c>
      <c r="M3628" s="35">
        <f t="shared" si="169"/>
        <v>0</v>
      </c>
      <c r="N3628" s="35">
        <f t="shared" si="170"/>
        <v>48.4</v>
      </c>
    </row>
    <row r="3629" spans="1:14">
      <c r="A3629" s="33">
        <v>41405</v>
      </c>
      <c r="B3629" s="29">
        <v>2494</v>
      </c>
      <c r="C3629">
        <v>36</v>
      </c>
      <c r="D3629" s="34" t="s">
        <v>171</v>
      </c>
      <c r="E3629" s="34" t="s">
        <v>168</v>
      </c>
      <c r="F3629" s="35">
        <v>26.95</v>
      </c>
      <c r="G3629" s="36">
        <v>0</v>
      </c>
      <c r="H3629" s="35">
        <v>26.95</v>
      </c>
      <c r="I3629" s="35">
        <v>12.53</v>
      </c>
      <c r="J3629">
        <v>17</v>
      </c>
      <c r="K3629">
        <v>3010</v>
      </c>
      <c r="L3629" s="37">
        <f t="shared" si="168"/>
        <v>458.15</v>
      </c>
      <c r="M3629" s="35">
        <f t="shared" si="169"/>
        <v>0</v>
      </c>
      <c r="N3629" s="35">
        <f t="shared" si="170"/>
        <v>245.14</v>
      </c>
    </row>
    <row r="3630" spans="1:14">
      <c r="A3630" s="33">
        <v>41405</v>
      </c>
      <c r="B3630" s="29">
        <v>2495</v>
      </c>
      <c r="C3630">
        <v>49</v>
      </c>
      <c r="D3630" s="34" t="s">
        <v>173</v>
      </c>
      <c r="E3630" s="34" t="s">
        <v>168</v>
      </c>
      <c r="F3630" s="35">
        <v>63.95</v>
      </c>
      <c r="G3630" s="36">
        <v>0</v>
      </c>
      <c r="H3630" s="35">
        <v>63.95</v>
      </c>
      <c r="I3630" s="35">
        <v>27.1</v>
      </c>
      <c r="J3630">
        <v>1</v>
      </c>
      <c r="K3630">
        <v>3012</v>
      </c>
      <c r="L3630" s="37">
        <f t="shared" si="168"/>
        <v>63.95</v>
      </c>
      <c r="M3630" s="35">
        <f t="shared" si="169"/>
        <v>0</v>
      </c>
      <c r="N3630" s="35">
        <f t="shared" si="170"/>
        <v>36.85</v>
      </c>
    </row>
    <row r="3631" spans="1:14">
      <c r="A3631" s="33">
        <v>41405</v>
      </c>
      <c r="B3631" s="29">
        <v>2495</v>
      </c>
      <c r="C3631">
        <v>26</v>
      </c>
      <c r="D3631" s="34" t="s">
        <v>173</v>
      </c>
      <c r="E3631" s="34" t="s">
        <v>168</v>
      </c>
      <c r="F3631" s="35">
        <v>0.95</v>
      </c>
      <c r="G3631" s="36">
        <v>0</v>
      </c>
      <c r="H3631" s="35">
        <v>0.95</v>
      </c>
      <c r="I3631" s="35">
        <v>0.42</v>
      </c>
      <c r="J3631">
        <v>11</v>
      </c>
      <c r="K3631">
        <v>3012</v>
      </c>
      <c r="L3631" s="37">
        <f t="shared" si="168"/>
        <v>10.45</v>
      </c>
      <c r="M3631" s="35">
        <f t="shared" si="169"/>
        <v>0</v>
      </c>
      <c r="N3631" s="35">
        <f t="shared" si="170"/>
        <v>5.83</v>
      </c>
    </row>
    <row r="3632" spans="1:14">
      <c r="A3632" s="33">
        <v>41405</v>
      </c>
      <c r="B3632" s="29">
        <v>2496</v>
      </c>
      <c r="C3632">
        <v>29</v>
      </c>
      <c r="D3632" s="34" t="s">
        <v>171</v>
      </c>
      <c r="E3632" s="34" t="s">
        <v>168</v>
      </c>
      <c r="F3632" s="35">
        <v>40.950000000000003</v>
      </c>
      <c r="G3632" s="36">
        <v>0.2</v>
      </c>
      <c r="H3632" s="35">
        <v>32.76</v>
      </c>
      <c r="I3632" s="35">
        <v>15.51</v>
      </c>
      <c r="J3632">
        <v>2</v>
      </c>
      <c r="K3632">
        <v>3019</v>
      </c>
      <c r="L3632" s="37">
        <f t="shared" si="168"/>
        <v>65.52</v>
      </c>
      <c r="M3632" s="35">
        <f t="shared" si="169"/>
        <v>8.1900000000000048</v>
      </c>
      <c r="N3632" s="35">
        <f t="shared" si="170"/>
        <v>34.5</v>
      </c>
    </row>
    <row r="3633" spans="1:14">
      <c r="A3633" s="33">
        <v>41405</v>
      </c>
      <c r="B3633" s="29">
        <v>2497</v>
      </c>
      <c r="C3633">
        <v>30</v>
      </c>
      <c r="D3633" s="34" t="s">
        <v>173</v>
      </c>
      <c r="E3633" s="34" t="s">
        <v>168</v>
      </c>
      <c r="F3633" s="35">
        <v>10.95</v>
      </c>
      <c r="G3633" s="36">
        <v>0</v>
      </c>
      <c r="H3633" s="35">
        <v>10.95</v>
      </c>
      <c r="I3633" s="35">
        <v>4.8</v>
      </c>
      <c r="J3633">
        <v>2</v>
      </c>
      <c r="K3633">
        <v>3028</v>
      </c>
      <c r="L3633" s="37">
        <f t="shared" si="168"/>
        <v>21.9</v>
      </c>
      <c r="M3633" s="35">
        <f t="shared" si="169"/>
        <v>0</v>
      </c>
      <c r="N3633" s="35">
        <f t="shared" si="170"/>
        <v>12.299999999999999</v>
      </c>
    </row>
    <row r="3634" spans="1:14">
      <c r="A3634" s="33">
        <v>41405</v>
      </c>
      <c r="B3634" s="29">
        <v>2498</v>
      </c>
      <c r="C3634">
        <v>14</v>
      </c>
      <c r="D3634" s="34" t="s">
        <v>171</v>
      </c>
      <c r="E3634" s="34" t="s">
        <v>168</v>
      </c>
      <c r="F3634" s="35">
        <v>31.95</v>
      </c>
      <c r="G3634" s="36">
        <v>0</v>
      </c>
      <c r="H3634" s="35">
        <v>31.95</v>
      </c>
      <c r="I3634" s="35">
        <v>17.38</v>
      </c>
      <c r="J3634">
        <v>2</v>
      </c>
      <c r="K3634">
        <v>3021</v>
      </c>
      <c r="L3634" s="37">
        <f t="shared" si="168"/>
        <v>63.9</v>
      </c>
      <c r="M3634" s="35">
        <f t="shared" si="169"/>
        <v>0</v>
      </c>
      <c r="N3634" s="35">
        <f t="shared" si="170"/>
        <v>29.14</v>
      </c>
    </row>
    <row r="3635" spans="1:14">
      <c r="A3635" s="33">
        <v>41405</v>
      </c>
      <c r="B3635" s="29">
        <v>2499</v>
      </c>
      <c r="C3635">
        <v>6</v>
      </c>
      <c r="D3635" s="34" t="s">
        <v>173</v>
      </c>
      <c r="E3635" s="34" t="s">
        <v>168</v>
      </c>
      <c r="F3635" s="35">
        <v>55.95</v>
      </c>
      <c r="G3635" s="36">
        <v>0</v>
      </c>
      <c r="H3635" s="35">
        <v>55.95</v>
      </c>
      <c r="I3635" s="35">
        <v>16.059999999999999</v>
      </c>
      <c r="J3635">
        <v>14</v>
      </c>
      <c r="K3635">
        <v>3019</v>
      </c>
      <c r="L3635" s="37">
        <f t="shared" si="168"/>
        <v>783.30000000000007</v>
      </c>
      <c r="M3635" s="35">
        <f t="shared" si="169"/>
        <v>0</v>
      </c>
      <c r="N3635" s="35">
        <f t="shared" si="170"/>
        <v>558.46</v>
      </c>
    </row>
    <row r="3636" spans="1:14">
      <c r="A3636" s="33">
        <v>41405</v>
      </c>
      <c r="B3636" s="29">
        <v>2500</v>
      </c>
      <c r="C3636">
        <v>30</v>
      </c>
      <c r="D3636" s="34" t="s">
        <v>173</v>
      </c>
      <c r="E3636" s="34" t="s">
        <v>168</v>
      </c>
      <c r="F3636" s="35">
        <v>10.95</v>
      </c>
      <c r="G3636" s="36">
        <v>0</v>
      </c>
      <c r="H3636" s="35">
        <v>10.95</v>
      </c>
      <c r="I3636" s="35">
        <v>4.8</v>
      </c>
      <c r="J3636">
        <v>3</v>
      </c>
      <c r="K3636">
        <v>3027</v>
      </c>
      <c r="L3636" s="37">
        <f t="shared" si="168"/>
        <v>32.849999999999994</v>
      </c>
      <c r="M3636" s="35">
        <f t="shared" si="169"/>
        <v>0</v>
      </c>
      <c r="N3636" s="35">
        <f t="shared" si="170"/>
        <v>18.45</v>
      </c>
    </row>
    <row r="3637" spans="1:14">
      <c r="A3637" s="33">
        <v>41405</v>
      </c>
      <c r="B3637" s="29">
        <v>2501</v>
      </c>
      <c r="C3637">
        <v>29</v>
      </c>
      <c r="D3637" s="34" t="s">
        <v>171</v>
      </c>
      <c r="E3637" s="34" t="s">
        <v>168</v>
      </c>
      <c r="F3637" s="35">
        <v>40.950000000000003</v>
      </c>
      <c r="G3637" s="36">
        <v>0</v>
      </c>
      <c r="H3637" s="35">
        <v>40.950000000000003</v>
      </c>
      <c r="I3637" s="35">
        <v>15.51</v>
      </c>
      <c r="J3637">
        <v>2</v>
      </c>
      <c r="K3637">
        <v>3033</v>
      </c>
      <c r="L3637" s="37">
        <f t="shared" si="168"/>
        <v>81.900000000000006</v>
      </c>
      <c r="M3637" s="35">
        <f t="shared" si="169"/>
        <v>0</v>
      </c>
      <c r="N3637" s="35">
        <f t="shared" si="170"/>
        <v>50.88000000000001</v>
      </c>
    </row>
    <row r="3638" spans="1:14">
      <c r="A3638" s="33">
        <v>41405</v>
      </c>
      <c r="B3638" s="29">
        <v>2501</v>
      </c>
      <c r="C3638">
        <v>11</v>
      </c>
      <c r="D3638" s="34" t="s">
        <v>171</v>
      </c>
      <c r="E3638" s="34" t="s">
        <v>168</v>
      </c>
      <c r="F3638" s="35">
        <v>65.95</v>
      </c>
      <c r="G3638" s="36">
        <v>0.1</v>
      </c>
      <c r="H3638" s="35">
        <v>59.36</v>
      </c>
      <c r="I3638" s="35">
        <v>37.97</v>
      </c>
      <c r="J3638">
        <v>11</v>
      </c>
      <c r="K3638">
        <v>3033</v>
      </c>
      <c r="L3638" s="37">
        <f t="shared" si="168"/>
        <v>652.96</v>
      </c>
      <c r="M3638" s="35">
        <f t="shared" si="169"/>
        <v>6.5900000000000034</v>
      </c>
      <c r="N3638" s="35">
        <f t="shared" si="170"/>
        <v>235.29000000000002</v>
      </c>
    </row>
    <row r="3639" spans="1:14">
      <c r="A3639" s="33">
        <v>41405</v>
      </c>
      <c r="B3639" s="29">
        <v>2502</v>
      </c>
      <c r="C3639">
        <v>24</v>
      </c>
      <c r="D3639" s="34" t="s">
        <v>173</v>
      </c>
      <c r="E3639" s="34" t="s">
        <v>168</v>
      </c>
      <c r="F3639" s="35">
        <v>27.95</v>
      </c>
      <c r="G3639" s="36">
        <v>0</v>
      </c>
      <c r="H3639" s="35">
        <v>27.95</v>
      </c>
      <c r="I3639" s="35">
        <v>16.8</v>
      </c>
      <c r="J3639">
        <v>21</v>
      </c>
      <c r="K3639">
        <v>3015</v>
      </c>
      <c r="L3639" s="37">
        <f t="shared" si="168"/>
        <v>586.94999999999993</v>
      </c>
      <c r="M3639" s="35">
        <f t="shared" si="169"/>
        <v>0</v>
      </c>
      <c r="N3639" s="35">
        <f t="shared" si="170"/>
        <v>234.14999999999998</v>
      </c>
    </row>
    <row r="3640" spans="1:14">
      <c r="A3640" s="33">
        <v>41405</v>
      </c>
      <c r="B3640" s="29">
        <v>2503</v>
      </c>
      <c r="C3640">
        <v>34</v>
      </c>
      <c r="D3640" s="34" t="s">
        <v>171</v>
      </c>
      <c r="E3640" s="34" t="s">
        <v>168</v>
      </c>
      <c r="F3640" s="35">
        <v>37.950000000000003</v>
      </c>
      <c r="G3640" s="36">
        <v>0</v>
      </c>
      <c r="H3640" s="35">
        <v>37.950000000000003</v>
      </c>
      <c r="I3640" s="35">
        <v>15.35</v>
      </c>
      <c r="J3640">
        <v>13</v>
      </c>
      <c r="K3640">
        <v>3014</v>
      </c>
      <c r="L3640" s="37">
        <f t="shared" si="168"/>
        <v>493.35</v>
      </c>
      <c r="M3640" s="35">
        <f t="shared" si="169"/>
        <v>0</v>
      </c>
      <c r="N3640" s="35">
        <f t="shared" si="170"/>
        <v>293.8</v>
      </c>
    </row>
    <row r="3641" spans="1:14">
      <c r="A3641" s="33">
        <v>41406</v>
      </c>
      <c r="B3641" s="29">
        <v>2504</v>
      </c>
      <c r="C3641">
        <v>35</v>
      </c>
      <c r="D3641" s="34" t="s">
        <v>167</v>
      </c>
      <c r="E3641" s="34" t="s">
        <v>168</v>
      </c>
      <c r="F3641" s="35">
        <v>0.95</v>
      </c>
      <c r="G3641" s="36">
        <v>0.1</v>
      </c>
      <c r="H3641" s="35">
        <v>0.86</v>
      </c>
      <c r="I3641" s="35">
        <v>0.47</v>
      </c>
      <c r="J3641">
        <v>15</v>
      </c>
      <c r="K3641">
        <v>3016</v>
      </c>
      <c r="L3641" s="37">
        <f t="shared" si="168"/>
        <v>12.9</v>
      </c>
      <c r="M3641" s="35">
        <f t="shared" si="169"/>
        <v>8.9999999999999969E-2</v>
      </c>
      <c r="N3641" s="35">
        <f t="shared" si="170"/>
        <v>5.8500000000000005</v>
      </c>
    </row>
    <row r="3642" spans="1:14">
      <c r="A3642" s="33">
        <v>41406</v>
      </c>
      <c r="B3642" s="29">
        <v>2505</v>
      </c>
      <c r="C3642">
        <v>1</v>
      </c>
      <c r="D3642" s="34" t="s">
        <v>171</v>
      </c>
      <c r="E3642" s="34" t="s">
        <v>168</v>
      </c>
      <c r="F3642" s="35">
        <v>43.95</v>
      </c>
      <c r="G3642" s="36">
        <v>0</v>
      </c>
      <c r="H3642" s="35">
        <v>43.95</v>
      </c>
      <c r="I3642" s="35">
        <v>25.6</v>
      </c>
      <c r="J3642">
        <v>2</v>
      </c>
      <c r="K3642">
        <v>3029</v>
      </c>
      <c r="L3642" s="37">
        <f t="shared" si="168"/>
        <v>87.9</v>
      </c>
      <c r="M3642" s="35">
        <f t="shared" si="169"/>
        <v>0</v>
      </c>
      <c r="N3642" s="35">
        <f t="shared" si="170"/>
        <v>36.700000000000003</v>
      </c>
    </row>
    <row r="3643" spans="1:14">
      <c r="A3643" s="33">
        <v>41406</v>
      </c>
      <c r="B3643" s="29">
        <v>2506</v>
      </c>
      <c r="C3643">
        <v>46</v>
      </c>
      <c r="D3643" s="34" t="s">
        <v>173</v>
      </c>
      <c r="E3643" s="34" t="s">
        <v>168</v>
      </c>
      <c r="F3643" s="35">
        <v>55.95</v>
      </c>
      <c r="G3643" s="36">
        <v>0</v>
      </c>
      <c r="H3643" s="35">
        <v>55.95</v>
      </c>
      <c r="I3643" s="35">
        <v>32.47</v>
      </c>
      <c r="J3643">
        <v>13</v>
      </c>
      <c r="K3643">
        <v>3014</v>
      </c>
      <c r="L3643" s="37">
        <f t="shared" si="168"/>
        <v>727.35</v>
      </c>
      <c r="M3643" s="35">
        <f t="shared" si="169"/>
        <v>0</v>
      </c>
      <c r="N3643" s="35">
        <f t="shared" si="170"/>
        <v>305.24000000000007</v>
      </c>
    </row>
    <row r="3644" spans="1:14">
      <c r="A3644" s="33">
        <v>41406</v>
      </c>
      <c r="B3644" s="29">
        <v>2506</v>
      </c>
      <c r="C3644">
        <v>30</v>
      </c>
      <c r="D3644" s="34" t="s">
        <v>173</v>
      </c>
      <c r="E3644" s="34" t="s">
        <v>168</v>
      </c>
      <c r="F3644" s="35">
        <v>10.95</v>
      </c>
      <c r="G3644" s="36">
        <v>0</v>
      </c>
      <c r="H3644" s="35">
        <v>10.95</v>
      </c>
      <c r="I3644" s="35">
        <v>4.8</v>
      </c>
      <c r="J3644">
        <v>18</v>
      </c>
      <c r="K3644">
        <v>3014</v>
      </c>
      <c r="L3644" s="37">
        <f t="shared" si="168"/>
        <v>197.1</v>
      </c>
      <c r="M3644" s="35">
        <f t="shared" si="169"/>
        <v>0</v>
      </c>
      <c r="N3644" s="35">
        <f t="shared" si="170"/>
        <v>110.69999999999999</v>
      </c>
    </row>
    <row r="3645" spans="1:14">
      <c r="A3645" s="33">
        <v>41406</v>
      </c>
      <c r="B3645" s="29">
        <v>2506</v>
      </c>
      <c r="C3645">
        <v>22</v>
      </c>
      <c r="D3645" s="34" t="s">
        <v>173</v>
      </c>
      <c r="E3645" s="34" t="s">
        <v>168</v>
      </c>
      <c r="F3645" s="35">
        <v>0.95</v>
      </c>
      <c r="G3645" s="36">
        <v>0</v>
      </c>
      <c r="H3645" s="35">
        <v>0.95</v>
      </c>
      <c r="I3645" s="35">
        <v>0.56999999999999995</v>
      </c>
      <c r="J3645">
        <v>4</v>
      </c>
      <c r="K3645">
        <v>3014</v>
      </c>
      <c r="L3645" s="37">
        <f t="shared" si="168"/>
        <v>3.8</v>
      </c>
      <c r="M3645" s="35">
        <f t="shared" si="169"/>
        <v>0</v>
      </c>
      <c r="N3645" s="35">
        <f t="shared" si="170"/>
        <v>1.52</v>
      </c>
    </row>
    <row r="3646" spans="1:14">
      <c r="A3646" s="33">
        <v>41406</v>
      </c>
      <c r="B3646" s="29">
        <v>2506</v>
      </c>
      <c r="C3646">
        <v>19</v>
      </c>
      <c r="D3646" s="34" t="s">
        <v>173</v>
      </c>
      <c r="E3646" s="34" t="s">
        <v>168</v>
      </c>
      <c r="F3646" s="35">
        <v>49.95</v>
      </c>
      <c r="G3646" s="36">
        <v>0.1</v>
      </c>
      <c r="H3646" s="35">
        <v>44.96</v>
      </c>
      <c r="I3646" s="35">
        <v>24.77</v>
      </c>
      <c r="J3646">
        <v>30</v>
      </c>
      <c r="K3646">
        <v>3014</v>
      </c>
      <c r="L3646" s="37">
        <f t="shared" si="168"/>
        <v>1348.8</v>
      </c>
      <c r="M3646" s="35">
        <f t="shared" si="169"/>
        <v>4.990000000000002</v>
      </c>
      <c r="N3646" s="35">
        <f t="shared" si="170"/>
        <v>605.70000000000005</v>
      </c>
    </row>
    <row r="3647" spans="1:14">
      <c r="A3647" s="33">
        <v>41406</v>
      </c>
      <c r="B3647" s="29">
        <v>2506</v>
      </c>
      <c r="C3647">
        <v>22</v>
      </c>
      <c r="D3647" s="34" t="s">
        <v>173</v>
      </c>
      <c r="E3647" s="34" t="s">
        <v>168</v>
      </c>
      <c r="F3647" s="35">
        <v>0.95</v>
      </c>
      <c r="G3647" s="36">
        <v>0</v>
      </c>
      <c r="H3647" s="35">
        <v>0.95</v>
      </c>
      <c r="I3647" s="35">
        <v>0.56999999999999995</v>
      </c>
      <c r="J3647">
        <v>12</v>
      </c>
      <c r="K3647">
        <v>3014</v>
      </c>
      <c r="L3647" s="37">
        <f t="shared" si="168"/>
        <v>11.399999999999999</v>
      </c>
      <c r="M3647" s="35">
        <f t="shared" si="169"/>
        <v>0</v>
      </c>
      <c r="N3647" s="35">
        <f t="shared" si="170"/>
        <v>4.5600000000000005</v>
      </c>
    </row>
    <row r="3648" spans="1:14">
      <c r="A3648" s="33">
        <v>41406</v>
      </c>
      <c r="B3648" s="29">
        <v>2507</v>
      </c>
      <c r="C3648">
        <v>39</v>
      </c>
      <c r="D3648" s="34" t="s">
        <v>171</v>
      </c>
      <c r="E3648" s="34" t="s">
        <v>168</v>
      </c>
      <c r="F3648" s="35">
        <v>26.95</v>
      </c>
      <c r="G3648" s="36">
        <v>0</v>
      </c>
      <c r="H3648" s="35">
        <v>26.95</v>
      </c>
      <c r="I3648" s="35">
        <v>12.24</v>
      </c>
      <c r="J3648">
        <v>14</v>
      </c>
      <c r="K3648">
        <v>3031</v>
      </c>
      <c r="L3648" s="37">
        <f t="shared" si="168"/>
        <v>377.3</v>
      </c>
      <c r="M3648" s="35">
        <f t="shared" si="169"/>
        <v>0</v>
      </c>
      <c r="N3648" s="35">
        <f t="shared" si="170"/>
        <v>205.94</v>
      </c>
    </row>
    <row r="3649" spans="1:14">
      <c r="A3649" s="33">
        <v>41406</v>
      </c>
      <c r="B3649" s="29">
        <v>2508</v>
      </c>
      <c r="C3649">
        <v>1</v>
      </c>
      <c r="D3649" s="34" t="s">
        <v>173</v>
      </c>
      <c r="E3649" s="34" t="s">
        <v>168</v>
      </c>
      <c r="F3649" s="35">
        <v>43.95</v>
      </c>
      <c r="G3649" s="36">
        <v>0.1</v>
      </c>
      <c r="H3649" s="35">
        <v>39.56</v>
      </c>
      <c r="I3649" s="35">
        <v>25.6</v>
      </c>
      <c r="J3649">
        <v>4</v>
      </c>
      <c r="K3649">
        <v>3027</v>
      </c>
      <c r="L3649" s="37">
        <f t="shared" si="168"/>
        <v>158.24</v>
      </c>
      <c r="M3649" s="35">
        <f t="shared" si="169"/>
        <v>4.3900000000000006</v>
      </c>
      <c r="N3649" s="35">
        <f t="shared" si="170"/>
        <v>55.84</v>
      </c>
    </row>
    <row r="3650" spans="1:14">
      <c r="A3650" s="33">
        <v>41406</v>
      </c>
      <c r="B3650" s="29">
        <v>2509</v>
      </c>
      <c r="C3650">
        <v>15</v>
      </c>
      <c r="D3650" s="34" t="s">
        <v>167</v>
      </c>
      <c r="E3650" s="34" t="s">
        <v>168</v>
      </c>
      <c r="F3650" s="35">
        <v>28.95</v>
      </c>
      <c r="G3650" s="36">
        <v>0</v>
      </c>
      <c r="H3650" s="35">
        <v>28.95</v>
      </c>
      <c r="I3650" s="35">
        <v>17.53</v>
      </c>
      <c r="J3650">
        <v>21</v>
      </c>
      <c r="K3650">
        <v>3013</v>
      </c>
      <c r="L3650" s="37">
        <f t="shared" si="168"/>
        <v>607.94999999999993</v>
      </c>
      <c r="M3650" s="35">
        <f t="shared" si="169"/>
        <v>0</v>
      </c>
      <c r="N3650" s="35">
        <f t="shared" si="170"/>
        <v>239.81999999999996</v>
      </c>
    </row>
    <row r="3651" spans="1:14">
      <c r="A3651" s="33">
        <v>41406</v>
      </c>
      <c r="B3651" s="29">
        <v>2510</v>
      </c>
      <c r="C3651">
        <v>13</v>
      </c>
      <c r="D3651" s="34" t="s">
        <v>167</v>
      </c>
      <c r="E3651" s="34" t="s">
        <v>168</v>
      </c>
      <c r="F3651" s="35">
        <v>26.95</v>
      </c>
      <c r="G3651" s="36">
        <v>0.2</v>
      </c>
      <c r="H3651" s="35">
        <v>21.56</v>
      </c>
      <c r="I3651" s="35">
        <v>13.26</v>
      </c>
      <c r="J3651">
        <v>18</v>
      </c>
      <c r="K3651">
        <v>3014</v>
      </c>
      <c r="L3651" s="37">
        <f t="shared" ref="L3651:L3714" si="171">H3651*J3651</f>
        <v>388.08</v>
      </c>
      <c r="M3651" s="35">
        <f t="shared" ref="M3651:M3714" si="172">F3651-H3651</f>
        <v>5.3900000000000006</v>
      </c>
      <c r="N3651" s="35">
        <f t="shared" ref="N3651:N3714" si="173">(H3651-I3651)*J3651</f>
        <v>149.39999999999998</v>
      </c>
    </row>
    <row r="3652" spans="1:14">
      <c r="A3652" s="33">
        <v>41406</v>
      </c>
      <c r="B3652" s="29">
        <v>2511</v>
      </c>
      <c r="C3652">
        <v>28</v>
      </c>
      <c r="D3652" s="34" t="s">
        <v>171</v>
      </c>
      <c r="E3652" s="34" t="s">
        <v>168</v>
      </c>
      <c r="F3652" s="35">
        <v>0.95</v>
      </c>
      <c r="G3652" s="36">
        <v>0</v>
      </c>
      <c r="H3652" s="35">
        <v>0.95</v>
      </c>
      <c r="I3652" s="35">
        <v>0.5</v>
      </c>
      <c r="J3652">
        <v>5</v>
      </c>
      <c r="K3652">
        <v>3019</v>
      </c>
      <c r="L3652" s="37">
        <f t="shared" si="171"/>
        <v>4.75</v>
      </c>
      <c r="M3652" s="35">
        <f t="shared" si="172"/>
        <v>0</v>
      </c>
      <c r="N3652" s="35">
        <f t="shared" si="173"/>
        <v>2.25</v>
      </c>
    </row>
    <row r="3653" spans="1:14">
      <c r="A3653" s="33">
        <v>41406</v>
      </c>
      <c r="B3653" s="29">
        <v>2512</v>
      </c>
      <c r="C3653">
        <v>38</v>
      </c>
      <c r="D3653" s="34" t="s">
        <v>167</v>
      </c>
      <c r="E3653" s="34" t="s">
        <v>168</v>
      </c>
      <c r="F3653" s="35">
        <v>24.95</v>
      </c>
      <c r="G3653" s="36">
        <v>0</v>
      </c>
      <c r="H3653" s="35">
        <v>24.95</v>
      </c>
      <c r="I3653" s="35">
        <v>11.48</v>
      </c>
      <c r="J3653">
        <v>2</v>
      </c>
      <c r="K3653">
        <v>3027</v>
      </c>
      <c r="L3653" s="37">
        <f t="shared" si="171"/>
        <v>49.9</v>
      </c>
      <c r="M3653" s="35">
        <f t="shared" si="172"/>
        <v>0</v>
      </c>
      <c r="N3653" s="35">
        <f t="shared" si="173"/>
        <v>26.939999999999998</v>
      </c>
    </row>
    <row r="3654" spans="1:14">
      <c r="A3654" s="33">
        <v>41406</v>
      </c>
      <c r="B3654" s="29">
        <v>2513</v>
      </c>
      <c r="C3654">
        <v>36</v>
      </c>
      <c r="D3654" s="34" t="s">
        <v>167</v>
      </c>
      <c r="E3654" s="34" t="s">
        <v>168</v>
      </c>
      <c r="F3654" s="35">
        <v>26.95</v>
      </c>
      <c r="G3654" s="36">
        <v>0</v>
      </c>
      <c r="H3654" s="35">
        <v>26.95</v>
      </c>
      <c r="I3654" s="35">
        <v>12.53</v>
      </c>
      <c r="J3654">
        <v>8</v>
      </c>
      <c r="K3654">
        <v>3013</v>
      </c>
      <c r="L3654" s="37">
        <f t="shared" si="171"/>
        <v>215.6</v>
      </c>
      <c r="M3654" s="35">
        <f t="shared" si="172"/>
        <v>0</v>
      </c>
      <c r="N3654" s="35">
        <f t="shared" si="173"/>
        <v>115.36</v>
      </c>
    </row>
    <row r="3655" spans="1:14">
      <c r="A3655" s="33">
        <v>41406</v>
      </c>
      <c r="B3655" s="29">
        <v>2514</v>
      </c>
      <c r="C3655">
        <v>1</v>
      </c>
      <c r="D3655" s="34" t="s">
        <v>171</v>
      </c>
      <c r="E3655" s="34" t="s">
        <v>168</v>
      </c>
      <c r="F3655" s="35">
        <v>43.95</v>
      </c>
      <c r="G3655" s="36">
        <v>0</v>
      </c>
      <c r="H3655" s="35">
        <v>43.95</v>
      </c>
      <c r="I3655" s="35">
        <v>25.6</v>
      </c>
      <c r="J3655">
        <v>17</v>
      </c>
      <c r="K3655">
        <v>3018</v>
      </c>
      <c r="L3655" s="37">
        <f t="shared" si="171"/>
        <v>747.15000000000009</v>
      </c>
      <c r="M3655" s="35">
        <f t="shared" si="172"/>
        <v>0</v>
      </c>
      <c r="N3655" s="35">
        <f t="shared" si="173"/>
        <v>311.95000000000005</v>
      </c>
    </row>
    <row r="3656" spans="1:14">
      <c r="A3656" s="33">
        <v>41407</v>
      </c>
      <c r="B3656" s="29">
        <v>2515</v>
      </c>
      <c r="C3656">
        <v>21</v>
      </c>
      <c r="D3656" s="34" t="s">
        <v>167</v>
      </c>
      <c r="E3656" s="34" t="s">
        <v>168</v>
      </c>
      <c r="F3656" s="35">
        <v>26.95</v>
      </c>
      <c r="G3656" s="36">
        <v>0</v>
      </c>
      <c r="H3656" s="35">
        <v>26.95</v>
      </c>
      <c r="I3656" s="35">
        <v>12.42</v>
      </c>
      <c r="J3656">
        <v>4</v>
      </c>
      <c r="K3656">
        <v>3018</v>
      </c>
      <c r="L3656" s="37">
        <f t="shared" si="171"/>
        <v>107.8</v>
      </c>
      <c r="M3656" s="35">
        <f t="shared" si="172"/>
        <v>0</v>
      </c>
      <c r="N3656" s="35">
        <f t="shared" si="173"/>
        <v>58.12</v>
      </c>
    </row>
    <row r="3657" spans="1:14">
      <c r="A3657" s="33">
        <v>41407</v>
      </c>
      <c r="B3657" s="29">
        <v>2516</v>
      </c>
      <c r="C3657">
        <v>33</v>
      </c>
      <c r="D3657" s="34" t="s">
        <v>169</v>
      </c>
      <c r="E3657" s="34" t="s">
        <v>168</v>
      </c>
      <c r="F3657" s="35">
        <v>19.95</v>
      </c>
      <c r="G3657" s="36">
        <v>0</v>
      </c>
      <c r="H3657" s="35">
        <v>19.95</v>
      </c>
      <c r="I3657" s="35">
        <v>9.7799999999999994</v>
      </c>
      <c r="J3657">
        <v>4</v>
      </c>
      <c r="K3657">
        <v>3011</v>
      </c>
      <c r="L3657" s="37">
        <f t="shared" si="171"/>
        <v>79.8</v>
      </c>
      <c r="M3657" s="35">
        <f t="shared" si="172"/>
        <v>0</v>
      </c>
      <c r="N3657" s="35">
        <f t="shared" si="173"/>
        <v>40.68</v>
      </c>
    </row>
    <row r="3658" spans="1:14">
      <c r="A3658" s="33">
        <v>41407</v>
      </c>
      <c r="B3658" s="29">
        <v>2517</v>
      </c>
      <c r="C3658">
        <v>32</v>
      </c>
      <c r="D3658" s="34" t="s">
        <v>167</v>
      </c>
      <c r="E3658" s="34" t="s">
        <v>168</v>
      </c>
      <c r="F3658" s="35">
        <v>22.95</v>
      </c>
      <c r="G3658" s="36">
        <v>0</v>
      </c>
      <c r="H3658" s="35">
        <v>22.95</v>
      </c>
      <c r="I3658" s="35">
        <v>11.78</v>
      </c>
      <c r="J3658">
        <v>3</v>
      </c>
      <c r="K3658">
        <v>3016</v>
      </c>
      <c r="L3658" s="37">
        <f t="shared" si="171"/>
        <v>68.849999999999994</v>
      </c>
      <c r="M3658" s="35">
        <f t="shared" si="172"/>
        <v>0</v>
      </c>
      <c r="N3658" s="35">
        <f t="shared" si="173"/>
        <v>33.51</v>
      </c>
    </row>
    <row r="3659" spans="1:14">
      <c r="A3659" s="33">
        <v>41407</v>
      </c>
      <c r="B3659" s="29">
        <v>2518</v>
      </c>
      <c r="C3659">
        <v>27</v>
      </c>
      <c r="D3659" s="34" t="s">
        <v>170</v>
      </c>
      <c r="E3659" s="34" t="s">
        <v>168</v>
      </c>
      <c r="F3659" s="35">
        <v>4.95</v>
      </c>
      <c r="G3659" s="36">
        <v>0</v>
      </c>
      <c r="H3659" s="35">
        <v>4.95</v>
      </c>
      <c r="I3659" s="35">
        <v>1.82</v>
      </c>
      <c r="J3659">
        <v>1</v>
      </c>
      <c r="K3659">
        <v>3024</v>
      </c>
      <c r="L3659" s="37">
        <f t="shared" si="171"/>
        <v>4.95</v>
      </c>
      <c r="M3659" s="35">
        <f t="shared" si="172"/>
        <v>0</v>
      </c>
      <c r="N3659" s="35">
        <f t="shared" si="173"/>
        <v>3.13</v>
      </c>
    </row>
    <row r="3660" spans="1:14">
      <c r="A3660" s="33">
        <v>41407</v>
      </c>
      <c r="B3660" s="29">
        <v>2518</v>
      </c>
      <c r="C3660">
        <v>40</v>
      </c>
      <c r="D3660" s="34" t="s">
        <v>170</v>
      </c>
      <c r="E3660" s="34" t="s">
        <v>168</v>
      </c>
      <c r="F3660" s="35">
        <v>16.95</v>
      </c>
      <c r="G3660" s="36">
        <v>0</v>
      </c>
      <c r="H3660" s="35">
        <v>16.95</v>
      </c>
      <c r="I3660" s="35">
        <v>6.53</v>
      </c>
      <c r="J3660">
        <v>1</v>
      </c>
      <c r="K3660">
        <v>3024</v>
      </c>
      <c r="L3660" s="37">
        <f t="shared" si="171"/>
        <v>16.95</v>
      </c>
      <c r="M3660" s="35">
        <f t="shared" si="172"/>
        <v>0</v>
      </c>
      <c r="N3660" s="35">
        <f t="shared" si="173"/>
        <v>10.419999999999998</v>
      </c>
    </row>
    <row r="3661" spans="1:14">
      <c r="A3661" s="33">
        <v>41407</v>
      </c>
      <c r="B3661" s="29">
        <v>2519</v>
      </c>
      <c r="C3661">
        <v>24</v>
      </c>
      <c r="D3661" s="34" t="s">
        <v>169</v>
      </c>
      <c r="E3661" s="34" t="s">
        <v>168</v>
      </c>
      <c r="F3661" s="35">
        <v>27.95</v>
      </c>
      <c r="G3661" s="36">
        <v>0</v>
      </c>
      <c r="H3661" s="35">
        <v>27.95</v>
      </c>
      <c r="I3661" s="35">
        <v>16.8</v>
      </c>
      <c r="J3661">
        <v>3</v>
      </c>
      <c r="K3661">
        <v>3031</v>
      </c>
      <c r="L3661" s="37">
        <f t="shared" si="171"/>
        <v>83.85</v>
      </c>
      <c r="M3661" s="35">
        <f t="shared" si="172"/>
        <v>0</v>
      </c>
      <c r="N3661" s="35">
        <f t="shared" si="173"/>
        <v>33.449999999999996</v>
      </c>
    </row>
    <row r="3662" spans="1:14">
      <c r="A3662" s="33">
        <v>41407</v>
      </c>
      <c r="B3662" s="29">
        <v>2519</v>
      </c>
      <c r="C3662">
        <v>17</v>
      </c>
      <c r="D3662" s="34" t="s">
        <v>169</v>
      </c>
      <c r="E3662" s="34" t="s">
        <v>168</v>
      </c>
      <c r="F3662" s="35">
        <v>49.95</v>
      </c>
      <c r="G3662" s="36">
        <v>0</v>
      </c>
      <c r="H3662" s="35">
        <v>49.95</v>
      </c>
      <c r="I3662" s="35">
        <v>23.93</v>
      </c>
      <c r="J3662">
        <v>12</v>
      </c>
      <c r="K3662">
        <v>3031</v>
      </c>
      <c r="L3662" s="37">
        <f t="shared" si="171"/>
        <v>599.40000000000009</v>
      </c>
      <c r="M3662" s="35">
        <f t="shared" si="172"/>
        <v>0</v>
      </c>
      <c r="N3662" s="35">
        <f t="shared" si="173"/>
        <v>312.24</v>
      </c>
    </row>
    <row r="3663" spans="1:14">
      <c r="A3663" s="33">
        <v>41407</v>
      </c>
      <c r="B3663" s="29">
        <v>2520</v>
      </c>
      <c r="C3663">
        <v>46</v>
      </c>
      <c r="D3663" s="34" t="s">
        <v>170</v>
      </c>
      <c r="E3663" s="34" t="s">
        <v>168</v>
      </c>
      <c r="F3663" s="35">
        <v>55.95</v>
      </c>
      <c r="G3663" s="36">
        <v>0.1</v>
      </c>
      <c r="H3663" s="35">
        <v>50.36</v>
      </c>
      <c r="I3663" s="35">
        <v>32.47</v>
      </c>
      <c r="J3663">
        <v>4</v>
      </c>
      <c r="K3663">
        <v>3019</v>
      </c>
      <c r="L3663" s="37">
        <f t="shared" si="171"/>
        <v>201.44</v>
      </c>
      <c r="M3663" s="35">
        <f t="shared" si="172"/>
        <v>5.5900000000000034</v>
      </c>
      <c r="N3663" s="35">
        <f t="shared" si="173"/>
        <v>71.56</v>
      </c>
    </row>
    <row r="3664" spans="1:14">
      <c r="A3664" s="33">
        <v>41407</v>
      </c>
      <c r="B3664" s="29">
        <v>2521</v>
      </c>
      <c r="C3664">
        <v>38</v>
      </c>
      <c r="D3664" s="34" t="s">
        <v>169</v>
      </c>
      <c r="E3664" s="34" t="s">
        <v>168</v>
      </c>
      <c r="F3664" s="35">
        <v>24.95</v>
      </c>
      <c r="G3664" s="36">
        <v>0</v>
      </c>
      <c r="H3664" s="35">
        <v>24.95</v>
      </c>
      <c r="I3664" s="35">
        <v>11.48</v>
      </c>
      <c r="J3664">
        <v>2</v>
      </c>
      <c r="K3664">
        <v>3030</v>
      </c>
      <c r="L3664" s="37">
        <f t="shared" si="171"/>
        <v>49.9</v>
      </c>
      <c r="M3664" s="35">
        <f t="shared" si="172"/>
        <v>0</v>
      </c>
      <c r="N3664" s="35">
        <f t="shared" si="173"/>
        <v>26.939999999999998</v>
      </c>
    </row>
    <row r="3665" spans="1:14">
      <c r="A3665" s="33">
        <v>41407</v>
      </c>
      <c r="B3665" s="29">
        <v>2522</v>
      </c>
      <c r="C3665">
        <v>19</v>
      </c>
      <c r="D3665" s="34" t="s">
        <v>167</v>
      </c>
      <c r="E3665" s="34" t="s">
        <v>168</v>
      </c>
      <c r="F3665" s="35">
        <v>49.95</v>
      </c>
      <c r="G3665" s="36">
        <v>0</v>
      </c>
      <c r="H3665" s="35">
        <v>49.95</v>
      </c>
      <c r="I3665" s="35">
        <v>24.77</v>
      </c>
      <c r="J3665">
        <v>3</v>
      </c>
      <c r="K3665">
        <v>3019</v>
      </c>
      <c r="L3665" s="37">
        <f t="shared" si="171"/>
        <v>149.85000000000002</v>
      </c>
      <c r="M3665" s="35">
        <f t="shared" si="172"/>
        <v>0</v>
      </c>
      <c r="N3665" s="35">
        <f t="shared" si="173"/>
        <v>75.540000000000006</v>
      </c>
    </row>
    <row r="3666" spans="1:14">
      <c r="A3666" s="33">
        <v>41407</v>
      </c>
      <c r="B3666" s="29">
        <v>2523</v>
      </c>
      <c r="C3666">
        <v>13</v>
      </c>
      <c r="D3666" s="34" t="s">
        <v>167</v>
      </c>
      <c r="E3666" s="34" t="s">
        <v>168</v>
      </c>
      <c r="F3666" s="35">
        <v>26.95</v>
      </c>
      <c r="G3666" s="36">
        <v>0</v>
      </c>
      <c r="H3666" s="35">
        <v>26.95</v>
      </c>
      <c r="I3666" s="35">
        <v>13.26</v>
      </c>
      <c r="J3666">
        <v>12</v>
      </c>
      <c r="K3666">
        <v>3028</v>
      </c>
      <c r="L3666" s="37">
        <f t="shared" si="171"/>
        <v>323.39999999999998</v>
      </c>
      <c r="M3666" s="35">
        <f t="shared" si="172"/>
        <v>0</v>
      </c>
      <c r="N3666" s="35">
        <f t="shared" si="173"/>
        <v>164.28</v>
      </c>
    </row>
    <row r="3667" spans="1:14">
      <c r="A3667" s="33">
        <v>41407</v>
      </c>
      <c r="B3667" s="29">
        <v>2523</v>
      </c>
      <c r="C3667">
        <v>24</v>
      </c>
      <c r="D3667" s="34" t="s">
        <v>167</v>
      </c>
      <c r="E3667" s="34" t="s">
        <v>168</v>
      </c>
      <c r="F3667" s="35">
        <v>27.95</v>
      </c>
      <c r="G3667" s="36">
        <v>0.1</v>
      </c>
      <c r="H3667" s="35">
        <v>25.16</v>
      </c>
      <c r="I3667" s="35">
        <v>16.8</v>
      </c>
      <c r="J3667">
        <v>20</v>
      </c>
      <c r="K3667">
        <v>3028</v>
      </c>
      <c r="L3667" s="37">
        <f t="shared" si="171"/>
        <v>503.2</v>
      </c>
      <c r="M3667" s="35">
        <f t="shared" si="172"/>
        <v>2.7899999999999991</v>
      </c>
      <c r="N3667" s="35">
        <f t="shared" si="173"/>
        <v>167.2</v>
      </c>
    </row>
    <row r="3668" spans="1:14">
      <c r="A3668" s="33">
        <v>41407</v>
      </c>
      <c r="B3668" s="29">
        <v>2523</v>
      </c>
      <c r="C3668">
        <v>15</v>
      </c>
      <c r="D3668" s="34" t="s">
        <v>167</v>
      </c>
      <c r="E3668" s="34" t="s">
        <v>168</v>
      </c>
      <c r="F3668" s="35">
        <v>28.95</v>
      </c>
      <c r="G3668" s="36">
        <v>0</v>
      </c>
      <c r="H3668" s="35">
        <v>28.95</v>
      </c>
      <c r="I3668" s="35">
        <v>17.53</v>
      </c>
      <c r="J3668">
        <v>16</v>
      </c>
      <c r="K3668">
        <v>3028</v>
      </c>
      <c r="L3668" s="37">
        <f t="shared" si="171"/>
        <v>463.2</v>
      </c>
      <c r="M3668" s="35">
        <f t="shared" si="172"/>
        <v>0</v>
      </c>
      <c r="N3668" s="35">
        <f t="shared" si="173"/>
        <v>182.71999999999997</v>
      </c>
    </row>
    <row r="3669" spans="1:14">
      <c r="A3669" s="33">
        <v>41407</v>
      </c>
      <c r="B3669" s="29">
        <v>2524</v>
      </c>
      <c r="C3669">
        <v>39</v>
      </c>
      <c r="D3669" s="34" t="s">
        <v>169</v>
      </c>
      <c r="E3669" s="34" t="s">
        <v>168</v>
      </c>
      <c r="F3669" s="35">
        <v>26.95</v>
      </c>
      <c r="G3669" s="36">
        <v>0</v>
      </c>
      <c r="H3669" s="35">
        <v>26.95</v>
      </c>
      <c r="I3669" s="35">
        <v>12.24</v>
      </c>
      <c r="J3669">
        <v>6</v>
      </c>
      <c r="K3669">
        <v>3022</v>
      </c>
      <c r="L3669" s="37">
        <f t="shared" si="171"/>
        <v>161.69999999999999</v>
      </c>
      <c r="M3669" s="35">
        <f t="shared" si="172"/>
        <v>0</v>
      </c>
      <c r="N3669" s="35">
        <f t="shared" si="173"/>
        <v>88.259999999999991</v>
      </c>
    </row>
    <row r="3670" spans="1:14">
      <c r="A3670" s="33">
        <v>41407</v>
      </c>
      <c r="B3670" s="29">
        <v>2525</v>
      </c>
      <c r="C3670">
        <v>18</v>
      </c>
      <c r="D3670" s="34" t="s">
        <v>167</v>
      </c>
      <c r="E3670" s="34" t="s">
        <v>168</v>
      </c>
      <c r="F3670" s="35">
        <v>54.95</v>
      </c>
      <c r="G3670" s="36">
        <v>0</v>
      </c>
      <c r="H3670" s="35">
        <v>54.95</v>
      </c>
      <c r="I3670" s="35">
        <v>26.65</v>
      </c>
      <c r="J3670">
        <v>12</v>
      </c>
      <c r="K3670">
        <v>3027</v>
      </c>
      <c r="L3670" s="37">
        <f t="shared" si="171"/>
        <v>659.40000000000009</v>
      </c>
      <c r="M3670" s="35">
        <f t="shared" si="172"/>
        <v>0</v>
      </c>
      <c r="N3670" s="35">
        <f t="shared" si="173"/>
        <v>339.6</v>
      </c>
    </row>
    <row r="3671" spans="1:14">
      <c r="A3671" s="33">
        <v>41407</v>
      </c>
      <c r="B3671" s="29">
        <v>2526</v>
      </c>
      <c r="C3671">
        <v>48</v>
      </c>
      <c r="D3671" s="34" t="s">
        <v>170</v>
      </c>
      <c r="E3671" s="34" t="s">
        <v>168</v>
      </c>
      <c r="F3671" s="35">
        <v>3.95</v>
      </c>
      <c r="G3671" s="36">
        <v>0</v>
      </c>
      <c r="H3671" s="35">
        <v>3.95</v>
      </c>
      <c r="I3671" s="35">
        <v>1.43</v>
      </c>
      <c r="J3671">
        <v>2</v>
      </c>
      <c r="K3671">
        <v>3013</v>
      </c>
      <c r="L3671" s="37">
        <f t="shared" si="171"/>
        <v>7.9</v>
      </c>
      <c r="M3671" s="35">
        <f t="shared" si="172"/>
        <v>0</v>
      </c>
      <c r="N3671" s="35">
        <f t="shared" si="173"/>
        <v>5.0400000000000009</v>
      </c>
    </row>
    <row r="3672" spans="1:14">
      <c r="A3672" s="33">
        <v>41407</v>
      </c>
      <c r="B3672" s="29">
        <v>2527</v>
      </c>
      <c r="C3672">
        <v>12</v>
      </c>
      <c r="D3672" s="34" t="s">
        <v>169</v>
      </c>
      <c r="E3672" s="34" t="s">
        <v>168</v>
      </c>
      <c r="F3672" s="35">
        <v>47.95</v>
      </c>
      <c r="G3672" s="36">
        <v>0</v>
      </c>
      <c r="H3672" s="35">
        <v>47.95</v>
      </c>
      <c r="I3672" s="35">
        <v>20.7</v>
      </c>
      <c r="J3672">
        <v>4</v>
      </c>
      <c r="K3672">
        <v>3012</v>
      </c>
      <c r="L3672" s="37">
        <f t="shared" si="171"/>
        <v>191.8</v>
      </c>
      <c r="M3672" s="35">
        <f t="shared" si="172"/>
        <v>0</v>
      </c>
      <c r="N3672" s="35">
        <f t="shared" si="173"/>
        <v>109.00000000000001</v>
      </c>
    </row>
    <row r="3673" spans="1:14">
      <c r="A3673" s="33">
        <v>41407</v>
      </c>
      <c r="B3673" s="29">
        <v>2527</v>
      </c>
      <c r="C3673">
        <v>41</v>
      </c>
      <c r="D3673" s="34" t="s">
        <v>169</v>
      </c>
      <c r="E3673" s="34" t="s">
        <v>168</v>
      </c>
      <c r="F3673" s="35">
        <v>18.95</v>
      </c>
      <c r="G3673" s="36">
        <v>0</v>
      </c>
      <c r="H3673" s="35">
        <v>18.95</v>
      </c>
      <c r="I3673" s="35">
        <v>9.98</v>
      </c>
      <c r="J3673">
        <v>6</v>
      </c>
      <c r="K3673">
        <v>3012</v>
      </c>
      <c r="L3673" s="37">
        <f t="shared" si="171"/>
        <v>113.69999999999999</v>
      </c>
      <c r="M3673" s="35">
        <f t="shared" si="172"/>
        <v>0</v>
      </c>
      <c r="N3673" s="35">
        <f t="shared" si="173"/>
        <v>53.819999999999993</v>
      </c>
    </row>
    <row r="3674" spans="1:14">
      <c r="A3674" s="33">
        <v>41407</v>
      </c>
      <c r="B3674" s="29">
        <v>2528</v>
      </c>
      <c r="C3674">
        <v>17</v>
      </c>
      <c r="D3674" s="34" t="s">
        <v>170</v>
      </c>
      <c r="E3674" s="34" t="s">
        <v>168</v>
      </c>
      <c r="F3674" s="35">
        <v>49.95</v>
      </c>
      <c r="G3674" s="36">
        <v>0</v>
      </c>
      <c r="H3674" s="35">
        <v>49.95</v>
      </c>
      <c r="I3674" s="35">
        <v>23.93</v>
      </c>
      <c r="J3674">
        <v>27</v>
      </c>
      <c r="K3674">
        <v>3014</v>
      </c>
      <c r="L3674" s="37">
        <f t="shared" si="171"/>
        <v>1348.65</v>
      </c>
      <c r="M3674" s="35">
        <f t="shared" si="172"/>
        <v>0</v>
      </c>
      <c r="N3674" s="35">
        <f t="shared" si="173"/>
        <v>702.54000000000008</v>
      </c>
    </row>
    <row r="3675" spans="1:14">
      <c r="A3675" s="33">
        <v>41407</v>
      </c>
      <c r="B3675" s="29">
        <v>2529</v>
      </c>
      <c r="C3675">
        <v>42</v>
      </c>
      <c r="D3675" s="34" t="s">
        <v>169</v>
      </c>
      <c r="E3675" s="34" t="s">
        <v>168</v>
      </c>
      <c r="F3675" s="35">
        <v>35.950000000000003</v>
      </c>
      <c r="G3675" s="36">
        <v>0</v>
      </c>
      <c r="H3675" s="35">
        <v>35.950000000000003</v>
      </c>
      <c r="I3675" s="35">
        <v>20.25</v>
      </c>
      <c r="J3675">
        <v>1</v>
      </c>
      <c r="K3675">
        <v>3023</v>
      </c>
      <c r="L3675" s="37">
        <f t="shared" si="171"/>
        <v>35.950000000000003</v>
      </c>
      <c r="M3675" s="35">
        <f t="shared" si="172"/>
        <v>0</v>
      </c>
      <c r="N3675" s="35">
        <f t="shared" si="173"/>
        <v>15.700000000000003</v>
      </c>
    </row>
    <row r="3676" spans="1:14">
      <c r="A3676" s="33">
        <v>41407</v>
      </c>
      <c r="B3676" s="29">
        <v>2530</v>
      </c>
      <c r="C3676">
        <v>37</v>
      </c>
      <c r="D3676" s="34" t="s">
        <v>170</v>
      </c>
      <c r="E3676" s="34" t="s">
        <v>168</v>
      </c>
      <c r="F3676" s="35">
        <v>24.95</v>
      </c>
      <c r="G3676" s="36">
        <v>0</v>
      </c>
      <c r="H3676" s="35">
        <v>24.95</v>
      </c>
      <c r="I3676" s="35">
        <v>9.3800000000000008</v>
      </c>
      <c r="J3676">
        <v>3</v>
      </c>
      <c r="K3676">
        <v>3021</v>
      </c>
      <c r="L3676" s="37">
        <f t="shared" si="171"/>
        <v>74.849999999999994</v>
      </c>
      <c r="M3676" s="35">
        <f t="shared" si="172"/>
        <v>0</v>
      </c>
      <c r="N3676" s="35">
        <f t="shared" si="173"/>
        <v>46.709999999999994</v>
      </c>
    </row>
    <row r="3677" spans="1:14">
      <c r="A3677" s="33">
        <v>41407</v>
      </c>
      <c r="B3677" s="29">
        <v>2531</v>
      </c>
      <c r="C3677">
        <v>37</v>
      </c>
      <c r="D3677" s="34" t="s">
        <v>167</v>
      </c>
      <c r="E3677" s="34" t="s">
        <v>168</v>
      </c>
      <c r="F3677" s="35">
        <v>24.95</v>
      </c>
      <c r="G3677" s="36">
        <v>0</v>
      </c>
      <c r="H3677" s="35">
        <v>24.95</v>
      </c>
      <c r="I3677" s="35">
        <v>9.3800000000000008</v>
      </c>
      <c r="J3677">
        <v>4</v>
      </c>
      <c r="K3677">
        <v>3013</v>
      </c>
      <c r="L3677" s="37">
        <f t="shared" si="171"/>
        <v>99.8</v>
      </c>
      <c r="M3677" s="35">
        <f t="shared" si="172"/>
        <v>0</v>
      </c>
      <c r="N3677" s="35">
        <f t="shared" si="173"/>
        <v>62.279999999999994</v>
      </c>
    </row>
    <row r="3678" spans="1:14">
      <c r="A3678" s="33">
        <v>41407</v>
      </c>
      <c r="B3678" s="29">
        <v>2532</v>
      </c>
      <c r="C3678">
        <v>37</v>
      </c>
      <c r="D3678" s="34" t="s">
        <v>169</v>
      </c>
      <c r="E3678" s="34" t="s">
        <v>168</v>
      </c>
      <c r="F3678" s="35">
        <v>24.95</v>
      </c>
      <c r="G3678" s="36">
        <v>0</v>
      </c>
      <c r="H3678" s="35">
        <v>24.95</v>
      </c>
      <c r="I3678" s="35">
        <v>9.3800000000000008</v>
      </c>
      <c r="J3678">
        <v>9</v>
      </c>
      <c r="K3678">
        <v>3030</v>
      </c>
      <c r="L3678" s="37">
        <f t="shared" si="171"/>
        <v>224.54999999999998</v>
      </c>
      <c r="M3678" s="35">
        <f t="shared" si="172"/>
        <v>0</v>
      </c>
      <c r="N3678" s="35">
        <f t="shared" si="173"/>
        <v>140.13</v>
      </c>
    </row>
    <row r="3679" spans="1:14">
      <c r="A3679" s="33">
        <v>41407</v>
      </c>
      <c r="B3679" s="29">
        <v>2533</v>
      </c>
      <c r="C3679">
        <v>37</v>
      </c>
      <c r="D3679" s="34" t="s">
        <v>170</v>
      </c>
      <c r="E3679" s="34" t="s">
        <v>168</v>
      </c>
      <c r="F3679" s="35">
        <v>24.95</v>
      </c>
      <c r="G3679" s="36">
        <v>0</v>
      </c>
      <c r="H3679" s="35">
        <v>24.95</v>
      </c>
      <c r="I3679" s="35">
        <v>9.3800000000000008</v>
      </c>
      <c r="J3679">
        <v>5</v>
      </c>
      <c r="K3679">
        <v>3021</v>
      </c>
      <c r="L3679" s="37">
        <f t="shared" si="171"/>
        <v>124.75</v>
      </c>
      <c r="M3679" s="35">
        <f t="shared" si="172"/>
        <v>0</v>
      </c>
      <c r="N3679" s="35">
        <f t="shared" si="173"/>
        <v>77.849999999999994</v>
      </c>
    </row>
    <row r="3680" spans="1:14">
      <c r="A3680" s="33">
        <v>41407</v>
      </c>
      <c r="B3680" s="29">
        <v>2534</v>
      </c>
      <c r="C3680">
        <v>3</v>
      </c>
      <c r="D3680" s="34" t="s">
        <v>167</v>
      </c>
      <c r="E3680" s="34" t="s">
        <v>168</v>
      </c>
      <c r="F3680" s="35">
        <v>59.95</v>
      </c>
      <c r="G3680" s="36">
        <v>0</v>
      </c>
      <c r="H3680" s="35">
        <v>59.95</v>
      </c>
      <c r="I3680" s="35">
        <v>28.73</v>
      </c>
      <c r="J3680">
        <v>16</v>
      </c>
      <c r="K3680">
        <v>3025</v>
      </c>
      <c r="L3680" s="37">
        <f t="shared" si="171"/>
        <v>959.2</v>
      </c>
      <c r="M3680" s="35">
        <f t="shared" si="172"/>
        <v>0</v>
      </c>
      <c r="N3680" s="35">
        <f t="shared" si="173"/>
        <v>499.52000000000004</v>
      </c>
    </row>
    <row r="3681" spans="1:14">
      <c r="A3681" s="33">
        <v>41408</v>
      </c>
      <c r="B3681" s="29">
        <v>2535</v>
      </c>
      <c r="C3681">
        <v>39</v>
      </c>
      <c r="D3681" s="34" t="s">
        <v>171</v>
      </c>
      <c r="E3681" s="34" t="s">
        <v>172</v>
      </c>
      <c r="F3681" s="35">
        <v>26.95</v>
      </c>
      <c r="G3681" s="36">
        <v>0</v>
      </c>
      <c r="H3681" s="35">
        <v>26.95</v>
      </c>
      <c r="I3681" s="35">
        <v>12.24</v>
      </c>
      <c r="J3681">
        <v>1</v>
      </c>
      <c r="K3681">
        <v>3025</v>
      </c>
      <c r="L3681" s="37">
        <f t="shared" si="171"/>
        <v>26.95</v>
      </c>
      <c r="M3681" s="35">
        <f t="shared" si="172"/>
        <v>0</v>
      </c>
      <c r="N3681" s="35">
        <f t="shared" si="173"/>
        <v>14.709999999999999</v>
      </c>
    </row>
    <row r="3682" spans="1:14">
      <c r="A3682" s="33">
        <v>41408</v>
      </c>
      <c r="B3682" s="29">
        <v>2536</v>
      </c>
      <c r="C3682">
        <v>43</v>
      </c>
      <c r="D3682" s="34" t="s">
        <v>171</v>
      </c>
      <c r="E3682" s="34" t="s">
        <v>172</v>
      </c>
      <c r="F3682" s="35">
        <v>11.95</v>
      </c>
      <c r="G3682" s="36">
        <v>0.1</v>
      </c>
      <c r="H3682" s="35">
        <v>10.76</v>
      </c>
      <c r="I3682" s="35">
        <v>3.32</v>
      </c>
      <c r="J3682">
        <v>1</v>
      </c>
      <c r="K3682">
        <v>3031</v>
      </c>
      <c r="L3682" s="37">
        <f t="shared" si="171"/>
        <v>10.76</v>
      </c>
      <c r="M3682" s="35">
        <f t="shared" si="172"/>
        <v>1.1899999999999995</v>
      </c>
      <c r="N3682" s="35">
        <f t="shared" si="173"/>
        <v>7.4399999999999995</v>
      </c>
    </row>
    <row r="3683" spans="1:14">
      <c r="A3683" s="33">
        <v>41408</v>
      </c>
      <c r="B3683" s="29">
        <v>2537</v>
      </c>
      <c r="C3683">
        <v>30</v>
      </c>
      <c r="D3683" s="34" t="s">
        <v>173</v>
      </c>
      <c r="E3683" s="34" t="s">
        <v>172</v>
      </c>
      <c r="F3683" s="35">
        <v>10.95</v>
      </c>
      <c r="G3683" s="36">
        <v>0.1</v>
      </c>
      <c r="H3683" s="35">
        <v>9.86</v>
      </c>
      <c r="I3683" s="35">
        <v>4.8</v>
      </c>
      <c r="J3683">
        <v>4</v>
      </c>
      <c r="K3683">
        <v>3027</v>
      </c>
      <c r="L3683" s="37">
        <f t="shared" si="171"/>
        <v>39.44</v>
      </c>
      <c r="M3683" s="35">
        <f t="shared" si="172"/>
        <v>1.0899999999999999</v>
      </c>
      <c r="N3683" s="35">
        <f t="shared" si="173"/>
        <v>20.239999999999998</v>
      </c>
    </row>
    <row r="3684" spans="1:14">
      <c r="A3684" s="33">
        <v>41408</v>
      </c>
      <c r="B3684" s="29">
        <v>2537</v>
      </c>
      <c r="C3684">
        <v>39</v>
      </c>
      <c r="D3684" s="34" t="s">
        <v>173</v>
      </c>
      <c r="E3684" s="34" t="s">
        <v>172</v>
      </c>
      <c r="F3684" s="35">
        <v>26.95</v>
      </c>
      <c r="G3684" s="36">
        <v>0</v>
      </c>
      <c r="H3684" s="35">
        <v>26.95</v>
      </c>
      <c r="I3684" s="35">
        <v>12.24</v>
      </c>
      <c r="J3684">
        <v>6</v>
      </c>
      <c r="K3684">
        <v>3027</v>
      </c>
      <c r="L3684" s="37">
        <f t="shared" si="171"/>
        <v>161.69999999999999</v>
      </c>
      <c r="M3684" s="35">
        <f t="shared" si="172"/>
        <v>0</v>
      </c>
      <c r="N3684" s="35">
        <f t="shared" si="173"/>
        <v>88.259999999999991</v>
      </c>
    </row>
    <row r="3685" spans="1:14">
      <c r="A3685" s="33">
        <v>41408</v>
      </c>
      <c r="B3685" s="29">
        <v>2538</v>
      </c>
      <c r="C3685">
        <v>44</v>
      </c>
      <c r="D3685" s="34" t="s">
        <v>171</v>
      </c>
      <c r="E3685" s="34" t="s">
        <v>172</v>
      </c>
      <c r="F3685" s="35">
        <v>38.950000000000003</v>
      </c>
      <c r="G3685" s="36">
        <v>0.1</v>
      </c>
      <c r="H3685" s="35">
        <v>35.06</v>
      </c>
      <c r="I3685" s="35">
        <v>24.76</v>
      </c>
      <c r="J3685">
        <v>18</v>
      </c>
      <c r="K3685">
        <v>3015</v>
      </c>
      <c r="L3685" s="37">
        <f t="shared" si="171"/>
        <v>631.08000000000004</v>
      </c>
      <c r="M3685" s="35">
        <f t="shared" si="172"/>
        <v>3.8900000000000006</v>
      </c>
      <c r="N3685" s="35">
        <f t="shared" si="173"/>
        <v>185.4</v>
      </c>
    </row>
    <row r="3686" spans="1:14">
      <c r="A3686" s="33">
        <v>41408</v>
      </c>
      <c r="B3686" s="29">
        <v>2538</v>
      </c>
      <c r="C3686">
        <v>23</v>
      </c>
      <c r="D3686" s="34" t="s">
        <v>171</v>
      </c>
      <c r="E3686" s="34" t="s">
        <v>172</v>
      </c>
      <c r="F3686" s="35">
        <v>2.95</v>
      </c>
      <c r="G3686" s="36">
        <v>0</v>
      </c>
      <c r="H3686" s="35">
        <v>2.95</v>
      </c>
      <c r="I3686" s="35">
        <v>1.68</v>
      </c>
      <c r="J3686">
        <v>8</v>
      </c>
      <c r="K3686">
        <v>3015</v>
      </c>
      <c r="L3686" s="37">
        <f t="shared" si="171"/>
        <v>23.6</v>
      </c>
      <c r="M3686" s="35">
        <f t="shared" si="172"/>
        <v>0</v>
      </c>
      <c r="N3686" s="35">
        <f t="shared" si="173"/>
        <v>10.160000000000002</v>
      </c>
    </row>
    <row r="3687" spans="1:14">
      <c r="A3687" s="33">
        <v>41408</v>
      </c>
      <c r="B3687" s="29">
        <v>2539</v>
      </c>
      <c r="C3687">
        <v>26</v>
      </c>
      <c r="D3687" s="34" t="s">
        <v>173</v>
      </c>
      <c r="E3687" s="34" t="s">
        <v>172</v>
      </c>
      <c r="F3687" s="35">
        <v>0.95</v>
      </c>
      <c r="G3687" s="36">
        <v>0</v>
      </c>
      <c r="H3687" s="35">
        <v>0.95</v>
      </c>
      <c r="I3687" s="35">
        <v>0.42</v>
      </c>
      <c r="J3687">
        <v>2</v>
      </c>
      <c r="K3687">
        <v>3017</v>
      </c>
      <c r="L3687" s="37">
        <f t="shared" si="171"/>
        <v>1.9</v>
      </c>
      <c r="M3687" s="35">
        <f t="shared" si="172"/>
        <v>0</v>
      </c>
      <c r="N3687" s="35">
        <f t="shared" si="173"/>
        <v>1.06</v>
      </c>
    </row>
    <row r="3688" spans="1:14">
      <c r="A3688" s="33">
        <v>41408</v>
      </c>
      <c r="B3688" s="29">
        <v>2540</v>
      </c>
      <c r="C3688">
        <v>14</v>
      </c>
      <c r="D3688" s="34" t="s">
        <v>173</v>
      </c>
      <c r="E3688" s="34" t="s">
        <v>172</v>
      </c>
      <c r="F3688" s="35">
        <v>31.95</v>
      </c>
      <c r="G3688" s="36">
        <v>0</v>
      </c>
      <c r="H3688" s="35">
        <v>31.95</v>
      </c>
      <c r="I3688" s="35">
        <v>17.38</v>
      </c>
      <c r="J3688">
        <v>3</v>
      </c>
      <c r="K3688">
        <v>3020</v>
      </c>
      <c r="L3688" s="37">
        <f t="shared" si="171"/>
        <v>95.85</v>
      </c>
      <c r="M3688" s="35">
        <f t="shared" si="172"/>
        <v>0</v>
      </c>
      <c r="N3688" s="35">
        <f t="shared" si="173"/>
        <v>43.71</v>
      </c>
    </row>
    <row r="3689" spans="1:14">
      <c r="A3689" s="33">
        <v>41408</v>
      </c>
      <c r="B3689" s="29">
        <v>2541</v>
      </c>
      <c r="C3689">
        <v>12</v>
      </c>
      <c r="D3689" s="34" t="s">
        <v>171</v>
      </c>
      <c r="E3689" s="34" t="s">
        <v>172</v>
      </c>
      <c r="F3689" s="35">
        <v>47.95</v>
      </c>
      <c r="G3689" s="36">
        <v>0</v>
      </c>
      <c r="H3689" s="35">
        <v>47.95</v>
      </c>
      <c r="I3689" s="35">
        <v>20.7</v>
      </c>
      <c r="J3689">
        <v>1</v>
      </c>
      <c r="K3689">
        <v>3021</v>
      </c>
      <c r="L3689" s="37">
        <f t="shared" si="171"/>
        <v>47.95</v>
      </c>
      <c r="M3689" s="35">
        <f t="shared" si="172"/>
        <v>0</v>
      </c>
      <c r="N3689" s="35">
        <f t="shared" si="173"/>
        <v>27.250000000000004</v>
      </c>
    </row>
    <row r="3690" spans="1:14">
      <c r="A3690" s="33">
        <v>41408</v>
      </c>
      <c r="B3690" s="29">
        <v>2542</v>
      </c>
      <c r="C3690">
        <v>14</v>
      </c>
      <c r="D3690" s="34" t="s">
        <v>173</v>
      </c>
      <c r="E3690" s="34" t="s">
        <v>172</v>
      </c>
      <c r="F3690" s="35">
        <v>31.95</v>
      </c>
      <c r="G3690" s="36">
        <v>0</v>
      </c>
      <c r="H3690" s="35">
        <v>31.95</v>
      </c>
      <c r="I3690" s="35">
        <v>17.38</v>
      </c>
      <c r="J3690">
        <v>2</v>
      </c>
      <c r="K3690">
        <v>3017</v>
      </c>
      <c r="L3690" s="37">
        <f t="shared" si="171"/>
        <v>63.9</v>
      </c>
      <c r="M3690" s="35">
        <f t="shared" si="172"/>
        <v>0</v>
      </c>
      <c r="N3690" s="35">
        <f t="shared" si="173"/>
        <v>29.14</v>
      </c>
    </row>
    <row r="3691" spans="1:14">
      <c r="A3691" s="33">
        <v>41408</v>
      </c>
      <c r="B3691" s="29">
        <v>2542</v>
      </c>
      <c r="C3691">
        <v>9</v>
      </c>
      <c r="D3691" s="34" t="s">
        <v>173</v>
      </c>
      <c r="E3691" s="34" t="s">
        <v>172</v>
      </c>
      <c r="F3691" s="35">
        <v>48.95</v>
      </c>
      <c r="G3691" s="36">
        <v>0</v>
      </c>
      <c r="H3691" s="35">
        <v>48.95</v>
      </c>
      <c r="I3691" s="35">
        <v>24.52</v>
      </c>
      <c r="J3691">
        <v>19</v>
      </c>
      <c r="K3691">
        <v>3017</v>
      </c>
      <c r="L3691" s="37">
        <f t="shared" si="171"/>
        <v>930.05000000000007</v>
      </c>
      <c r="M3691" s="35">
        <f t="shared" si="172"/>
        <v>0</v>
      </c>
      <c r="N3691" s="35">
        <f t="shared" si="173"/>
        <v>464.17000000000007</v>
      </c>
    </row>
    <row r="3692" spans="1:14">
      <c r="A3692" s="33">
        <v>41408</v>
      </c>
      <c r="B3692" s="29">
        <v>2543</v>
      </c>
      <c r="C3692">
        <v>21</v>
      </c>
      <c r="D3692" s="34" t="s">
        <v>171</v>
      </c>
      <c r="E3692" s="34" t="s">
        <v>172</v>
      </c>
      <c r="F3692" s="35">
        <v>26.95</v>
      </c>
      <c r="G3692" s="36">
        <v>0</v>
      </c>
      <c r="H3692" s="35">
        <v>26.95</v>
      </c>
      <c r="I3692" s="35">
        <v>12.42</v>
      </c>
      <c r="J3692">
        <v>6</v>
      </c>
      <c r="K3692">
        <v>3033</v>
      </c>
      <c r="L3692" s="37">
        <f t="shared" si="171"/>
        <v>161.69999999999999</v>
      </c>
      <c r="M3692" s="35">
        <f t="shared" si="172"/>
        <v>0</v>
      </c>
      <c r="N3692" s="35">
        <f t="shared" si="173"/>
        <v>87.179999999999993</v>
      </c>
    </row>
    <row r="3693" spans="1:14">
      <c r="A3693" s="33">
        <v>41408</v>
      </c>
      <c r="B3693" s="29">
        <v>2543</v>
      </c>
      <c r="C3693">
        <v>10</v>
      </c>
      <c r="D3693" s="34" t="s">
        <v>171</v>
      </c>
      <c r="E3693" s="34" t="s">
        <v>172</v>
      </c>
      <c r="F3693" s="35">
        <v>34.950000000000003</v>
      </c>
      <c r="G3693" s="36">
        <v>0</v>
      </c>
      <c r="H3693" s="35">
        <v>34.950000000000003</v>
      </c>
      <c r="I3693" s="35">
        <v>22.13</v>
      </c>
      <c r="J3693">
        <v>3</v>
      </c>
      <c r="K3693">
        <v>3033</v>
      </c>
      <c r="L3693" s="37">
        <f t="shared" si="171"/>
        <v>104.85000000000001</v>
      </c>
      <c r="M3693" s="35">
        <f t="shared" si="172"/>
        <v>0</v>
      </c>
      <c r="N3693" s="35">
        <f t="shared" si="173"/>
        <v>38.460000000000008</v>
      </c>
    </row>
    <row r="3694" spans="1:14">
      <c r="A3694" s="33">
        <v>41408</v>
      </c>
      <c r="B3694" s="29">
        <v>2544</v>
      </c>
      <c r="C3694">
        <v>47</v>
      </c>
      <c r="D3694" s="34" t="s">
        <v>173</v>
      </c>
      <c r="E3694" s="34" t="s">
        <v>172</v>
      </c>
      <c r="F3694" s="35">
        <v>28.95</v>
      </c>
      <c r="G3694" s="36">
        <v>0</v>
      </c>
      <c r="H3694" s="35">
        <v>28.95</v>
      </c>
      <c r="I3694" s="35">
        <v>8.86</v>
      </c>
      <c r="J3694">
        <v>6</v>
      </c>
      <c r="K3694">
        <v>3025</v>
      </c>
      <c r="L3694" s="37">
        <f t="shared" si="171"/>
        <v>173.7</v>
      </c>
      <c r="M3694" s="35">
        <f t="shared" si="172"/>
        <v>0</v>
      </c>
      <c r="N3694" s="35">
        <f t="shared" si="173"/>
        <v>120.53999999999999</v>
      </c>
    </row>
    <row r="3695" spans="1:14">
      <c r="A3695" s="33">
        <v>41408</v>
      </c>
      <c r="B3695" s="29">
        <v>2545</v>
      </c>
      <c r="C3695">
        <v>46</v>
      </c>
      <c r="D3695" s="34" t="s">
        <v>171</v>
      </c>
      <c r="E3695" s="34" t="s">
        <v>172</v>
      </c>
      <c r="F3695" s="35">
        <v>55.95</v>
      </c>
      <c r="G3695" s="36">
        <v>0</v>
      </c>
      <c r="H3695" s="35">
        <v>55.95</v>
      </c>
      <c r="I3695" s="35">
        <v>32.47</v>
      </c>
      <c r="J3695">
        <v>22</v>
      </c>
      <c r="K3695">
        <v>3012</v>
      </c>
      <c r="L3695" s="37">
        <f t="shared" si="171"/>
        <v>1230.9000000000001</v>
      </c>
      <c r="M3695" s="35">
        <f t="shared" si="172"/>
        <v>0</v>
      </c>
      <c r="N3695" s="35">
        <f t="shared" si="173"/>
        <v>516.56000000000006</v>
      </c>
    </row>
    <row r="3696" spans="1:14">
      <c r="A3696" s="33">
        <v>41409</v>
      </c>
      <c r="B3696" s="29">
        <v>2546</v>
      </c>
      <c r="C3696">
        <v>13</v>
      </c>
      <c r="D3696" s="34" t="s">
        <v>167</v>
      </c>
      <c r="E3696" s="34" t="s">
        <v>172</v>
      </c>
      <c r="F3696" s="35">
        <v>26.95</v>
      </c>
      <c r="G3696" s="36">
        <v>0.1</v>
      </c>
      <c r="H3696" s="35">
        <v>24.26</v>
      </c>
      <c r="I3696" s="35">
        <v>13.26</v>
      </c>
      <c r="J3696">
        <v>7</v>
      </c>
      <c r="K3696">
        <v>3010</v>
      </c>
      <c r="L3696" s="37">
        <f t="shared" si="171"/>
        <v>169.82000000000002</v>
      </c>
      <c r="M3696" s="35">
        <f t="shared" si="172"/>
        <v>2.6899999999999977</v>
      </c>
      <c r="N3696" s="35">
        <f t="shared" si="173"/>
        <v>77.000000000000014</v>
      </c>
    </row>
    <row r="3697" spans="1:14">
      <c r="A3697" s="33">
        <v>41409</v>
      </c>
      <c r="B3697" s="29">
        <v>2546</v>
      </c>
      <c r="C3697">
        <v>36</v>
      </c>
      <c r="D3697" s="34" t="s">
        <v>167</v>
      </c>
      <c r="E3697" s="34" t="s">
        <v>172</v>
      </c>
      <c r="F3697" s="35">
        <v>26.95</v>
      </c>
      <c r="G3697" s="36">
        <v>0.1</v>
      </c>
      <c r="H3697" s="35">
        <v>24.26</v>
      </c>
      <c r="I3697" s="35">
        <v>12.53</v>
      </c>
      <c r="J3697">
        <v>17</v>
      </c>
      <c r="K3697">
        <v>3010</v>
      </c>
      <c r="L3697" s="37">
        <f t="shared" si="171"/>
        <v>412.42</v>
      </c>
      <c r="M3697" s="35">
        <f t="shared" si="172"/>
        <v>2.6899999999999977</v>
      </c>
      <c r="N3697" s="35">
        <f t="shared" si="173"/>
        <v>199.41000000000003</v>
      </c>
    </row>
    <row r="3698" spans="1:14">
      <c r="A3698" s="33">
        <v>41409</v>
      </c>
      <c r="B3698" s="29">
        <v>2546</v>
      </c>
      <c r="C3698">
        <v>4</v>
      </c>
      <c r="D3698" s="34" t="s">
        <v>167</v>
      </c>
      <c r="E3698" s="34" t="s">
        <v>172</v>
      </c>
      <c r="F3698" s="35">
        <v>73.95</v>
      </c>
      <c r="G3698" s="36">
        <v>0</v>
      </c>
      <c r="H3698" s="35">
        <v>73.95</v>
      </c>
      <c r="I3698" s="35">
        <v>38.86</v>
      </c>
      <c r="J3698">
        <v>1</v>
      </c>
      <c r="K3698">
        <v>3010</v>
      </c>
      <c r="L3698" s="37">
        <f t="shared" si="171"/>
        <v>73.95</v>
      </c>
      <c r="M3698" s="35">
        <f t="shared" si="172"/>
        <v>0</v>
      </c>
      <c r="N3698" s="35">
        <f t="shared" si="173"/>
        <v>35.090000000000003</v>
      </c>
    </row>
    <row r="3699" spans="1:14">
      <c r="A3699" s="33">
        <v>41409</v>
      </c>
      <c r="B3699" s="29">
        <v>2547</v>
      </c>
      <c r="C3699">
        <v>18</v>
      </c>
      <c r="D3699" s="34" t="s">
        <v>169</v>
      </c>
      <c r="E3699" s="34" t="s">
        <v>172</v>
      </c>
      <c r="F3699" s="35">
        <v>54.95</v>
      </c>
      <c r="G3699" s="36">
        <v>0</v>
      </c>
      <c r="H3699" s="35">
        <v>54.95</v>
      </c>
      <c r="I3699" s="35">
        <v>26.65</v>
      </c>
      <c r="J3699">
        <v>26</v>
      </c>
      <c r="K3699">
        <v>3023</v>
      </c>
      <c r="L3699" s="37">
        <f t="shared" si="171"/>
        <v>1428.7</v>
      </c>
      <c r="M3699" s="35">
        <f t="shared" si="172"/>
        <v>0</v>
      </c>
      <c r="N3699" s="35">
        <f t="shared" si="173"/>
        <v>735.80000000000007</v>
      </c>
    </row>
    <row r="3700" spans="1:14">
      <c r="A3700" s="33">
        <v>41409</v>
      </c>
      <c r="B3700" s="29">
        <v>2548</v>
      </c>
      <c r="C3700">
        <v>49</v>
      </c>
      <c r="D3700" s="34" t="s">
        <v>167</v>
      </c>
      <c r="E3700" s="34" t="s">
        <v>172</v>
      </c>
      <c r="F3700" s="35">
        <v>63.95</v>
      </c>
      <c r="G3700" s="36">
        <v>0</v>
      </c>
      <c r="H3700" s="35">
        <v>63.95</v>
      </c>
      <c r="I3700" s="35">
        <v>27.1</v>
      </c>
      <c r="J3700">
        <v>1</v>
      </c>
      <c r="K3700">
        <v>3023</v>
      </c>
      <c r="L3700" s="37">
        <f t="shared" si="171"/>
        <v>63.95</v>
      </c>
      <c r="M3700" s="35">
        <f t="shared" si="172"/>
        <v>0</v>
      </c>
      <c r="N3700" s="35">
        <f t="shared" si="173"/>
        <v>36.85</v>
      </c>
    </row>
    <row r="3701" spans="1:14">
      <c r="A3701" s="33">
        <v>41409</v>
      </c>
      <c r="B3701" s="29">
        <v>2549</v>
      </c>
      <c r="C3701">
        <v>49</v>
      </c>
      <c r="D3701" s="34" t="s">
        <v>169</v>
      </c>
      <c r="E3701" s="34" t="s">
        <v>172</v>
      </c>
      <c r="F3701" s="35">
        <v>63.95</v>
      </c>
      <c r="G3701" s="36">
        <v>0</v>
      </c>
      <c r="H3701" s="35">
        <v>63.95</v>
      </c>
      <c r="I3701" s="35">
        <v>27.1</v>
      </c>
      <c r="J3701">
        <v>2</v>
      </c>
      <c r="K3701">
        <v>3017</v>
      </c>
      <c r="L3701" s="37">
        <f t="shared" si="171"/>
        <v>127.9</v>
      </c>
      <c r="M3701" s="35">
        <f t="shared" si="172"/>
        <v>0</v>
      </c>
      <c r="N3701" s="35">
        <f t="shared" si="173"/>
        <v>73.7</v>
      </c>
    </row>
    <row r="3702" spans="1:14">
      <c r="A3702" s="33">
        <v>41409</v>
      </c>
      <c r="B3702" s="29">
        <v>2549</v>
      </c>
      <c r="C3702">
        <v>20</v>
      </c>
      <c r="D3702" s="34" t="s">
        <v>169</v>
      </c>
      <c r="E3702" s="34" t="s">
        <v>172</v>
      </c>
      <c r="F3702" s="35">
        <v>16.95</v>
      </c>
      <c r="G3702" s="36">
        <v>0.1</v>
      </c>
      <c r="H3702" s="35">
        <v>15.26</v>
      </c>
      <c r="I3702" s="35">
        <v>6.76</v>
      </c>
      <c r="J3702">
        <v>3</v>
      </c>
      <c r="K3702">
        <v>3017</v>
      </c>
      <c r="L3702" s="37">
        <f t="shared" si="171"/>
        <v>45.78</v>
      </c>
      <c r="M3702" s="35">
        <f t="shared" si="172"/>
        <v>1.6899999999999995</v>
      </c>
      <c r="N3702" s="35">
        <f t="shared" si="173"/>
        <v>25.5</v>
      </c>
    </row>
    <row r="3703" spans="1:14">
      <c r="A3703" s="33">
        <v>41409</v>
      </c>
      <c r="B3703" s="29">
        <v>2550</v>
      </c>
      <c r="C3703">
        <v>14</v>
      </c>
      <c r="D3703" s="34" t="s">
        <v>169</v>
      </c>
      <c r="E3703" s="34" t="s">
        <v>172</v>
      </c>
      <c r="F3703" s="35">
        <v>31.95</v>
      </c>
      <c r="G3703" s="36">
        <v>0</v>
      </c>
      <c r="H3703" s="35">
        <v>31.95</v>
      </c>
      <c r="I3703" s="35">
        <v>17.38</v>
      </c>
      <c r="J3703">
        <v>1</v>
      </c>
      <c r="K3703">
        <v>3033</v>
      </c>
      <c r="L3703" s="37">
        <f t="shared" si="171"/>
        <v>31.95</v>
      </c>
      <c r="M3703" s="35">
        <f t="shared" si="172"/>
        <v>0</v>
      </c>
      <c r="N3703" s="35">
        <f t="shared" si="173"/>
        <v>14.57</v>
      </c>
    </row>
    <row r="3704" spans="1:14">
      <c r="A3704" s="33">
        <v>41409</v>
      </c>
      <c r="B3704" s="29">
        <v>2550</v>
      </c>
      <c r="C3704">
        <v>33</v>
      </c>
      <c r="D3704" s="34" t="s">
        <v>169</v>
      </c>
      <c r="E3704" s="34" t="s">
        <v>172</v>
      </c>
      <c r="F3704" s="35">
        <v>19.95</v>
      </c>
      <c r="G3704" s="36">
        <v>0</v>
      </c>
      <c r="H3704" s="35">
        <v>19.95</v>
      </c>
      <c r="I3704" s="35">
        <v>9.7799999999999994</v>
      </c>
      <c r="J3704">
        <v>10</v>
      </c>
      <c r="K3704">
        <v>3033</v>
      </c>
      <c r="L3704" s="37">
        <f t="shared" si="171"/>
        <v>199.5</v>
      </c>
      <c r="M3704" s="35">
        <f t="shared" si="172"/>
        <v>0</v>
      </c>
      <c r="N3704" s="35">
        <f t="shared" si="173"/>
        <v>101.7</v>
      </c>
    </row>
    <row r="3705" spans="1:14">
      <c r="A3705" s="33">
        <v>41409</v>
      </c>
      <c r="B3705" s="29">
        <v>2550</v>
      </c>
      <c r="C3705">
        <v>20</v>
      </c>
      <c r="D3705" s="34" t="s">
        <v>169</v>
      </c>
      <c r="E3705" s="34" t="s">
        <v>172</v>
      </c>
      <c r="F3705" s="35">
        <v>16.95</v>
      </c>
      <c r="G3705" s="36">
        <v>0</v>
      </c>
      <c r="H3705" s="35">
        <v>16.95</v>
      </c>
      <c r="I3705" s="35">
        <v>6.76</v>
      </c>
      <c r="J3705">
        <v>21</v>
      </c>
      <c r="K3705">
        <v>3033</v>
      </c>
      <c r="L3705" s="37">
        <f t="shared" si="171"/>
        <v>355.95</v>
      </c>
      <c r="M3705" s="35">
        <f t="shared" si="172"/>
        <v>0</v>
      </c>
      <c r="N3705" s="35">
        <f t="shared" si="173"/>
        <v>213.98999999999998</v>
      </c>
    </row>
    <row r="3706" spans="1:14">
      <c r="A3706" s="33">
        <v>41409</v>
      </c>
      <c r="B3706" s="29">
        <v>2551</v>
      </c>
      <c r="C3706">
        <v>24</v>
      </c>
      <c r="D3706" s="34" t="s">
        <v>167</v>
      </c>
      <c r="E3706" s="34" t="s">
        <v>172</v>
      </c>
      <c r="F3706" s="35">
        <v>27.95</v>
      </c>
      <c r="G3706" s="36">
        <v>0</v>
      </c>
      <c r="H3706" s="35">
        <v>27.95</v>
      </c>
      <c r="I3706" s="35">
        <v>16.8</v>
      </c>
      <c r="J3706">
        <v>5</v>
      </c>
      <c r="K3706">
        <v>3023</v>
      </c>
      <c r="L3706" s="37">
        <f t="shared" si="171"/>
        <v>139.75</v>
      </c>
      <c r="M3706" s="35">
        <f t="shared" si="172"/>
        <v>0</v>
      </c>
      <c r="N3706" s="35">
        <f t="shared" si="173"/>
        <v>55.749999999999993</v>
      </c>
    </row>
    <row r="3707" spans="1:14">
      <c r="A3707" s="33">
        <v>41410</v>
      </c>
      <c r="B3707" s="29">
        <v>2552</v>
      </c>
      <c r="C3707">
        <v>34</v>
      </c>
      <c r="D3707" s="34" t="s">
        <v>173</v>
      </c>
      <c r="E3707" s="34" t="s">
        <v>172</v>
      </c>
      <c r="F3707" s="35">
        <v>37.950000000000003</v>
      </c>
      <c r="G3707" s="36">
        <v>0</v>
      </c>
      <c r="H3707" s="35">
        <v>37.950000000000003</v>
      </c>
      <c r="I3707" s="35">
        <v>15.35</v>
      </c>
      <c r="J3707">
        <v>2</v>
      </c>
      <c r="K3707">
        <v>3023</v>
      </c>
      <c r="L3707" s="37">
        <f t="shared" si="171"/>
        <v>75.900000000000006</v>
      </c>
      <c r="M3707" s="35">
        <f t="shared" si="172"/>
        <v>0</v>
      </c>
      <c r="N3707" s="35">
        <f t="shared" si="173"/>
        <v>45.2</v>
      </c>
    </row>
    <row r="3708" spans="1:14">
      <c r="A3708" s="33">
        <v>41410</v>
      </c>
      <c r="B3708" s="29">
        <v>2552</v>
      </c>
      <c r="C3708">
        <v>47</v>
      </c>
      <c r="D3708" s="34" t="s">
        <v>173</v>
      </c>
      <c r="E3708" s="34" t="s">
        <v>172</v>
      </c>
      <c r="F3708" s="35">
        <v>28.95</v>
      </c>
      <c r="G3708" s="36">
        <v>0.1</v>
      </c>
      <c r="H3708" s="35">
        <v>26.06</v>
      </c>
      <c r="I3708" s="35">
        <v>8.86</v>
      </c>
      <c r="J3708">
        <v>22</v>
      </c>
      <c r="K3708">
        <v>3023</v>
      </c>
      <c r="L3708" s="37">
        <f t="shared" si="171"/>
        <v>573.31999999999994</v>
      </c>
      <c r="M3708" s="35">
        <f t="shared" si="172"/>
        <v>2.8900000000000006</v>
      </c>
      <c r="N3708" s="35">
        <f t="shared" si="173"/>
        <v>378.4</v>
      </c>
    </row>
    <row r="3709" spans="1:14">
      <c r="A3709" s="33">
        <v>41410</v>
      </c>
      <c r="B3709" s="29">
        <v>2552</v>
      </c>
      <c r="C3709">
        <v>38</v>
      </c>
      <c r="D3709" s="34" t="s">
        <v>173</v>
      </c>
      <c r="E3709" s="34" t="s">
        <v>172</v>
      </c>
      <c r="F3709" s="35">
        <v>24.95</v>
      </c>
      <c r="G3709" s="36">
        <v>0.1</v>
      </c>
      <c r="H3709" s="35">
        <v>22.46</v>
      </c>
      <c r="I3709" s="35">
        <v>11.48</v>
      </c>
      <c r="J3709">
        <v>1</v>
      </c>
      <c r="K3709">
        <v>3023</v>
      </c>
      <c r="L3709" s="37">
        <f t="shared" si="171"/>
        <v>22.46</v>
      </c>
      <c r="M3709" s="35">
        <f t="shared" si="172"/>
        <v>2.4899999999999984</v>
      </c>
      <c r="N3709" s="35">
        <f t="shared" si="173"/>
        <v>10.98</v>
      </c>
    </row>
    <row r="3710" spans="1:14">
      <c r="A3710" s="33">
        <v>41410</v>
      </c>
      <c r="B3710" s="29">
        <v>2553</v>
      </c>
      <c r="C3710">
        <v>8</v>
      </c>
      <c r="D3710" s="34" t="s">
        <v>170</v>
      </c>
      <c r="E3710" s="34" t="s">
        <v>172</v>
      </c>
      <c r="F3710" s="35">
        <v>7.95</v>
      </c>
      <c r="G3710" s="36">
        <v>0</v>
      </c>
      <c r="H3710" s="35">
        <v>7.95</v>
      </c>
      <c r="I3710" s="35">
        <v>4.53</v>
      </c>
      <c r="J3710">
        <v>4</v>
      </c>
      <c r="K3710">
        <v>3015</v>
      </c>
      <c r="L3710" s="37">
        <f t="shared" si="171"/>
        <v>31.8</v>
      </c>
      <c r="M3710" s="35">
        <f t="shared" si="172"/>
        <v>0</v>
      </c>
      <c r="N3710" s="35">
        <f t="shared" si="173"/>
        <v>13.68</v>
      </c>
    </row>
    <row r="3711" spans="1:14">
      <c r="A3711" s="33">
        <v>41410</v>
      </c>
      <c r="B3711" s="29">
        <v>2553</v>
      </c>
      <c r="C3711">
        <v>15</v>
      </c>
      <c r="D3711" s="34" t="s">
        <v>170</v>
      </c>
      <c r="E3711" s="34" t="s">
        <v>172</v>
      </c>
      <c r="F3711" s="35">
        <v>28.95</v>
      </c>
      <c r="G3711" s="36">
        <v>0</v>
      </c>
      <c r="H3711" s="35">
        <v>28.95</v>
      </c>
      <c r="I3711" s="35">
        <v>17.53</v>
      </c>
      <c r="J3711">
        <v>24</v>
      </c>
      <c r="K3711">
        <v>3015</v>
      </c>
      <c r="L3711" s="37">
        <f t="shared" si="171"/>
        <v>694.8</v>
      </c>
      <c r="M3711" s="35">
        <f t="shared" si="172"/>
        <v>0</v>
      </c>
      <c r="N3711" s="35">
        <f t="shared" si="173"/>
        <v>274.07999999999993</v>
      </c>
    </row>
    <row r="3712" spans="1:14">
      <c r="A3712" s="33">
        <v>41410</v>
      </c>
      <c r="B3712" s="29">
        <v>2554</v>
      </c>
      <c r="C3712">
        <v>13</v>
      </c>
      <c r="D3712" s="34" t="s">
        <v>173</v>
      </c>
      <c r="E3712" s="34" t="s">
        <v>172</v>
      </c>
      <c r="F3712" s="35">
        <v>26.95</v>
      </c>
      <c r="G3712" s="36">
        <v>0</v>
      </c>
      <c r="H3712" s="35">
        <v>26.95</v>
      </c>
      <c r="I3712" s="35">
        <v>13.26</v>
      </c>
      <c r="J3712">
        <v>6</v>
      </c>
      <c r="K3712">
        <v>3015</v>
      </c>
      <c r="L3712" s="37">
        <f t="shared" si="171"/>
        <v>161.69999999999999</v>
      </c>
      <c r="M3712" s="35">
        <f t="shared" si="172"/>
        <v>0</v>
      </c>
      <c r="N3712" s="35">
        <f t="shared" si="173"/>
        <v>82.14</v>
      </c>
    </row>
    <row r="3713" spans="1:14">
      <c r="A3713" s="33">
        <v>41410</v>
      </c>
      <c r="B3713" s="29">
        <v>2555</v>
      </c>
      <c r="C3713">
        <v>47</v>
      </c>
      <c r="D3713" s="34" t="s">
        <v>173</v>
      </c>
      <c r="E3713" s="34" t="s">
        <v>172</v>
      </c>
      <c r="F3713" s="35">
        <v>28.95</v>
      </c>
      <c r="G3713" s="36">
        <v>0</v>
      </c>
      <c r="H3713" s="35">
        <v>28.95</v>
      </c>
      <c r="I3713" s="35">
        <v>8.86</v>
      </c>
      <c r="J3713">
        <v>6</v>
      </c>
      <c r="K3713">
        <v>3012</v>
      </c>
      <c r="L3713" s="37">
        <f t="shared" si="171"/>
        <v>173.7</v>
      </c>
      <c r="M3713" s="35">
        <f t="shared" si="172"/>
        <v>0</v>
      </c>
      <c r="N3713" s="35">
        <f t="shared" si="173"/>
        <v>120.53999999999999</v>
      </c>
    </row>
    <row r="3714" spans="1:14">
      <c r="A3714" s="33">
        <v>41410</v>
      </c>
      <c r="B3714" s="29">
        <v>2556</v>
      </c>
      <c r="C3714">
        <v>11</v>
      </c>
      <c r="D3714" s="34" t="s">
        <v>173</v>
      </c>
      <c r="E3714" s="34" t="s">
        <v>172</v>
      </c>
      <c r="F3714" s="35">
        <v>65.95</v>
      </c>
      <c r="G3714" s="36">
        <v>0</v>
      </c>
      <c r="H3714" s="35">
        <v>65.95</v>
      </c>
      <c r="I3714" s="35">
        <v>37.97</v>
      </c>
      <c r="J3714">
        <v>6</v>
      </c>
      <c r="K3714">
        <v>3024</v>
      </c>
      <c r="L3714" s="37">
        <f t="shared" si="171"/>
        <v>395.70000000000005</v>
      </c>
      <c r="M3714" s="35">
        <f t="shared" si="172"/>
        <v>0</v>
      </c>
      <c r="N3714" s="35">
        <f t="shared" si="173"/>
        <v>167.88000000000002</v>
      </c>
    </row>
    <row r="3715" spans="1:14">
      <c r="A3715" s="33">
        <v>41410</v>
      </c>
      <c r="B3715" s="29">
        <v>2557</v>
      </c>
      <c r="C3715">
        <v>8</v>
      </c>
      <c r="D3715" s="34" t="s">
        <v>173</v>
      </c>
      <c r="E3715" s="34" t="s">
        <v>172</v>
      </c>
      <c r="F3715" s="35">
        <v>7.95</v>
      </c>
      <c r="G3715" s="36">
        <v>0</v>
      </c>
      <c r="H3715" s="35">
        <v>7.95</v>
      </c>
      <c r="I3715" s="35">
        <v>4.53</v>
      </c>
      <c r="J3715">
        <v>24</v>
      </c>
      <c r="K3715">
        <v>3014</v>
      </c>
      <c r="L3715" s="37">
        <f t="shared" ref="L3715:L3778" si="174">H3715*J3715</f>
        <v>190.8</v>
      </c>
      <c r="M3715" s="35">
        <f t="shared" ref="M3715:M3778" si="175">F3715-H3715</f>
        <v>0</v>
      </c>
      <c r="N3715" s="35">
        <f t="shared" ref="N3715:N3778" si="176">(H3715-I3715)*J3715</f>
        <v>82.08</v>
      </c>
    </row>
    <row r="3716" spans="1:14">
      <c r="A3716" s="33">
        <v>41410</v>
      </c>
      <c r="B3716" s="29">
        <v>2558</v>
      </c>
      <c r="C3716">
        <v>21</v>
      </c>
      <c r="D3716" s="34" t="s">
        <v>170</v>
      </c>
      <c r="E3716" s="34" t="s">
        <v>172</v>
      </c>
      <c r="F3716" s="35">
        <v>26.95</v>
      </c>
      <c r="G3716" s="36">
        <v>0</v>
      </c>
      <c r="H3716" s="35">
        <v>26.95</v>
      </c>
      <c r="I3716" s="35">
        <v>12.42</v>
      </c>
      <c r="J3716">
        <v>18</v>
      </c>
      <c r="K3716">
        <v>3016</v>
      </c>
      <c r="L3716" s="37">
        <f t="shared" si="174"/>
        <v>485.09999999999997</v>
      </c>
      <c r="M3716" s="35">
        <f t="shared" si="175"/>
        <v>0</v>
      </c>
      <c r="N3716" s="35">
        <f t="shared" si="176"/>
        <v>261.53999999999996</v>
      </c>
    </row>
    <row r="3717" spans="1:14">
      <c r="A3717" s="33">
        <v>41410</v>
      </c>
      <c r="B3717" s="29">
        <v>2559</v>
      </c>
      <c r="C3717">
        <v>49</v>
      </c>
      <c r="D3717" s="34" t="s">
        <v>170</v>
      </c>
      <c r="E3717" s="34" t="s">
        <v>172</v>
      </c>
      <c r="F3717" s="35">
        <v>63.95</v>
      </c>
      <c r="G3717" s="36">
        <v>0</v>
      </c>
      <c r="H3717" s="35">
        <v>63.95</v>
      </c>
      <c r="I3717" s="35">
        <v>27.1</v>
      </c>
      <c r="J3717">
        <v>2</v>
      </c>
      <c r="K3717">
        <v>3014</v>
      </c>
      <c r="L3717" s="37">
        <f t="shared" si="174"/>
        <v>127.9</v>
      </c>
      <c r="M3717" s="35">
        <f t="shared" si="175"/>
        <v>0</v>
      </c>
      <c r="N3717" s="35">
        <f t="shared" si="176"/>
        <v>73.7</v>
      </c>
    </row>
    <row r="3718" spans="1:14">
      <c r="A3718" s="33">
        <v>41410</v>
      </c>
      <c r="B3718" s="29">
        <v>2559</v>
      </c>
      <c r="C3718">
        <v>35</v>
      </c>
      <c r="D3718" s="34" t="s">
        <v>170</v>
      </c>
      <c r="E3718" s="34" t="s">
        <v>172</v>
      </c>
      <c r="F3718" s="35">
        <v>0.95</v>
      </c>
      <c r="G3718" s="36">
        <v>0</v>
      </c>
      <c r="H3718" s="35">
        <v>0.95</v>
      </c>
      <c r="I3718" s="35">
        <v>0.47</v>
      </c>
      <c r="J3718">
        <v>12</v>
      </c>
      <c r="K3718">
        <v>3014</v>
      </c>
      <c r="L3718" s="37">
        <f t="shared" si="174"/>
        <v>11.399999999999999</v>
      </c>
      <c r="M3718" s="35">
        <f t="shared" si="175"/>
        <v>0</v>
      </c>
      <c r="N3718" s="35">
        <f t="shared" si="176"/>
        <v>5.76</v>
      </c>
    </row>
    <row r="3719" spans="1:14">
      <c r="A3719" s="33">
        <v>41410</v>
      </c>
      <c r="B3719" s="29">
        <v>2559</v>
      </c>
      <c r="C3719">
        <v>49</v>
      </c>
      <c r="D3719" s="34" t="s">
        <v>170</v>
      </c>
      <c r="E3719" s="34" t="s">
        <v>172</v>
      </c>
      <c r="F3719" s="35">
        <v>63.95</v>
      </c>
      <c r="G3719" s="36">
        <v>0</v>
      </c>
      <c r="H3719" s="35">
        <v>63.95</v>
      </c>
      <c r="I3719" s="35">
        <v>27.1</v>
      </c>
      <c r="J3719">
        <v>3</v>
      </c>
      <c r="K3719">
        <v>3014</v>
      </c>
      <c r="L3719" s="37">
        <f t="shared" si="174"/>
        <v>191.85000000000002</v>
      </c>
      <c r="M3719" s="35">
        <f t="shared" si="175"/>
        <v>0</v>
      </c>
      <c r="N3719" s="35">
        <f t="shared" si="176"/>
        <v>110.55000000000001</v>
      </c>
    </row>
    <row r="3720" spans="1:14">
      <c r="A3720" s="33">
        <v>41410</v>
      </c>
      <c r="B3720" s="29">
        <v>2560</v>
      </c>
      <c r="C3720">
        <v>39</v>
      </c>
      <c r="D3720" s="34" t="s">
        <v>173</v>
      </c>
      <c r="E3720" s="34" t="s">
        <v>172</v>
      </c>
      <c r="F3720" s="35">
        <v>26.95</v>
      </c>
      <c r="G3720" s="36">
        <v>0.1</v>
      </c>
      <c r="H3720" s="35">
        <v>24.26</v>
      </c>
      <c r="I3720" s="35">
        <v>12.24</v>
      </c>
      <c r="J3720">
        <v>7</v>
      </c>
      <c r="K3720">
        <v>3015</v>
      </c>
      <c r="L3720" s="37">
        <f t="shared" si="174"/>
        <v>169.82000000000002</v>
      </c>
      <c r="M3720" s="35">
        <f t="shared" si="175"/>
        <v>2.6899999999999977</v>
      </c>
      <c r="N3720" s="35">
        <f t="shared" si="176"/>
        <v>84.140000000000015</v>
      </c>
    </row>
    <row r="3721" spans="1:14">
      <c r="A3721" s="33">
        <v>41410</v>
      </c>
      <c r="B3721" s="29">
        <v>2560</v>
      </c>
      <c r="C3721">
        <v>1</v>
      </c>
      <c r="D3721" s="34" t="s">
        <v>173</v>
      </c>
      <c r="E3721" s="34" t="s">
        <v>172</v>
      </c>
      <c r="F3721" s="35">
        <v>43.95</v>
      </c>
      <c r="G3721" s="36">
        <v>0</v>
      </c>
      <c r="H3721" s="35">
        <v>43.95</v>
      </c>
      <c r="I3721" s="35">
        <v>25.6</v>
      </c>
      <c r="J3721">
        <v>17</v>
      </c>
      <c r="K3721">
        <v>3015</v>
      </c>
      <c r="L3721" s="37">
        <f t="shared" si="174"/>
        <v>747.15000000000009</v>
      </c>
      <c r="M3721" s="35">
        <f t="shared" si="175"/>
        <v>0</v>
      </c>
      <c r="N3721" s="35">
        <f t="shared" si="176"/>
        <v>311.95000000000005</v>
      </c>
    </row>
    <row r="3722" spans="1:14">
      <c r="A3722" s="33">
        <v>41410</v>
      </c>
      <c r="B3722" s="29">
        <v>2561</v>
      </c>
      <c r="C3722">
        <v>36</v>
      </c>
      <c r="D3722" s="34" t="s">
        <v>170</v>
      </c>
      <c r="E3722" s="34" t="s">
        <v>172</v>
      </c>
      <c r="F3722" s="35">
        <v>26.95</v>
      </c>
      <c r="G3722" s="36">
        <v>0</v>
      </c>
      <c r="H3722" s="35">
        <v>26.95</v>
      </c>
      <c r="I3722" s="35">
        <v>12.53</v>
      </c>
      <c r="J3722">
        <v>17</v>
      </c>
      <c r="K3722">
        <v>3033</v>
      </c>
      <c r="L3722" s="37">
        <f t="shared" si="174"/>
        <v>458.15</v>
      </c>
      <c r="M3722" s="35">
        <f t="shared" si="175"/>
        <v>0</v>
      </c>
      <c r="N3722" s="35">
        <f t="shared" si="176"/>
        <v>245.14</v>
      </c>
    </row>
    <row r="3723" spans="1:14">
      <c r="A3723" s="33">
        <v>41410</v>
      </c>
      <c r="B3723" s="29">
        <v>2562</v>
      </c>
      <c r="C3723">
        <v>21</v>
      </c>
      <c r="D3723" s="34" t="s">
        <v>173</v>
      </c>
      <c r="E3723" s="34" t="s">
        <v>172</v>
      </c>
      <c r="F3723" s="35">
        <v>26.95</v>
      </c>
      <c r="G3723" s="36">
        <v>0</v>
      </c>
      <c r="H3723" s="35">
        <v>26.95</v>
      </c>
      <c r="I3723" s="35">
        <v>12.42</v>
      </c>
      <c r="J3723">
        <v>11</v>
      </c>
      <c r="K3723">
        <v>3012</v>
      </c>
      <c r="L3723" s="37">
        <f t="shared" si="174"/>
        <v>296.45</v>
      </c>
      <c r="M3723" s="35">
        <f t="shared" si="175"/>
        <v>0</v>
      </c>
      <c r="N3723" s="35">
        <f t="shared" si="176"/>
        <v>159.82999999999998</v>
      </c>
    </row>
    <row r="3724" spans="1:14">
      <c r="A3724" s="33">
        <v>41410</v>
      </c>
      <c r="B3724" s="29">
        <v>2563</v>
      </c>
      <c r="C3724">
        <v>20</v>
      </c>
      <c r="D3724" s="34" t="s">
        <v>170</v>
      </c>
      <c r="E3724" s="34" t="s">
        <v>172</v>
      </c>
      <c r="F3724" s="35">
        <v>16.95</v>
      </c>
      <c r="G3724" s="36">
        <v>0</v>
      </c>
      <c r="H3724" s="35">
        <v>16.95</v>
      </c>
      <c r="I3724" s="35">
        <v>6.76</v>
      </c>
      <c r="J3724">
        <v>14</v>
      </c>
      <c r="K3724">
        <v>3020</v>
      </c>
      <c r="L3724" s="37">
        <f t="shared" si="174"/>
        <v>237.29999999999998</v>
      </c>
      <c r="M3724" s="35">
        <f t="shared" si="175"/>
        <v>0</v>
      </c>
      <c r="N3724" s="35">
        <f t="shared" si="176"/>
        <v>142.66</v>
      </c>
    </row>
    <row r="3725" spans="1:14">
      <c r="A3725" s="33">
        <v>41410</v>
      </c>
      <c r="B3725" s="29">
        <v>2564</v>
      </c>
      <c r="C3725">
        <v>21</v>
      </c>
      <c r="D3725" s="34" t="s">
        <v>170</v>
      </c>
      <c r="E3725" s="34" t="s">
        <v>172</v>
      </c>
      <c r="F3725" s="35">
        <v>26.95</v>
      </c>
      <c r="G3725" s="36">
        <v>0</v>
      </c>
      <c r="H3725" s="35">
        <v>26.95</v>
      </c>
      <c r="I3725" s="35">
        <v>12.42</v>
      </c>
      <c r="J3725">
        <v>11</v>
      </c>
      <c r="K3725">
        <v>3025</v>
      </c>
      <c r="L3725" s="37">
        <f t="shared" si="174"/>
        <v>296.45</v>
      </c>
      <c r="M3725" s="35">
        <f t="shared" si="175"/>
        <v>0</v>
      </c>
      <c r="N3725" s="35">
        <f t="shared" si="176"/>
        <v>159.82999999999998</v>
      </c>
    </row>
    <row r="3726" spans="1:14">
      <c r="A3726" s="33">
        <v>41410</v>
      </c>
      <c r="B3726" s="29">
        <v>2565</v>
      </c>
      <c r="C3726">
        <v>39</v>
      </c>
      <c r="D3726" s="34" t="s">
        <v>173</v>
      </c>
      <c r="E3726" s="34" t="s">
        <v>172</v>
      </c>
      <c r="F3726" s="35">
        <v>26.95</v>
      </c>
      <c r="G3726" s="36">
        <v>0</v>
      </c>
      <c r="H3726" s="35">
        <v>26.95</v>
      </c>
      <c r="I3726" s="35">
        <v>12.24</v>
      </c>
      <c r="J3726">
        <v>11</v>
      </c>
      <c r="K3726">
        <v>3028</v>
      </c>
      <c r="L3726" s="37">
        <f t="shared" si="174"/>
        <v>296.45</v>
      </c>
      <c r="M3726" s="35">
        <f t="shared" si="175"/>
        <v>0</v>
      </c>
      <c r="N3726" s="35">
        <f t="shared" si="176"/>
        <v>161.81</v>
      </c>
    </row>
    <row r="3727" spans="1:14">
      <c r="A3727" s="33">
        <v>41410</v>
      </c>
      <c r="B3727" s="29">
        <v>2565</v>
      </c>
      <c r="C3727">
        <v>13</v>
      </c>
      <c r="D3727" s="34" t="s">
        <v>173</v>
      </c>
      <c r="E3727" s="34" t="s">
        <v>172</v>
      </c>
      <c r="F3727" s="35">
        <v>26.95</v>
      </c>
      <c r="G3727" s="36">
        <v>0</v>
      </c>
      <c r="H3727" s="35">
        <v>26.95</v>
      </c>
      <c r="I3727" s="35">
        <v>13.26</v>
      </c>
      <c r="J3727">
        <v>9</v>
      </c>
      <c r="K3727">
        <v>3028</v>
      </c>
      <c r="L3727" s="37">
        <f t="shared" si="174"/>
        <v>242.54999999999998</v>
      </c>
      <c r="M3727" s="35">
        <f t="shared" si="175"/>
        <v>0</v>
      </c>
      <c r="N3727" s="35">
        <f t="shared" si="176"/>
        <v>123.21</v>
      </c>
    </row>
    <row r="3728" spans="1:14">
      <c r="A3728" s="33">
        <v>41410</v>
      </c>
      <c r="B3728" s="29">
        <v>2566</v>
      </c>
      <c r="C3728">
        <v>40</v>
      </c>
      <c r="D3728" s="34" t="s">
        <v>173</v>
      </c>
      <c r="E3728" s="34" t="s">
        <v>172</v>
      </c>
      <c r="F3728" s="35">
        <v>16.95</v>
      </c>
      <c r="G3728" s="36">
        <v>0</v>
      </c>
      <c r="H3728" s="35">
        <v>16.95</v>
      </c>
      <c r="I3728" s="35">
        <v>6.53</v>
      </c>
      <c r="J3728">
        <v>11</v>
      </c>
      <c r="K3728">
        <v>3026</v>
      </c>
      <c r="L3728" s="37">
        <f t="shared" si="174"/>
        <v>186.45</v>
      </c>
      <c r="M3728" s="35">
        <f t="shared" si="175"/>
        <v>0</v>
      </c>
      <c r="N3728" s="35">
        <f t="shared" si="176"/>
        <v>114.61999999999998</v>
      </c>
    </row>
    <row r="3729" spans="1:14">
      <c r="A3729" s="33">
        <v>41411</v>
      </c>
      <c r="B3729" s="29">
        <v>2567</v>
      </c>
      <c r="C3729">
        <v>44</v>
      </c>
      <c r="D3729" s="34" t="s">
        <v>169</v>
      </c>
      <c r="E3729" s="34" t="s">
        <v>172</v>
      </c>
      <c r="F3729" s="35">
        <v>38.950000000000003</v>
      </c>
      <c r="G3729" s="36">
        <v>0</v>
      </c>
      <c r="H3729" s="35">
        <v>38.950000000000003</v>
      </c>
      <c r="I3729" s="35">
        <v>24.76</v>
      </c>
      <c r="J3729">
        <v>18</v>
      </c>
      <c r="K3729">
        <v>3020</v>
      </c>
      <c r="L3729" s="37">
        <f t="shared" si="174"/>
        <v>701.1</v>
      </c>
      <c r="M3729" s="35">
        <f t="shared" si="175"/>
        <v>0</v>
      </c>
      <c r="N3729" s="35">
        <f t="shared" si="176"/>
        <v>255.42000000000002</v>
      </c>
    </row>
    <row r="3730" spans="1:14">
      <c r="A3730" s="33">
        <v>41411</v>
      </c>
      <c r="B3730" s="29">
        <v>2568</v>
      </c>
      <c r="C3730">
        <v>22</v>
      </c>
      <c r="D3730" s="34" t="s">
        <v>170</v>
      </c>
      <c r="E3730" s="34" t="s">
        <v>172</v>
      </c>
      <c r="F3730" s="35">
        <v>0.95</v>
      </c>
      <c r="G3730" s="36">
        <v>0.1</v>
      </c>
      <c r="H3730" s="35">
        <v>0.86</v>
      </c>
      <c r="I3730" s="35">
        <v>0.56999999999999995</v>
      </c>
      <c r="J3730">
        <v>13</v>
      </c>
      <c r="K3730">
        <v>3020</v>
      </c>
      <c r="L3730" s="37">
        <f t="shared" si="174"/>
        <v>11.18</v>
      </c>
      <c r="M3730" s="35">
        <f t="shared" si="175"/>
        <v>8.9999999999999969E-2</v>
      </c>
      <c r="N3730" s="35">
        <f t="shared" si="176"/>
        <v>3.7700000000000005</v>
      </c>
    </row>
    <row r="3731" spans="1:14">
      <c r="A3731" s="33">
        <v>41411</v>
      </c>
      <c r="B3731" s="29">
        <v>2568</v>
      </c>
      <c r="C3731">
        <v>10</v>
      </c>
      <c r="D3731" s="34" t="s">
        <v>170</v>
      </c>
      <c r="E3731" s="34" t="s">
        <v>172</v>
      </c>
      <c r="F3731" s="35">
        <v>34.950000000000003</v>
      </c>
      <c r="G3731" s="36">
        <v>0</v>
      </c>
      <c r="H3731" s="35">
        <v>34.950000000000003</v>
      </c>
      <c r="I3731" s="35">
        <v>22.13</v>
      </c>
      <c r="J3731">
        <v>2</v>
      </c>
      <c r="K3731">
        <v>3020</v>
      </c>
      <c r="L3731" s="37">
        <f t="shared" si="174"/>
        <v>69.900000000000006</v>
      </c>
      <c r="M3731" s="35">
        <f t="shared" si="175"/>
        <v>0</v>
      </c>
      <c r="N3731" s="35">
        <f t="shared" si="176"/>
        <v>25.640000000000008</v>
      </c>
    </row>
    <row r="3732" spans="1:14">
      <c r="A3732" s="33">
        <v>41411</v>
      </c>
      <c r="B3732" s="29">
        <v>2569</v>
      </c>
      <c r="C3732">
        <v>31</v>
      </c>
      <c r="D3732" s="34" t="s">
        <v>169</v>
      </c>
      <c r="E3732" s="34" t="s">
        <v>172</v>
      </c>
      <c r="F3732" s="35">
        <v>0.95</v>
      </c>
      <c r="G3732" s="36">
        <v>0</v>
      </c>
      <c r="H3732" s="35">
        <v>0.95</v>
      </c>
      <c r="I3732" s="35">
        <v>0.34</v>
      </c>
      <c r="J3732">
        <v>10</v>
      </c>
      <c r="K3732">
        <v>3031</v>
      </c>
      <c r="L3732" s="37">
        <f t="shared" si="174"/>
        <v>9.5</v>
      </c>
      <c r="M3732" s="35">
        <f t="shared" si="175"/>
        <v>0</v>
      </c>
      <c r="N3732" s="35">
        <f t="shared" si="176"/>
        <v>6.0999999999999988</v>
      </c>
    </row>
    <row r="3733" spans="1:14">
      <c r="A3733" s="33">
        <v>41411</v>
      </c>
      <c r="B3733" s="29">
        <v>2569</v>
      </c>
      <c r="C3733">
        <v>37</v>
      </c>
      <c r="D3733" s="34" t="s">
        <v>169</v>
      </c>
      <c r="E3733" s="34" t="s">
        <v>172</v>
      </c>
      <c r="F3733" s="35">
        <v>24.95</v>
      </c>
      <c r="G3733" s="36">
        <v>0</v>
      </c>
      <c r="H3733" s="35">
        <v>24.95</v>
      </c>
      <c r="I3733" s="35">
        <v>9.3800000000000008</v>
      </c>
      <c r="J3733">
        <v>6</v>
      </c>
      <c r="K3733">
        <v>3031</v>
      </c>
      <c r="L3733" s="37">
        <f t="shared" si="174"/>
        <v>149.69999999999999</v>
      </c>
      <c r="M3733" s="35">
        <f t="shared" si="175"/>
        <v>0</v>
      </c>
      <c r="N3733" s="35">
        <f t="shared" si="176"/>
        <v>93.419999999999987</v>
      </c>
    </row>
    <row r="3734" spans="1:14">
      <c r="A3734" s="33">
        <v>41411</v>
      </c>
      <c r="B3734" s="29">
        <v>2570</v>
      </c>
      <c r="C3734">
        <v>22</v>
      </c>
      <c r="D3734" s="34" t="s">
        <v>170</v>
      </c>
      <c r="E3734" s="34" t="s">
        <v>172</v>
      </c>
      <c r="F3734" s="35">
        <v>0.95</v>
      </c>
      <c r="G3734" s="36">
        <v>0</v>
      </c>
      <c r="H3734" s="35">
        <v>0.95</v>
      </c>
      <c r="I3734" s="35">
        <v>0.56999999999999995</v>
      </c>
      <c r="J3734">
        <v>1</v>
      </c>
      <c r="K3734">
        <v>3025</v>
      </c>
      <c r="L3734" s="37">
        <f t="shared" si="174"/>
        <v>0.95</v>
      </c>
      <c r="M3734" s="35">
        <f t="shared" si="175"/>
        <v>0</v>
      </c>
      <c r="N3734" s="35">
        <f t="shared" si="176"/>
        <v>0.38</v>
      </c>
    </row>
    <row r="3735" spans="1:14">
      <c r="A3735" s="33">
        <v>41411</v>
      </c>
      <c r="B3735" s="29">
        <v>2570</v>
      </c>
      <c r="C3735">
        <v>10</v>
      </c>
      <c r="D3735" s="34" t="s">
        <v>170</v>
      </c>
      <c r="E3735" s="34" t="s">
        <v>172</v>
      </c>
      <c r="F3735" s="35">
        <v>34.950000000000003</v>
      </c>
      <c r="G3735" s="36">
        <v>0</v>
      </c>
      <c r="H3735" s="35">
        <v>34.950000000000003</v>
      </c>
      <c r="I3735" s="35">
        <v>22.13</v>
      </c>
      <c r="J3735">
        <v>2</v>
      </c>
      <c r="K3735">
        <v>3025</v>
      </c>
      <c r="L3735" s="37">
        <f t="shared" si="174"/>
        <v>69.900000000000006</v>
      </c>
      <c r="M3735" s="35">
        <f t="shared" si="175"/>
        <v>0</v>
      </c>
      <c r="N3735" s="35">
        <f t="shared" si="176"/>
        <v>25.640000000000008</v>
      </c>
    </row>
    <row r="3736" spans="1:14">
      <c r="A3736" s="33">
        <v>41411</v>
      </c>
      <c r="B3736" s="29">
        <v>2570</v>
      </c>
      <c r="C3736">
        <v>28</v>
      </c>
      <c r="D3736" s="34" t="s">
        <v>170</v>
      </c>
      <c r="E3736" s="34" t="s">
        <v>172</v>
      </c>
      <c r="F3736" s="35">
        <v>0.95</v>
      </c>
      <c r="G3736" s="36">
        <v>0</v>
      </c>
      <c r="H3736" s="35">
        <v>0.95</v>
      </c>
      <c r="I3736" s="35">
        <v>0.5</v>
      </c>
      <c r="J3736">
        <v>11</v>
      </c>
      <c r="K3736">
        <v>3025</v>
      </c>
      <c r="L3736" s="37">
        <f t="shared" si="174"/>
        <v>10.45</v>
      </c>
      <c r="M3736" s="35">
        <f t="shared" si="175"/>
        <v>0</v>
      </c>
      <c r="N3736" s="35">
        <f t="shared" si="176"/>
        <v>4.9499999999999993</v>
      </c>
    </row>
    <row r="3737" spans="1:14">
      <c r="A3737" s="33">
        <v>41411</v>
      </c>
      <c r="B3737" s="29">
        <v>2570</v>
      </c>
      <c r="C3737">
        <v>5</v>
      </c>
      <c r="D3737" s="34" t="s">
        <v>170</v>
      </c>
      <c r="E3737" s="34" t="s">
        <v>172</v>
      </c>
      <c r="F3737" s="35">
        <v>24.95</v>
      </c>
      <c r="G3737" s="36">
        <v>0</v>
      </c>
      <c r="H3737" s="35">
        <v>24.95</v>
      </c>
      <c r="I3737" s="35">
        <v>12.27</v>
      </c>
      <c r="J3737">
        <v>4</v>
      </c>
      <c r="K3737">
        <v>3025</v>
      </c>
      <c r="L3737" s="37">
        <f t="shared" si="174"/>
        <v>99.8</v>
      </c>
      <c r="M3737" s="35">
        <f t="shared" si="175"/>
        <v>0</v>
      </c>
      <c r="N3737" s="35">
        <f t="shared" si="176"/>
        <v>50.72</v>
      </c>
    </row>
    <row r="3738" spans="1:14">
      <c r="A3738" s="33">
        <v>41411</v>
      </c>
      <c r="B3738" s="29">
        <v>2571</v>
      </c>
      <c r="C3738">
        <v>16</v>
      </c>
      <c r="D3738" s="34" t="s">
        <v>169</v>
      </c>
      <c r="E3738" s="34" t="s">
        <v>172</v>
      </c>
      <c r="F3738" s="35">
        <v>27.95</v>
      </c>
      <c r="G3738" s="36">
        <v>0</v>
      </c>
      <c r="H3738" s="35">
        <v>27.95</v>
      </c>
      <c r="I3738" s="35">
        <v>15.85</v>
      </c>
      <c r="J3738">
        <v>2</v>
      </c>
      <c r="K3738">
        <v>3024</v>
      </c>
      <c r="L3738" s="37">
        <f t="shared" si="174"/>
        <v>55.9</v>
      </c>
      <c r="M3738" s="35">
        <f t="shared" si="175"/>
        <v>0</v>
      </c>
      <c r="N3738" s="35">
        <f t="shared" si="176"/>
        <v>24.2</v>
      </c>
    </row>
    <row r="3739" spans="1:14">
      <c r="A3739" s="33">
        <v>41411</v>
      </c>
      <c r="B3739" s="29">
        <v>2571</v>
      </c>
      <c r="C3739">
        <v>23</v>
      </c>
      <c r="D3739" s="34" t="s">
        <v>169</v>
      </c>
      <c r="E3739" s="34" t="s">
        <v>172</v>
      </c>
      <c r="F3739" s="35">
        <v>2.95</v>
      </c>
      <c r="G3739" s="36">
        <v>0</v>
      </c>
      <c r="H3739" s="35">
        <v>2.95</v>
      </c>
      <c r="I3739" s="35">
        <v>1.68</v>
      </c>
      <c r="J3739">
        <v>6</v>
      </c>
      <c r="K3739">
        <v>3024</v>
      </c>
      <c r="L3739" s="37">
        <f t="shared" si="174"/>
        <v>17.700000000000003</v>
      </c>
      <c r="M3739" s="35">
        <f t="shared" si="175"/>
        <v>0</v>
      </c>
      <c r="N3739" s="35">
        <f t="shared" si="176"/>
        <v>7.620000000000001</v>
      </c>
    </row>
    <row r="3740" spans="1:14">
      <c r="A3740" s="33">
        <v>41411</v>
      </c>
      <c r="B3740" s="29">
        <v>2571</v>
      </c>
      <c r="C3740">
        <v>1</v>
      </c>
      <c r="D3740" s="34" t="s">
        <v>169</v>
      </c>
      <c r="E3740" s="34" t="s">
        <v>172</v>
      </c>
      <c r="F3740" s="35">
        <v>43.95</v>
      </c>
      <c r="G3740" s="36">
        <v>0</v>
      </c>
      <c r="H3740" s="35">
        <v>43.95</v>
      </c>
      <c r="I3740" s="35">
        <v>25.6</v>
      </c>
      <c r="J3740">
        <v>14</v>
      </c>
      <c r="K3740">
        <v>3024</v>
      </c>
      <c r="L3740" s="37">
        <f t="shared" si="174"/>
        <v>615.30000000000007</v>
      </c>
      <c r="M3740" s="35">
        <f t="shared" si="175"/>
        <v>0</v>
      </c>
      <c r="N3740" s="35">
        <f t="shared" si="176"/>
        <v>256.90000000000003</v>
      </c>
    </row>
    <row r="3741" spans="1:14">
      <c r="A3741" s="33">
        <v>41411</v>
      </c>
      <c r="B3741" s="29">
        <v>2572</v>
      </c>
      <c r="C3741">
        <v>29</v>
      </c>
      <c r="D3741" s="34" t="s">
        <v>170</v>
      </c>
      <c r="E3741" s="34" t="s">
        <v>172</v>
      </c>
      <c r="F3741" s="35">
        <v>40.950000000000003</v>
      </c>
      <c r="G3741" s="36">
        <v>0.2</v>
      </c>
      <c r="H3741" s="35">
        <v>32.76</v>
      </c>
      <c r="I3741" s="35">
        <v>15.51</v>
      </c>
      <c r="J3741">
        <v>5</v>
      </c>
      <c r="K3741">
        <v>3011</v>
      </c>
      <c r="L3741" s="37">
        <f t="shared" si="174"/>
        <v>163.79999999999998</v>
      </c>
      <c r="M3741" s="35">
        <f t="shared" si="175"/>
        <v>8.1900000000000048</v>
      </c>
      <c r="N3741" s="35">
        <f t="shared" si="176"/>
        <v>86.25</v>
      </c>
    </row>
    <row r="3742" spans="1:14">
      <c r="A3742" s="33">
        <v>41411</v>
      </c>
      <c r="B3742" s="29">
        <v>2572</v>
      </c>
      <c r="C3742">
        <v>2</v>
      </c>
      <c r="D3742" s="34" t="s">
        <v>170</v>
      </c>
      <c r="E3742" s="34" t="s">
        <v>172</v>
      </c>
      <c r="F3742" s="35">
        <v>44.95</v>
      </c>
      <c r="G3742" s="36">
        <v>0</v>
      </c>
      <c r="H3742" s="35">
        <v>44.95</v>
      </c>
      <c r="I3742" s="35">
        <v>27.95</v>
      </c>
      <c r="J3742">
        <v>5</v>
      </c>
      <c r="K3742">
        <v>3011</v>
      </c>
      <c r="L3742" s="37">
        <f t="shared" si="174"/>
        <v>224.75</v>
      </c>
      <c r="M3742" s="35">
        <f t="shared" si="175"/>
        <v>0</v>
      </c>
      <c r="N3742" s="35">
        <f t="shared" si="176"/>
        <v>85.000000000000014</v>
      </c>
    </row>
    <row r="3743" spans="1:14">
      <c r="A3743" s="33">
        <v>41411</v>
      </c>
      <c r="B3743" s="29">
        <v>2572</v>
      </c>
      <c r="C3743">
        <v>6</v>
      </c>
      <c r="D3743" s="34" t="s">
        <v>170</v>
      </c>
      <c r="E3743" s="34" t="s">
        <v>172</v>
      </c>
      <c r="F3743" s="35">
        <v>55.95</v>
      </c>
      <c r="G3743" s="36">
        <v>0</v>
      </c>
      <c r="H3743" s="35">
        <v>55.95</v>
      </c>
      <c r="I3743" s="35">
        <v>16.059999999999999</v>
      </c>
      <c r="J3743">
        <v>13</v>
      </c>
      <c r="K3743">
        <v>3011</v>
      </c>
      <c r="L3743" s="37">
        <f t="shared" si="174"/>
        <v>727.35</v>
      </c>
      <c r="M3743" s="35">
        <f t="shared" si="175"/>
        <v>0</v>
      </c>
      <c r="N3743" s="35">
        <f t="shared" si="176"/>
        <v>518.57000000000005</v>
      </c>
    </row>
    <row r="3744" spans="1:14">
      <c r="A3744" s="33">
        <v>41411</v>
      </c>
      <c r="B3744" s="29">
        <v>2572</v>
      </c>
      <c r="C3744">
        <v>32</v>
      </c>
      <c r="D3744" s="34" t="s">
        <v>170</v>
      </c>
      <c r="E3744" s="34" t="s">
        <v>172</v>
      </c>
      <c r="F3744" s="35">
        <v>22.95</v>
      </c>
      <c r="G3744" s="36">
        <v>0</v>
      </c>
      <c r="H3744" s="35">
        <v>22.95</v>
      </c>
      <c r="I3744" s="35">
        <v>11.78</v>
      </c>
      <c r="J3744">
        <v>22</v>
      </c>
      <c r="K3744">
        <v>3011</v>
      </c>
      <c r="L3744" s="37">
        <f t="shared" si="174"/>
        <v>504.9</v>
      </c>
      <c r="M3744" s="35">
        <f t="shared" si="175"/>
        <v>0</v>
      </c>
      <c r="N3744" s="35">
        <f t="shared" si="176"/>
        <v>245.74</v>
      </c>
    </row>
    <row r="3745" spans="1:14">
      <c r="A3745" s="33">
        <v>41411</v>
      </c>
      <c r="B3745" s="29">
        <v>2572</v>
      </c>
      <c r="C3745">
        <v>9</v>
      </c>
      <c r="D3745" s="34" t="s">
        <v>170</v>
      </c>
      <c r="E3745" s="34" t="s">
        <v>172</v>
      </c>
      <c r="F3745" s="35">
        <v>48.95</v>
      </c>
      <c r="G3745" s="36">
        <v>0</v>
      </c>
      <c r="H3745" s="35">
        <v>48.95</v>
      </c>
      <c r="I3745" s="35">
        <v>24.52</v>
      </c>
      <c r="J3745">
        <v>18</v>
      </c>
      <c r="K3745">
        <v>3011</v>
      </c>
      <c r="L3745" s="37">
        <f t="shared" si="174"/>
        <v>881.1</v>
      </c>
      <c r="M3745" s="35">
        <f t="shared" si="175"/>
        <v>0</v>
      </c>
      <c r="N3745" s="35">
        <f t="shared" si="176"/>
        <v>439.74000000000007</v>
      </c>
    </row>
    <row r="3746" spans="1:14">
      <c r="A3746" s="33">
        <v>41411</v>
      </c>
      <c r="B3746" s="29">
        <v>2573</v>
      </c>
      <c r="C3746">
        <v>26</v>
      </c>
      <c r="D3746" s="34" t="s">
        <v>169</v>
      </c>
      <c r="E3746" s="34" t="s">
        <v>172</v>
      </c>
      <c r="F3746" s="35">
        <v>0.95</v>
      </c>
      <c r="G3746" s="36">
        <v>0</v>
      </c>
      <c r="H3746" s="35">
        <v>0.95</v>
      </c>
      <c r="I3746" s="35">
        <v>0.42</v>
      </c>
      <c r="J3746">
        <v>15</v>
      </c>
      <c r="K3746">
        <v>3018</v>
      </c>
      <c r="L3746" s="37">
        <f t="shared" si="174"/>
        <v>14.25</v>
      </c>
      <c r="M3746" s="35">
        <f t="shared" si="175"/>
        <v>0</v>
      </c>
      <c r="N3746" s="35">
        <f t="shared" si="176"/>
        <v>7.95</v>
      </c>
    </row>
    <row r="3747" spans="1:14">
      <c r="A3747" s="33">
        <v>41412</v>
      </c>
      <c r="B3747" s="29">
        <v>2574</v>
      </c>
      <c r="C3747">
        <v>24</v>
      </c>
      <c r="D3747" s="34" t="s">
        <v>171</v>
      </c>
      <c r="E3747" s="34" t="s">
        <v>168</v>
      </c>
      <c r="F3747" s="35">
        <v>27.95</v>
      </c>
      <c r="G3747" s="36">
        <v>0</v>
      </c>
      <c r="H3747" s="35">
        <v>27.95</v>
      </c>
      <c r="I3747" s="35">
        <v>16.8</v>
      </c>
      <c r="J3747">
        <v>22</v>
      </c>
      <c r="K3747">
        <v>3014</v>
      </c>
      <c r="L3747" s="37">
        <f t="shared" si="174"/>
        <v>614.9</v>
      </c>
      <c r="M3747" s="35">
        <f t="shared" si="175"/>
        <v>0</v>
      </c>
      <c r="N3747" s="35">
        <f t="shared" si="176"/>
        <v>245.29999999999995</v>
      </c>
    </row>
    <row r="3748" spans="1:14">
      <c r="A3748" s="33">
        <v>41412</v>
      </c>
      <c r="B3748" s="29">
        <v>2575</v>
      </c>
      <c r="C3748">
        <v>6</v>
      </c>
      <c r="D3748" s="34" t="s">
        <v>171</v>
      </c>
      <c r="E3748" s="34" t="s">
        <v>168</v>
      </c>
      <c r="F3748" s="35">
        <v>55.95</v>
      </c>
      <c r="G3748" s="36">
        <v>0.1</v>
      </c>
      <c r="H3748" s="35">
        <v>50.36</v>
      </c>
      <c r="I3748" s="35">
        <v>16.059999999999999</v>
      </c>
      <c r="J3748">
        <v>25</v>
      </c>
      <c r="K3748">
        <v>3020</v>
      </c>
      <c r="L3748" s="37">
        <f t="shared" si="174"/>
        <v>1259</v>
      </c>
      <c r="M3748" s="35">
        <f t="shared" si="175"/>
        <v>5.5900000000000034</v>
      </c>
      <c r="N3748" s="35">
        <f t="shared" si="176"/>
        <v>857.49999999999989</v>
      </c>
    </row>
    <row r="3749" spans="1:14">
      <c r="A3749" s="33">
        <v>41412</v>
      </c>
      <c r="B3749" s="29">
        <v>2576</v>
      </c>
      <c r="C3749">
        <v>44</v>
      </c>
      <c r="D3749" s="34" t="s">
        <v>173</v>
      </c>
      <c r="E3749" s="34" t="s">
        <v>168</v>
      </c>
      <c r="F3749" s="35">
        <v>38.950000000000003</v>
      </c>
      <c r="G3749" s="36">
        <v>0</v>
      </c>
      <c r="H3749" s="35">
        <v>38.950000000000003</v>
      </c>
      <c r="I3749" s="35">
        <v>24.76</v>
      </c>
      <c r="J3749">
        <v>11</v>
      </c>
      <c r="K3749">
        <v>3030</v>
      </c>
      <c r="L3749" s="37">
        <f t="shared" si="174"/>
        <v>428.45000000000005</v>
      </c>
      <c r="M3749" s="35">
        <f t="shared" si="175"/>
        <v>0</v>
      </c>
      <c r="N3749" s="35">
        <f t="shared" si="176"/>
        <v>156.09</v>
      </c>
    </row>
    <row r="3750" spans="1:14">
      <c r="A3750" s="33">
        <v>41412</v>
      </c>
      <c r="B3750" s="29">
        <v>2577</v>
      </c>
      <c r="C3750">
        <v>44</v>
      </c>
      <c r="D3750" s="34" t="s">
        <v>171</v>
      </c>
      <c r="E3750" s="34" t="s">
        <v>168</v>
      </c>
      <c r="F3750" s="35">
        <v>38.950000000000003</v>
      </c>
      <c r="G3750" s="36">
        <v>0</v>
      </c>
      <c r="H3750" s="35">
        <v>38.950000000000003</v>
      </c>
      <c r="I3750" s="35">
        <v>24.76</v>
      </c>
      <c r="J3750">
        <v>9</v>
      </c>
      <c r="K3750">
        <v>3013</v>
      </c>
      <c r="L3750" s="37">
        <f t="shared" si="174"/>
        <v>350.55</v>
      </c>
      <c r="M3750" s="35">
        <f t="shared" si="175"/>
        <v>0</v>
      </c>
      <c r="N3750" s="35">
        <f t="shared" si="176"/>
        <v>127.71000000000001</v>
      </c>
    </row>
    <row r="3751" spans="1:14">
      <c r="A3751" s="33">
        <v>41412</v>
      </c>
      <c r="B3751" s="29">
        <v>2578</v>
      </c>
      <c r="C3751">
        <v>38</v>
      </c>
      <c r="D3751" s="34" t="s">
        <v>173</v>
      </c>
      <c r="E3751" s="34" t="s">
        <v>168</v>
      </c>
      <c r="F3751" s="35">
        <v>24.95</v>
      </c>
      <c r="G3751" s="36">
        <v>0</v>
      </c>
      <c r="H3751" s="35">
        <v>24.95</v>
      </c>
      <c r="I3751" s="35">
        <v>11.48</v>
      </c>
      <c r="J3751">
        <v>1</v>
      </c>
      <c r="K3751">
        <v>3014</v>
      </c>
      <c r="L3751" s="37">
        <f t="shared" si="174"/>
        <v>24.95</v>
      </c>
      <c r="M3751" s="35">
        <f t="shared" si="175"/>
        <v>0</v>
      </c>
      <c r="N3751" s="35">
        <f t="shared" si="176"/>
        <v>13.469999999999999</v>
      </c>
    </row>
    <row r="3752" spans="1:14">
      <c r="A3752" s="33">
        <v>41412</v>
      </c>
      <c r="B3752" s="29">
        <v>2578</v>
      </c>
      <c r="C3752">
        <v>3</v>
      </c>
      <c r="D3752" s="34" t="s">
        <v>173</v>
      </c>
      <c r="E3752" s="34" t="s">
        <v>168</v>
      </c>
      <c r="F3752" s="35">
        <v>59.95</v>
      </c>
      <c r="G3752" s="36">
        <v>0</v>
      </c>
      <c r="H3752" s="35">
        <v>59.95</v>
      </c>
      <c r="I3752" s="35">
        <v>28.73</v>
      </c>
      <c r="J3752">
        <v>13</v>
      </c>
      <c r="K3752">
        <v>3014</v>
      </c>
      <c r="L3752" s="37">
        <f t="shared" si="174"/>
        <v>779.35</v>
      </c>
      <c r="M3752" s="35">
        <f t="shared" si="175"/>
        <v>0</v>
      </c>
      <c r="N3752" s="35">
        <f t="shared" si="176"/>
        <v>405.86</v>
      </c>
    </row>
    <row r="3753" spans="1:14">
      <c r="A3753" s="33">
        <v>41412</v>
      </c>
      <c r="B3753" s="29">
        <v>2579</v>
      </c>
      <c r="C3753">
        <v>28</v>
      </c>
      <c r="D3753" s="34" t="s">
        <v>171</v>
      </c>
      <c r="E3753" s="34" t="s">
        <v>168</v>
      </c>
      <c r="F3753" s="35">
        <v>0.95</v>
      </c>
      <c r="G3753" s="36">
        <v>0</v>
      </c>
      <c r="H3753" s="35">
        <v>0.95</v>
      </c>
      <c r="I3753" s="35">
        <v>0.5</v>
      </c>
      <c r="J3753">
        <v>24</v>
      </c>
      <c r="K3753">
        <v>3024</v>
      </c>
      <c r="L3753" s="37">
        <f t="shared" si="174"/>
        <v>22.799999999999997</v>
      </c>
      <c r="M3753" s="35">
        <f t="shared" si="175"/>
        <v>0</v>
      </c>
      <c r="N3753" s="35">
        <f t="shared" si="176"/>
        <v>10.799999999999999</v>
      </c>
    </row>
    <row r="3754" spans="1:14">
      <c r="A3754" s="33">
        <v>41412</v>
      </c>
      <c r="B3754" s="29">
        <v>2580</v>
      </c>
      <c r="C3754">
        <v>45</v>
      </c>
      <c r="D3754" s="34" t="s">
        <v>171</v>
      </c>
      <c r="E3754" s="34" t="s">
        <v>168</v>
      </c>
      <c r="F3754" s="35">
        <v>38.950000000000003</v>
      </c>
      <c r="G3754" s="36">
        <v>0</v>
      </c>
      <c r="H3754" s="35">
        <v>38.950000000000003</v>
      </c>
      <c r="I3754" s="35">
        <v>22.33</v>
      </c>
      <c r="J3754">
        <v>4</v>
      </c>
      <c r="K3754">
        <v>3022</v>
      </c>
      <c r="L3754" s="37">
        <f t="shared" si="174"/>
        <v>155.80000000000001</v>
      </c>
      <c r="M3754" s="35">
        <f t="shared" si="175"/>
        <v>0</v>
      </c>
      <c r="N3754" s="35">
        <f t="shared" si="176"/>
        <v>66.480000000000018</v>
      </c>
    </row>
    <row r="3755" spans="1:14">
      <c r="A3755" s="33">
        <v>41412</v>
      </c>
      <c r="B3755" s="29">
        <v>2581</v>
      </c>
      <c r="C3755">
        <v>48</v>
      </c>
      <c r="D3755" s="34" t="s">
        <v>173</v>
      </c>
      <c r="E3755" s="34" t="s">
        <v>168</v>
      </c>
      <c r="F3755" s="35">
        <v>3.95</v>
      </c>
      <c r="G3755" s="36">
        <v>0</v>
      </c>
      <c r="H3755" s="35">
        <v>3.95</v>
      </c>
      <c r="I3755" s="35">
        <v>1.43</v>
      </c>
      <c r="J3755">
        <v>14</v>
      </c>
      <c r="K3755">
        <v>3020</v>
      </c>
      <c r="L3755" s="37">
        <f t="shared" si="174"/>
        <v>55.300000000000004</v>
      </c>
      <c r="M3755" s="35">
        <f t="shared" si="175"/>
        <v>0</v>
      </c>
      <c r="N3755" s="35">
        <f t="shared" si="176"/>
        <v>35.280000000000008</v>
      </c>
    </row>
    <row r="3756" spans="1:14">
      <c r="A3756" s="33">
        <v>41412</v>
      </c>
      <c r="B3756" s="29">
        <v>2582</v>
      </c>
      <c r="C3756">
        <v>15</v>
      </c>
      <c r="D3756" s="34" t="s">
        <v>171</v>
      </c>
      <c r="E3756" s="34" t="s">
        <v>168</v>
      </c>
      <c r="F3756" s="35">
        <v>28.95</v>
      </c>
      <c r="G3756" s="36">
        <v>0</v>
      </c>
      <c r="H3756" s="35">
        <v>28.95</v>
      </c>
      <c r="I3756" s="35">
        <v>17.53</v>
      </c>
      <c r="J3756">
        <v>30</v>
      </c>
      <c r="K3756">
        <v>3010</v>
      </c>
      <c r="L3756" s="37">
        <f t="shared" si="174"/>
        <v>868.5</v>
      </c>
      <c r="M3756" s="35">
        <f t="shared" si="175"/>
        <v>0</v>
      </c>
      <c r="N3756" s="35">
        <f t="shared" si="176"/>
        <v>342.59999999999997</v>
      </c>
    </row>
    <row r="3757" spans="1:14">
      <c r="A3757" s="33">
        <v>41412</v>
      </c>
      <c r="B3757" s="29">
        <v>2583</v>
      </c>
      <c r="C3757">
        <v>20</v>
      </c>
      <c r="D3757" s="34" t="s">
        <v>173</v>
      </c>
      <c r="E3757" s="34" t="s">
        <v>168</v>
      </c>
      <c r="F3757" s="35">
        <v>16.95</v>
      </c>
      <c r="G3757" s="36">
        <v>0</v>
      </c>
      <c r="H3757" s="35">
        <v>16.95</v>
      </c>
      <c r="I3757" s="35">
        <v>6.76</v>
      </c>
      <c r="J3757">
        <v>2</v>
      </c>
      <c r="K3757">
        <v>3020</v>
      </c>
      <c r="L3757" s="37">
        <f t="shared" si="174"/>
        <v>33.9</v>
      </c>
      <c r="M3757" s="35">
        <f t="shared" si="175"/>
        <v>0</v>
      </c>
      <c r="N3757" s="35">
        <f t="shared" si="176"/>
        <v>20.38</v>
      </c>
    </row>
    <row r="3758" spans="1:14">
      <c r="A3758" s="33">
        <v>41412</v>
      </c>
      <c r="B3758" s="29">
        <v>2584</v>
      </c>
      <c r="C3758">
        <v>50</v>
      </c>
      <c r="D3758" s="34" t="s">
        <v>173</v>
      </c>
      <c r="E3758" s="34" t="s">
        <v>168</v>
      </c>
      <c r="F3758" s="35">
        <v>24.95</v>
      </c>
      <c r="G3758" s="36">
        <v>0</v>
      </c>
      <c r="H3758" s="35">
        <v>24.95</v>
      </c>
      <c r="I3758" s="35">
        <v>12.14</v>
      </c>
      <c r="J3758">
        <v>3</v>
      </c>
      <c r="K3758">
        <v>3026</v>
      </c>
      <c r="L3758" s="37">
        <f t="shared" si="174"/>
        <v>74.849999999999994</v>
      </c>
      <c r="M3758" s="35">
        <f t="shared" si="175"/>
        <v>0</v>
      </c>
      <c r="N3758" s="35">
        <f t="shared" si="176"/>
        <v>38.429999999999993</v>
      </c>
    </row>
    <row r="3759" spans="1:14">
      <c r="A3759" s="33">
        <v>41412</v>
      </c>
      <c r="B3759" s="29">
        <v>2584</v>
      </c>
      <c r="C3759">
        <v>49</v>
      </c>
      <c r="D3759" s="34" t="s">
        <v>173</v>
      </c>
      <c r="E3759" s="34" t="s">
        <v>168</v>
      </c>
      <c r="F3759" s="35">
        <v>63.95</v>
      </c>
      <c r="G3759" s="36">
        <v>0</v>
      </c>
      <c r="H3759" s="35">
        <v>63.95</v>
      </c>
      <c r="I3759" s="35">
        <v>27.1</v>
      </c>
      <c r="J3759">
        <v>4</v>
      </c>
      <c r="K3759">
        <v>3026</v>
      </c>
      <c r="L3759" s="37">
        <f t="shared" si="174"/>
        <v>255.8</v>
      </c>
      <c r="M3759" s="35">
        <f t="shared" si="175"/>
        <v>0</v>
      </c>
      <c r="N3759" s="35">
        <f t="shared" si="176"/>
        <v>147.4</v>
      </c>
    </row>
    <row r="3760" spans="1:14">
      <c r="A3760" s="33">
        <v>41412</v>
      </c>
      <c r="B3760" s="29">
        <v>2585</v>
      </c>
      <c r="C3760">
        <v>48</v>
      </c>
      <c r="D3760" s="34" t="s">
        <v>171</v>
      </c>
      <c r="E3760" s="34" t="s">
        <v>168</v>
      </c>
      <c r="F3760" s="35">
        <v>3.95</v>
      </c>
      <c r="G3760" s="36">
        <v>0</v>
      </c>
      <c r="H3760" s="35">
        <v>3.95</v>
      </c>
      <c r="I3760" s="35">
        <v>1.43</v>
      </c>
      <c r="J3760">
        <v>14</v>
      </c>
      <c r="K3760">
        <v>3014</v>
      </c>
      <c r="L3760" s="37">
        <f t="shared" si="174"/>
        <v>55.300000000000004</v>
      </c>
      <c r="M3760" s="35">
        <f t="shared" si="175"/>
        <v>0</v>
      </c>
      <c r="N3760" s="35">
        <f t="shared" si="176"/>
        <v>35.280000000000008</v>
      </c>
    </row>
    <row r="3761" spans="1:14">
      <c r="A3761" s="33">
        <v>41412</v>
      </c>
      <c r="B3761" s="29">
        <v>2586</v>
      </c>
      <c r="C3761">
        <v>36</v>
      </c>
      <c r="D3761" s="34" t="s">
        <v>173</v>
      </c>
      <c r="E3761" s="34" t="s">
        <v>168</v>
      </c>
      <c r="F3761" s="35">
        <v>26.95</v>
      </c>
      <c r="G3761" s="36">
        <v>0</v>
      </c>
      <c r="H3761" s="35">
        <v>26.95</v>
      </c>
      <c r="I3761" s="35">
        <v>12.53</v>
      </c>
      <c r="J3761">
        <v>18</v>
      </c>
      <c r="K3761">
        <v>3021</v>
      </c>
      <c r="L3761" s="37">
        <f t="shared" si="174"/>
        <v>485.09999999999997</v>
      </c>
      <c r="M3761" s="35">
        <f t="shared" si="175"/>
        <v>0</v>
      </c>
      <c r="N3761" s="35">
        <f t="shared" si="176"/>
        <v>259.56</v>
      </c>
    </row>
    <row r="3762" spans="1:14">
      <c r="A3762" s="33">
        <v>41412</v>
      </c>
      <c r="B3762" s="29">
        <v>2587</v>
      </c>
      <c r="C3762">
        <v>36</v>
      </c>
      <c r="D3762" s="34" t="s">
        <v>173</v>
      </c>
      <c r="E3762" s="34" t="s">
        <v>168</v>
      </c>
      <c r="F3762" s="35">
        <v>26.95</v>
      </c>
      <c r="G3762" s="36">
        <v>0.1</v>
      </c>
      <c r="H3762" s="35">
        <v>24.26</v>
      </c>
      <c r="I3762" s="35">
        <v>12.53</v>
      </c>
      <c r="J3762">
        <v>13</v>
      </c>
      <c r="K3762">
        <v>3016</v>
      </c>
      <c r="L3762" s="37">
        <f t="shared" si="174"/>
        <v>315.38</v>
      </c>
      <c r="M3762" s="35">
        <f t="shared" si="175"/>
        <v>2.6899999999999977</v>
      </c>
      <c r="N3762" s="35">
        <f t="shared" si="176"/>
        <v>152.49000000000004</v>
      </c>
    </row>
    <row r="3763" spans="1:14">
      <c r="A3763" s="33">
        <v>41412</v>
      </c>
      <c r="B3763" s="29">
        <v>2588</v>
      </c>
      <c r="C3763">
        <v>29</v>
      </c>
      <c r="D3763" s="34" t="s">
        <v>171</v>
      </c>
      <c r="E3763" s="34" t="s">
        <v>168</v>
      </c>
      <c r="F3763" s="35">
        <v>40.950000000000003</v>
      </c>
      <c r="G3763" s="36">
        <v>0</v>
      </c>
      <c r="H3763" s="35">
        <v>40.950000000000003</v>
      </c>
      <c r="I3763" s="35">
        <v>15.51</v>
      </c>
      <c r="J3763">
        <v>2</v>
      </c>
      <c r="K3763">
        <v>3029</v>
      </c>
      <c r="L3763" s="37">
        <f t="shared" si="174"/>
        <v>81.900000000000006</v>
      </c>
      <c r="M3763" s="35">
        <f t="shared" si="175"/>
        <v>0</v>
      </c>
      <c r="N3763" s="35">
        <f t="shared" si="176"/>
        <v>50.88000000000001</v>
      </c>
    </row>
    <row r="3764" spans="1:14">
      <c r="A3764" s="33">
        <v>41412</v>
      </c>
      <c r="B3764" s="29">
        <v>2589</v>
      </c>
      <c r="C3764">
        <v>6</v>
      </c>
      <c r="D3764" s="34" t="s">
        <v>173</v>
      </c>
      <c r="E3764" s="34" t="s">
        <v>168</v>
      </c>
      <c r="F3764" s="35">
        <v>55.95</v>
      </c>
      <c r="G3764" s="36">
        <v>0</v>
      </c>
      <c r="H3764" s="35">
        <v>55.95</v>
      </c>
      <c r="I3764" s="35">
        <v>16.059999999999999</v>
      </c>
      <c r="J3764">
        <v>20</v>
      </c>
      <c r="K3764">
        <v>3030</v>
      </c>
      <c r="L3764" s="37">
        <f t="shared" si="174"/>
        <v>1119</v>
      </c>
      <c r="M3764" s="35">
        <f t="shared" si="175"/>
        <v>0</v>
      </c>
      <c r="N3764" s="35">
        <f t="shared" si="176"/>
        <v>797.8</v>
      </c>
    </row>
    <row r="3765" spans="1:14">
      <c r="A3765" s="33">
        <v>41412</v>
      </c>
      <c r="B3765" s="29">
        <v>2589</v>
      </c>
      <c r="C3765">
        <v>8</v>
      </c>
      <c r="D3765" s="34" t="s">
        <v>173</v>
      </c>
      <c r="E3765" s="34" t="s">
        <v>168</v>
      </c>
      <c r="F3765" s="35">
        <v>7.95</v>
      </c>
      <c r="G3765" s="36">
        <v>0</v>
      </c>
      <c r="H3765" s="35">
        <v>7.95</v>
      </c>
      <c r="I3765" s="35">
        <v>4.53</v>
      </c>
      <c r="J3765">
        <v>31</v>
      </c>
      <c r="K3765">
        <v>3030</v>
      </c>
      <c r="L3765" s="37">
        <f t="shared" si="174"/>
        <v>246.45000000000002</v>
      </c>
      <c r="M3765" s="35">
        <f t="shared" si="175"/>
        <v>0</v>
      </c>
      <c r="N3765" s="35">
        <f t="shared" si="176"/>
        <v>106.02</v>
      </c>
    </row>
    <row r="3766" spans="1:14">
      <c r="A3766" s="33">
        <v>41412</v>
      </c>
      <c r="B3766" s="29">
        <v>2590</v>
      </c>
      <c r="C3766">
        <v>20</v>
      </c>
      <c r="D3766" s="34" t="s">
        <v>173</v>
      </c>
      <c r="E3766" s="34" t="s">
        <v>168</v>
      </c>
      <c r="F3766" s="35">
        <v>16.95</v>
      </c>
      <c r="G3766" s="36">
        <v>0</v>
      </c>
      <c r="H3766" s="35">
        <v>16.95</v>
      </c>
      <c r="I3766" s="35">
        <v>6.76</v>
      </c>
      <c r="J3766">
        <v>22</v>
      </c>
      <c r="K3766">
        <v>3031</v>
      </c>
      <c r="L3766" s="37">
        <f t="shared" si="174"/>
        <v>372.9</v>
      </c>
      <c r="M3766" s="35">
        <f t="shared" si="175"/>
        <v>0</v>
      </c>
      <c r="N3766" s="35">
        <f t="shared" si="176"/>
        <v>224.17999999999998</v>
      </c>
    </row>
    <row r="3767" spans="1:14">
      <c r="A3767" s="33">
        <v>41412</v>
      </c>
      <c r="B3767" s="29">
        <v>2590</v>
      </c>
      <c r="C3767">
        <v>37</v>
      </c>
      <c r="D3767" s="34" t="s">
        <v>173</v>
      </c>
      <c r="E3767" s="34" t="s">
        <v>168</v>
      </c>
      <c r="F3767" s="35">
        <v>24.95</v>
      </c>
      <c r="G3767" s="36">
        <v>0</v>
      </c>
      <c r="H3767" s="35">
        <v>24.95</v>
      </c>
      <c r="I3767" s="35">
        <v>9.3800000000000008</v>
      </c>
      <c r="J3767">
        <v>8</v>
      </c>
      <c r="K3767">
        <v>3031</v>
      </c>
      <c r="L3767" s="37">
        <f t="shared" si="174"/>
        <v>199.6</v>
      </c>
      <c r="M3767" s="35">
        <f t="shared" si="175"/>
        <v>0</v>
      </c>
      <c r="N3767" s="35">
        <f t="shared" si="176"/>
        <v>124.55999999999999</v>
      </c>
    </row>
    <row r="3768" spans="1:14">
      <c r="A3768" s="33">
        <v>41412</v>
      </c>
      <c r="B3768" s="29">
        <v>2591</v>
      </c>
      <c r="C3768">
        <v>36</v>
      </c>
      <c r="D3768" s="34" t="s">
        <v>171</v>
      </c>
      <c r="E3768" s="34" t="s">
        <v>168</v>
      </c>
      <c r="F3768" s="35">
        <v>26.95</v>
      </c>
      <c r="G3768" s="36">
        <v>0</v>
      </c>
      <c r="H3768" s="35">
        <v>26.95</v>
      </c>
      <c r="I3768" s="35">
        <v>12.53</v>
      </c>
      <c r="J3768">
        <v>17</v>
      </c>
      <c r="K3768">
        <v>3011</v>
      </c>
      <c r="L3768" s="37">
        <f t="shared" si="174"/>
        <v>458.15</v>
      </c>
      <c r="M3768" s="35">
        <f t="shared" si="175"/>
        <v>0</v>
      </c>
      <c r="N3768" s="35">
        <f t="shared" si="176"/>
        <v>245.14</v>
      </c>
    </row>
    <row r="3769" spans="1:14">
      <c r="A3769" s="33">
        <v>41412</v>
      </c>
      <c r="B3769" s="29">
        <v>2592</v>
      </c>
      <c r="C3769">
        <v>1</v>
      </c>
      <c r="D3769" s="34" t="s">
        <v>173</v>
      </c>
      <c r="E3769" s="34" t="s">
        <v>168</v>
      </c>
      <c r="F3769" s="35">
        <v>43.95</v>
      </c>
      <c r="G3769" s="36">
        <v>0</v>
      </c>
      <c r="H3769" s="35">
        <v>43.95</v>
      </c>
      <c r="I3769" s="35">
        <v>25.6</v>
      </c>
      <c r="J3769">
        <v>4</v>
      </c>
      <c r="K3769">
        <v>3011</v>
      </c>
      <c r="L3769" s="37">
        <f t="shared" si="174"/>
        <v>175.8</v>
      </c>
      <c r="M3769" s="35">
        <f t="shared" si="175"/>
        <v>0</v>
      </c>
      <c r="N3769" s="35">
        <f t="shared" si="176"/>
        <v>73.400000000000006</v>
      </c>
    </row>
    <row r="3770" spans="1:14">
      <c r="A3770" s="33">
        <v>41412</v>
      </c>
      <c r="B3770" s="29">
        <v>2593</v>
      </c>
      <c r="C3770">
        <v>47</v>
      </c>
      <c r="D3770" s="34" t="s">
        <v>171</v>
      </c>
      <c r="E3770" s="34" t="s">
        <v>168</v>
      </c>
      <c r="F3770" s="35">
        <v>28.95</v>
      </c>
      <c r="G3770" s="36">
        <v>0</v>
      </c>
      <c r="H3770" s="35">
        <v>28.95</v>
      </c>
      <c r="I3770" s="35">
        <v>8.86</v>
      </c>
      <c r="J3770">
        <v>20</v>
      </c>
      <c r="K3770">
        <v>3023</v>
      </c>
      <c r="L3770" s="37">
        <f t="shared" si="174"/>
        <v>579</v>
      </c>
      <c r="M3770" s="35">
        <f t="shared" si="175"/>
        <v>0</v>
      </c>
      <c r="N3770" s="35">
        <f t="shared" si="176"/>
        <v>401.8</v>
      </c>
    </row>
    <row r="3771" spans="1:14">
      <c r="A3771" s="33">
        <v>41412</v>
      </c>
      <c r="B3771" s="29">
        <v>2594</v>
      </c>
      <c r="C3771">
        <v>41</v>
      </c>
      <c r="D3771" s="34" t="s">
        <v>173</v>
      </c>
      <c r="E3771" s="34" t="s">
        <v>168</v>
      </c>
      <c r="F3771" s="35">
        <v>18.95</v>
      </c>
      <c r="G3771" s="36">
        <v>0</v>
      </c>
      <c r="H3771" s="35">
        <v>18.95</v>
      </c>
      <c r="I3771" s="35">
        <v>9.98</v>
      </c>
      <c r="J3771">
        <v>4</v>
      </c>
      <c r="K3771">
        <v>3018</v>
      </c>
      <c r="L3771" s="37">
        <f t="shared" si="174"/>
        <v>75.8</v>
      </c>
      <c r="M3771" s="35">
        <f t="shared" si="175"/>
        <v>0</v>
      </c>
      <c r="N3771" s="35">
        <f t="shared" si="176"/>
        <v>35.879999999999995</v>
      </c>
    </row>
    <row r="3772" spans="1:14">
      <c r="A3772" s="33">
        <v>41412</v>
      </c>
      <c r="B3772" s="29">
        <v>2594</v>
      </c>
      <c r="C3772">
        <v>45</v>
      </c>
      <c r="D3772" s="34" t="s">
        <v>173</v>
      </c>
      <c r="E3772" s="34" t="s">
        <v>168</v>
      </c>
      <c r="F3772" s="35">
        <v>38.950000000000003</v>
      </c>
      <c r="G3772" s="36">
        <v>0</v>
      </c>
      <c r="H3772" s="35">
        <v>38.950000000000003</v>
      </c>
      <c r="I3772" s="35">
        <v>22.33</v>
      </c>
      <c r="J3772">
        <v>1</v>
      </c>
      <c r="K3772">
        <v>3018</v>
      </c>
      <c r="L3772" s="37">
        <f t="shared" si="174"/>
        <v>38.950000000000003</v>
      </c>
      <c r="M3772" s="35">
        <f t="shared" si="175"/>
        <v>0</v>
      </c>
      <c r="N3772" s="35">
        <f t="shared" si="176"/>
        <v>16.620000000000005</v>
      </c>
    </row>
    <row r="3773" spans="1:14">
      <c r="A3773" s="33">
        <v>41412</v>
      </c>
      <c r="B3773" s="29">
        <v>2595</v>
      </c>
      <c r="C3773">
        <v>7</v>
      </c>
      <c r="D3773" s="34" t="s">
        <v>171</v>
      </c>
      <c r="E3773" s="34" t="s">
        <v>168</v>
      </c>
      <c r="F3773" s="35">
        <v>20.95</v>
      </c>
      <c r="G3773" s="36">
        <v>0</v>
      </c>
      <c r="H3773" s="35">
        <v>20.95</v>
      </c>
      <c r="I3773" s="35">
        <v>10.039999999999999</v>
      </c>
      <c r="J3773">
        <v>15</v>
      </c>
      <c r="K3773">
        <v>3011</v>
      </c>
      <c r="L3773" s="37">
        <f t="shared" si="174"/>
        <v>314.25</v>
      </c>
      <c r="M3773" s="35">
        <f t="shared" si="175"/>
        <v>0</v>
      </c>
      <c r="N3773" s="35">
        <f t="shared" si="176"/>
        <v>163.65</v>
      </c>
    </row>
    <row r="3774" spans="1:14">
      <c r="A3774" s="33">
        <v>41412</v>
      </c>
      <c r="B3774" s="29">
        <v>2596</v>
      </c>
      <c r="C3774">
        <v>10</v>
      </c>
      <c r="D3774" s="34" t="s">
        <v>173</v>
      </c>
      <c r="E3774" s="34" t="s">
        <v>168</v>
      </c>
      <c r="F3774" s="35">
        <v>34.950000000000003</v>
      </c>
      <c r="G3774" s="36">
        <v>0</v>
      </c>
      <c r="H3774" s="35">
        <v>34.950000000000003</v>
      </c>
      <c r="I3774" s="35">
        <v>22.13</v>
      </c>
      <c r="J3774">
        <v>9</v>
      </c>
      <c r="K3774">
        <v>3027</v>
      </c>
      <c r="L3774" s="37">
        <f t="shared" si="174"/>
        <v>314.55</v>
      </c>
      <c r="M3774" s="35">
        <f t="shared" si="175"/>
        <v>0</v>
      </c>
      <c r="N3774" s="35">
        <f t="shared" si="176"/>
        <v>115.38000000000004</v>
      </c>
    </row>
    <row r="3775" spans="1:14">
      <c r="A3775" s="33">
        <v>41412</v>
      </c>
      <c r="B3775" s="29">
        <v>2596</v>
      </c>
      <c r="C3775">
        <v>24</v>
      </c>
      <c r="D3775" s="34" t="s">
        <v>173</v>
      </c>
      <c r="E3775" s="34" t="s">
        <v>168</v>
      </c>
      <c r="F3775" s="35">
        <v>27.95</v>
      </c>
      <c r="G3775" s="36">
        <v>0</v>
      </c>
      <c r="H3775" s="35">
        <v>27.95</v>
      </c>
      <c r="I3775" s="35">
        <v>16.8</v>
      </c>
      <c r="J3775">
        <v>8</v>
      </c>
      <c r="K3775">
        <v>3027</v>
      </c>
      <c r="L3775" s="37">
        <f t="shared" si="174"/>
        <v>223.6</v>
      </c>
      <c r="M3775" s="35">
        <f t="shared" si="175"/>
        <v>0</v>
      </c>
      <c r="N3775" s="35">
        <f t="shared" si="176"/>
        <v>89.199999999999989</v>
      </c>
    </row>
    <row r="3776" spans="1:14">
      <c r="A3776" s="33">
        <v>41412</v>
      </c>
      <c r="B3776" s="29">
        <v>2597</v>
      </c>
      <c r="C3776">
        <v>3</v>
      </c>
      <c r="D3776" s="34" t="s">
        <v>171</v>
      </c>
      <c r="E3776" s="34" t="s">
        <v>168</v>
      </c>
      <c r="F3776" s="35">
        <v>59.95</v>
      </c>
      <c r="G3776" s="36">
        <v>0.1</v>
      </c>
      <c r="H3776" s="35">
        <v>53.96</v>
      </c>
      <c r="I3776" s="35">
        <v>28.73</v>
      </c>
      <c r="J3776">
        <v>5</v>
      </c>
      <c r="K3776">
        <v>3020</v>
      </c>
      <c r="L3776" s="37">
        <f t="shared" si="174"/>
        <v>269.8</v>
      </c>
      <c r="M3776" s="35">
        <f t="shared" si="175"/>
        <v>5.990000000000002</v>
      </c>
      <c r="N3776" s="35">
        <f t="shared" si="176"/>
        <v>126.15</v>
      </c>
    </row>
    <row r="3777" spans="1:14">
      <c r="A3777" s="33">
        <v>41412</v>
      </c>
      <c r="B3777" s="29">
        <v>2597</v>
      </c>
      <c r="C3777">
        <v>42</v>
      </c>
      <c r="D3777" s="34" t="s">
        <v>171</v>
      </c>
      <c r="E3777" s="34" t="s">
        <v>168</v>
      </c>
      <c r="F3777" s="35">
        <v>35.950000000000003</v>
      </c>
      <c r="G3777" s="36">
        <v>0</v>
      </c>
      <c r="H3777" s="35">
        <v>35.950000000000003</v>
      </c>
      <c r="I3777" s="35">
        <v>20.25</v>
      </c>
      <c r="J3777">
        <v>1</v>
      </c>
      <c r="K3777">
        <v>3020</v>
      </c>
      <c r="L3777" s="37">
        <f t="shared" si="174"/>
        <v>35.950000000000003</v>
      </c>
      <c r="M3777" s="35">
        <f t="shared" si="175"/>
        <v>0</v>
      </c>
      <c r="N3777" s="35">
        <f t="shared" si="176"/>
        <v>15.700000000000003</v>
      </c>
    </row>
    <row r="3778" spans="1:14">
      <c r="A3778" s="33">
        <v>41412</v>
      </c>
      <c r="B3778" s="29">
        <v>2598</v>
      </c>
      <c r="C3778">
        <v>43</v>
      </c>
      <c r="D3778" s="34" t="s">
        <v>173</v>
      </c>
      <c r="E3778" s="34" t="s">
        <v>168</v>
      </c>
      <c r="F3778" s="35">
        <v>11.95</v>
      </c>
      <c r="G3778" s="36">
        <v>0</v>
      </c>
      <c r="H3778" s="35">
        <v>11.95</v>
      </c>
      <c r="I3778" s="35">
        <v>3.32</v>
      </c>
      <c r="J3778">
        <v>4</v>
      </c>
      <c r="K3778">
        <v>3014</v>
      </c>
      <c r="L3778" s="37">
        <f t="shared" si="174"/>
        <v>47.8</v>
      </c>
      <c r="M3778" s="35">
        <f t="shared" si="175"/>
        <v>0</v>
      </c>
      <c r="N3778" s="35">
        <f t="shared" si="176"/>
        <v>34.519999999999996</v>
      </c>
    </row>
    <row r="3779" spans="1:14">
      <c r="A3779" s="33">
        <v>41412</v>
      </c>
      <c r="B3779" s="29">
        <v>2598</v>
      </c>
      <c r="C3779">
        <v>40</v>
      </c>
      <c r="D3779" s="34" t="s">
        <v>173</v>
      </c>
      <c r="E3779" s="34" t="s">
        <v>168</v>
      </c>
      <c r="F3779" s="35">
        <v>16.95</v>
      </c>
      <c r="G3779" s="36">
        <v>0</v>
      </c>
      <c r="H3779" s="35">
        <v>16.95</v>
      </c>
      <c r="I3779" s="35">
        <v>6.53</v>
      </c>
      <c r="J3779">
        <v>6</v>
      </c>
      <c r="K3779">
        <v>3014</v>
      </c>
      <c r="L3779" s="37">
        <f t="shared" ref="L3779:L3842" si="177">H3779*J3779</f>
        <v>101.69999999999999</v>
      </c>
      <c r="M3779" s="35">
        <f t="shared" ref="M3779:M3842" si="178">F3779-H3779</f>
        <v>0</v>
      </c>
      <c r="N3779" s="35">
        <f t="shared" ref="N3779:N3842" si="179">(H3779-I3779)*J3779</f>
        <v>62.519999999999989</v>
      </c>
    </row>
    <row r="3780" spans="1:14">
      <c r="A3780" s="33">
        <v>41412</v>
      </c>
      <c r="B3780" s="29">
        <v>2599</v>
      </c>
      <c r="C3780">
        <v>2</v>
      </c>
      <c r="D3780" s="34" t="s">
        <v>171</v>
      </c>
      <c r="E3780" s="34" t="s">
        <v>168</v>
      </c>
      <c r="F3780" s="35">
        <v>44.95</v>
      </c>
      <c r="G3780" s="36">
        <v>0</v>
      </c>
      <c r="H3780" s="35">
        <v>44.95</v>
      </c>
      <c r="I3780" s="35">
        <v>27.95</v>
      </c>
      <c r="J3780">
        <v>1</v>
      </c>
      <c r="K3780">
        <v>3025</v>
      </c>
      <c r="L3780" s="37">
        <f t="shared" si="177"/>
        <v>44.95</v>
      </c>
      <c r="M3780" s="35">
        <f t="shared" si="178"/>
        <v>0</v>
      </c>
      <c r="N3780" s="35">
        <f t="shared" si="179"/>
        <v>17.000000000000004</v>
      </c>
    </row>
    <row r="3781" spans="1:14">
      <c r="A3781" s="33">
        <v>41412</v>
      </c>
      <c r="B3781" s="29">
        <v>2600</v>
      </c>
      <c r="C3781">
        <v>15</v>
      </c>
      <c r="D3781" s="34" t="s">
        <v>173</v>
      </c>
      <c r="E3781" s="34" t="s">
        <v>168</v>
      </c>
      <c r="F3781" s="35">
        <v>28.95</v>
      </c>
      <c r="G3781" s="36">
        <v>0</v>
      </c>
      <c r="H3781" s="35">
        <v>28.95</v>
      </c>
      <c r="I3781" s="35">
        <v>17.53</v>
      </c>
      <c r="J3781">
        <v>25</v>
      </c>
      <c r="K3781">
        <v>3031</v>
      </c>
      <c r="L3781" s="37">
        <f t="shared" si="177"/>
        <v>723.75</v>
      </c>
      <c r="M3781" s="35">
        <f t="shared" si="178"/>
        <v>0</v>
      </c>
      <c r="N3781" s="35">
        <f t="shared" si="179"/>
        <v>285.49999999999994</v>
      </c>
    </row>
    <row r="3782" spans="1:14">
      <c r="A3782" s="33">
        <v>41412</v>
      </c>
      <c r="B3782" s="29">
        <v>2601</v>
      </c>
      <c r="C3782">
        <v>46</v>
      </c>
      <c r="D3782" s="34" t="s">
        <v>171</v>
      </c>
      <c r="E3782" s="34" t="s">
        <v>168</v>
      </c>
      <c r="F3782" s="35">
        <v>55.95</v>
      </c>
      <c r="G3782" s="36">
        <v>0</v>
      </c>
      <c r="H3782" s="35">
        <v>55.95</v>
      </c>
      <c r="I3782" s="35">
        <v>32.47</v>
      </c>
      <c r="J3782">
        <v>7</v>
      </c>
      <c r="K3782">
        <v>3014</v>
      </c>
      <c r="L3782" s="37">
        <f t="shared" si="177"/>
        <v>391.65000000000003</v>
      </c>
      <c r="M3782" s="35">
        <f t="shared" si="178"/>
        <v>0</v>
      </c>
      <c r="N3782" s="35">
        <f t="shared" si="179"/>
        <v>164.36</v>
      </c>
    </row>
    <row r="3783" spans="1:14">
      <c r="A3783" s="33">
        <v>41412</v>
      </c>
      <c r="B3783" s="29">
        <v>2601</v>
      </c>
      <c r="C3783">
        <v>34</v>
      </c>
      <c r="D3783" s="34" t="s">
        <v>171</v>
      </c>
      <c r="E3783" s="34" t="s">
        <v>168</v>
      </c>
      <c r="F3783" s="35">
        <v>37.950000000000003</v>
      </c>
      <c r="G3783" s="36">
        <v>0</v>
      </c>
      <c r="H3783" s="35">
        <v>37.950000000000003</v>
      </c>
      <c r="I3783" s="35">
        <v>15.35</v>
      </c>
      <c r="J3783">
        <v>15</v>
      </c>
      <c r="K3783">
        <v>3014</v>
      </c>
      <c r="L3783" s="37">
        <f t="shared" si="177"/>
        <v>569.25</v>
      </c>
      <c r="M3783" s="35">
        <f t="shared" si="178"/>
        <v>0</v>
      </c>
      <c r="N3783" s="35">
        <f t="shared" si="179"/>
        <v>339</v>
      </c>
    </row>
    <row r="3784" spans="1:14">
      <c r="A3784" s="33">
        <v>41412</v>
      </c>
      <c r="B3784" s="29">
        <v>2602</v>
      </c>
      <c r="C3784">
        <v>25</v>
      </c>
      <c r="D3784" s="34" t="s">
        <v>173</v>
      </c>
      <c r="E3784" s="34" t="s">
        <v>168</v>
      </c>
      <c r="F3784" s="35">
        <v>0.95</v>
      </c>
      <c r="G3784" s="36">
        <v>0</v>
      </c>
      <c r="H3784" s="35">
        <v>0.95</v>
      </c>
      <c r="I3784" s="35">
        <v>0.35</v>
      </c>
      <c r="J3784">
        <v>19</v>
      </c>
      <c r="K3784">
        <v>3012</v>
      </c>
      <c r="L3784" s="37">
        <f t="shared" si="177"/>
        <v>18.05</v>
      </c>
      <c r="M3784" s="35">
        <f t="shared" si="178"/>
        <v>0</v>
      </c>
      <c r="N3784" s="35">
        <f t="shared" si="179"/>
        <v>11.4</v>
      </c>
    </row>
    <row r="3785" spans="1:14">
      <c r="A3785" s="33">
        <v>41412</v>
      </c>
      <c r="B3785" s="29">
        <v>2602</v>
      </c>
      <c r="C3785">
        <v>47</v>
      </c>
      <c r="D3785" s="34" t="s">
        <v>173</v>
      </c>
      <c r="E3785" s="34" t="s">
        <v>168</v>
      </c>
      <c r="F3785" s="35">
        <v>28.95</v>
      </c>
      <c r="G3785" s="36">
        <v>0</v>
      </c>
      <c r="H3785" s="35">
        <v>28.95</v>
      </c>
      <c r="I3785" s="35">
        <v>8.86</v>
      </c>
      <c r="J3785">
        <v>3</v>
      </c>
      <c r="K3785">
        <v>3012</v>
      </c>
      <c r="L3785" s="37">
        <f t="shared" si="177"/>
        <v>86.85</v>
      </c>
      <c r="M3785" s="35">
        <f t="shared" si="178"/>
        <v>0</v>
      </c>
      <c r="N3785" s="35">
        <f t="shared" si="179"/>
        <v>60.269999999999996</v>
      </c>
    </row>
    <row r="3786" spans="1:14">
      <c r="A3786" s="33">
        <v>41412</v>
      </c>
      <c r="B3786" s="29">
        <v>2602</v>
      </c>
      <c r="C3786">
        <v>36</v>
      </c>
      <c r="D3786" s="34" t="s">
        <v>173</v>
      </c>
      <c r="E3786" s="34" t="s">
        <v>168</v>
      </c>
      <c r="F3786" s="35">
        <v>26.95</v>
      </c>
      <c r="G3786" s="36">
        <v>0</v>
      </c>
      <c r="H3786" s="35">
        <v>26.95</v>
      </c>
      <c r="I3786" s="35">
        <v>12.53</v>
      </c>
      <c r="J3786">
        <v>4</v>
      </c>
      <c r="K3786">
        <v>3012</v>
      </c>
      <c r="L3786" s="37">
        <f t="shared" si="177"/>
        <v>107.8</v>
      </c>
      <c r="M3786" s="35">
        <f t="shared" si="178"/>
        <v>0</v>
      </c>
      <c r="N3786" s="35">
        <f t="shared" si="179"/>
        <v>57.68</v>
      </c>
    </row>
    <row r="3787" spans="1:14">
      <c r="A3787" s="33">
        <v>41412</v>
      </c>
      <c r="B3787" s="29">
        <v>2603</v>
      </c>
      <c r="C3787">
        <v>19</v>
      </c>
      <c r="D3787" s="34" t="s">
        <v>171</v>
      </c>
      <c r="E3787" s="34" t="s">
        <v>168</v>
      </c>
      <c r="F3787" s="35">
        <v>49.95</v>
      </c>
      <c r="G3787" s="36">
        <v>0</v>
      </c>
      <c r="H3787" s="35">
        <v>49.95</v>
      </c>
      <c r="I3787" s="35">
        <v>24.77</v>
      </c>
      <c r="J3787">
        <v>9</v>
      </c>
      <c r="K3787">
        <v>3021</v>
      </c>
      <c r="L3787" s="37">
        <f t="shared" si="177"/>
        <v>449.55</v>
      </c>
      <c r="M3787" s="35">
        <f t="shared" si="178"/>
        <v>0</v>
      </c>
      <c r="N3787" s="35">
        <f t="shared" si="179"/>
        <v>226.62000000000003</v>
      </c>
    </row>
    <row r="3788" spans="1:14">
      <c r="A3788" s="33">
        <v>41412</v>
      </c>
      <c r="B3788" s="29">
        <v>2603</v>
      </c>
      <c r="C3788">
        <v>10</v>
      </c>
      <c r="D3788" s="34" t="s">
        <v>171</v>
      </c>
      <c r="E3788" s="34" t="s">
        <v>168</v>
      </c>
      <c r="F3788" s="35">
        <v>34.950000000000003</v>
      </c>
      <c r="G3788" s="36">
        <v>0</v>
      </c>
      <c r="H3788" s="35">
        <v>34.950000000000003</v>
      </c>
      <c r="I3788" s="35">
        <v>22.13</v>
      </c>
      <c r="J3788">
        <v>5</v>
      </c>
      <c r="K3788">
        <v>3021</v>
      </c>
      <c r="L3788" s="37">
        <f t="shared" si="177"/>
        <v>174.75</v>
      </c>
      <c r="M3788" s="35">
        <f t="shared" si="178"/>
        <v>0</v>
      </c>
      <c r="N3788" s="35">
        <f t="shared" si="179"/>
        <v>64.100000000000023</v>
      </c>
    </row>
    <row r="3789" spans="1:14">
      <c r="A3789" s="33">
        <v>41412</v>
      </c>
      <c r="B3789" s="29">
        <v>2603</v>
      </c>
      <c r="C3789">
        <v>40</v>
      </c>
      <c r="D3789" s="34" t="s">
        <v>171</v>
      </c>
      <c r="E3789" s="34" t="s">
        <v>168</v>
      </c>
      <c r="F3789" s="35">
        <v>16.95</v>
      </c>
      <c r="G3789" s="36">
        <v>0.1</v>
      </c>
      <c r="H3789" s="35">
        <v>15.26</v>
      </c>
      <c r="I3789" s="35">
        <v>6.53</v>
      </c>
      <c r="J3789">
        <v>33</v>
      </c>
      <c r="K3789">
        <v>3021</v>
      </c>
      <c r="L3789" s="37">
        <f t="shared" si="177"/>
        <v>503.58</v>
      </c>
      <c r="M3789" s="35">
        <f t="shared" si="178"/>
        <v>1.6899999999999995</v>
      </c>
      <c r="N3789" s="35">
        <f t="shared" si="179"/>
        <v>288.09000000000003</v>
      </c>
    </row>
    <row r="3790" spans="1:14">
      <c r="A3790" s="33">
        <v>41412</v>
      </c>
      <c r="B3790" s="29">
        <v>2604</v>
      </c>
      <c r="C3790">
        <v>22</v>
      </c>
      <c r="D3790" s="34" t="s">
        <v>173</v>
      </c>
      <c r="E3790" s="34" t="s">
        <v>168</v>
      </c>
      <c r="F3790" s="35">
        <v>0.95</v>
      </c>
      <c r="G3790" s="36">
        <v>0</v>
      </c>
      <c r="H3790" s="35">
        <v>0.95</v>
      </c>
      <c r="I3790" s="35">
        <v>0.56999999999999995</v>
      </c>
      <c r="J3790">
        <v>11</v>
      </c>
      <c r="K3790">
        <v>3012</v>
      </c>
      <c r="L3790" s="37">
        <f t="shared" si="177"/>
        <v>10.45</v>
      </c>
      <c r="M3790" s="35">
        <f t="shared" si="178"/>
        <v>0</v>
      </c>
      <c r="N3790" s="35">
        <f t="shared" si="179"/>
        <v>4.18</v>
      </c>
    </row>
    <row r="3791" spans="1:14">
      <c r="A3791" s="33">
        <v>41412</v>
      </c>
      <c r="B3791" s="29">
        <v>2605</v>
      </c>
      <c r="C3791">
        <v>7</v>
      </c>
      <c r="D3791" s="34" t="s">
        <v>171</v>
      </c>
      <c r="E3791" s="34" t="s">
        <v>168</v>
      </c>
      <c r="F3791" s="35">
        <v>20.95</v>
      </c>
      <c r="G3791" s="36">
        <v>0</v>
      </c>
      <c r="H3791" s="35">
        <v>20.95</v>
      </c>
      <c r="I3791" s="35">
        <v>10.039999999999999</v>
      </c>
      <c r="J3791">
        <v>9</v>
      </c>
      <c r="K3791">
        <v>3014</v>
      </c>
      <c r="L3791" s="37">
        <f t="shared" si="177"/>
        <v>188.54999999999998</v>
      </c>
      <c r="M3791" s="35">
        <f t="shared" si="178"/>
        <v>0</v>
      </c>
      <c r="N3791" s="35">
        <f t="shared" si="179"/>
        <v>98.19</v>
      </c>
    </row>
    <row r="3792" spans="1:14">
      <c r="A3792" s="33">
        <v>41412</v>
      </c>
      <c r="B3792" s="29">
        <v>2605</v>
      </c>
      <c r="C3792">
        <v>24</v>
      </c>
      <c r="D3792" s="34" t="s">
        <v>171</v>
      </c>
      <c r="E3792" s="34" t="s">
        <v>168</v>
      </c>
      <c r="F3792" s="35">
        <v>27.95</v>
      </c>
      <c r="G3792" s="36">
        <v>0</v>
      </c>
      <c r="H3792" s="35">
        <v>27.95</v>
      </c>
      <c r="I3792" s="35">
        <v>16.8</v>
      </c>
      <c r="J3792">
        <v>4</v>
      </c>
      <c r="K3792">
        <v>3014</v>
      </c>
      <c r="L3792" s="37">
        <f t="shared" si="177"/>
        <v>111.8</v>
      </c>
      <c r="M3792" s="35">
        <f t="shared" si="178"/>
        <v>0</v>
      </c>
      <c r="N3792" s="35">
        <f t="shared" si="179"/>
        <v>44.599999999999994</v>
      </c>
    </row>
    <row r="3793" spans="1:14">
      <c r="A3793" s="33">
        <v>41412</v>
      </c>
      <c r="B3793" s="29">
        <v>2606</v>
      </c>
      <c r="C3793">
        <v>22</v>
      </c>
      <c r="D3793" s="34" t="s">
        <v>173</v>
      </c>
      <c r="E3793" s="34" t="s">
        <v>168</v>
      </c>
      <c r="F3793" s="35">
        <v>0.95</v>
      </c>
      <c r="G3793" s="36">
        <v>0</v>
      </c>
      <c r="H3793" s="35">
        <v>0.95</v>
      </c>
      <c r="I3793" s="35">
        <v>0.56999999999999995</v>
      </c>
      <c r="J3793">
        <v>9</v>
      </c>
      <c r="K3793">
        <v>3019</v>
      </c>
      <c r="L3793" s="37">
        <f t="shared" si="177"/>
        <v>8.5499999999999989</v>
      </c>
      <c r="M3793" s="35">
        <f t="shared" si="178"/>
        <v>0</v>
      </c>
      <c r="N3793" s="35">
        <f t="shared" si="179"/>
        <v>3.42</v>
      </c>
    </row>
    <row r="3794" spans="1:14">
      <c r="A3794" s="33">
        <v>41412</v>
      </c>
      <c r="B3794" s="29">
        <v>2606</v>
      </c>
      <c r="C3794">
        <v>30</v>
      </c>
      <c r="D3794" s="34" t="s">
        <v>173</v>
      </c>
      <c r="E3794" s="34" t="s">
        <v>168</v>
      </c>
      <c r="F3794" s="35">
        <v>10.95</v>
      </c>
      <c r="G3794" s="36">
        <v>0</v>
      </c>
      <c r="H3794" s="35">
        <v>10.95</v>
      </c>
      <c r="I3794" s="35">
        <v>4.8</v>
      </c>
      <c r="J3794">
        <v>22</v>
      </c>
      <c r="K3794">
        <v>3019</v>
      </c>
      <c r="L3794" s="37">
        <f t="shared" si="177"/>
        <v>240.89999999999998</v>
      </c>
      <c r="M3794" s="35">
        <f t="shared" si="178"/>
        <v>0</v>
      </c>
      <c r="N3794" s="35">
        <f t="shared" si="179"/>
        <v>135.29999999999998</v>
      </c>
    </row>
    <row r="3795" spans="1:14">
      <c r="A3795" s="33">
        <v>41413</v>
      </c>
      <c r="B3795" s="29">
        <v>2607</v>
      </c>
      <c r="C3795">
        <v>7</v>
      </c>
      <c r="D3795" s="34" t="s">
        <v>167</v>
      </c>
      <c r="E3795" s="34" t="s">
        <v>168</v>
      </c>
      <c r="F3795" s="35">
        <v>20.95</v>
      </c>
      <c r="G3795" s="36">
        <v>0</v>
      </c>
      <c r="H3795" s="35">
        <v>20.95</v>
      </c>
      <c r="I3795" s="35">
        <v>10.039999999999999</v>
      </c>
      <c r="J3795">
        <v>17</v>
      </c>
      <c r="K3795">
        <v>3027</v>
      </c>
      <c r="L3795" s="37">
        <f t="shared" si="177"/>
        <v>356.15</v>
      </c>
      <c r="M3795" s="35">
        <f t="shared" si="178"/>
        <v>0</v>
      </c>
      <c r="N3795" s="35">
        <f t="shared" si="179"/>
        <v>185.47</v>
      </c>
    </row>
    <row r="3796" spans="1:14">
      <c r="A3796" s="33">
        <v>41413</v>
      </c>
      <c r="B3796" s="29">
        <v>2608</v>
      </c>
      <c r="C3796">
        <v>7</v>
      </c>
      <c r="D3796" s="34" t="s">
        <v>171</v>
      </c>
      <c r="E3796" s="34" t="s">
        <v>168</v>
      </c>
      <c r="F3796" s="35">
        <v>20.95</v>
      </c>
      <c r="G3796" s="36">
        <v>0</v>
      </c>
      <c r="H3796" s="35">
        <v>20.95</v>
      </c>
      <c r="I3796" s="35">
        <v>10.039999999999999</v>
      </c>
      <c r="J3796">
        <v>4</v>
      </c>
      <c r="K3796">
        <v>3013</v>
      </c>
      <c r="L3796" s="37">
        <f t="shared" si="177"/>
        <v>83.8</v>
      </c>
      <c r="M3796" s="35">
        <f t="shared" si="178"/>
        <v>0</v>
      </c>
      <c r="N3796" s="35">
        <f t="shared" si="179"/>
        <v>43.64</v>
      </c>
    </row>
    <row r="3797" spans="1:14">
      <c r="A3797" s="33">
        <v>41413</v>
      </c>
      <c r="B3797" s="29">
        <v>2609</v>
      </c>
      <c r="C3797">
        <v>50</v>
      </c>
      <c r="D3797" s="34" t="s">
        <v>171</v>
      </c>
      <c r="E3797" s="34" t="s">
        <v>168</v>
      </c>
      <c r="F3797" s="35">
        <v>24.95</v>
      </c>
      <c r="G3797" s="36">
        <v>0</v>
      </c>
      <c r="H3797" s="35">
        <v>24.95</v>
      </c>
      <c r="I3797" s="35">
        <v>12.14</v>
      </c>
      <c r="J3797">
        <v>2</v>
      </c>
      <c r="K3797">
        <v>3021</v>
      </c>
      <c r="L3797" s="37">
        <f t="shared" si="177"/>
        <v>49.9</v>
      </c>
      <c r="M3797" s="35">
        <f t="shared" si="178"/>
        <v>0</v>
      </c>
      <c r="N3797" s="35">
        <f t="shared" si="179"/>
        <v>25.619999999999997</v>
      </c>
    </row>
    <row r="3798" spans="1:14">
      <c r="A3798" s="33">
        <v>41413</v>
      </c>
      <c r="B3798" s="29">
        <v>2610</v>
      </c>
      <c r="C3798">
        <v>49</v>
      </c>
      <c r="D3798" s="34" t="s">
        <v>173</v>
      </c>
      <c r="E3798" s="34" t="s">
        <v>168</v>
      </c>
      <c r="F3798" s="35">
        <v>63.95</v>
      </c>
      <c r="G3798" s="36">
        <v>0</v>
      </c>
      <c r="H3798" s="35">
        <v>63.95</v>
      </c>
      <c r="I3798" s="35">
        <v>27.1</v>
      </c>
      <c r="J3798">
        <v>4</v>
      </c>
      <c r="K3798">
        <v>3016</v>
      </c>
      <c r="L3798" s="37">
        <f t="shared" si="177"/>
        <v>255.8</v>
      </c>
      <c r="M3798" s="35">
        <f t="shared" si="178"/>
        <v>0</v>
      </c>
      <c r="N3798" s="35">
        <f t="shared" si="179"/>
        <v>147.4</v>
      </c>
    </row>
    <row r="3799" spans="1:14">
      <c r="A3799" s="33">
        <v>41413</v>
      </c>
      <c r="B3799" s="29">
        <v>2610</v>
      </c>
      <c r="C3799">
        <v>5</v>
      </c>
      <c r="D3799" s="34" t="s">
        <v>173</v>
      </c>
      <c r="E3799" s="34" t="s">
        <v>168</v>
      </c>
      <c r="F3799" s="35">
        <v>24.95</v>
      </c>
      <c r="G3799" s="36">
        <v>0</v>
      </c>
      <c r="H3799" s="35">
        <v>24.95</v>
      </c>
      <c r="I3799" s="35">
        <v>12.27</v>
      </c>
      <c r="J3799">
        <v>7</v>
      </c>
      <c r="K3799">
        <v>3016</v>
      </c>
      <c r="L3799" s="37">
        <f t="shared" si="177"/>
        <v>174.65</v>
      </c>
      <c r="M3799" s="35">
        <f t="shared" si="178"/>
        <v>0</v>
      </c>
      <c r="N3799" s="35">
        <f t="shared" si="179"/>
        <v>88.759999999999991</v>
      </c>
    </row>
    <row r="3800" spans="1:14">
      <c r="A3800" s="33">
        <v>41413</v>
      </c>
      <c r="B3800" s="29">
        <v>2610</v>
      </c>
      <c r="C3800">
        <v>20</v>
      </c>
      <c r="D3800" s="34" t="s">
        <v>173</v>
      </c>
      <c r="E3800" s="34" t="s">
        <v>168</v>
      </c>
      <c r="F3800" s="35">
        <v>16.95</v>
      </c>
      <c r="G3800" s="36">
        <v>0</v>
      </c>
      <c r="H3800" s="35">
        <v>16.95</v>
      </c>
      <c r="I3800" s="35">
        <v>6.76</v>
      </c>
      <c r="J3800">
        <v>22</v>
      </c>
      <c r="K3800">
        <v>3016</v>
      </c>
      <c r="L3800" s="37">
        <f t="shared" si="177"/>
        <v>372.9</v>
      </c>
      <c r="M3800" s="35">
        <f t="shared" si="178"/>
        <v>0</v>
      </c>
      <c r="N3800" s="35">
        <f t="shared" si="179"/>
        <v>224.17999999999998</v>
      </c>
    </row>
    <row r="3801" spans="1:14">
      <c r="A3801" s="33">
        <v>41413</v>
      </c>
      <c r="B3801" s="29">
        <v>2610</v>
      </c>
      <c r="C3801">
        <v>22</v>
      </c>
      <c r="D3801" s="34" t="s">
        <v>173</v>
      </c>
      <c r="E3801" s="34" t="s">
        <v>168</v>
      </c>
      <c r="F3801" s="35">
        <v>0.95</v>
      </c>
      <c r="G3801" s="36">
        <v>0</v>
      </c>
      <c r="H3801" s="35">
        <v>0.95</v>
      </c>
      <c r="I3801" s="35">
        <v>0.56999999999999995</v>
      </c>
      <c r="J3801">
        <v>2</v>
      </c>
      <c r="K3801">
        <v>3016</v>
      </c>
      <c r="L3801" s="37">
        <f t="shared" si="177"/>
        <v>1.9</v>
      </c>
      <c r="M3801" s="35">
        <f t="shared" si="178"/>
        <v>0</v>
      </c>
      <c r="N3801" s="35">
        <f t="shared" si="179"/>
        <v>0.76</v>
      </c>
    </row>
    <row r="3802" spans="1:14">
      <c r="A3802" s="33">
        <v>41413</v>
      </c>
      <c r="B3802" s="29">
        <v>2611</v>
      </c>
      <c r="C3802">
        <v>26</v>
      </c>
      <c r="D3802" s="34" t="s">
        <v>171</v>
      </c>
      <c r="E3802" s="34" t="s">
        <v>168</v>
      </c>
      <c r="F3802" s="35">
        <v>0.95</v>
      </c>
      <c r="G3802" s="36">
        <v>0</v>
      </c>
      <c r="H3802" s="35">
        <v>0.95</v>
      </c>
      <c r="I3802" s="35">
        <v>0.42</v>
      </c>
      <c r="J3802">
        <v>12</v>
      </c>
      <c r="K3802">
        <v>3029</v>
      </c>
      <c r="L3802" s="37">
        <f t="shared" si="177"/>
        <v>11.399999999999999</v>
      </c>
      <c r="M3802" s="35">
        <f t="shared" si="178"/>
        <v>0</v>
      </c>
      <c r="N3802" s="35">
        <f t="shared" si="179"/>
        <v>6.36</v>
      </c>
    </row>
    <row r="3803" spans="1:14">
      <c r="A3803" s="33">
        <v>41413</v>
      </c>
      <c r="B3803" s="29">
        <v>2612</v>
      </c>
      <c r="C3803">
        <v>20</v>
      </c>
      <c r="D3803" s="34" t="s">
        <v>167</v>
      </c>
      <c r="E3803" s="34" t="s">
        <v>168</v>
      </c>
      <c r="F3803" s="35">
        <v>16.95</v>
      </c>
      <c r="G3803" s="36">
        <v>0</v>
      </c>
      <c r="H3803" s="35">
        <v>16.95</v>
      </c>
      <c r="I3803" s="35">
        <v>6.76</v>
      </c>
      <c r="J3803">
        <v>24</v>
      </c>
      <c r="K3803">
        <v>3012</v>
      </c>
      <c r="L3803" s="37">
        <f t="shared" si="177"/>
        <v>406.79999999999995</v>
      </c>
      <c r="M3803" s="35">
        <f t="shared" si="178"/>
        <v>0</v>
      </c>
      <c r="N3803" s="35">
        <f t="shared" si="179"/>
        <v>244.56</v>
      </c>
    </row>
    <row r="3804" spans="1:14">
      <c r="A3804" s="33">
        <v>41413</v>
      </c>
      <c r="B3804" s="29">
        <v>2613</v>
      </c>
      <c r="C3804">
        <v>36</v>
      </c>
      <c r="D3804" s="34" t="s">
        <v>173</v>
      </c>
      <c r="E3804" s="34" t="s">
        <v>168</v>
      </c>
      <c r="F3804" s="35">
        <v>26.95</v>
      </c>
      <c r="G3804" s="36">
        <v>0.1</v>
      </c>
      <c r="H3804" s="35">
        <v>24.26</v>
      </c>
      <c r="I3804" s="35">
        <v>12.53</v>
      </c>
      <c r="J3804">
        <v>27</v>
      </c>
      <c r="K3804">
        <v>3017</v>
      </c>
      <c r="L3804" s="37">
        <f t="shared" si="177"/>
        <v>655.0200000000001</v>
      </c>
      <c r="M3804" s="35">
        <f t="shared" si="178"/>
        <v>2.6899999999999977</v>
      </c>
      <c r="N3804" s="35">
        <f t="shared" si="179"/>
        <v>316.71000000000004</v>
      </c>
    </row>
    <row r="3805" spans="1:14">
      <c r="A3805" s="33">
        <v>41413</v>
      </c>
      <c r="B3805" s="29">
        <v>2614</v>
      </c>
      <c r="C3805">
        <v>28</v>
      </c>
      <c r="D3805" s="34" t="s">
        <v>167</v>
      </c>
      <c r="E3805" s="34" t="s">
        <v>168</v>
      </c>
      <c r="F3805" s="35">
        <v>0.95</v>
      </c>
      <c r="G3805" s="36">
        <v>0</v>
      </c>
      <c r="H3805" s="35">
        <v>0.95</v>
      </c>
      <c r="I3805" s="35">
        <v>0.5</v>
      </c>
      <c r="J3805">
        <v>11</v>
      </c>
      <c r="K3805">
        <v>3032</v>
      </c>
      <c r="L3805" s="37">
        <f t="shared" si="177"/>
        <v>10.45</v>
      </c>
      <c r="M3805" s="35">
        <f t="shared" si="178"/>
        <v>0</v>
      </c>
      <c r="N3805" s="35">
        <f t="shared" si="179"/>
        <v>4.9499999999999993</v>
      </c>
    </row>
    <row r="3806" spans="1:14">
      <c r="A3806" s="33">
        <v>41413</v>
      </c>
      <c r="B3806" s="29">
        <v>2614</v>
      </c>
      <c r="C3806">
        <v>17</v>
      </c>
      <c r="D3806" s="34" t="s">
        <v>167</v>
      </c>
      <c r="E3806" s="34" t="s">
        <v>168</v>
      </c>
      <c r="F3806" s="35">
        <v>49.95</v>
      </c>
      <c r="G3806" s="36">
        <v>0</v>
      </c>
      <c r="H3806" s="35">
        <v>49.95</v>
      </c>
      <c r="I3806" s="35">
        <v>23.93</v>
      </c>
      <c r="J3806">
        <v>33</v>
      </c>
      <c r="K3806">
        <v>3032</v>
      </c>
      <c r="L3806" s="37">
        <f t="shared" si="177"/>
        <v>1648.3500000000001</v>
      </c>
      <c r="M3806" s="35">
        <f t="shared" si="178"/>
        <v>0</v>
      </c>
      <c r="N3806" s="35">
        <f t="shared" si="179"/>
        <v>858.66000000000008</v>
      </c>
    </row>
    <row r="3807" spans="1:14">
      <c r="A3807" s="33">
        <v>41413</v>
      </c>
      <c r="B3807" s="29">
        <v>2615</v>
      </c>
      <c r="C3807">
        <v>4</v>
      </c>
      <c r="D3807" s="34" t="s">
        <v>173</v>
      </c>
      <c r="E3807" s="34" t="s">
        <v>168</v>
      </c>
      <c r="F3807" s="35">
        <v>73.95</v>
      </c>
      <c r="G3807" s="36">
        <v>0</v>
      </c>
      <c r="H3807" s="35">
        <v>73.95</v>
      </c>
      <c r="I3807" s="35">
        <v>38.86</v>
      </c>
      <c r="J3807">
        <v>2</v>
      </c>
      <c r="K3807">
        <v>3028</v>
      </c>
      <c r="L3807" s="37">
        <f t="shared" si="177"/>
        <v>147.9</v>
      </c>
      <c r="M3807" s="35">
        <f t="shared" si="178"/>
        <v>0</v>
      </c>
      <c r="N3807" s="35">
        <f t="shared" si="179"/>
        <v>70.180000000000007</v>
      </c>
    </row>
    <row r="3808" spans="1:14">
      <c r="A3808" s="33">
        <v>41413</v>
      </c>
      <c r="B3808" s="29">
        <v>2616</v>
      </c>
      <c r="C3808">
        <v>32</v>
      </c>
      <c r="D3808" s="34" t="s">
        <v>171</v>
      </c>
      <c r="E3808" s="34" t="s">
        <v>168</v>
      </c>
      <c r="F3808" s="35">
        <v>22.95</v>
      </c>
      <c r="G3808" s="36">
        <v>0</v>
      </c>
      <c r="H3808" s="35">
        <v>22.95</v>
      </c>
      <c r="I3808" s="35">
        <v>11.78</v>
      </c>
      <c r="J3808">
        <v>25</v>
      </c>
      <c r="K3808">
        <v>3026</v>
      </c>
      <c r="L3808" s="37">
        <f t="shared" si="177"/>
        <v>573.75</v>
      </c>
      <c r="M3808" s="35">
        <f t="shared" si="178"/>
        <v>0</v>
      </c>
      <c r="N3808" s="35">
        <f t="shared" si="179"/>
        <v>279.25</v>
      </c>
    </row>
    <row r="3809" spans="1:14">
      <c r="A3809" s="33">
        <v>41413</v>
      </c>
      <c r="B3809" s="29">
        <v>2617</v>
      </c>
      <c r="C3809">
        <v>47</v>
      </c>
      <c r="D3809" s="34" t="s">
        <v>167</v>
      </c>
      <c r="E3809" s="34" t="s">
        <v>168</v>
      </c>
      <c r="F3809" s="35">
        <v>28.95</v>
      </c>
      <c r="G3809" s="36">
        <v>0.1</v>
      </c>
      <c r="H3809" s="35">
        <v>26.06</v>
      </c>
      <c r="I3809" s="35">
        <v>8.86</v>
      </c>
      <c r="J3809">
        <v>8</v>
      </c>
      <c r="K3809">
        <v>3010</v>
      </c>
      <c r="L3809" s="37">
        <f t="shared" si="177"/>
        <v>208.48</v>
      </c>
      <c r="M3809" s="35">
        <f t="shared" si="178"/>
        <v>2.8900000000000006</v>
      </c>
      <c r="N3809" s="35">
        <f t="shared" si="179"/>
        <v>137.6</v>
      </c>
    </row>
    <row r="3810" spans="1:14">
      <c r="A3810" s="33">
        <v>41413</v>
      </c>
      <c r="B3810" s="29">
        <v>2618</v>
      </c>
      <c r="C3810">
        <v>24</v>
      </c>
      <c r="D3810" s="34" t="s">
        <v>171</v>
      </c>
      <c r="E3810" s="34" t="s">
        <v>168</v>
      </c>
      <c r="F3810" s="35">
        <v>27.95</v>
      </c>
      <c r="G3810" s="36">
        <v>0</v>
      </c>
      <c r="H3810" s="35">
        <v>27.95</v>
      </c>
      <c r="I3810" s="35">
        <v>16.8</v>
      </c>
      <c r="J3810">
        <v>20</v>
      </c>
      <c r="K3810">
        <v>3014</v>
      </c>
      <c r="L3810" s="37">
        <f t="shared" si="177"/>
        <v>559</v>
      </c>
      <c r="M3810" s="35">
        <f t="shared" si="178"/>
        <v>0</v>
      </c>
      <c r="N3810" s="35">
        <f t="shared" si="179"/>
        <v>222.99999999999997</v>
      </c>
    </row>
    <row r="3811" spans="1:14">
      <c r="A3811" s="33">
        <v>41413</v>
      </c>
      <c r="B3811" s="29">
        <v>2619</v>
      </c>
      <c r="C3811">
        <v>41</v>
      </c>
      <c r="D3811" s="34" t="s">
        <v>167</v>
      </c>
      <c r="E3811" s="34" t="s">
        <v>168</v>
      </c>
      <c r="F3811" s="35">
        <v>18.95</v>
      </c>
      <c r="G3811" s="36">
        <v>0</v>
      </c>
      <c r="H3811" s="35">
        <v>18.95</v>
      </c>
      <c r="I3811" s="35">
        <v>9.98</v>
      </c>
      <c r="J3811">
        <v>7</v>
      </c>
      <c r="K3811">
        <v>3023</v>
      </c>
      <c r="L3811" s="37">
        <f t="shared" si="177"/>
        <v>132.65</v>
      </c>
      <c r="M3811" s="35">
        <f t="shared" si="178"/>
        <v>0</v>
      </c>
      <c r="N3811" s="35">
        <f t="shared" si="179"/>
        <v>62.789999999999992</v>
      </c>
    </row>
    <row r="3812" spans="1:14">
      <c r="A3812" s="33">
        <v>41413</v>
      </c>
      <c r="B3812" s="29">
        <v>2619</v>
      </c>
      <c r="C3812">
        <v>33</v>
      </c>
      <c r="D3812" s="34" t="s">
        <v>167</v>
      </c>
      <c r="E3812" s="34" t="s">
        <v>168</v>
      </c>
      <c r="F3812" s="35">
        <v>19.95</v>
      </c>
      <c r="G3812" s="36">
        <v>0</v>
      </c>
      <c r="H3812" s="35">
        <v>19.95</v>
      </c>
      <c r="I3812" s="35">
        <v>9.7799999999999994</v>
      </c>
      <c r="J3812">
        <v>5</v>
      </c>
      <c r="K3812">
        <v>3023</v>
      </c>
      <c r="L3812" s="37">
        <f t="shared" si="177"/>
        <v>99.75</v>
      </c>
      <c r="M3812" s="35">
        <f t="shared" si="178"/>
        <v>0</v>
      </c>
      <c r="N3812" s="35">
        <f t="shared" si="179"/>
        <v>50.85</v>
      </c>
    </row>
    <row r="3813" spans="1:14">
      <c r="A3813" s="33">
        <v>41413</v>
      </c>
      <c r="B3813" s="29">
        <v>2620</v>
      </c>
      <c r="C3813">
        <v>38</v>
      </c>
      <c r="D3813" s="34" t="s">
        <v>171</v>
      </c>
      <c r="E3813" s="34" t="s">
        <v>168</v>
      </c>
      <c r="F3813" s="35">
        <v>24.95</v>
      </c>
      <c r="G3813" s="36">
        <v>0</v>
      </c>
      <c r="H3813" s="35">
        <v>24.95</v>
      </c>
      <c r="I3813" s="35">
        <v>11.48</v>
      </c>
      <c r="J3813">
        <v>2</v>
      </c>
      <c r="K3813">
        <v>3029</v>
      </c>
      <c r="L3813" s="37">
        <f t="shared" si="177"/>
        <v>49.9</v>
      </c>
      <c r="M3813" s="35">
        <f t="shared" si="178"/>
        <v>0</v>
      </c>
      <c r="N3813" s="35">
        <f t="shared" si="179"/>
        <v>26.939999999999998</v>
      </c>
    </row>
    <row r="3814" spans="1:14">
      <c r="A3814" s="33">
        <v>41413</v>
      </c>
      <c r="B3814" s="29">
        <v>2621</v>
      </c>
      <c r="C3814">
        <v>30</v>
      </c>
      <c r="D3814" s="34" t="s">
        <v>167</v>
      </c>
      <c r="E3814" s="34" t="s">
        <v>168</v>
      </c>
      <c r="F3814" s="35">
        <v>10.95</v>
      </c>
      <c r="G3814" s="36">
        <v>0</v>
      </c>
      <c r="H3814" s="35">
        <v>10.95</v>
      </c>
      <c r="I3814" s="35">
        <v>4.8</v>
      </c>
      <c r="J3814">
        <v>2</v>
      </c>
      <c r="K3814">
        <v>3022</v>
      </c>
      <c r="L3814" s="37">
        <f t="shared" si="177"/>
        <v>21.9</v>
      </c>
      <c r="M3814" s="35">
        <f t="shared" si="178"/>
        <v>0</v>
      </c>
      <c r="N3814" s="35">
        <f t="shared" si="179"/>
        <v>12.299999999999999</v>
      </c>
    </row>
    <row r="3815" spans="1:14">
      <c r="A3815" s="33">
        <v>41413</v>
      </c>
      <c r="B3815" s="29">
        <v>2622</v>
      </c>
      <c r="C3815">
        <v>11</v>
      </c>
      <c r="D3815" s="34" t="s">
        <v>173</v>
      </c>
      <c r="E3815" s="34" t="s">
        <v>168</v>
      </c>
      <c r="F3815" s="35">
        <v>65.95</v>
      </c>
      <c r="G3815" s="36">
        <v>0</v>
      </c>
      <c r="H3815" s="35">
        <v>65.95</v>
      </c>
      <c r="I3815" s="35">
        <v>37.97</v>
      </c>
      <c r="J3815">
        <v>1</v>
      </c>
      <c r="K3815">
        <v>3012</v>
      </c>
      <c r="L3815" s="37">
        <f t="shared" si="177"/>
        <v>65.95</v>
      </c>
      <c r="M3815" s="35">
        <f t="shared" si="178"/>
        <v>0</v>
      </c>
      <c r="N3815" s="35">
        <f t="shared" si="179"/>
        <v>27.980000000000004</v>
      </c>
    </row>
    <row r="3816" spans="1:14">
      <c r="A3816" s="33">
        <v>41413</v>
      </c>
      <c r="B3816" s="29">
        <v>2623</v>
      </c>
      <c r="C3816">
        <v>36</v>
      </c>
      <c r="D3816" s="34" t="s">
        <v>167</v>
      </c>
      <c r="E3816" s="34" t="s">
        <v>168</v>
      </c>
      <c r="F3816" s="35">
        <v>26.95</v>
      </c>
      <c r="G3816" s="36">
        <v>0</v>
      </c>
      <c r="H3816" s="35">
        <v>26.95</v>
      </c>
      <c r="I3816" s="35">
        <v>12.53</v>
      </c>
      <c r="J3816">
        <v>11</v>
      </c>
      <c r="K3816">
        <v>3021</v>
      </c>
      <c r="L3816" s="37">
        <f t="shared" si="177"/>
        <v>296.45</v>
      </c>
      <c r="M3816" s="35">
        <f t="shared" si="178"/>
        <v>0</v>
      </c>
      <c r="N3816" s="35">
        <f t="shared" si="179"/>
        <v>158.62</v>
      </c>
    </row>
    <row r="3817" spans="1:14">
      <c r="A3817" s="33">
        <v>41413</v>
      </c>
      <c r="B3817" s="29">
        <v>2624</v>
      </c>
      <c r="C3817">
        <v>19</v>
      </c>
      <c r="D3817" s="34" t="s">
        <v>173</v>
      </c>
      <c r="E3817" s="34" t="s">
        <v>168</v>
      </c>
      <c r="F3817" s="35">
        <v>49.95</v>
      </c>
      <c r="G3817" s="36">
        <v>0</v>
      </c>
      <c r="H3817" s="35">
        <v>49.95</v>
      </c>
      <c r="I3817" s="35">
        <v>24.77</v>
      </c>
      <c r="J3817">
        <v>10</v>
      </c>
      <c r="K3817">
        <v>3030</v>
      </c>
      <c r="L3817" s="37">
        <f t="shared" si="177"/>
        <v>499.5</v>
      </c>
      <c r="M3817" s="35">
        <f t="shared" si="178"/>
        <v>0</v>
      </c>
      <c r="N3817" s="35">
        <f t="shared" si="179"/>
        <v>251.80000000000004</v>
      </c>
    </row>
    <row r="3818" spans="1:14">
      <c r="A3818" s="33">
        <v>41413</v>
      </c>
      <c r="B3818" s="29">
        <v>2625</v>
      </c>
      <c r="C3818">
        <v>47</v>
      </c>
      <c r="D3818" s="34" t="s">
        <v>167</v>
      </c>
      <c r="E3818" s="34" t="s">
        <v>168</v>
      </c>
      <c r="F3818" s="35">
        <v>28.95</v>
      </c>
      <c r="G3818" s="36">
        <v>0</v>
      </c>
      <c r="H3818" s="35">
        <v>28.95</v>
      </c>
      <c r="I3818" s="35">
        <v>8.86</v>
      </c>
      <c r="J3818">
        <v>4</v>
      </c>
      <c r="K3818">
        <v>3012</v>
      </c>
      <c r="L3818" s="37">
        <f t="shared" si="177"/>
        <v>115.8</v>
      </c>
      <c r="M3818" s="35">
        <f t="shared" si="178"/>
        <v>0</v>
      </c>
      <c r="N3818" s="35">
        <f t="shared" si="179"/>
        <v>80.36</v>
      </c>
    </row>
    <row r="3819" spans="1:14">
      <c r="A3819" s="33">
        <v>41413</v>
      </c>
      <c r="B3819" s="29">
        <v>2626</v>
      </c>
      <c r="C3819">
        <v>36</v>
      </c>
      <c r="D3819" s="34" t="s">
        <v>173</v>
      </c>
      <c r="E3819" s="34" t="s">
        <v>168</v>
      </c>
      <c r="F3819" s="35">
        <v>26.95</v>
      </c>
      <c r="G3819" s="36">
        <v>0.1</v>
      </c>
      <c r="H3819" s="35">
        <v>24.26</v>
      </c>
      <c r="I3819" s="35">
        <v>12.53</v>
      </c>
      <c r="J3819">
        <v>22</v>
      </c>
      <c r="K3819">
        <v>3022</v>
      </c>
      <c r="L3819" s="37">
        <f t="shared" si="177"/>
        <v>533.72</v>
      </c>
      <c r="M3819" s="35">
        <f t="shared" si="178"/>
        <v>2.6899999999999977</v>
      </c>
      <c r="N3819" s="35">
        <f t="shared" si="179"/>
        <v>258.06000000000006</v>
      </c>
    </row>
    <row r="3820" spans="1:14">
      <c r="A3820" s="33">
        <v>41413</v>
      </c>
      <c r="B3820" s="29">
        <v>2626</v>
      </c>
      <c r="C3820">
        <v>20</v>
      </c>
      <c r="D3820" s="34" t="s">
        <v>173</v>
      </c>
      <c r="E3820" s="34" t="s">
        <v>168</v>
      </c>
      <c r="F3820" s="35">
        <v>16.95</v>
      </c>
      <c r="G3820" s="36">
        <v>0</v>
      </c>
      <c r="H3820" s="35">
        <v>16.95</v>
      </c>
      <c r="I3820" s="35">
        <v>6.76</v>
      </c>
      <c r="J3820">
        <v>17</v>
      </c>
      <c r="K3820">
        <v>3022</v>
      </c>
      <c r="L3820" s="37">
        <f t="shared" si="177"/>
        <v>288.14999999999998</v>
      </c>
      <c r="M3820" s="35">
        <f t="shared" si="178"/>
        <v>0</v>
      </c>
      <c r="N3820" s="35">
        <f t="shared" si="179"/>
        <v>173.23</v>
      </c>
    </row>
    <row r="3821" spans="1:14">
      <c r="A3821" s="33">
        <v>41413</v>
      </c>
      <c r="B3821" s="29">
        <v>2627</v>
      </c>
      <c r="C3821">
        <v>3</v>
      </c>
      <c r="D3821" s="34" t="s">
        <v>171</v>
      </c>
      <c r="E3821" s="34" t="s">
        <v>168</v>
      </c>
      <c r="F3821" s="35">
        <v>59.95</v>
      </c>
      <c r="G3821" s="36">
        <v>0</v>
      </c>
      <c r="H3821" s="35">
        <v>59.95</v>
      </c>
      <c r="I3821" s="35">
        <v>28.73</v>
      </c>
      <c r="J3821">
        <v>1</v>
      </c>
      <c r="K3821">
        <v>3019</v>
      </c>
      <c r="L3821" s="37">
        <f t="shared" si="177"/>
        <v>59.95</v>
      </c>
      <c r="M3821" s="35">
        <f t="shared" si="178"/>
        <v>0</v>
      </c>
      <c r="N3821" s="35">
        <f t="shared" si="179"/>
        <v>31.220000000000002</v>
      </c>
    </row>
    <row r="3822" spans="1:14">
      <c r="A3822" s="33">
        <v>41413</v>
      </c>
      <c r="B3822" s="29">
        <v>2628</v>
      </c>
      <c r="C3822">
        <v>23</v>
      </c>
      <c r="D3822" s="34" t="s">
        <v>173</v>
      </c>
      <c r="E3822" s="34" t="s">
        <v>168</v>
      </c>
      <c r="F3822" s="35">
        <v>2.95</v>
      </c>
      <c r="G3822" s="36">
        <v>0.1</v>
      </c>
      <c r="H3822" s="35">
        <v>2.66</v>
      </c>
      <c r="I3822" s="35">
        <v>1.68</v>
      </c>
      <c r="J3822">
        <v>4</v>
      </c>
      <c r="K3822">
        <v>3030</v>
      </c>
      <c r="L3822" s="37">
        <f t="shared" si="177"/>
        <v>10.64</v>
      </c>
      <c r="M3822" s="35">
        <f t="shared" si="178"/>
        <v>0.29000000000000004</v>
      </c>
      <c r="N3822" s="35">
        <f t="shared" si="179"/>
        <v>3.9200000000000008</v>
      </c>
    </row>
    <row r="3823" spans="1:14">
      <c r="A3823" s="33">
        <v>41413</v>
      </c>
      <c r="B3823" s="29">
        <v>2629</v>
      </c>
      <c r="C3823">
        <v>26</v>
      </c>
      <c r="D3823" s="34" t="s">
        <v>171</v>
      </c>
      <c r="E3823" s="34" t="s">
        <v>168</v>
      </c>
      <c r="F3823" s="35">
        <v>0.95</v>
      </c>
      <c r="G3823" s="36">
        <v>0</v>
      </c>
      <c r="H3823" s="35">
        <v>0.95</v>
      </c>
      <c r="I3823" s="35">
        <v>0.42</v>
      </c>
      <c r="J3823">
        <v>2</v>
      </c>
      <c r="K3823">
        <v>3020</v>
      </c>
      <c r="L3823" s="37">
        <f t="shared" si="177"/>
        <v>1.9</v>
      </c>
      <c r="M3823" s="35">
        <f t="shared" si="178"/>
        <v>0</v>
      </c>
      <c r="N3823" s="35">
        <f t="shared" si="179"/>
        <v>1.06</v>
      </c>
    </row>
    <row r="3824" spans="1:14">
      <c r="A3824" s="33">
        <v>41413</v>
      </c>
      <c r="B3824" s="29">
        <v>2630</v>
      </c>
      <c r="C3824">
        <v>24</v>
      </c>
      <c r="D3824" s="34" t="s">
        <v>173</v>
      </c>
      <c r="E3824" s="34" t="s">
        <v>168</v>
      </c>
      <c r="F3824" s="35">
        <v>27.95</v>
      </c>
      <c r="G3824" s="36">
        <v>0</v>
      </c>
      <c r="H3824" s="35">
        <v>27.95</v>
      </c>
      <c r="I3824" s="35">
        <v>16.8</v>
      </c>
      <c r="J3824">
        <v>16</v>
      </c>
      <c r="K3824">
        <v>3017</v>
      </c>
      <c r="L3824" s="37">
        <f t="shared" si="177"/>
        <v>447.2</v>
      </c>
      <c r="M3824" s="35">
        <f t="shared" si="178"/>
        <v>0</v>
      </c>
      <c r="N3824" s="35">
        <f t="shared" si="179"/>
        <v>178.39999999999998</v>
      </c>
    </row>
    <row r="3825" spans="1:14">
      <c r="A3825" s="33">
        <v>41413</v>
      </c>
      <c r="B3825" s="29">
        <v>2631</v>
      </c>
      <c r="C3825">
        <v>22</v>
      </c>
      <c r="D3825" s="34" t="s">
        <v>167</v>
      </c>
      <c r="E3825" s="34" t="s">
        <v>168</v>
      </c>
      <c r="F3825" s="35">
        <v>0.95</v>
      </c>
      <c r="G3825" s="36">
        <v>0</v>
      </c>
      <c r="H3825" s="35">
        <v>0.95</v>
      </c>
      <c r="I3825" s="35">
        <v>0.56999999999999995</v>
      </c>
      <c r="J3825">
        <v>7</v>
      </c>
      <c r="K3825">
        <v>3024</v>
      </c>
      <c r="L3825" s="37">
        <f t="shared" si="177"/>
        <v>6.6499999999999995</v>
      </c>
      <c r="M3825" s="35">
        <f t="shared" si="178"/>
        <v>0</v>
      </c>
      <c r="N3825" s="35">
        <f t="shared" si="179"/>
        <v>2.66</v>
      </c>
    </row>
    <row r="3826" spans="1:14">
      <c r="A3826" s="33">
        <v>41413</v>
      </c>
      <c r="B3826" s="29">
        <v>2632</v>
      </c>
      <c r="C3826">
        <v>22</v>
      </c>
      <c r="D3826" s="34" t="s">
        <v>173</v>
      </c>
      <c r="E3826" s="34" t="s">
        <v>168</v>
      </c>
      <c r="F3826" s="35">
        <v>0.95</v>
      </c>
      <c r="G3826" s="36">
        <v>0</v>
      </c>
      <c r="H3826" s="35">
        <v>0.95</v>
      </c>
      <c r="I3826" s="35">
        <v>0.56999999999999995</v>
      </c>
      <c r="J3826">
        <v>7</v>
      </c>
      <c r="K3826">
        <v>3032</v>
      </c>
      <c r="L3826" s="37">
        <f t="shared" si="177"/>
        <v>6.6499999999999995</v>
      </c>
      <c r="M3826" s="35">
        <f t="shared" si="178"/>
        <v>0</v>
      </c>
      <c r="N3826" s="35">
        <f t="shared" si="179"/>
        <v>2.66</v>
      </c>
    </row>
    <row r="3827" spans="1:14">
      <c r="A3827" s="33">
        <v>41413</v>
      </c>
      <c r="B3827" s="29">
        <v>2632</v>
      </c>
      <c r="C3827">
        <v>18</v>
      </c>
      <c r="D3827" s="34" t="s">
        <v>173</v>
      </c>
      <c r="E3827" s="34" t="s">
        <v>168</v>
      </c>
      <c r="F3827" s="35">
        <v>54.95</v>
      </c>
      <c r="G3827" s="36">
        <v>0.1</v>
      </c>
      <c r="H3827" s="35">
        <v>49.46</v>
      </c>
      <c r="I3827" s="35">
        <v>26.65</v>
      </c>
      <c r="J3827">
        <v>6</v>
      </c>
      <c r="K3827">
        <v>3032</v>
      </c>
      <c r="L3827" s="37">
        <f t="shared" si="177"/>
        <v>296.76</v>
      </c>
      <c r="M3827" s="35">
        <f t="shared" si="178"/>
        <v>5.490000000000002</v>
      </c>
      <c r="N3827" s="35">
        <f t="shared" si="179"/>
        <v>136.86000000000001</v>
      </c>
    </row>
    <row r="3828" spans="1:14">
      <c r="A3828" s="33">
        <v>41413</v>
      </c>
      <c r="B3828" s="29">
        <v>2632</v>
      </c>
      <c r="C3828">
        <v>49</v>
      </c>
      <c r="D3828" s="34" t="s">
        <v>173</v>
      </c>
      <c r="E3828" s="34" t="s">
        <v>168</v>
      </c>
      <c r="F3828" s="35">
        <v>63.95</v>
      </c>
      <c r="G3828" s="36">
        <v>0</v>
      </c>
      <c r="H3828" s="35">
        <v>63.95</v>
      </c>
      <c r="I3828" s="35">
        <v>27.1</v>
      </c>
      <c r="J3828">
        <v>4</v>
      </c>
      <c r="K3828">
        <v>3032</v>
      </c>
      <c r="L3828" s="37">
        <f t="shared" si="177"/>
        <v>255.8</v>
      </c>
      <c r="M3828" s="35">
        <f t="shared" si="178"/>
        <v>0</v>
      </c>
      <c r="N3828" s="35">
        <f t="shared" si="179"/>
        <v>147.4</v>
      </c>
    </row>
    <row r="3829" spans="1:14">
      <c r="A3829" s="33">
        <v>41413</v>
      </c>
      <c r="B3829" s="29">
        <v>2633</v>
      </c>
      <c r="C3829">
        <v>27</v>
      </c>
      <c r="D3829" s="34" t="s">
        <v>171</v>
      </c>
      <c r="E3829" s="34" t="s">
        <v>168</v>
      </c>
      <c r="F3829" s="35">
        <v>4.95</v>
      </c>
      <c r="G3829" s="36">
        <v>0</v>
      </c>
      <c r="H3829" s="35">
        <v>4.95</v>
      </c>
      <c r="I3829" s="35">
        <v>1.82</v>
      </c>
      <c r="J3829">
        <v>6</v>
      </c>
      <c r="K3829">
        <v>3022</v>
      </c>
      <c r="L3829" s="37">
        <f t="shared" si="177"/>
        <v>29.700000000000003</v>
      </c>
      <c r="M3829" s="35">
        <f t="shared" si="178"/>
        <v>0</v>
      </c>
      <c r="N3829" s="35">
        <f t="shared" si="179"/>
        <v>18.78</v>
      </c>
    </row>
    <row r="3830" spans="1:14">
      <c r="A3830" s="33">
        <v>41413</v>
      </c>
      <c r="B3830" s="29">
        <v>2634</v>
      </c>
      <c r="C3830">
        <v>40</v>
      </c>
      <c r="D3830" s="34" t="s">
        <v>167</v>
      </c>
      <c r="E3830" s="34" t="s">
        <v>168</v>
      </c>
      <c r="F3830" s="35">
        <v>16.95</v>
      </c>
      <c r="G3830" s="36">
        <v>0.2</v>
      </c>
      <c r="H3830" s="35">
        <v>13.56</v>
      </c>
      <c r="I3830" s="35">
        <v>6.53</v>
      </c>
      <c r="J3830">
        <v>22</v>
      </c>
      <c r="K3830">
        <v>3024</v>
      </c>
      <c r="L3830" s="37">
        <f t="shared" si="177"/>
        <v>298.32</v>
      </c>
      <c r="M3830" s="35">
        <f t="shared" si="178"/>
        <v>3.3899999999999988</v>
      </c>
      <c r="N3830" s="35">
        <f t="shared" si="179"/>
        <v>154.66</v>
      </c>
    </row>
    <row r="3831" spans="1:14">
      <c r="A3831" s="33">
        <v>41413</v>
      </c>
      <c r="B3831" s="29">
        <v>2635</v>
      </c>
      <c r="C3831">
        <v>27</v>
      </c>
      <c r="D3831" s="34" t="s">
        <v>167</v>
      </c>
      <c r="E3831" s="34" t="s">
        <v>168</v>
      </c>
      <c r="F3831" s="35">
        <v>4.95</v>
      </c>
      <c r="G3831" s="36">
        <v>0</v>
      </c>
      <c r="H3831" s="35">
        <v>4.95</v>
      </c>
      <c r="I3831" s="35">
        <v>1.82</v>
      </c>
      <c r="J3831">
        <v>1</v>
      </c>
      <c r="K3831">
        <v>3033</v>
      </c>
      <c r="L3831" s="37">
        <f t="shared" si="177"/>
        <v>4.95</v>
      </c>
      <c r="M3831" s="35">
        <f t="shared" si="178"/>
        <v>0</v>
      </c>
      <c r="N3831" s="35">
        <f t="shared" si="179"/>
        <v>3.13</v>
      </c>
    </row>
    <row r="3832" spans="1:14">
      <c r="A3832" s="33">
        <v>41413</v>
      </c>
      <c r="B3832" s="29">
        <v>2636</v>
      </c>
      <c r="C3832">
        <v>10</v>
      </c>
      <c r="D3832" s="34" t="s">
        <v>173</v>
      </c>
      <c r="E3832" s="34" t="s">
        <v>168</v>
      </c>
      <c r="F3832" s="35">
        <v>34.950000000000003</v>
      </c>
      <c r="G3832" s="36">
        <v>0.1</v>
      </c>
      <c r="H3832" s="35">
        <v>31.46</v>
      </c>
      <c r="I3832" s="35">
        <v>22.13</v>
      </c>
      <c r="J3832">
        <v>8</v>
      </c>
      <c r="K3832">
        <v>3017</v>
      </c>
      <c r="L3832" s="37">
        <f t="shared" si="177"/>
        <v>251.68</v>
      </c>
      <c r="M3832" s="35">
        <f t="shared" si="178"/>
        <v>3.490000000000002</v>
      </c>
      <c r="N3832" s="35">
        <f t="shared" si="179"/>
        <v>74.640000000000015</v>
      </c>
    </row>
    <row r="3833" spans="1:14">
      <c r="A3833" s="33">
        <v>41413</v>
      </c>
      <c r="B3833" s="29">
        <v>2636</v>
      </c>
      <c r="C3833">
        <v>26</v>
      </c>
      <c r="D3833" s="34" t="s">
        <v>173</v>
      </c>
      <c r="E3833" s="34" t="s">
        <v>168</v>
      </c>
      <c r="F3833" s="35">
        <v>0.95</v>
      </c>
      <c r="G3833" s="36">
        <v>0.1</v>
      </c>
      <c r="H3833" s="35">
        <v>0.86</v>
      </c>
      <c r="I3833" s="35">
        <v>0.42</v>
      </c>
      <c r="J3833">
        <v>18</v>
      </c>
      <c r="K3833">
        <v>3017</v>
      </c>
      <c r="L3833" s="37">
        <f t="shared" si="177"/>
        <v>15.48</v>
      </c>
      <c r="M3833" s="35">
        <f t="shared" si="178"/>
        <v>8.9999999999999969E-2</v>
      </c>
      <c r="N3833" s="35">
        <f t="shared" si="179"/>
        <v>7.92</v>
      </c>
    </row>
    <row r="3834" spans="1:14">
      <c r="A3834" s="33">
        <v>41413</v>
      </c>
      <c r="B3834" s="29">
        <v>2636</v>
      </c>
      <c r="C3834">
        <v>30</v>
      </c>
      <c r="D3834" s="34" t="s">
        <v>173</v>
      </c>
      <c r="E3834" s="34" t="s">
        <v>168</v>
      </c>
      <c r="F3834" s="35">
        <v>10.95</v>
      </c>
      <c r="G3834" s="36">
        <v>0</v>
      </c>
      <c r="H3834" s="35">
        <v>10.95</v>
      </c>
      <c r="I3834" s="35">
        <v>4.8</v>
      </c>
      <c r="J3834">
        <v>8</v>
      </c>
      <c r="K3834">
        <v>3017</v>
      </c>
      <c r="L3834" s="37">
        <f t="shared" si="177"/>
        <v>87.6</v>
      </c>
      <c r="M3834" s="35">
        <f t="shared" si="178"/>
        <v>0</v>
      </c>
      <c r="N3834" s="35">
        <f t="shared" si="179"/>
        <v>49.199999999999996</v>
      </c>
    </row>
    <row r="3835" spans="1:14">
      <c r="A3835" s="33">
        <v>41413</v>
      </c>
      <c r="B3835" s="29">
        <v>2636</v>
      </c>
      <c r="C3835">
        <v>37</v>
      </c>
      <c r="D3835" s="34" t="s">
        <v>173</v>
      </c>
      <c r="E3835" s="34" t="s">
        <v>168</v>
      </c>
      <c r="F3835" s="35">
        <v>24.95</v>
      </c>
      <c r="G3835" s="36">
        <v>0</v>
      </c>
      <c r="H3835" s="35">
        <v>24.95</v>
      </c>
      <c r="I3835" s="35">
        <v>9.3800000000000008</v>
      </c>
      <c r="J3835">
        <v>3</v>
      </c>
      <c r="K3835">
        <v>3017</v>
      </c>
      <c r="L3835" s="37">
        <f t="shared" si="177"/>
        <v>74.849999999999994</v>
      </c>
      <c r="M3835" s="35">
        <f t="shared" si="178"/>
        <v>0</v>
      </c>
      <c r="N3835" s="35">
        <f t="shared" si="179"/>
        <v>46.709999999999994</v>
      </c>
    </row>
    <row r="3836" spans="1:14">
      <c r="A3836" s="33">
        <v>41413</v>
      </c>
      <c r="B3836" s="29">
        <v>2637</v>
      </c>
      <c r="C3836">
        <v>43</v>
      </c>
      <c r="D3836" s="34" t="s">
        <v>167</v>
      </c>
      <c r="E3836" s="34" t="s">
        <v>168</v>
      </c>
      <c r="F3836" s="35">
        <v>11.95</v>
      </c>
      <c r="G3836" s="36">
        <v>0</v>
      </c>
      <c r="H3836" s="35">
        <v>11.95</v>
      </c>
      <c r="I3836" s="35">
        <v>3.32</v>
      </c>
      <c r="J3836">
        <v>9</v>
      </c>
      <c r="K3836">
        <v>3012</v>
      </c>
      <c r="L3836" s="37">
        <f t="shared" si="177"/>
        <v>107.55</v>
      </c>
      <c r="M3836" s="35">
        <f t="shared" si="178"/>
        <v>0</v>
      </c>
      <c r="N3836" s="35">
        <f t="shared" si="179"/>
        <v>77.669999999999987</v>
      </c>
    </row>
    <row r="3837" spans="1:14">
      <c r="A3837" s="33">
        <v>41413</v>
      </c>
      <c r="B3837" s="29">
        <v>2637</v>
      </c>
      <c r="C3837">
        <v>12</v>
      </c>
      <c r="D3837" s="34" t="s">
        <v>167</v>
      </c>
      <c r="E3837" s="34" t="s">
        <v>168</v>
      </c>
      <c r="F3837" s="35">
        <v>47.95</v>
      </c>
      <c r="G3837" s="36">
        <v>0</v>
      </c>
      <c r="H3837" s="35">
        <v>47.95</v>
      </c>
      <c r="I3837" s="35">
        <v>20.7</v>
      </c>
      <c r="J3837">
        <v>3</v>
      </c>
      <c r="K3837">
        <v>3012</v>
      </c>
      <c r="L3837" s="37">
        <f t="shared" si="177"/>
        <v>143.85000000000002</v>
      </c>
      <c r="M3837" s="35">
        <f t="shared" si="178"/>
        <v>0</v>
      </c>
      <c r="N3837" s="35">
        <f t="shared" si="179"/>
        <v>81.750000000000014</v>
      </c>
    </row>
    <row r="3838" spans="1:14">
      <c r="A3838" s="33">
        <v>41413</v>
      </c>
      <c r="B3838" s="29">
        <v>2638</v>
      </c>
      <c r="C3838">
        <v>25</v>
      </c>
      <c r="D3838" s="34" t="s">
        <v>171</v>
      </c>
      <c r="E3838" s="34" t="s">
        <v>168</v>
      </c>
      <c r="F3838" s="35">
        <v>0.95</v>
      </c>
      <c r="G3838" s="36">
        <v>0</v>
      </c>
      <c r="H3838" s="35">
        <v>0.95</v>
      </c>
      <c r="I3838" s="35">
        <v>0.35</v>
      </c>
      <c r="J3838">
        <v>4</v>
      </c>
      <c r="K3838">
        <v>3025</v>
      </c>
      <c r="L3838" s="37">
        <f t="shared" si="177"/>
        <v>3.8</v>
      </c>
      <c r="M3838" s="35">
        <f t="shared" si="178"/>
        <v>0</v>
      </c>
      <c r="N3838" s="35">
        <f t="shared" si="179"/>
        <v>2.4</v>
      </c>
    </row>
    <row r="3839" spans="1:14">
      <c r="A3839" s="33">
        <v>41413</v>
      </c>
      <c r="B3839" s="29">
        <v>2638</v>
      </c>
      <c r="C3839">
        <v>13</v>
      </c>
      <c r="D3839" s="34" t="s">
        <v>171</v>
      </c>
      <c r="E3839" s="34" t="s">
        <v>168</v>
      </c>
      <c r="F3839" s="35">
        <v>26.95</v>
      </c>
      <c r="G3839" s="36">
        <v>0</v>
      </c>
      <c r="H3839" s="35">
        <v>26.95</v>
      </c>
      <c r="I3839" s="35">
        <v>13.26</v>
      </c>
      <c r="J3839">
        <v>2</v>
      </c>
      <c r="K3839">
        <v>3025</v>
      </c>
      <c r="L3839" s="37">
        <f t="shared" si="177"/>
        <v>53.9</v>
      </c>
      <c r="M3839" s="35">
        <f t="shared" si="178"/>
        <v>0</v>
      </c>
      <c r="N3839" s="35">
        <f t="shared" si="179"/>
        <v>27.38</v>
      </c>
    </row>
    <row r="3840" spans="1:14">
      <c r="A3840" s="33">
        <v>41413</v>
      </c>
      <c r="B3840" s="29">
        <v>2639</v>
      </c>
      <c r="C3840">
        <v>37</v>
      </c>
      <c r="D3840" s="34" t="s">
        <v>173</v>
      </c>
      <c r="E3840" s="34" t="s">
        <v>168</v>
      </c>
      <c r="F3840" s="35">
        <v>24.95</v>
      </c>
      <c r="G3840" s="36">
        <v>0</v>
      </c>
      <c r="H3840" s="35">
        <v>24.95</v>
      </c>
      <c r="I3840" s="35">
        <v>9.3800000000000008</v>
      </c>
      <c r="J3840">
        <v>4</v>
      </c>
      <c r="K3840">
        <v>3012</v>
      </c>
      <c r="L3840" s="37">
        <f t="shared" si="177"/>
        <v>99.8</v>
      </c>
      <c r="M3840" s="35">
        <f t="shared" si="178"/>
        <v>0</v>
      </c>
      <c r="N3840" s="35">
        <f t="shared" si="179"/>
        <v>62.279999999999994</v>
      </c>
    </row>
    <row r="3841" spans="1:14">
      <c r="A3841" s="33">
        <v>41413</v>
      </c>
      <c r="B3841" s="29">
        <v>2640</v>
      </c>
      <c r="C3841">
        <v>17</v>
      </c>
      <c r="D3841" s="34" t="s">
        <v>171</v>
      </c>
      <c r="E3841" s="34" t="s">
        <v>168</v>
      </c>
      <c r="F3841" s="35">
        <v>49.95</v>
      </c>
      <c r="G3841" s="36">
        <v>0</v>
      </c>
      <c r="H3841" s="35">
        <v>49.95</v>
      </c>
      <c r="I3841" s="35">
        <v>23.93</v>
      </c>
      <c r="J3841">
        <v>9</v>
      </c>
      <c r="K3841">
        <v>3020</v>
      </c>
      <c r="L3841" s="37">
        <f t="shared" si="177"/>
        <v>449.55</v>
      </c>
      <c r="M3841" s="35">
        <f t="shared" si="178"/>
        <v>0</v>
      </c>
      <c r="N3841" s="35">
        <f t="shared" si="179"/>
        <v>234.18000000000004</v>
      </c>
    </row>
    <row r="3842" spans="1:14">
      <c r="A3842" s="33">
        <v>41413</v>
      </c>
      <c r="B3842" s="29">
        <v>2640</v>
      </c>
      <c r="C3842">
        <v>9</v>
      </c>
      <c r="D3842" s="34" t="s">
        <v>171</v>
      </c>
      <c r="E3842" s="34" t="s">
        <v>168</v>
      </c>
      <c r="F3842" s="35">
        <v>48.95</v>
      </c>
      <c r="G3842" s="36">
        <v>0</v>
      </c>
      <c r="H3842" s="35">
        <v>48.95</v>
      </c>
      <c r="I3842" s="35">
        <v>24.52</v>
      </c>
      <c r="J3842">
        <v>11</v>
      </c>
      <c r="K3842">
        <v>3020</v>
      </c>
      <c r="L3842" s="37">
        <f t="shared" si="177"/>
        <v>538.45000000000005</v>
      </c>
      <c r="M3842" s="35">
        <f t="shared" si="178"/>
        <v>0</v>
      </c>
      <c r="N3842" s="35">
        <f t="shared" si="179"/>
        <v>268.73</v>
      </c>
    </row>
    <row r="3843" spans="1:14">
      <c r="A3843" s="33">
        <v>41413</v>
      </c>
      <c r="B3843" s="29">
        <v>2641</v>
      </c>
      <c r="C3843">
        <v>23</v>
      </c>
      <c r="D3843" s="34" t="s">
        <v>173</v>
      </c>
      <c r="E3843" s="34" t="s">
        <v>168</v>
      </c>
      <c r="F3843" s="35">
        <v>2.95</v>
      </c>
      <c r="G3843" s="36">
        <v>0</v>
      </c>
      <c r="H3843" s="35">
        <v>2.95</v>
      </c>
      <c r="I3843" s="35">
        <v>1.68</v>
      </c>
      <c r="J3843">
        <v>1</v>
      </c>
      <c r="K3843">
        <v>3029</v>
      </c>
      <c r="L3843" s="37">
        <f t="shared" ref="L3843:L3906" si="180">H3843*J3843</f>
        <v>2.95</v>
      </c>
      <c r="M3843" s="35">
        <f t="shared" ref="M3843:M3906" si="181">F3843-H3843</f>
        <v>0</v>
      </c>
      <c r="N3843" s="35">
        <f t="shared" ref="N3843:N3906" si="182">(H3843-I3843)*J3843</f>
        <v>1.2700000000000002</v>
      </c>
    </row>
    <row r="3844" spans="1:14">
      <c r="A3844" s="33">
        <v>41413</v>
      </c>
      <c r="B3844" s="29">
        <v>2641</v>
      </c>
      <c r="C3844">
        <v>46</v>
      </c>
      <c r="D3844" s="34" t="s">
        <v>173</v>
      </c>
      <c r="E3844" s="34" t="s">
        <v>168</v>
      </c>
      <c r="F3844" s="35">
        <v>55.95</v>
      </c>
      <c r="G3844" s="36">
        <v>0</v>
      </c>
      <c r="H3844" s="35">
        <v>55.95</v>
      </c>
      <c r="I3844" s="35">
        <v>32.47</v>
      </c>
      <c r="J3844">
        <v>18</v>
      </c>
      <c r="K3844">
        <v>3029</v>
      </c>
      <c r="L3844" s="37">
        <f t="shared" si="180"/>
        <v>1007.1</v>
      </c>
      <c r="M3844" s="35">
        <f t="shared" si="181"/>
        <v>0</v>
      </c>
      <c r="N3844" s="35">
        <f t="shared" si="182"/>
        <v>422.6400000000001</v>
      </c>
    </row>
    <row r="3845" spans="1:14">
      <c r="A3845" s="33">
        <v>41413</v>
      </c>
      <c r="B3845" s="29">
        <v>2642</v>
      </c>
      <c r="C3845">
        <v>4</v>
      </c>
      <c r="D3845" s="34" t="s">
        <v>171</v>
      </c>
      <c r="E3845" s="34" t="s">
        <v>168</v>
      </c>
      <c r="F3845" s="35">
        <v>73.95</v>
      </c>
      <c r="G3845" s="36">
        <v>0</v>
      </c>
      <c r="H3845" s="35">
        <v>73.95</v>
      </c>
      <c r="I3845" s="35">
        <v>38.86</v>
      </c>
      <c r="J3845">
        <v>2</v>
      </c>
      <c r="K3845">
        <v>3027</v>
      </c>
      <c r="L3845" s="37">
        <f t="shared" si="180"/>
        <v>147.9</v>
      </c>
      <c r="M3845" s="35">
        <f t="shared" si="181"/>
        <v>0</v>
      </c>
      <c r="N3845" s="35">
        <f t="shared" si="182"/>
        <v>70.180000000000007</v>
      </c>
    </row>
    <row r="3846" spans="1:14">
      <c r="A3846" s="33">
        <v>41413</v>
      </c>
      <c r="B3846" s="29">
        <v>2643</v>
      </c>
      <c r="C3846">
        <v>21</v>
      </c>
      <c r="D3846" s="34" t="s">
        <v>173</v>
      </c>
      <c r="E3846" s="34" t="s">
        <v>168</v>
      </c>
      <c r="F3846" s="35">
        <v>26.95</v>
      </c>
      <c r="G3846" s="36">
        <v>0</v>
      </c>
      <c r="H3846" s="35">
        <v>26.95</v>
      </c>
      <c r="I3846" s="35">
        <v>12.42</v>
      </c>
      <c r="J3846">
        <v>7</v>
      </c>
      <c r="K3846">
        <v>3025</v>
      </c>
      <c r="L3846" s="37">
        <f t="shared" si="180"/>
        <v>188.65</v>
      </c>
      <c r="M3846" s="35">
        <f t="shared" si="181"/>
        <v>0</v>
      </c>
      <c r="N3846" s="35">
        <f t="shared" si="182"/>
        <v>101.71</v>
      </c>
    </row>
    <row r="3847" spans="1:14">
      <c r="A3847" s="33">
        <v>41413</v>
      </c>
      <c r="B3847" s="29">
        <v>2643</v>
      </c>
      <c r="C3847">
        <v>24</v>
      </c>
      <c r="D3847" s="34" t="s">
        <v>173</v>
      </c>
      <c r="E3847" s="34" t="s">
        <v>168</v>
      </c>
      <c r="F3847" s="35">
        <v>27.95</v>
      </c>
      <c r="G3847" s="36">
        <v>0</v>
      </c>
      <c r="H3847" s="35">
        <v>27.95</v>
      </c>
      <c r="I3847" s="35">
        <v>16.8</v>
      </c>
      <c r="J3847">
        <v>8</v>
      </c>
      <c r="K3847">
        <v>3025</v>
      </c>
      <c r="L3847" s="37">
        <f t="shared" si="180"/>
        <v>223.6</v>
      </c>
      <c r="M3847" s="35">
        <f t="shared" si="181"/>
        <v>0</v>
      </c>
      <c r="N3847" s="35">
        <f t="shared" si="182"/>
        <v>89.199999999999989</v>
      </c>
    </row>
    <row r="3848" spans="1:14">
      <c r="A3848" s="33">
        <v>41413</v>
      </c>
      <c r="B3848" s="29">
        <v>2643</v>
      </c>
      <c r="C3848">
        <v>8</v>
      </c>
      <c r="D3848" s="34" t="s">
        <v>173</v>
      </c>
      <c r="E3848" s="34" t="s">
        <v>168</v>
      </c>
      <c r="F3848" s="35">
        <v>7.95</v>
      </c>
      <c r="G3848" s="36">
        <v>0</v>
      </c>
      <c r="H3848" s="35">
        <v>7.95</v>
      </c>
      <c r="I3848" s="35">
        <v>4.53</v>
      </c>
      <c r="J3848">
        <v>11</v>
      </c>
      <c r="K3848">
        <v>3025</v>
      </c>
      <c r="L3848" s="37">
        <f t="shared" si="180"/>
        <v>87.45</v>
      </c>
      <c r="M3848" s="35">
        <f t="shared" si="181"/>
        <v>0</v>
      </c>
      <c r="N3848" s="35">
        <f t="shared" si="182"/>
        <v>37.619999999999997</v>
      </c>
    </row>
    <row r="3849" spans="1:14">
      <c r="A3849" s="33">
        <v>41413</v>
      </c>
      <c r="B3849" s="29">
        <v>2644</v>
      </c>
      <c r="C3849">
        <v>6</v>
      </c>
      <c r="D3849" s="34" t="s">
        <v>171</v>
      </c>
      <c r="E3849" s="34" t="s">
        <v>168</v>
      </c>
      <c r="F3849" s="35">
        <v>55.95</v>
      </c>
      <c r="G3849" s="36">
        <v>0</v>
      </c>
      <c r="H3849" s="35">
        <v>55.95</v>
      </c>
      <c r="I3849" s="35">
        <v>16.059999999999999</v>
      </c>
      <c r="J3849">
        <v>9</v>
      </c>
      <c r="K3849">
        <v>3014</v>
      </c>
      <c r="L3849" s="37">
        <f t="shared" si="180"/>
        <v>503.55</v>
      </c>
      <c r="M3849" s="35">
        <f t="shared" si="181"/>
        <v>0</v>
      </c>
      <c r="N3849" s="35">
        <f t="shared" si="182"/>
        <v>359.01</v>
      </c>
    </row>
    <row r="3850" spans="1:14">
      <c r="A3850" s="33">
        <v>41413</v>
      </c>
      <c r="B3850" s="29">
        <v>2645</v>
      </c>
      <c r="C3850">
        <v>37</v>
      </c>
      <c r="D3850" s="34" t="s">
        <v>167</v>
      </c>
      <c r="E3850" s="34" t="s">
        <v>168</v>
      </c>
      <c r="F3850" s="35">
        <v>24.95</v>
      </c>
      <c r="G3850" s="36">
        <v>0</v>
      </c>
      <c r="H3850" s="35">
        <v>24.95</v>
      </c>
      <c r="I3850" s="35">
        <v>9.3800000000000008</v>
      </c>
      <c r="J3850">
        <v>7</v>
      </c>
      <c r="K3850">
        <v>3019</v>
      </c>
      <c r="L3850" s="37">
        <f t="shared" si="180"/>
        <v>174.65</v>
      </c>
      <c r="M3850" s="35">
        <f t="shared" si="181"/>
        <v>0</v>
      </c>
      <c r="N3850" s="35">
        <f t="shared" si="182"/>
        <v>108.99</v>
      </c>
    </row>
    <row r="3851" spans="1:14">
      <c r="A3851" s="33">
        <v>41413</v>
      </c>
      <c r="B3851" s="29">
        <v>2646</v>
      </c>
      <c r="C3851">
        <v>17</v>
      </c>
      <c r="D3851" s="34" t="s">
        <v>173</v>
      </c>
      <c r="E3851" s="34" t="s">
        <v>168</v>
      </c>
      <c r="F3851" s="35">
        <v>49.95</v>
      </c>
      <c r="G3851" s="36">
        <v>0</v>
      </c>
      <c r="H3851" s="35">
        <v>49.95</v>
      </c>
      <c r="I3851" s="35">
        <v>23.93</v>
      </c>
      <c r="J3851">
        <v>34</v>
      </c>
      <c r="K3851">
        <v>3031</v>
      </c>
      <c r="L3851" s="37">
        <f t="shared" si="180"/>
        <v>1698.3000000000002</v>
      </c>
      <c r="M3851" s="35">
        <f t="shared" si="181"/>
        <v>0</v>
      </c>
      <c r="N3851" s="35">
        <f t="shared" si="182"/>
        <v>884.68000000000006</v>
      </c>
    </row>
    <row r="3852" spans="1:14">
      <c r="A3852" s="33">
        <v>41413</v>
      </c>
      <c r="B3852" s="29">
        <v>2647</v>
      </c>
      <c r="C3852">
        <v>24</v>
      </c>
      <c r="D3852" s="34" t="s">
        <v>171</v>
      </c>
      <c r="E3852" s="34" t="s">
        <v>168</v>
      </c>
      <c r="F3852" s="35">
        <v>27.95</v>
      </c>
      <c r="G3852" s="36">
        <v>0</v>
      </c>
      <c r="H3852" s="35">
        <v>27.95</v>
      </c>
      <c r="I3852" s="35">
        <v>16.8</v>
      </c>
      <c r="J3852">
        <v>5</v>
      </c>
      <c r="K3852">
        <v>3027</v>
      </c>
      <c r="L3852" s="37">
        <f t="shared" si="180"/>
        <v>139.75</v>
      </c>
      <c r="M3852" s="35">
        <f t="shared" si="181"/>
        <v>0</v>
      </c>
      <c r="N3852" s="35">
        <f t="shared" si="182"/>
        <v>55.749999999999993</v>
      </c>
    </row>
    <row r="3853" spans="1:14">
      <c r="A3853" s="33">
        <v>41413</v>
      </c>
      <c r="B3853" s="29">
        <v>2648</v>
      </c>
      <c r="C3853">
        <v>4</v>
      </c>
      <c r="D3853" s="34" t="s">
        <v>173</v>
      </c>
      <c r="E3853" s="34" t="s">
        <v>168</v>
      </c>
      <c r="F3853" s="35">
        <v>73.95</v>
      </c>
      <c r="G3853" s="36">
        <v>0</v>
      </c>
      <c r="H3853" s="35">
        <v>73.95</v>
      </c>
      <c r="I3853" s="35">
        <v>38.86</v>
      </c>
      <c r="J3853">
        <v>2</v>
      </c>
      <c r="K3853">
        <v>3017</v>
      </c>
      <c r="L3853" s="37">
        <f t="shared" si="180"/>
        <v>147.9</v>
      </c>
      <c r="M3853" s="35">
        <f t="shared" si="181"/>
        <v>0</v>
      </c>
      <c r="N3853" s="35">
        <f t="shared" si="182"/>
        <v>70.180000000000007</v>
      </c>
    </row>
    <row r="3854" spans="1:14">
      <c r="A3854" s="33">
        <v>41413</v>
      </c>
      <c r="B3854" s="29">
        <v>2648</v>
      </c>
      <c r="C3854">
        <v>33</v>
      </c>
      <c r="D3854" s="34" t="s">
        <v>173</v>
      </c>
      <c r="E3854" s="34" t="s">
        <v>168</v>
      </c>
      <c r="F3854" s="35">
        <v>19.95</v>
      </c>
      <c r="G3854" s="36">
        <v>0</v>
      </c>
      <c r="H3854" s="35">
        <v>19.95</v>
      </c>
      <c r="I3854" s="35">
        <v>9.7799999999999994</v>
      </c>
      <c r="J3854">
        <v>22</v>
      </c>
      <c r="K3854">
        <v>3017</v>
      </c>
      <c r="L3854" s="37">
        <f t="shared" si="180"/>
        <v>438.9</v>
      </c>
      <c r="M3854" s="35">
        <f t="shared" si="181"/>
        <v>0</v>
      </c>
      <c r="N3854" s="35">
        <f t="shared" si="182"/>
        <v>223.74</v>
      </c>
    </row>
    <row r="3855" spans="1:14">
      <c r="A3855" s="33">
        <v>41413</v>
      </c>
      <c r="B3855" s="29">
        <v>2648</v>
      </c>
      <c r="C3855">
        <v>50</v>
      </c>
      <c r="D3855" s="34" t="s">
        <v>173</v>
      </c>
      <c r="E3855" s="34" t="s">
        <v>168</v>
      </c>
      <c r="F3855" s="35">
        <v>24.95</v>
      </c>
      <c r="G3855" s="36">
        <v>0</v>
      </c>
      <c r="H3855" s="35">
        <v>24.95</v>
      </c>
      <c r="I3855" s="35">
        <v>12.14</v>
      </c>
      <c r="J3855">
        <v>3</v>
      </c>
      <c r="K3855">
        <v>3017</v>
      </c>
      <c r="L3855" s="37">
        <f t="shared" si="180"/>
        <v>74.849999999999994</v>
      </c>
      <c r="M3855" s="35">
        <f t="shared" si="181"/>
        <v>0</v>
      </c>
      <c r="N3855" s="35">
        <f t="shared" si="182"/>
        <v>38.429999999999993</v>
      </c>
    </row>
    <row r="3856" spans="1:14">
      <c r="A3856" s="33">
        <v>41414</v>
      </c>
      <c r="B3856" s="29">
        <v>2649</v>
      </c>
      <c r="C3856">
        <v>16</v>
      </c>
      <c r="D3856" s="34" t="s">
        <v>169</v>
      </c>
      <c r="E3856" s="34" t="s">
        <v>168</v>
      </c>
      <c r="F3856" s="35">
        <v>27.95</v>
      </c>
      <c r="G3856" s="36">
        <v>0</v>
      </c>
      <c r="H3856" s="35">
        <v>27.95</v>
      </c>
      <c r="I3856" s="35">
        <v>15.85</v>
      </c>
      <c r="J3856">
        <v>2</v>
      </c>
      <c r="K3856">
        <v>3015</v>
      </c>
      <c r="L3856" s="37">
        <f t="shared" si="180"/>
        <v>55.9</v>
      </c>
      <c r="M3856" s="35">
        <f t="shared" si="181"/>
        <v>0</v>
      </c>
      <c r="N3856" s="35">
        <f t="shared" si="182"/>
        <v>24.2</v>
      </c>
    </row>
    <row r="3857" spans="1:14">
      <c r="A3857" s="33">
        <v>41414</v>
      </c>
      <c r="B3857" s="29">
        <v>2650</v>
      </c>
      <c r="C3857">
        <v>23</v>
      </c>
      <c r="D3857" s="34" t="s">
        <v>170</v>
      </c>
      <c r="E3857" s="34" t="s">
        <v>168</v>
      </c>
      <c r="F3857" s="35">
        <v>2.95</v>
      </c>
      <c r="G3857" s="36">
        <v>0</v>
      </c>
      <c r="H3857" s="35">
        <v>2.95</v>
      </c>
      <c r="I3857" s="35">
        <v>1.68</v>
      </c>
      <c r="J3857">
        <v>7</v>
      </c>
      <c r="K3857">
        <v>3020</v>
      </c>
      <c r="L3857" s="37">
        <f t="shared" si="180"/>
        <v>20.650000000000002</v>
      </c>
      <c r="M3857" s="35">
        <f t="shared" si="181"/>
        <v>0</v>
      </c>
      <c r="N3857" s="35">
        <f t="shared" si="182"/>
        <v>8.8900000000000023</v>
      </c>
    </row>
    <row r="3858" spans="1:14">
      <c r="A3858" s="33">
        <v>41414</v>
      </c>
      <c r="B3858" s="29">
        <v>2651</v>
      </c>
      <c r="C3858">
        <v>20</v>
      </c>
      <c r="D3858" s="34" t="s">
        <v>169</v>
      </c>
      <c r="E3858" s="34" t="s">
        <v>168</v>
      </c>
      <c r="F3858" s="35">
        <v>16.95</v>
      </c>
      <c r="G3858" s="36">
        <v>0</v>
      </c>
      <c r="H3858" s="35">
        <v>16.95</v>
      </c>
      <c r="I3858" s="35">
        <v>6.76</v>
      </c>
      <c r="J3858">
        <v>13</v>
      </c>
      <c r="K3858">
        <v>3032</v>
      </c>
      <c r="L3858" s="37">
        <f t="shared" si="180"/>
        <v>220.35</v>
      </c>
      <c r="M3858" s="35">
        <f t="shared" si="181"/>
        <v>0</v>
      </c>
      <c r="N3858" s="35">
        <f t="shared" si="182"/>
        <v>132.47</v>
      </c>
    </row>
    <row r="3859" spans="1:14">
      <c r="A3859" s="33">
        <v>41414</v>
      </c>
      <c r="B3859" s="29">
        <v>2651</v>
      </c>
      <c r="C3859">
        <v>37</v>
      </c>
      <c r="D3859" s="34" t="s">
        <v>169</v>
      </c>
      <c r="E3859" s="34" t="s">
        <v>168</v>
      </c>
      <c r="F3859" s="35">
        <v>24.95</v>
      </c>
      <c r="G3859" s="36">
        <v>0</v>
      </c>
      <c r="H3859" s="35">
        <v>24.95</v>
      </c>
      <c r="I3859" s="35">
        <v>9.3800000000000008</v>
      </c>
      <c r="J3859">
        <v>5</v>
      </c>
      <c r="K3859">
        <v>3032</v>
      </c>
      <c r="L3859" s="37">
        <f t="shared" si="180"/>
        <v>124.75</v>
      </c>
      <c r="M3859" s="35">
        <f t="shared" si="181"/>
        <v>0</v>
      </c>
      <c r="N3859" s="35">
        <f t="shared" si="182"/>
        <v>77.849999999999994</v>
      </c>
    </row>
    <row r="3860" spans="1:14">
      <c r="A3860" s="33">
        <v>41414</v>
      </c>
      <c r="B3860" s="29">
        <v>2651</v>
      </c>
      <c r="C3860">
        <v>44</v>
      </c>
      <c r="D3860" s="34" t="s">
        <v>169</v>
      </c>
      <c r="E3860" s="34" t="s">
        <v>168</v>
      </c>
      <c r="F3860" s="35">
        <v>38.950000000000003</v>
      </c>
      <c r="G3860" s="36">
        <v>0</v>
      </c>
      <c r="H3860" s="35">
        <v>38.950000000000003</v>
      </c>
      <c r="I3860" s="35">
        <v>24.76</v>
      </c>
      <c r="J3860">
        <v>3</v>
      </c>
      <c r="K3860">
        <v>3032</v>
      </c>
      <c r="L3860" s="37">
        <f t="shared" si="180"/>
        <v>116.85000000000001</v>
      </c>
      <c r="M3860" s="35">
        <f t="shared" si="181"/>
        <v>0</v>
      </c>
      <c r="N3860" s="35">
        <f t="shared" si="182"/>
        <v>42.570000000000007</v>
      </c>
    </row>
    <row r="3861" spans="1:14">
      <c r="A3861" s="33">
        <v>41414</v>
      </c>
      <c r="B3861" s="29">
        <v>2652</v>
      </c>
      <c r="C3861">
        <v>28</v>
      </c>
      <c r="D3861" s="34" t="s">
        <v>170</v>
      </c>
      <c r="E3861" s="34" t="s">
        <v>168</v>
      </c>
      <c r="F3861" s="35">
        <v>0.95</v>
      </c>
      <c r="G3861" s="36">
        <v>0</v>
      </c>
      <c r="H3861" s="35">
        <v>0.95</v>
      </c>
      <c r="I3861" s="35">
        <v>0.5</v>
      </c>
      <c r="J3861">
        <v>8</v>
      </c>
      <c r="K3861">
        <v>3014</v>
      </c>
      <c r="L3861" s="37">
        <f t="shared" si="180"/>
        <v>7.6</v>
      </c>
      <c r="M3861" s="35">
        <f t="shared" si="181"/>
        <v>0</v>
      </c>
      <c r="N3861" s="35">
        <f t="shared" si="182"/>
        <v>3.5999999999999996</v>
      </c>
    </row>
    <row r="3862" spans="1:14">
      <c r="A3862" s="33">
        <v>41414</v>
      </c>
      <c r="B3862" s="29">
        <v>2653</v>
      </c>
      <c r="C3862">
        <v>24</v>
      </c>
      <c r="D3862" s="34" t="s">
        <v>169</v>
      </c>
      <c r="E3862" s="34" t="s">
        <v>168</v>
      </c>
      <c r="F3862" s="35">
        <v>27.95</v>
      </c>
      <c r="G3862" s="36">
        <v>0</v>
      </c>
      <c r="H3862" s="35">
        <v>27.95</v>
      </c>
      <c r="I3862" s="35">
        <v>16.8</v>
      </c>
      <c r="J3862">
        <v>16</v>
      </c>
      <c r="K3862">
        <v>3016</v>
      </c>
      <c r="L3862" s="37">
        <f t="shared" si="180"/>
        <v>447.2</v>
      </c>
      <c r="M3862" s="35">
        <f t="shared" si="181"/>
        <v>0</v>
      </c>
      <c r="N3862" s="35">
        <f t="shared" si="182"/>
        <v>178.39999999999998</v>
      </c>
    </row>
    <row r="3863" spans="1:14">
      <c r="A3863" s="33">
        <v>41414</v>
      </c>
      <c r="B3863" s="29">
        <v>2654</v>
      </c>
      <c r="C3863">
        <v>19</v>
      </c>
      <c r="D3863" s="34" t="s">
        <v>170</v>
      </c>
      <c r="E3863" s="34" t="s">
        <v>168</v>
      </c>
      <c r="F3863" s="35">
        <v>49.95</v>
      </c>
      <c r="G3863" s="36">
        <v>0</v>
      </c>
      <c r="H3863" s="35">
        <v>49.95</v>
      </c>
      <c r="I3863" s="35">
        <v>24.77</v>
      </c>
      <c r="J3863">
        <v>12</v>
      </c>
      <c r="K3863">
        <v>3020</v>
      </c>
      <c r="L3863" s="37">
        <f t="shared" si="180"/>
        <v>599.40000000000009</v>
      </c>
      <c r="M3863" s="35">
        <f t="shared" si="181"/>
        <v>0</v>
      </c>
      <c r="N3863" s="35">
        <f t="shared" si="182"/>
        <v>302.16000000000003</v>
      </c>
    </row>
    <row r="3864" spans="1:14">
      <c r="A3864" s="33">
        <v>41414</v>
      </c>
      <c r="B3864" s="29">
        <v>2655</v>
      </c>
      <c r="C3864">
        <v>11</v>
      </c>
      <c r="D3864" s="34" t="s">
        <v>167</v>
      </c>
      <c r="E3864" s="34" t="s">
        <v>168</v>
      </c>
      <c r="F3864" s="35">
        <v>65.95</v>
      </c>
      <c r="G3864" s="36">
        <v>0</v>
      </c>
      <c r="H3864" s="35">
        <v>65.95</v>
      </c>
      <c r="I3864" s="35">
        <v>37.97</v>
      </c>
      <c r="J3864">
        <v>5</v>
      </c>
      <c r="K3864">
        <v>3025</v>
      </c>
      <c r="L3864" s="37">
        <f t="shared" si="180"/>
        <v>329.75</v>
      </c>
      <c r="M3864" s="35">
        <f t="shared" si="181"/>
        <v>0</v>
      </c>
      <c r="N3864" s="35">
        <f t="shared" si="182"/>
        <v>139.90000000000003</v>
      </c>
    </row>
    <row r="3865" spans="1:14">
      <c r="A3865" s="33">
        <v>41414</v>
      </c>
      <c r="B3865" s="29">
        <v>2656</v>
      </c>
      <c r="C3865">
        <v>18</v>
      </c>
      <c r="D3865" s="34" t="s">
        <v>170</v>
      </c>
      <c r="E3865" s="34" t="s">
        <v>168</v>
      </c>
      <c r="F3865" s="35">
        <v>54.95</v>
      </c>
      <c r="G3865" s="36">
        <v>0</v>
      </c>
      <c r="H3865" s="35">
        <v>54.95</v>
      </c>
      <c r="I3865" s="35">
        <v>26.65</v>
      </c>
      <c r="J3865">
        <v>30</v>
      </c>
      <c r="K3865">
        <v>3010</v>
      </c>
      <c r="L3865" s="37">
        <f t="shared" si="180"/>
        <v>1648.5</v>
      </c>
      <c r="M3865" s="35">
        <f t="shared" si="181"/>
        <v>0</v>
      </c>
      <c r="N3865" s="35">
        <f t="shared" si="182"/>
        <v>849.00000000000011</v>
      </c>
    </row>
    <row r="3866" spans="1:14">
      <c r="A3866" s="33">
        <v>41414</v>
      </c>
      <c r="B3866" s="29">
        <v>2656</v>
      </c>
      <c r="C3866">
        <v>19</v>
      </c>
      <c r="D3866" s="34" t="s">
        <v>170</v>
      </c>
      <c r="E3866" s="34" t="s">
        <v>168</v>
      </c>
      <c r="F3866" s="35">
        <v>49.95</v>
      </c>
      <c r="G3866" s="36">
        <v>0</v>
      </c>
      <c r="H3866" s="35">
        <v>49.95</v>
      </c>
      <c r="I3866" s="35">
        <v>24.77</v>
      </c>
      <c r="J3866">
        <v>23</v>
      </c>
      <c r="K3866">
        <v>3010</v>
      </c>
      <c r="L3866" s="37">
        <f t="shared" si="180"/>
        <v>1148.8500000000001</v>
      </c>
      <c r="M3866" s="35">
        <f t="shared" si="181"/>
        <v>0</v>
      </c>
      <c r="N3866" s="35">
        <f t="shared" si="182"/>
        <v>579.1400000000001</v>
      </c>
    </row>
    <row r="3867" spans="1:14">
      <c r="A3867" s="33">
        <v>41414</v>
      </c>
      <c r="B3867" s="29">
        <v>2657</v>
      </c>
      <c r="C3867">
        <v>6</v>
      </c>
      <c r="D3867" s="34" t="s">
        <v>167</v>
      </c>
      <c r="E3867" s="34" t="s">
        <v>168</v>
      </c>
      <c r="F3867" s="35">
        <v>55.95</v>
      </c>
      <c r="G3867" s="36">
        <v>0</v>
      </c>
      <c r="H3867" s="35">
        <v>55.95</v>
      </c>
      <c r="I3867" s="35">
        <v>16.059999999999999</v>
      </c>
      <c r="J3867">
        <v>26</v>
      </c>
      <c r="K3867">
        <v>3016</v>
      </c>
      <c r="L3867" s="37">
        <f t="shared" si="180"/>
        <v>1454.7</v>
      </c>
      <c r="M3867" s="35">
        <f t="shared" si="181"/>
        <v>0</v>
      </c>
      <c r="N3867" s="35">
        <f t="shared" si="182"/>
        <v>1037.1400000000001</v>
      </c>
    </row>
    <row r="3868" spans="1:14">
      <c r="A3868" s="33">
        <v>41414</v>
      </c>
      <c r="B3868" s="29">
        <v>2658</v>
      </c>
      <c r="C3868">
        <v>18</v>
      </c>
      <c r="D3868" s="34" t="s">
        <v>169</v>
      </c>
      <c r="E3868" s="34" t="s">
        <v>168</v>
      </c>
      <c r="F3868" s="35">
        <v>54.95</v>
      </c>
      <c r="G3868" s="36">
        <v>0</v>
      </c>
      <c r="H3868" s="35">
        <v>54.95</v>
      </c>
      <c r="I3868" s="35">
        <v>26.65</v>
      </c>
      <c r="J3868">
        <v>1</v>
      </c>
      <c r="K3868">
        <v>3028</v>
      </c>
      <c r="L3868" s="37">
        <f t="shared" si="180"/>
        <v>54.95</v>
      </c>
      <c r="M3868" s="35">
        <f t="shared" si="181"/>
        <v>0</v>
      </c>
      <c r="N3868" s="35">
        <f t="shared" si="182"/>
        <v>28.300000000000004</v>
      </c>
    </row>
    <row r="3869" spans="1:14">
      <c r="A3869" s="33">
        <v>41414</v>
      </c>
      <c r="B3869" s="29">
        <v>2659</v>
      </c>
      <c r="C3869">
        <v>40</v>
      </c>
      <c r="D3869" s="34" t="s">
        <v>167</v>
      </c>
      <c r="E3869" s="34" t="s">
        <v>168</v>
      </c>
      <c r="F3869" s="35">
        <v>16.95</v>
      </c>
      <c r="G3869" s="36">
        <v>0</v>
      </c>
      <c r="H3869" s="35">
        <v>16.95</v>
      </c>
      <c r="I3869" s="35">
        <v>6.53</v>
      </c>
      <c r="J3869">
        <v>4</v>
      </c>
      <c r="K3869">
        <v>3016</v>
      </c>
      <c r="L3869" s="37">
        <f t="shared" si="180"/>
        <v>67.8</v>
      </c>
      <c r="M3869" s="35">
        <f t="shared" si="181"/>
        <v>0</v>
      </c>
      <c r="N3869" s="35">
        <f t="shared" si="182"/>
        <v>41.679999999999993</v>
      </c>
    </row>
    <row r="3870" spans="1:14">
      <c r="A3870" s="33">
        <v>41414</v>
      </c>
      <c r="B3870" s="29">
        <v>2660</v>
      </c>
      <c r="C3870">
        <v>25</v>
      </c>
      <c r="D3870" s="34" t="s">
        <v>170</v>
      </c>
      <c r="E3870" s="34" t="s">
        <v>168</v>
      </c>
      <c r="F3870" s="35">
        <v>0.95</v>
      </c>
      <c r="G3870" s="36">
        <v>0</v>
      </c>
      <c r="H3870" s="35">
        <v>0.95</v>
      </c>
      <c r="I3870" s="35">
        <v>0.35</v>
      </c>
      <c r="J3870">
        <v>4</v>
      </c>
      <c r="K3870">
        <v>3025</v>
      </c>
      <c r="L3870" s="37">
        <f t="shared" si="180"/>
        <v>3.8</v>
      </c>
      <c r="M3870" s="35">
        <f t="shared" si="181"/>
        <v>0</v>
      </c>
      <c r="N3870" s="35">
        <f t="shared" si="182"/>
        <v>2.4</v>
      </c>
    </row>
    <row r="3871" spans="1:14">
      <c r="A3871" s="33">
        <v>41414</v>
      </c>
      <c r="B3871" s="29">
        <v>2661</v>
      </c>
      <c r="C3871">
        <v>22</v>
      </c>
      <c r="D3871" s="34" t="s">
        <v>167</v>
      </c>
      <c r="E3871" s="34" t="s">
        <v>168</v>
      </c>
      <c r="F3871" s="35">
        <v>0.95</v>
      </c>
      <c r="G3871" s="36">
        <v>0</v>
      </c>
      <c r="H3871" s="35">
        <v>0.95</v>
      </c>
      <c r="I3871" s="35">
        <v>0.56999999999999995</v>
      </c>
      <c r="J3871">
        <v>16</v>
      </c>
      <c r="K3871">
        <v>3024</v>
      </c>
      <c r="L3871" s="37">
        <f t="shared" si="180"/>
        <v>15.2</v>
      </c>
      <c r="M3871" s="35">
        <f t="shared" si="181"/>
        <v>0</v>
      </c>
      <c r="N3871" s="35">
        <f t="shared" si="182"/>
        <v>6.08</v>
      </c>
    </row>
    <row r="3872" spans="1:14">
      <c r="A3872" s="33">
        <v>41414</v>
      </c>
      <c r="B3872" s="29">
        <v>2661</v>
      </c>
      <c r="C3872">
        <v>20</v>
      </c>
      <c r="D3872" s="34" t="s">
        <v>167</v>
      </c>
      <c r="E3872" s="34" t="s">
        <v>168</v>
      </c>
      <c r="F3872" s="35">
        <v>16.95</v>
      </c>
      <c r="G3872" s="36">
        <v>0</v>
      </c>
      <c r="H3872" s="35">
        <v>16.95</v>
      </c>
      <c r="I3872" s="35">
        <v>6.76</v>
      </c>
      <c r="J3872">
        <v>12</v>
      </c>
      <c r="K3872">
        <v>3024</v>
      </c>
      <c r="L3872" s="37">
        <f t="shared" si="180"/>
        <v>203.39999999999998</v>
      </c>
      <c r="M3872" s="35">
        <f t="shared" si="181"/>
        <v>0</v>
      </c>
      <c r="N3872" s="35">
        <f t="shared" si="182"/>
        <v>122.28</v>
      </c>
    </row>
    <row r="3873" spans="1:14">
      <c r="A3873" s="33">
        <v>41414</v>
      </c>
      <c r="B3873" s="29">
        <v>2661</v>
      </c>
      <c r="C3873">
        <v>5</v>
      </c>
      <c r="D3873" s="34" t="s">
        <v>167</v>
      </c>
      <c r="E3873" s="34" t="s">
        <v>168</v>
      </c>
      <c r="F3873" s="35">
        <v>24.95</v>
      </c>
      <c r="G3873" s="36">
        <v>0</v>
      </c>
      <c r="H3873" s="35">
        <v>24.95</v>
      </c>
      <c r="I3873" s="35">
        <v>12.27</v>
      </c>
      <c r="J3873">
        <v>1</v>
      </c>
      <c r="K3873">
        <v>3024</v>
      </c>
      <c r="L3873" s="37">
        <f t="shared" si="180"/>
        <v>24.95</v>
      </c>
      <c r="M3873" s="35">
        <f t="shared" si="181"/>
        <v>0</v>
      </c>
      <c r="N3873" s="35">
        <f t="shared" si="182"/>
        <v>12.68</v>
      </c>
    </row>
    <row r="3874" spans="1:14">
      <c r="A3874" s="33">
        <v>41414</v>
      </c>
      <c r="B3874" s="29">
        <v>2662</v>
      </c>
      <c r="C3874">
        <v>42</v>
      </c>
      <c r="D3874" s="34" t="s">
        <v>170</v>
      </c>
      <c r="E3874" s="34" t="s">
        <v>168</v>
      </c>
      <c r="F3874" s="35">
        <v>35.950000000000003</v>
      </c>
      <c r="G3874" s="36">
        <v>0</v>
      </c>
      <c r="H3874" s="35">
        <v>35.950000000000003</v>
      </c>
      <c r="I3874" s="35">
        <v>20.25</v>
      </c>
      <c r="J3874">
        <v>1</v>
      </c>
      <c r="K3874">
        <v>3019</v>
      </c>
      <c r="L3874" s="37">
        <f t="shared" si="180"/>
        <v>35.950000000000003</v>
      </c>
      <c r="M3874" s="35">
        <f t="shared" si="181"/>
        <v>0</v>
      </c>
      <c r="N3874" s="35">
        <f t="shared" si="182"/>
        <v>15.700000000000003</v>
      </c>
    </row>
    <row r="3875" spans="1:14">
      <c r="A3875" s="33">
        <v>41414</v>
      </c>
      <c r="B3875" s="29">
        <v>2663</v>
      </c>
      <c r="C3875">
        <v>34</v>
      </c>
      <c r="D3875" s="34" t="s">
        <v>169</v>
      </c>
      <c r="E3875" s="34" t="s">
        <v>168</v>
      </c>
      <c r="F3875" s="35">
        <v>37.950000000000003</v>
      </c>
      <c r="G3875" s="36">
        <v>0</v>
      </c>
      <c r="H3875" s="35">
        <v>37.950000000000003</v>
      </c>
      <c r="I3875" s="35">
        <v>15.35</v>
      </c>
      <c r="J3875">
        <v>9</v>
      </c>
      <c r="K3875">
        <v>3031</v>
      </c>
      <c r="L3875" s="37">
        <f t="shared" si="180"/>
        <v>341.55</v>
      </c>
      <c r="M3875" s="35">
        <f t="shared" si="181"/>
        <v>0</v>
      </c>
      <c r="N3875" s="35">
        <f t="shared" si="182"/>
        <v>203.4</v>
      </c>
    </row>
    <row r="3876" spans="1:14">
      <c r="A3876" s="33">
        <v>41414</v>
      </c>
      <c r="B3876" s="29">
        <v>2664</v>
      </c>
      <c r="C3876">
        <v>11</v>
      </c>
      <c r="D3876" s="34" t="s">
        <v>170</v>
      </c>
      <c r="E3876" s="34" t="s">
        <v>168</v>
      </c>
      <c r="F3876" s="35">
        <v>65.95</v>
      </c>
      <c r="G3876" s="36">
        <v>0.1</v>
      </c>
      <c r="H3876" s="35">
        <v>59.36</v>
      </c>
      <c r="I3876" s="35">
        <v>37.97</v>
      </c>
      <c r="J3876">
        <v>13</v>
      </c>
      <c r="K3876">
        <v>3016</v>
      </c>
      <c r="L3876" s="37">
        <f t="shared" si="180"/>
        <v>771.68</v>
      </c>
      <c r="M3876" s="35">
        <f t="shared" si="181"/>
        <v>6.5900000000000034</v>
      </c>
      <c r="N3876" s="35">
        <f t="shared" si="182"/>
        <v>278.07</v>
      </c>
    </row>
    <row r="3877" spans="1:14">
      <c r="A3877" s="33">
        <v>41414</v>
      </c>
      <c r="B3877" s="29">
        <v>2665</v>
      </c>
      <c r="C3877">
        <v>25</v>
      </c>
      <c r="D3877" s="34" t="s">
        <v>167</v>
      </c>
      <c r="E3877" s="34" t="s">
        <v>168</v>
      </c>
      <c r="F3877" s="35">
        <v>0.95</v>
      </c>
      <c r="G3877" s="36">
        <v>0.1</v>
      </c>
      <c r="H3877" s="35">
        <v>0.86</v>
      </c>
      <c r="I3877" s="35">
        <v>0.35</v>
      </c>
      <c r="J3877">
        <v>4</v>
      </c>
      <c r="K3877">
        <v>3014</v>
      </c>
      <c r="L3877" s="37">
        <f t="shared" si="180"/>
        <v>3.44</v>
      </c>
      <c r="M3877" s="35">
        <f t="shared" si="181"/>
        <v>8.9999999999999969E-2</v>
      </c>
      <c r="N3877" s="35">
        <f t="shared" si="182"/>
        <v>2.04</v>
      </c>
    </row>
    <row r="3878" spans="1:14">
      <c r="A3878" s="33">
        <v>41414</v>
      </c>
      <c r="B3878" s="29">
        <v>2666</v>
      </c>
      <c r="C3878">
        <v>18</v>
      </c>
      <c r="D3878" s="34" t="s">
        <v>169</v>
      </c>
      <c r="E3878" s="34" t="s">
        <v>168</v>
      </c>
      <c r="F3878" s="35">
        <v>54.95</v>
      </c>
      <c r="G3878" s="36">
        <v>0</v>
      </c>
      <c r="H3878" s="35">
        <v>54.95</v>
      </c>
      <c r="I3878" s="35">
        <v>26.65</v>
      </c>
      <c r="J3878">
        <v>17</v>
      </c>
      <c r="K3878">
        <v>3032</v>
      </c>
      <c r="L3878" s="37">
        <f t="shared" si="180"/>
        <v>934.15000000000009</v>
      </c>
      <c r="M3878" s="35">
        <f t="shared" si="181"/>
        <v>0</v>
      </c>
      <c r="N3878" s="35">
        <f t="shared" si="182"/>
        <v>481.10000000000008</v>
      </c>
    </row>
    <row r="3879" spans="1:14">
      <c r="A3879" s="33">
        <v>41414</v>
      </c>
      <c r="B3879" s="29">
        <v>2667</v>
      </c>
      <c r="C3879">
        <v>9</v>
      </c>
      <c r="D3879" s="34" t="s">
        <v>167</v>
      </c>
      <c r="E3879" s="34" t="s">
        <v>168</v>
      </c>
      <c r="F3879" s="35">
        <v>48.95</v>
      </c>
      <c r="G3879" s="36">
        <v>0</v>
      </c>
      <c r="H3879" s="35">
        <v>48.95</v>
      </c>
      <c r="I3879" s="35">
        <v>24.52</v>
      </c>
      <c r="J3879">
        <v>26</v>
      </c>
      <c r="K3879">
        <v>3018</v>
      </c>
      <c r="L3879" s="37">
        <f t="shared" si="180"/>
        <v>1272.7</v>
      </c>
      <c r="M3879" s="35">
        <f t="shared" si="181"/>
        <v>0</v>
      </c>
      <c r="N3879" s="35">
        <f t="shared" si="182"/>
        <v>635.18000000000006</v>
      </c>
    </row>
    <row r="3880" spans="1:14">
      <c r="A3880" s="33">
        <v>41414</v>
      </c>
      <c r="B3880" s="29">
        <v>2668</v>
      </c>
      <c r="C3880">
        <v>50</v>
      </c>
      <c r="D3880" s="34" t="s">
        <v>169</v>
      </c>
      <c r="E3880" s="34" t="s">
        <v>168</v>
      </c>
      <c r="F3880" s="35">
        <v>24.95</v>
      </c>
      <c r="G3880" s="36">
        <v>0</v>
      </c>
      <c r="H3880" s="35">
        <v>24.95</v>
      </c>
      <c r="I3880" s="35">
        <v>12.14</v>
      </c>
      <c r="J3880">
        <v>2</v>
      </c>
      <c r="K3880">
        <v>3027</v>
      </c>
      <c r="L3880" s="37">
        <f t="shared" si="180"/>
        <v>49.9</v>
      </c>
      <c r="M3880" s="35">
        <f t="shared" si="181"/>
        <v>0</v>
      </c>
      <c r="N3880" s="35">
        <f t="shared" si="182"/>
        <v>25.619999999999997</v>
      </c>
    </row>
    <row r="3881" spans="1:14">
      <c r="A3881" s="33">
        <v>41414</v>
      </c>
      <c r="B3881" s="29">
        <v>2669</v>
      </c>
      <c r="C3881">
        <v>35</v>
      </c>
      <c r="D3881" s="34" t="s">
        <v>169</v>
      </c>
      <c r="E3881" s="34" t="s">
        <v>168</v>
      </c>
      <c r="F3881" s="35">
        <v>0.95</v>
      </c>
      <c r="G3881" s="36">
        <v>0.1</v>
      </c>
      <c r="H3881" s="35">
        <v>0.86</v>
      </c>
      <c r="I3881" s="35">
        <v>0.47</v>
      </c>
      <c r="J3881">
        <v>19</v>
      </c>
      <c r="K3881">
        <v>3016</v>
      </c>
      <c r="L3881" s="37">
        <f t="shared" si="180"/>
        <v>16.34</v>
      </c>
      <c r="M3881" s="35">
        <f t="shared" si="181"/>
        <v>8.9999999999999969E-2</v>
      </c>
      <c r="N3881" s="35">
        <f t="shared" si="182"/>
        <v>7.41</v>
      </c>
    </row>
    <row r="3882" spans="1:14">
      <c r="A3882" s="33">
        <v>41414</v>
      </c>
      <c r="B3882" s="29">
        <v>2670</v>
      </c>
      <c r="C3882">
        <v>13</v>
      </c>
      <c r="D3882" s="34" t="s">
        <v>167</v>
      </c>
      <c r="E3882" s="34" t="s">
        <v>168</v>
      </c>
      <c r="F3882" s="35">
        <v>26.95</v>
      </c>
      <c r="G3882" s="36">
        <v>0</v>
      </c>
      <c r="H3882" s="35">
        <v>26.95</v>
      </c>
      <c r="I3882" s="35">
        <v>13.26</v>
      </c>
      <c r="J3882">
        <v>15</v>
      </c>
      <c r="K3882">
        <v>3028</v>
      </c>
      <c r="L3882" s="37">
        <f t="shared" si="180"/>
        <v>404.25</v>
      </c>
      <c r="M3882" s="35">
        <f t="shared" si="181"/>
        <v>0</v>
      </c>
      <c r="N3882" s="35">
        <f t="shared" si="182"/>
        <v>205.35</v>
      </c>
    </row>
    <row r="3883" spans="1:14">
      <c r="A3883" s="33">
        <v>41414</v>
      </c>
      <c r="B3883" s="29">
        <v>2671</v>
      </c>
      <c r="C3883">
        <v>25</v>
      </c>
      <c r="D3883" s="34" t="s">
        <v>170</v>
      </c>
      <c r="E3883" s="34" t="s">
        <v>168</v>
      </c>
      <c r="F3883" s="35">
        <v>0.95</v>
      </c>
      <c r="G3883" s="36">
        <v>0</v>
      </c>
      <c r="H3883" s="35">
        <v>0.95</v>
      </c>
      <c r="I3883" s="35">
        <v>0.35</v>
      </c>
      <c r="J3883">
        <v>17</v>
      </c>
      <c r="K3883">
        <v>3032</v>
      </c>
      <c r="L3883" s="37">
        <f t="shared" si="180"/>
        <v>16.149999999999999</v>
      </c>
      <c r="M3883" s="35">
        <f t="shared" si="181"/>
        <v>0</v>
      </c>
      <c r="N3883" s="35">
        <f t="shared" si="182"/>
        <v>10.199999999999999</v>
      </c>
    </row>
    <row r="3884" spans="1:14">
      <c r="A3884" s="33">
        <v>41414</v>
      </c>
      <c r="B3884" s="29">
        <v>2672</v>
      </c>
      <c r="C3884">
        <v>2</v>
      </c>
      <c r="D3884" s="34" t="s">
        <v>167</v>
      </c>
      <c r="E3884" s="34" t="s">
        <v>168</v>
      </c>
      <c r="F3884" s="35">
        <v>44.95</v>
      </c>
      <c r="G3884" s="36">
        <v>0.1</v>
      </c>
      <c r="H3884" s="35">
        <v>40.46</v>
      </c>
      <c r="I3884" s="35">
        <v>27.95</v>
      </c>
      <c r="J3884">
        <v>4</v>
      </c>
      <c r="K3884">
        <v>3016</v>
      </c>
      <c r="L3884" s="37">
        <f t="shared" si="180"/>
        <v>161.84</v>
      </c>
      <c r="M3884" s="35">
        <f t="shared" si="181"/>
        <v>4.490000000000002</v>
      </c>
      <c r="N3884" s="35">
        <f t="shared" si="182"/>
        <v>50.040000000000006</v>
      </c>
    </row>
    <row r="3885" spans="1:14">
      <c r="A3885" s="33">
        <v>41414</v>
      </c>
      <c r="B3885" s="29">
        <v>2673</v>
      </c>
      <c r="C3885">
        <v>33</v>
      </c>
      <c r="D3885" s="34" t="s">
        <v>169</v>
      </c>
      <c r="E3885" s="34" t="s">
        <v>168</v>
      </c>
      <c r="F3885" s="35">
        <v>19.95</v>
      </c>
      <c r="G3885" s="36">
        <v>0</v>
      </c>
      <c r="H3885" s="35">
        <v>19.95</v>
      </c>
      <c r="I3885" s="35">
        <v>9.7799999999999994</v>
      </c>
      <c r="J3885">
        <v>3</v>
      </c>
      <c r="K3885">
        <v>3023</v>
      </c>
      <c r="L3885" s="37">
        <f t="shared" si="180"/>
        <v>59.849999999999994</v>
      </c>
      <c r="M3885" s="35">
        <f t="shared" si="181"/>
        <v>0</v>
      </c>
      <c r="N3885" s="35">
        <f t="shared" si="182"/>
        <v>30.509999999999998</v>
      </c>
    </row>
    <row r="3886" spans="1:14">
      <c r="A3886" s="33">
        <v>41414</v>
      </c>
      <c r="B3886" s="29">
        <v>2674</v>
      </c>
      <c r="C3886">
        <v>13</v>
      </c>
      <c r="D3886" s="34" t="s">
        <v>170</v>
      </c>
      <c r="E3886" s="34" t="s">
        <v>168</v>
      </c>
      <c r="F3886" s="35">
        <v>26.95</v>
      </c>
      <c r="G3886" s="36">
        <v>0</v>
      </c>
      <c r="H3886" s="35">
        <v>26.95</v>
      </c>
      <c r="I3886" s="35">
        <v>13.26</v>
      </c>
      <c r="J3886">
        <v>13</v>
      </c>
      <c r="K3886">
        <v>3017</v>
      </c>
      <c r="L3886" s="37">
        <f t="shared" si="180"/>
        <v>350.34999999999997</v>
      </c>
      <c r="M3886" s="35">
        <f t="shared" si="181"/>
        <v>0</v>
      </c>
      <c r="N3886" s="35">
        <f t="shared" si="182"/>
        <v>177.97</v>
      </c>
    </row>
    <row r="3887" spans="1:14">
      <c r="A3887" s="33">
        <v>41414</v>
      </c>
      <c r="B3887" s="29">
        <v>2675</v>
      </c>
      <c r="C3887">
        <v>49</v>
      </c>
      <c r="D3887" s="34" t="s">
        <v>170</v>
      </c>
      <c r="E3887" s="34" t="s">
        <v>168</v>
      </c>
      <c r="F3887" s="35">
        <v>63.95</v>
      </c>
      <c r="G3887" s="36">
        <v>0</v>
      </c>
      <c r="H3887" s="35">
        <v>63.95</v>
      </c>
      <c r="I3887" s="35">
        <v>27.1</v>
      </c>
      <c r="J3887">
        <v>2</v>
      </c>
      <c r="K3887">
        <v>3032</v>
      </c>
      <c r="L3887" s="37">
        <f t="shared" si="180"/>
        <v>127.9</v>
      </c>
      <c r="M3887" s="35">
        <f t="shared" si="181"/>
        <v>0</v>
      </c>
      <c r="N3887" s="35">
        <f t="shared" si="182"/>
        <v>73.7</v>
      </c>
    </row>
    <row r="3888" spans="1:14">
      <c r="A3888" s="33">
        <v>41414</v>
      </c>
      <c r="B3888" s="29">
        <v>2675</v>
      </c>
      <c r="C3888">
        <v>23</v>
      </c>
      <c r="D3888" s="34" t="s">
        <v>170</v>
      </c>
      <c r="E3888" s="34" t="s">
        <v>168</v>
      </c>
      <c r="F3888" s="35">
        <v>2.95</v>
      </c>
      <c r="G3888" s="36">
        <v>0</v>
      </c>
      <c r="H3888" s="35">
        <v>2.95</v>
      </c>
      <c r="I3888" s="35">
        <v>1.68</v>
      </c>
      <c r="J3888">
        <v>7</v>
      </c>
      <c r="K3888">
        <v>3032</v>
      </c>
      <c r="L3888" s="37">
        <f t="shared" si="180"/>
        <v>20.650000000000002</v>
      </c>
      <c r="M3888" s="35">
        <f t="shared" si="181"/>
        <v>0</v>
      </c>
      <c r="N3888" s="35">
        <f t="shared" si="182"/>
        <v>8.8900000000000023</v>
      </c>
    </row>
    <row r="3889" spans="1:14">
      <c r="A3889" s="33">
        <v>41414</v>
      </c>
      <c r="B3889" s="29">
        <v>2676</v>
      </c>
      <c r="C3889">
        <v>17</v>
      </c>
      <c r="D3889" s="34" t="s">
        <v>167</v>
      </c>
      <c r="E3889" s="34" t="s">
        <v>168</v>
      </c>
      <c r="F3889" s="35">
        <v>49.95</v>
      </c>
      <c r="G3889" s="36">
        <v>0</v>
      </c>
      <c r="H3889" s="35">
        <v>49.95</v>
      </c>
      <c r="I3889" s="35">
        <v>23.93</v>
      </c>
      <c r="J3889">
        <v>3</v>
      </c>
      <c r="K3889">
        <v>3027</v>
      </c>
      <c r="L3889" s="37">
        <f t="shared" si="180"/>
        <v>149.85000000000002</v>
      </c>
      <c r="M3889" s="35">
        <f t="shared" si="181"/>
        <v>0</v>
      </c>
      <c r="N3889" s="35">
        <f t="shared" si="182"/>
        <v>78.06</v>
      </c>
    </row>
    <row r="3890" spans="1:14">
      <c r="A3890" s="33">
        <v>41414</v>
      </c>
      <c r="B3890" s="29">
        <v>2677</v>
      </c>
      <c r="C3890">
        <v>48</v>
      </c>
      <c r="D3890" s="34" t="s">
        <v>170</v>
      </c>
      <c r="E3890" s="34" t="s">
        <v>168</v>
      </c>
      <c r="F3890" s="35">
        <v>3.95</v>
      </c>
      <c r="G3890" s="36">
        <v>0.1</v>
      </c>
      <c r="H3890" s="35">
        <v>3.56</v>
      </c>
      <c r="I3890" s="35">
        <v>1.43</v>
      </c>
      <c r="J3890">
        <v>4</v>
      </c>
      <c r="K3890">
        <v>3013</v>
      </c>
      <c r="L3890" s="37">
        <f t="shared" si="180"/>
        <v>14.24</v>
      </c>
      <c r="M3890" s="35">
        <f t="shared" si="181"/>
        <v>0.39000000000000012</v>
      </c>
      <c r="N3890" s="35">
        <f t="shared" si="182"/>
        <v>8.52</v>
      </c>
    </row>
    <row r="3891" spans="1:14">
      <c r="A3891" s="33">
        <v>41414</v>
      </c>
      <c r="B3891" s="29">
        <v>2677</v>
      </c>
      <c r="C3891">
        <v>14</v>
      </c>
      <c r="D3891" s="34" t="s">
        <v>170</v>
      </c>
      <c r="E3891" s="34" t="s">
        <v>168</v>
      </c>
      <c r="F3891" s="35">
        <v>31.95</v>
      </c>
      <c r="G3891" s="36">
        <v>0.2</v>
      </c>
      <c r="H3891" s="35">
        <v>25.56</v>
      </c>
      <c r="I3891" s="35">
        <v>17.38</v>
      </c>
      <c r="J3891">
        <v>1</v>
      </c>
      <c r="K3891">
        <v>3013</v>
      </c>
      <c r="L3891" s="37">
        <f t="shared" si="180"/>
        <v>25.56</v>
      </c>
      <c r="M3891" s="35">
        <f t="shared" si="181"/>
        <v>6.3900000000000006</v>
      </c>
      <c r="N3891" s="35">
        <f t="shared" si="182"/>
        <v>8.18</v>
      </c>
    </row>
    <row r="3892" spans="1:14">
      <c r="A3892" s="33">
        <v>41414</v>
      </c>
      <c r="B3892" s="29">
        <v>2678</v>
      </c>
      <c r="C3892">
        <v>45</v>
      </c>
      <c r="D3892" s="34" t="s">
        <v>170</v>
      </c>
      <c r="E3892" s="34" t="s">
        <v>168</v>
      </c>
      <c r="F3892" s="35">
        <v>38.950000000000003</v>
      </c>
      <c r="G3892" s="36">
        <v>0</v>
      </c>
      <c r="H3892" s="35">
        <v>38.950000000000003</v>
      </c>
      <c r="I3892" s="35">
        <v>22.33</v>
      </c>
      <c r="J3892">
        <v>4</v>
      </c>
      <c r="K3892">
        <v>3017</v>
      </c>
      <c r="L3892" s="37">
        <f t="shared" si="180"/>
        <v>155.80000000000001</v>
      </c>
      <c r="M3892" s="35">
        <f t="shared" si="181"/>
        <v>0</v>
      </c>
      <c r="N3892" s="35">
        <f t="shared" si="182"/>
        <v>66.480000000000018</v>
      </c>
    </row>
    <row r="3893" spans="1:14">
      <c r="A3893" s="33">
        <v>41414</v>
      </c>
      <c r="B3893" s="29">
        <v>2679</v>
      </c>
      <c r="C3893">
        <v>14</v>
      </c>
      <c r="D3893" s="34" t="s">
        <v>169</v>
      </c>
      <c r="E3893" s="34" t="s">
        <v>168</v>
      </c>
      <c r="F3893" s="35">
        <v>31.95</v>
      </c>
      <c r="G3893" s="36">
        <v>0</v>
      </c>
      <c r="H3893" s="35">
        <v>31.95</v>
      </c>
      <c r="I3893" s="35">
        <v>17.38</v>
      </c>
      <c r="J3893">
        <v>4</v>
      </c>
      <c r="K3893">
        <v>3027</v>
      </c>
      <c r="L3893" s="37">
        <f t="shared" si="180"/>
        <v>127.8</v>
      </c>
      <c r="M3893" s="35">
        <f t="shared" si="181"/>
        <v>0</v>
      </c>
      <c r="N3893" s="35">
        <f t="shared" si="182"/>
        <v>58.28</v>
      </c>
    </row>
    <row r="3894" spans="1:14">
      <c r="A3894" s="33">
        <v>41414</v>
      </c>
      <c r="B3894" s="29">
        <v>2679</v>
      </c>
      <c r="C3894">
        <v>20</v>
      </c>
      <c r="D3894" s="34" t="s">
        <v>169</v>
      </c>
      <c r="E3894" s="34" t="s">
        <v>168</v>
      </c>
      <c r="F3894" s="35">
        <v>16.95</v>
      </c>
      <c r="G3894" s="36">
        <v>0</v>
      </c>
      <c r="H3894" s="35">
        <v>16.95</v>
      </c>
      <c r="I3894" s="35">
        <v>6.76</v>
      </c>
      <c r="J3894">
        <v>7</v>
      </c>
      <c r="K3894">
        <v>3027</v>
      </c>
      <c r="L3894" s="37">
        <f t="shared" si="180"/>
        <v>118.64999999999999</v>
      </c>
      <c r="M3894" s="35">
        <f t="shared" si="181"/>
        <v>0</v>
      </c>
      <c r="N3894" s="35">
        <f t="shared" si="182"/>
        <v>71.33</v>
      </c>
    </row>
    <row r="3895" spans="1:14">
      <c r="A3895" s="33">
        <v>41414</v>
      </c>
      <c r="B3895" s="29">
        <v>2679</v>
      </c>
      <c r="C3895">
        <v>21</v>
      </c>
      <c r="D3895" s="34" t="s">
        <v>169</v>
      </c>
      <c r="E3895" s="34" t="s">
        <v>168</v>
      </c>
      <c r="F3895" s="35">
        <v>26.95</v>
      </c>
      <c r="G3895" s="36">
        <v>0.1</v>
      </c>
      <c r="H3895" s="35">
        <v>24.26</v>
      </c>
      <c r="I3895" s="35">
        <v>12.42</v>
      </c>
      <c r="J3895">
        <v>3</v>
      </c>
      <c r="K3895">
        <v>3027</v>
      </c>
      <c r="L3895" s="37">
        <f t="shared" si="180"/>
        <v>72.78</v>
      </c>
      <c r="M3895" s="35">
        <f t="shared" si="181"/>
        <v>2.6899999999999977</v>
      </c>
      <c r="N3895" s="35">
        <f t="shared" si="182"/>
        <v>35.520000000000003</v>
      </c>
    </row>
    <row r="3896" spans="1:14">
      <c r="A3896" s="33">
        <v>41414</v>
      </c>
      <c r="B3896" s="29">
        <v>2679</v>
      </c>
      <c r="C3896">
        <v>33</v>
      </c>
      <c r="D3896" s="34" t="s">
        <v>169</v>
      </c>
      <c r="E3896" s="34" t="s">
        <v>168</v>
      </c>
      <c r="F3896" s="35">
        <v>19.95</v>
      </c>
      <c r="G3896" s="36">
        <v>0</v>
      </c>
      <c r="H3896" s="35">
        <v>19.95</v>
      </c>
      <c r="I3896" s="35">
        <v>9.7799999999999994</v>
      </c>
      <c r="J3896">
        <v>16</v>
      </c>
      <c r="K3896">
        <v>3027</v>
      </c>
      <c r="L3896" s="37">
        <f t="shared" si="180"/>
        <v>319.2</v>
      </c>
      <c r="M3896" s="35">
        <f t="shared" si="181"/>
        <v>0</v>
      </c>
      <c r="N3896" s="35">
        <f t="shared" si="182"/>
        <v>162.72</v>
      </c>
    </row>
    <row r="3897" spans="1:14">
      <c r="A3897" s="33">
        <v>41414</v>
      </c>
      <c r="B3897" s="29">
        <v>2680</v>
      </c>
      <c r="C3897">
        <v>41</v>
      </c>
      <c r="D3897" s="34" t="s">
        <v>167</v>
      </c>
      <c r="E3897" s="34" t="s">
        <v>168</v>
      </c>
      <c r="F3897" s="35">
        <v>18.95</v>
      </c>
      <c r="G3897" s="36">
        <v>0</v>
      </c>
      <c r="H3897" s="35">
        <v>18.95</v>
      </c>
      <c r="I3897" s="35">
        <v>9.98</v>
      </c>
      <c r="J3897">
        <v>20</v>
      </c>
      <c r="K3897">
        <v>3029</v>
      </c>
      <c r="L3897" s="37">
        <f t="shared" si="180"/>
        <v>379</v>
      </c>
      <c r="M3897" s="35">
        <f t="shared" si="181"/>
        <v>0</v>
      </c>
      <c r="N3897" s="35">
        <f t="shared" si="182"/>
        <v>179.39999999999998</v>
      </c>
    </row>
    <row r="3898" spans="1:14">
      <c r="A3898" s="33">
        <v>41414</v>
      </c>
      <c r="B3898" s="29">
        <v>2681</v>
      </c>
      <c r="C3898">
        <v>16</v>
      </c>
      <c r="D3898" s="34" t="s">
        <v>170</v>
      </c>
      <c r="E3898" s="34" t="s">
        <v>168</v>
      </c>
      <c r="F3898" s="35">
        <v>27.95</v>
      </c>
      <c r="G3898" s="36">
        <v>0</v>
      </c>
      <c r="H3898" s="35">
        <v>27.95</v>
      </c>
      <c r="I3898" s="35">
        <v>15.85</v>
      </c>
      <c r="J3898">
        <v>4</v>
      </c>
      <c r="K3898">
        <v>3012</v>
      </c>
      <c r="L3898" s="37">
        <f t="shared" si="180"/>
        <v>111.8</v>
      </c>
      <c r="M3898" s="35">
        <f t="shared" si="181"/>
        <v>0</v>
      </c>
      <c r="N3898" s="35">
        <f t="shared" si="182"/>
        <v>48.4</v>
      </c>
    </row>
    <row r="3899" spans="1:14">
      <c r="A3899" s="33">
        <v>41414</v>
      </c>
      <c r="B3899" s="29">
        <v>2682</v>
      </c>
      <c r="C3899">
        <v>18</v>
      </c>
      <c r="D3899" s="34" t="s">
        <v>169</v>
      </c>
      <c r="E3899" s="34" t="s">
        <v>168</v>
      </c>
      <c r="F3899" s="35">
        <v>54.95</v>
      </c>
      <c r="G3899" s="36">
        <v>0</v>
      </c>
      <c r="H3899" s="35">
        <v>54.95</v>
      </c>
      <c r="I3899" s="35">
        <v>26.65</v>
      </c>
      <c r="J3899">
        <v>14</v>
      </c>
      <c r="K3899">
        <v>3016</v>
      </c>
      <c r="L3899" s="37">
        <f t="shared" si="180"/>
        <v>769.30000000000007</v>
      </c>
      <c r="M3899" s="35">
        <f t="shared" si="181"/>
        <v>0</v>
      </c>
      <c r="N3899" s="35">
        <f t="shared" si="182"/>
        <v>396.20000000000005</v>
      </c>
    </row>
    <row r="3900" spans="1:14">
      <c r="A3900" s="33">
        <v>41414</v>
      </c>
      <c r="B3900" s="29">
        <v>2683</v>
      </c>
      <c r="C3900">
        <v>27</v>
      </c>
      <c r="D3900" s="34" t="s">
        <v>170</v>
      </c>
      <c r="E3900" s="34" t="s">
        <v>168</v>
      </c>
      <c r="F3900" s="35">
        <v>4.95</v>
      </c>
      <c r="G3900" s="36">
        <v>0</v>
      </c>
      <c r="H3900" s="35">
        <v>4.95</v>
      </c>
      <c r="I3900" s="35">
        <v>1.82</v>
      </c>
      <c r="J3900">
        <v>4</v>
      </c>
      <c r="K3900">
        <v>3012</v>
      </c>
      <c r="L3900" s="37">
        <f t="shared" si="180"/>
        <v>19.8</v>
      </c>
      <c r="M3900" s="35">
        <f t="shared" si="181"/>
        <v>0</v>
      </c>
      <c r="N3900" s="35">
        <f t="shared" si="182"/>
        <v>12.52</v>
      </c>
    </row>
    <row r="3901" spans="1:14">
      <c r="A3901" s="33">
        <v>41414</v>
      </c>
      <c r="B3901" s="29">
        <v>2684</v>
      </c>
      <c r="C3901">
        <v>28</v>
      </c>
      <c r="D3901" s="34" t="s">
        <v>170</v>
      </c>
      <c r="E3901" s="34" t="s">
        <v>168</v>
      </c>
      <c r="F3901" s="35">
        <v>0.95</v>
      </c>
      <c r="G3901" s="36">
        <v>0</v>
      </c>
      <c r="H3901" s="35">
        <v>0.95</v>
      </c>
      <c r="I3901" s="35">
        <v>0.5</v>
      </c>
      <c r="J3901">
        <v>31</v>
      </c>
      <c r="K3901">
        <v>3033</v>
      </c>
      <c r="L3901" s="37">
        <f t="shared" si="180"/>
        <v>29.45</v>
      </c>
      <c r="M3901" s="35">
        <f t="shared" si="181"/>
        <v>0</v>
      </c>
      <c r="N3901" s="35">
        <f t="shared" si="182"/>
        <v>13.95</v>
      </c>
    </row>
    <row r="3902" spans="1:14">
      <c r="A3902" s="33">
        <v>41414</v>
      </c>
      <c r="B3902" s="29">
        <v>2684</v>
      </c>
      <c r="C3902">
        <v>45</v>
      </c>
      <c r="D3902" s="34" t="s">
        <v>170</v>
      </c>
      <c r="E3902" s="34" t="s">
        <v>168</v>
      </c>
      <c r="F3902" s="35">
        <v>38.950000000000003</v>
      </c>
      <c r="G3902" s="36">
        <v>0</v>
      </c>
      <c r="H3902" s="35">
        <v>38.950000000000003</v>
      </c>
      <c r="I3902" s="35">
        <v>22.33</v>
      </c>
      <c r="J3902">
        <v>6</v>
      </c>
      <c r="K3902">
        <v>3033</v>
      </c>
      <c r="L3902" s="37">
        <f t="shared" si="180"/>
        <v>233.70000000000002</v>
      </c>
      <c r="M3902" s="35">
        <f t="shared" si="181"/>
        <v>0</v>
      </c>
      <c r="N3902" s="35">
        <f t="shared" si="182"/>
        <v>99.720000000000027</v>
      </c>
    </row>
    <row r="3903" spans="1:14">
      <c r="A3903" s="33">
        <v>41414</v>
      </c>
      <c r="B3903" s="29">
        <v>2685</v>
      </c>
      <c r="C3903">
        <v>41</v>
      </c>
      <c r="D3903" s="34" t="s">
        <v>169</v>
      </c>
      <c r="E3903" s="34" t="s">
        <v>168</v>
      </c>
      <c r="F3903" s="35">
        <v>18.95</v>
      </c>
      <c r="G3903" s="36">
        <v>0</v>
      </c>
      <c r="H3903" s="35">
        <v>18.95</v>
      </c>
      <c r="I3903" s="35">
        <v>9.98</v>
      </c>
      <c r="J3903">
        <v>14</v>
      </c>
      <c r="K3903">
        <v>3017</v>
      </c>
      <c r="L3903" s="37">
        <f t="shared" si="180"/>
        <v>265.3</v>
      </c>
      <c r="M3903" s="35">
        <f t="shared" si="181"/>
        <v>0</v>
      </c>
      <c r="N3903" s="35">
        <f t="shared" si="182"/>
        <v>125.57999999999998</v>
      </c>
    </row>
    <row r="3904" spans="1:14">
      <c r="A3904" s="33">
        <v>41414</v>
      </c>
      <c r="B3904" s="29">
        <v>2686</v>
      </c>
      <c r="C3904">
        <v>31</v>
      </c>
      <c r="D3904" s="34" t="s">
        <v>169</v>
      </c>
      <c r="E3904" s="34" t="s">
        <v>168</v>
      </c>
      <c r="F3904" s="35">
        <v>0.95</v>
      </c>
      <c r="G3904" s="36">
        <v>0</v>
      </c>
      <c r="H3904" s="35">
        <v>0.95</v>
      </c>
      <c r="I3904" s="35">
        <v>0.34</v>
      </c>
      <c r="J3904">
        <v>11</v>
      </c>
      <c r="K3904">
        <v>3019</v>
      </c>
      <c r="L3904" s="37">
        <f t="shared" si="180"/>
        <v>10.45</v>
      </c>
      <c r="M3904" s="35">
        <f t="shared" si="181"/>
        <v>0</v>
      </c>
      <c r="N3904" s="35">
        <f t="shared" si="182"/>
        <v>6.7099999999999991</v>
      </c>
    </row>
    <row r="3905" spans="1:14">
      <c r="A3905" s="33">
        <v>41414</v>
      </c>
      <c r="B3905" s="29">
        <v>2687</v>
      </c>
      <c r="C3905">
        <v>49</v>
      </c>
      <c r="D3905" s="34" t="s">
        <v>170</v>
      </c>
      <c r="E3905" s="34" t="s">
        <v>168</v>
      </c>
      <c r="F3905" s="35">
        <v>63.95</v>
      </c>
      <c r="G3905" s="36">
        <v>0</v>
      </c>
      <c r="H3905" s="35">
        <v>63.95</v>
      </c>
      <c r="I3905" s="35">
        <v>27.1</v>
      </c>
      <c r="J3905">
        <v>4</v>
      </c>
      <c r="K3905">
        <v>3013</v>
      </c>
      <c r="L3905" s="37">
        <f t="shared" si="180"/>
        <v>255.8</v>
      </c>
      <c r="M3905" s="35">
        <f t="shared" si="181"/>
        <v>0</v>
      </c>
      <c r="N3905" s="35">
        <f t="shared" si="182"/>
        <v>147.4</v>
      </c>
    </row>
    <row r="3906" spans="1:14">
      <c r="A3906" s="33">
        <v>41414</v>
      </c>
      <c r="B3906" s="29">
        <v>2688</v>
      </c>
      <c r="C3906">
        <v>6</v>
      </c>
      <c r="D3906" s="34" t="s">
        <v>170</v>
      </c>
      <c r="E3906" s="34" t="s">
        <v>168</v>
      </c>
      <c r="F3906" s="35">
        <v>55.95</v>
      </c>
      <c r="G3906" s="36">
        <v>0.1</v>
      </c>
      <c r="H3906" s="35">
        <v>50.36</v>
      </c>
      <c r="I3906" s="35">
        <v>16.059999999999999</v>
      </c>
      <c r="J3906">
        <v>6</v>
      </c>
      <c r="K3906">
        <v>3024</v>
      </c>
      <c r="L3906" s="37">
        <f t="shared" si="180"/>
        <v>302.15999999999997</v>
      </c>
      <c r="M3906" s="35">
        <f t="shared" si="181"/>
        <v>5.5900000000000034</v>
      </c>
      <c r="N3906" s="35">
        <f t="shared" si="182"/>
        <v>205.79999999999998</v>
      </c>
    </row>
    <row r="3907" spans="1:14">
      <c r="A3907" s="33">
        <v>41414</v>
      </c>
      <c r="B3907" s="29">
        <v>2688</v>
      </c>
      <c r="C3907">
        <v>11</v>
      </c>
      <c r="D3907" s="34" t="s">
        <v>170</v>
      </c>
      <c r="E3907" s="34" t="s">
        <v>168</v>
      </c>
      <c r="F3907" s="35">
        <v>65.95</v>
      </c>
      <c r="G3907" s="36">
        <v>0</v>
      </c>
      <c r="H3907" s="35">
        <v>65.95</v>
      </c>
      <c r="I3907" s="35">
        <v>37.97</v>
      </c>
      <c r="J3907">
        <v>17</v>
      </c>
      <c r="K3907">
        <v>3024</v>
      </c>
      <c r="L3907" s="37">
        <f t="shared" ref="L3907:L3970" si="183">H3907*J3907</f>
        <v>1121.1500000000001</v>
      </c>
      <c r="M3907" s="35">
        <f t="shared" ref="M3907:M3970" si="184">F3907-H3907</f>
        <v>0</v>
      </c>
      <c r="N3907" s="35">
        <f t="shared" ref="N3907:N3970" si="185">(H3907-I3907)*J3907</f>
        <v>475.66000000000008</v>
      </c>
    </row>
    <row r="3908" spans="1:14">
      <c r="A3908" s="33">
        <v>41415</v>
      </c>
      <c r="B3908" s="29">
        <v>2689</v>
      </c>
      <c r="C3908">
        <v>46</v>
      </c>
      <c r="D3908" s="34" t="s">
        <v>173</v>
      </c>
      <c r="E3908" s="34" t="s">
        <v>172</v>
      </c>
      <c r="F3908" s="35">
        <v>55.95</v>
      </c>
      <c r="G3908" s="36">
        <v>0</v>
      </c>
      <c r="H3908" s="35">
        <v>55.95</v>
      </c>
      <c r="I3908" s="35">
        <v>32.47</v>
      </c>
      <c r="J3908">
        <v>5</v>
      </c>
      <c r="K3908">
        <v>3019</v>
      </c>
      <c r="L3908" s="37">
        <f t="shared" si="183"/>
        <v>279.75</v>
      </c>
      <c r="M3908" s="35">
        <f t="shared" si="184"/>
        <v>0</v>
      </c>
      <c r="N3908" s="35">
        <f t="shared" si="185"/>
        <v>117.40000000000002</v>
      </c>
    </row>
    <row r="3909" spans="1:14">
      <c r="A3909" s="33">
        <v>41415</v>
      </c>
      <c r="B3909" s="29">
        <v>2689</v>
      </c>
      <c r="C3909">
        <v>17</v>
      </c>
      <c r="D3909" s="34" t="s">
        <v>173</v>
      </c>
      <c r="E3909" s="34" t="s">
        <v>172</v>
      </c>
      <c r="F3909" s="35">
        <v>49.95</v>
      </c>
      <c r="G3909" s="36">
        <v>0</v>
      </c>
      <c r="H3909" s="35">
        <v>49.95</v>
      </c>
      <c r="I3909" s="35">
        <v>23.93</v>
      </c>
      <c r="J3909">
        <v>10</v>
      </c>
      <c r="K3909">
        <v>3019</v>
      </c>
      <c r="L3909" s="37">
        <f t="shared" si="183"/>
        <v>499.5</v>
      </c>
      <c r="M3909" s="35">
        <f t="shared" si="184"/>
        <v>0</v>
      </c>
      <c r="N3909" s="35">
        <f t="shared" si="185"/>
        <v>260.20000000000005</v>
      </c>
    </row>
    <row r="3910" spans="1:14">
      <c r="A3910" s="33">
        <v>41415</v>
      </c>
      <c r="B3910" s="29">
        <v>2690</v>
      </c>
      <c r="C3910">
        <v>40</v>
      </c>
      <c r="D3910" s="34" t="s">
        <v>171</v>
      </c>
      <c r="E3910" s="34" t="s">
        <v>172</v>
      </c>
      <c r="F3910" s="35">
        <v>16.95</v>
      </c>
      <c r="G3910" s="36">
        <v>0</v>
      </c>
      <c r="H3910" s="35">
        <v>16.95</v>
      </c>
      <c r="I3910" s="35">
        <v>6.53</v>
      </c>
      <c r="J3910">
        <v>19</v>
      </c>
      <c r="K3910">
        <v>3022</v>
      </c>
      <c r="L3910" s="37">
        <f t="shared" si="183"/>
        <v>322.05</v>
      </c>
      <c r="M3910" s="35">
        <f t="shared" si="184"/>
        <v>0</v>
      </c>
      <c r="N3910" s="35">
        <f t="shared" si="185"/>
        <v>197.97999999999996</v>
      </c>
    </row>
    <row r="3911" spans="1:14">
      <c r="A3911" s="33">
        <v>41415</v>
      </c>
      <c r="B3911" s="29">
        <v>2690</v>
      </c>
      <c r="C3911">
        <v>34</v>
      </c>
      <c r="D3911" s="34" t="s">
        <v>171</v>
      </c>
      <c r="E3911" s="34" t="s">
        <v>172</v>
      </c>
      <c r="F3911" s="35">
        <v>37.950000000000003</v>
      </c>
      <c r="G3911" s="36">
        <v>0</v>
      </c>
      <c r="H3911" s="35">
        <v>37.950000000000003</v>
      </c>
      <c r="I3911" s="35">
        <v>15.35</v>
      </c>
      <c r="J3911">
        <v>9</v>
      </c>
      <c r="K3911">
        <v>3022</v>
      </c>
      <c r="L3911" s="37">
        <f t="shared" si="183"/>
        <v>341.55</v>
      </c>
      <c r="M3911" s="35">
        <f t="shared" si="184"/>
        <v>0</v>
      </c>
      <c r="N3911" s="35">
        <f t="shared" si="185"/>
        <v>203.4</v>
      </c>
    </row>
    <row r="3912" spans="1:14">
      <c r="A3912" s="33">
        <v>41415</v>
      </c>
      <c r="B3912" s="29">
        <v>2690</v>
      </c>
      <c r="C3912">
        <v>18</v>
      </c>
      <c r="D3912" s="34" t="s">
        <v>171</v>
      </c>
      <c r="E3912" s="34" t="s">
        <v>172</v>
      </c>
      <c r="F3912" s="35">
        <v>54.95</v>
      </c>
      <c r="G3912" s="36">
        <v>0</v>
      </c>
      <c r="H3912" s="35">
        <v>54.95</v>
      </c>
      <c r="I3912" s="35">
        <v>26.65</v>
      </c>
      <c r="J3912">
        <v>20</v>
      </c>
      <c r="K3912">
        <v>3022</v>
      </c>
      <c r="L3912" s="37">
        <f t="shared" si="183"/>
        <v>1099</v>
      </c>
      <c r="M3912" s="35">
        <f t="shared" si="184"/>
        <v>0</v>
      </c>
      <c r="N3912" s="35">
        <f t="shared" si="185"/>
        <v>566.00000000000011</v>
      </c>
    </row>
    <row r="3913" spans="1:14">
      <c r="A3913" s="33">
        <v>41415</v>
      </c>
      <c r="B3913" s="29">
        <v>2690</v>
      </c>
      <c r="C3913">
        <v>21</v>
      </c>
      <c r="D3913" s="34" t="s">
        <v>171</v>
      </c>
      <c r="E3913" s="34" t="s">
        <v>172</v>
      </c>
      <c r="F3913" s="35">
        <v>26.95</v>
      </c>
      <c r="G3913" s="36">
        <v>0</v>
      </c>
      <c r="H3913" s="35">
        <v>26.95</v>
      </c>
      <c r="I3913" s="35">
        <v>12.42</v>
      </c>
      <c r="J3913">
        <v>4</v>
      </c>
      <c r="K3913">
        <v>3022</v>
      </c>
      <c r="L3913" s="37">
        <f t="shared" si="183"/>
        <v>107.8</v>
      </c>
      <c r="M3913" s="35">
        <f t="shared" si="184"/>
        <v>0</v>
      </c>
      <c r="N3913" s="35">
        <f t="shared" si="185"/>
        <v>58.12</v>
      </c>
    </row>
    <row r="3914" spans="1:14">
      <c r="A3914" s="33">
        <v>41415</v>
      </c>
      <c r="B3914" s="29">
        <v>2691</v>
      </c>
      <c r="C3914">
        <v>10</v>
      </c>
      <c r="D3914" s="34" t="s">
        <v>173</v>
      </c>
      <c r="E3914" s="34" t="s">
        <v>172</v>
      </c>
      <c r="F3914" s="35">
        <v>34.950000000000003</v>
      </c>
      <c r="G3914" s="36">
        <v>0</v>
      </c>
      <c r="H3914" s="35">
        <v>34.950000000000003</v>
      </c>
      <c r="I3914" s="35">
        <v>22.13</v>
      </c>
      <c r="J3914">
        <v>9</v>
      </c>
      <c r="K3914">
        <v>3022</v>
      </c>
      <c r="L3914" s="37">
        <f t="shared" si="183"/>
        <v>314.55</v>
      </c>
      <c r="M3914" s="35">
        <f t="shared" si="184"/>
        <v>0</v>
      </c>
      <c r="N3914" s="35">
        <f t="shared" si="185"/>
        <v>115.38000000000004</v>
      </c>
    </row>
    <row r="3915" spans="1:14">
      <c r="A3915" s="33">
        <v>41415</v>
      </c>
      <c r="B3915" s="29">
        <v>2692</v>
      </c>
      <c r="C3915">
        <v>7</v>
      </c>
      <c r="D3915" s="34" t="s">
        <v>171</v>
      </c>
      <c r="E3915" s="34" t="s">
        <v>172</v>
      </c>
      <c r="F3915" s="35">
        <v>20.95</v>
      </c>
      <c r="G3915" s="36">
        <v>0</v>
      </c>
      <c r="H3915" s="35">
        <v>20.95</v>
      </c>
      <c r="I3915" s="35">
        <v>10.039999999999999</v>
      </c>
      <c r="J3915">
        <v>10</v>
      </c>
      <c r="K3915">
        <v>3013</v>
      </c>
      <c r="L3915" s="37">
        <f t="shared" si="183"/>
        <v>209.5</v>
      </c>
      <c r="M3915" s="35">
        <f t="shared" si="184"/>
        <v>0</v>
      </c>
      <c r="N3915" s="35">
        <f t="shared" si="185"/>
        <v>109.1</v>
      </c>
    </row>
    <row r="3916" spans="1:14">
      <c r="A3916" s="33">
        <v>41415</v>
      </c>
      <c r="B3916" s="29">
        <v>2693</v>
      </c>
      <c r="C3916">
        <v>48</v>
      </c>
      <c r="D3916" s="34" t="s">
        <v>173</v>
      </c>
      <c r="E3916" s="34" t="s">
        <v>172</v>
      </c>
      <c r="F3916" s="35">
        <v>3.95</v>
      </c>
      <c r="G3916" s="36">
        <v>0</v>
      </c>
      <c r="H3916" s="35">
        <v>3.95</v>
      </c>
      <c r="I3916" s="35">
        <v>1.43</v>
      </c>
      <c r="J3916">
        <v>10</v>
      </c>
      <c r="K3916">
        <v>3016</v>
      </c>
      <c r="L3916" s="37">
        <f t="shared" si="183"/>
        <v>39.5</v>
      </c>
      <c r="M3916" s="35">
        <f t="shared" si="184"/>
        <v>0</v>
      </c>
      <c r="N3916" s="35">
        <f t="shared" si="185"/>
        <v>25.200000000000003</v>
      </c>
    </row>
    <row r="3917" spans="1:14">
      <c r="A3917" s="33">
        <v>41415</v>
      </c>
      <c r="B3917" s="29">
        <v>2694</v>
      </c>
      <c r="C3917">
        <v>30</v>
      </c>
      <c r="D3917" s="34" t="s">
        <v>171</v>
      </c>
      <c r="E3917" s="34" t="s">
        <v>172</v>
      </c>
      <c r="F3917" s="35">
        <v>10.95</v>
      </c>
      <c r="G3917" s="36">
        <v>0</v>
      </c>
      <c r="H3917" s="35">
        <v>10.95</v>
      </c>
      <c r="I3917" s="35">
        <v>4.8</v>
      </c>
      <c r="J3917">
        <v>19</v>
      </c>
      <c r="K3917">
        <v>3015</v>
      </c>
      <c r="L3917" s="37">
        <f t="shared" si="183"/>
        <v>208.04999999999998</v>
      </c>
      <c r="M3917" s="35">
        <f t="shared" si="184"/>
        <v>0</v>
      </c>
      <c r="N3917" s="35">
        <f t="shared" si="185"/>
        <v>116.85</v>
      </c>
    </row>
    <row r="3918" spans="1:14">
      <c r="A3918" s="33">
        <v>41415</v>
      </c>
      <c r="B3918" s="29">
        <v>2694</v>
      </c>
      <c r="C3918">
        <v>21</v>
      </c>
      <c r="D3918" s="34" t="s">
        <v>171</v>
      </c>
      <c r="E3918" s="34" t="s">
        <v>172</v>
      </c>
      <c r="F3918" s="35">
        <v>26.95</v>
      </c>
      <c r="G3918" s="36">
        <v>0</v>
      </c>
      <c r="H3918" s="35">
        <v>26.95</v>
      </c>
      <c r="I3918" s="35">
        <v>12.42</v>
      </c>
      <c r="J3918">
        <v>18</v>
      </c>
      <c r="K3918">
        <v>3015</v>
      </c>
      <c r="L3918" s="37">
        <f t="shared" si="183"/>
        <v>485.09999999999997</v>
      </c>
      <c r="M3918" s="35">
        <f t="shared" si="184"/>
        <v>0</v>
      </c>
      <c r="N3918" s="35">
        <f t="shared" si="185"/>
        <v>261.53999999999996</v>
      </c>
    </row>
    <row r="3919" spans="1:14">
      <c r="A3919" s="33">
        <v>41416</v>
      </c>
      <c r="B3919" s="29">
        <v>2695</v>
      </c>
      <c r="C3919">
        <v>5</v>
      </c>
      <c r="D3919" s="34" t="s">
        <v>169</v>
      </c>
      <c r="E3919" s="34" t="s">
        <v>172</v>
      </c>
      <c r="F3919" s="35">
        <v>24.95</v>
      </c>
      <c r="G3919" s="36">
        <v>0</v>
      </c>
      <c r="H3919" s="35">
        <v>24.95</v>
      </c>
      <c r="I3919" s="35">
        <v>12.27</v>
      </c>
      <c r="J3919">
        <v>2</v>
      </c>
      <c r="K3919">
        <v>3017</v>
      </c>
      <c r="L3919" s="37">
        <f t="shared" si="183"/>
        <v>49.9</v>
      </c>
      <c r="M3919" s="35">
        <f t="shared" si="184"/>
        <v>0</v>
      </c>
      <c r="N3919" s="35">
        <f t="shared" si="185"/>
        <v>25.36</v>
      </c>
    </row>
    <row r="3920" spans="1:14">
      <c r="A3920" s="33">
        <v>41416</v>
      </c>
      <c r="B3920" s="29">
        <v>2695</v>
      </c>
      <c r="C3920">
        <v>1</v>
      </c>
      <c r="D3920" s="34" t="s">
        <v>169</v>
      </c>
      <c r="E3920" s="34" t="s">
        <v>172</v>
      </c>
      <c r="F3920" s="35">
        <v>43.95</v>
      </c>
      <c r="G3920" s="36">
        <v>0</v>
      </c>
      <c r="H3920" s="35">
        <v>43.95</v>
      </c>
      <c r="I3920" s="35">
        <v>25.6</v>
      </c>
      <c r="J3920">
        <v>16</v>
      </c>
      <c r="K3920">
        <v>3017</v>
      </c>
      <c r="L3920" s="37">
        <f t="shared" si="183"/>
        <v>703.2</v>
      </c>
      <c r="M3920" s="35">
        <f t="shared" si="184"/>
        <v>0</v>
      </c>
      <c r="N3920" s="35">
        <f t="shared" si="185"/>
        <v>293.60000000000002</v>
      </c>
    </row>
    <row r="3921" spans="1:14">
      <c r="A3921" s="33">
        <v>41416</v>
      </c>
      <c r="B3921" s="29">
        <v>2696</v>
      </c>
      <c r="C3921">
        <v>20</v>
      </c>
      <c r="D3921" s="34" t="s">
        <v>169</v>
      </c>
      <c r="E3921" s="34" t="s">
        <v>172</v>
      </c>
      <c r="F3921" s="35">
        <v>16.95</v>
      </c>
      <c r="G3921" s="36">
        <v>0</v>
      </c>
      <c r="H3921" s="35">
        <v>16.95</v>
      </c>
      <c r="I3921" s="35">
        <v>6.76</v>
      </c>
      <c r="J3921">
        <v>23</v>
      </c>
      <c r="K3921">
        <v>3023</v>
      </c>
      <c r="L3921" s="37">
        <f t="shared" si="183"/>
        <v>389.84999999999997</v>
      </c>
      <c r="M3921" s="35">
        <f t="shared" si="184"/>
        <v>0</v>
      </c>
      <c r="N3921" s="35">
        <f t="shared" si="185"/>
        <v>234.36999999999998</v>
      </c>
    </row>
    <row r="3922" spans="1:14">
      <c r="A3922" s="33">
        <v>41416</v>
      </c>
      <c r="B3922" s="29">
        <v>2696</v>
      </c>
      <c r="C3922">
        <v>34</v>
      </c>
      <c r="D3922" s="34" t="s">
        <v>169</v>
      </c>
      <c r="E3922" s="34" t="s">
        <v>172</v>
      </c>
      <c r="F3922" s="35">
        <v>37.950000000000003</v>
      </c>
      <c r="G3922" s="36">
        <v>0</v>
      </c>
      <c r="H3922" s="35">
        <v>37.950000000000003</v>
      </c>
      <c r="I3922" s="35">
        <v>15.35</v>
      </c>
      <c r="J3922">
        <v>3</v>
      </c>
      <c r="K3922">
        <v>3023</v>
      </c>
      <c r="L3922" s="37">
        <f t="shared" si="183"/>
        <v>113.85000000000001</v>
      </c>
      <c r="M3922" s="35">
        <f t="shared" si="184"/>
        <v>0</v>
      </c>
      <c r="N3922" s="35">
        <f t="shared" si="185"/>
        <v>67.800000000000011</v>
      </c>
    </row>
    <row r="3923" spans="1:14">
      <c r="A3923" s="33">
        <v>41416</v>
      </c>
      <c r="B3923" s="29">
        <v>2696</v>
      </c>
      <c r="C3923">
        <v>33</v>
      </c>
      <c r="D3923" s="34" t="s">
        <v>169</v>
      </c>
      <c r="E3923" s="34" t="s">
        <v>172</v>
      </c>
      <c r="F3923" s="35">
        <v>19.95</v>
      </c>
      <c r="G3923" s="36">
        <v>0</v>
      </c>
      <c r="H3923" s="35">
        <v>19.95</v>
      </c>
      <c r="I3923" s="35">
        <v>9.7799999999999994</v>
      </c>
      <c r="J3923">
        <v>14</v>
      </c>
      <c r="K3923">
        <v>3023</v>
      </c>
      <c r="L3923" s="37">
        <f t="shared" si="183"/>
        <v>279.3</v>
      </c>
      <c r="M3923" s="35">
        <f t="shared" si="184"/>
        <v>0</v>
      </c>
      <c r="N3923" s="35">
        <f t="shared" si="185"/>
        <v>142.38</v>
      </c>
    </row>
    <row r="3924" spans="1:14">
      <c r="A3924" s="33">
        <v>41416</v>
      </c>
      <c r="B3924" s="29">
        <v>2696</v>
      </c>
      <c r="C3924">
        <v>12</v>
      </c>
      <c r="D3924" s="34" t="s">
        <v>169</v>
      </c>
      <c r="E3924" s="34" t="s">
        <v>172</v>
      </c>
      <c r="F3924" s="35">
        <v>47.95</v>
      </c>
      <c r="G3924" s="36">
        <v>0.1</v>
      </c>
      <c r="H3924" s="35">
        <v>43.16</v>
      </c>
      <c r="I3924" s="35">
        <v>20.7</v>
      </c>
      <c r="J3924">
        <v>2</v>
      </c>
      <c r="K3924">
        <v>3023</v>
      </c>
      <c r="L3924" s="37">
        <f t="shared" si="183"/>
        <v>86.32</v>
      </c>
      <c r="M3924" s="35">
        <f t="shared" si="184"/>
        <v>4.7900000000000063</v>
      </c>
      <c r="N3924" s="35">
        <f t="shared" si="185"/>
        <v>44.919999999999995</v>
      </c>
    </row>
    <row r="3925" spans="1:14">
      <c r="A3925" s="33">
        <v>41416</v>
      </c>
      <c r="B3925" s="29">
        <v>2697</v>
      </c>
      <c r="C3925">
        <v>44</v>
      </c>
      <c r="D3925" s="34" t="s">
        <v>167</v>
      </c>
      <c r="E3925" s="34" t="s">
        <v>172</v>
      </c>
      <c r="F3925" s="35">
        <v>38.950000000000003</v>
      </c>
      <c r="G3925" s="36">
        <v>0.1</v>
      </c>
      <c r="H3925" s="35">
        <v>35.06</v>
      </c>
      <c r="I3925" s="35">
        <v>24.76</v>
      </c>
      <c r="J3925">
        <v>8</v>
      </c>
      <c r="K3925">
        <v>3023</v>
      </c>
      <c r="L3925" s="37">
        <f t="shared" si="183"/>
        <v>280.48</v>
      </c>
      <c r="M3925" s="35">
        <f t="shared" si="184"/>
        <v>3.8900000000000006</v>
      </c>
      <c r="N3925" s="35">
        <f t="shared" si="185"/>
        <v>82.4</v>
      </c>
    </row>
    <row r="3926" spans="1:14">
      <c r="A3926" s="33">
        <v>41416</v>
      </c>
      <c r="B3926" s="29">
        <v>2698</v>
      </c>
      <c r="C3926">
        <v>16</v>
      </c>
      <c r="D3926" s="34" t="s">
        <v>169</v>
      </c>
      <c r="E3926" s="34" t="s">
        <v>172</v>
      </c>
      <c r="F3926" s="35">
        <v>27.95</v>
      </c>
      <c r="G3926" s="36">
        <v>0</v>
      </c>
      <c r="H3926" s="35">
        <v>27.95</v>
      </c>
      <c r="I3926" s="35">
        <v>15.85</v>
      </c>
      <c r="J3926">
        <v>4</v>
      </c>
      <c r="K3926">
        <v>3033</v>
      </c>
      <c r="L3926" s="37">
        <f t="shared" si="183"/>
        <v>111.8</v>
      </c>
      <c r="M3926" s="35">
        <f t="shared" si="184"/>
        <v>0</v>
      </c>
      <c r="N3926" s="35">
        <f t="shared" si="185"/>
        <v>48.4</v>
      </c>
    </row>
    <row r="3927" spans="1:14">
      <c r="A3927" s="33">
        <v>41416</v>
      </c>
      <c r="B3927" s="29">
        <v>2698</v>
      </c>
      <c r="C3927">
        <v>24</v>
      </c>
      <c r="D3927" s="34" t="s">
        <v>169</v>
      </c>
      <c r="E3927" s="34" t="s">
        <v>172</v>
      </c>
      <c r="F3927" s="35">
        <v>27.95</v>
      </c>
      <c r="G3927" s="36">
        <v>0</v>
      </c>
      <c r="H3927" s="35">
        <v>27.95</v>
      </c>
      <c r="I3927" s="35">
        <v>16.8</v>
      </c>
      <c r="J3927">
        <v>8</v>
      </c>
      <c r="K3927">
        <v>3033</v>
      </c>
      <c r="L3927" s="37">
        <f t="shared" si="183"/>
        <v>223.6</v>
      </c>
      <c r="M3927" s="35">
        <f t="shared" si="184"/>
        <v>0</v>
      </c>
      <c r="N3927" s="35">
        <f t="shared" si="185"/>
        <v>89.199999999999989</v>
      </c>
    </row>
    <row r="3928" spans="1:14">
      <c r="A3928" s="33">
        <v>41416</v>
      </c>
      <c r="B3928" s="29">
        <v>2699</v>
      </c>
      <c r="C3928">
        <v>45</v>
      </c>
      <c r="D3928" s="34" t="s">
        <v>169</v>
      </c>
      <c r="E3928" s="34" t="s">
        <v>172</v>
      </c>
      <c r="F3928" s="35">
        <v>38.950000000000003</v>
      </c>
      <c r="G3928" s="36">
        <v>0</v>
      </c>
      <c r="H3928" s="35">
        <v>38.950000000000003</v>
      </c>
      <c r="I3928" s="35">
        <v>22.33</v>
      </c>
      <c r="J3928">
        <v>6</v>
      </c>
      <c r="K3928">
        <v>3029</v>
      </c>
      <c r="L3928" s="37">
        <f t="shared" si="183"/>
        <v>233.70000000000002</v>
      </c>
      <c r="M3928" s="35">
        <f t="shared" si="184"/>
        <v>0</v>
      </c>
      <c r="N3928" s="35">
        <f t="shared" si="185"/>
        <v>99.720000000000027</v>
      </c>
    </row>
    <row r="3929" spans="1:14">
      <c r="A3929" s="33">
        <v>41416</v>
      </c>
      <c r="B3929" s="29">
        <v>2700</v>
      </c>
      <c r="C3929">
        <v>28</v>
      </c>
      <c r="D3929" s="34" t="s">
        <v>167</v>
      </c>
      <c r="E3929" s="34" t="s">
        <v>172</v>
      </c>
      <c r="F3929" s="35">
        <v>0.95</v>
      </c>
      <c r="G3929" s="36">
        <v>0</v>
      </c>
      <c r="H3929" s="35">
        <v>0.95</v>
      </c>
      <c r="I3929" s="35">
        <v>0.5</v>
      </c>
      <c r="J3929">
        <v>14</v>
      </c>
      <c r="K3929">
        <v>3027</v>
      </c>
      <c r="L3929" s="37">
        <f t="shared" si="183"/>
        <v>13.299999999999999</v>
      </c>
      <c r="M3929" s="35">
        <f t="shared" si="184"/>
        <v>0</v>
      </c>
      <c r="N3929" s="35">
        <f t="shared" si="185"/>
        <v>6.2999999999999989</v>
      </c>
    </row>
    <row r="3930" spans="1:14">
      <c r="A3930" s="33">
        <v>41416</v>
      </c>
      <c r="B3930" s="29">
        <v>2701</v>
      </c>
      <c r="C3930">
        <v>40</v>
      </c>
      <c r="D3930" s="34" t="s">
        <v>169</v>
      </c>
      <c r="E3930" s="34" t="s">
        <v>172</v>
      </c>
      <c r="F3930" s="35">
        <v>16.95</v>
      </c>
      <c r="G3930" s="36">
        <v>0</v>
      </c>
      <c r="H3930" s="35">
        <v>16.95</v>
      </c>
      <c r="I3930" s="35">
        <v>6.53</v>
      </c>
      <c r="J3930">
        <v>18</v>
      </c>
      <c r="K3930">
        <v>3022</v>
      </c>
      <c r="L3930" s="37">
        <f t="shared" si="183"/>
        <v>305.09999999999997</v>
      </c>
      <c r="M3930" s="35">
        <f t="shared" si="184"/>
        <v>0</v>
      </c>
      <c r="N3930" s="35">
        <f t="shared" si="185"/>
        <v>187.55999999999997</v>
      </c>
    </row>
    <row r="3931" spans="1:14">
      <c r="A3931" s="33">
        <v>41416</v>
      </c>
      <c r="B3931" s="29">
        <v>2701</v>
      </c>
      <c r="C3931">
        <v>8</v>
      </c>
      <c r="D3931" s="34" t="s">
        <v>169</v>
      </c>
      <c r="E3931" s="34" t="s">
        <v>172</v>
      </c>
      <c r="F3931" s="35">
        <v>7.95</v>
      </c>
      <c r="G3931" s="36">
        <v>0</v>
      </c>
      <c r="H3931" s="35">
        <v>7.95</v>
      </c>
      <c r="I3931" s="35">
        <v>4.53</v>
      </c>
      <c r="J3931">
        <v>11</v>
      </c>
      <c r="K3931">
        <v>3022</v>
      </c>
      <c r="L3931" s="37">
        <f t="shared" si="183"/>
        <v>87.45</v>
      </c>
      <c r="M3931" s="35">
        <f t="shared" si="184"/>
        <v>0</v>
      </c>
      <c r="N3931" s="35">
        <f t="shared" si="185"/>
        <v>37.619999999999997</v>
      </c>
    </row>
    <row r="3932" spans="1:14">
      <c r="A3932" s="33">
        <v>41416</v>
      </c>
      <c r="B3932" s="29">
        <v>2702</v>
      </c>
      <c r="C3932">
        <v>15</v>
      </c>
      <c r="D3932" s="34" t="s">
        <v>167</v>
      </c>
      <c r="E3932" s="34" t="s">
        <v>172</v>
      </c>
      <c r="F3932" s="35">
        <v>28.95</v>
      </c>
      <c r="G3932" s="36">
        <v>0</v>
      </c>
      <c r="H3932" s="35">
        <v>28.95</v>
      </c>
      <c r="I3932" s="35">
        <v>17.53</v>
      </c>
      <c r="J3932">
        <v>5</v>
      </c>
      <c r="K3932">
        <v>3023</v>
      </c>
      <c r="L3932" s="37">
        <f t="shared" si="183"/>
        <v>144.75</v>
      </c>
      <c r="M3932" s="35">
        <f t="shared" si="184"/>
        <v>0</v>
      </c>
      <c r="N3932" s="35">
        <f t="shared" si="185"/>
        <v>57.099999999999994</v>
      </c>
    </row>
    <row r="3933" spans="1:14">
      <c r="A3933" s="33">
        <v>41416</v>
      </c>
      <c r="B3933" s="29">
        <v>2702</v>
      </c>
      <c r="C3933">
        <v>47</v>
      </c>
      <c r="D3933" s="34" t="s">
        <v>167</v>
      </c>
      <c r="E3933" s="34" t="s">
        <v>172</v>
      </c>
      <c r="F3933" s="35">
        <v>28.95</v>
      </c>
      <c r="G3933" s="36">
        <v>0.1</v>
      </c>
      <c r="H3933" s="35">
        <v>26.06</v>
      </c>
      <c r="I3933" s="35">
        <v>8.86</v>
      </c>
      <c r="J3933">
        <v>3</v>
      </c>
      <c r="K3933">
        <v>3023</v>
      </c>
      <c r="L3933" s="37">
        <f t="shared" si="183"/>
        <v>78.179999999999993</v>
      </c>
      <c r="M3933" s="35">
        <f t="shared" si="184"/>
        <v>2.8900000000000006</v>
      </c>
      <c r="N3933" s="35">
        <f t="shared" si="185"/>
        <v>51.599999999999994</v>
      </c>
    </row>
    <row r="3934" spans="1:14">
      <c r="A3934" s="33">
        <v>41416</v>
      </c>
      <c r="B3934" s="29">
        <v>2702</v>
      </c>
      <c r="C3934">
        <v>21</v>
      </c>
      <c r="D3934" s="34" t="s">
        <v>167</v>
      </c>
      <c r="E3934" s="34" t="s">
        <v>172</v>
      </c>
      <c r="F3934" s="35">
        <v>26.95</v>
      </c>
      <c r="G3934" s="36">
        <v>0</v>
      </c>
      <c r="H3934" s="35">
        <v>26.95</v>
      </c>
      <c r="I3934" s="35">
        <v>12.42</v>
      </c>
      <c r="J3934">
        <v>2</v>
      </c>
      <c r="K3934">
        <v>3023</v>
      </c>
      <c r="L3934" s="37">
        <f t="shared" si="183"/>
        <v>53.9</v>
      </c>
      <c r="M3934" s="35">
        <f t="shared" si="184"/>
        <v>0</v>
      </c>
      <c r="N3934" s="35">
        <f t="shared" si="185"/>
        <v>29.06</v>
      </c>
    </row>
    <row r="3935" spans="1:14">
      <c r="A3935" s="33">
        <v>41416</v>
      </c>
      <c r="B3935" s="29">
        <v>2702</v>
      </c>
      <c r="C3935">
        <v>46</v>
      </c>
      <c r="D3935" s="34" t="s">
        <v>167</v>
      </c>
      <c r="E3935" s="34" t="s">
        <v>172</v>
      </c>
      <c r="F3935" s="35">
        <v>55.95</v>
      </c>
      <c r="G3935" s="36">
        <v>0</v>
      </c>
      <c r="H3935" s="35">
        <v>55.95</v>
      </c>
      <c r="I3935" s="35">
        <v>32.47</v>
      </c>
      <c r="J3935">
        <v>6</v>
      </c>
      <c r="K3935">
        <v>3023</v>
      </c>
      <c r="L3935" s="37">
        <f t="shared" si="183"/>
        <v>335.70000000000005</v>
      </c>
      <c r="M3935" s="35">
        <f t="shared" si="184"/>
        <v>0</v>
      </c>
      <c r="N3935" s="35">
        <f t="shared" si="185"/>
        <v>140.88000000000002</v>
      </c>
    </row>
    <row r="3936" spans="1:14">
      <c r="A3936" s="33">
        <v>41416</v>
      </c>
      <c r="B3936" s="29">
        <v>2703</v>
      </c>
      <c r="C3936">
        <v>1</v>
      </c>
      <c r="D3936" s="34" t="s">
        <v>169</v>
      </c>
      <c r="E3936" s="34" t="s">
        <v>172</v>
      </c>
      <c r="F3936" s="35">
        <v>43.95</v>
      </c>
      <c r="G3936" s="36">
        <v>0</v>
      </c>
      <c r="H3936" s="35">
        <v>43.95</v>
      </c>
      <c r="I3936" s="35">
        <v>25.6</v>
      </c>
      <c r="J3936">
        <v>1</v>
      </c>
      <c r="K3936">
        <v>3028</v>
      </c>
      <c r="L3936" s="37">
        <f t="shared" si="183"/>
        <v>43.95</v>
      </c>
      <c r="M3936" s="35">
        <f t="shared" si="184"/>
        <v>0</v>
      </c>
      <c r="N3936" s="35">
        <f t="shared" si="185"/>
        <v>18.350000000000001</v>
      </c>
    </row>
    <row r="3937" spans="1:14">
      <c r="A3937" s="33">
        <v>41416</v>
      </c>
      <c r="B3937" s="29">
        <v>2704</v>
      </c>
      <c r="C3937">
        <v>39</v>
      </c>
      <c r="D3937" s="34" t="s">
        <v>167</v>
      </c>
      <c r="E3937" s="34" t="s">
        <v>172</v>
      </c>
      <c r="F3937" s="35">
        <v>26.95</v>
      </c>
      <c r="G3937" s="36">
        <v>0</v>
      </c>
      <c r="H3937" s="35">
        <v>26.95</v>
      </c>
      <c r="I3937" s="35">
        <v>12.24</v>
      </c>
      <c r="J3937">
        <v>19</v>
      </c>
      <c r="K3937">
        <v>3023</v>
      </c>
      <c r="L3937" s="37">
        <f t="shared" si="183"/>
        <v>512.04999999999995</v>
      </c>
      <c r="M3937" s="35">
        <f t="shared" si="184"/>
        <v>0</v>
      </c>
      <c r="N3937" s="35">
        <f t="shared" si="185"/>
        <v>279.49</v>
      </c>
    </row>
    <row r="3938" spans="1:14">
      <c r="A3938" s="33">
        <v>41416</v>
      </c>
      <c r="B3938" s="29">
        <v>2705</v>
      </c>
      <c r="C3938">
        <v>43</v>
      </c>
      <c r="D3938" s="34" t="s">
        <v>167</v>
      </c>
      <c r="E3938" s="34" t="s">
        <v>172</v>
      </c>
      <c r="F3938" s="35">
        <v>11.95</v>
      </c>
      <c r="G3938" s="36">
        <v>0</v>
      </c>
      <c r="H3938" s="35">
        <v>11.95</v>
      </c>
      <c r="I3938" s="35">
        <v>3.32</v>
      </c>
      <c r="J3938">
        <v>6</v>
      </c>
      <c r="K3938">
        <v>3030</v>
      </c>
      <c r="L3938" s="37">
        <f t="shared" si="183"/>
        <v>71.699999999999989</v>
      </c>
      <c r="M3938" s="35">
        <f t="shared" si="184"/>
        <v>0</v>
      </c>
      <c r="N3938" s="35">
        <f t="shared" si="185"/>
        <v>51.779999999999994</v>
      </c>
    </row>
    <row r="3939" spans="1:14">
      <c r="A3939" s="33">
        <v>41416</v>
      </c>
      <c r="B3939" s="29">
        <v>2706</v>
      </c>
      <c r="C3939">
        <v>42</v>
      </c>
      <c r="D3939" s="34" t="s">
        <v>169</v>
      </c>
      <c r="E3939" s="34" t="s">
        <v>172</v>
      </c>
      <c r="F3939" s="35">
        <v>35.950000000000003</v>
      </c>
      <c r="G3939" s="36">
        <v>0.2</v>
      </c>
      <c r="H3939" s="35">
        <v>28.76</v>
      </c>
      <c r="I3939" s="35">
        <v>20.25</v>
      </c>
      <c r="J3939">
        <v>2</v>
      </c>
      <c r="K3939">
        <v>3026</v>
      </c>
      <c r="L3939" s="37">
        <f t="shared" si="183"/>
        <v>57.52</v>
      </c>
      <c r="M3939" s="35">
        <f t="shared" si="184"/>
        <v>7.1900000000000013</v>
      </c>
      <c r="N3939" s="35">
        <f t="shared" si="185"/>
        <v>17.020000000000003</v>
      </c>
    </row>
    <row r="3940" spans="1:14">
      <c r="A3940" s="33">
        <v>41416</v>
      </c>
      <c r="B3940" s="29">
        <v>2706</v>
      </c>
      <c r="C3940">
        <v>18</v>
      </c>
      <c r="D3940" s="34" t="s">
        <v>169</v>
      </c>
      <c r="E3940" s="34" t="s">
        <v>172</v>
      </c>
      <c r="F3940" s="35">
        <v>54.95</v>
      </c>
      <c r="G3940" s="36">
        <v>0</v>
      </c>
      <c r="H3940" s="35">
        <v>54.95</v>
      </c>
      <c r="I3940" s="35">
        <v>26.65</v>
      </c>
      <c r="J3940">
        <v>7</v>
      </c>
      <c r="K3940">
        <v>3026</v>
      </c>
      <c r="L3940" s="37">
        <f t="shared" si="183"/>
        <v>384.65000000000003</v>
      </c>
      <c r="M3940" s="35">
        <f t="shared" si="184"/>
        <v>0</v>
      </c>
      <c r="N3940" s="35">
        <f t="shared" si="185"/>
        <v>198.10000000000002</v>
      </c>
    </row>
    <row r="3941" spans="1:14">
      <c r="A3941" s="33">
        <v>41416</v>
      </c>
      <c r="B3941" s="29">
        <v>2706</v>
      </c>
      <c r="C3941">
        <v>46</v>
      </c>
      <c r="D3941" s="34" t="s">
        <v>169</v>
      </c>
      <c r="E3941" s="34" t="s">
        <v>172</v>
      </c>
      <c r="F3941" s="35">
        <v>55.95</v>
      </c>
      <c r="G3941" s="36">
        <v>0.1</v>
      </c>
      <c r="H3941" s="35">
        <v>50.36</v>
      </c>
      <c r="I3941" s="35">
        <v>32.47</v>
      </c>
      <c r="J3941">
        <v>25</v>
      </c>
      <c r="K3941">
        <v>3026</v>
      </c>
      <c r="L3941" s="37">
        <f t="shared" si="183"/>
        <v>1259</v>
      </c>
      <c r="M3941" s="35">
        <f t="shared" si="184"/>
        <v>5.5900000000000034</v>
      </c>
      <c r="N3941" s="35">
        <f t="shared" si="185"/>
        <v>447.25</v>
      </c>
    </row>
    <row r="3942" spans="1:14">
      <c r="A3942" s="33">
        <v>41416</v>
      </c>
      <c r="B3942" s="29">
        <v>2707</v>
      </c>
      <c r="C3942">
        <v>27</v>
      </c>
      <c r="D3942" s="34" t="s">
        <v>169</v>
      </c>
      <c r="E3942" s="34" t="s">
        <v>172</v>
      </c>
      <c r="F3942" s="35">
        <v>4.95</v>
      </c>
      <c r="G3942" s="36">
        <v>0.1</v>
      </c>
      <c r="H3942" s="35">
        <v>4.46</v>
      </c>
      <c r="I3942" s="35">
        <v>1.82</v>
      </c>
      <c r="J3942">
        <v>8</v>
      </c>
      <c r="K3942">
        <v>3028</v>
      </c>
      <c r="L3942" s="37">
        <f t="shared" si="183"/>
        <v>35.68</v>
      </c>
      <c r="M3942" s="35">
        <f t="shared" si="184"/>
        <v>0.49000000000000021</v>
      </c>
      <c r="N3942" s="35">
        <f t="shared" si="185"/>
        <v>21.119999999999997</v>
      </c>
    </row>
    <row r="3943" spans="1:14">
      <c r="A3943" s="33">
        <v>41416</v>
      </c>
      <c r="B3943" s="29">
        <v>2707</v>
      </c>
      <c r="C3943">
        <v>22</v>
      </c>
      <c r="D3943" s="34" t="s">
        <v>169</v>
      </c>
      <c r="E3943" s="34" t="s">
        <v>172</v>
      </c>
      <c r="F3943" s="35">
        <v>0.95</v>
      </c>
      <c r="G3943" s="36">
        <v>0</v>
      </c>
      <c r="H3943" s="35">
        <v>0.95</v>
      </c>
      <c r="I3943" s="35">
        <v>0.56999999999999995</v>
      </c>
      <c r="J3943">
        <v>4</v>
      </c>
      <c r="K3943">
        <v>3028</v>
      </c>
      <c r="L3943" s="37">
        <f t="shared" si="183"/>
        <v>3.8</v>
      </c>
      <c r="M3943" s="35">
        <f t="shared" si="184"/>
        <v>0</v>
      </c>
      <c r="N3943" s="35">
        <f t="shared" si="185"/>
        <v>1.52</v>
      </c>
    </row>
    <row r="3944" spans="1:14">
      <c r="A3944" s="33">
        <v>41416</v>
      </c>
      <c r="B3944" s="29">
        <v>2708</v>
      </c>
      <c r="C3944">
        <v>16</v>
      </c>
      <c r="D3944" s="34" t="s">
        <v>167</v>
      </c>
      <c r="E3944" s="34" t="s">
        <v>172</v>
      </c>
      <c r="F3944" s="35">
        <v>27.95</v>
      </c>
      <c r="G3944" s="36">
        <v>0</v>
      </c>
      <c r="H3944" s="35">
        <v>27.95</v>
      </c>
      <c r="I3944" s="35">
        <v>15.85</v>
      </c>
      <c r="J3944">
        <v>4</v>
      </c>
      <c r="K3944">
        <v>3010</v>
      </c>
      <c r="L3944" s="37">
        <f t="shared" si="183"/>
        <v>111.8</v>
      </c>
      <c r="M3944" s="35">
        <f t="shared" si="184"/>
        <v>0</v>
      </c>
      <c r="N3944" s="35">
        <f t="shared" si="185"/>
        <v>48.4</v>
      </c>
    </row>
    <row r="3945" spans="1:14">
      <c r="A3945" s="33">
        <v>41416</v>
      </c>
      <c r="B3945" s="29">
        <v>2709</v>
      </c>
      <c r="C3945">
        <v>31</v>
      </c>
      <c r="D3945" s="34" t="s">
        <v>169</v>
      </c>
      <c r="E3945" s="34" t="s">
        <v>172</v>
      </c>
      <c r="F3945" s="35">
        <v>0.95</v>
      </c>
      <c r="G3945" s="36">
        <v>0</v>
      </c>
      <c r="H3945" s="35">
        <v>0.95</v>
      </c>
      <c r="I3945" s="35">
        <v>0.34</v>
      </c>
      <c r="J3945">
        <v>14</v>
      </c>
      <c r="K3945">
        <v>3022</v>
      </c>
      <c r="L3945" s="37">
        <f t="shared" si="183"/>
        <v>13.299999999999999</v>
      </c>
      <c r="M3945" s="35">
        <f t="shared" si="184"/>
        <v>0</v>
      </c>
      <c r="N3945" s="35">
        <f t="shared" si="185"/>
        <v>8.5399999999999991</v>
      </c>
    </row>
    <row r="3946" spans="1:14">
      <c r="A3946" s="33">
        <v>41416</v>
      </c>
      <c r="B3946" s="29">
        <v>2709</v>
      </c>
      <c r="C3946">
        <v>23</v>
      </c>
      <c r="D3946" s="34" t="s">
        <v>169</v>
      </c>
      <c r="E3946" s="34" t="s">
        <v>172</v>
      </c>
      <c r="F3946" s="35">
        <v>2.95</v>
      </c>
      <c r="G3946" s="36">
        <v>0</v>
      </c>
      <c r="H3946" s="35">
        <v>2.95</v>
      </c>
      <c r="I3946" s="35">
        <v>1.68</v>
      </c>
      <c r="J3946">
        <v>2</v>
      </c>
      <c r="K3946">
        <v>3022</v>
      </c>
      <c r="L3946" s="37">
        <f t="shared" si="183"/>
        <v>5.9</v>
      </c>
      <c r="M3946" s="35">
        <f t="shared" si="184"/>
        <v>0</v>
      </c>
      <c r="N3946" s="35">
        <f t="shared" si="185"/>
        <v>2.5400000000000005</v>
      </c>
    </row>
    <row r="3947" spans="1:14">
      <c r="A3947" s="33">
        <v>41416</v>
      </c>
      <c r="B3947" s="29">
        <v>2710</v>
      </c>
      <c r="C3947">
        <v>5</v>
      </c>
      <c r="D3947" s="34" t="s">
        <v>167</v>
      </c>
      <c r="E3947" s="34" t="s">
        <v>172</v>
      </c>
      <c r="F3947" s="35">
        <v>24.95</v>
      </c>
      <c r="G3947" s="36">
        <v>0</v>
      </c>
      <c r="H3947" s="35">
        <v>24.95</v>
      </c>
      <c r="I3947" s="35">
        <v>12.27</v>
      </c>
      <c r="J3947">
        <v>6</v>
      </c>
      <c r="K3947">
        <v>3021</v>
      </c>
      <c r="L3947" s="37">
        <f t="shared" si="183"/>
        <v>149.69999999999999</v>
      </c>
      <c r="M3947" s="35">
        <f t="shared" si="184"/>
        <v>0</v>
      </c>
      <c r="N3947" s="35">
        <f t="shared" si="185"/>
        <v>76.08</v>
      </c>
    </row>
    <row r="3948" spans="1:14">
      <c r="A3948" s="33">
        <v>41416</v>
      </c>
      <c r="B3948" s="29">
        <v>2711</v>
      </c>
      <c r="C3948">
        <v>40</v>
      </c>
      <c r="D3948" s="34" t="s">
        <v>169</v>
      </c>
      <c r="E3948" s="34" t="s">
        <v>172</v>
      </c>
      <c r="F3948" s="35">
        <v>16.95</v>
      </c>
      <c r="G3948" s="36">
        <v>0</v>
      </c>
      <c r="H3948" s="35">
        <v>16.95</v>
      </c>
      <c r="I3948" s="35">
        <v>6.53</v>
      </c>
      <c r="J3948">
        <v>8</v>
      </c>
      <c r="K3948">
        <v>3015</v>
      </c>
      <c r="L3948" s="37">
        <f t="shared" si="183"/>
        <v>135.6</v>
      </c>
      <c r="M3948" s="35">
        <f t="shared" si="184"/>
        <v>0</v>
      </c>
      <c r="N3948" s="35">
        <f t="shared" si="185"/>
        <v>83.359999999999985</v>
      </c>
    </row>
    <row r="3949" spans="1:14">
      <c r="A3949" s="33">
        <v>41416</v>
      </c>
      <c r="B3949" s="29">
        <v>2712</v>
      </c>
      <c r="C3949">
        <v>47</v>
      </c>
      <c r="D3949" s="34" t="s">
        <v>167</v>
      </c>
      <c r="E3949" s="34" t="s">
        <v>172</v>
      </c>
      <c r="F3949" s="35">
        <v>28.95</v>
      </c>
      <c r="G3949" s="36">
        <v>0</v>
      </c>
      <c r="H3949" s="35">
        <v>28.95</v>
      </c>
      <c r="I3949" s="35">
        <v>8.86</v>
      </c>
      <c r="J3949">
        <v>2</v>
      </c>
      <c r="K3949">
        <v>3033</v>
      </c>
      <c r="L3949" s="37">
        <f t="shared" si="183"/>
        <v>57.9</v>
      </c>
      <c r="M3949" s="35">
        <f t="shared" si="184"/>
        <v>0</v>
      </c>
      <c r="N3949" s="35">
        <f t="shared" si="185"/>
        <v>40.18</v>
      </c>
    </row>
    <row r="3950" spans="1:14">
      <c r="A3950" s="33">
        <v>41416</v>
      </c>
      <c r="B3950" s="29">
        <v>2713</v>
      </c>
      <c r="C3950">
        <v>16</v>
      </c>
      <c r="D3950" s="34" t="s">
        <v>167</v>
      </c>
      <c r="E3950" s="34" t="s">
        <v>172</v>
      </c>
      <c r="F3950" s="35">
        <v>27.95</v>
      </c>
      <c r="G3950" s="36">
        <v>0</v>
      </c>
      <c r="H3950" s="35">
        <v>27.95</v>
      </c>
      <c r="I3950" s="35">
        <v>15.85</v>
      </c>
      <c r="J3950">
        <v>2</v>
      </c>
      <c r="K3950">
        <v>3025</v>
      </c>
      <c r="L3950" s="37">
        <f t="shared" si="183"/>
        <v>55.9</v>
      </c>
      <c r="M3950" s="35">
        <f t="shared" si="184"/>
        <v>0</v>
      </c>
      <c r="N3950" s="35">
        <f t="shared" si="185"/>
        <v>24.2</v>
      </c>
    </row>
    <row r="3951" spans="1:14">
      <c r="A3951" s="33">
        <v>41416</v>
      </c>
      <c r="B3951" s="29">
        <v>2714</v>
      </c>
      <c r="C3951">
        <v>19</v>
      </c>
      <c r="D3951" s="34" t="s">
        <v>169</v>
      </c>
      <c r="E3951" s="34" t="s">
        <v>172</v>
      </c>
      <c r="F3951" s="35">
        <v>49.95</v>
      </c>
      <c r="G3951" s="36">
        <v>0</v>
      </c>
      <c r="H3951" s="35">
        <v>49.95</v>
      </c>
      <c r="I3951" s="35">
        <v>24.77</v>
      </c>
      <c r="J3951">
        <v>1</v>
      </c>
      <c r="K3951">
        <v>3018</v>
      </c>
      <c r="L3951" s="37">
        <f t="shared" si="183"/>
        <v>49.95</v>
      </c>
      <c r="M3951" s="35">
        <f t="shared" si="184"/>
        <v>0</v>
      </c>
      <c r="N3951" s="35">
        <f t="shared" si="185"/>
        <v>25.180000000000003</v>
      </c>
    </row>
    <row r="3952" spans="1:14">
      <c r="A3952" s="33">
        <v>41416</v>
      </c>
      <c r="B3952" s="29">
        <v>2714</v>
      </c>
      <c r="C3952">
        <v>47</v>
      </c>
      <c r="D3952" s="34" t="s">
        <v>169</v>
      </c>
      <c r="E3952" s="34" t="s">
        <v>172</v>
      </c>
      <c r="F3952" s="35">
        <v>28.95</v>
      </c>
      <c r="G3952" s="36">
        <v>0</v>
      </c>
      <c r="H3952" s="35">
        <v>28.95</v>
      </c>
      <c r="I3952" s="35">
        <v>8.86</v>
      </c>
      <c r="J3952">
        <v>14</v>
      </c>
      <c r="K3952">
        <v>3018</v>
      </c>
      <c r="L3952" s="37">
        <f t="shared" si="183"/>
        <v>405.3</v>
      </c>
      <c r="M3952" s="35">
        <f t="shared" si="184"/>
        <v>0</v>
      </c>
      <c r="N3952" s="35">
        <f t="shared" si="185"/>
        <v>281.26</v>
      </c>
    </row>
    <row r="3953" spans="1:14">
      <c r="A3953" s="33">
        <v>41416</v>
      </c>
      <c r="B3953" s="29">
        <v>2714</v>
      </c>
      <c r="C3953">
        <v>20</v>
      </c>
      <c r="D3953" s="34" t="s">
        <v>169</v>
      </c>
      <c r="E3953" s="34" t="s">
        <v>172</v>
      </c>
      <c r="F3953" s="35">
        <v>16.95</v>
      </c>
      <c r="G3953" s="36">
        <v>0</v>
      </c>
      <c r="H3953" s="35">
        <v>16.95</v>
      </c>
      <c r="I3953" s="35">
        <v>6.76</v>
      </c>
      <c r="J3953">
        <v>9</v>
      </c>
      <c r="K3953">
        <v>3018</v>
      </c>
      <c r="L3953" s="37">
        <f t="shared" si="183"/>
        <v>152.54999999999998</v>
      </c>
      <c r="M3953" s="35">
        <f t="shared" si="184"/>
        <v>0</v>
      </c>
      <c r="N3953" s="35">
        <f t="shared" si="185"/>
        <v>91.71</v>
      </c>
    </row>
    <row r="3954" spans="1:14">
      <c r="A3954" s="33">
        <v>41416</v>
      </c>
      <c r="B3954" s="29">
        <v>2715</v>
      </c>
      <c r="C3954">
        <v>4</v>
      </c>
      <c r="D3954" s="34" t="s">
        <v>167</v>
      </c>
      <c r="E3954" s="34" t="s">
        <v>172</v>
      </c>
      <c r="F3954" s="35">
        <v>73.95</v>
      </c>
      <c r="G3954" s="36">
        <v>0</v>
      </c>
      <c r="H3954" s="35">
        <v>73.95</v>
      </c>
      <c r="I3954" s="35">
        <v>38.86</v>
      </c>
      <c r="J3954">
        <v>1</v>
      </c>
      <c r="K3954">
        <v>3012</v>
      </c>
      <c r="L3954" s="37">
        <f t="shared" si="183"/>
        <v>73.95</v>
      </c>
      <c r="M3954" s="35">
        <f t="shared" si="184"/>
        <v>0</v>
      </c>
      <c r="N3954" s="35">
        <f t="shared" si="185"/>
        <v>35.090000000000003</v>
      </c>
    </row>
    <row r="3955" spans="1:14">
      <c r="A3955" s="33">
        <v>41416</v>
      </c>
      <c r="B3955" s="29">
        <v>2716</v>
      </c>
      <c r="C3955">
        <v>26</v>
      </c>
      <c r="D3955" s="34" t="s">
        <v>169</v>
      </c>
      <c r="E3955" s="34" t="s">
        <v>172</v>
      </c>
      <c r="F3955" s="35">
        <v>0.95</v>
      </c>
      <c r="G3955" s="36">
        <v>0</v>
      </c>
      <c r="H3955" s="35">
        <v>0.95</v>
      </c>
      <c r="I3955" s="35">
        <v>0.42</v>
      </c>
      <c r="J3955">
        <v>2</v>
      </c>
      <c r="K3955">
        <v>3016</v>
      </c>
      <c r="L3955" s="37">
        <f t="shared" si="183"/>
        <v>1.9</v>
      </c>
      <c r="M3955" s="35">
        <f t="shared" si="184"/>
        <v>0</v>
      </c>
      <c r="N3955" s="35">
        <f t="shared" si="185"/>
        <v>1.06</v>
      </c>
    </row>
    <row r="3956" spans="1:14">
      <c r="A3956" s="33">
        <v>41416</v>
      </c>
      <c r="B3956" s="29">
        <v>2717</v>
      </c>
      <c r="C3956">
        <v>19</v>
      </c>
      <c r="D3956" s="34" t="s">
        <v>167</v>
      </c>
      <c r="E3956" s="34" t="s">
        <v>172</v>
      </c>
      <c r="F3956" s="35">
        <v>49.95</v>
      </c>
      <c r="G3956" s="36">
        <v>0</v>
      </c>
      <c r="H3956" s="35">
        <v>49.95</v>
      </c>
      <c r="I3956" s="35">
        <v>24.77</v>
      </c>
      <c r="J3956">
        <v>2</v>
      </c>
      <c r="K3956">
        <v>3031</v>
      </c>
      <c r="L3956" s="37">
        <f t="shared" si="183"/>
        <v>99.9</v>
      </c>
      <c r="M3956" s="35">
        <f t="shared" si="184"/>
        <v>0</v>
      </c>
      <c r="N3956" s="35">
        <f t="shared" si="185"/>
        <v>50.360000000000007</v>
      </c>
    </row>
    <row r="3957" spans="1:14">
      <c r="A3957" s="33">
        <v>41416</v>
      </c>
      <c r="B3957" s="29">
        <v>2718</v>
      </c>
      <c r="C3957">
        <v>16</v>
      </c>
      <c r="D3957" s="34" t="s">
        <v>169</v>
      </c>
      <c r="E3957" s="34" t="s">
        <v>172</v>
      </c>
      <c r="F3957" s="35">
        <v>27.95</v>
      </c>
      <c r="G3957" s="36">
        <v>0</v>
      </c>
      <c r="H3957" s="35">
        <v>27.95</v>
      </c>
      <c r="I3957" s="35">
        <v>15.85</v>
      </c>
      <c r="J3957">
        <v>5</v>
      </c>
      <c r="K3957">
        <v>3025</v>
      </c>
      <c r="L3957" s="37">
        <f t="shared" si="183"/>
        <v>139.75</v>
      </c>
      <c r="M3957" s="35">
        <f t="shared" si="184"/>
        <v>0</v>
      </c>
      <c r="N3957" s="35">
        <f t="shared" si="185"/>
        <v>60.5</v>
      </c>
    </row>
    <row r="3958" spans="1:14">
      <c r="A3958" s="33">
        <v>41416</v>
      </c>
      <c r="B3958" s="29">
        <v>2719</v>
      </c>
      <c r="C3958">
        <v>36</v>
      </c>
      <c r="D3958" s="34" t="s">
        <v>167</v>
      </c>
      <c r="E3958" s="34" t="s">
        <v>172</v>
      </c>
      <c r="F3958" s="35">
        <v>26.95</v>
      </c>
      <c r="G3958" s="36">
        <v>0</v>
      </c>
      <c r="H3958" s="35">
        <v>26.95</v>
      </c>
      <c r="I3958" s="35">
        <v>12.53</v>
      </c>
      <c r="J3958">
        <v>10</v>
      </c>
      <c r="K3958">
        <v>3022</v>
      </c>
      <c r="L3958" s="37">
        <f t="shared" si="183"/>
        <v>269.5</v>
      </c>
      <c r="M3958" s="35">
        <f t="shared" si="184"/>
        <v>0</v>
      </c>
      <c r="N3958" s="35">
        <f t="shared" si="185"/>
        <v>144.19999999999999</v>
      </c>
    </row>
    <row r="3959" spans="1:14">
      <c r="A3959" s="33">
        <v>41416</v>
      </c>
      <c r="B3959" s="29">
        <v>2720</v>
      </c>
      <c r="C3959">
        <v>47</v>
      </c>
      <c r="D3959" s="34" t="s">
        <v>169</v>
      </c>
      <c r="E3959" s="34" t="s">
        <v>172</v>
      </c>
      <c r="F3959" s="35">
        <v>28.95</v>
      </c>
      <c r="G3959" s="36">
        <v>0</v>
      </c>
      <c r="H3959" s="35">
        <v>28.95</v>
      </c>
      <c r="I3959" s="35">
        <v>8.86</v>
      </c>
      <c r="J3959">
        <v>15</v>
      </c>
      <c r="K3959">
        <v>3018</v>
      </c>
      <c r="L3959" s="37">
        <f t="shared" si="183"/>
        <v>434.25</v>
      </c>
      <c r="M3959" s="35">
        <f t="shared" si="184"/>
        <v>0</v>
      </c>
      <c r="N3959" s="35">
        <f t="shared" si="185"/>
        <v>301.35000000000002</v>
      </c>
    </row>
    <row r="3960" spans="1:14">
      <c r="A3960" s="33">
        <v>41416</v>
      </c>
      <c r="B3960" s="29">
        <v>2721</v>
      </c>
      <c r="C3960">
        <v>7</v>
      </c>
      <c r="D3960" s="34" t="s">
        <v>167</v>
      </c>
      <c r="E3960" s="34" t="s">
        <v>172</v>
      </c>
      <c r="F3960" s="35">
        <v>20.95</v>
      </c>
      <c r="G3960" s="36">
        <v>0</v>
      </c>
      <c r="H3960" s="35">
        <v>20.95</v>
      </c>
      <c r="I3960" s="35">
        <v>10.039999999999999</v>
      </c>
      <c r="J3960">
        <v>18</v>
      </c>
      <c r="K3960">
        <v>3013</v>
      </c>
      <c r="L3960" s="37">
        <f t="shared" si="183"/>
        <v>377.09999999999997</v>
      </c>
      <c r="M3960" s="35">
        <f t="shared" si="184"/>
        <v>0</v>
      </c>
      <c r="N3960" s="35">
        <f t="shared" si="185"/>
        <v>196.38</v>
      </c>
    </row>
    <row r="3961" spans="1:14">
      <c r="A3961" s="33">
        <v>41416</v>
      </c>
      <c r="B3961" s="29">
        <v>2721</v>
      </c>
      <c r="C3961">
        <v>49</v>
      </c>
      <c r="D3961" s="34" t="s">
        <v>167</v>
      </c>
      <c r="E3961" s="34" t="s">
        <v>172</v>
      </c>
      <c r="F3961" s="35">
        <v>63.95</v>
      </c>
      <c r="G3961" s="36">
        <v>0</v>
      </c>
      <c r="H3961" s="35">
        <v>63.95</v>
      </c>
      <c r="I3961" s="35">
        <v>27.1</v>
      </c>
      <c r="J3961">
        <v>4</v>
      </c>
      <c r="K3961">
        <v>3013</v>
      </c>
      <c r="L3961" s="37">
        <f t="shared" si="183"/>
        <v>255.8</v>
      </c>
      <c r="M3961" s="35">
        <f t="shared" si="184"/>
        <v>0</v>
      </c>
      <c r="N3961" s="35">
        <f t="shared" si="185"/>
        <v>147.4</v>
      </c>
    </row>
    <row r="3962" spans="1:14">
      <c r="A3962" s="33">
        <v>41416</v>
      </c>
      <c r="B3962" s="29">
        <v>2722</v>
      </c>
      <c r="C3962">
        <v>32</v>
      </c>
      <c r="D3962" s="34" t="s">
        <v>169</v>
      </c>
      <c r="E3962" s="34" t="s">
        <v>172</v>
      </c>
      <c r="F3962" s="35">
        <v>22.95</v>
      </c>
      <c r="G3962" s="36">
        <v>0</v>
      </c>
      <c r="H3962" s="35">
        <v>22.95</v>
      </c>
      <c r="I3962" s="35">
        <v>11.78</v>
      </c>
      <c r="J3962">
        <v>14</v>
      </c>
      <c r="K3962">
        <v>3032</v>
      </c>
      <c r="L3962" s="37">
        <f t="shared" si="183"/>
        <v>321.3</v>
      </c>
      <c r="M3962" s="35">
        <f t="shared" si="184"/>
        <v>0</v>
      </c>
      <c r="N3962" s="35">
        <f t="shared" si="185"/>
        <v>156.38</v>
      </c>
    </row>
    <row r="3963" spans="1:14">
      <c r="A3963" s="33">
        <v>41417</v>
      </c>
      <c r="B3963" s="29">
        <v>2723</v>
      </c>
      <c r="C3963">
        <v>7</v>
      </c>
      <c r="D3963" s="34" t="s">
        <v>170</v>
      </c>
      <c r="E3963" s="34" t="s">
        <v>172</v>
      </c>
      <c r="F3963" s="35">
        <v>20.95</v>
      </c>
      <c r="G3963" s="36">
        <v>0</v>
      </c>
      <c r="H3963" s="35">
        <v>20.95</v>
      </c>
      <c r="I3963" s="35">
        <v>10.039999999999999</v>
      </c>
      <c r="J3963">
        <v>17</v>
      </c>
      <c r="K3963">
        <v>3019</v>
      </c>
      <c r="L3963" s="37">
        <f t="shared" si="183"/>
        <v>356.15</v>
      </c>
      <c r="M3963" s="35">
        <f t="shared" si="184"/>
        <v>0</v>
      </c>
      <c r="N3963" s="35">
        <f t="shared" si="185"/>
        <v>185.47</v>
      </c>
    </row>
    <row r="3964" spans="1:14">
      <c r="A3964" s="33">
        <v>41417</v>
      </c>
      <c r="B3964" s="29">
        <v>2723</v>
      </c>
      <c r="C3964">
        <v>34</v>
      </c>
      <c r="D3964" s="34" t="s">
        <v>170</v>
      </c>
      <c r="E3964" s="34" t="s">
        <v>172</v>
      </c>
      <c r="F3964" s="35">
        <v>37.950000000000003</v>
      </c>
      <c r="G3964" s="36">
        <v>0</v>
      </c>
      <c r="H3964" s="35">
        <v>37.950000000000003</v>
      </c>
      <c r="I3964" s="35">
        <v>15.35</v>
      </c>
      <c r="J3964">
        <v>14</v>
      </c>
      <c r="K3964">
        <v>3019</v>
      </c>
      <c r="L3964" s="37">
        <f t="shared" si="183"/>
        <v>531.30000000000007</v>
      </c>
      <c r="M3964" s="35">
        <f t="shared" si="184"/>
        <v>0</v>
      </c>
      <c r="N3964" s="35">
        <f t="shared" si="185"/>
        <v>316.40000000000003</v>
      </c>
    </row>
    <row r="3965" spans="1:14">
      <c r="A3965" s="33">
        <v>41417</v>
      </c>
      <c r="B3965" s="29">
        <v>2723</v>
      </c>
      <c r="C3965">
        <v>27</v>
      </c>
      <c r="D3965" s="34" t="s">
        <v>170</v>
      </c>
      <c r="E3965" s="34" t="s">
        <v>172</v>
      </c>
      <c r="F3965" s="35">
        <v>4.95</v>
      </c>
      <c r="G3965" s="36">
        <v>0</v>
      </c>
      <c r="H3965" s="35">
        <v>4.95</v>
      </c>
      <c r="I3965" s="35">
        <v>1.82</v>
      </c>
      <c r="J3965">
        <v>6</v>
      </c>
      <c r="K3965">
        <v>3019</v>
      </c>
      <c r="L3965" s="37">
        <f t="shared" si="183"/>
        <v>29.700000000000003</v>
      </c>
      <c r="M3965" s="35">
        <f t="shared" si="184"/>
        <v>0</v>
      </c>
      <c r="N3965" s="35">
        <f t="shared" si="185"/>
        <v>18.78</v>
      </c>
    </row>
    <row r="3966" spans="1:14">
      <c r="A3966" s="33">
        <v>41417</v>
      </c>
      <c r="B3966" s="29">
        <v>2723</v>
      </c>
      <c r="C3966">
        <v>23</v>
      </c>
      <c r="D3966" s="34" t="s">
        <v>170</v>
      </c>
      <c r="E3966" s="34" t="s">
        <v>172</v>
      </c>
      <c r="F3966" s="35">
        <v>2.95</v>
      </c>
      <c r="G3966" s="36">
        <v>0</v>
      </c>
      <c r="H3966" s="35">
        <v>2.95</v>
      </c>
      <c r="I3966" s="35">
        <v>1.68</v>
      </c>
      <c r="J3966">
        <v>2</v>
      </c>
      <c r="K3966">
        <v>3019</v>
      </c>
      <c r="L3966" s="37">
        <f t="shared" si="183"/>
        <v>5.9</v>
      </c>
      <c r="M3966" s="35">
        <f t="shared" si="184"/>
        <v>0</v>
      </c>
      <c r="N3966" s="35">
        <f t="shared" si="185"/>
        <v>2.5400000000000005</v>
      </c>
    </row>
    <row r="3967" spans="1:14">
      <c r="A3967" s="33">
        <v>41417</v>
      </c>
      <c r="B3967" s="29">
        <v>2724</v>
      </c>
      <c r="C3967">
        <v>43</v>
      </c>
      <c r="D3967" s="34" t="s">
        <v>173</v>
      </c>
      <c r="E3967" s="34" t="s">
        <v>172</v>
      </c>
      <c r="F3967" s="35">
        <v>11.95</v>
      </c>
      <c r="G3967" s="36">
        <v>0</v>
      </c>
      <c r="H3967" s="35">
        <v>11.95</v>
      </c>
      <c r="I3967" s="35">
        <v>3.32</v>
      </c>
      <c r="J3967">
        <v>5</v>
      </c>
      <c r="K3967">
        <v>3013</v>
      </c>
      <c r="L3967" s="37">
        <f t="shared" si="183"/>
        <v>59.75</v>
      </c>
      <c r="M3967" s="35">
        <f t="shared" si="184"/>
        <v>0</v>
      </c>
      <c r="N3967" s="35">
        <f t="shared" si="185"/>
        <v>43.149999999999991</v>
      </c>
    </row>
    <row r="3968" spans="1:14">
      <c r="A3968" s="33">
        <v>41418</v>
      </c>
      <c r="B3968" s="29">
        <v>2725</v>
      </c>
      <c r="C3968">
        <v>6</v>
      </c>
      <c r="D3968" s="34" t="s">
        <v>169</v>
      </c>
      <c r="E3968" s="34" t="s">
        <v>172</v>
      </c>
      <c r="F3968" s="35">
        <v>55.95</v>
      </c>
      <c r="G3968" s="36">
        <v>0</v>
      </c>
      <c r="H3968" s="35">
        <v>55.95</v>
      </c>
      <c r="I3968" s="35">
        <v>16.059999999999999</v>
      </c>
      <c r="J3968">
        <v>21</v>
      </c>
      <c r="K3968">
        <v>3016</v>
      </c>
      <c r="L3968" s="37">
        <f t="shared" si="183"/>
        <v>1174.95</v>
      </c>
      <c r="M3968" s="35">
        <f t="shared" si="184"/>
        <v>0</v>
      </c>
      <c r="N3968" s="35">
        <f t="shared" si="185"/>
        <v>837.69</v>
      </c>
    </row>
    <row r="3969" spans="1:14">
      <c r="A3969" s="33">
        <v>41418</v>
      </c>
      <c r="B3969" s="29">
        <v>2726</v>
      </c>
      <c r="C3969">
        <v>43</v>
      </c>
      <c r="D3969" s="34" t="s">
        <v>170</v>
      </c>
      <c r="E3969" s="34" t="s">
        <v>172</v>
      </c>
      <c r="F3969" s="35">
        <v>11.95</v>
      </c>
      <c r="G3969" s="36">
        <v>0.2</v>
      </c>
      <c r="H3969" s="35">
        <v>9.56</v>
      </c>
      <c r="I3969" s="35">
        <v>3.32</v>
      </c>
      <c r="J3969">
        <v>3</v>
      </c>
      <c r="K3969">
        <v>3033</v>
      </c>
      <c r="L3969" s="37">
        <f t="shared" si="183"/>
        <v>28.68</v>
      </c>
      <c r="M3969" s="35">
        <f t="shared" si="184"/>
        <v>2.3899999999999988</v>
      </c>
      <c r="N3969" s="35">
        <f t="shared" si="185"/>
        <v>18.72</v>
      </c>
    </row>
    <row r="3970" spans="1:14">
      <c r="A3970" s="33">
        <v>41418</v>
      </c>
      <c r="B3970" s="29">
        <v>2727</v>
      </c>
      <c r="C3970">
        <v>16</v>
      </c>
      <c r="D3970" s="34" t="s">
        <v>169</v>
      </c>
      <c r="E3970" s="34" t="s">
        <v>172</v>
      </c>
      <c r="F3970" s="35">
        <v>27.95</v>
      </c>
      <c r="G3970" s="36">
        <v>0</v>
      </c>
      <c r="H3970" s="35">
        <v>27.95</v>
      </c>
      <c r="I3970" s="35">
        <v>15.85</v>
      </c>
      <c r="J3970">
        <v>5</v>
      </c>
      <c r="K3970">
        <v>3025</v>
      </c>
      <c r="L3970" s="37">
        <f t="shared" si="183"/>
        <v>139.75</v>
      </c>
      <c r="M3970" s="35">
        <f t="shared" si="184"/>
        <v>0</v>
      </c>
      <c r="N3970" s="35">
        <f t="shared" si="185"/>
        <v>60.5</v>
      </c>
    </row>
    <row r="3971" spans="1:14">
      <c r="A3971" s="33">
        <v>41418</v>
      </c>
      <c r="B3971" s="29">
        <v>2727</v>
      </c>
      <c r="C3971">
        <v>44</v>
      </c>
      <c r="D3971" s="34" t="s">
        <v>169</v>
      </c>
      <c r="E3971" s="34" t="s">
        <v>172</v>
      </c>
      <c r="F3971" s="35">
        <v>38.950000000000003</v>
      </c>
      <c r="G3971" s="36">
        <v>0</v>
      </c>
      <c r="H3971" s="35">
        <v>38.950000000000003</v>
      </c>
      <c r="I3971" s="35">
        <v>24.76</v>
      </c>
      <c r="J3971">
        <v>2</v>
      </c>
      <c r="K3971">
        <v>3025</v>
      </c>
      <c r="L3971" s="37">
        <f t="shared" ref="L3971:L4034" si="186">H3971*J3971</f>
        <v>77.900000000000006</v>
      </c>
      <c r="M3971" s="35">
        <f t="shared" ref="M3971:M4034" si="187">F3971-H3971</f>
        <v>0</v>
      </c>
      <c r="N3971" s="35">
        <f t="shared" ref="N3971:N4034" si="188">(H3971-I3971)*J3971</f>
        <v>28.380000000000003</v>
      </c>
    </row>
    <row r="3972" spans="1:14">
      <c r="A3972" s="33">
        <v>41418</v>
      </c>
      <c r="B3972" s="29">
        <v>2727</v>
      </c>
      <c r="C3972">
        <v>34</v>
      </c>
      <c r="D3972" s="34" t="s">
        <v>169</v>
      </c>
      <c r="E3972" s="34" t="s">
        <v>172</v>
      </c>
      <c r="F3972" s="35">
        <v>37.950000000000003</v>
      </c>
      <c r="G3972" s="36">
        <v>0</v>
      </c>
      <c r="H3972" s="35">
        <v>37.950000000000003</v>
      </c>
      <c r="I3972" s="35">
        <v>15.35</v>
      </c>
      <c r="J3972">
        <v>10</v>
      </c>
      <c r="K3972">
        <v>3025</v>
      </c>
      <c r="L3972" s="37">
        <f t="shared" si="186"/>
        <v>379.5</v>
      </c>
      <c r="M3972" s="35">
        <f t="shared" si="187"/>
        <v>0</v>
      </c>
      <c r="N3972" s="35">
        <f t="shared" si="188"/>
        <v>226</v>
      </c>
    </row>
    <row r="3973" spans="1:14">
      <c r="A3973" s="33">
        <v>41418</v>
      </c>
      <c r="B3973" s="29">
        <v>2728</v>
      </c>
      <c r="C3973">
        <v>35</v>
      </c>
      <c r="D3973" s="34" t="s">
        <v>169</v>
      </c>
      <c r="E3973" s="34" t="s">
        <v>172</v>
      </c>
      <c r="F3973" s="35">
        <v>0.95</v>
      </c>
      <c r="G3973" s="36">
        <v>0</v>
      </c>
      <c r="H3973" s="35">
        <v>0.95</v>
      </c>
      <c r="I3973" s="35">
        <v>0.47</v>
      </c>
      <c r="J3973">
        <v>21</v>
      </c>
      <c r="K3973">
        <v>3016</v>
      </c>
      <c r="L3973" s="37">
        <f t="shared" si="186"/>
        <v>19.95</v>
      </c>
      <c r="M3973" s="35">
        <f t="shared" si="187"/>
        <v>0</v>
      </c>
      <c r="N3973" s="35">
        <f t="shared" si="188"/>
        <v>10.08</v>
      </c>
    </row>
    <row r="3974" spans="1:14">
      <c r="A3974" s="33">
        <v>41418</v>
      </c>
      <c r="B3974" s="29">
        <v>2729</v>
      </c>
      <c r="C3974">
        <v>3</v>
      </c>
      <c r="D3974" s="34" t="s">
        <v>170</v>
      </c>
      <c r="E3974" s="34" t="s">
        <v>172</v>
      </c>
      <c r="F3974" s="35">
        <v>59.95</v>
      </c>
      <c r="G3974" s="36">
        <v>0</v>
      </c>
      <c r="H3974" s="35">
        <v>59.95</v>
      </c>
      <c r="I3974" s="35">
        <v>28.73</v>
      </c>
      <c r="J3974">
        <v>2</v>
      </c>
      <c r="K3974">
        <v>3017</v>
      </c>
      <c r="L3974" s="37">
        <f t="shared" si="186"/>
        <v>119.9</v>
      </c>
      <c r="M3974" s="35">
        <f t="shared" si="187"/>
        <v>0</v>
      </c>
      <c r="N3974" s="35">
        <f t="shared" si="188"/>
        <v>62.440000000000005</v>
      </c>
    </row>
    <row r="3975" spans="1:14">
      <c r="A3975" s="33">
        <v>41418</v>
      </c>
      <c r="B3975" s="29">
        <v>2730</v>
      </c>
      <c r="C3975">
        <v>18</v>
      </c>
      <c r="D3975" s="34" t="s">
        <v>169</v>
      </c>
      <c r="E3975" s="34" t="s">
        <v>172</v>
      </c>
      <c r="F3975" s="35">
        <v>54.95</v>
      </c>
      <c r="G3975" s="36">
        <v>0.1</v>
      </c>
      <c r="H3975" s="35">
        <v>49.46</v>
      </c>
      <c r="I3975" s="35">
        <v>26.65</v>
      </c>
      <c r="J3975">
        <v>2</v>
      </c>
      <c r="K3975">
        <v>3026</v>
      </c>
      <c r="L3975" s="37">
        <f t="shared" si="186"/>
        <v>98.92</v>
      </c>
      <c r="M3975" s="35">
        <f t="shared" si="187"/>
        <v>5.490000000000002</v>
      </c>
      <c r="N3975" s="35">
        <f t="shared" si="188"/>
        <v>45.620000000000005</v>
      </c>
    </row>
    <row r="3976" spans="1:14">
      <c r="A3976" s="33">
        <v>41418</v>
      </c>
      <c r="B3976" s="29">
        <v>2730</v>
      </c>
      <c r="C3976">
        <v>26</v>
      </c>
      <c r="D3976" s="34" t="s">
        <v>169</v>
      </c>
      <c r="E3976" s="34" t="s">
        <v>172</v>
      </c>
      <c r="F3976" s="35">
        <v>0.95</v>
      </c>
      <c r="G3976" s="36">
        <v>0</v>
      </c>
      <c r="H3976" s="35">
        <v>0.95</v>
      </c>
      <c r="I3976" s="35">
        <v>0.42</v>
      </c>
      <c r="J3976">
        <v>16</v>
      </c>
      <c r="K3976">
        <v>3026</v>
      </c>
      <c r="L3976" s="37">
        <f t="shared" si="186"/>
        <v>15.2</v>
      </c>
      <c r="M3976" s="35">
        <f t="shared" si="187"/>
        <v>0</v>
      </c>
      <c r="N3976" s="35">
        <f t="shared" si="188"/>
        <v>8.48</v>
      </c>
    </row>
    <row r="3977" spans="1:14">
      <c r="A3977" s="33">
        <v>41418</v>
      </c>
      <c r="B3977" s="29">
        <v>2731</v>
      </c>
      <c r="C3977">
        <v>29</v>
      </c>
      <c r="D3977" s="34" t="s">
        <v>170</v>
      </c>
      <c r="E3977" s="34" t="s">
        <v>172</v>
      </c>
      <c r="F3977" s="35">
        <v>40.950000000000003</v>
      </c>
      <c r="G3977" s="36">
        <v>0</v>
      </c>
      <c r="H3977" s="35">
        <v>40.950000000000003</v>
      </c>
      <c r="I3977" s="35">
        <v>15.51</v>
      </c>
      <c r="J3977">
        <v>3</v>
      </c>
      <c r="K3977">
        <v>3030</v>
      </c>
      <c r="L3977" s="37">
        <f t="shared" si="186"/>
        <v>122.85000000000001</v>
      </c>
      <c r="M3977" s="35">
        <f t="shared" si="187"/>
        <v>0</v>
      </c>
      <c r="N3977" s="35">
        <f t="shared" si="188"/>
        <v>76.320000000000022</v>
      </c>
    </row>
    <row r="3978" spans="1:14">
      <c r="A3978" s="33">
        <v>41418</v>
      </c>
      <c r="B3978" s="29">
        <v>2732</v>
      </c>
      <c r="C3978">
        <v>24</v>
      </c>
      <c r="D3978" s="34" t="s">
        <v>169</v>
      </c>
      <c r="E3978" s="34" t="s">
        <v>172</v>
      </c>
      <c r="F3978" s="35">
        <v>27.95</v>
      </c>
      <c r="G3978" s="36">
        <v>0</v>
      </c>
      <c r="H3978" s="35">
        <v>27.95</v>
      </c>
      <c r="I3978" s="35">
        <v>16.8</v>
      </c>
      <c r="J3978">
        <v>24</v>
      </c>
      <c r="K3978">
        <v>3018</v>
      </c>
      <c r="L3978" s="37">
        <f t="shared" si="186"/>
        <v>670.8</v>
      </c>
      <c r="M3978" s="35">
        <f t="shared" si="187"/>
        <v>0</v>
      </c>
      <c r="N3978" s="35">
        <f t="shared" si="188"/>
        <v>267.59999999999997</v>
      </c>
    </row>
    <row r="3979" spans="1:14">
      <c r="A3979" s="33">
        <v>41418</v>
      </c>
      <c r="B3979" s="29">
        <v>2733</v>
      </c>
      <c r="C3979">
        <v>22</v>
      </c>
      <c r="D3979" s="34" t="s">
        <v>169</v>
      </c>
      <c r="E3979" s="34" t="s">
        <v>172</v>
      </c>
      <c r="F3979" s="35">
        <v>0.95</v>
      </c>
      <c r="G3979" s="36">
        <v>0</v>
      </c>
      <c r="H3979" s="35">
        <v>0.95</v>
      </c>
      <c r="I3979" s="35">
        <v>0.56999999999999995</v>
      </c>
      <c r="J3979">
        <v>18</v>
      </c>
      <c r="K3979">
        <v>3017</v>
      </c>
      <c r="L3979" s="37">
        <f t="shared" si="186"/>
        <v>17.099999999999998</v>
      </c>
      <c r="M3979" s="35">
        <f t="shared" si="187"/>
        <v>0</v>
      </c>
      <c r="N3979" s="35">
        <f t="shared" si="188"/>
        <v>6.84</v>
      </c>
    </row>
    <row r="3980" spans="1:14">
      <c r="A3980" s="33">
        <v>41418</v>
      </c>
      <c r="B3980" s="29">
        <v>2734</v>
      </c>
      <c r="C3980">
        <v>31</v>
      </c>
      <c r="D3980" s="34" t="s">
        <v>170</v>
      </c>
      <c r="E3980" s="34" t="s">
        <v>172</v>
      </c>
      <c r="F3980" s="35">
        <v>0.95</v>
      </c>
      <c r="G3980" s="36">
        <v>0</v>
      </c>
      <c r="H3980" s="35">
        <v>0.95</v>
      </c>
      <c r="I3980" s="35">
        <v>0.34</v>
      </c>
      <c r="J3980">
        <v>18</v>
      </c>
      <c r="K3980">
        <v>3015</v>
      </c>
      <c r="L3980" s="37">
        <f t="shared" si="186"/>
        <v>17.099999999999998</v>
      </c>
      <c r="M3980" s="35">
        <f t="shared" si="187"/>
        <v>0</v>
      </c>
      <c r="N3980" s="35">
        <f t="shared" si="188"/>
        <v>10.979999999999997</v>
      </c>
    </row>
    <row r="3981" spans="1:14">
      <c r="A3981" s="33">
        <v>41418</v>
      </c>
      <c r="B3981" s="29">
        <v>2735</v>
      </c>
      <c r="C3981">
        <v>9</v>
      </c>
      <c r="D3981" s="34" t="s">
        <v>170</v>
      </c>
      <c r="E3981" s="34" t="s">
        <v>172</v>
      </c>
      <c r="F3981" s="35">
        <v>48.95</v>
      </c>
      <c r="G3981" s="36">
        <v>0</v>
      </c>
      <c r="H3981" s="35">
        <v>48.95</v>
      </c>
      <c r="I3981" s="35">
        <v>24.52</v>
      </c>
      <c r="J3981">
        <v>17</v>
      </c>
      <c r="K3981">
        <v>3024</v>
      </c>
      <c r="L3981" s="37">
        <f t="shared" si="186"/>
        <v>832.15000000000009</v>
      </c>
      <c r="M3981" s="35">
        <f t="shared" si="187"/>
        <v>0</v>
      </c>
      <c r="N3981" s="35">
        <f t="shared" si="188"/>
        <v>415.31000000000006</v>
      </c>
    </row>
    <row r="3982" spans="1:14">
      <c r="A3982" s="33">
        <v>41418</v>
      </c>
      <c r="B3982" s="29">
        <v>2735</v>
      </c>
      <c r="C3982">
        <v>48</v>
      </c>
      <c r="D3982" s="34" t="s">
        <v>170</v>
      </c>
      <c r="E3982" s="34" t="s">
        <v>172</v>
      </c>
      <c r="F3982" s="35">
        <v>3.95</v>
      </c>
      <c r="G3982" s="36">
        <v>0.1</v>
      </c>
      <c r="H3982" s="35">
        <v>3.56</v>
      </c>
      <c r="I3982" s="35">
        <v>1.43</v>
      </c>
      <c r="J3982">
        <v>16</v>
      </c>
      <c r="K3982">
        <v>3024</v>
      </c>
      <c r="L3982" s="37">
        <f t="shared" si="186"/>
        <v>56.96</v>
      </c>
      <c r="M3982" s="35">
        <f t="shared" si="187"/>
        <v>0.39000000000000012</v>
      </c>
      <c r="N3982" s="35">
        <f t="shared" si="188"/>
        <v>34.08</v>
      </c>
    </row>
    <row r="3983" spans="1:14">
      <c r="A3983" s="33">
        <v>41418</v>
      </c>
      <c r="B3983" s="29">
        <v>2735</v>
      </c>
      <c r="C3983">
        <v>27</v>
      </c>
      <c r="D3983" s="34" t="s">
        <v>170</v>
      </c>
      <c r="E3983" s="34" t="s">
        <v>172</v>
      </c>
      <c r="F3983" s="35">
        <v>4.95</v>
      </c>
      <c r="G3983" s="36">
        <v>0</v>
      </c>
      <c r="H3983" s="35">
        <v>4.95</v>
      </c>
      <c r="I3983" s="35">
        <v>1.82</v>
      </c>
      <c r="J3983">
        <v>7</v>
      </c>
      <c r="K3983">
        <v>3024</v>
      </c>
      <c r="L3983" s="37">
        <f t="shared" si="186"/>
        <v>34.65</v>
      </c>
      <c r="M3983" s="35">
        <f t="shared" si="187"/>
        <v>0</v>
      </c>
      <c r="N3983" s="35">
        <f t="shared" si="188"/>
        <v>21.91</v>
      </c>
    </row>
    <row r="3984" spans="1:14">
      <c r="A3984" s="33">
        <v>41418</v>
      </c>
      <c r="B3984" s="29">
        <v>2736</v>
      </c>
      <c r="C3984">
        <v>7</v>
      </c>
      <c r="D3984" s="34" t="s">
        <v>169</v>
      </c>
      <c r="E3984" s="34" t="s">
        <v>172</v>
      </c>
      <c r="F3984" s="35">
        <v>20.95</v>
      </c>
      <c r="G3984" s="36">
        <v>0</v>
      </c>
      <c r="H3984" s="35">
        <v>20.95</v>
      </c>
      <c r="I3984" s="35">
        <v>10.039999999999999</v>
      </c>
      <c r="J3984">
        <v>3</v>
      </c>
      <c r="K3984">
        <v>3033</v>
      </c>
      <c r="L3984" s="37">
        <f t="shared" si="186"/>
        <v>62.849999999999994</v>
      </c>
      <c r="M3984" s="35">
        <f t="shared" si="187"/>
        <v>0</v>
      </c>
      <c r="N3984" s="35">
        <f t="shared" si="188"/>
        <v>32.730000000000004</v>
      </c>
    </row>
    <row r="3985" spans="1:14">
      <c r="A3985" s="33">
        <v>41419</v>
      </c>
      <c r="B3985" s="29">
        <v>2737</v>
      </c>
      <c r="C3985">
        <v>34</v>
      </c>
      <c r="D3985" s="34" t="s">
        <v>173</v>
      </c>
      <c r="E3985" s="34" t="s">
        <v>168</v>
      </c>
      <c r="F3985" s="35">
        <v>37.950000000000003</v>
      </c>
      <c r="G3985" s="36">
        <v>0</v>
      </c>
      <c r="H3985" s="35">
        <v>37.950000000000003</v>
      </c>
      <c r="I3985" s="35">
        <v>15.35</v>
      </c>
      <c r="J3985">
        <v>8</v>
      </c>
      <c r="K3985">
        <v>3026</v>
      </c>
      <c r="L3985" s="37">
        <f t="shared" si="186"/>
        <v>303.60000000000002</v>
      </c>
      <c r="M3985" s="35">
        <f t="shared" si="187"/>
        <v>0</v>
      </c>
      <c r="N3985" s="35">
        <f t="shared" si="188"/>
        <v>180.8</v>
      </c>
    </row>
    <row r="3986" spans="1:14">
      <c r="A3986" s="33">
        <v>41419</v>
      </c>
      <c r="B3986" s="29">
        <v>2737</v>
      </c>
      <c r="C3986">
        <v>20</v>
      </c>
      <c r="D3986" s="34" t="s">
        <v>173</v>
      </c>
      <c r="E3986" s="34" t="s">
        <v>168</v>
      </c>
      <c r="F3986" s="35">
        <v>16.95</v>
      </c>
      <c r="G3986" s="36">
        <v>0</v>
      </c>
      <c r="H3986" s="35">
        <v>16.95</v>
      </c>
      <c r="I3986" s="35">
        <v>6.76</v>
      </c>
      <c r="J3986">
        <v>5</v>
      </c>
      <c r="K3986">
        <v>3026</v>
      </c>
      <c r="L3986" s="37">
        <f t="shared" si="186"/>
        <v>84.75</v>
      </c>
      <c r="M3986" s="35">
        <f t="shared" si="187"/>
        <v>0</v>
      </c>
      <c r="N3986" s="35">
        <f t="shared" si="188"/>
        <v>50.949999999999996</v>
      </c>
    </row>
    <row r="3987" spans="1:14">
      <c r="A3987" s="33">
        <v>41419</v>
      </c>
      <c r="B3987" s="29">
        <v>2737</v>
      </c>
      <c r="C3987">
        <v>1</v>
      </c>
      <c r="D3987" s="34" t="s">
        <v>173</v>
      </c>
      <c r="E3987" s="34" t="s">
        <v>168</v>
      </c>
      <c r="F3987" s="35">
        <v>43.95</v>
      </c>
      <c r="G3987" s="36">
        <v>0.1</v>
      </c>
      <c r="H3987" s="35">
        <v>39.56</v>
      </c>
      <c r="I3987" s="35">
        <v>25.6</v>
      </c>
      <c r="J3987">
        <v>9</v>
      </c>
      <c r="K3987">
        <v>3026</v>
      </c>
      <c r="L3987" s="37">
        <f t="shared" si="186"/>
        <v>356.04</v>
      </c>
      <c r="M3987" s="35">
        <f t="shared" si="187"/>
        <v>4.3900000000000006</v>
      </c>
      <c r="N3987" s="35">
        <f t="shared" si="188"/>
        <v>125.64000000000001</v>
      </c>
    </row>
    <row r="3988" spans="1:14">
      <c r="A3988" s="33">
        <v>41419</v>
      </c>
      <c r="B3988" s="29">
        <v>2738</v>
      </c>
      <c r="C3988">
        <v>6</v>
      </c>
      <c r="D3988" s="34" t="s">
        <v>171</v>
      </c>
      <c r="E3988" s="34" t="s">
        <v>168</v>
      </c>
      <c r="F3988" s="35">
        <v>55.95</v>
      </c>
      <c r="G3988" s="36">
        <v>0.1</v>
      </c>
      <c r="H3988" s="35">
        <v>50.36</v>
      </c>
      <c r="I3988" s="35">
        <v>16.059999999999999</v>
      </c>
      <c r="J3988">
        <v>15</v>
      </c>
      <c r="K3988">
        <v>3020</v>
      </c>
      <c r="L3988" s="37">
        <f t="shared" si="186"/>
        <v>755.4</v>
      </c>
      <c r="M3988" s="35">
        <f t="shared" si="187"/>
        <v>5.5900000000000034</v>
      </c>
      <c r="N3988" s="35">
        <f t="shared" si="188"/>
        <v>514.5</v>
      </c>
    </row>
    <row r="3989" spans="1:14">
      <c r="A3989" s="33">
        <v>41419</v>
      </c>
      <c r="B3989" s="29">
        <v>2739</v>
      </c>
      <c r="C3989">
        <v>48</v>
      </c>
      <c r="D3989" s="34" t="s">
        <v>173</v>
      </c>
      <c r="E3989" s="34" t="s">
        <v>168</v>
      </c>
      <c r="F3989" s="35">
        <v>3.95</v>
      </c>
      <c r="G3989" s="36">
        <v>0</v>
      </c>
      <c r="H3989" s="35">
        <v>3.95</v>
      </c>
      <c r="I3989" s="35">
        <v>1.43</v>
      </c>
      <c r="J3989">
        <v>6</v>
      </c>
      <c r="K3989">
        <v>3015</v>
      </c>
      <c r="L3989" s="37">
        <f t="shared" si="186"/>
        <v>23.700000000000003</v>
      </c>
      <c r="M3989" s="35">
        <f t="shared" si="187"/>
        <v>0</v>
      </c>
      <c r="N3989" s="35">
        <f t="shared" si="188"/>
        <v>15.120000000000003</v>
      </c>
    </row>
    <row r="3990" spans="1:14">
      <c r="A3990" s="33">
        <v>41419</v>
      </c>
      <c r="B3990" s="29">
        <v>2740</v>
      </c>
      <c r="C3990">
        <v>6</v>
      </c>
      <c r="D3990" s="34" t="s">
        <v>171</v>
      </c>
      <c r="E3990" s="34" t="s">
        <v>168</v>
      </c>
      <c r="F3990" s="35">
        <v>55.95</v>
      </c>
      <c r="G3990" s="36">
        <v>0.1</v>
      </c>
      <c r="H3990" s="35">
        <v>50.36</v>
      </c>
      <c r="I3990" s="35">
        <v>16.059999999999999</v>
      </c>
      <c r="J3990">
        <v>21</v>
      </c>
      <c r="K3990">
        <v>3030</v>
      </c>
      <c r="L3990" s="37">
        <f t="shared" si="186"/>
        <v>1057.56</v>
      </c>
      <c r="M3990" s="35">
        <f t="shared" si="187"/>
        <v>5.5900000000000034</v>
      </c>
      <c r="N3990" s="35">
        <f t="shared" si="188"/>
        <v>720.3</v>
      </c>
    </row>
    <row r="3991" spans="1:14">
      <c r="A3991" s="33">
        <v>41419</v>
      </c>
      <c r="B3991" s="29">
        <v>2741</v>
      </c>
      <c r="C3991">
        <v>3</v>
      </c>
      <c r="D3991" s="34" t="s">
        <v>171</v>
      </c>
      <c r="E3991" s="34" t="s">
        <v>168</v>
      </c>
      <c r="F3991" s="35">
        <v>59.95</v>
      </c>
      <c r="G3991" s="36">
        <v>0</v>
      </c>
      <c r="H3991" s="35">
        <v>59.95</v>
      </c>
      <c r="I3991" s="35">
        <v>28.73</v>
      </c>
      <c r="J3991">
        <v>15</v>
      </c>
      <c r="K3991">
        <v>3019</v>
      </c>
      <c r="L3991" s="37">
        <f t="shared" si="186"/>
        <v>899.25</v>
      </c>
      <c r="M3991" s="35">
        <f t="shared" si="187"/>
        <v>0</v>
      </c>
      <c r="N3991" s="35">
        <f t="shared" si="188"/>
        <v>468.3</v>
      </c>
    </row>
    <row r="3992" spans="1:14">
      <c r="A3992" s="33">
        <v>41419</v>
      </c>
      <c r="B3992" s="29">
        <v>2741</v>
      </c>
      <c r="C3992">
        <v>28</v>
      </c>
      <c r="D3992" s="34" t="s">
        <v>171</v>
      </c>
      <c r="E3992" s="34" t="s">
        <v>168</v>
      </c>
      <c r="F3992" s="35">
        <v>0.95</v>
      </c>
      <c r="G3992" s="36">
        <v>0</v>
      </c>
      <c r="H3992" s="35">
        <v>0.95</v>
      </c>
      <c r="I3992" s="35">
        <v>0.5</v>
      </c>
      <c r="J3992">
        <v>22</v>
      </c>
      <c r="K3992">
        <v>3019</v>
      </c>
      <c r="L3992" s="37">
        <f t="shared" si="186"/>
        <v>20.9</v>
      </c>
      <c r="M3992" s="35">
        <f t="shared" si="187"/>
        <v>0</v>
      </c>
      <c r="N3992" s="35">
        <f t="shared" si="188"/>
        <v>9.8999999999999986</v>
      </c>
    </row>
    <row r="3993" spans="1:14">
      <c r="A3993" s="33">
        <v>41419</v>
      </c>
      <c r="B3993" s="29">
        <v>2742</v>
      </c>
      <c r="C3993">
        <v>16</v>
      </c>
      <c r="D3993" s="34" t="s">
        <v>173</v>
      </c>
      <c r="E3993" s="34" t="s">
        <v>168</v>
      </c>
      <c r="F3993" s="35">
        <v>27.95</v>
      </c>
      <c r="G3993" s="36">
        <v>0</v>
      </c>
      <c r="H3993" s="35">
        <v>27.95</v>
      </c>
      <c r="I3993" s="35">
        <v>15.85</v>
      </c>
      <c r="J3993">
        <v>2</v>
      </c>
      <c r="K3993">
        <v>3013</v>
      </c>
      <c r="L3993" s="37">
        <f t="shared" si="186"/>
        <v>55.9</v>
      </c>
      <c r="M3993" s="35">
        <f t="shared" si="187"/>
        <v>0</v>
      </c>
      <c r="N3993" s="35">
        <f t="shared" si="188"/>
        <v>24.2</v>
      </c>
    </row>
    <row r="3994" spans="1:14">
      <c r="A3994" s="33">
        <v>41419</v>
      </c>
      <c r="B3994" s="29">
        <v>2743</v>
      </c>
      <c r="C3994">
        <v>41</v>
      </c>
      <c r="D3994" s="34" t="s">
        <v>171</v>
      </c>
      <c r="E3994" s="34" t="s">
        <v>168</v>
      </c>
      <c r="F3994" s="35">
        <v>18.95</v>
      </c>
      <c r="G3994" s="36">
        <v>0</v>
      </c>
      <c r="H3994" s="35">
        <v>18.95</v>
      </c>
      <c r="I3994" s="35">
        <v>9.98</v>
      </c>
      <c r="J3994">
        <v>8</v>
      </c>
      <c r="K3994">
        <v>3029</v>
      </c>
      <c r="L3994" s="37">
        <f t="shared" si="186"/>
        <v>151.6</v>
      </c>
      <c r="M3994" s="35">
        <f t="shared" si="187"/>
        <v>0</v>
      </c>
      <c r="N3994" s="35">
        <f t="shared" si="188"/>
        <v>71.759999999999991</v>
      </c>
    </row>
    <row r="3995" spans="1:14">
      <c r="A3995" s="33">
        <v>41419</v>
      </c>
      <c r="B3995" s="29">
        <v>2744</v>
      </c>
      <c r="C3995">
        <v>22</v>
      </c>
      <c r="D3995" s="34" t="s">
        <v>171</v>
      </c>
      <c r="E3995" s="34" t="s">
        <v>168</v>
      </c>
      <c r="F3995" s="35">
        <v>0.95</v>
      </c>
      <c r="G3995" s="36">
        <v>0</v>
      </c>
      <c r="H3995" s="35">
        <v>0.95</v>
      </c>
      <c r="I3995" s="35">
        <v>0.56999999999999995</v>
      </c>
      <c r="J3995">
        <v>12</v>
      </c>
      <c r="K3995">
        <v>3019</v>
      </c>
      <c r="L3995" s="37">
        <f t="shared" si="186"/>
        <v>11.399999999999999</v>
      </c>
      <c r="M3995" s="35">
        <f t="shared" si="187"/>
        <v>0</v>
      </c>
      <c r="N3995" s="35">
        <f t="shared" si="188"/>
        <v>4.5600000000000005</v>
      </c>
    </row>
    <row r="3996" spans="1:14">
      <c r="A3996" s="33">
        <v>41419</v>
      </c>
      <c r="B3996" s="29">
        <v>2744</v>
      </c>
      <c r="C3996">
        <v>13</v>
      </c>
      <c r="D3996" s="34" t="s">
        <v>171</v>
      </c>
      <c r="E3996" s="34" t="s">
        <v>168</v>
      </c>
      <c r="F3996" s="35">
        <v>26.95</v>
      </c>
      <c r="G3996" s="36">
        <v>0</v>
      </c>
      <c r="H3996" s="35">
        <v>26.95</v>
      </c>
      <c r="I3996" s="35">
        <v>13.26</v>
      </c>
      <c r="J3996">
        <v>11</v>
      </c>
      <c r="K3996">
        <v>3019</v>
      </c>
      <c r="L3996" s="37">
        <f t="shared" si="186"/>
        <v>296.45</v>
      </c>
      <c r="M3996" s="35">
        <f t="shared" si="187"/>
        <v>0</v>
      </c>
      <c r="N3996" s="35">
        <f t="shared" si="188"/>
        <v>150.59</v>
      </c>
    </row>
    <row r="3997" spans="1:14">
      <c r="A3997" s="33">
        <v>41419</v>
      </c>
      <c r="B3997" s="29">
        <v>2745</v>
      </c>
      <c r="C3997">
        <v>43</v>
      </c>
      <c r="D3997" s="34" t="s">
        <v>171</v>
      </c>
      <c r="E3997" s="34" t="s">
        <v>168</v>
      </c>
      <c r="F3997" s="35">
        <v>11.95</v>
      </c>
      <c r="G3997" s="36">
        <v>0</v>
      </c>
      <c r="H3997" s="35">
        <v>11.95</v>
      </c>
      <c r="I3997" s="35">
        <v>3.32</v>
      </c>
      <c r="J3997">
        <v>7</v>
      </c>
      <c r="K3997">
        <v>3019</v>
      </c>
      <c r="L3997" s="37">
        <f t="shared" si="186"/>
        <v>83.649999999999991</v>
      </c>
      <c r="M3997" s="35">
        <f t="shared" si="187"/>
        <v>0</v>
      </c>
      <c r="N3997" s="35">
        <f t="shared" si="188"/>
        <v>60.41</v>
      </c>
    </row>
    <row r="3998" spans="1:14">
      <c r="A3998" s="33">
        <v>41419</v>
      </c>
      <c r="B3998" s="29">
        <v>2746</v>
      </c>
      <c r="C3998">
        <v>12</v>
      </c>
      <c r="D3998" s="34" t="s">
        <v>173</v>
      </c>
      <c r="E3998" s="34" t="s">
        <v>168</v>
      </c>
      <c r="F3998" s="35">
        <v>47.95</v>
      </c>
      <c r="G3998" s="36">
        <v>0</v>
      </c>
      <c r="H3998" s="35">
        <v>47.95</v>
      </c>
      <c r="I3998" s="35">
        <v>20.7</v>
      </c>
      <c r="J3998">
        <v>3</v>
      </c>
      <c r="K3998">
        <v>3025</v>
      </c>
      <c r="L3998" s="37">
        <f t="shared" si="186"/>
        <v>143.85000000000002</v>
      </c>
      <c r="M3998" s="35">
        <f t="shared" si="187"/>
        <v>0</v>
      </c>
      <c r="N3998" s="35">
        <f t="shared" si="188"/>
        <v>81.750000000000014</v>
      </c>
    </row>
    <row r="3999" spans="1:14">
      <c r="A3999" s="33">
        <v>41419</v>
      </c>
      <c r="B3999" s="29">
        <v>2747</v>
      </c>
      <c r="C3999">
        <v>50</v>
      </c>
      <c r="D3999" s="34" t="s">
        <v>173</v>
      </c>
      <c r="E3999" s="34" t="s">
        <v>168</v>
      </c>
      <c r="F3999" s="35">
        <v>24.95</v>
      </c>
      <c r="G3999" s="36">
        <v>0.1</v>
      </c>
      <c r="H3999" s="35">
        <v>22.46</v>
      </c>
      <c r="I3999" s="35">
        <v>12.14</v>
      </c>
      <c r="J3999">
        <v>1</v>
      </c>
      <c r="K3999">
        <v>3019</v>
      </c>
      <c r="L3999" s="37">
        <f t="shared" si="186"/>
        <v>22.46</v>
      </c>
      <c r="M3999" s="35">
        <f t="shared" si="187"/>
        <v>2.4899999999999984</v>
      </c>
      <c r="N3999" s="35">
        <f t="shared" si="188"/>
        <v>10.32</v>
      </c>
    </row>
    <row r="4000" spans="1:14">
      <c r="A4000" s="33">
        <v>41419</v>
      </c>
      <c r="B4000" s="29">
        <v>2748</v>
      </c>
      <c r="C4000">
        <v>42</v>
      </c>
      <c r="D4000" s="34" t="s">
        <v>171</v>
      </c>
      <c r="E4000" s="34" t="s">
        <v>168</v>
      </c>
      <c r="F4000" s="35">
        <v>35.950000000000003</v>
      </c>
      <c r="G4000" s="36">
        <v>0</v>
      </c>
      <c r="H4000" s="35">
        <v>35.950000000000003</v>
      </c>
      <c r="I4000" s="35">
        <v>20.25</v>
      </c>
      <c r="J4000">
        <v>2</v>
      </c>
      <c r="K4000">
        <v>3026</v>
      </c>
      <c r="L4000" s="37">
        <f t="shared" si="186"/>
        <v>71.900000000000006</v>
      </c>
      <c r="M4000" s="35">
        <f t="shared" si="187"/>
        <v>0</v>
      </c>
      <c r="N4000" s="35">
        <f t="shared" si="188"/>
        <v>31.400000000000006</v>
      </c>
    </row>
    <row r="4001" spans="1:14">
      <c r="A4001" s="33">
        <v>41419</v>
      </c>
      <c r="B4001" s="29">
        <v>2749</v>
      </c>
      <c r="C4001">
        <v>17</v>
      </c>
      <c r="D4001" s="34" t="s">
        <v>173</v>
      </c>
      <c r="E4001" s="34" t="s">
        <v>168</v>
      </c>
      <c r="F4001" s="35">
        <v>49.95</v>
      </c>
      <c r="G4001" s="36">
        <v>0</v>
      </c>
      <c r="H4001" s="35">
        <v>49.95</v>
      </c>
      <c r="I4001" s="35">
        <v>23.93</v>
      </c>
      <c r="J4001">
        <v>15</v>
      </c>
      <c r="K4001">
        <v>3015</v>
      </c>
      <c r="L4001" s="37">
        <f t="shared" si="186"/>
        <v>749.25</v>
      </c>
      <c r="M4001" s="35">
        <f t="shared" si="187"/>
        <v>0</v>
      </c>
      <c r="N4001" s="35">
        <f t="shared" si="188"/>
        <v>390.30000000000007</v>
      </c>
    </row>
    <row r="4002" spans="1:14">
      <c r="A4002" s="33">
        <v>41419</v>
      </c>
      <c r="B4002" s="29">
        <v>2750</v>
      </c>
      <c r="C4002">
        <v>33</v>
      </c>
      <c r="D4002" s="34" t="s">
        <v>171</v>
      </c>
      <c r="E4002" s="34" t="s">
        <v>168</v>
      </c>
      <c r="F4002" s="35">
        <v>19.95</v>
      </c>
      <c r="G4002" s="36">
        <v>0</v>
      </c>
      <c r="H4002" s="35">
        <v>19.95</v>
      </c>
      <c r="I4002" s="35">
        <v>9.7799999999999994</v>
      </c>
      <c r="J4002">
        <v>26</v>
      </c>
      <c r="K4002">
        <v>3023</v>
      </c>
      <c r="L4002" s="37">
        <f t="shared" si="186"/>
        <v>518.69999999999993</v>
      </c>
      <c r="M4002" s="35">
        <f t="shared" si="187"/>
        <v>0</v>
      </c>
      <c r="N4002" s="35">
        <f t="shared" si="188"/>
        <v>264.42</v>
      </c>
    </row>
    <row r="4003" spans="1:14">
      <c r="A4003" s="33">
        <v>41419</v>
      </c>
      <c r="B4003" s="29">
        <v>2751</v>
      </c>
      <c r="C4003">
        <v>46</v>
      </c>
      <c r="D4003" s="34" t="s">
        <v>173</v>
      </c>
      <c r="E4003" s="34" t="s">
        <v>168</v>
      </c>
      <c r="F4003" s="35">
        <v>55.95</v>
      </c>
      <c r="G4003" s="36">
        <v>0.1</v>
      </c>
      <c r="H4003" s="35">
        <v>50.36</v>
      </c>
      <c r="I4003" s="35">
        <v>32.47</v>
      </c>
      <c r="J4003">
        <v>12</v>
      </c>
      <c r="K4003">
        <v>3023</v>
      </c>
      <c r="L4003" s="37">
        <f t="shared" si="186"/>
        <v>604.31999999999994</v>
      </c>
      <c r="M4003" s="35">
        <f t="shared" si="187"/>
        <v>5.5900000000000034</v>
      </c>
      <c r="N4003" s="35">
        <f t="shared" si="188"/>
        <v>214.68</v>
      </c>
    </row>
    <row r="4004" spans="1:14">
      <c r="A4004" s="33">
        <v>41419</v>
      </c>
      <c r="B4004" s="29">
        <v>2752</v>
      </c>
      <c r="C4004">
        <v>2</v>
      </c>
      <c r="D4004" s="34" t="s">
        <v>171</v>
      </c>
      <c r="E4004" s="34" t="s">
        <v>168</v>
      </c>
      <c r="F4004" s="35">
        <v>44.95</v>
      </c>
      <c r="G4004" s="36">
        <v>0</v>
      </c>
      <c r="H4004" s="35">
        <v>44.95</v>
      </c>
      <c r="I4004" s="35">
        <v>27.95</v>
      </c>
      <c r="J4004">
        <v>4</v>
      </c>
      <c r="K4004">
        <v>3027</v>
      </c>
      <c r="L4004" s="37">
        <f t="shared" si="186"/>
        <v>179.8</v>
      </c>
      <c r="M4004" s="35">
        <f t="shared" si="187"/>
        <v>0</v>
      </c>
      <c r="N4004" s="35">
        <f t="shared" si="188"/>
        <v>68.000000000000014</v>
      </c>
    </row>
    <row r="4005" spans="1:14">
      <c r="A4005" s="33">
        <v>41419</v>
      </c>
      <c r="B4005" s="29">
        <v>2752</v>
      </c>
      <c r="C4005">
        <v>45</v>
      </c>
      <c r="D4005" s="34" t="s">
        <v>171</v>
      </c>
      <c r="E4005" s="34" t="s">
        <v>168</v>
      </c>
      <c r="F4005" s="35">
        <v>38.950000000000003</v>
      </c>
      <c r="G4005" s="36">
        <v>0</v>
      </c>
      <c r="H4005" s="35">
        <v>38.950000000000003</v>
      </c>
      <c r="I4005" s="35">
        <v>22.33</v>
      </c>
      <c r="J4005">
        <v>5</v>
      </c>
      <c r="K4005">
        <v>3027</v>
      </c>
      <c r="L4005" s="37">
        <f t="shared" si="186"/>
        <v>194.75</v>
      </c>
      <c r="M4005" s="35">
        <f t="shared" si="187"/>
        <v>0</v>
      </c>
      <c r="N4005" s="35">
        <f t="shared" si="188"/>
        <v>83.100000000000023</v>
      </c>
    </row>
    <row r="4006" spans="1:14">
      <c r="A4006" s="33">
        <v>41419</v>
      </c>
      <c r="B4006" s="29">
        <v>2753</v>
      </c>
      <c r="C4006">
        <v>16</v>
      </c>
      <c r="D4006" s="34" t="s">
        <v>173</v>
      </c>
      <c r="E4006" s="34" t="s">
        <v>168</v>
      </c>
      <c r="F4006" s="35">
        <v>27.95</v>
      </c>
      <c r="G4006" s="36">
        <v>0.1</v>
      </c>
      <c r="H4006" s="35">
        <v>25.16</v>
      </c>
      <c r="I4006" s="35">
        <v>15.85</v>
      </c>
      <c r="J4006">
        <v>5</v>
      </c>
      <c r="K4006">
        <v>3011</v>
      </c>
      <c r="L4006" s="37">
        <f t="shared" si="186"/>
        <v>125.8</v>
      </c>
      <c r="M4006" s="35">
        <f t="shared" si="187"/>
        <v>2.7899999999999991</v>
      </c>
      <c r="N4006" s="35">
        <f t="shared" si="188"/>
        <v>46.550000000000004</v>
      </c>
    </row>
    <row r="4007" spans="1:14">
      <c r="A4007" s="33">
        <v>41419</v>
      </c>
      <c r="B4007" s="29">
        <v>2754</v>
      </c>
      <c r="C4007">
        <v>19</v>
      </c>
      <c r="D4007" s="34" t="s">
        <v>171</v>
      </c>
      <c r="E4007" s="34" t="s">
        <v>168</v>
      </c>
      <c r="F4007" s="35">
        <v>49.95</v>
      </c>
      <c r="G4007" s="36">
        <v>0</v>
      </c>
      <c r="H4007" s="35">
        <v>49.95</v>
      </c>
      <c r="I4007" s="35">
        <v>24.77</v>
      </c>
      <c r="J4007">
        <v>7</v>
      </c>
      <c r="K4007">
        <v>3022</v>
      </c>
      <c r="L4007" s="37">
        <f t="shared" si="186"/>
        <v>349.65000000000003</v>
      </c>
      <c r="M4007" s="35">
        <f t="shared" si="187"/>
        <v>0</v>
      </c>
      <c r="N4007" s="35">
        <f t="shared" si="188"/>
        <v>176.26000000000002</v>
      </c>
    </row>
    <row r="4008" spans="1:14">
      <c r="A4008" s="33">
        <v>41419</v>
      </c>
      <c r="B4008" s="29">
        <v>2755</v>
      </c>
      <c r="C4008">
        <v>44</v>
      </c>
      <c r="D4008" s="34" t="s">
        <v>173</v>
      </c>
      <c r="E4008" s="34" t="s">
        <v>168</v>
      </c>
      <c r="F4008" s="35">
        <v>38.950000000000003</v>
      </c>
      <c r="G4008" s="36">
        <v>0</v>
      </c>
      <c r="H4008" s="35">
        <v>38.950000000000003</v>
      </c>
      <c r="I4008" s="35">
        <v>24.76</v>
      </c>
      <c r="J4008">
        <v>20</v>
      </c>
      <c r="K4008">
        <v>3012</v>
      </c>
      <c r="L4008" s="37">
        <f t="shared" si="186"/>
        <v>779</v>
      </c>
      <c r="M4008" s="35">
        <f t="shared" si="187"/>
        <v>0</v>
      </c>
      <c r="N4008" s="35">
        <f t="shared" si="188"/>
        <v>283.8</v>
      </c>
    </row>
    <row r="4009" spans="1:14">
      <c r="A4009" s="33">
        <v>41419</v>
      </c>
      <c r="B4009" s="29">
        <v>2755</v>
      </c>
      <c r="C4009">
        <v>38</v>
      </c>
      <c r="D4009" s="34" t="s">
        <v>173</v>
      </c>
      <c r="E4009" s="34" t="s">
        <v>168</v>
      </c>
      <c r="F4009" s="35">
        <v>24.95</v>
      </c>
      <c r="G4009" s="36">
        <v>0</v>
      </c>
      <c r="H4009" s="35">
        <v>24.95</v>
      </c>
      <c r="I4009" s="35">
        <v>11.48</v>
      </c>
      <c r="J4009">
        <v>2</v>
      </c>
      <c r="K4009">
        <v>3012</v>
      </c>
      <c r="L4009" s="37">
        <f t="shared" si="186"/>
        <v>49.9</v>
      </c>
      <c r="M4009" s="35">
        <f t="shared" si="187"/>
        <v>0</v>
      </c>
      <c r="N4009" s="35">
        <f t="shared" si="188"/>
        <v>26.939999999999998</v>
      </c>
    </row>
    <row r="4010" spans="1:14">
      <c r="A4010" s="33">
        <v>41419</v>
      </c>
      <c r="B4010" s="29">
        <v>2755</v>
      </c>
      <c r="C4010">
        <v>29</v>
      </c>
      <c r="D4010" s="34" t="s">
        <v>173</v>
      </c>
      <c r="E4010" s="34" t="s">
        <v>168</v>
      </c>
      <c r="F4010" s="35">
        <v>40.950000000000003</v>
      </c>
      <c r="G4010" s="36">
        <v>0</v>
      </c>
      <c r="H4010" s="35">
        <v>40.950000000000003</v>
      </c>
      <c r="I4010" s="35">
        <v>15.51</v>
      </c>
      <c r="J4010">
        <v>2</v>
      </c>
      <c r="K4010">
        <v>3012</v>
      </c>
      <c r="L4010" s="37">
        <f t="shared" si="186"/>
        <v>81.900000000000006</v>
      </c>
      <c r="M4010" s="35">
        <f t="shared" si="187"/>
        <v>0</v>
      </c>
      <c r="N4010" s="35">
        <f t="shared" si="188"/>
        <v>50.88000000000001</v>
      </c>
    </row>
    <row r="4011" spans="1:14">
      <c r="A4011" s="33">
        <v>41419</v>
      </c>
      <c r="B4011" s="29">
        <v>2756</v>
      </c>
      <c r="C4011">
        <v>29</v>
      </c>
      <c r="D4011" s="34" t="s">
        <v>171</v>
      </c>
      <c r="E4011" s="34" t="s">
        <v>168</v>
      </c>
      <c r="F4011" s="35">
        <v>40.950000000000003</v>
      </c>
      <c r="G4011" s="36">
        <v>0</v>
      </c>
      <c r="H4011" s="35">
        <v>40.950000000000003</v>
      </c>
      <c r="I4011" s="35">
        <v>15.51</v>
      </c>
      <c r="J4011">
        <v>5</v>
      </c>
      <c r="K4011">
        <v>3015</v>
      </c>
      <c r="L4011" s="37">
        <f t="shared" si="186"/>
        <v>204.75</v>
      </c>
      <c r="M4011" s="35">
        <f t="shared" si="187"/>
        <v>0</v>
      </c>
      <c r="N4011" s="35">
        <f t="shared" si="188"/>
        <v>127.20000000000002</v>
      </c>
    </row>
    <row r="4012" spans="1:14">
      <c r="A4012" s="33">
        <v>41419</v>
      </c>
      <c r="B4012" s="29">
        <v>2757</v>
      </c>
      <c r="C4012">
        <v>2</v>
      </c>
      <c r="D4012" s="34" t="s">
        <v>173</v>
      </c>
      <c r="E4012" s="34" t="s">
        <v>168</v>
      </c>
      <c r="F4012" s="35">
        <v>44.95</v>
      </c>
      <c r="G4012" s="36">
        <v>0.1</v>
      </c>
      <c r="H4012" s="35">
        <v>40.46</v>
      </c>
      <c r="I4012" s="35">
        <v>27.95</v>
      </c>
      <c r="J4012">
        <v>2</v>
      </c>
      <c r="K4012">
        <v>3014</v>
      </c>
      <c r="L4012" s="37">
        <f t="shared" si="186"/>
        <v>80.92</v>
      </c>
      <c r="M4012" s="35">
        <f t="shared" si="187"/>
        <v>4.490000000000002</v>
      </c>
      <c r="N4012" s="35">
        <f t="shared" si="188"/>
        <v>25.020000000000003</v>
      </c>
    </row>
    <row r="4013" spans="1:14">
      <c r="A4013" s="33">
        <v>41419</v>
      </c>
      <c r="B4013" s="29">
        <v>2757</v>
      </c>
      <c r="C4013">
        <v>16</v>
      </c>
      <c r="D4013" s="34" t="s">
        <v>173</v>
      </c>
      <c r="E4013" s="34" t="s">
        <v>168</v>
      </c>
      <c r="F4013" s="35">
        <v>27.95</v>
      </c>
      <c r="G4013" s="36">
        <v>0.2</v>
      </c>
      <c r="H4013" s="35">
        <v>22.36</v>
      </c>
      <c r="I4013" s="35">
        <v>15.85</v>
      </c>
      <c r="J4013">
        <v>4</v>
      </c>
      <c r="K4013">
        <v>3014</v>
      </c>
      <c r="L4013" s="37">
        <f t="shared" si="186"/>
        <v>89.44</v>
      </c>
      <c r="M4013" s="35">
        <f t="shared" si="187"/>
        <v>5.59</v>
      </c>
      <c r="N4013" s="35">
        <f t="shared" si="188"/>
        <v>26.04</v>
      </c>
    </row>
    <row r="4014" spans="1:14">
      <c r="A4014" s="33">
        <v>41419</v>
      </c>
      <c r="B4014" s="29">
        <v>2758</v>
      </c>
      <c r="C4014">
        <v>18</v>
      </c>
      <c r="D4014" s="34" t="s">
        <v>171</v>
      </c>
      <c r="E4014" s="34" t="s">
        <v>168</v>
      </c>
      <c r="F4014" s="35">
        <v>54.95</v>
      </c>
      <c r="G4014" s="36">
        <v>0</v>
      </c>
      <c r="H4014" s="35">
        <v>54.95</v>
      </c>
      <c r="I4014" s="35">
        <v>26.65</v>
      </c>
      <c r="J4014">
        <v>19</v>
      </c>
      <c r="K4014">
        <v>3017</v>
      </c>
      <c r="L4014" s="37">
        <f t="shared" si="186"/>
        <v>1044.05</v>
      </c>
      <c r="M4014" s="35">
        <f t="shared" si="187"/>
        <v>0</v>
      </c>
      <c r="N4014" s="35">
        <f t="shared" si="188"/>
        <v>537.70000000000005</v>
      </c>
    </row>
    <row r="4015" spans="1:14">
      <c r="A4015" s="33">
        <v>41419</v>
      </c>
      <c r="B4015" s="29">
        <v>2759</v>
      </c>
      <c r="C4015">
        <v>15</v>
      </c>
      <c r="D4015" s="34" t="s">
        <v>173</v>
      </c>
      <c r="E4015" s="34" t="s">
        <v>168</v>
      </c>
      <c r="F4015" s="35">
        <v>28.95</v>
      </c>
      <c r="G4015" s="36">
        <v>0</v>
      </c>
      <c r="H4015" s="35">
        <v>28.95</v>
      </c>
      <c r="I4015" s="35">
        <v>17.53</v>
      </c>
      <c r="J4015">
        <v>20</v>
      </c>
      <c r="K4015">
        <v>3028</v>
      </c>
      <c r="L4015" s="37">
        <f t="shared" si="186"/>
        <v>579</v>
      </c>
      <c r="M4015" s="35">
        <f t="shared" si="187"/>
        <v>0</v>
      </c>
      <c r="N4015" s="35">
        <f t="shared" si="188"/>
        <v>228.39999999999998</v>
      </c>
    </row>
    <row r="4016" spans="1:14">
      <c r="A4016" s="33">
        <v>41419</v>
      </c>
      <c r="B4016" s="29">
        <v>2760</v>
      </c>
      <c r="C4016">
        <v>2</v>
      </c>
      <c r="D4016" s="34" t="s">
        <v>171</v>
      </c>
      <c r="E4016" s="34" t="s">
        <v>168</v>
      </c>
      <c r="F4016" s="35">
        <v>44.95</v>
      </c>
      <c r="G4016" s="36">
        <v>0</v>
      </c>
      <c r="H4016" s="35">
        <v>44.95</v>
      </c>
      <c r="I4016" s="35">
        <v>27.95</v>
      </c>
      <c r="J4016">
        <v>5</v>
      </c>
      <c r="K4016">
        <v>3024</v>
      </c>
      <c r="L4016" s="37">
        <f t="shared" si="186"/>
        <v>224.75</v>
      </c>
      <c r="M4016" s="35">
        <f t="shared" si="187"/>
        <v>0</v>
      </c>
      <c r="N4016" s="35">
        <f t="shared" si="188"/>
        <v>85.000000000000014</v>
      </c>
    </row>
    <row r="4017" spans="1:14">
      <c r="A4017" s="33">
        <v>41419</v>
      </c>
      <c r="B4017" s="29">
        <v>2761</v>
      </c>
      <c r="C4017">
        <v>26</v>
      </c>
      <c r="D4017" s="34" t="s">
        <v>173</v>
      </c>
      <c r="E4017" s="34" t="s">
        <v>168</v>
      </c>
      <c r="F4017" s="35">
        <v>0.95</v>
      </c>
      <c r="G4017" s="36">
        <v>0</v>
      </c>
      <c r="H4017" s="35">
        <v>0.95</v>
      </c>
      <c r="I4017" s="35">
        <v>0.42</v>
      </c>
      <c r="J4017">
        <v>6</v>
      </c>
      <c r="K4017">
        <v>3022</v>
      </c>
      <c r="L4017" s="37">
        <f t="shared" si="186"/>
        <v>5.6999999999999993</v>
      </c>
      <c r="M4017" s="35">
        <f t="shared" si="187"/>
        <v>0</v>
      </c>
      <c r="N4017" s="35">
        <f t="shared" si="188"/>
        <v>3.18</v>
      </c>
    </row>
    <row r="4018" spans="1:14">
      <c r="A4018" s="33">
        <v>41419</v>
      </c>
      <c r="B4018" s="29">
        <v>2762</v>
      </c>
      <c r="C4018">
        <v>20</v>
      </c>
      <c r="D4018" s="34" t="s">
        <v>171</v>
      </c>
      <c r="E4018" s="34" t="s">
        <v>168</v>
      </c>
      <c r="F4018" s="35">
        <v>16.95</v>
      </c>
      <c r="G4018" s="36">
        <v>0</v>
      </c>
      <c r="H4018" s="35">
        <v>16.95</v>
      </c>
      <c r="I4018" s="35">
        <v>6.76</v>
      </c>
      <c r="J4018">
        <v>25</v>
      </c>
      <c r="K4018">
        <v>3022</v>
      </c>
      <c r="L4018" s="37">
        <f t="shared" si="186"/>
        <v>423.75</v>
      </c>
      <c r="M4018" s="35">
        <f t="shared" si="187"/>
        <v>0</v>
      </c>
      <c r="N4018" s="35">
        <f t="shared" si="188"/>
        <v>254.75</v>
      </c>
    </row>
    <row r="4019" spans="1:14">
      <c r="A4019" s="33">
        <v>41419</v>
      </c>
      <c r="B4019" s="29">
        <v>2762</v>
      </c>
      <c r="C4019">
        <v>26</v>
      </c>
      <c r="D4019" s="34" t="s">
        <v>171</v>
      </c>
      <c r="E4019" s="34" t="s">
        <v>168</v>
      </c>
      <c r="F4019" s="35">
        <v>0.95</v>
      </c>
      <c r="G4019" s="36">
        <v>0</v>
      </c>
      <c r="H4019" s="35">
        <v>0.95</v>
      </c>
      <c r="I4019" s="35">
        <v>0.42</v>
      </c>
      <c r="J4019">
        <v>12</v>
      </c>
      <c r="K4019">
        <v>3022</v>
      </c>
      <c r="L4019" s="37">
        <f t="shared" si="186"/>
        <v>11.399999999999999</v>
      </c>
      <c r="M4019" s="35">
        <f t="shared" si="187"/>
        <v>0</v>
      </c>
      <c r="N4019" s="35">
        <f t="shared" si="188"/>
        <v>6.36</v>
      </c>
    </row>
    <row r="4020" spans="1:14">
      <c r="A4020" s="33">
        <v>41419</v>
      </c>
      <c r="B4020" s="29">
        <v>2763</v>
      </c>
      <c r="C4020">
        <v>17</v>
      </c>
      <c r="D4020" s="34" t="s">
        <v>173</v>
      </c>
      <c r="E4020" s="34" t="s">
        <v>168</v>
      </c>
      <c r="F4020" s="35">
        <v>49.95</v>
      </c>
      <c r="G4020" s="36">
        <v>0</v>
      </c>
      <c r="H4020" s="35">
        <v>49.95</v>
      </c>
      <c r="I4020" s="35">
        <v>23.93</v>
      </c>
      <c r="J4020">
        <v>28</v>
      </c>
      <c r="K4020">
        <v>3018</v>
      </c>
      <c r="L4020" s="37">
        <f t="shared" si="186"/>
        <v>1398.6000000000001</v>
      </c>
      <c r="M4020" s="35">
        <f t="shared" si="187"/>
        <v>0</v>
      </c>
      <c r="N4020" s="35">
        <f t="shared" si="188"/>
        <v>728.56000000000006</v>
      </c>
    </row>
    <row r="4021" spans="1:14">
      <c r="A4021" s="33">
        <v>41419</v>
      </c>
      <c r="B4021" s="29">
        <v>2764</v>
      </c>
      <c r="C4021">
        <v>42</v>
      </c>
      <c r="D4021" s="34" t="s">
        <v>171</v>
      </c>
      <c r="E4021" s="34" t="s">
        <v>168</v>
      </c>
      <c r="F4021" s="35">
        <v>35.950000000000003</v>
      </c>
      <c r="G4021" s="36">
        <v>0</v>
      </c>
      <c r="H4021" s="35">
        <v>35.950000000000003</v>
      </c>
      <c r="I4021" s="35">
        <v>20.25</v>
      </c>
      <c r="J4021">
        <v>2</v>
      </c>
      <c r="K4021">
        <v>3010</v>
      </c>
      <c r="L4021" s="37">
        <f t="shared" si="186"/>
        <v>71.900000000000006</v>
      </c>
      <c r="M4021" s="35">
        <f t="shared" si="187"/>
        <v>0</v>
      </c>
      <c r="N4021" s="35">
        <f t="shared" si="188"/>
        <v>31.400000000000006</v>
      </c>
    </row>
    <row r="4022" spans="1:14">
      <c r="A4022" s="33">
        <v>41419</v>
      </c>
      <c r="B4022" s="29">
        <v>2765</v>
      </c>
      <c r="C4022">
        <v>42</v>
      </c>
      <c r="D4022" s="34" t="s">
        <v>171</v>
      </c>
      <c r="E4022" s="34" t="s">
        <v>168</v>
      </c>
      <c r="F4022" s="35">
        <v>35.950000000000003</v>
      </c>
      <c r="G4022" s="36">
        <v>0</v>
      </c>
      <c r="H4022" s="35">
        <v>35.950000000000003</v>
      </c>
      <c r="I4022" s="35">
        <v>20.25</v>
      </c>
      <c r="J4022">
        <v>1</v>
      </c>
      <c r="K4022">
        <v>3029</v>
      </c>
      <c r="L4022" s="37">
        <f t="shared" si="186"/>
        <v>35.950000000000003</v>
      </c>
      <c r="M4022" s="35">
        <f t="shared" si="187"/>
        <v>0</v>
      </c>
      <c r="N4022" s="35">
        <f t="shared" si="188"/>
        <v>15.700000000000003</v>
      </c>
    </row>
    <row r="4023" spans="1:14">
      <c r="A4023" s="33">
        <v>41419</v>
      </c>
      <c r="B4023" s="29">
        <v>2765</v>
      </c>
      <c r="C4023">
        <v>48</v>
      </c>
      <c r="D4023" s="34" t="s">
        <v>171</v>
      </c>
      <c r="E4023" s="34" t="s">
        <v>168</v>
      </c>
      <c r="F4023" s="35">
        <v>3.95</v>
      </c>
      <c r="G4023" s="36">
        <v>0</v>
      </c>
      <c r="H4023" s="35">
        <v>3.95</v>
      </c>
      <c r="I4023" s="35">
        <v>1.43</v>
      </c>
      <c r="J4023">
        <v>18</v>
      </c>
      <c r="K4023">
        <v>3029</v>
      </c>
      <c r="L4023" s="37">
        <f t="shared" si="186"/>
        <v>71.100000000000009</v>
      </c>
      <c r="M4023" s="35">
        <f t="shared" si="187"/>
        <v>0</v>
      </c>
      <c r="N4023" s="35">
        <f t="shared" si="188"/>
        <v>45.360000000000007</v>
      </c>
    </row>
    <row r="4024" spans="1:14">
      <c r="A4024" s="33">
        <v>41420</v>
      </c>
      <c r="B4024" s="29">
        <v>2766</v>
      </c>
      <c r="C4024">
        <v>15</v>
      </c>
      <c r="D4024" s="34" t="s">
        <v>173</v>
      </c>
      <c r="E4024" s="34" t="s">
        <v>168</v>
      </c>
      <c r="F4024" s="35">
        <v>28.95</v>
      </c>
      <c r="G4024" s="36">
        <v>0</v>
      </c>
      <c r="H4024" s="35">
        <v>28.95</v>
      </c>
      <c r="I4024" s="35">
        <v>17.53</v>
      </c>
      <c r="J4024">
        <v>20</v>
      </c>
      <c r="K4024">
        <v>3025</v>
      </c>
      <c r="L4024" s="37">
        <f t="shared" si="186"/>
        <v>579</v>
      </c>
      <c r="M4024" s="35">
        <f t="shared" si="187"/>
        <v>0</v>
      </c>
      <c r="N4024" s="35">
        <f t="shared" si="188"/>
        <v>228.39999999999998</v>
      </c>
    </row>
    <row r="4025" spans="1:14">
      <c r="A4025" s="33">
        <v>41420</v>
      </c>
      <c r="B4025" s="29">
        <v>2767</v>
      </c>
      <c r="C4025">
        <v>42</v>
      </c>
      <c r="D4025" s="34" t="s">
        <v>167</v>
      </c>
      <c r="E4025" s="34" t="s">
        <v>168</v>
      </c>
      <c r="F4025" s="35">
        <v>35.950000000000003</v>
      </c>
      <c r="G4025" s="36">
        <v>0</v>
      </c>
      <c r="H4025" s="35">
        <v>35.950000000000003</v>
      </c>
      <c r="I4025" s="35">
        <v>20.25</v>
      </c>
      <c r="J4025">
        <v>1</v>
      </c>
      <c r="K4025">
        <v>3029</v>
      </c>
      <c r="L4025" s="37">
        <f t="shared" si="186"/>
        <v>35.950000000000003</v>
      </c>
      <c r="M4025" s="35">
        <f t="shared" si="187"/>
        <v>0</v>
      </c>
      <c r="N4025" s="35">
        <f t="shared" si="188"/>
        <v>15.700000000000003</v>
      </c>
    </row>
    <row r="4026" spans="1:14">
      <c r="A4026" s="33">
        <v>41420</v>
      </c>
      <c r="B4026" s="29">
        <v>2767</v>
      </c>
      <c r="C4026">
        <v>2</v>
      </c>
      <c r="D4026" s="34" t="s">
        <v>167</v>
      </c>
      <c r="E4026" s="34" t="s">
        <v>168</v>
      </c>
      <c r="F4026" s="35">
        <v>44.95</v>
      </c>
      <c r="G4026" s="36">
        <v>0</v>
      </c>
      <c r="H4026" s="35">
        <v>44.95</v>
      </c>
      <c r="I4026" s="35">
        <v>27.95</v>
      </c>
      <c r="J4026">
        <v>9</v>
      </c>
      <c r="K4026">
        <v>3029</v>
      </c>
      <c r="L4026" s="37">
        <f t="shared" si="186"/>
        <v>404.55</v>
      </c>
      <c r="M4026" s="35">
        <f t="shared" si="187"/>
        <v>0</v>
      </c>
      <c r="N4026" s="35">
        <f t="shared" si="188"/>
        <v>153.00000000000003</v>
      </c>
    </row>
    <row r="4027" spans="1:14">
      <c r="A4027" s="33">
        <v>41420</v>
      </c>
      <c r="B4027" s="29">
        <v>2768</v>
      </c>
      <c r="C4027">
        <v>36</v>
      </c>
      <c r="D4027" s="34" t="s">
        <v>171</v>
      </c>
      <c r="E4027" s="34" t="s">
        <v>168</v>
      </c>
      <c r="F4027" s="35">
        <v>26.95</v>
      </c>
      <c r="G4027" s="36">
        <v>0</v>
      </c>
      <c r="H4027" s="35">
        <v>26.95</v>
      </c>
      <c r="I4027" s="35">
        <v>12.53</v>
      </c>
      <c r="J4027">
        <v>9</v>
      </c>
      <c r="K4027">
        <v>3028</v>
      </c>
      <c r="L4027" s="37">
        <f t="shared" si="186"/>
        <v>242.54999999999998</v>
      </c>
      <c r="M4027" s="35">
        <f t="shared" si="187"/>
        <v>0</v>
      </c>
      <c r="N4027" s="35">
        <f t="shared" si="188"/>
        <v>129.78</v>
      </c>
    </row>
    <row r="4028" spans="1:14">
      <c r="A4028" s="33">
        <v>41421</v>
      </c>
      <c r="B4028" s="29">
        <v>2769</v>
      </c>
      <c r="C4028">
        <v>3</v>
      </c>
      <c r="D4028" s="34" t="s">
        <v>169</v>
      </c>
      <c r="E4028" s="34" t="s">
        <v>168</v>
      </c>
      <c r="F4028" s="35">
        <v>59.95</v>
      </c>
      <c r="G4028" s="36">
        <v>0</v>
      </c>
      <c r="H4028" s="35">
        <v>59.95</v>
      </c>
      <c r="I4028" s="35">
        <v>28.73</v>
      </c>
      <c r="J4028">
        <v>11</v>
      </c>
      <c r="K4028">
        <v>3016</v>
      </c>
      <c r="L4028" s="37">
        <f t="shared" si="186"/>
        <v>659.45</v>
      </c>
      <c r="M4028" s="35">
        <f t="shared" si="187"/>
        <v>0</v>
      </c>
      <c r="N4028" s="35">
        <f t="shared" si="188"/>
        <v>343.42</v>
      </c>
    </row>
    <row r="4029" spans="1:14">
      <c r="A4029" s="33">
        <v>41421</v>
      </c>
      <c r="B4029" s="29">
        <v>2769</v>
      </c>
      <c r="C4029">
        <v>2</v>
      </c>
      <c r="D4029" s="34" t="s">
        <v>169</v>
      </c>
      <c r="E4029" s="34" t="s">
        <v>168</v>
      </c>
      <c r="F4029" s="35">
        <v>44.95</v>
      </c>
      <c r="G4029" s="36">
        <v>0</v>
      </c>
      <c r="H4029" s="35">
        <v>44.95</v>
      </c>
      <c r="I4029" s="35">
        <v>27.95</v>
      </c>
      <c r="J4029">
        <v>4</v>
      </c>
      <c r="K4029">
        <v>3016</v>
      </c>
      <c r="L4029" s="37">
        <f t="shared" si="186"/>
        <v>179.8</v>
      </c>
      <c r="M4029" s="35">
        <f t="shared" si="187"/>
        <v>0</v>
      </c>
      <c r="N4029" s="35">
        <f t="shared" si="188"/>
        <v>68.000000000000014</v>
      </c>
    </row>
    <row r="4030" spans="1:14">
      <c r="A4030" s="33">
        <v>41421</v>
      </c>
      <c r="B4030" s="29">
        <v>2770</v>
      </c>
      <c r="C4030">
        <v>10</v>
      </c>
      <c r="D4030" s="34" t="s">
        <v>170</v>
      </c>
      <c r="E4030" s="34" t="s">
        <v>168</v>
      </c>
      <c r="F4030" s="35">
        <v>34.950000000000003</v>
      </c>
      <c r="G4030" s="36">
        <v>0</v>
      </c>
      <c r="H4030" s="35">
        <v>34.950000000000003</v>
      </c>
      <c r="I4030" s="35">
        <v>22.13</v>
      </c>
      <c r="J4030">
        <v>10</v>
      </c>
      <c r="K4030">
        <v>3011</v>
      </c>
      <c r="L4030" s="37">
        <f t="shared" si="186"/>
        <v>349.5</v>
      </c>
      <c r="M4030" s="35">
        <f t="shared" si="187"/>
        <v>0</v>
      </c>
      <c r="N4030" s="35">
        <f t="shared" si="188"/>
        <v>128.20000000000005</v>
      </c>
    </row>
    <row r="4031" spans="1:14">
      <c r="A4031" s="33">
        <v>41421</v>
      </c>
      <c r="B4031" s="29">
        <v>2771</v>
      </c>
      <c r="C4031">
        <v>48</v>
      </c>
      <c r="D4031" s="34" t="s">
        <v>167</v>
      </c>
      <c r="E4031" s="34" t="s">
        <v>168</v>
      </c>
      <c r="F4031" s="35">
        <v>3.95</v>
      </c>
      <c r="G4031" s="36">
        <v>0</v>
      </c>
      <c r="H4031" s="35">
        <v>3.95</v>
      </c>
      <c r="I4031" s="35">
        <v>1.43</v>
      </c>
      <c r="J4031">
        <v>22</v>
      </c>
      <c r="K4031">
        <v>3023</v>
      </c>
      <c r="L4031" s="37">
        <f t="shared" si="186"/>
        <v>86.9</v>
      </c>
      <c r="M4031" s="35">
        <f t="shared" si="187"/>
        <v>0</v>
      </c>
      <c r="N4031" s="35">
        <f t="shared" si="188"/>
        <v>55.440000000000012</v>
      </c>
    </row>
    <row r="4032" spans="1:14">
      <c r="A4032" s="33">
        <v>41421</v>
      </c>
      <c r="B4032" s="29">
        <v>2772</v>
      </c>
      <c r="C4032">
        <v>50</v>
      </c>
      <c r="D4032" s="34" t="s">
        <v>170</v>
      </c>
      <c r="E4032" s="34" t="s">
        <v>168</v>
      </c>
      <c r="F4032" s="35">
        <v>24.95</v>
      </c>
      <c r="G4032" s="36">
        <v>0</v>
      </c>
      <c r="H4032" s="35">
        <v>24.95</v>
      </c>
      <c r="I4032" s="35">
        <v>12.14</v>
      </c>
      <c r="J4032">
        <v>1</v>
      </c>
      <c r="K4032">
        <v>3017</v>
      </c>
      <c r="L4032" s="37">
        <f t="shared" si="186"/>
        <v>24.95</v>
      </c>
      <c r="M4032" s="35">
        <f t="shared" si="187"/>
        <v>0</v>
      </c>
      <c r="N4032" s="35">
        <f t="shared" si="188"/>
        <v>12.809999999999999</v>
      </c>
    </row>
    <row r="4033" spans="1:14">
      <c r="A4033" s="33">
        <v>41421</v>
      </c>
      <c r="B4033" s="29">
        <v>2773</v>
      </c>
      <c r="C4033">
        <v>6</v>
      </c>
      <c r="D4033" s="34" t="s">
        <v>169</v>
      </c>
      <c r="E4033" s="34" t="s">
        <v>168</v>
      </c>
      <c r="F4033" s="35">
        <v>55.95</v>
      </c>
      <c r="G4033" s="36">
        <v>0</v>
      </c>
      <c r="H4033" s="35">
        <v>55.95</v>
      </c>
      <c r="I4033" s="35">
        <v>16.059999999999999</v>
      </c>
      <c r="J4033">
        <v>7</v>
      </c>
      <c r="K4033">
        <v>3031</v>
      </c>
      <c r="L4033" s="37">
        <f t="shared" si="186"/>
        <v>391.65000000000003</v>
      </c>
      <c r="M4033" s="35">
        <f t="shared" si="187"/>
        <v>0</v>
      </c>
      <c r="N4033" s="35">
        <f t="shared" si="188"/>
        <v>279.23</v>
      </c>
    </row>
    <row r="4034" spans="1:14">
      <c r="A4034" s="33">
        <v>41421</v>
      </c>
      <c r="B4034" s="29">
        <v>2773</v>
      </c>
      <c r="C4034">
        <v>22</v>
      </c>
      <c r="D4034" s="34" t="s">
        <v>169</v>
      </c>
      <c r="E4034" s="34" t="s">
        <v>168</v>
      </c>
      <c r="F4034" s="35">
        <v>0.95</v>
      </c>
      <c r="G4034" s="36">
        <v>0.1</v>
      </c>
      <c r="H4034" s="35">
        <v>0.86</v>
      </c>
      <c r="I4034" s="35">
        <v>0.56999999999999995</v>
      </c>
      <c r="J4034">
        <v>2</v>
      </c>
      <c r="K4034">
        <v>3031</v>
      </c>
      <c r="L4034" s="37">
        <f t="shared" si="186"/>
        <v>1.72</v>
      </c>
      <c r="M4034" s="35">
        <f t="shared" si="187"/>
        <v>8.9999999999999969E-2</v>
      </c>
      <c r="N4034" s="35">
        <f t="shared" si="188"/>
        <v>0.58000000000000007</v>
      </c>
    </row>
    <row r="4035" spans="1:14">
      <c r="A4035" s="33">
        <v>41421</v>
      </c>
      <c r="B4035" s="29">
        <v>2774</v>
      </c>
      <c r="C4035">
        <v>21</v>
      </c>
      <c r="D4035" s="34" t="s">
        <v>170</v>
      </c>
      <c r="E4035" s="34" t="s">
        <v>168</v>
      </c>
      <c r="F4035" s="35">
        <v>26.95</v>
      </c>
      <c r="G4035" s="36">
        <v>0</v>
      </c>
      <c r="H4035" s="35">
        <v>26.95</v>
      </c>
      <c r="I4035" s="35">
        <v>12.42</v>
      </c>
      <c r="J4035">
        <v>8</v>
      </c>
      <c r="K4035">
        <v>3017</v>
      </c>
      <c r="L4035" s="37">
        <f t="shared" ref="L4035:L4098" si="189">H4035*J4035</f>
        <v>215.6</v>
      </c>
      <c r="M4035" s="35">
        <f t="shared" ref="M4035:M4098" si="190">F4035-H4035</f>
        <v>0</v>
      </c>
      <c r="N4035" s="35">
        <f t="shared" ref="N4035:N4098" si="191">(H4035-I4035)*J4035</f>
        <v>116.24</v>
      </c>
    </row>
    <row r="4036" spans="1:14">
      <c r="A4036" s="33">
        <v>41421</v>
      </c>
      <c r="B4036" s="29">
        <v>2775</v>
      </c>
      <c r="C4036">
        <v>7</v>
      </c>
      <c r="D4036" s="34" t="s">
        <v>169</v>
      </c>
      <c r="E4036" s="34" t="s">
        <v>168</v>
      </c>
      <c r="F4036" s="35">
        <v>20.95</v>
      </c>
      <c r="G4036" s="36">
        <v>0</v>
      </c>
      <c r="H4036" s="35">
        <v>20.95</v>
      </c>
      <c r="I4036" s="35">
        <v>10.039999999999999</v>
      </c>
      <c r="J4036">
        <v>20</v>
      </c>
      <c r="K4036">
        <v>3021</v>
      </c>
      <c r="L4036" s="37">
        <f t="shared" si="189"/>
        <v>419</v>
      </c>
      <c r="M4036" s="35">
        <f t="shared" si="190"/>
        <v>0</v>
      </c>
      <c r="N4036" s="35">
        <f t="shared" si="191"/>
        <v>218.2</v>
      </c>
    </row>
    <row r="4037" spans="1:14">
      <c r="A4037" s="33">
        <v>41421</v>
      </c>
      <c r="B4037" s="29">
        <v>2775</v>
      </c>
      <c r="C4037">
        <v>9</v>
      </c>
      <c r="D4037" s="34" t="s">
        <v>169</v>
      </c>
      <c r="E4037" s="34" t="s">
        <v>168</v>
      </c>
      <c r="F4037" s="35">
        <v>48.95</v>
      </c>
      <c r="G4037" s="36">
        <v>0</v>
      </c>
      <c r="H4037" s="35">
        <v>48.95</v>
      </c>
      <c r="I4037" s="35">
        <v>24.52</v>
      </c>
      <c r="J4037">
        <v>5</v>
      </c>
      <c r="K4037">
        <v>3021</v>
      </c>
      <c r="L4037" s="37">
        <f t="shared" si="189"/>
        <v>244.75</v>
      </c>
      <c r="M4037" s="35">
        <f t="shared" si="190"/>
        <v>0</v>
      </c>
      <c r="N4037" s="35">
        <f t="shared" si="191"/>
        <v>122.15000000000002</v>
      </c>
    </row>
    <row r="4038" spans="1:14">
      <c r="A4038" s="33">
        <v>41421</v>
      </c>
      <c r="B4038" s="29">
        <v>2776</v>
      </c>
      <c r="C4038">
        <v>48</v>
      </c>
      <c r="D4038" s="34" t="s">
        <v>167</v>
      </c>
      <c r="E4038" s="34" t="s">
        <v>168</v>
      </c>
      <c r="F4038" s="35">
        <v>3.95</v>
      </c>
      <c r="G4038" s="36">
        <v>0</v>
      </c>
      <c r="H4038" s="35">
        <v>3.95</v>
      </c>
      <c r="I4038" s="35">
        <v>1.43</v>
      </c>
      <c r="J4038">
        <v>5</v>
      </c>
      <c r="K4038">
        <v>3023</v>
      </c>
      <c r="L4038" s="37">
        <f t="shared" si="189"/>
        <v>19.75</v>
      </c>
      <c r="M4038" s="35">
        <f t="shared" si="190"/>
        <v>0</v>
      </c>
      <c r="N4038" s="35">
        <f t="shared" si="191"/>
        <v>12.600000000000001</v>
      </c>
    </row>
    <row r="4039" spans="1:14">
      <c r="A4039" s="33">
        <v>41421</v>
      </c>
      <c r="B4039" s="29">
        <v>2777</v>
      </c>
      <c r="C4039">
        <v>47</v>
      </c>
      <c r="D4039" s="34" t="s">
        <v>169</v>
      </c>
      <c r="E4039" s="34" t="s">
        <v>168</v>
      </c>
      <c r="F4039" s="35">
        <v>28.95</v>
      </c>
      <c r="G4039" s="36">
        <v>0</v>
      </c>
      <c r="H4039" s="35">
        <v>28.95</v>
      </c>
      <c r="I4039" s="35">
        <v>8.86</v>
      </c>
      <c r="J4039">
        <v>11</v>
      </c>
      <c r="K4039">
        <v>3011</v>
      </c>
      <c r="L4039" s="37">
        <f t="shared" si="189"/>
        <v>318.45</v>
      </c>
      <c r="M4039" s="35">
        <f t="shared" si="190"/>
        <v>0</v>
      </c>
      <c r="N4039" s="35">
        <f t="shared" si="191"/>
        <v>220.99</v>
      </c>
    </row>
    <row r="4040" spans="1:14">
      <c r="A4040" s="33">
        <v>41421</v>
      </c>
      <c r="B4040" s="29">
        <v>2778</v>
      </c>
      <c r="C4040">
        <v>19</v>
      </c>
      <c r="D4040" s="34" t="s">
        <v>169</v>
      </c>
      <c r="E4040" s="34" t="s">
        <v>168</v>
      </c>
      <c r="F4040" s="35">
        <v>49.95</v>
      </c>
      <c r="G4040" s="36">
        <v>0</v>
      </c>
      <c r="H4040" s="35">
        <v>49.95</v>
      </c>
      <c r="I4040" s="35">
        <v>24.77</v>
      </c>
      <c r="J4040">
        <v>11</v>
      </c>
      <c r="K4040">
        <v>3030</v>
      </c>
      <c r="L4040" s="37">
        <f t="shared" si="189"/>
        <v>549.45000000000005</v>
      </c>
      <c r="M4040" s="35">
        <f t="shared" si="190"/>
        <v>0</v>
      </c>
      <c r="N4040" s="35">
        <f t="shared" si="191"/>
        <v>276.98</v>
      </c>
    </row>
    <row r="4041" spans="1:14">
      <c r="A4041" s="33">
        <v>41421</v>
      </c>
      <c r="B4041" s="29">
        <v>2779</v>
      </c>
      <c r="C4041">
        <v>20</v>
      </c>
      <c r="D4041" s="34" t="s">
        <v>170</v>
      </c>
      <c r="E4041" s="34" t="s">
        <v>168</v>
      </c>
      <c r="F4041" s="35">
        <v>16.95</v>
      </c>
      <c r="G4041" s="36">
        <v>0.1</v>
      </c>
      <c r="H4041" s="35">
        <v>15.26</v>
      </c>
      <c r="I4041" s="35">
        <v>6.76</v>
      </c>
      <c r="J4041">
        <v>16</v>
      </c>
      <c r="K4041">
        <v>3015</v>
      </c>
      <c r="L4041" s="37">
        <f t="shared" si="189"/>
        <v>244.16</v>
      </c>
      <c r="M4041" s="35">
        <f t="shared" si="190"/>
        <v>1.6899999999999995</v>
      </c>
      <c r="N4041" s="35">
        <f t="shared" si="191"/>
        <v>136</v>
      </c>
    </row>
    <row r="4042" spans="1:14">
      <c r="A4042" s="33">
        <v>41421</v>
      </c>
      <c r="B4042" s="29">
        <v>2780</v>
      </c>
      <c r="C4042">
        <v>36</v>
      </c>
      <c r="D4042" s="34" t="s">
        <v>169</v>
      </c>
      <c r="E4042" s="34" t="s">
        <v>168</v>
      </c>
      <c r="F4042" s="35">
        <v>26.95</v>
      </c>
      <c r="G4042" s="36">
        <v>0</v>
      </c>
      <c r="H4042" s="35">
        <v>26.95</v>
      </c>
      <c r="I4042" s="35">
        <v>12.53</v>
      </c>
      <c r="J4042">
        <v>19</v>
      </c>
      <c r="K4042">
        <v>3011</v>
      </c>
      <c r="L4042" s="37">
        <f t="shared" si="189"/>
        <v>512.04999999999995</v>
      </c>
      <c r="M4042" s="35">
        <f t="shared" si="190"/>
        <v>0</v>
      </c>
      <c r="N4042" s="35">
        <f t="shared" si="191"/>
        <v>273.98</v>
      </c>
    </row>
    <row r="4043" spans="1:14">
      <c r="A4043" s="33">
        <v>41421</v>
      </c>
      <c r="B4043" s="29">
        <v>2781</v>
      </c>
      <c r="C4043">
        <v>21</v>
      </c>
      <c r="D4043" s="34" t="s">
        <v>170</v>
      </c>
      <c r="E4043" s="34" t="s">
        <v>168</v>
      </c>
      <c r="F4043" s="35">
        <v>26.95</v>
      </c>
      <c r="G4043" s="36">
        <v>0</v>
      </c>
      <c r="H4043" s="35">
        <v>26.95</v>
      </c>
      <c r="I4043" s="35">
        <v>12.42</v>
      </c>
      <c r="J4043">
        <v>1</v>
      </c>
      <c r="K4043">
        <v>3027</v>
      </c>
      <c r="L4043" s="37">
        <f t="shared" si="189"/>
        <v>26.95</v>
      </c>
      <c r="M4043" s="35">
        <f t="shared" si="190"/>
        <v>0</v>
      </c>
      <c r="N4043" s="35">
        <f t="shared" si="191"/>
        <v>14.53</v>
      </c>
    </row>
    <row r="4044" spans="1:14">
      <c r="A4044" s="33">
        <v>41421</v>
      </c>
      <c r="B4044" s="29">
        <v>2782</v>
      </c>
      <c r="C4044">
        <v>46</v>
      </c>
      <c r="D4044" s="34" t="s">
        <v>169</v>
      </c>
      <c r="E4044" s="34" t="s">
        <v>168</v>
      </c>
      <c r="F4044" s="35">
        <v>55.95</v>
      </c>
      <c r="G4044" s="36">
        <v>0</v>
      </c>
      <c r="H4044" s="35">
        <v>55.95</v>
      </c>
      <c r="I4044" s="35">
        <v>32.47</v>
      </c>
      <c r="J4044">
        <v>18</v>
      </c>
      <c r="K4044">
        <v>3013</v>
      </c>
      <c r="L4044" s="37">
        <f t="shared" si="189"/>
        <v>1007.1</v>
      </c>
      <c r="M4044" s="35">
        <f t="shared" si="190"/>
        <v>0</v>
      </c>
      <c r="N4044" s="35">
        <f t="shared" si="191"/>
        <v>422.6400000000001</v>
      </c>
    </row>
    <row r="4045" spans="1:14">
      <c r="A4045" s="33">
        <v>41421</v>
      </c>
      <c r="B4045" s="29">
        <v>2783</v>
      </c>
      <c r="C4045">
        <v>17</v>
      </c>
      <c r="D4045" s="34" t="s">
        <v>167</v>
      </c>
      <c r="E4045" s="34" t="s">
        <v>168</v>
      </c>
      <c r="F4045" s="35">
        <v>49.95</v>
      </c>
      <c r="G4045" s="36">
        <v>0</v>
      </c>
      <c r="H4045" s="35">
        <v>49.95</v>
      </c>
      <c r="I4045" s="35">
        <v>23.93</v>
      </c>
      <c r="J4045">
        <v>33</v>
      </c>
      <c r="K4045">
        <v>3024</v>
      </c>
      <c r="L4045" s="37">
        <f t="shared" si="189"/>
        <v>1648.3500000000001</v>
      </c>
      <c r="M4045" s="35">
        <f t="shared" si="190"/>
        <v>0</v>
      </c>
      <c r="N4045" s="35">
        <f t="shared" si="191"/>
        <v>858.66000000000008</v>
      </c>
    </row>
    <row r="4046" spans="1:14">
      <c r="A4046" s="33">
        <v>41421</v>
      </c>
      <c r="B4046" s="29">
        <v>2784</v>
      </c>
      <c r="C4046">
        <v>50</v>
      </c>
      <c r="D4046" s="34" t="s">
        <v>169</v>
      </c>
      <c r="E4046" s="34" t="s">
        <v>168</v>
      </c>
      <c r="F4046" s="35">
        <v>24.95</v>
      </c>
      <c r="G4046" s="36">
        <v>0</v>
      </c>
      <c r="H4046" s="35">
        <v>24.95</v>
      </c>
      <c r="I4046" s="35">
        <v>12.14</v>
      </c>
      <c r="J4046">
        <v>1</v>
      </c>
      <c r="K4046">
        <v>3024</v>
      </c>
      <c r="L4046" s="37">
        <f t="shared" si="189"/>
        <v>24.95</v>
      </c>
      <c r="M4046" s="35">
        <f t="shared" si="190"/>
        <v>0</v>
      </c>
      <c r="N4046" s="35">
        <f t="shared" si="191"/>
        <v>12.809999999999999</v>
      </c>
    </row>
    <row r="4047" spans="1:14">
      <c r="A4047" s="33">
        <v>41421</v>
      </c>
      <c r="B4047" s="29">
        <v>2785</v>
      </c>
      <c r="C4047">
        <v>16</v>
      </c>
      <c r="D4047" s="34" t="s">
        <v>170</v>
      </c>
      <c r="E4047" s="34" t="s">
        <v>168</v>
      </c>
      <c r="F4047" s="35">
        <v>27.95</v>
      </c>
      <c r="G4047" s="36">
        <v>0</v>
      </c>
      <c r="H4047" s="35">
        <v>27.95</v>
      </c>
      <c r="I4047" s="35">
        <v>15.85</v>
      </c>
      <c r="J4047">
        <v>4</v>
      </c>
      <c r="K4047">
        <v>3016</v>
      </c>
      <c r="L4047" s="37">
        <f t="shared" si="189"/>
        <v>111.8</v>
      </c>
      <c r="M4047" s="35">
        <f t="shared" si="190"/>
        <v>0</v>
      </c>
      <c r="N4047" s="35">
        <f t="shared" si="191"/>
        <v>48.4</v>
      </c>
    </row>
    <row r="4048" spans="1:14">
      <c r="A4048" s="33">
        <v>41421</v>
      </c>
      <c r="B4048" s="29">
        <v>2786</v>
      </c>
      <c r="C4048">
        <v>27</v>
      </c>
      <c r="D4048" s="34" t="s">
        <v>169</v>
      </c>
      <c r="E4048" s="34" t="s">
        <v>168</v>
      </c>
      <c r="F4048" s="35">
        <v>4.95</v>
      </c>
      <c r="G4048" s="36">
        <v>0</v>
      </c>
      <c r="H4048" s="35">
        <v>4.95</v>
      </c>
      <c r="I4048" s="35">
        <v>1.82</v>
      </c>
      <c r="J4048">
        <v>6</v>
      </c>
      <c r="K4048">
        <v>3020</v>
      </c>
      <c r="L4048" s="37">
        <f t="shared" si="189"/>
        <v>29.700000000000003</v>
      </c>
      <c r="M4048" s="35">
        <f t="shared" si="190"/>
        <v>0</v>
      </c>
      <c r="N4048" s="35">
        <f t="shared" si="191"/>
        <v>18.78</v>
      </c>
    </row>
    <row r="4049" spans="1:14">
      <c r="A4049" s="33">
        <v>41421</v>
      </c>
      <c r="B4049" s="29">
        <v>2787</v>
      </c>
      <c r="C4049">
        <v>44</v>
      </c>
      <c r="D4049" s="34" t="s">
        <v>167</v>
      </c>
      <c r="E4049" s="34" t="s">
        <v>168</v>
      </c>
      <c r="F4049" s="35">
        <v>38.950000000000003</v>
      </c>
      <c r="G4049" s="36">
        <v>0</v>
      </c>
      <c r="H4049" s="35">
        <v>38.950000000000003</v>
      </c>
      <c r="I4049" s="35">
        <v>24.76</v>
      </c>
      <c r="J4049">
        <v>27</v>
      </c>
      <c r="K4049">
        <v>3021</v>
      </c>
      <c r="L4049" s="37">
        <f t="shared" si="189"/>
        <v>1051.6500000000001</v>
      </c>
      <c r="M4049" s="35">
        <f t="shared" si="190"/>
        <v>0</v>
      </c>
      <c r="N4049" s="35">
        <f t="shared" si="191"/>
        <v>383.13000000000005</v>
      </c>
    </row>
    <row r="4050" spans="1:14">
      <c r="A4050" s="33">
        <v>41421</v>
      </c>
      <c r="B4050" s="29">
        <v>2787</v>
      </c>
      <c r="C4050">
        <v>12</v>
      </c>
      <c r="D4050" s="34" t="s">
        <v>167</v>
      </c>
      <c r="E4050" s="34" t="s">
        <v>168</v>
      </c>
      <c r="F4050" s="35">
        <v>47.95</v>
      </c>
      <c r="G4050" s="36">
        <v>0</v>
      </c>
      <c r="H4050" s="35">
        <v>47.95</v>
      </c>
      <c r="I4050" s="35">
        <v>20.7</v>
      </c>
      <c r="J4050">
        <v>4</v>
      </c>
      <c r="K4050">
        <v>3021</v>
      </c>
      <c r="L4050" s="37">
        <f t="shared" si="189"/>
        <v>191.8</v>
      </c>
      <c r="M4050" s="35">
        <f t="shared" si="190"/>
        <v>0</v>
      </c>
      <c r="N4050" s="35">
        <f t="shared" si="191"/>
        <v>109.00000000000001</v>
      </c>
    </row>
    <row r="4051" spans="1:14">
      <c r="A4051" s="33">
        <v>41421</v>
      </c>
      <c r="B4051" s="29">
        <v>2788</v>
      </c>
      <c r="C4051">
        <v>19</v>
      </c>
      <c r="D4051" s="34" t="s">
        <v>170</v>
      </c>
      <c r="E4051" s="34" t="s">
        <v>168</v>
      </c>
      <c r="F4051" s="35">
        <v>49.95</v>
      </c>
      <c r="G4051" s="36">
        <v>0</v>
      </c>
      <c r="H4051" s="35">
        <v>49.95</v>
      </c>
      <c r="I4051" s="35">
        <v>24.77</v>
      </c>
      <c r="J4051">
        <v>12</v>
      </c>
      <c r="K4051">
        <v>3030</v>
      </c>
      <c r="L4051" s="37">
        <f t="shared" si="189"/>
        <v>599.40000000000009</v>
      </c>
      <c r="M4051" s="35">
        <f t="shared" si="190"/>
        <v>0</v>
      </c>
      <c r="N4051" s="35">
        <f t="shared" si="191"/>
        <v>302.16000000000003</v>
      </c>
    </row>
    <row r="4052" spans="1:14">
      <c r="A4052" s="33">
        <v>41421</v>
      </c>
      <c r="B4052" s="29">
        <v>2789</v>
      </c>
      <c r="C4052">
        <v>44</v>
      </c>
      <c r="D4052" s="34" t="s">
        <v>169</v>
      </c>
      <c r="E4052" s="34" t="s">
        <v>168</v>
      </c>
      <c r="F4052" s="35">
        <v>38.950000000000003</v>
      </c>
      <c r="G4052" s="36">
        <v>0</v>
      </c>
      <c r="H4052" s="35">
        <v>38.950000000000003</v>
      </c>
      <c r="I4052" s="35">
        <v>24.76</v>
      </c>
      <c r="J4052">
        <v>15</v>
      </c>
      <c r="K4052">
        <v>3025</v>
      </c>
      <c r="L4052" s="37">
        <f t="shared" si="189"/>
        <v>584.25</v>
      </c>
      <c r="M4052" s="35">
        <f t="shared" si="190"/>
        <v>0</v>
      </c>
      <c r="N4052" s="35">
        <f t="shared" si="191"/>
        <v>212.85000000000002</v>
      </c>
    </row>
    <row r="4053" spans="1:14">
      <c r="A4053" s="33">
        <v>41421</v>
      </c>
      <c r="B4053" s="29">
        <v>2789</v>
      </c>
      <c r="C4053">
        <v>36</v>
      </c>
      <c r="D4053" s="34" t="s">
        <v>169</v>
      </c>
      <c r="E4053" s="34" t="s">
        <v>168</v>
      </c>
      <c r="F4053" s="35">
        <v>26.95</v>
      </c>
      <c r="G4053" s="36">
        <v>0.1</v>
      </c>
      <c r="H4053" s="35">
        <v>24.26</v>
      </c>
      <c r="I4053" s="35">
        <v>12.53</v>
      </c>
      <c r="J4053">
        <v>11</v>
      </c>
      <c r="K4053">
        <v>3025</v>
      </c>
      <c r="L4053" s="37">
        <f t="shared" si="189"/>
        <v>266.86</v>
      </c>
      <c r="M4053" s="35">
        <f t="shared" si="190"/>
        <v>2.6899999999999977</v>
      </c>
      <c r="N4053" s="35">
        <f t="shared" si="191"/>
        <v>129.03000000000003</v>
      </c>
    </row>
    <row r="4054" spans="1:14">
      <c r="A4054" s="33">
        <v>41421</v>
      </c>
      <c r="B4054" s="29">
        <v>2790</v>
      </c>
      <c r="C4054">
        <v>8</v>
      </c>
      <c r="D4054" s="34" t="s">
        <v>167</v>
      </c>
      <c r="E4054" s="34" t="s">
        <v>168</v>
      </c>
      <c r="F4054" s="35">
        <v>7.95</v>
      </c>
      <c r="G4054" s="36">
        <v>0</v>
      </c>
      <c r="H4054" s="35">
        <v>7.95</v>
      </c>
      <c r="I4054" s="35">
        <v>4.53</v>
      </c>
      <c r="J4054">
        <v>24</v>
      </c>
      <c r="K4054">
        <v>3025</v>
      </c>
      <c r="L4054" s="37">
        <f t="shared" si="189"/>
        <v>190.8</v>
      </c>
      <c r="M4054" s="35">
        <f t="shared" si="190"/>
        <v>0</v>
      </c>
      <c r="N4054" s="35">
        <f t="shared" si="191"/>
        <v>82.08</v>
      </c>
    </row>
    <row r="4055" spans="1:14">
      <c r="A4055" s="33">
        <v>41421</v>
      </c>
      <c r="B4055" s="29">
        <v>2791</v>
      </c>
      <c r="C4055">
        <v>13</v>
      </c>
      <c r="D4055" s="34" t="s">
        <v>167</v>
      </c>
      <c r="E4055" s="34" t="s">
        <v>168</v>
      </c>
      <c r="F4055" s="35">
        <v>26.95</v>
      </c>
      <c r="G4055" s="36">
        <v>0</v>
      </c>
      <c r="H4055" s="35">
        <v>26.95</v>
      </c>
      <c r="I4055" s="35">
        <v>13.26</v>
      </c>
      <c r="J4055">
        <v>17</v>
      </c>
      <c r="K4055">
        <v>3020</v>
      </c>
      <c r="L4055" s="37">
        <f t="shared" si="189"/>
        <v>458.15</v>
      </c>
      <c r="M4055" s="35">
        <f t="shared" si="190"/>
        <v>0</v>
      </c>
      <c r="N4055" s="35">
        <f t="shared" si="191"/>
        <v>232.73</v>
      </c>
    </row>
    <row r="4056" spans="1:14">
      <c r="A4056" s="33">
        <v>41421</v>
      </c>
      <c r="B4056" s="29">
        <v>2792</v>
      </c>
      <c r="C4056">
        <v>11</v>
      </c>
      <c r="D4056" s="34" t="s">
        <v>170</v>
      </c>
      <c r="E4056" s="34" t="s">
        <v>168</v>
      </c>
      <c r="F4056" s="35">
        <v>65.95</v>
      </c>
      <c r="G4056" s="36">
        <v>0</v>
      </c>
      <c r="H4056" s="35">
        <v>65.95</v>
      </c>
      <c r="I4056" s="35">
        <v>37.97</v>
      </c>
      <c r="J4056">
        <v>3</v>
      </c>
      <c r="K4056">
        <v>3027</v>
      </c>
      <c r="L4056" s="37">
        <f t="shared" si="189"/>
        <v>197.85000000000002</v>
      </c>
      <c r="M4056" s="35">
        <f t="shared" si="190"/>
        <v>0</v>
      </c>
      <c r="N4056" s="35">
        <f t="shared" si="191"/>
        <v>83.940000000000012</v>
      </c>
    </row>
    <row r="4057" spans="1:14">
      <c r="A4057" s="33">
        <v>41421</v>
      </c>
      <c r="B4057" s="29">
        <v>2793</v>
      </c>
      <c r="C4057">
        <v>4</v>
      </c>
      <c r="D4057" s="34" t="s">
        <v>169</v>
      </c>
      <c r="E4057" s="34" t="s">
        <v>168</v>
      </c>
      <c r="F4057" s="35">
        <v>73.95</v>
      </c>
      <c r="G4057" s="36">
        <v>0</v>
      </c>
      <c r="H4057" s="35">
        <v>73.95</v>
      </c>
      <c r="I4057" s="35">
        <v>38.86</v>
      </c>
      <c r="J4057">
        <v>1</v>
      </c>
      <c r="K4057">
        <v>3028</v>
      </c>
      <c r="L4057" s="37">
        <f t="shared" si="189"/>
        <v>73.95</v>
      </c>
      <c r="M4057" s="35">
        <f t="shared" si="190"/>
        <v>0</v>
      </c>
      <c r="N4057" s="35">
        <f t="shared" si="191"/>
        <v>35.090000000000003</v>
      </c>
    </row>
    <row r="4058" spans="1:14">
      <c r="A4058" s="33">
        <v>41421</v>
      </c>
      <c r="B4058" s="29">
        <v>2793</v>
      </c>
      <c r="C4058">
        <v>47</v>
      </c>
      <c r="D4058" s="34" t="s">
        <v>169</v>
      </c>
      <c r="E4058" s="34" t="s">
        <v>168</v>
      </c>
      <c r="F4058" s="35">
        <v>28.95</v>
      </c>
      <c r="G4058" s="36">
        <v>0.1</v>
      </c>
      <c r="H4058" s="35">
        <v>26.06</v>
      </c>
      <c r="I4058" s="35">
        <v>8.86</v>
      </c>
      <c r="J4058">
        <v>1</v>
      </c>
      <c r="K4058">
        <v>3028</v>
      </c>
      <c r="L4058" s="37">
        <f t="shared" si="189"/>
        <v>26.06</v>
      </c>
      <c r="M4058" s="35">
        <f t="shared" si="190"/>
        <v>2.8900000000000006</v>
      </c>
      <c r="N4058" s="35">
        <f t="shared" si="191"/>
        <v>17.2</v>
      </c>
    </row>
    <row r="4059" spans="1:14">
      <c r="A4059" s="33">
        <v>41421</v>
      </c>
      <c r="B4059" s="29">
        <v>2794</v>
      </c>
      <c r="C4059">
        <v>6</v>
      </c>
      <c r="D4059" s="34" t="s">
        <v>170</v>
      </c>
      <c r="E4059" s="34" t="s">
        <v>168</v>
      </c>
      <c r="F4059" s="35">
        <v>55.95</v>
      </c>
      <c r="G4059" s="36">
        <v>0</v>
      </c>
      <c r="H4059" s="35">
        <v>55.95</v>
      </c>
      <c r="I4059" s="35">
        <v>16.059999999999999</v>
      </c>
      <c r="J4059">
        <v>24</v>
      </c>
      <c r="K4059">
        <v>3022</v>
      </c>
      <c r="L4059" s="37">
        <f t="shared" si="189"/>
        <v>1342.8000000000002</v>
      </c>
      <c r="M4059" s="35">
        <f t="shared" si="190"/>
        <v>0</v>
      </c>
      <c r="N4059" s="35">
        <f t="shared" si="191"/>
        <v>957.36</v>
      </c>
    </row>
    <row r="4060" spans="1:14">
      <c r="A4060" s="33">
        <v>41421</v>
      </c>
      <c r="B4060" s="29">
        <v>2795</v>
      </c>
      <c r="C4060">
        <v>46</v>
      </c>
      <c r="D4060" s="34" t="s">
        <v>167</v>
      </c>
      <c r="E4060" s="34" t="s">
        <v>168</v>
      </c>
      <c r="F4060" s="35">
        <v>55.95</v>
      </c>
      <c r="G4060" s="36">
        <v>0</v>
      </c>
      <c r="H4060" s="35">
        <v>55.95</v>
      </c>
      <c r="I4060" s="35">
        <v>32.47</v>
      </c>
      <c r="J4060">
        <v>15</v>
      </c>
      <c r="K4060">
        <v>3023</v>
      </c>
      <c r="L4060" s="37">
        <f t="shared" si="189"/>
        <v>839.25</v>
      </c>
      <c r="M4060" s="35">
        <f t="shared" si="190"/>
        <v>0</v>
      </c>
      <c r="N4060" s="35">
        <f t="shared" si="191"/>
        <v>352.20000000000005</v>
      </c>
    </row>
    <row r="4061" spans="1:14">
      <c r="A4061" s="33">
        <v>41421</v>
      </c>
      <c r="B4061" s="29">
        <v>2795</v>
      </c>
      <c r="C4061">
        <v>25</v>
      </c>
      <c r="D4061" s="34" t="s">
        <v>167</v>
      </c>
      <c r="E4061" s="34" t="s">
        <v>168</v>
      </c>
      <c r="F4061" s="35">
        <v>0.95</v>
      </c>
      <c r="G4061" s="36">
        <v>0</v>
      </c>
      <c r="H4061" s="35">
        <v>0.95</v>
      </c>
      <c r="I4061" s="35">
        <v>0.35</v>
      </c>
      <c r="J4061">
        <v>20</v>
      </c>
      <c r="K4061">
        <v>3023</v>
      </c>
      <c r="L4061" s="37">
        <f t="shared" si="189"/>
        <v>19</v>
      </c>
      <c r="M4061" s="35">
        <f t="shared" si="190"/>
        <v>0</v>
      </c>
      <c r="N4061" s="35">
        <f t="shared" si="191"/>
        <v>12</v>
      </c>
    </row>
    <row r="4062" spans="1:14">
      <c r="A4062" s="33">
        <v>41421</v>
      </c>
      <c r="B4062" s="29">
        <v>2796</v>
      </c>
      <c r="C4062">
        <v>36</v>
      </c>
      <c r="D4062" s="34" t="s">
        <v>170</v>
      </c>
      <c r="E4062" s="34" t="s">
        <v>168</v>
      </c>
      <c r="F4062" s="35">
        <v>26.95</v>
      </c>
      <c r="G4062" s="36">
        <v>0</v>
      </c>
      <c r="H4062" s="35">
        <v>26.95</v>
      </c>
      <c r="I4062" s="35">
        <v>12.53</v>
      </c>
      <c r="J4062">
        <v>22</v>
      </c>
      <c r="K4062">
        <v>3023</v>
      </c>
      <c r="L4062" s="37">
        <f t="shared" si="189"/>
        <v>592.9</v>
      </c>
      <c r="M4062" s="35">
        <f t="shared" si="190"/>
        <v>0</v>
      </c>
      <c r="N4062" s="35">
        <f t="shared" si="191"/>
        <v>317.24</v>
      </c>
    </row>
    <row r="4063" spans="1:14">
      <c r="A4063" s="33">
        <v>41421</v>
      </c>
      <c r="B4063" s="29">
        <v>2796</v>
      </c>
      <c r="C4063">
        <v>39</v>
      </c>
      <c r="D4063" s="34" t="s">
        <v>170</v>
      </c>
      <c r="E4063" s="34" t="s">
        <v>168</v>
      </c>
      <c r="F4063" s="35">
        <v>26.95</v>
      </c>
      <c r="G4063" s="36">
        <v>0</v>
      </c>
      <c r="H4063" s="35">
        <v>26.95</v>
      </c>
      <c r="I4063" s="35">
        <v>12.24</v>
      </c>
      <c r="J4063">
        <v>19</v>
      </c>
      <c r="K4063">
        <v>3023</v>
      </c>
      <c r="L4063" s="37">
        <f t="shared" si="189"/>
        <v>512.04999999999995</v>
      </c>
      <c r="M4063" s="35">
        <f t="shared" si="190"/>
        <v>0</v>
      </c>
      <c r="N4063" s="35">
        <f t="shared" si="191"/>
        <v>279.49</v>
      </c>
    </row>
    <row r="4064" spans="1:14">
      <c r="A4064" s="33">
        <v>41421</v>
      </c>
      <c r="B4064" s="29">
        <v>2797</v>
      </c>
      <c r="C4064">
        <v>38</v>
      </c>
      <c r="D4064" s="34" t="s">
        <v>169</v>
      </c>
      <c r="E4064" s="34" t="s">
        <v>168</v>
      </c>
      <c r="F4064" s="35">
        <v>24.95</v>
      </c>
      <c r="G4064" s="36">
        <v>0</v>
      </c>
      <c r="H4064" s="35">
        <v>24.95</v>
      </c>
      <c r="I4064" s="35">
        <v>11.48</v>
      </c>
      <c r="J4064">
        <v>2</v>
      </c>
      <c r="K4064">
        <v>3014</v>
      </c>
      <c r="L4064" s="37">
        <f t="shared" si="189"/>
        <v>49.9</v>
      </c>
      <c r="M4064" s="35">
        <f t="shared" si="190"/>
        <v>0</v>
      </c>
      <c r="N4064" s="35">
        <f t="shared" si="191"/>
        <v>26.939999999999998</v>
      </c>
    </row>
    <row r="4065" spans="1:14">
      <c r="A4065" s="33">
        <v>41421</v>
      </c>
      <c r="B4065" s="29">
        <v>2798</v>
      </c>
      <c r="C4065">
        <v>9</v>
      </c>
      <c r="D4065" s="34" t="s">
        <v>167</v>
      </c>
      <c r="E4065" s="34" t="s">
        <v>168</v>
      </c>
      <c r="F4065" s="35">
        <v>48.95</v>
      </c>
      <c r="G4065" s="36">
        <v>0</v>
      </c>
      <c r="H4065" s="35">
        <v>48.95</v>
      </c>
      <c r="I4065" s="35">
        <v>24.52</v>
      </c>
      <c r="J4065">
        <v>5</v>
      </c>
      <c r="K4065">
        <v>3014</v>
      </c>
      <c r="L4065" s="37">
        <f t="shared" si="189"/>
        <v>244.75</v>
      </c>
      <c r="M4065" s="35">
        <f t="shared" si="190"/>
        <v>0</v>
      </c>
      <c r="N4065" s="35">
        <f t="shared" si="191"/>
        <v>122.15000000000002</v>
      </c>
    </row>
    <row r="4066" spans="1:14">
      <c r="A4066" s="33">
        <v>41421</v>
      </c>
      <c r="B4066" s="29">
        <v>2799</v>
      </c>
      <c r="C4066">
        <v>34</v>
      </c>
      <c r="D4066" s="34" t="s">
        <v>170</v>
      </c>
      <c r="E4066" s="34" t="s">
        <v>168</v>
      </c>
      <c r="F4066" s="35">
        <v>37.950000000000003</v>
      </c>
      <c r="G4066" s="36">
        <v>0</v>
      </c>
      <c r="H4066" s="35">
        <v>37.950000000000003</v>
      </c>
      <c r="I4066" s="35">
        <v>15.35</v>
      </c>
      <c r="J4066">
        <v>4</v>
      </c>
      <c r="K4066">
        <v>3026</v>
      </c>
      <c r="L4066" s="37">
        <f t="shared" si="189"/>
        <v>151.80000000000001</v>
      </c>
      <c r="M4066" s="35">
        <f t="shared" si="190"/>
        <v>0</v>
      </c>
      <c r="N4066" s="35">
        <f t="shared" si="191"/>
        <v>90.4</v>
      </c>
    </row>
    <row r="4067" spans="1:14">
      <c r="A4067" s="33">
        <v>41421</v>
      </c>
      <c r="B4067" s="29">
        <v>2800</v>
      </c>
      <c r="C4067">
        <v>39</v>
      </c>
      <c r="D4067" s="34" t="s">
        <v>169</v>
      </c>
      <c r="E4067" s="34" t="s">
        <v>168</v>
      </c>
      <c r="F4067" s="35">
        <v>26.95</v>
      </c>
      <c r="G4067" s="36">
        <v>0</v>
      </c>
      <c r="H4067" s="35">
        <v>26.95</v>
      </c>
      <c r="I4067" s="35">
        <v>12.24</v>
      </c>
      <c r="J4067">
        <v>1</v>
      </c>
      <c r="K4067">
        <v>3027</v>
      </c>
      <c r="L4067" s="37">
        <f t="shared" si="189"/>
        <v>26.95</v>
      </c>
      <c r="M4067" s="35">
        <f t="shared" si="190"/>
        <v>0</v>
      </c>
      <c r="N4067" s="35">
        <f t="shared" si="191"/>
        <v>14.709999999999999</v>
      </c>
    </row>
    <row r="4068" spans="1:14">
      <c r="A4068" s="33">
        <v>41421</v>
      </c>
      <c r="B4068" s="29">
        <v>2801</v>
      </c>
      <c r="C4068">
        <v>17</v>
      </c>
      <c r="D4068" s="34" t="s">
        <v>170</v>
      </c>
      <c r="E4068" s="34" t="s">
        <v>168</v>
      </c>
      <c r="F4068" s="35">
        <v>49.95</v>
      </c>
      <c r="G4068" s="36">
        <v>0</v>
      </c>
      <c r="H4068" s="35">
        <v>49.95</v>
      </c>
      <c r="I4068" s="35">
        <v>23.93</v>
      </c>
      <c r="J4068">
        <v>34</v>
      </c>
      <c r="K4068">
        <v>3019</v>
      </c>
      <c r="L4068" s="37">
        <f t="shared" si="189"/>
        <v>1698.3000000000002</v>
      </c>
      <c r="M4068" s="35">
        <f t="shared" si="190"/>
        <v>0</v>
      </c>
      <c r="N4068" s="35">
        <f t="shared" si="191"/>
        <v>884.68000000000006</v>
      </c>
    </row>
    <row r="4069" spans="1:14">
      <c r="A4069" s="33">
        <v>41421</v>
      </c>
      <c r="B4069" s="29">
        <v>2802</v>
      </c>
      <c r="C4069">
        <v>32</v>
      </c>
      <c r="D4069" s="34" t="s">
        <v>167</v>
      </c>
      <c r="E4069" s="34" t="s">
        <v>168</v>
      </c>
      <c r="F4069" s="35">
        <v>22.95</v>
      </c>
      <c r="G4069" s="36">
        <v>0.3</v>
      </c>
      <c r="H4069" s="35">
        <v>16.07</v>
      </c>
      <c r="I4069" s="35">
        <v>11.78</v>
      </c>
      <c r="J4069">
        <v>24</v>
      </c>
      <c r="K4069">
        <v>3023</v>
      </c>
      <c r="L4069" s="37">
        <f t="shared" si="189"/>
        <v>385.68</v>
      </c>
      <c r="M4069" s="35">
        <f t="shared" si="190"/>
        <v>6.879999999999999</v>
      </c>
      <c r="N4069" s="35">
        <f t="shared" si="191"/>
        <v>102.96000000000002</v>
      </c>
    </row>
    <row r="4070" spans="1:14">
      <c r="A4070" s="33">
        <v>41421</v>
      </c>
      <c r="B4070" s="29">
        <v>2803</v>
      </c>
      <c r="C4070">
        <v>24</v>
      </c>
      <c r="D4070" s="34" t="s">
        <v>169</v>
      </c>
      <c r="E4070" s="34" t="s">
        <v>168</v>
      </c>
      <c r="F4070" s="35">
        <v>27.95</v>
      </c>
      <c r="G4070" s="36">
        <v>0</v>
      </c>
      <c r="H4070" s="35">
        <v>27.95</v>
      </c>
      <c r="I4070" s="35">
        <v>16.8</v>
      </c>
      <c r="J4070">
        <v>1</v>
      </c>
      <c r="K4070">
        <v>3030</v>
      </c>
      <c r="L4070" s="37">
        <f t="shared" si="189"/>
        <v>27.95</v>
      </c>
      <c r="M4070" s="35">
        <f t="shared" si="190"/>
        <v>0</v>
      </c>
      <c r="N4070" s="35">
        <f t="shared" si="191"/>
        <v>11.149999999999999</v>
      </c>
    </row>
    <row r="4071" spans="1:14">
      <c r="A4071" s="33">
        <v>41421</v>
      </c>
      <c r="B4071" s="29">
        <v>2804</v>
      </c>
      <c r="C4071">
        <v>46</v>
      </c>
      <c r="D4071" s="34" t="s">
        <v>170</v>
      </c>
      <c r="E4071" s="34" t="s">
        <v>168</v>
      </c>
      <c r="F4071" s="35">
        <v>55.95</v>
      </c>
      <c r="G4071" s="36">
        <v>0</v>
      </c>
      <c r="H4071" s="35">
        <v>55.95</v>
      </c>
      <c r="I4071" s="35">
        <v>32.47</v>
      </c>
      <c r="J4071">
        <v>2</v>
      </c>
      <c r="K4071">
        <v>3029</v>
      </c>
      <c r="L4071" s="37">
        <f t="shared" si="189"/>
        <v>111.9</v>
      </c>
      <c r="M4071" s="35">
        <f t="shared" si="190"/>
        <v>0</v>
      </c>
      <c r="N4071" s="35">
        <f t="shared" si="191"/>
        <v>46.960000000000008</v>
      </c>
    </row>
    <row r="4072" spans="1:14">
      <c r="A4072" s="33">
        <v>41421</v>
      </c>
      <c r="B4072" s="29">
        <v>2804</v>
      </c>
      <c r="C4072">
        <v>49</v>
      </c>
      <c r="D4072" s="34" t="s">
        <v>170</v>
      </c>
      <c r="E4072" s="34" t="s">
        <v>168</v>
      </c>
      <c r="F4072" s="35">
        <v>63.95</v>
      </c>
      <c r="G4072" s="36">
        <v>0</v>
      </c>
      <c r="H4072" s="35">
        <v>63.95</v>
      </c>
      <c r="I4072" s="35">
        <v>27.1</v>
      </c>
      <c r="J4072">
        <v>4</v>
      </c>
      <c r="K4072">
        <v>3029</v>
      </c>
      <c r="L4072" s="37">
        <f t="shared" si="189"/>
        <v>255.8</v>
      </c>
      <c r="M4072" s="35">
        <f t="shared" si="190"/>
        <v>0</v>
      </c>
      <c r="N4072" s="35">
        <f t="shared" si="191"/>
        <v>147.4</v>
      </c>
    </row>
    <row r="4073" spans="1:14">
      <c r="A4073" s="33">
        <v>41421</v>
      </c>
      <c r="B4073" s="29">
        <v>2804</v>
      </c>
      <c r="C4073">
        <v>25</v>
      </c>
      <c r="D4073" s="34" t="s">
        <v>170</v>
      </c>
      <c r="E4073" s="34" t="s">
        <v>168</v>
      </c>
      <c r="F4073" s="35">
        <v>0.95</v>
      </c>
      <c r="G4073" s="36">
        <v>0.1</v>
      </c>
      <c r="H4073" s="35">
        <v>0.86</v>
      </c>
      <c r="I4073" s="35">
        <v>0.35</v>
      </c>
      <c r="J4073">
        <v>4</v>
      </c>
      <c r="K4073">
        <v>3029</v>
      </c>
      <c r="L4073" s="37">
        <f t="shared" si="189"/>
        <v>3.44</v>
      </c>
      <c r="M4073" s="35">
        <f t="shared" si="190"/>
        <v>8.9999999999999969E-2</v>
      </c>
      <c r="N4073" s="35">
        <f t="shared" si="191"/>
        <v>2.04</v>
      </c>
    </row>
    <row r="4074" spans="1:14">
      <c r="A4074" s="33">
        <v>41421</v>
      </c>
      <c r="B4074" s="29">
        <v>2805</v>
      </c>
      <c r="C4074">
        <v>23</v>
      </c>
      <c r="D4074" s="34" t="s">
        <v>169</v>
      </c>
      <c r="E4074" s="34" t="s">
        <v>168</v>
      </c>
      <c r="F4074" s="35">
        <v>2.95</v>
      </c>
      <c r="G4074" s="36">
        <v>0</v>
      </c>
      <c r="H4074" s="35">
        <v>2.95</v>
      </c>
      <c r="I4074" s="35">
        <v>1.68</v>
      </c>
      <c r="J4074">
        <v>9</v>
      </c>
      <c r="K4074">
        <v>3012</v>
      </c>
      <c r="L4074" s="37">
        <f t="shared" si="189"/>
        <v>26.55</v>
      </c>
      <c r="M4074" s="35">
        <f t="shared" si="190"/>
        <v>0</v>
      </c>
      <c r="N4074" s="35">
        <f t="shared" si="191"/>
        <v>11.430000000000001</v>
      </c>
    </row>
    <row r="4075" spans="1:14">
      <c r="A4075" s="33">
        <v>41421</v>
      </c>
      <c r="B4075" s="29">
        <v>2806</v>
      </c>
      <c r="C4075">
        <v>32</v>
      </c>
      <c r="D4075" s="34" t="s">
        <v>167</v>
      </c>
      <c r="E4075" s="34" t="s">
        <v>168</v>
      </c>
      <c r="F4075" s="35">
        <v>22.95</v>
      </c>
      <c r="G4075" s="36">
        <v>0</v>
      </c>
      <c r="H4075" s="35">
        <v>22.95</v>
      </c>
      <c r="I4075" s="35">
        <v>11.78</v>
      </c>
      <c r="J4075">
        <v>4</v>
      </c>
      <c r="K4075">
        <v>3030</v>
      </c>
      <c r="L4075" s="37">
        <f t="shared" si="189"/>
        <v>91.8</v>
      </c>
      <c r="M4075" s="35">
        <f t="shared" si="190"/>
        <v>0</v>
      </c>
      <c r="N4075" s="35">
        <f t="shared" si="191"/>
        <v>44.68</v>
      </c>
    </row>
    <row r="4076" spans="1:14">
      <c r="A4076" s="33">
        <v>41421</v>
      </c>
      <c r="B4076" s="29">
        <v>2807</v>
      </c>
      <c r="C4076">
        <v>34</v>
      </c>
      <c r="D4076" s="34" t="s">
        <v>170</v>
      </c>
      <c r="E4076" s="34" t="s">
        <v>168</v>
      </c>
      <c r="F4076" s="35">
        <v>37.950000000000003</v>
      </c>
      <c r="G4076" s="36">
        <v>0</v>
      </c>
      <c r="H4076" s="35">
        <v>37.950000000000003</v>
      </c>
      <c r="I4076" s="35">
        <v>15.35</v>
      </c>
      <c r="J4076">
        <v>2</v>
      </c>
      <c r="K4076">
        <v>3025</v>
      </c>
      <c r="L4076" s="37">
        <f t="shared" si="189"/>
        <v>75.900000000000006</v>
      </c>
      <c r="M4076" s="35">
        <f t="shared" si="190"/>
        <v>0</v>
      </c>
      <c r="N4076" s="35">
        <f t="shared" si="191"/>
        <v>45.2</v>
      </c>
    </row>
    <row r="4077" spans="1:14">
      <c r="A4077" s="33">
        <v>41421</v>
      </c>
      <c r="B4077" s="29">
        <v>2807</v>
      </c>
      <c r="C4077">
        <v>48</v>
      </c>
      <c r="D4077" s="34" t="s">
        <v>170</v>
      </c>
      <c r="E4077" s="34" t="s">
        <v>168</v>
      </c>
      <c r="F4077" s="35">
        <v>3.95</v>
      </c>
      <c r="G4077" s="36">
        <v>0</v>
      </c>
      <c r="H4077" s="35">
        <v>3.95</v>
      </c>
      <c r="I4077" s="35">
        <v>1.43</v>
      </c>
      <c r="J4077">
        <v>4</v>
      </c>
      <c r="K4077">
        <v>3025</v>
      </c>
      <c r="L4077" s="37">
        <f t="shared" si="189"/>
        <v>15.8</v>
      </c>
      <c r="M4077" s="35">
        <f t="shared" si="190"/>
        <v>0</v>
      </c>
      <c r="N4077" s="35">
        <f t="shared" si="191"/>
        <v>10.080000000000002</v>
      </c>
    </row>
    <row r="4078" spans="1:14">
      <c r="A4078" s="33">
        <v>41421</v>
      </c>
      <c r="B4078" s="29">
        <v>2808</v>
      </c>
      <c r="C4078">
        <v>47</v>
      </c>
      <c r="D4078" s="34" t="s">
        <v>169</v>
      </c>
      <c r="E4078" s="34" t="s">
        <v>168</v>
      </c>
      <c r="F4078" s="35">
        <v>28.95</v>
      </c>
      <c r="G4078" s="36">
        <v>0</v>
      </c>
      <c r="H4078" s="35">
        <v>28.95</v>
      </c>
      <c r="I4078" s="35">
        <v>8.86</v>
      </c>
      <c r="J4078">
        <v>9</v>
      </c>
      <c r="K4078">
        <v>3014</v>
      </c>
      <c r="L4078" s="37">
        <f t="shared" si="189"/>
        <v>260.55</v>
      </c>
      <c r="M4078" s="35">
        <f t="shared" si="190"/>
        <v>0</v>
      </c>
      <c r="N4078" s="35">
        <f t="shared" si="191"/>
        <v>180.81</v>
      </c>
    </row>
    <row r="4079" spans="1:14">
      <c r="A4079" s="33">
        <v>41421</v>
      </c>
      <c r="B4079" s="29">
        <v>2809</v>
      </c>
      <c r="C4079">
        <v>40</v>
      </c>
      <c r="D4079" s="34" t="s">
        <v>170</v>
      </c>
      <c r="E4079" s="34" t="s">
        <v>168</v>
      </c>
      <c r="F4079" s="35">
        <v>16.95</v>
      </c>
      <c r="G4079" s="36">
        <v>0</v>
      </c>
      <c r="H4079" s="35">
        <v>16.95</v>
      </c>
      <c r="I4079" s="35">
        <v>6.53</v>
      </c>
      <c r="J4079">
        <v>25</v>
      </c>
      <c r="K4079">
        <v>3019</v>
      </c>
      <c r="L4079" s="37">
        <f t="shared" si="189"/>
        <v>423.75</v>
      </c>
      <c r="M4079" s="35">
        <f t="shared" si="190"/>
        <v>0</v>
      </c>
      <c r="N4079" s="35">
        <f t="shared" si="191"/>
        <v>260.49999999999994</v>
      </c>
    </row>
    <row r="4080" spans="1:14">
      <c r="A4080" s="33">
        <v>41421</v>
      </c>
      <c r="B4080" s="29">
        <v>2810</v>
      </c>
      <c r="C4080">
        <v>16</v>
      </c>
      <c r="D4080" s="34" t="s">
        <v>169</v>
      </c>
      <c r="E4080" s="34" t="s">
        <v>168</v>
      </c>
      <c r="F4080" s="35">
        <v>27.95</v>
      </c>
      <c r="G4080" s="36">
        <v>0</v>
      </c>
      <c r="H4080" s="35">
        <v>27.95</v>
      </c>
      <c r="I4080" s="35">
        <v>15.85</v>
      </c>
      <c r="J4080">
        <v>5</v>
      </c>
      <c r="K4080">
        <v>3029</v>
      </c>
      <c r="L4080" s="37">
        <f t="shared" si="189"/>
        <v>139.75</v>
      </c>
      <c r="M4080" s="35">
        <f t="shared" si="190"/>
        <v>0</v>
      </c>
      <c r="N4080" s="35">
        <f t="shared" si="191"/>
        <v>60.5</v>
      </c>
    </row>
    <row r="4081" spans="1:14">
      <c r="A4081" s="33">
        <v>41421</v>
      </c>
      <c r="B4081" s="29">
        <v>2810</v>
      </c>
      <c r="C4081">
        <v>42</v>
      </c>
      <c r="D4081" s="34" t="s">
        <v>169</v>
      </c>
      <c r="E4081" s="34" t="s">
        <v>168</v>
      </c>
      <c r="F4081" s="35">
        <v>35.950000000000003</v>
      </c>
      <c r="G4081" s="36">
        <v>0</v>
      </c>
      <c r="H4081" s="35">
        <v>35.950000000000003</v>
      </c>
      <c r="I4081" s="35">
        <v>20.25</v>
      </c>
      <c r="J4081">
        <v>1</v>
      </c>
      <c r="K4081">
        <v>3029</v>
      </c>
      <c r="L4081" s="37">
        <f t="shared" si="189"/>
        <v>35.950000000000003</v>
      </c>
      <c r="M4081" s="35">
        <f t="shared" si="190"/>
        <v>0</v>
      </c>
      <c r="N4081" s="35">
        <f t="shared" si="191"/>
        <v>15.700000000000003</v>
      </c>
    </row>
    <row r="4082" spans="1:14">
      <c r="A4082" s="33">
        <v>41421</v>
      </c>
      <c r="B4082" s="29">
        <v>2811</v>
      </c>
      <c r="C4082">
        <v>16</v>
      </c>
      <c r="D4082" s="34" t="s">
        <v>167</v>
      </c>
      <c r="E4082" s="34" t="s">
        <v>168</v>
      </c>
      <c r="F4082" s="35">
        <v>27.95</v>
      </c>
      <c r="G4082" s="36">
        <v>0</v>
      </c>
      <c r="H4082" s="35">
        <v>27.95</v>
      </c>
      <c r="I4082" s="35">
        <v>15.85</v>
      </c>
      <c r="J4082">
        <v>3</v>
      </c>
      <c r="K4082">
        <v>3014</v>
      </c>
      <c r="L4082" s="37">
        <f t="shared" si="189"/>
        <v>83.85</v>
      </c>
      <c r="M4082" s="35">
        <f t="shared" si="190"/>
        <v>0</v>
      </c>
      <c r="N4082" s="35">
        <f t="shared" si="191"/>
        <v>36.299999999999997</v>
      </c>
    </row>
    <row r="4083" spans="1:14">
      <c r="A4083" s="33">
        <v>41421</v>
      </c>
      <c r="B4083" s="29">
        <v>2812</v>
      </c>
      <c r="C4083">
        <v>3</v>
      </c>
      <c r="D4083" s="34" t="s">
        <v>170</v>
      </c>
      <c r="E4083" s="34" t="s">
        <v>168</v>
      </c>
      <c r="F4083" s="35">
        <v>59.95</v>
      </c>
      <c r="G4083" s="36">
        <v>0</v>
      </c>
      <c r="H4083" s="35">
        <v>59.95</v>
      </c>
      <c r="I4083" s="35">
        <v>28.73</v>
      </c>
      <c r="J4083">
        <v>4</v>
      </c>
      <c r="K4083">
        <v>3027</v>
      </c>
      <c r="L4083" s="37">
        <f t="shared" si="189"/>
        <v>239.8</v>
      </c>
      <c r="M4083" s="35">
        <f t="shared" si="190"/>
        <v>0</v>
      </c>
      <c r="N4083" s="35">
        <f t="shared" si="191"/>
        <v>124.88000000000001</v>
      </c>
    </row>
    <row r="4084" spans="1:14">
      <c r="A4084" s="33">
        <v>41421</v>
      </c>
      <c r="B4084" s="29">
        <v>2813</v>
      </c>
      <c r="C4084">
        <v>48</v>
      </c>
      <c r="D4084" s="34" t="s">
        <v>169</v>
      </c>
      <c r="E4084" s="34" t="s">
        <v>168</v>
      </c>
      <c r="F4084" s="35">
        <v>3.95</v>
      </c>
      <c r="G4084" s="36">
        <v>0</v>
      </c>
      <c r="H4084" s="35">
        <v>3.95</v>
      </c>
      <c r="I4084" s="35">
        <v>1.43</v>
      </c>
      <c r="J4084">
        <v>11</v>
      </c>
      <c r="K4084">
        <v>3027</v>
      </c>
      <c r="L4084" s="37">
        <f t="shared" si="189"/>
        <v>43.45</v>
      </c>
      <c r="M4084" s="35">
        <f t="shared" si="190"/>
        <v>0</v>
      </c>
      <c r="N4084" s="35">
        <f t="shared" si="191"/>
        <v>27.720000000000006</v>
      </c>
    </row>
    <row r="4085" spans="1:14">
      <c r="A4085" s="33">
        <v>41421</v>
      </c>
      <c r="B4085" s="29">
        <v>2814</v>
      </c>
      <c r="C4085">
        <v>35</v>
      </c>
      <c r="D4085" s="34" t="s">
        <v>167</v>
      </c>
      <c r="E4085" s="34" t="s">
        <v>168</v>
      </c>
      <c r="F4085" s="35">
        <v>0.95</v>
      </c>
      <c r="G4085" s="36">
        <v>0</v>
      </c>
      <c r="H4085" s="35">
        <v>0.95</v>
      </c>
      <c r="I4085" s="35">
        <v>0.47</v>
      </c>
      <c r="J4085">
        <v>9</v>
      </c>
      <c r="K4085">
        <v>3015</v>
      </c>
      <c r="L4085" s="37">
        <f t="shared" si="189"/>
        <v>8.5499999999999989</v>
      </c>
      <c r="M4085" s="35">
        <f t="shared" si="190"/>
        <v>0</v>
      </c>
      <c r="N4085" s="35">
        <f t="shared" si="191"/>
        <v>4.32</v>
      </c>
    </row>
    <row r="4086" spans="1:14">
      <c r="A4086" s="33">
        <v>41421</v>
      </c>
      <c r="B4086" s="29">
        <v>2815</v>
      </c>
      <c r="C4086">
        <v>3</v>
      </c>
      <c r="D4086" s="34" t="s">
        <v>167</v>
      </c>
      <c r="E4086" s="34" t="s">
        <v>168</v>
      </c>
      <c r="F4086" s="35">
        <v>59.95</v>
      </c>
      <c r="G4086" s="36">
        <v>0</v>
      </c>
      <c r="H4086" s="35">
        <v>59.95</v>
      </c>
      <c r="I4086" s="35">
        <v>28.73</v>
      </c>
      <c r="J4086">
        <v>18</v>
      </c>
      <c r="K4086">
        <v>3033</v>
      </c>
      <c r="L4086" s="37">
        <f t="shared" si="189"/>
        <v>1079.1000000000001</v>
      </c>
      <c r="M4086" s="35">
        <f t="shared" si="190"/>
        <v>0</v>
      </c>
      <c r="N4086" s="35">
        <f t="shared" si="191"/>
        <v>561.96</v>
      </c>
    </row>
    <row r="4087" spans="1:14">
      <c r="A4087" s="33">
        <v>41421</v>
      </c>
      <c r="B4087" s="29">
        <v>2815</v>
      </c>
      <c r="C4087">
        <v>27</v>
      </c>
      <c r="D4087" s="34" t="s">
        <v>167</v>
      </c>
      <c r="E4087" s="34" t="s">
        <v>168</v>
      </c>
      <c r="F4087" s="35">
        <v>4.95</v>
      </c>
      <c r="G4087" s="36">
        <v>0.1</v>
      </c>
      <c r="H4087" s="35">
        <v>4.46</v>
      </c>
      <c r="I4087" s="35">
        <v>1.82</v>
      </c>
      <c r="J4087">
        <v>5</v>
      </c>
      <c r="K4087">
        <v>3033</v>
      </c>
      <c r="L4087" s="37">
        <f t="shared" si="189"/>
        <v>22.3</v>
      </c>
      <c r="M4087" s="35">
        <f t="shared" si="190"/>
        <v>0.49000000000000021</v>
      </c>
      <c r="N4087" s="35">
        <f t="shared" si="191"/>
        <v>13.2</v>
      </c>
    </row>
    <row r="4088" spans="1:14">
      <c r="A4088" s="33">
        <v>41421</v>
      </c>
      <c r="B4088" s="29">
        <v>2816</v>
      </c>
      <c r="C4088">
        <v>29</v>
      </c>
      <c r="D4088" s="34" t="s">
        <v>169</v>
      </c>
      <c r="E4088" s="34" t="s">
        <v>168</v>
      </c>
      <c r="F4088" s="35">
        <v>40.950000000000003</v>
      </c>
      <c r="G4088" s="36">
        <v>0.1</v>
      </c>
      <c r="H4088" s="35">
        <v>36.86</v>
      </c>
      <c r="I4088" s="35">
        <v>15.51</v>
      </c>
      <c r="J4088">
        <v>2</v>
      </c>
      <c r="K4088">
        <v>3029</v>
      </c>
      <c r="L4088" s="37">
        <f t="shared" si="189"/>
        <v>73.72</v>
      </c>
      <c r="M4088" s="35">
        <f t="shared" si="190"/>
        <v>4.0900000000000034</v>
      </c>
      <c r="N4088" s="35">
        <f t="shared" si="191"/>
        <v>42.7</v>
      </c>
    </row>
    <row r="4089" spans="1:14">
      <c r="A4089" s="33">
        <v>41421</v>
      </c>
      <c r="B4089" s="29">
        <v>2817</v>
      </c>
      <c r="C4089">
        <v>49</v>
      </c>
      <c r="D4089" s="34" t="s">
        <v>167</v>
      </c>
      <c r="E4089" s="34" t="s">
        <v>168</v>
      </c>
      <c r="F4089" s="35">
        <v>63.95</v>
      </c>
      <c r="G4089" s="36">
        <v>0</v>
      </c>
      <c r="H4089" s="35">
        <v>63.95</v>
      </c>
      <c r="I4089" s="35">
        <v>27.1</v>
      </c>
      <c r="J4089">
        <v>3</v>
      </c>
      <c r="K4089">
        <v>3013</v>
      </c>
      <c r="L4089" s="37">
        <f t="shared" si="189"/>
        <v>191.85000000000002</v>
      </c>
      <c r="M4089" s="35">
        <f t="shared" si="190"/>
        <v>0</v>
      </c>
      <c r="N4089" s="35">
        <f t="shared" si="191"/>
        <v>110.55000000000001</v>
      </c>
    </row>
    <row r="4090" spans="1:14">
      <c r="A4090" s="33">
        <v>41421</v>
      </c>
      <c r="B4090" s="29">
        <v>2818</v>
      </c>
      <c r="C4090">
        <v>40</v>
      </c>
      <c r="D4090" s="34" t="s">
        <v>169</v>
      </c>
      <c r="E4090" s="34" t="s">
        <v>168</v>
      </c>
      <c r="F4090" s="35">
        <v>16.95</v>
      </c>
      <c r="G4090" s="36">
        <v>0</v>
      </c>
      <c r="H4090" s="35">
        <v>16.95</v>
      </c>
      <c r="I4090" s="35">
        <v>6.53</v>
      </c>
      <c r="J4090">
        <v>18</v>
      </c>
      <c r="K4090">
        <v>3018</v>
      </c>
      <c r="L4090" s="37">
        <f t="shared" si="189"/>
        <v>305.09999999999997</v>
      </c>
      <c r="M4090" s="35">
        <f t="shared" si="190"/>
        <v>0</v>
      </c>
      <c r="N4090" s="35">
        <f t="shared" si="191"/>
        <v>187.55999999999997</v>
      </c>
    </row>
    <row r="4091" spans="1:14">
      <c r="A4091" s="33">
        <v>41421</v>
      </c>
      <c r="B4091" s="29">
        <v>2819</v>
      </c>
      <c r="C4091">
        <v>23</v>
      </c>
      <c r="D4091" s="34" t="s">
        <v>170</v>
      </c>
      <c r="E4091" s="34" t="s">
        <v>168</v>
      </c>
      <c r="F4091" s="35">
        <v>2.95</v>
      </c>
      <c r="G4091" s="36">
        <v>0</v>
      </c>
      <c r="H4091" s="35">
        <v>2.95</v>
      </c>
      <c r="I4091" s="35">
        <v>1.68</v>
      </c>
      <c r="J4091">
        <v>6</v>
      </c>
      <c r="K4091">
        <v>3033</v>
      </c>
      <c r="L4091" s="37">
        <f t="shared" si="189"/>
        <v>17.700000000000003</v>
      </c>
      <c r="M4091" s="35">
        <f t="shared" si="190"/>
        <v>0</v>
      </c>
      <c r="N4091" s="35">
        <f t="shared" si="191"/>
        <v>7.620000000000001</v>
      </c>
    </row>
    <row r="4092" spans="1:14">
      <c r="A4092" s="33">
        <v>41421</v>
      </c>
      <c r="B4092" s="29">
        <v>2820</v>
      </c>
      <c r="C4092">
        <v>9</v>
      </c>
      <c r="D4092" s="34" t="s">
        <v>167</v>
      </c>
      <c r="E4092" s="34" t="s">
        <v>168</v>
      </c>
      <c r="F4092" s="35">
        <v>48.95</v>
      </c>
      <c r="G4092" s="36">
        <v>0</v>
      </c>
      <c r="H4092" s="35">
        <v>48.95</v>
      </c>
      <c r="I4092" s="35">
        <v>24.52</v>
      </c>
      <c r="J4092">
        <v>24</v>
      </c>
      <c r="K4092">
        <v>3029</v>
      </c>
      <c r="L4092" s="37">
        <f t="shared" si="189"/>
        <v>1174.8000000000002</v>
      </c>
      <c r="M4092" s="35">
        <f t="shared" si="190"/>
        <v>0</v>
      </c>
      <c r="N4092" s="35">
        <f t="shared" si="191"/>
        <v>586.32000000000005</v>
      </c>
    </row>
    <row r="4093" spans="1:14">
      <c r="A4093" s="33">
        <v>41421</v>
      </c>
      <c r="B4093" s="29">
        <v>2821</v>
      </c>
      <c r="C4093">
        <v>9</v>
      </c>
      <c r="D4093" s="34" t="s">
        <v>167</v>
      </c>
      <c r="E4093" s="34" t="s">
        <v>168</v>
      </c>
      <c r="F4093" s="35">
        <v>48.95</v>
      </c>
      <c r="G4093" s="36">
        <v>0.1</v>
      </c>
      <c r="H4093" s="35">
        <v>44.06</v>
      </c>
      <c r="I4093" s="35">
        <v>24.52</v>
      </c>
      <c r="J4093">
        <v>8</v>
      </c>
      <c r="K4093">
        <v>3017</v>
      </c>
      <c r="L4093" s="37">
        <f t="shared" si="189"/>
        <v>352.48</v>
      </c>
      <c r="M4093" s="35">
        <f t="shared" si="190"/>
        <v>4.8900000000000006</v>
      </c>
      <c r="N4093" s="35">
        <f t="shared" si="191"/>
        <v>156.32000000000002</v>
      </c>
    </row>
    <row r="4094" spans="1:14">
      <c r="A4094" s="33">
        <v>41421</v>
      </c>
      <c r="B4094" s="29">
        <v>2822</v>
      </c>
      <c r="C4094">
        <v>36</v>
      </c>
      <c r="D4094" s="34" t="s">
        <v>169</v>
      </c>
      <c r="E4094" s="34" t="s">
        <v>168</v>
      </c>
      <c r="F4094" s="35">
        <v>26.95</v>
      </c>
      <c r="G4094" s="36">
        <v>0.1</v>
      </c>
      <c r="H4094" s="35">
        <v>24.26</v>
      </c>
      <c r="I4094" s="35">
        <v>12.53</v>
      </c>
      <c r="J4094">
        <v>30</v>
      </c>
      <c r="K4094">
        <v>3030</v>
      </c>
      <c r="L4094" s="37">
        <f t="shared" si="189"/>
        <v>727.80000000000007</v>
      </c>
      <c r="M4094" s="35">
        <f t="shared" si="190"/>
        <v>2.6899999999999977</v>
      </c>
      <c r="N4094" s="35">
        <f t="shared" si="191"/>
        <v>351.90000000000009</v>
      </c>
    </row>
    <row r="4095" spans="1:14">
      <c r="A4095" s="33">
        <v>41421</v>
      </c>
      <c r="B4095" s="29">
        <v>2822</v>
      </c>
      <c r="C4095">
        <v>18</v>
      </c>
      <c r="D4095" s="34" t="s">
        <v>169</v>
      </c>
      <c r="E4095" s="34" t="s">
        <v>168</v>
      </c>
      <c r="F4095" s="35">
        <v>54.95</v>
      </c>
      <c r="G4095" s="36">
        <v>0</v>
      </c>
      <c r="H4095" s="35">
        <v>54.95</v>
      </c>
      <c r="I4095" s="35">
        <v>26.65</v>
      </c>
      <c r="J4095">
        <v>26</v>
      </c>
      <c r="K4095">
        <v>3030</v>
      </c>
      <c r="L4095" s="37">
        <f t="shared" si="189"/>
        <v>1428.7</v>
      </c>
      <c r="M4095" s="35">
        <f t="shared" si="190"/>
        <v>0</v>
      </c>
      <c r="N4095" s="35">
        <f t="shared" si="191"/>
        <v>735.80000000000007</v>
      </c>
    </row>
    <row r="4096" spans="1:14">
      <c r="A4096" s="33">
        <v>41421</v>
      </c>
      <c r="B4096" s="29">
        <v>2823</v>
      </c>
      <c r="C4096">
        <v>10</v>
      </c>
      <c r="D4096" s="34" t="s">
        <v>170</v>
      </c>
      <c r="E4096" s="34" t="s">
        <v>168</v>
      </c>
      <c r="F4096" s="35">
        <v>34.950000000000003</v>
      </c>
      <c r="G4096" s="36">
        <v>0</v>
      </c>
      <c r="H4096" s="35">
        <v>34.950000000000003</v>
      </c>
      <c r="I4096" s="35">
        <v>22.13</v>
      </c>
      <c r="J4096">
        <v>5</v>
      </c>
      <c r="K4096">
        <v>3033</v>
      </c>
      <c r="L4096" s="37">
        <f t="shared" si="189"/>
        <v>174.75</v>
      </c>
      <c r="M4096" s="35">
        <f t="shared" si="190"/>
        <v>0</v>
      </c>
      <c r="N4096" s="35">
        <f t="shared" si="191"/>
        <v>64.100000000000023</v>
      </c>
    </row>
    <row r="4097" spans="1:14">
      <c r="A4097" s="33">
        <v>41421</v>
      </c>
      <c r="B4097" s="29">
        <v>2824</v>
      </c>
      <c r="C4097">
        <v>36</v>
      </c>
      <c r="D4097" s="34" t="s">
        <v>167</v>
      </c>
      <c r="E4097" s="34" t="s">
        <v>168</v>
      </c>
      <c r="F4097" s="35">
        <v>26.95</v>
      </c>
      <c r="G4097" s="36">
        <v>0</v>
      </c>
      <c r="H4097" s="35">
        <v>26.95</v>
      </c>
      <c r="I4097" s="35">
        <v>12.53</v>
      </c>
      <c r="J4097">
        <v>19</v>
      </c>
      <c r="K4097">
        <v>3015</v>
      </c>
      <c r="L4097" s="37">
        <f t="shared" si="189"/>
        <v>512.04999999999995</v>
      </c>
      <c r="M4097" s="35">
        <f t="shared" si="190"/>
        <v>0</v>
      </c>
      <c r="N4097" s="35">
        <f t="shared" si="191"/>
        <v>273.98</v>
      </c>
    </row>
    <row r="4098" spans="1:14">
      <c r="A4098" s="33">
        <v>41421</v>
      </c>
      <c r="B4098" s="29">
        <v>2825</v>
      </c>
      <c r="C4098">
        <v>34</v>
      </c>
      <c r="D4098" s="34" t="s">
        <v>169</v>
      </c>
      <c r="E4098" s="34" t="s">
        <v>168</v>
      </c>
      <c r="F4098" s="35">
        <v>37.950000000000003</v>
      </c>
      <c r="G4098" s="36">
        <v>0</v>
      </c>
      <c r="H4098" s="35">
        <v>37.950000000000003</v>
      </c>
      <c r="I4098" s="35">
        <v>15.35</v>
      </c>
      <c r="J4098">
        <v>4</v>
      </c>
      <c r="K4098">
        <v>3029</v>
      </c>
      <c r="L4098" s="37">
        <f t="shared" si="189"/>
        <v>151.80000000000001</v>
      </c>
      <c r="M4098" s="35">
        <f t="shared" si="190"/>
        <v>0</v>
      </c>
      <c r="N4098" s="35">
        <f t="shared" si="191"/>
        <v>90.4</v>
      </c>
    </row>
    <row r="4099" spans="1:14">
      <c r="A4099" s="33">
        <v>41421</v>
      </c>
      <c r="B4099" s="29">
        <v>2826</v>
      </c>
      <c r="C4099">
        <v>1</v>
      </c>
      <c r="D4099" s="34" t="s">
        <v>170</v>
      </c>
      <c r="E4099" s="34" t="s">
        <v>168</v>
      </c>
      <c r="F4099" s="35">
        <v>43.95</v>
      </c>
      <c r="G4099" s="36">
        <v>0</v>
      </c>
      <c r="H4099" s="35">
        <v>43.95</v>
      </c>
      <c r="I4099" s="35">
        <v>25.6</v>
      </c>
      <c r="J4099">
        <v>16</v>
      </c>
      <c r="K4099">
        <v>3026</v>
      </c>
      <c r="L4099" s="37">
        <f t="shared" ref="L4099:L4162" si="192">H4099*J4099</f>
        <v>703.2</v>
      </c>
      <c r="M4099" s="35">
        <f t="shared" ref="M4099:M4162" si="193">F4099-H4099</f>
        <v>0</v>
      </c>
      <c r="N4099" s="35">
        <f t="shared" ref="N4099:N4162" si="194">(H4099-I4099)*J4099</f>
        <v>293.60000000000002</v>
      </c>
    </row>
    <row r="4100" spans="1:14">
      <c r="A4100" s="33">
        <v>41421</v>
      </c>
      <c r="B4100" s="29">
        <v>2827</v>
      </c>
      <c r="C4100">
        <v>22</v>
      </c>
      <c r="D4100" s="34" t="s">
        <v>167</v>
      </c>
      <c r="E4100" s="34" t="s">
        <v>168</v>
      </c>
      <c r="F4100" s="35">
        <v>0.95</v>
      </c>
      <c r="G4100" s="36">
        <v>0</v>
      </c>
      <c r="H4100" s="35">
        <v>0.95</v>
      </c>
      <c r="I4100" s="35">
        <v>0.56999999999999995</v>
      </c>
      <c r="J4100">
        <v>4</v>
      </c>
      <c r="K4100">
        <v>3019</v>
      </c>
      <c r="L4100" s="37">
        <f t="shared" si="192"/>
        <v>3.8</v>
      </c>
      <c r="M4100" s="35">
        <f t="shared" si="193"/>
        <v>0</v>
      </c>
      <c r="N4100" s="35">
        <f t="shared" si="194"/>
        <v>1.52</v>
      </c>
    </row>
    <row r="4101" spans="1:14">
      <c r="A4101" s="33">
        <v>41421</v>
      </c>
      <c r="B4101" s="29">
        <v>2827</v>
      </c>
      <c r="C4101">
        <v>18</v>
      </c>
      <c r="D4101" s="34" t="s">
        <v>167</v>
      </c>
      <c r="E4101" s="34" t="s">
        <v>168</v>
      </c>
      <c r="F4101" s="35">
        <v>54.95</v>
      </c>
      <c r="G4101" s="36">
        <v>0</v>
      </c>
      <c r="H4101" s="35">
        <v>54.95</v>
      </c>
      <c r="I4101" s="35">
        <v>26.65</v>
      </c>
      <c r="J4101">
        <v>32</v>
      </c>
      <c r="K4101">
        <v>3019</v>
      </c>
      <c r="L4101" s="37">
        <f t="shared" si="192"/>
        <v>1758.4</v>
      </c>
      <c r="M4101" s="35">
        <f t="shared" si="193"/>
        <v>0</v>
      </c>
      <c r="N4101" s="35">
        <f t="shared" si="194"/>
        <v>905.60000000000014</v>
      </c>
    </row>
    <row r="4102" spans="1:14">
      <c r="A4102" s="33">
        <v>41421</v>
      </c>
      <c r="B4102" s="29">
        <v>2827</v>
      </c>
      <c r="C4102">
        <v>5</v>
      </c>
      <c r="D4102" s="34" t="s">
        <v>167</v>
      </c>
      <c r="E4102" s="34" t="s">
        <v>168</v>
      </c>
      <c r="F4102" s="35">
        <v>24.95</v>
      </c>
      <c r="G4102" s="36">
        <v>0</v>
      </c>
      <c r="H4102" s="35">
        <v>24.95</v>
      </c>
      <c r="I4102" s="35">
        <v>12.27</v>
      </c>
      <c r="J4102">
        <v>8</v>
      </c>
      <c r="K4102">
        <v>3019</v>
      </c>
      <c r="L4102" s="37">
        <f t="shared" si="192"/>
        <v>199.6</v>
      </c>
      <c r="M4102" s="35">
        <f t="shared" si="193"/>
        <v>0</v>
      </c>
      <c r="N4102" s="35">
        <f t="shared" si="194"/>
        <v>101.44</v>
      </c>
    </row>
    <row r="4103" spans="1:14">
      <c r="A4103" s="33">
        <v>41421</v>
      </c>
      <c r="B4103" s="29">
        <v>2828</v>
      </c>
      <c r="C4103">
        <v>35</v>
      </c>
      <c r="D4103" s="34" t="s">
        <v>169</v>
      </c>
      <c r="E4103" s="34" t="s">
        <v>168</v>
      </c>
      <c r="F4103" s="35">
        <v>0.95</v>
      </c>
      <c r="G4103" s="36">
        <v>0</v>
      </c>
      <c r="H4103" s="35">
        <v>0.95</v>
      </c>
      <c r="I4103" s="35">
        <v>0.47</v>
      </c>
      <c r="J4103">
        <v>14</v>
      </c>
      <c r="K4103">
        <v>3018</v>
      </c>
      <c r="L4103" s="37">
        <f t="shared" si="192"/>
        <v>13.299999999999999</v>
      </c>
      <c r="M4103" s="35">
        <f t="shared" si="193"/>
        <v>0</v>
      </c>
      <c r="N4103" s="35">
        <f t="shared" si="194"/>
        <v>6.72</v>
      </c>
    </row>
    <row r="4104" spans="1:14">
      <c r="A4104" s="33">
        <v>41421</v>
      </c>
      <c r="B4104" s="29">
        <v>2829</v>
      </c>
      <c r="C4104">
        <v>28</v>
      </c>
      <c r="D4104" s="34" t="s">
        <v>170</v>
      </c>
      <c r="E4104" s="34" t="s">
        <v>168</v>
      </c>
      <c r="F4104" s="35">
        <v>0.95</v>
      </c>
      <c r="G4104" s="36">
        <v>0.1</v>
      </c>
      <c r="H4104" s="35">
        <v>0.86</v>
      </c>
      <c r="I4104" s="35">
        <v>0.5</v>
      </c>
      <c r="J4104">
        <v>15</v>
      </c>
      <c r="K4104">
        <v>3030</v>
      </c>
      <c r="L4104" s="37">
        <f t="shared" si="192"/>
        <v>12.9</v>
      </c>
      <c r="M4104" s="35">
        <f t="shared" si="193"/>
        <v>8.9999999999999969E-2</v>
      </c>
      <c r="N4104" s="35">
        <f t="shared" si="194"/>
        <v>5.3999999999999995</v>
      </c>
    </row>
    <row r="4105" spans="1:14">
      <c r="A4105" s="33">
        <v>41421</v>
      </c>
      <c r="B4105" s="29">
        <v>2830</v>
      </c>
      <c r="C4105">
        <v>49</v>
      </c>
      <c r="D4105" s="34" t="s">
        <v>169</v>
      </c>
      <c r="E4105" s="34" t="s">
        <v>168</v>
      </c>
      <c r="F4105" s="35">
        <v>63.95</v>
      </c>
      <c r="G4105" s="36">
        <v>0</v>
      </c>
      <c r="H4105" s="35">
        <v>63.95</v>
      </c>
      <c r="I4105" s="35">
        <v>27.1</v>
      </c>
      <c r="J4105">
        <v>4</v>
      </c>
      <c r="K4105">
        <v>3031</v>
      </c>
      <c r="L4105" s="37">
        <f t="shared" si="192"/>
        <v>255.8</v>
      </c>
      <c r="M4105" s="35">
        <f t="shared" si="193"/>
        <v>0</v>
      </c>
      <c r="N4105" s="35">
        <f t="shared" si="194"/>
        <v>147.4</v>
      </c>
    </row>
    <row r="4106" spans="1:14">
      <c r="A4106" s="33">
        <v>41421</v>
      </c>
      <c r="B4106" s="29">
        <v>2831</v>
      </c>
      <c r="C4106">
        <v>42</v>
      </c>
      <c r="D4106" s="34" t="s">
        <v>167</v>
      </c>
      <c r="E4106" s="34" t="s">
        <v>168</v>
      </c>
      <c r="F4106" s="35">
        <v>35.950000000000003</v>
      </c>
      <c r="G4106" s="36">
        <v>0</v>
      </c>
      <c r="H4106" s="35">
        <v>35.950000000000003</v>
      </c>
      <c r="I4106" s="35">
        <v>20.25</v>
      </c>
      <c r="J4106">
        <v>1</v>
      </c>
      <c r="K4106">
        <v>3016</v>
      </c>
      <c r="L4106" s="37">
        <f t="shared" si="192"/>
        <v>35.950000000000003</v>
      </c>
      <c r="M4106" s="35">
        <f t="shared" si="193"/>
        <v>0</v>
      </c>
      <c r="N4106" s="35">
        <f t="shared" si="194"/>
        <v>15.700000000000003</v>
      </c>
    </row>
    <row r="4107" spans="1:14">
      <c r="A4107" s="33">
        <v>41421</v>
      </c>
      <c r="B4107" s="29">
        <v>2832</v>
      </c>
      <c r="C4107">
        <v>29</v>
      </c>
      <c r="D4107" s="34" t="s">
        <v>170</v>
      </c>
      <c r="E4107" s="34" t="s">
        <v>168</v>
      </c>
      <c r="F4107" s="35">
        <v>40.950000000000003</v>
      </c>
      <c r="G4107" s="36">
        <v>0</v>
      </c>
      <c r="H4107" s="35">
        <v>40.950000000000003</v>
      </c>
      <c r="I4107" s="35">
        <v>15.51</v>
      </c>
      <c r="J4107">
        <v>5</v>
      </c>
      <c r="K4107">
        <v>3017</v>
      </c>
      <c r="L4107" s="37">
        <f t="shared" si="192"/>
        <v>204.75</v>
      </c>
      <c r="M4107" s="35">
        <f t="shared" si="193"/>
        <v>0</v>
      </c>
      <c r="N4107" s="35">
        <f t="shared" si="194"/>
        <v>127.20000000000002</v>
      </c>
    </row>
    <row r="4108" spans="1:14">
      <c r="A4108" s="33">
        <v>41421</v>
      </c>
      <c r="B4108" s="29">
        <v>2833</v>
      </c>
      <c r="C4108">
        <v>11</v>
      </c>
      <c r="D4108" s="34" t="s">
        <v>167</v>
      </c>
      <c r="E4108" s="34" t="s">
        <v>168</v>
      </c>
      <c r="F4108" s="35">
        <v>65.95</v>
      </c>
      <c r="G4108" s="36">
        <v>0</v>
      </c>
      <c r="H4108" s="35">
        <v>65.95</v>
      </c>
      <c r="I4108" s="35">
        <v>37.97</v>
      </c>
      <c r="J4108">
        <v>4</v>
      </c>
      <c r="K4108">
        <v>3033</v>
      </c>
      <c r="L4108" s="37">
        <f t="shared" si="192"/>
        <v>263.8</v>
      </c>
      <c r="M4108" s="35">
        <f t="shared" si="193"/>
        <v>0</v>
      </c>
      <c r="N4108" s="35">
        <f t="shared" si="194"/>
        <v>111.92000000000002</v>
      </c>
    </row>
    <row r="4109" spans="1:14">
      <c r="A4109" s="33">
        <v>41421</v>
      </c>
      <c r="B4109" s="29">
        <v>2833</v>
      </c>
      <c r="C4109">
        <v>44</v>
      </c>
      <c r="D4109" s="34" t="s">
        <v>167</v>
      </c>
      <c r="E4109" s="34" t="s">
        <v>168</v>
      </c>
      <c r="F4109" s="35">
        <v>38.950000000000003</v>
      </c>
      <c r="G4109" s="36">
        <v>0</v>
      </c>
      <c r="H4109" s="35">
        <v>38.950000000000003</v>
      </c>
      <c r="I4109" s="35">
        <v>24.76</v>
      </c>
      <c r="J4109">
        <v>5</v>
      </c>
      <c r="K4109">
        <v>3033</v>
      </c>
      <c r="L4109" s="37">
        <f t="shared" si="192"/>
        <v>194.75</v>
      </c>
      <c r="M4109" s="35">
        <f t="shared" si="193"/>
        <v>0</v>
      </c>
      <c r="N4109" s="35">
        <f t="shared" si="194"/>
        <v>70.95</v>
      </c>
    </row>
    <row r="4110" spans="1:14">
      <c r="A4110" s="33">
        <v>41421</v>
      </c>
      <c r="B4110" s="29">
        <v>2833</v>
      </c>
      <c r="C4110">
        <v>9</v>
      </c>
      <c r="D4110" s="34" t="s">
        <v>167</v>
      </c>
      <c r="E4110" s="34" t="s">
        <v>168</v>
      </c>
      <c r="F4110" s="35">
        <v>48.95</v>
      </c>
      <c r="G4110" s="36">
        <v>0</v>
      </c>
      <c r="H4110" s="35">
        <v>48.95</v>
      </c>
      <c r="I4110" s="35">
        <v>24.52</v>
      </c>
      <c r="J4110">
        <v>14</v>
      </c>
      <c r="K4110">
        <v>3033</v>
      </c>
      <c r="L4110" s="37">
        <f t="shared" si="192"/>
        <v>685.30000000000007</v>
      </c>
      <c r="M4110" s="35">
        <f t="shared" si="193"/>
        <v>0</v>
      </c>
      <c r="N4110" s="35">
        <f t="shared" si="194"/>
        <v>342.02000000000004</v>
      </c>
    </row>
    <row r="4111" spans="1:14">
      <c r="A4111" s="33">
        <v>41421</v>
      </c>
      <c r="B4111" s="29">
        <v>2833</v>
      </c>
      <c r="C4111">
        <v>2</v>
      </c>
      <c r="D4111" s="34" t="s">
        <v>167</v>
      </c>
      <c r="E4111" s="34" t="s">
        <v>168</v>
      </c>
      <c r="F4111" s="35">
        <v>44.95</v>
      </c>
      <c r="G4111" s="36">
        <v>0</v>
      </c>
      <c r="H4111" s="35">
        <v>44.95</v>
      </c>
      <c r="I4111" s="35">
        <v>27.95</v>
      </c>
      <c r="J4111">
        <v>4</v>
      </c>
      <c r="K4111">
        <v>3033</v>
      </c>
      <c r="L4111" s="37">
        <f t="shared" si="192"/>
        <v>179.8</v>
      </c>
      <c r="M4111" s="35">
        <f t="shared" si="193"/>
        <v>0</v>
      </c>
      <c r="N4111" s="35">
        <f t="shared" si="194"/>
        <v>68.000000000000014</v>
      </c>
    </row>
    <row r="4112" spans="1:14">
      <c r="A4112" s="33">
        <v>41421</v>
      </c>
      <c r="B4112" s="29">
        <v>2833</v>
      </c>
      <c r="C4112">
        <v>12</v>
      </c>
      <c r="D4112" s="34" t="s">
        <v>167</v>
      </c>
      <c r="E4112" s="34" t="s">
        <v>168</v>
      </c>
      <c r="F4112" s="35">
        <v>47.95</v>
      </c>
      <c r="G4112" s="36">
        <v>0</v>
      </c>
      <c r="H4112" s="35">
        <v>47.95</v>
      </c>
      <c r="I4112" s="35">
        <v>20.7</v>
      </c>
      <c r="J4112">
        <v>2</v>
      </c>
      <c r="K4112">
        <v>3033</v>
      </c>
      <c r="L4112" s="37">
        <f t="shared" si="192"/>
        <v>95.9</v>
      </c>
      <c r="M4112" s="35">
        <f t="shared" si="193"/>
        <v>0</v>
      </c>
      <c r="N4112" s="35">
        <f t="shared" si="194"/>
        <v>54.500000000000007</v>
      </c>
    </row>
    <row r="4113" spans="1:14">
      <c r="A4113" s="33">
        <v>41421</v>
      </c>
      <c r="B4113" s="29">
        <v>2833</v>
      </c>
      <c r="C4113">
        <v>17</v>
      </c>
      <c r="D4113" s="34" t="s">
        <v>167</v>
      </c>
      <c r="E4113" s="34" t="s">
        <v>168</v>
      </c>
      <c r="F4113" s="35">
        <v>49.95</v>
      </c>
      <c r="G4113" s="36">
        <v>0</v>
      </c>
      <c r="H4113" s="35">
        <v>49.95</v>
      </c>
      <c r="I4113" s="35">
        <v>23.93</v>
      </c>
      <c r="J4113">
        <v>3</v>
      </c>
      <c r="K4113">
        <v>3033</v>
      </c>
      <c r="L4113" s="37">
        <f t="shared" si="192"/>
        <v>149.85000000000002</v>
      </c>
      <c r="M4113" s="35">
        <f t="shared" si="193"/>
        <v>0</v>
      </c>
      <c r="N4113" s="35">
        <f t="shared" si="194"/>
        <v>78.06</v>
      </c>
    </row>
    <row r="4114" spans="1:14">
      <c r="A4114" s="33">
        <v>41421</v>
      </c>
      <c r="B4114" s="29">
        <v>2834</v>
      </c>
      <c r="C4114">
        <v>31</v>
      </c>
      <c r="D4114" s="34" t="s">
        <v>169</v>
      </c>
      <c r="E4114" s="34" t="s">
        <v>168</v>
      </c>
      <c r="F4114" s="35">
        <v>0.95</v>
      </c>
      <c r="G4114" s="36">
        <v>0.2</v>
      </c>
      <c r="H4114" s="35">
        <v>0.76</v>
      </c>
      <c r="I4114" s="35">
        <v>0.34</v>
      </c>
      <c r="J4114">
        <v>4</v>
      </c>
      <c r="K4114">
        <v>3017</v>
      </c>
      <c r="L4114" s="37">
        <f t="shared" si="192"/>
        <v>3.04</v>
      </c>
      <c r="M4114" s="35">
        <f t="shared" si="193"/>
        <v>0.18999999999999995</v>
      </c>
      <c r="N4114" s="35">
        <f t="shared" si="194"/>
        <v>1.68</v>
      </c>
    </row>
    <row r="4115" spans="1:14">
      <c r="A4115" s="33">
        <v>41421</v>
      </c>
      <c r="B4115" s="29">
        <v>2834</v>
      </c>
      <c r="C4115">
        <v>39</v>
      </c>
      <c r="D4115" s="34" t="s">
        <v>169</v>
      </c>
      <c r="E4115" s="34" t="s">
        <v>168</v>
      </c>
      <c r="F4115" s="35">
        <v>26.95</v>
      </c>
      <c r="G4115" s="36">
        <v>0</v>
      </c>
      <c r="H4115" s="35">
        <v>26.95</v>
      </c>
      <c r="I4115" s="35">
        <v>12.24</v>
      </c>
      <c r="J4115">
        <v>11</v>
      </c>
      <c r="K4115">
        <v>3017</v>
      </c>
      <c r="L4115" s="37">
        <f t="shared" si="192"/>
        <v>296.45</v>
      </c>
      <c r="M4115" s="35">
        <f t="shared" si="193"/>
        <v>0</v>
      </c>
      <c r="N4115" s="35">
        <f t="shared" si="194"/>
        <v>161.81</v>
      </c>
    </row>
    <row r="4116" spans="1:14">
      <c r="A4116" s="33">
        <v>41421</v>
      </c>
      <c r="B4116" s="29">
        <v>2834</v>
      </c>
      <c r="C4116">
        <v>42</v>
      </c>
      <c r="D4116" s="34" t="s">
        <v>169</v>
      </c>
      <c r="E4116" s="34" t="s">
        <v>168</v>
      </c>
      <c r="F4116" s="35">
        <v>35.950000000000003</v>
      </c>
      <c r="G4116" s="36">
        <v>0</v>
      </c>
      <c r="H4116" s="35">
        <v>35.950000000000003</v>
      </c>
      <c r="I4116" s="35">
        <v>20.25</v>
      </c>
      <c r="J4116">
        <v>1</v>
      </c>
      <c r="K4116">
        <v>3017</v>
      </c>
      <c r="L4116" s="37">
        <f t="shared" si="192"/>
        <v>35.950000000000003</v>
      </c>
      <c r="M4116" s="35">
        <f t="shared" si="193"/>
        <v>0</v>
      </c>
      <c r="N4116" s="35">
        <f t="shared" si="194"/>
        <v>15.700000000000003</v>
      </c>
    </row>
    <row r="4117" spans="1:14">
      <c r="A4117" s="33">
        <v>41421</v>
      </c>
      <c r="B4117" s="29">
        <v>2834</v>
      </c>
      <c r="C4117">
        <v>44</v>
      </c>
      <c r="D4117" s="34" t="s">
        <v>169</v>
      </c>
      <c r="E4117" s="34" t="s">
        <v>168</v>
      </c>
      <c r="F4117" s="35">
        <v>38.950000000000003</v>
      </c>
      <c r="G4117" s="36">
        <v>0.1</v>
      </c>
      <c r="H4117" s="35">
        <v>35.06</v>
      </c>
      <c r="I4117" s="35">
        <v>24.76</v>
      </c>
      <c r="J4117">
        <v>23</v>
      </c>
      <c r="K4117">
        <v>3017</v>
      </c>
      <c r="L4117" s="37">
        <f t="shared" si="192"/>
        <v>806.38000000000011</v>
      </c>
      <c r="M4117" s="35">
        <f t="shared" si="193"/>
        <v>3.8900000000000006</v>
      </c>
      <c r="N4117" s="35">
        <f t="shared" si="194"/>
        <v>236.9</v>
      </c>
    </row>
    <row r="4118" spans="1:14">
      <c r="A4118" s="33">
        <v>41422</v>
      </c>
      <c r="B4118" s="29">
        <v>2835</v>
      </c>
      <c r="C4118">
        <v>22</v>
      </c>
      <c r="D4118" s="34" t="s">
        <v>171</v>
      </c>
      <c r="E4118" s="34" t="s">
        <v>172</v>
      </c>
      <c r="F4118" s="35">
        <v>0.95</v>
      </c>
      <c r="G4118" s="36">
        <v>0</v>
      </c>
      <c r="H4118" s="35">
        <v>0.95</v>
      </c>
      <c r="I4118" s="35">
        <v>0.56999999999999995</v>
      </c>
      <c r="J4118">
        <v>15</v>
      </c>
      <c r="K4118">
        <v>3026</v>
      </c>
      <c r="L4118" s="37">
        <f t="shared" si="192"/>
        <v>14.25</v>
      </c>
      <c r="M4118" s="35">
        <f t="shared" si="193"/>
        <v>0</v>
      </c>
      <c r="N4118" s="35">
        <f t="shared" si="194"/>
        <v>5.7</v>
      </c>
    </row>
    <row r="4119" spans="1:14">
      <c r="A4119" s="33">
        <v>41422</v>
      </c>
      <c r="B4119" s="29">
        <v>2836</v>
      </c>
      <c r="C4119">
        <v>48</v>
      </c>
      <c r="D4119" s="34" t="s">
        <v>173</v>
      </c>
      <c r="E4119" s="34" t="s">
        <v>172</v>
      </c>
      <c r="F4119" s="35">
        <v>3.95</v>
      </c>
      <c r="G4119" s="36">
        <v>0</v>
      </c>
      <c r="H4119" s="35">
        <v>3.95</v>
      </c>
      <c r="I4119" s="35">
        <v>1.43</v>
      </c>
      <c r="J4119">
        <v>6</v>
      </c>
      <c r="K4119">
        <v>3029</v>
      </c>
      <c r="L4119" s="37">
        <f t="shared" si="192"/>
        <v>23.700000000000003</v>
      </c>
      <c r="M4119" s="35">
        <f t="shared" si="193"/>
        <v>0</v>
      </c>
      <c r="N4119" s="35">
        <f t="shared" si="194"/>
        <v>15.120000000000003</v>
      </c>
    </row>
    <row r="4120" spans="1:14">
      <c r="A4120" s="33">
        <v>41422</v>
      </c>
      <c r="B4120" s="29">
        <v>2837</v>
      </c>
      <c r="C4120">
        <v>43</v>
      </c>
      <c r="D4120" s="34" t="s">
        <v>171</v>
      </c>
      <c r="E4120" s="34" t="s">
        <v>172</v>
      </c>
      <c r="F4120" s="35">
        <v>11.95</v>
      </c>
      <c r="G4120" s="36">
        <v>0</v>
      </c>
      <c r="H4120" s="35">
        <v>11.95</v>
      </c>
      <c r="I4120" s="35">
        <v>3.32</v>
      </c>
      <c r="J4120">
        <v>7</v>
      </c>
      <c r="K4120">
        <v>3012</v>
      </c>
      <c r="L4120" s="37">
        <f t="shared" si="192"/>
        <v>83.649999999999991</v>
      </c>
      <c r="M4120" s="35">
        <f t="shared" si="193"/>
        <v>0</v>
      </c>
      <c r="N4120" s="35">
        <f t="shared" si="194"/>
        <v>60.41</v>
      </c>
    </row>
    <row r="4121" spans="1:14">
      <c r="A4121" s="33">
        <v>41422</v>
      </c>
      <c r="B4121" s="29">
        <v>2837</v>
      </c>
      <c r="C4121">
        <v>16</v>
      </c>
      <c r="D4121" s="34" t="s">
        <v>171</v>
      </c>
      <c r="E4121" s="34" t="s">
        <v>172</v>
      </c>
      <c r="F4121" s="35">
        <v>27.95</v>
      </c>
      <c r="G4121" s="36">
        <v>0</v>
      </c>
      <c r="H4121" s="35">
        <v>27.95</v>
      </c>
      <c r="I4121" s="35">
        <v>15.85</v>
      </c>
      <c r="J4121">
        <v>4</v>
      </c>
      <c r="K4121">
        <v>3012</v>
      </c>
      <c r="L4121" s="37">
        <f t="shared" si="192"/>
        <v>111.8</v>
      </c>
      <c r="M4121" s="35">
        <f t="shared" si="193"/>
        <v>0</v>
      </c>
      <c r="N4121" s="35">
        <f t="shared" si="194"/>
        <v>48.4</v>
      </c>
    </row>
    <row r="4122" spans="1:14">
      <c r="A4122" s="33">
        <v>41422</v>
      </c>
      <c r="B4122" s="29">
        <v>2838</v>
      </c>
      <c r="C4122">
        <v>35</v>
      </c>
      <c r="D4122" s="34" t="s">
        <v>173</v>
      </c>
      <c r="E4122" s="34" t="s">
        <v>172</v>
      </c>
      <c r="F4122" s="35">
        <v>0.95</v>
      </c>
      <c r="G4122" s="36">
        <v>0</v>
      </c>
      <c r="H4122" s="35">
        <v>0.95</v>
      </c>
      <c r="I4122" s="35">
        <v>0.47</v>
      </c>
      <c r="J4122">
        <v>18</v>
      </c>
      <c r="K4122">
        <v>3023</v>
      </c>
      <c r="L4122" s="37">
        <f t="shared" si="192"/>
        <v>17.099999999999998</v>
      </c>
      <c r="M4122" s="35">
        <f t="shared" si="193"/>
        <v>0</v>
      </c>
      <c r="N4122" s="35">
        <f t="shared" si="194"/>
        <v>8.64</v>
      </c>
    </row>
    <row r="4123" spans="1:14">
      <c r="A4123" s="33">
        <v>41422</v>
      </c>
      <c r="B4123" s="29">
        <v>2839</v>
      </c>
      <c r="C4123">
        <v>4</v>
      </c>
      <c r="D4123" s="34" t="s">
        <v>173</v>
      </c>
      <c r="E4123" s="34" t="s">
        <v>172</v>
      </c>
      <c r="F4123" s="35">
        <v>73.95</v>
      </c>
      <c r="G4123" s="36">
        <v>0.1</v>
      </c>
      <c r="H4123" s="35">
        <v>66.56</v>
      </c>
      <c r="I4123" s="35">
        <v>38.86</v>
      </c>
      <c r="J4123">
        <v>1</v>
      </c>
      <c r="K4123">
        <v>3020</v>
      </c>
      <c r="L4123" s="37">
        <f t="shared" si="192"/>
        <v>66.56</v>
      </c>
      <c r="M4123" s="35">
        <f t="shared" si="193"/>
        <v>7.3900000000000006</v>
      </c>
      <c r="N4123" s="35">
        <f t="shared" si="194"/>
        <v>27.700000000000003</v>
      </c>
    </row>
    <row r="4124" spans="1:14">
      <c r="A4124" s="33">
        <v>41422</v>
      </c>
      <c r="B4124" s="29">
        <v>2839</v>
      </c>
      <c r="C4124">
        <v>32</v>
      </c>
      <c r="D4124" s="34" t="s">
        <v>173</v>
      </c>
      <c r="E4124" s="34" t="s">
        <v>172</v>
      </c>
      <c r="F4124" s="35">
        <v>22.95</v>
      </c>
      <c r="G4124" s="36">
        <v>0</v>
      </c>
      <c r="H4124" s="35">
        <v>22.95</v>
      </c>
      <c r="I4124" s="35">
        <v>11.78</v>
      </c>
      <c r="J4124">
        <v>3</v>
      </c>
      <c r="K4124">
        <v>3020</v>
      </c>
      <c r="L4124" s="37">
        <f t="shared" si="192"/>
        <v>68.849999999999994</v>
      </c>
      <c r="M4124" s="35">
        <f t="shared" si="193"/>
        <v>0</v>
      </c>
      <c r="N4124" s="35">
        <f t="shared" si="194"/>
        <v>33.51</v>
      </c>
    </row>
    <row r="4125" spans="1:14">
      <c r="A4125" s="33">
        <v>41422</v>
      </c>
      <c r="B4125" s="29">
        <v>2840</v>
      </c>
      <c r="C4125">
        <v>16</v>
      </c>
      <c r="D4125" s="34" t="s">
        <v>171</v>
      </c>
      <c r="E4125" s="34" t="s">
        <v>172</v>
      </c>
      <c r="F4125" s="35">
        <v>27.95</v>
      </c>
      <c r="G4125" s="36">
        <v>0.1</v>
      </c>
      <c r="H4125" s="35">
        <v>25.16</v>
      </c>
      <c r="I4125" s="35">
        <v>15.85</v>
      </c>
      <c r="J4125">
        <v>4</v>
      </c>
      <c r="K4125">
        <v>3011</v>
      </c>
      <c r="L4125" s="37">
        <f t="shared" si="192"/>
        <v>100.64</v>
      </c>
      <c r="M4125" s="35">
        <f t="shared" si="193"/>
        <v>2.7899999999999991</v>
      </c>
      <c r="N4125" s="35">
        <f t="shared" si="194"/>
        <v>37.24</v>
      </c>
    </row>
    <row r="4126" spans="1:14">
      <c r="A4126" s="33">
        <v>41422</v>
      </c>
      <c r="B4126" s="29">
        <v>2841</v>
      </c>
      <c r="C4126">
        <v>11</v>
      </c>
      <c r="D4126" s="34" t="s">
        <v>173</v>
      </c>
      <c r="E4126" s="34" t="s">
        <v>172</v>
      </c>
      <c r="F4126" s="35">
        <v>65.95</v>
      </c>
      <c r="G4126" s="36">
        <v>0</v>
      </c>
      <c r="H4126" s="35">
        <v>65.95</v>
      </c>
      <c r="I4126" s="35">
        <v>37.97</v>
      </c>
      <c r="J4126">
        <v>9</v>
      </c>
      <c r="K4126">
        <v>3015</v>
      </c>
      <c r="L4126" s="37">
        <f t="shared" si="192"/>
        <v>593.55000000000007</v>
      </c>
      <c r="M4126" s="35">
        <f t="shared" si="193"/>
        <v>0</v>
      </c>
      <c r="N4126" s="35">
        <f t="shared" si="194"/>
        <v>251.82000000000005</v>
      </c>
    </row>
    <row r="4127" spans="1:14">
      <c r="A4127" s="33">
        <v>41422</v>
      </c>
      <c r="B4127" s="29">
        <v>2842</v>
      </c>
      <c r="C4127">
        <v>25</v>
      </c>
      <c r="D4127" s="34" t="s">
        <v>171</v>
      </c>
      <c r="E4127" s="34" t="s">
        <v>172</v>
      </c>
      <c r="F4127" s="35">
        <v>0.95</v>
      </c>
      <c r="G4127" s="36">
        <v>0.1</v>
      </c>
      <c r="H4127" s="35">
        <v>0.86</v>
      </c>
      <c r="I4127" s="35">
        <v>0.35</v>
      </c>
      <c r="J4127">
        <v>18</v>
      </c>
      <c r="K4127">
        <v>3022</v>
      </c>
      <c r="L4127" s="37">
        <f t="shared" si="192"/>
        <v>15.48</v>
      </c>
      <c r="M4127" s="35">
        <f t="shared" si="193"/>
        <v>8.9999999999999969E-2</v>
      </c>
      <c r="N4127" s="35">
        <f t="shared" si="194"/>
        <v>9.18</v>
      </c>
    </row>
    <row r="4128" spans="1:14">
      <c r="A4128" s="33">
        <v>41422</v>
      </c>
      <c r="B4128" s="29">
        <v>2843</v>
      </c>
      <c r="C4128">
        <v>42</v>
      </c>
      <c r="D4128" s="34" t="s">
        <v>173</v>
      </c>
      <c r="E4128" s="34" t="s">
        <v>172</v>
      </c>
      <c r="F4128" s="35">
        <v>35.950000000000003</v>
      </c>
      <c r="G4128" s="36">
        <v>0</v>
      </c>
      <c r="H4128" s="35">
        <v>35.950000000000003</v>
      </c>
      <c r="I4128" s="35">
        <v>20.25</v>
      </c>
      <c r="J4128">
        <v>2</v>
      </c>
      <c r="K4128">
        <v>3019</v>
      </c>
      <c r="L4128" s="37">
        <f t="shared" si="192"/>
        <v>71.900000000000006</v>
      </c>
      <c r="M4128" s="35">
        <f t="shared" si="193"/>
        <v>0</v>
      </c>
      <c r="N4128" s="35">
        <f t="shared" si="194"/>
        <v>31.400000000000006</v>
      </c>
    </row>
    <row r="4129" spans="1:14">
      <c r="A4129" s="33">
        <v>41422</v>
      </c>
      <c r="B4129" s="29">
        <v>2844</v>
      </c>
      <c r="C4129">
        <v>30</v>
      </c>
      <c r="D4129" s="34" t="s">
        <v>171</v>
      </c>
      <c r="E4129" s="34" t="s">
        <v>172</v>
      </c>
      <c r="F4129" s="35">
        <v>10.95</v>
      </c>
      <c r="G4129" s="36">
        <v>0</v>
      </c>
      <c r="H4129" s="35">
        <v>10.95</v>
      </c>
      <c r="I4129" s="35">
        <v>4.8</v>
      </c>
      <c r="J4129">
        <v>11</v>
      </c>
      <c r="K4129">
        <v>3020</v>
      </c>
      <c r="L4129" s="37">
        <f t="shared" si="192"/>
        <v>120.44999999999999</v>
      </c>
      <c r="M4129" s="35">
        <f t="shared" si="193"/>
        <v>0</v>
      </c>
      <c r="N4129" s="35">
        <f t="shared" si="194"/>
        <v>67.649999999999991</v>
      </c>
    </row>
    <row r="4130" spans="1:14">
      <c r="A4130" s="33">
        <v>41422</v>
      </c>
      <c r="B4130" s="29">
        <v>2844</v>
      </c>
      <c r="C4130">
        <v>46</v>
      </c>
      <c r="D4130" s="34" t="s">
        <v>171</v>
      </c>
      <c r="E4130" s="34" t="s">
        <v>172</v>
      </c>
      <c r="F4130" s="35">
        <v>55.95</v>
      </c>
      <c r="G4130" s="36">
        <v>0</v>
      </c>
      <c r="H4130" s="35">
        <v>55.95</v>
      </c>
      <c r="I4130" s="35">
        <v>32.47</v>
      </c>
      <c r="J4130">
        <v>13</v>
      </c>
      <c r="K4130">
        <v>3020</v>
      </c>
      <c r="L4130" s="37">
        <f t="shared" si="192"/>
        <v>727.35</v>
      </c>
      <c r="M4130" s="35">
        <f t="shared" si="193"/>
        <v>0</v>
      </c>
      <c r="N4130" s="35">
        <f t="shared" si="194"/>
        <v>305.24000000000007</v>
      </c>
    </row>
    <row r="4131" spans="1:14">
      <c r="A4131" s="33">
        <v>41422</v>
      </c>
      <c r="B4131" s="29">
        <v>2845</v>
      </c>
      <c r="C4131">
        <v>47</v>
      </c>
      <c r="D4131" s="34" t="s">
        <v>173</v>
      </c>
      <c r="E4131" s="34" t="s">
        <v>172</v>
      </c>
      <c r="F4131" s="35">
        <v>28.95</v>
      </c>
      <c r="G4131" s="36">
        <v>0</v>
      </c>
      <c r="H4131" s="35">
        <v>28.95</v>
      </c>
      <c r="I4131" s="35">
        <v>8.86</v>
      </c>
      <c r="J4131">
        <v>6</v>
      </c>
      <c r="K4131">
        <v>3016</v>
      </c>
      <c r="L4131" s="37">
        <f t="shared" si="192"/>
        <v>173.7</v>
      </c>
      <c r="M4131" s="35">
        <f t="shared" si="193"/>
        <v>0</v>
      </c>
      <c r="N4131" s="35">
        <f t="shared" si="194"/>
        <v>120.53999999999999</v>
      </c>
    </row>
    <row r="4132" spans="1:14">
      <c r="A4132" s="33">
        <v>41422</v>
      </c>
      <c r="B4132" s="29">
        <v>2846</v>
      </c>
      <c r="C4132">
        <v>38</v>
      </c>
      <c r="D4132" s="34" t="s">
        <v>171</v>
      </c>
      <c r="E4132" s="34" t="s">
        <v>172</v>
      </c>
      <c r="F4132" s="35">
        <v>24.95</v>
      </c>
      <c r="G4132" s="36">
        <v>0</v>
      </c>
      <c r="H4132" s="35">
        <v>24.95</v>
      </c>
      <c r="I4132" s="35">
        <v>11.48</v>
      </c>
      <c r="J4132">
        <v>3</v>
      </c>
      <c r="K4132">
        <v>3023</v>
      </c>
      <c r="L4132" s="37">
        <f t="shared" si="192"/>
        <v>74.849999999999994</v>
      </c>
      <c r="M4132" s="35">
        <f t="shared" si="193"/>
        <v>0</v>
      </c>
      <c r="N4132" s="35">
        <f t="shared" si="194"/>
        <v>40.409999999999997</v>
      </c>
    </row>
    <row r="4133" spans="1:14">
      <c r="A4133" s="33">
        <v>41422</v>
      </c>
      <c r="B4133" s="29">
        <v>2846</v>
      </c>
      <c r="C4133">
        <v>15</v>
      </c>
      <c r="D4133" s="34" t="s">
        <v>171</v>
      </c>
      <c r="E4133" s="34" t="s">
        <v>172</v>
      </c>
      <c r="F4133" s="35">
        <v>28.95</v>
      </c>
      <c r="G4133" s="36">
        <v>0</v>
      </c>
      <c r="H4133" s="35">
        <v>28.95</v>
      </c>
      <c r="I4133" s="35">
        <v>17.53</v>
      </c>
      <c r="J4133">
        <v>21</v>
      </c>
      <c r="K4133">
        <v>3023</v>
      </c>
      <c r="L4133" s="37">
        <f t="shared" si="192"/>
        <v>607.94999999999993</v>
      </c>
      <c r="M4133" s="35">
        <f t="shared" si="193"/>
        <v>0</v>
      </c>
      <c r="N4133" s="35">
        <f t="shared" si="194"/>
        <v>239.81999999999996</v>
      </c>
    </row>
    <row r="4134" spans="1:14">
      <c r="A4134" s="33">
        <v>41422</v>
      </c>
      <c r="B4134" s="29">
        <v>2846</v>
      </c>
      <c r="C4134">
        <v>34</v>
      </c>
      <c r="D4134" s="34" t="s">
        <v>171</v>
      </c>
      <c r="E4134" s="34" t="s">
        <v>172</v>
      </c>
      <c r="F4134" s="35">
        <v>37.950000000000003</v>
      </c>
      <c r="G4134" s="36">
        <v>0.1</v>
      </c>
      <c r="H4134" s="35">
        <v>34.159999999999997</v>
      </c>
      <c r="I4134" s="35">
        <v>15.35</v>
      </c>
      <c r="J4134">
        <v>13</v>
      </c>
      <c r="K4134">
        <v>3023</v>
      </c>
      <c r="L4134" s="37">
        <f t="shared" si="192"/>
        <v>444.07999999999993</v>
      </c>
      <c r="M4134" s="35">
        <f t="shared" si="193"/>
        <v>3.7900000000000063</v>
      </c>
      <c r="N4134" s="35">
        <f t="shared" si="194"/>
        <v>244.52999999999994</v>
      </c>
    </row>
    <row r="4135" spans="1:14">
      <c r="A4135" s="33">
        <v>41422</v>
      </c>
      <c r="B4135" s="29">
        <v>2846</v>
      </c>
      <c r="C4135">
        <v>30</v>
      </c>
      <c r="D4135" s="34" t="s">
        <v>171</v>
      </c>
      <c r="E4135" s="34" t="s">
        <v>172</v>
      </c>
      <c r="F4135" s="35">
        <v>10.95</v>
      </c>
      <c r="G4135" s="36">
        <v>0</v>
      </c>
      <c r="H4135" s="35">
        <v>10.95</v>
      </c>
      <c r="I4135" s="35">
        <v>4.8</v>
      </c>
      <c r="J4135">
        <v>14</v>
      </c>
      <c r="K4135">
        <v>3023</v>
      </c>
      <c r="L4135" s="37">
        <f t="shared" si="192"/>
        <v>153.29999999999998</v>
      </c>
      <c r="M4135" s="35">
        <f t="shared" si="193"/>
        <v>0</v>
      </c>
      <c r="N4135" s="35">
        <f t="shared" si="194"/>
        <v>86.1</v>
      </c>
    </row>
    <row r="4136" spans="1:14">
      <c r="A4136" s="33">
        <v>41422</v>
      </c>
      <c r="B4136" s="29">
        <v>2847</v>
      </c>
      <c r="C4136">
        <v>12</v>
      </c>
      <c r="D4136" s="34" t="s">
        <v>171</v>
      </c>
      <c r="E4136" s="34" t="s">
        <v>172</v>
      </c>
      <c r="F4136" s="35">
        <v>47.95</v>
      </c>
      <c r="G4136" s="36">
        <v>0.1</v>
      </c>
      <c r="H4136" s="35">
        <v>43.16</v>
      </c>
      <c r="I4136" s="35">
        <v>20.7</v>
      </c>
      <c r="J4136">
        <v>1</v>
      </c>
      <c r="K4136">
        <v>3023</v>
      </c>
      <c r="L4136" s="37">
        <f t="shared" si="192"/>
        <v>43.16</v>
      </c>
      <c r="M4136" s="35">
        <f t="shared" si="193"/>
        <v>4.7900000000000063</v>
      </c>
      <c r="N4136" s="35">
        <f t="shared" si="194"/>
        <v>22.459999999999997</v>
      </c>
    </row>
    <row r="4137" spans="1:14">
      <c r="A4137" s="33">
        <v>41422</v>
      </c>
      <c r="B4137" s="29">
        <v>2848</v>
      </c>
      <c r="C4137">
        <v>39</v>
      </c>
      <c r="D4137" s="34" t="s">
        <v>171</v>
      </c>
      <c r="E4137" s="34" t="s">
        <v>172</v>
      </c>
      <c r="F4137" s="35">
        <v>26.95</v>
      </c>
      <c r="G4137" s="36">
        <v>0</v>
      </c>
      <c r="H4137" s="35">
        <v>26.95</v>
      </c>
      <c r="I4137" s="35">
        <v>12.24</v>
      </c>
      <c r="J4137">
        <v>11</v>
      </c>
      <c r="K4137">
        <v>3010</v>
      </c>
      <c r="L4137" s="37">
        <f t="shared" si="192"/>
        <v>296.45</v>
      </c>
      <c r="M4137" s="35">
        <f t="shared" si="193"/>
        <v>0</v>
      </c>
      <c r="N4137" s="35">
        <f t="shared" si="194"/>
        <v>161.81</v>
      </c>
    </row>
    <row r="4138" spans="1:14">
      <c r="A4138" s="33">
        <v>41422</v>
      </c>
      <c r="B4138" s="29">
        <v>2849</v>
      </c>
      <c r="C4138">
        <v>1</v>
      </c>
      <c r="D4138" s="34" t="s">
        <v>171</v>
      </c>
      <c r="E4138" s="34" t="s">
        <v>172</v>
      </c>
      <c r="F4138" s="35">
        <v>43.95</v>
      </c>
      <c r="G4138" s="36">
        <v>0</v>
      </c>
      <c r="H4138" s="35">
        <v>43.95</v>
      </c>
      <c r="I4138" s="35">
        <v>25.6</v>
      </c>
      <c r="J4138">
        <v>4</v>
      </c>
      <c r="K4138">
        <v>3011</v>
      </c>
      <c r="L4138" s="37">
        <f t="shared" si="192"/>
        <v>175.8</v>
      </c>
      <c r="M4138" s="35">
        <f t="shared" si="193"/>
        <v>0</v>
      </c>
      <c r="N4138" s="35">
        <f t="shared" si="194"/>
        <v>73.400000000000006</v>
      </c>
    </row>
    <row r="4139" spans="1:14">
      <c r="A4139" s="33">
        <v>41422</v>
      </c>
      <c r="B4139" s="29">
        <v>2849</v>
      </c>
      <c r="C4139">
        <v>30</v>
      </c>
      <c r="D4139" s="34" t="s">
        <v>171</v>
      </c>
      <c r="E4139" s="34" t="s">
        <v>172</v>
      </c>
      <c r="F4139" s="35">
        <v>10.95</v>
      </c>
      <c r="G4139" s="36">
        <v>0</v>
      </c>
      <c r="H4139" s="35">
        <v>10.95</v>
      </c>
      <c r="I4139" s="35">
        <v>4.8</v>
      </c>
      <c r="J4139">
        <v>18</v>
      </c>
      <c r="K4139">
        <v>3011</v>
      </c>
      <c r="L4139" s="37">
        <f t="shared" si="192"/>
        <v>197.1</v>
      </c>
      <c r="M4139" s="35">
        <f t="shared" si="193"/>
        <v>0</v>
      </c>
      <c r="N4139" s="35">
        <f t="shared" si="194"/>
        <v>110.69999999999999</v>
      </c>
    </row>
    <row r="4140" spans="1:14">
      <c r="A4140" s="33">
        <v>41422</v>
      </c>
      <c r="B4140" s="29">
        <v>2850</v>
      </c>
      <c r="C4140">
        <v>17</v>
      </c>
      <c r="D4140" s="34" t="s">
        <v>173</v>
      </c>
      <c r="E4140" s="34" t="s">
        <v>172</v>
      </c>
      <c r="F4140" s="35">
        <v>49.95</v>
      </c>
      <c r="G4140" s="36">
        <v>0</v>
      </c>
      <c r="H4140" s="35">
        <v>49.95</v>
      </c>
      <c r="I4140" s="35">
        <v>23.93</v>
      </c>
      <c r="J4140">
        <v>13</v>
      </c>
      <c r="K4140">
        <v>3032</v>
      </c>
      <c r="L4140" s="37">
        <f t="shared" si="192"/>
        <v>649.35</v>
      </c>
      <c r="M4140" s="35">
        <f t="shared" si="193"/>
        <v>0</v>
      </c>
      <c r="N4140" s="35">
        <f t="shared" si="194"/>
        <v>338.26000000000005</v>
      </c>
    </row>
    <row r="4141" spans="1:14">
      <c r="A4141" s="33">
        <v>41422</v>
      </c>
      <c r="B4141" s="29">
        <v>2851</v>
      </c>
      <c r="C4141">
        <v>47</v>
      </c>
      <c r="D4141" s="34" t="s">
        <v>171</v>
      </c>
      <c r="E4141" s="34" t="s">
        <v>172</v>
      </c>
      <c r="F4141" s="35">
        <v>28.95</v>
      </c>
      <c r="G4141" s="36">
        <v>0</v>
      </c>
      <c r="H4141" s="35">
        <v>28.95</v>
      </c>
      <c r="I4141" s="35">
        <v>8.86</v>
      </c>
      <c r="J4141">
        <v>13</v>
      </c>
      <c r="K4141">
        <v>3015</v>
      </c>
      <c r="L4141" s="37">
        <f t="shared" si="192"/>
        <v>376.34999999999997</v>
      </c>
      <c r="M4141" s="35">
        <f t="shared" si="193"/>
        <v>0</v>
      </c>
      <c r="N4141" s="35">
        <f t="shared" si="194"/>
        <v>261.17</v>
      </c>
    </row>
    <row r="4142" spans="1:14">
      <c r="A4142" s="33">
        <v>41422</v>
      </c>
      <c r="B4142" s="29">
        <v>2852</v>
      </c>
      <c r="C4142">
        <v>50</v>
      </c>
      <c r="D4142" s="34" t="s">
        <v>173</v>
      </c>
      <c r="E4142" s="34" t="s">
        <v>172</v>
      </c>
      <c r="F4142" s="35">
        <v>24.95</v>
      </c>
      <c r="G4142" s="36">
        <v>0</v>
      </c>
      <c r="H4142" s="35">
        <v>24.95</v>
      </c>
      <c r="I4142" s="35">
        <v>12.14</v>
      </c>
      <c r="J4142">
        <v>2</v>
      </c>
      <c r="K4142">
        <v>3033</v>
      </c>
      <c r="L4142" s="37">
        <f t="shared" si="192"/>
        <v>49.9</v>
      </c>
      <c r="M4142" s="35">
        <f t="shared" si="193"/>
        <v>0</v>
      </c>
      <c r="N4142" s="35">
        <f t="shared" si="194"/>
        <v>25.619999999999997</v>
      </c>
    </row>
    <row r="4143" spans="1:14">
      <c r="A4143" s="33">
        <v>41422</v>
      </c>
      <c r="B4143" s="29">
        <v>2853</v>
      </c>
      <c r="C4143">
        <v>7</v>
      </c>
      <c r="D4143" s="34" t="s">
        <v>171</v>
      </c>
      <c r="E4143" s="34" t="s">
        <v>172</v>
      </c>
      <c r="F4143" s="35">
        <v>20.95</v>
      </c>
      <c r="G4143" s="36">
        <v>0</v>
      </c>
      <c r="H4143" s="35">
        <v>20.95</v>
      </c>
      <c r="I4143" s="35">
        <v>10.039999999999999</v>
      </c>
      <c r="J4143">
        <v>8</v>
      </c>
      <c r="K4143">
        <v>3016</v>
      </c>
      <c r="L4143" s="37">
        <f t="shared" si="192"/>
        <v>167.6</v>
      </c>
      <c r="M4143" s="35">
        <f t="shared" si="193"/>
        <v>0</v>
      </c>
      <c r="N4143" s="35">
        <f t="shared" si="194"/>
        <v>87.28</v>
      </c>
    </row>
    <row r="4144" spans="1:14">
      <c r="A4144" s="33">
        <v>41422</v>
      </c>
      <c r="B4144" s="29">
        <v>2854</v>
      </c>
      <c r="C4144">
        <v>23</v>
      </c>
      <c r="D4144" s="34" t="s">
        <v>173</v>
      </c>
      <c r="E4144" s="34" t="s">
        <v>172</v>
      </c>
      <c r="F4144" s="35">
        <v>2.95</v>
      </c>
      <c r="G4144" s="36">
        <v>0</v>
      </c>
      <c r="H4144" s="35">
        <v>2.95</v>
      </c>
      <c r="I4144" s="35">
        <v>1.68</v>
      </c>
      <c r="J4144">
        <v>9</v>
      </c>
      <c r="K4144">
        <v>3014</v>
      </c>
      <c r="L4144" s="37">
        <f t="shared" si="192"/>
        <v>26.55</v>
      </c>
      <c r="M4144" s="35">
        <f t="shared" si="193"/>
        <v>0</v>
      </c>
      <c r="N4144" s="35">
        <f t="shared" si="194"/>
        <v>11.430000000000001</v>
      </c>
    </row>
    <row r="4145" spans="1:14">
      <c r="A4145" s="33">
        <v>41422</v>
      </c>
      <c r="B4145" s="29">
        <v>2854</v>
      </c>
      <c r="C4145">
        <v>34</v>
      </c>
      <c r="D4145" s="34" t="s">
        <v>173</v>
      </c>
      <c r="E4145" s="34" t="s">
        <v>172</v>
      </c>
      <c r="F4145" s="35">
        <v>37.950000000000003</v>
      </c>
      <c r="G4145" s="36">
        <v>0</v>
      </c>
      <c r="H4145" s="35">
        <v>37.950000000000003</v>
      </c>
      <c r="I4145" s="35">
        <v>15.35</v>
      </c>
      <c r="J4145">
        <v>3</v>
      </c>
      <c r="K4145">
        <v>3014</v>
      </c>
      <c r="L4145" s="37">
        <f t="shared" si="192"/>
        <v>113.85000000000001</v>
      </c>
      <c r="M4145" s="35">
        <f t="shared" si="193"/>
        <v>0</v>
      </c>
      <c r="N4145" s="35">
        <f t="shared" si="194"/>
        <v>67.800000000000011</v>
      </c>
    </row>
    <row r="4146" spans="1:14">
      <c r="A4146" s="33">
        <v>41422</v>
      </c>
      <c r="B4146" s="29">
        <v>2855</v>
      </c>
      <c r="C4146">
        <v>12</v>
      </c>
      <c r="D4146" s="34" t="s">
        <v>171</v>
      </c>
      <c r="E4146" s="34" t="s">
        <v>172</v>
      </c>
      <c r="F4146" s="35">
        <v>47.95</v>
      </c>
      <c r="G4146" s="36">
        <v>0.1</v>
      </c>
      <c r="H4146" s="35">
        <v>43.16</v>
      </c>
      <c r="I4146" s="35">
        <v>20.7</v>
      </c>
      <c r="J4146">
        <v>2</v>
      </c>
      <c r="K4146">
        <v>3012</v>
      </c>
      <c r="L4146" s="37">
        <f t="shared" si="192"/>
        <v>86.32</v>
      </c>
      <c r="M4146" s="35">
        <f t="shared" si="193"/>
        <v>4.7900000000000063</v>
      </c>
      <c r="N4146" s="35">
        <f t="shared" si="194"/>
        <v>44.919999999999995</v>
      </c>
    </row>
    <row r="4147" spans="1:14">
      <c r="A4147" s="33">
        <v>41422</v>
      </c>
      <c r="B4147" s="29">
        <v>2856</v>
      </c>
      <c r="C4147">
        <v>6</v>
      </c>
      <c r="D4147" s="34" t="s">
        <v>173</v>
      </c>
      <c r="E4147" s="34" t="s">
        <v>172</v>
      </c>
      <c r="F4147" s="35">
        <v>55.95</v>
      </c>
      <c r="G4147" s="36">
        <v>0</v>
      </c>
      <c r="H4147" s="35">
        <v>55.95</v>
      </c>
      <c r="I4147" s="35">
        <v>16.059999999999999</v>
      </c>
      <c r="J4147">
        <v>18</v>
      </c>
      <c r="K4147">
        <v>3011</v>
      </c>
      <c r="L4147" s="37">
        <f t="shared" si="192"/>
        <v>1007.1</v>
      </c>
      <c r="M4147" s="35">
        <f t="shared" si="193"/>
        <v>0</v>
      </c>
      <c r="N4147" s="35">
        <f t="shared" si="194"/>
        <v>718.02</v>
      </c>
    </row>
    <row r="4148" spans="1:14">
      <c r="A4148" s="33">
        <v>41422</v>
      </c>
      <c r="B4148" s="29">
        <v>2857</v>
      </c>
      <c r="C4148">
        <v>12</v>
      </c>
      <c r="D4148" s="34" t="s">
        <v>171</v>
      </c>
      <c r="E4148" s="34" t="s">
        <v>172</v>
      </c>
      <c r="F4148" s="35">
        <v>47.95</v>
      </c>
      <c r="G4148" s="36">
        <v>0.1</v>
      </c>
      <c r="H4148" s="35">
        <v>43.16</v>
      </c>
      <c r="I4148" s="35">
        <v>20.7</v>
      </c>
      <c r="J4148">
        <v>3</v>
      </c>
      <c r="K4148">
        <v>3031</v>
      </c>
      <c r="L4148" s="37">
        <f t="shared" si="192"/>
        <v>129.47999999999999</v>
      </c>
      <c r="M4148" s="35">
        <f t="shared" si="193"/>
        <v>4.7900000000000063</v>
      </c>
      <c r="N4148" s="35">
        <f t="shared" si="194"/>
        <v>67.38</v>
      </c>
    </row>
    <row r="4149" spans="1:14">
      <c r="A4149" s="33">
        <v>41422</v>
      </c>
      <c r="B4149" s="29">
        <v>2858</v>
      </c>
      <c r="C4149">
        <v>16</v>
      </c>
      <c r="D4149" s="34" t="s">
        <v>171</v>
      </c>
      <c r="E4149" s="34" t="s">
        <v>172</v>
      </c>
      <c r="F4149" s="35">
        <v>27.95</v>
      </c>
      <c r="G4149" s="36">
        <v>0.1</v>
      </c>
      <c r="H4149" s="35">
        <v>25.16</v>
      </c>
      <c r="I4149" s="35">
        <v>15.85</v>
      </c>
      <c r="J4149">
        <v>5</v>
      </c>
      <c r="K4149">
        <v>3015</v>
      </c>
      <c r="L4149" s="37">
        <f t="shared" si="192"/>
        <v>125.8</v>
      </c>
      <c r="M4149" s="35">
        <f t="shared" si="193"/>
        <v>2.7899999999999991</v>
      </c>
      <c r="N4149" s="35">
        <f t="shared" si="194"/>
        <v>46.550000000000004</v>
      </c>
    </row>
    <row r="4150" spans="1:14">
      <c r="A4150" s="33">
        <v>41422</v>
      </c>
      <c r="B4150" s="29">
        <v>2859</v>
      </c>
      <c r="C4150">
        <v>12</v>
      </c>
      <c r="D4150" s="34" t="s">
        <v>173</v>
      </c>
      <c r="E4150" s="34" t="s">
        <v>172</v>
      </c>
      <c r="F4150" s="35">
        <v>47.95</v>
      </c>
      <c r="G4150" s="36">
        <v>0</v>
      </c>
      <c r="H4150" s="35">
        <v>47.95</v>
      </c>
      <c r="I4150" s="35">
        <v>20.7</v>
      </c>
      <c r="J4150">
        <v>2</v>
      </c>
      <c r="K4150">
        <v>3021</v>
      </c>
      <c r="L4150" s="37">
        <f t="shared" si="192"/>
        <v>95.9</v>
      </c>
      <c r="M4150" s="35">
        <f t="shared" si="193"/>
        <v>0</v>
      </c>
      <c r="N4150" s="35">
        <f t="shared" si="194"/>
        <v>54.500000000000007</v>
      </c>
    </row>
    <row r="4151" spans="1:14">
      <c r="A4151" s="33">
        <v>41422</v>
      </c>
      <c r="B4151" s="29">
        <v>2860</v>
      </c>
      <c r="C4151">
        <v>41</v>
      </c>
      <c r="D4151" s="34" t="s">
        <v>171</v>
      </c>
      <c r="E4151" s="34" t="s">
        <v>172</v>
      </c>
      <c r="F4151" s="35">
        <v>18.95</v>
      </c>
      <c r="G4151" s="36">
        <v>0</v>
      </c>
      <c r="H4151" s="35">
        <v>18.95</v>
      </c>
      <c r="I4151" s="35">
        <v>9.98</v>
      </c>
      <c r="J4151">
        <v>15</v>
      </c>
      <c r="K4151">
        <v>3031</v>
      </c>
      <c r="L4151" s="37">
        <f t="shared" si="192"/>
        <v>284.25</v>
      </c>
      <c r="M4151" s="35">
        <f t="shared" si="193"/>
        <v>0</v>
      </c>
      <c r="N4151" s="35">
        <f t="shared" si="194"/>
        <v>134.54999999999998</v>
      </c>
    </row>
    <row r="4152" spans="1:14">
      <c r="A4152" s="33">
        <v>41422</v>
      </c>
      <c r="B4152" s="29">
        <v>2861</v>
      </c>
      <c r="C4152">
        <v>18</v>
      </c>
      <c r="D4152" s="34" t="s">
        <v>171</v>
      </c>
      <c r="E4152" s="34" t="s">
        <v>172</v>
      </c>
      <c r="F4152" s="35">
        <v>54.95</v>
      </c>
      <c r="G4152" s="36">
        <v>0</v>
      </c>
      <c r="H4152" s="35">
        <v>54.95</v>
      </c>
      <c r="I4152" s="35">
        <v>26.65</v>
      </c>
      <c r="J4152">
        <v>27</v>
      </c>
      <c r="K4152">
        <v>3017</v>
      </c>
      <c r="L4152" s="37">
        <f t="shared" si="192"/>
        <v>1483.65</v>
      </c>
      <c r="M4152" s="35">
        <f t="shared" si="193"/>
        <v>0</v>
      </c>
      <c r="N4152" s="35">
        <f t="shared" si="194"/>
        <v>764.10000000000014</v>
      </c>
    </row>
    <row r="4153" spans="1:14">
      <c r="A4153" s="33">
        <v>41422</v>
      </c>
      <c r="B4153" s="29">
        <v>2862</v>
      </c>
      <c r="C4153">
        <v>36</v>
      </c>
      <c r="D4153" s="34" t="s">
        <v>173</v>
      </c>
      <c r="E4153" s="34" t="s">
        <v>172</v>
      </c>
      <c r="F4153" s="35">
        <v>26.95</v>
      </c>
      <c r="G4153" s="36">
        <v>0.1</v>
      </c>
      <c r="H4153" s="35">
        <v>24.26</v>
      </c>
      <c r="I4153" s="35">
        <v>12.53</v>
      </c>
      <c r="J4153">
        <v>27</v>
      </c>
      <c r="K4153">
        <v>3013</v>
      </c>
      <c r="L4153" s="37">
        <f t="shared" si="192"/>
        <v>655.0200000000001</v>
      </c>
      <c r="M4153" s="35">
        <f t="shared" si="193"/>
        <v>2.6899999999999977</v>
      </c>
      <c r="N4153" s="35">
        <f t="shared" si="194"/>
        <v>316.71000000000004</v>
      </c>
    </row>
    <row r="4154" spans="1:14">
      <c r="A4154" s="33">
        <v>41422</v>
      </c>
      <c r="B4154" s="29">
        <v>2863</v>
      </c>
      <c r="C4154">
        <v>2</v>
      </c>
      <c r="D4154" s="34" t="s">
        <v>173</v>
      </c>
      <c r="E4154" s="34" t="s">
        <v>172</v>
      </c>
      <c r="F4154" s="35">
        <v>44.95</v>
      </c>
      <c r="G4154" s="36">
        <v>0.1</v>
      </c>
      <c r="H4154" s="35">
        <v>40.46</v>
      </c>
      <c r="I4154" s="35">
        <v>27.95</v>
      </c>
      <c r="J4154">
        <v>7</v>
      </c>
      <c r="K4154">
        <v>3016</v>
      </c>
      <c r="L4154" s="37">
        <f t="shared" si="192"/>
        <v>283.22000000000003</v>
      </c>
      <c r="M4154" s="35">
        <f t="shared" si="193"/>
        <v>4.490000000000002</v>
      </c>
      <c r="N4154" s="35">
        <f t="shared" si="194"/>
        <v>87.570000000000007</v>
      </c>
    </row>
    <row r="4155" spans="1:14">
      <c r="A4155" s="33">
        <v>41422</v>
      </c>
      <c r="B4155" s="29">
        <v>2863</v>
      </c>
      <c r="C4155">
        <v>25</v>
      </c>
      <c r="D4155" s="34" t="s">
        <v>173</v>
      </c>
      <c r="E4155" s="34" t="s">
        <v>172</v>
      </c>
      <c r="F4155" s="35">
        <v>0.95</v>
      </c>
      <c r="G4155" s="36">
        <v>0.3</v>
      </c>
      <c r="H4155" s="35">
        <v>0.67</v>
      </c>
      <c r="I4155" s="35">
        <v>0.35</v>
      </c>
      <c r="J4155">
        <v>28</v>
      </c>
      <c r="K4155">
        <v>3016</v>
      </c>
      <c r="L4155" s="37">
        <f t="shared" si="192"/>
        <v>18.760000000000002</v>
      </c>
      <c r="M4155" s="35">
        <f t="shared" si="193"/>
        <v>0.27999999999999992</v>
      </c>
      <c r="N4155" s="35">
        <f t="shared" si="194"/>
        <v>8.9600000000000009</v>
      </c>
    </row>
    <row r="4156" spans="1:14">
      <c r="A4156" s="33">
        <v>41422</v>
      </c>
      <c r="B4156" s="29">
        <v>2864</v>
      </c>
      <c r="C4156">
        <v>35</v>
      </c>
      <c r="D4156" s="34" t="s">
        <v>171</v>
      </c>
      <c r="E4156" s="34" t="s">
        <v>172</v>
      </c>
      <c r="F4156" s="35">
        <v>0.95</v>
      </c>
      <c r="G4156" s="36">
        <v>0</v>
      </c>
      <c r="H4156" s="35">
        <v>0.95</v>
      </c>
      <c r="I4156" s="35">
        <v>0.47</v>
      </c>
      <c r="J4156">
        <v>18</v>
      </c>
      <c r="K4156">
        <v>3013</v>
      </c>
      <c r="L4156" s="37">
        <f t="shared" si="192"/>
        <v>17.099999999999998</v>
      </c>
      <c r="M4156" s="35">
        <f t="shared" si="193"/>
        <v>0</v>
      </c>
      <c r="N4156" s="35">
        <f t="shared" si="194"/>
        <v>8.64</v>
      </c>
    </row>
    <row r="4157" spans="1:14">
      <c r="A4157" s="33">
        <v>41422</v>
      </c>
      <c r="B4157" s="29">
        <v>2865</v>
      </c>
      <c r="C4157">
        <v>3</v>
      </c>
      <c r="D4157" s="34" t="s">
        <v>171</v>
      </c>
      <c r="E4157" s="34" t="s">
        <v>172</v>
      </c>
      <c r="F4157" s="35">
        <v>59.95</v>
      </c>
      <c r="G4157" s="36">
        <v>0.1</v>
      </c>
      <c r="H4157" s="35">
        <v>53.96</v>
      </c>
      <c r="I4157" s="35">
        <v>28.73</v>
      </c>
      <c r="J4157">
        <v>15</v>
      </c>
      <c r="K4157">
        <v>3031</v>
      </c>
      <c r="L4157" s="37">
        <f t="shared" si="192"/>
        <v>809.4</v>
      </c>
      <c r="M4157" s="35">
        <f t="shared" si="193"/>
        <v>5.990000000000002</v>
      </c>
      <c r="N4157" s="35">
        <f t="shared" si="194"/>
        <v>378.45</v>
      </c>
    </row>
    <row r="4158" spans="1:14">
      <c r="A4158" s="33">
        <v>41422</v>
      </c>
      <c r="B4158" s="29">
        <v>2866</v>
      </c>
      <c r="C4158">
        <v>40</v>
      </c>
      <c r="D4158" s="34" t="s">
        <v>171</v>
      </c>
      <c r="E4158" s="34" t="s">
        <v>172</v>
      </c>
      <c r="F4158" s="35">
        <v>16.95</v>
      </c>
      <c r="G4158" s="36">
        <v>0.1</v>
      </c>
      <c r="H4158" s="35">
        <v>15.26</v>
      </c>
      <c r="I4158" s="35">
        <v>6.53</v>
      </c>
      <c r="J4158">
        <v>16</v>
      </c>
      <c r="K4158">
        <v>3018</v>
      </c>
      <c r="L4158" s="37">
        <f t="shared" si="192"/>
        <v>244.16</v>
      </c>
      <c r="M4158" s="35">
        <f t="shared" si="193"/>
        <v>1.6899999999999995</v>
      </c>
      <c r="N4158" s="35">
        <f t="shared" si="194"/>
        <v>139.68</v>
      </c>
    </row>
    <row r="4159" spans="1:14">
      <c r="A4159" s="33">
        <v>41422</v>
      </c>
      <c r="B4159" s="29">
        <v>2866</v>
      </c>
      <c r="C4159">
        <v>9</v>
      </c>
      <c r="D4159" s="34" t="s">
        <v>171</v>
      </c>
      <c r="E4159" s="34" t="s">
        <v>172</v>
      </c>
      <c r="F4159" s="35">
        <v>48.95</v>
      </c>
      <c r="G4159" s="36">
        <v>0</v>
      </c>
      <c r="H4159" s="35">
        <v>48.95</v>
      </c>
      <c r="I4159" s="35">
        <v>24.52</v>
      </c>
      <c r="J4159">
        <v>6</v>
      </c>
      <c r="K4159">
        <v>3018</v>
      </c>
      <c r="L4159" s="37">
        <f t="shared" si="192"/>
        <v>293.70000000000005</v>
      </c>
      <c r="M4159" s="35">
        <f t="shared" si="193"/>
        <v>0</v>
      </c>
      <c r="N4159" s="35">
        <f t="shared" si="194"/>
        <v>146.58000000000001</v>
      </c>
    </row>
    <row r="4160" spans="1:14">
      <c r="A4160" s="33">
        <v>41422</v>
      </c>
      <c r="B4160" s="29">
        <v>2866</v>
      </c>
      <c r="C4160">
        <v>10</v>
      </c>
      <c r="D4160" s="34" t="s">
        <v>171</v>
      </c>
      <c r="E4160" s="34" t="s">
        <v>172</v>
      </c>
      <c r="F4160" s="35">
        <v>34.950000000000003</v>
      </c>
      <c r="G4160" s="36">
        <v>0</v>
      </c>
      <c r="H4160" s="35">
        <v>34.950000000000003</v>
      </c>
      <c r="I4160" s="35">
        <v>22.13</v>
      </c>
      <c r="J4160">
        <v>5</v>
      </c>
      <c r="K4160">
        <v>3018</v>
      </c>
      <c r="L4160" s="37">
        <f t="shared" si="192"/>
        <v>174.75</v>
      </c>
      <c r="M4160" s="35">
        <f t="shared" si="193"/>
        <v>0</v>
      </c>
      <c r="N4160" s="35">
        <f t="shared" si="194"/>
        <v>64.100000000000023</v>
      </c>
    </row>
    <row r="4161" spans="1:14">
      <c r="A4161" s="33">
        <v>41422</v>
      </c>
      <c r="B4161" s="29">
        <v>2866</v>
      </c>
      <c r="C4161">
        <v>32</v>
      </c>
      <c r="D4161" s="34" t="s">
        <v>171</v>
      </c>
      <c r="E4161" s="34" t="s">
        <v>172</v>
      </c>
      <c r="F4161" s="35">
        <v>22.95</v>
      </c>
      <c r="G4161" s="36">
        <v>0</v>
      </c>
      <c r="H4161" s="35">
        <v>22.95</v>
      </c>
      <c r="I4161" s="35">
        <v>11.78</v>
      </c>
      <c r="J4161">
        <v>1</v>
      </c>
      <c r="K4161">
        <v>3018</v>
      </c>
      <c r="L4161" s="37">
        <f t="shared" si="192"/>
        <v>22.95</v>
      </c>
      <c r="M4161" s="35">
        <f t="shared" si="193"/>
        <v>0</v>
      </c>
      <c r="N4161" s="35">
        <f t="shared" si="194"/>
        <v>11.17</v>
      </c>
    </row>
    <row r="4162" spans="1:14">
      <c r="A4162" s="33">
        <v>41422</v>
      </c>
      <c r="B4162" s="29">
        <v>2866</v>
      </c>
      <c r="C4162">
        <v>11</v>
      </c>
      <c r="D4162" s="34" t="s">
        <v>171</v>
      </c>
      <c r="E4162" s="34" t="s">
        <v>172</v>
      </c>
      <c r="F4162" s="35">
        <v>65.95</v>
      </c>
      <c r="G4162" s="36">
        <v>0.1</v>
      </c>
      <c r="H4162" s="35">
        <v>59.36</v>
      </c>
      <c r="I4162" s="35">
        <v>37.97</v>
      </c>
      <c r="J4162">
        <v>8</v>
      </c>
      <c r="K4162">
        <v>3018</v>
      </c>
      <c r="L4162" s="37">
        <f t="shared" si="192"/>
        <v>474.88</v>
      </c>
      <c r="M4162" s="35">
        <f t="shared" si="193"/>
        <v>6.5900000000000034</v>
      </c>
      <c r="N4162" s="35">
        <f t="shared" si="194"/>
        <v>171.12</v>
      </c>
    </row>
    <row r="4163" spans="1:14">
      <c r="A4163" s="33">
        <v>41422</v>
      </c>
      <c r="B4163" s="29">
        <v>2867</v>
      </c>
      <c r="C4163">
        <v>46</v>
      </c>
      <c r="D4163" s="34" t="s">
        <v>171</v>
      </c>
      <c r="E4163" s="34" t="s">
        <v>172</v>
      </c>
      <c r="F4163" s="35">
        <v>55.95</v>
      </c>
      <c r="G4163" s="36">
        <v>0</v>
      </c>
      <c r="H4163" s="35">
        <v>55.95</v>
      </c>
      <c r="I4163" s="35">
        <v>32.47</v>
      </c>
      <c r="J4163">
        <v>16</v>
      </c>
      <c r="K4163">
        <v>3011</v>
      </c>
      <c r="L4163" s="37">
        <f t="shared" ref="L4163:L4226" si="195">H4163*J4163</f>
        <v>895.2</v>
      </c>
      <c r="M4163" s="35">
        <f t="shared" ref="M4163:M4226" si="196">F4163-H4163</f>
        <v>0</v>
      </c>
      <c r="N4163" s="35">
        <f t="shared" ref="N4163:N4226" si="197">(H4163-I4163)*J4163</f>
        <v>375.68000000000006</v>
      </c>
    </row>
    <row r="4164" spans="1:14">
      <c r="A4164" s="33">
        <v>41422</v>
      </c>
      <c r="B4164" s="29">
        <v>2867</v>
      </c>
      <c r="C4164">
        <v>45</v>
      </c>
      <c r="D4164" s="34" t="s">
        <v>171</v>
      </c>
      <c r="E4164" s="34" t="s">
        <v>172</v>
      </c>
      <c r="F4164" s="35">
        <v>38.950000000000003</v>
      </c>
      <c r="G4164" s="36">
        <v>0</v>
      </c>
      <c r="H4164" s="35">
        <v>38.950000000000003</v>
      </c>
      <c r="I4164" s="35">
        <v>22.33</v>
      </c>
      <c r="J4164">
        <v>4</v>
      </c>
      <c r="K4164">
        <v>3011</v>
      </c>
      <c r="L4164" s="37">
        <f t="shared" si="195"/>
        <v>155.80000000000001</v>
      </c>
      <c r="M4164" s="35">
        <f t="shared" si="196"/>
        <v>0</v>
      </c>
      <c r="N4164" s="35">
        <f t="shared" si="197"/>
        <v>66.480000000000018</v>
      </c>
    </row>
    <row r="4165" spans="1:14">
      <c r="A4165" s="33">
        <v>41422</v>
      </c>
      <c r="B4165" s="29">
        <v>2868</v>
      </c>
      <c r="C4165">
        <v>38</v>
      </c>
      <c r="D4165" s="34" t="s">
        <v>173</v>
      </c>
      <c r="E4165" s="34" t="s">
        <v>172</v>
      </c>
      <c r="F4165" s="35">
        <v>24.95</v>
      </c>
      <c r="G4165" s="36">
        <v>0</v>
      </c>
      <c r="H4165" s="35">
        <v>24.95</v>
      </c>
      <c r="I4165" s="35">
        <v>11.48</v>
      </c>
      <c r="J4165">
        <v>2</v>
      </c>
      <c r="K4165">
        <v>3025</v>
      </c>
      <c r="L4165" s="37">
        <f t="shared" si="195"/>
        <v>49.9</v>
      </c>
      <c r="M4165" s="35">
        <f t="shared" si="196"/>
        <v>0</v>
      </c>
      <c r="N4165" s="35">
        <f t="shared" si="197"/>
        <v>26.939999999999998</v>
      </c>
    </row>
    <row r="4166" spans="1:14">
      <c r="A4166" s="33">
        <v>41422</v>
      </c>
      <c r="B4166" s="29">
        <v>2869</v>
      </c>
      <c r="C4166">
        <v>44</v>
      </c>
      <c r="D4166" s="34" t="s">
        <v>171</v>
      </c>
      <c r="E4166" s="34" t="s">
        <v>172</v>
      </c>
      <c r="F4166" s="35">
        <v>38.950000000000003</v>
      </c>
      <c r="G4166" s="36">
        <v>0.2</v>
      </c>
      <c r="H4166" s="35">
        <v>31.16</v>
      </c>
      <c r="I4166" s="35">
        <v>24.76</v>
      </c>
      <c r="J4166">
        <v>1</v>
      </c>
      <c r="K4166">
        <v>3010</v>
      </c>
      <c r="L4166" s="37">
        <f t="shared" si="195"/>
        <v>31.16</v>
      </c>
      <c r="M4166" s="35">
        <f t="shared" si="196"/>
        <v>7.7900000000000027</v>
      </c>
      <c r="N4166" s="35">
        <f t="shared" si="197"/>
        <v>6.3999999999999986</v>
      </c>
    </row>
    <row r="4167" spans="1:14">
      <c r="A4167" s="33">
        <v>41422</v>
      </c>
      <c r="B4167" s="29">
        <v>2869</v>
      </c>
      <c r="C4167">
        <v>40</v>
      </c>
      <c r="D4167" s="34" t="s">
        <v>171</v>
      </c>
      <c r="E4167" s="34" t="s">
        <v>172</v>
      </c>
      <c r="F4167" s="35">
        <v>16.95</v>
      </c>
      <c r="G4167" s="36">
        <v>0</v>
      </c>
      <c r="H4167" s="35">
        <v>16.95</v>
      </c>
      <c r="I4167" s="35">
        <v>6.53</v>
      </c>
      <c r="J4167">
        <v>19</v>
      </c>
      <c r="K4167">
        <v>3010</v>
      </c>
      <c r="L4167" s="37">
        <f t="shared" si="195"/>
        <v>322.05</v>
      </c>
      <c r="M4167" s="35">
        <f t="shared" si="196"/>
        <v>0</v>
      </c>
      <c r="N4167" s="35">
        <f t="shared" si="197"/>
        <v>197.97999999999996</v>
      </c>
    </row>
    <row r="4168" spans="1:14">
      <c r="A4168" s="33">
        <v>41422</v>
      </c>
      <c r="B4168" s="29">
        <v>2869</v>
      </c>
      <c r="C4168">
        <v>12</v>
      </c>
      <c r="D4168" s="34" t="s">
        <v>171</v>
      </c>
      <c r="E4168" s="34" t="s">
        <v>172</v>
      </c>
      <c r="F4168" s="35">
        <v>47.95</v>
      </c>
      <c r="G4168" s="36">
        <v>0</v>
      </c>
      <c r="H4168" s="35">
        <v>47.95</v>
      </c>
      <c r="I4168" s="35">
        <v>20.7</v>
      </c>
      <c r="J4168">
        <v>1</v>
      </c>
      <c r="K4168">
        <v>3010</v>
      </c>
      <c r="L4168" s="37">
        <f t="shared" si="195"/>
        <v>47.95</v>
      </c>
      <c r="M4168" s="35">
        <f t="shared" si="196"/>
        <v>0</v>
      </c>
      <c r="N4168" s="35">
        <f t="shared" si="197"/>
        <v>27.250000000000004</v>
      </c>
    </row>
    <row r="4169" spans="1:14">
      <c r="A4169" s="33">
        <v>41422</v>
      </c>
      <c r="B4169" s="29">
        <v>2869</v>
      </c>
      <c r="C4169">
        <v>43</v>
      </c>
      <c r="D4169" s="34" t="s">
        <v>171</v>
      </c>
      <c r="E4169" s="34" t="s">
        <v>172</v>
      </c>
      <c r="F4169" s="35">
        <v>11.95</v>
      </c>
      <c r="G4169" s="36">
        <v>0</v>
      </c>
      <c r="H4169" s="35">
        <v>11.95</v>
      </c>
      <c r="I4169" s="35">
        <v>3.32</v>
      </c>
      <c r="J4169">
        <v>9</v>
      </c>
      <c r="K4169">
        <v>3010</v>
      </c>
      <c r="L4169" s="37">
        <f t="shared" si="195"/>
        <v>107.55</v>
      </c>
      <c r="M4169" s="35">
        <f t="shared" si="196"/>
        <v>0</v>
      </c>
      <c r="N4169" s="35">
        <f t="shared" si="197"/>
        <v>77.669999999999987</v>
      </c>
    </row>
    <row r="4170" spans="1:14">
      <c r="A4170" s="33">
        <v>41422</v>
      </c>
      <c r="B4170" s="29">
        <v>2869</v>
      </c>
      <c r="C4170">
        <v>8</v>
      </c>
      <c r="D4170" s="34" t="s">
        <v>171</v>
      </c>
      <c r="E4170" s="34" t="s">
        <v>172</v>
      </c>
      <c r="F4170" s="35">
        <v>7.95</v>
      </c>
      <c r="G4170" s="36">
        <v>0</v>
      </c>
      <c r="H4170" s="35">
        <v>7.95</v>
      </c>
      <c r="I4170" s="35">
        <v>4.53</v>
      </c>
      <c r="J4170">
        <v>10</v>
      </c>
      <c r="K4170">
        <v>3010</v>
      </c>
      <c r="L4170" s="37">
        <f t="shared" si="195"/>
        <v>79.5</v>
      </c>
      <c r="M4170" s="35">
        <f t="shared" si="196"/>
        <v>0</v>
      </c>
      <c r="N4170" s="35">
        <f t="shared" si="197"/>
        <v>34.200000000000003</v>
      </c>
    </row>
    <row r="4171" spans="1:14">
      <c r="A4171" s="33">
        <v>41422</v>
      </c>
      <c r="B4171" s="29">
        <v>2870</v>
      </c>
      <c r="C4171">
        <v>27</v>
      </c>
      <c r="D4171" s="34" t="s">
        <v>173</v>
      </c>
      <c r="E4171" s="34" t="s">
        <v>172</v>
      </c>
      <c r="F4171" s="35">
        <v>4.95</v>
      </c>
      <c r="G4171" s="36">
        <v>0</v>
      </c>
      <c r="H4171" s="35">
        <v>4.95</v>
      </c>
      <c r="I4171" s="35">
        <v>1.82</v>
      </c>
      <c r="J4171">
        <v>9</v>
      </c>
      <c r="K4171">
        <v>3012</v>
      </c>
      <c r="L4171" s="37">
        <f t="shared" si="195"/>
        <v>44.550000000000004</v>
      </c>
      <c r="M4171" s="35">
        <f t="shared" si="196"/>
        <v>0</v>
      </c>
      <c r="N4171" s="35">
        <f t="shared" si="197"/>
        <v>28.169999999999998</v>
      </c>
    </row>
    <row r="4172" spans="1:14">
      <c r="A4172" s="33">
        <v>41422</v>
      </c>
      <c r="B4172" s="29">
        <v>2871</v>
      </c>
      <c r="C4172">
        <v>5</v>
      </c>
      <c r="D4172" s="34" t="s">
        <v>171</v>
      </c>
      <c r="E4172" s="34" t="s">
        <v>172</v>
      </c>
      <c r="F4172" s="35">
        <v>24.95</v>
      </c>
      <c r="G4172" s="36">
        <v>0</v>
      </c>
      <c r="H4172" s="35">
        <v>24.95</v>
      </c>
      <c r="I4172" s="35">
        <v>12.27</v>
      </c>
      <c r="J4172">
        <v>6</v>
      </c>
      <c r="K4172">
        <v>3020</v>
      </c>
      <c r="L4172" s="37">
        <f t="shared" si="195"/>
        <v>149.69999999999999</v>
      </c>
      <c r="M4172" s="35">
        <f t="shared" si="196"/>
        <v>0</v>
      </c>
      <c r="N4172" s="35">
        <f t="shared" si="197"/>
        <v>76.08</v>
      </c>
    </row>
    <row r="4173" spans="1:14">
      <c r="A4173" s="33">
        <v>41422</v>
      </c>
      <c r="B4173" s="29">
        <v>2872</v>
      </c>
      <c r="C4173">
        <v>34</v>
      </c>
      <c r="D4173" s="34" t="s">
        <v>171</v>
      </c>
      <c r="E4173" s="34" t="s">
        <v>172</v>
      </c>
      <c r="F4173" s="35">
        <v>37.950000000000003</v>
      </c>
      <c r="G4173" s="36">
        <v>0</v>
      </c>
      <c r="H4173" s="35">
        <v>37.950000000000003</v>
      </c>
      <c r="I4173" s="35">
        <v>15.35</v>
      </c>
      <c r="J4173">
        <v>8</v>
      </c>
      <c r="K4173">
        <v>3028</v>
      </c>
      <c r="L4173" s="37">
        <f t="shared" si="195"/>
        <v>303.60000000000002</v>
      </c>
      <c r="M4173" s="35">
        <f t="shared" si="196"/>
        <v>0</v>
      </c>
      <c r="N4173" s="35">
        <f t="shared" si="197"/>
        <v>180.8</v>
      </c>
    </row>
    <row r="4174" spans="1:14">
      <c r="A4174" s="33">
        <v>41422</v>
      </c>
      <c r="B4174" s="29">
        <v>2872</v>
      </c>
      <c r="C4174">
        <v>41</v>
      </c>
      <c r="D4174" s="34" t="s">
        <v>171</v>
      </c>
      <c r="E4174" s="34" t="s">
        <v>172</v>
      </c>
      <c r="F4174" s="35">
        <v>18.95</v>
      </c>
      <c r="G4174" s="36">
        <v>0</v>
      </c>
      <c r="H4174" s="35">
        <v>18.95</v>
      </c>
      <c r="I4174" s="35">
        <v>9.98</v>
      </c>
      <c r="J4174">
        <v>11</v>
      </c>
      <c r="K4174">
        <v>3028</v>
      </c>
      <c r="L4174" s="37">
        <f t="shared" si="195"/>
        <v>208.45</v>
      </c>
      <c r="M4174" s="35">
        <f t="shared" si="196"/>
        <v>0</v>
      </c>
      <c r="N4174" s="35">
        <f t="shared" si="197"/>
        <v>98.669999999999987</v>
      </c>
    </row>
    <row r="4175" spans="1:14">
      <c r="A4175" s="33">
        <v>41422</v>
      </c>
      <c r="B4175" s="29">
        <v>2873</v>
      </c>
      <c r="C4175">
        <v>47</v>
      </c>
      <c r="D4175" s="34" t="s">
        <v>173</v>
      </c>
      <c r="E4175" s="34" t="s">
        <v>172</v>
      </c>
      <c r="F4175" s="35">
        <v>28.95</v>
      </c>
      <c r="G4175" s="36">
        <v>0</v>
      </c>
      <c r="H4175" s="35">
        <v>28.95</v>
      </c>
      <c r="I4175" s="35">
        <v>8.86</v>
      </c>
      <c r="J4175">
        <v>12</v>
      </c>
      <c r="K4175">
        <v>3028</v>
      </c>
      <c r="L4175" s="37">
        <f t="shared" si="195"/>
        <v>347.4</v>
      </c>
      <c r="M4175" s="35">
        <f t="shared" si="196"/>
        <v>0</v>
      </c>
      <c r="N4175" s="35">
        <f t="shared" si="197"/>
        <v>241.07999999999998</v>
      </c>
    </row>
    <row r="4176" spans="1:14">
      <c r="A4176" s="33">
        <v>41423</v>
      </c>
      <c r="B4176" s="29">
        <v>2874</v>
      </c>
      <c r="C4176">
        <v>15</v>
      </c>
      <c r="D4176" s="34" t="s">
        <v>167</v>
      </c>
      <c r="E4176" s="34" t="s">
        <v>172</v>
      </c>
      <c r="F4176" s="35">
        <v>28.95</v>
      </c>
      <c r="G4176" s="36">
        <v>0.2</v>
      </c>
      <c r="H4176" s="35">
        <v>23.16</v>
      </c>
      <c r="I4176" s="35">
        <v>17.53</v>
      </c>
      <c r="J4176">
        <v>25</v>
      </c>
      <c r="K4176">
        <v>3030</v>
      </c>
      <c r="L4176" s="37">
        <f t="shared" si="195"/>
        <v>579</v>
      </c>
      <c r="M4176" s="35">
        <f t="shared" si="196"/>
        <v>5.7899999999999991</v>
      </c>
      <c r="N4176" s="35">
        <f t="shared" si="197"/>
        <v>140.74999999999997</v>
      </c>
    </row>
    <row r="4177" spans="1:14">
      <c r="A4177" s="33">
        <v>41423</v>
      </c>
      <c r="B4177" s="29">
        <v>2875</v>
      </c>
      <c r="C4177">
        <v>23</v>
      </c>
      <c r="D4177" s="34" t="s">
        <v>169</v>
      </c>
      <c r="E4177" s="34" t="s">
        <v>172</v>
      </c>
      <c r="F4177" s="35">
        <v>2.95</v>
      </c>
      <c r="G4177" s="36">
        <v>0</v>
      </c>
      <c r="H4177" s="35">
        <v>2.95</v>
      </c>
      <c r="I4177" s="35">
        <v>1.68</v>
      </c>
      <c r="J4177">
        <v>3</v>
      </c>
      <c r="K4177">
        <v>3021</v>
      </c>
      <c r="L4177" s="37">
        <f t="shared" si="195"/>
        <v>8.8500000000000014</v>
      </c>
      <c r="M4177" s="35">
        <f t="shared" si="196"/>
        <v>0</v>
      </c>
      <c r="N4177" s="35">
        <f t="shared" si="197"/>
        <v>3.8100000000000005</v>
      </c>
    </row>
    <row r="4178" spans="1:14">
      <c r="A4178" s="33">
        <v>41423</v>
      </c>
      <c r="B4178" s="29">
        <v>2876</v>
      </c>
      <c r="C4178">
        <v>44</v>
      </c>
      <c r="D4178" s="34" t="s">
        <v>167</v>
      </c>
      <c r="E4178" s="34" t="s">
        <v>172</v>
      </c>
      <c r="F4178" s="35">
        <v>38.950000000000003</v>
      </c>
      <c r="G4178" s="36">
        <v>0</v>
      </c>
      <c r="H4178" s="35">
        <v>38.950000000000003</v>
      </c>
      <c r="I4178" s="35">
        <v>24.76</v>
      </c>
      <c r="J4178">
        <v>18</v>
      </c>
      <c r="K4178">
        <v>3017</v>
      </c>
      <c r="L4178" s="37">
        <f t="shared" si="195"/>
        <v>701.1</v>
      </c>
      <c r="M4178" s="35">
        <f t="shared" si="196"/>
        <v>0</v>
      </c>
      <c r="N4178" s="35">
        <f t="shared" si="197"/>
        <v>255.42000000000002</v>
      </c>
    </row>
    <row r="4179" spans="1:14">
      <c r="A4179" s="33">
        <v>41423</v>
      </c>
      <c r="B4179" s="29">
        <v>2877</v>
      </c>
      <c r="C4179">
        <v>37</v>
      </c>
      <c r="D4179" s="34" t="s">
        <v>169</v>
      </c>
      <c r="E4179" s="34" t="s">
        <v>172</v>
      </c>
      <c r="F4179" s="35">
        <v>24.95</v>
      </c>
      <c r="G4179" s="36">
        <v>0</v>
      </c>
      <c r="H4179" s="35">
        <v>24.95</v>
      </c>
      <c r="I4179" s="35">
        <v>9.3800000000000008</v>
      </c>
      <c r="J4179">
        <v>2</v>
      </c>
      <c r="K4179">
        <v>3025</v>
      </c>
      <c r="L4179" s="37">
        <f t="shared" si="195"/>
        <v>49.9</v>
      </c>
      <c r="M4179" s="35">
        <f t="shared" si="196"/>
        <v>0</v>
      </c>
      <c r="N4179" s="35">
        <f t="shared" si="197"/>
        <v>31.139999999999997</v>
      </c>
    </row>
    <row r="4180" spans="1:14">
      <c r="A4180" s="33">
        <v>41423</v>
      </c>
      <c r="B4180" s="29">
        <v>2877</v>
      </c>
      <c r="C4180">
        <v>23</v>
      </c>
      <c r="D4180" s="34" t="s">
        <v>169</v>
      </c>
      <c r="E4180" s="34" t="s">
        <v>172</v>
      </c>
      <c r="F4180" s="35">
        <v>2.95</v>
      </c>
      <c r="G4180" s="36">
        <v>0</v>
      </c>
      <c r="H4180" s="35">
        <v>2.95</v>
      </c>
      <c r="I4180" s="35">
        <v>1.68</v>
      </c>
      <c r="J4180">
        <v>2</v>
      </c>
      <c r="K4180">
        <v>3025</v>
      </c>
      <c r="L4180" s="37">
        <f t="shared" si="195"/>
        <v>5.9</v>
      </c>
      <c r="M4180" s="35">
        <f t="shared" si="196"/>
        <v>0</v>
      </c>
      <c r="N4180" s="35">
        <f t="shared" si="197"/>
        <v>2.5400000000000005</v>
      </c>
    </row>
    <row r="4181" spans="1:14">
      <c r="A4181" s="33">
        <v>41423</v>
      </c>
      <c r="B4181" s="29">
        <v>2878</v>
      </c>
      <c r="C4181">
        <v>9</v>
      </c>
      <c r="D4181" s="34" t="s">
        <v>167</v>
      </c>
      <c r="E4181" s="34" t="s">
        <v>172</v>
      </c>
      <c r="F4181" s="35">
        <v>48.95</v>
      </c>
      <c r="G4181" s="36">
        <v>0</v>
      </c>
      <c r="H4181" s="35">
        <v>48.95</v>
      </c>
      <c r="I4181" s="35">
        <v>24.52</v>
      </c>
      <c r="J4181">
        <v>22</v>
      </c>
      <c r="K4181">
        <v>3020</v>
      </c>
      <c r="L4181" s="37">
        <f t="shared" si="195"/>
        <v>1076.9000000000001</v>
      </c>
      <c r="M4181" s="35">
        <f t="shared" si="196"/>
        <v>0</v>
      </c>
      <c r="N4181" s="35">
        <f t="shared" si="197"/>
        <v>537.46</v>
      </c>
    </row>
    <row r="4182" spans="1:14">
      <c r="A4182" s="33">
        <v>41423</v>
      </c>
      <c r="B4182" s="29">
        <v>2879</v>
      </c>
      <c r="C4182">
        <v>27</v>
      </c>
      <c r="D4182" s="34" t="s">
        <v>169</v>
      </c>
      <c r="E4182" s="34" t="s">
        <v>172</v>
      </c>
      <c r="F4182" s="35">
        <v>4.95</v>
      </c>
      <c r="G4182" s="36">
        <v>0</v>
      </c>
      <c r="H4182" s="35">
        <v>4.95</v>
      </c>
      <c r="I4182" s="35">
        <v>1.82</v>
      </c>
      <c r="J4182">
        <v>5</v>
      </c>
      <c r="K4182">
        <v>3011</v>
      </c>
      <c r="L4182" s="37">
        <f t="shared" si="195"/>
        <v>24.75</v>
      </c>
      <c r="M4182" s="35">
        <f t="shared" si="196"/>
        <v>0</v>
      </c>
      <c r="N4182" s="35">
        <f t="shared" si="197"/>
        <v>15.649999999999999</v>
      </c>
    </row>
    <row r="4183" spans="1:14">
      <c r="A4183" s="33">
        <v>41423</v>
      </c>
      <c r="B4183" s="29">
        <v>2879</v>
      </c>
      <c r="C4183">
        <v>12</v>
      </c>
      <c r="D4183" s="34" t="s">
        <v>169</v>
      </c>
      <c r="E4183" s="34" t="s">
        <v>172</v>
      </c>
      <c r="F4183" s="35">
        <v>47.95</v>
      </c>
      <c r="G4183" s="36">
        <v>0</v>
      </c>
      <c r="H4183" s="35">
        <v>47.95</v>
      </c>
      <c r="I4183" s="35">
        <v>20.7</v>
      </c>
      <c r="J4183">
        <v>2</v>
      </c>
      <c r="K4183">
        <v>3011</v>
      </c>
      <c r="L4183" s="37">
        <f t="shared" si="195"/>
        <v>95.9</v>
      </c>
      <c r="M4183" s="35">
        <f t="shared" si="196"/>
        <v>0</v>
      </c>
      <c r="N4183" s="35">
        <f t="shared" si="197"/>
        <v>54.500000000000007</v>
      </c>
    </row>
    <row r="4184" spans="1:14">
      <c r="A4184" s="33">
        <v>41423</v>
      </c>
      <c r="B4184" s="29">
        <v>2879</v>
      </c>
      <c r="C4184">
        <v>47</v>
      </c>
      <c r="D4184" s="34" t="s">
        <v>169</v>
      </c>
      <c r="E4184" s="34" t="s">
        <v>172</v>
      </c>
      <c r="F4184" s="35">
        <v>28.95</v>
      </c>
      <c r="G4184" s="36">
        <v>0</v>
      </c>
      <c r="H4184" s="35">
        <v>28.95</v>
      </c>
      <c r="I4184" s="35">
        <v>8.86</v>
      </c>
      <c r="J4184">
        <v>9</v>
      </c>
      <c r="K4184">
        <v>3011</v>
      </c>
      <c r="L4184" s="37">
        <f t="shared" si="195"/>
        <v>260.55</v>
      </c>
      <c r="M4184" s="35">
        <f t="shared" si="196"/>
        <v>0</v>
      </c>
      <c r="N4184" s="35">
        <f t="shared" si="197"/>
        <v>180.81</v>
      </c>
    </row>
    <row r="4185" spans="1:14">
      <c r="A4185" s="33">
        <v>41423</v>
      </c>
      <c r="B4185" s="29">
        <v>2880</v>
      </c>
      <c r="C4185">
        <v>47</v>
      </c>
      <c r="D4185" s="34" t="s">
        <v>167</v>
      </c>
      <c r="E4185" s="34" t="s">
        <v>172</v>
      </c>
      <c r="F4185" s="35">
        <v>28.95</v>
      </c>
      <c r="G4185" s="36">
        <v>0</v>
      </c>
      <c r="H4185" s="35">
        <v>28.95</v>
      </c>
      <c r="I4185" s="35">
        <v>8.86</v>
      </c>
      <c r="J4185">
        <v>10</v>
      </c>
      <c r="K4185">
        <v>3016</v>
      </c>
      <c r="L4185" s="37">
        <f t="shared" si="195"/>
        <v>289.5</v>
      </c>
      <c r="M4185" s="35">
        <f t="shared" si="196"/>
        <v>0</v>
      </c>
      <c r="N4185" s="35">
        <f t="shared" si="197"/>
        <v>200.9</v>
      </c>
    </row>
    <row r="4186" spans="1:14">
      <c r="A4186" s="33">
        <v>41423</v>
      </c>
      <c r="B4186" s="29">
        <v>2881</v>
      </c>
      <c r="C4186">
        <v>33</v>
      </c>
      <c r="D4186" s="34" t="s">
        <v>167</v>
      </c>
      <c r="E4186" s="34" t="s">
        <v>172</v>
      </c>
      <c r="F4186" s="35">
        <v>19.95</v>
      </c>
      <c r="G4186" s="36">
        <v>0.2</v>
      </c>
      <c r="H4186" s="35">
        <v>15.96</v>
      </c>
      <c r="I4186" s="35">
        <v>9.7799999999999994</v>
      </c>
      <c r="J4186">
        <v>8</v>
      </c>
      <c r="K4186">
        <v>3018</v>
      </c>
      <c r="L4186" s="37">
        <f t="shared" si="195"/>
        <v>127.68</v>
      </c>
      <c r="M4186" s="35">
        <f t="shared" si="196"/>
        <v>3.9899999999999984</v>
      </c>
      <c r="N4186" s="35">
        <f t="shared" si="197"/>
        <v>49.440000000000012</v>
      </c>
    </row>
    <row r="4187" spans="1:14">
      <c r="A4187" s="33">
        <v>41423</v>
      </c>
      <c r="B4187" s="29">
        <v>2882</v>
      </c>
      <c r="C4187">
        <v>50</v>
      </c>
      <c r="D4187" s="34" t="s">
        <v>169</v>
      </c>
      <c r="E4187" s="34" t="s">
        <v>172</v>
      </c>
      <c r="F4187" s="35">
        <v>24.95</v>
      </c>
      <c r="G4187" s="36">
        <v>0</v>
      </c>
      <c r="H4187" s="35">
        <v>24.95</v>
      </c>
      <c r="I4187" s="35">
        <v>12.14</v>
      </c>
      <c r="J4187">
        <v>2</v>
      </c>
      <c r="K4187">
        <v>3032</v>
      </c>
      <c r="L4187" s="37">
        <f t="shared" si="195"/>
        <v>49.9</v>
      </c>
      <c r="M4187" s="35">
        <f t="shared" si="196"/>
        <v>0</v>
      </c>
      <c r="N4187" s="35">
        <f t="shared" si="197"/>
        <v>25.619999999999997</v>
      </c>
    </row>
    <row r="4188" spans="1:14">
      <c r="A4188" s="33">
        <v>41423</v>
      </c>
      <c r="B4188" s="29">
        <v>2883</v>
      </c>
      <c r="C4188">
        <v>1</v>
      </c>
      <c r="D4188" s="34" t="s">
        <v>167</v>
      </c>
      <c r="E4188" s="34" t="s">
        <v>172</v>
      </c>
      <c r="F4188" s="35">
        <v>43.95</v>
      </c>
      <c r="G4188" s="36">
        <v>0</v>
      </c>
      <c r="H4188" s="35">
        <v>43.95</v>
      </c>
      <c r="I4188" s="35">
        <v>25.6</v>
      </c>
      <c r="J4188">
        <v>3</v>
      </c>
      <c r="K4188">
        <v>3032</v>
      </c>
      <c r="L4188" s="37">
        <f t="shared" si="195"/>
        <v>131.85000000000002</v>
      </c>
      <c r="M4188" s="35">
        <f t="shared" si="196"/>
        <v>0</v>
      </c>
      <c r="N4188" s="35">
        <f t="shared" si="197"/>
        <v>55.050000000000004</v>
      </c>
    </row>
    <row r="4189" spans="1:14">
      <c r="A4189" s="33">
        <v>41423</v>
      </c>
      <c r="B4189" s="29">
        <v>2884</v>
      </c>
      <c r="C4189">
        <v>32</v>
      </c>
      <c r="D4189" s="34" t="s">
        <v>169</v>
      </c>
      <c r="E4189" s="34" t="s">
        <v>172</v>
      </c>
      <c r="F4189" s="35">
        <v>22.95</v>
      </c>
      <c r="G4189" s="36">
        <v>0</v>
      </c>
      <c r="H4189" s="35">
        <v>22.95</v>
      </c>
      <c r="I4189" s="35">
        <v>11.78</v>
      </c>
      <c r="J4189">
        <v>19</v>
      </c>
      <c r="K4189">
        <v>3016</v>
      </c>
      <c r="L4189" s="37">
        <f t="shared" si="195"/>
        <v>436.05</v>
      </c>
      <c r="M4189" s="35">
        <f t="shared" si="196"/>
        <v>0</v>
      </c>
      <c r="N4189" s="35">
        <f t="shared" si="197"/>
        <v>212.23</v>
      </c>
    </row>
    <row r="4190" spans="1:14">
      <c r="A4190" s="33">
        <v>41423</v>
      </c>
      <c r="B4190" s="29">
        <v>2885</v>
      </c>
      <c r="C4190">
        <v>11</v>
      </c>
      <c r="D4190" s="34" t="s">
        <v>167</v>
      </c>
      <c r="E4190" s="34" t="s">
        <v>172</v>
      </c>
      <c r="F4190" s="35">
        <v>65.95</v>
      </c>
      <c r="G4190" s="36">
        <v>0</v>
      </c>
      <c r="H4190" s="35">
        <v>65.95</v>
      </c>
      <c r="I4190" s="35">
        <v>37.97</v>
      </c>
      <c r="J4190">
        <v>8</v>
      </c>
      <c r="K4190">
        <v>3012</v>
      </c>
      <c r="L4190" s="37">
        <f t="shared" si="195"/>
        <v>527.6</v>
      </c>
      <c r="M4190" s="35">
        <f t="shared" si="196"/>
        <v>0</v>
      </c>
      <c r="N4190" s="35">
        <f t="shared" si="197"/>
        <v>223.84000000000003</v>
      </c>
    </row>
    <row r="4191" spans="1:14">
      <c r="A4191" s="33">
        <v>41423</v>
      </c>
      <c r="B4191" s="29">
        <v>2885</v>
      </c>
      <c r="C4191">
        <v>3</v>
      </c>
      <c r="D4191" s="34" t="s">
        <v>167</v>
      </c>
      <c r="E4191" s="34" t="s">
        <v>172</v>
      </c>
      <c r="F4191" s="35">
        <v>59.95</v>
      </c>
      <c r="G4191" s="36">
        <v>0</v>
      </c>
      <c r="H4191" s="35">
        <v>59.95</v>
      </c>
      <c r="I4191" s="35">
        <v>28.73</v>
      </c>
      <c r="J4191">
        <v>6</v>
      </c>
      <c r="K4191">
        <v>3012</v>
      </c>
      <c r="L4191" s="37">
        <f t="shared" si="195"/>
        <v>359.70000000000005</v>
      </c>
      <c r="M4191" s="35">
        <f t="shared" si="196"/>
        <v>0</v>
      </c>
      <c r="N4191" s="35">
        <f t="shared" si="197"/>
        <v>187.32000000000002</v>
      </c>
    </row>
    <row r="4192" spans="1:14">
      <c r="A4192" s="33">
        <v>41423</v>
      </c>
      <c r="B4192" s="29">
        <v>2885</v>
      </c>
      <c r="C4192">
        <v>2</v>
      </c>
      <c r="D4192" s="34" t="s">
        <v>167</v>
      </c>
      <c r="E4192" s="34" t="s">
        <v>172</v>
      </c>
      <c r="F4192" s="35">
        <v>44.95</v>
      </c>
      <c r="G4192" s="36">
        <v>0</v>
      </c>
      <c r="H4192" s="35">
        <v>44.95</v>
      </c>
      <c r="I4192" s="35">
        <v>27.95</v>
      </c>
      <c r="J4192">
        <v>6</v>
      </c>
      <c r="K4192">
        <v>3012</v>
      </c>
      <c r="L4192" s="37">
        <f t="shared" si="195"/>
        <v>269.70000000000005</v>
      </c>
      <c r="M4192" s="35">
        <f t="shared" si="196"/>
        <v>0</v>
      </c>
      <c r="N4192" s="35">
        <f t="shared" si="197"/>
        <v>102.00000000000003</v>
      </c>
    </row>
    <row r="4193" spans="1:14">
      <c r="A4193" s="33">
        <v>41424</v>
      </c>
      <c r="B4193" s="29">
        <v>2886</v>
      </c>
      <c r="C4193">
        <v>35</v>
      </c>
      <c r="D4193" s="34" t="s">
        <v>173</v>
      </c>
      <c r="E4193" s="34" t="s">
        <v>172</v>
      </c>
      <c r="F4193" s="35">
        <v>0.95</v>
      </c>
      <c r="G4193" s="36">
        <v>0</v>
      </c>
      <c r="H4193" s="35">
        <v>0.95</v>
      </c>
      <c r="I4193" s="35">
        <v>0.47</v>
      </c>
      <c r="J4193">
        <v>20</v>
      </c>
      <c r="K4193">
        <v>3033</v>
      </c>
      <c r="L4193" s="37">
        <f t="shared" si="195"/>
        <v>19</v>
      </c>
      <c r="M4193" s="35">
        <f t="shared" si="196"/>
        <v>0</v>
      </c>
      <c r="N4193" s="35">
        <f t="shared" si="197"/>
        <v>9.6</v>
      </c>
    </row>
    <row r="4194" spans="1:14">
      <c r="A4194" s="33">
        <v>41424</v>
      </c>
      <c r="B4194" s="29">
        <v>2886</v>
      </c>
      <c r="C4194">
        <v>42</v>
      </c>
      <c r="D4194" s="34" t="s">
        <v>173</v>
      </c>
      <c r="E4194" s="34" t="s">
        <v>172</v>
      </c>
      <c r="F4194" s="35">
        <v>35.950000000000003</v>
      </c>
      <c r="G4194" s="36">
        <v>0</v>
      </c>
      <c r="H4194" s="35">
        <v>35.950000000000003</v>
      </c>
      <c r="I4194" s="35">
        <v>20.25</v>
      </c>
      <c r="J4194">
        <v>2</v>
      </c>
      <c r="K4194">
        <v>3033</v>
      </c>
      <c r="L4194" s="37">
        <f t="shared" si="195"/>
        <v>71.900000000000006</v>
      </c>
      <c r="M4194" s="35">
        <f t="shared" si="196"/>
        <v>0</v>
      </c>
      <c r="N4194" s="35">
        <f t="shared" si="197"/>
        <v>31.400000000000006</v>
      </c>
    </row>
    <row r="4195" spans="1:14">
      <c r="A4195" s="33">
        <v>41424</v>
      </c>
      <c r="B4195" s="29">
        <v>2887</v>
      </c>
      <c r="C4195">
        <v>16</v>
      </c>
      <c r="D4195" s="34" t="s">
        <v>170</v>
      </c>
      <c r="E4195" s="34" t="s">
        <v>172</v>
      </c>
      <c r="F4195" s="35">
        <v>27.95</v>
      </c>
      <c r="G4195" s="36">
        <v>0.1</v>
      </c>
      <c r="H4195" s="35">
        <v>25.16</v>
      </c>
      <c r="I4195" s="35">
        <v>15.85</v>
      </c>
      <c r="J4195">
        <v>4</v>
      </c>
      <c r="K4195">
        <v>3027</v>
      </c>
      <c r="L4195" s="37">
        <f t="shared" si="195"/>
        <v>100.64</v>
      </c>
      <c r="M4195" s="35">
        <f t="shared" si="196"/>
        <v>2.7899999999999991</v>
      </c>
      <c r="N4195" s="35">
        <f t="shared" si="197"/>
        <v>37.24</v>
      </c>
    </row>
    <row r="4196" spans="1:14">
      <c r="A4196" s="33">
        <v>41424</v>
      </c>
      <c r="B4196" s="29">
        <v>2888</v>
      </c>
      <c r="C4196">
        <v>12</v>
      </c>
      <c r="D4196" s="34" t="s">
        <v>173</v>
      </c>
      <c r="E4196" s="34" t="s">
        <v>172</v>
      </c>
      <c r="F4196" s="35">
        <v>47.95</v>
      </c>
      <c r="G4196" s="36">
        <v>0</v>
      </c>
      <c r="H4196" s="35">
        <v>47.95</v>
      </c>
      <c r="I4196" s="35">
        <v>20.7</v>
      </c>
      <c r="J4196">
        <v>2</v>
      </c>
      <c r="K4196">
        <v>3024</v>
      </c>
      <c r="L4196" s="37">
        <f t="shared" si="195"/>
        <v>95.9</v>
      </c>
      <c r="M4196" s="35">
        <f t="shared" si="196"/>
        <v>0</v>
      </c>
      <c r="N4196" s="35">
        <f t="shared" si="197"/>
        <v>54.500000000000007</v>
      </c>
    </row>
    <row r="4197" spans="1:14">
      <c r="A4197" s="33">
        <v>41424</v>
      </c>
      <c r="B4197" s="29">
        <v>2889</v>
      </c>
      <c r="C4197">
        <v>15</v>
      </c>
      <c r="D4197" s="34" t="s">
        <v>170</v>
      </c>
      <c r="E4197" s="34" t="s">
        <v>172</v>
      </c>
      <c r="F4197" s="35">
        <v>28.95</v>
      </c>
      <c r="G4197" s="36">
        <v>0</v>
      </c>
      <c r="H4197" s="35">
        <v>28.95</v>
      </c>
      <c r="I4197" s="35">
        <v>17.53</v>
      </c>
      <c r="J4197">
        <v>23</v>
      </c>
      <c r="K4197">
        <v>3018</v>
      </c>
      <c r="L4197" s="37">
        <f t="shared" si="195"/>
        <v>665.85</v>
      </c>
      <c r="M4197" s="35">
        <f t="shared" si="196"/>
        <v>0</v>
      </c>
      <c r="N4197" s="35">
        <f t="shared" si="197"/>
        <v>262.65999999999997</v>
      </c>
    </row>
    <row r="4198" spans="1:14">
      <c r="A4198" s="33">
        <v>41424</v>
      </c>
      <c r="B4198" s="29">
        <v>2889</v>
      </c>
      <c r="C4198">
        <v>41</v>
      </c>
      <c r="D4198" s="34" t="s">
        <v>170</v>
      </c>
      <c r="E4198" s="34" t="s">
        <v>172</v>
      </c>
      <c r="F4198" s="35">
        <v>18.95</v>
      </c>
      <c r="G4198" s="36">
        <v>0</v>
      </c>
      <c r="H4198" s="35">
        <v>18.95</v>
      </c>
      <c r="I4198" s="35">
        <v>9.98</v>
      </c>
      <c r="J4198">
        <v>13</v>
      </c>
      <c r="K4198">
        <v>3018</v>
      </c>
      <c r="L4198" s="37">
        <f t="shared" si="195"/>
        <v>246.35</v>
      </c>
      <c r="M4198" s="35">
        <f t="shared" si="196"/>
        <v>0</v>
      </c>
      <c r="N4198" s="35">
        <f t="shared" si="197"/>
        <v>116.60999999999999</v>
      </c>
    </row>
    <row r="4199" spans="1:14">
      <c r="A4199" s="33">
        <v>41424</v>
      </c>
      <c r="B4199" s="29">
        <v>2890</v>
      </c>
      <c r="C4199">
        <v>27</v>
      </c>
      <c r="D4199" s="34" t="s">
        <v>173</v>
      </c>
      <c r="E4199" s="34" t="s">
        <v>172</v>
      </c>
      <c r="F4199" s="35">
        <v>4.95</v>
      </c>
      <c r="G4199" s="36">
        <v>0</v>
      </c>
      <c r="H4199" s="35">
        <v>4.95</v>
      </c>
      <c r="I4199" s="35">
        <v>1.82</v>
      </c>
      <c r="J4199">
        <v>2</v>
      </c>
      <c r="K4199">
        <v>3010</v>
      </c>
      <c r="L4199" s="37">
        <f t="shared" si="195"/>
        <v>9.9</v>
      </c>
      <c r="M4199" s="35">
        <f t="shared" si="196"/>
        <v>0</v>
      </c>
      <c r="N4199" s="35">
        <f t="shared" si="197"/>
        <v>6.26</v>
      </c>
    </row>
    <row r="4200" spans="1:14">
      <c r="A4200" s="33">
        <v>41424</v>
      </c>
      <c r="B4200" s="29">
        <v>2890</v>
      </c>
      <c r="C4200">
        <v>36</v>
      </c>
      <c r="D4200" s="34" t="s">
        <v>173</v>
      </c>
      <c r="E4200" s="34" t="s">
        <v>172</v>
      </c>
      <c r="F4200" s="35">
        <v>26.95</v>
      </c>
      <c r="G4200" s="36">
        <v>0.1</v>
      </c>
      <c r="H4200" s="35">
        <v>24.26</v>
      </c>
      <c r="I4200" s="35">
        <v>12.53</v>
      </c>
      <c r="J4200">
        <v>15</v>
      </c>
      <c r="K4200">
        <v>3010</v>
      </c>
      <c r="L4200" s="37">
        <f t="shared" si="195"/>
        <v>363.90000000000003</v>
      </c>
      <c r="M4200" s="35">
        <f t="shared" si="196"/>
        <v>2.6899999999999977</v>
      </c>
      <c r="N4200" s="35">
        <f t="shared" si="197"/>
        <v>175.95000000000005</v>
      </c>
    </row>
    <row r="4201" spans="1:14">
      <c r="A4201" s="33">
        <v>41424</v>
      </c>
      <c r="B4201" s="29">
        <v>2891</v>
      </c>
      <c r="C4201">
        <v>49</v>
      </c>
      <c r="D4201" s="34" t="s">
        <v>170</v>
      </c>
      <c r="E4201" s="34" t="s">
        <v>172</v>
      </c>
      <c r="F4201" s="35">
        <v>63.95</v>
      </c>
      <c r="G4201" s="36">
        <v>0</v>
      </c>
      <c r="H4201" s="35">
        <v>63.95</v>
      </c>
      <c r="I4201" s="35">
        <v>27.1</v>
      </c>
      <c r="J4201">
        <v>2</v>
      </c>
      <c r="K4201">
        <v>3021</v>
      </c>
      <c r="L4201" s="37">
        <f t="shared" si="195"/>
        <v>127.9</v>
      </c>
      <c r="M4201" s="35">
        <f t="shared" si="196"/>
        <v>0</v>
      </c>
      <c r="N4201" s="35">
        <f t="shared" si="197"/>
        <v>73.7</v>
      </c>
    </row>
    <row r="4202" spans="1:14">
      <c r="A4202" s="33">
        <v>41424</v>
      </c>
      <c r="B4202" s="29">
        <v>2892</v>
      </c>
      <c r="C4202">
        <v>42</v>
      </c>
      <c r="D4202" s="34" t="s">
        <v>170</v>
      </c>
      <c r="E4202" s="34" t="s">
        <v>172</v>
      </c>
      <c r="F4202" s="35">
        <v>35.950000000000003</v>
      </c>
      <c r="G4202" s="36">
        <v>0</v>
      </c>
      <c r="H4202" s="35">
        <v>35.950000000000003</v>
      </c>
      <c r="I4202" s="35">
        <v>20.25</v>
      </c>
      <c r="J4202">
        <v>1</v>
      </c>
      <c r="K4202">
        <v>3016</v>
      </c>
      <c r="L4202" s="37">
        <f t="shared" si="195"/>
        <v>35.950000000000003</v>
      </c>
      <c r="M4202" s="35">
        <f t="shared" si="196"/>
        <v>0</v>
      </c>
      <c r="N4202" s="35">
        <f t="shared" si="197"/>
        <v>15.700000000000003</v>
      </c>
    </row>
    <row r="4203" spans="1:14">
      <c r="A4203" s="33">
        <v>41425</v>
      </c>
      <c r="B4203" s="29">
        <v>2893</v>
      </c>
      <c r="C4203">
        <v>20</v>
      </c>
      <c r="D4203" s="34" t="s">
        <v>170</v>
      </c>
      <c r="E4203" s="34" t="s">
        <v>172</v>
      </c>
      <c r="F4203" s="35">
        <v>16.95</v>
      </c>
      <c r="G4203" s="36">
        <v>0</v>
      </c>
      <c r="H4203" s="35">
        <v>16.95</v>
      </c>
      <c r="I4203" s="35">
        <v>6.76</v>
      </c>
      <c r="J4203">
        <v>5</v>
      </c>
      <c r="K4203">
        <v>3016</v>
      </c>
      <c r="L4203" s="37">
        <f t="shared" si="195"/>
        <v>84.75</v>
      </c>
      <c r="M4203" s="35">
        <f t="shared" si="196"/>
        <v>0</v>
      </c>
      <c r="N4203" s="35">
        <f t="shared" si="197"/>
        <v>50.949999999999996</v>
      </c>
    </row>
    <row r="4204" spans="1:14">
      <c r="A4204" s="33">
        <v>41425</v>
      </c>
      <c r="B4204" s="29">
        <v>2893</v>
      </c>
      <c r="C4204">
        <v>17</v>
      </c>
      <c r="D4204" s="34" t="s">
        <v>170</v>
      </c>
      <c r="E4204" s="34" t="s">
        <v>172</v>
      </c>
      <c r="F4204" s="35">
        <v>49.95</v>
      </c>
      <c r="G4204" s="36">
        <v>0.1</v>
      </c>
      <c r="H4204" s="35">
        <v>44.96</v>
      </c>
      <c r="I4204" s="35">
        <v>23.93</v>
      </c>
      <c r="J4204">
        <v>8</v>
      </c>
      <c r="K4204">
        <v>3016</v>
      </c>
      <c r="L4204" s="37">
        <f t="shared" si="195"/>
        <v>359.68</v>
      </c>
      <c r="M4204" s="35">
        <f t="shared" si="196"/>
        <v>4.990000000000002</v>
      </c>
      <c r="N4204" s="35">
        <f t="shared" si="197"/>
        <v>168.24</v>
      </c>
    </row>
    <row r="4205" spans="1:14">
      <c r="A4205" s="33">
        <v>41425</v>
      </c>
      <c r="B4205" s="29">
        <v>2894</v>
      </c>
      <c r="C4205">
        <v>7</v>
      </c>
      <c r="D4205" s="34" t="s">
        <v>169</v>
      </c>
      <c r="E4205" s="34" t="s">
        <v>172</v>
      </c>
      <c r="F4205" s="35">
        <v>20.95</v>
      </c>
      <c r="G4205" s="36">
        <v>0.2</v>
      </c>
      <c r="H4205" s="35">
        <v>16.760000000000002</v>
      </c>
      <c r="I4205" s="35">
        <v>10.039999999999999</v>
      </c>
      <c r="J4205">
        <v>10</v>
      </c>
      <c r="K4205">
        <v>3013</v>
      </c>
      <c r="L4205" s="37">
        <f t="shared" si="195"/>
        <v>167.60000000000002</v>
      </c>
      <c r="M4205" s="35">
        <f t="shared" si="196"/>
        <v>4.1899999999999977</v>
      </c>
      <c r="N4205" s="35">
        <f t="shared" si="197"/>
        <v>67.200000000000017</v>
      </c>
    </row>
    <row r="4206" spans="1:14">
      <c r="A4206" s="33">
        <v>41425</v>
      </c>
      <c r="B4206" s="29">
        <v>2895</v>
      </c>
      <c r="C4206">
        <v>28</v>
      </c>
      <c r="D4206" s="34" t="s">
        <v>170</v>
      </c>
      <c r="E4206" s="34" t="s">
        <v>172</v>
      </c>
      <c r="F4206" s="35">
        <v>0.95</v>
      </c>
      <c r="G4206" s="36">
        <v>0.1</v>
      </c>
      <c r="H4206" s="35">
        <v>0.86</v>
      </c>
      <c r="I4206" s="35">
        <v>0.5</v>
      </c>
      <c r="J4206">
        <v>24</v>
      </c>
      <c r="K4206">
        <v>3019</v>
      </c>
      <c r="L4206" s="37">
        <f t="shared" si="195"/>
        <v>20.64</v>
      </c>
      <c r="M4206" s="35">
        <f t="shared" si="196"/>
        <v>8.9999999999999969E-2</v>
      </c>
      <c r="N4206" s="35">
        <f t="shared" si="197"/>
        <v>8.64</v>
      </c>
    </row>
    <row r="4207" spans="1:14">
      <c r="A4207" s="33">
        <v>41425</v>
      </c>
      <c r="B4207" s="29">
        <v>2896</v>
      </c>
      <c r="C4207">
        <v>24</v>
      </c>
      <c r="D4207" s="34" t="s">
        <v>170</v>
      </c>
      <c r="E4207" s="34" t="s">
        <v>172</v>
      </c>
      <c r="F4207" s="35">
        <v>27.95</v>
      </c>
      <c r="G4207" s="36">
        <v>0.1</v>
      </c>
      <c r="H4207" s="35">
        <v>25.16</v>
      </c>
      <c r="I4207" s="35">
        <v>16.8</v>
      </c>
      <c r="J4207">
        <v>19</v>
      </c>
      <c r="K4207">
        <v>3011</v>
      </c>
      <c r="L4207" s="37">
        <f t="shared" si="195"/>
        <v>478.04</v>
      </c>
      <c r="M4207" s="35">
        <f t="shared" si="196"/>
        <v>2.7899999999999991</v>
      </c>
      <c r="N4207" s="35">
        <f t="shared" si="197"/>
        <v>158.83999999999997</v>
      </c>
    </row>
    <row r="4208" spans="1:14">
      <c r="A4208" s="33">
        <v>41425</v>
      </c>
      <c r="B4208" s="29">
        <v>2897</v>
      </c>
      <c r="C4208">
        <v>24</v>
      </c>
      <c r="D4208" s="34" t="s">
        <v>169</v>
      </c>
      <c r="E4208" s="34" t="s">
        <v>172</v>
      </c>
      <c r="F4208" s="35">
        <v>27.95</v>
      </c>
      <c r="G4208" s="36">
        <v>0</v>
      </c>
      <c r="H4208" s="35">
        <v>27.95</v>
      </c>
      <c r="I4208" s="35">
        <v>16.8</v>
      </c>
      <c r="J4208">
        <v>11</v>
      </c>
      <c r="K4208">
        <v>3024</v>
      </c>
      <c r="L4208" s="37">
        <f t="shared" si="195"/>
        <v>307.45</v>
      </c>
      <c r="M4208" s="35">
        <f t="shared" si="196"/>
        <v>0</v>
      </c>
      <c r="N4208" s="35">
        <f t="shared" si="197"/>
        <v>122.64999999999998</v>
      </c>
    </row>
    <row r="4209" spans="1:14">
      <c r="A4209" s="33">
        <v>41425</v>
      </c>
      <c r="B4209" s="29">
        <v>2898</v>
      </c>
      <c r="C4209">
        <v>35</v>
      </c>
      <c r="D4209" s="34" t="s">
        <v>170</v>
      </c>
      <c r="E4209" s="34" t="s">
        <v>172</v>
      </c>
      <c r="F4209" s="35">
        <v>0.95</v>
      </c>
      <c r="G4209" s="36">
        <v>0</v>
      </c>
      <c r="H4209" s="35">
        <v>0.95</v>
      </c>
      <c r="I4209" s="35">
        <v>0.47</v>
      </c>
      <c r="J4209">
        <v>21</v>
      </c>
      <c r="K4209">
        <v>3019</v>
      </c>
      <c r="L4209" s="37">
        <f t="shared" si="195"/>
        <v>19.95</v>
      </c>
      <c r="M4209" s="35">
        <f t="shared" si="196"/>
        <v>0</v>
      </c>
      <c r="N4209" s="35">
        <f t="shared" si="197"/>
        <v>10.08</v>
      </c>
    </row>
    <row r="4210" spans="1:14">
      <c r="A4210" s="33">
        <v>41425</v>
      </c>
      <c r="B4210" s="29">
        <v>2899</v>
      </c>
      <c r="C4210">
        <v>7</v>
      </c>
      <c r="D4210" s="34" t="s">
        <v>169</v>
      </c>
      <c r="E4210" s="34" t="s">
        <v>172</v>
      </c>
      <c r="F4210" s="35">
        <v>20.95</v>
      </c>
      <c r="G4210" s="36">
        <v>0</v>
      </c>
      <c r="H4210" s="35">
        <v>20.95</v>
      </c>
      <c r="I4210" s="35">
        <v>10.039999999999999</v>
      </c>
      <c r="J4210">
        <v>14</v>
      </c>
      <c r="K4210">
        <v>3022</v>
      </c>
      <c r="L4210" s="37">
        <f t="shared" si="195"/>
        <v>293.3</v>
      </c>
      <c r="M4210" s="35">
        <f t="shared" si="196"/>
        <v>0</v>
      </c>
      <c r="N4210" s="35">
        <f t="shared" si="197"/>
        <v>152.74</v>
      </c>
    </row>
    <row r="4211" spans="1:14">
      <c r="A4211" s="33">
        <v>41425</v>
      </c>
      <c r="B4211" s="29">
        <v>2900</v>
      </c>
      <c r="C4211">
        <v>50</v>
      </c>
      <c r="D4211" s="34" t="s">
        <v>170</v>
      </c>
      <c r="E4211" s="34" t="s">
        <v>172</v>
      </c>
      <c r="F4211" s="35">
        <v>24.95</v>
      </c>
      <c r="G4211" s="36">
        <v>0</v>
      </c>
      <c r="H4211" s="35">
        <v>24.95</v>
      </c>
      <c r="I4211" s="35">
        <v>12.14</v>
      </c>
      <c r="J4211">
        <v>1</v>
      </c>
      <c r="K4211">
        <v>3033</v>
      </c>
      <c r="L4211" s="37">
        <f t="shared" si="195"/>
        <v>24.95</v>
      </c>
      <c r="M4211" s="35">
        <f t="shared" si="196"/>
        <v>0</v>
      </c>
      <c r="N4211" s="35">
        <f t="shared" si="197"/>
        <v>12.809999999999999</v>
      </c>
    </row>
    <row r="4212" spans="1:14">
      <c r="A4212" s="33">
        <v>41425</v>
      </c>
      <c r="B4212" s="29">
        <v>2901</v>
      </c>
      <c r="C4212">
        <v>21</v>
      </c>
      <c r="D4212" s="34" t="s">
        <v>169</v>
      </c>
      <c r="E4212" s="34" t="s">
        <v>172</v>
      </c>
      <c r="F4212" s="35">
        <v>26.95</v>
      </c>
      <c r="G4212" s="36">
        <v>0</v>
      </c>
      <c r="H4212" s="35">
        <v>26.95</v>
      </c>
      <c r="I4212" s="35">
        <v>12.42</v>
      </c>
      <c r="J4212">
        <v>10</v>
      </c>
      <c r="K4212">
        <v>3033</v>
      </c>
      <c r="L4212" s="37">
        <f t="shared" si="195"/>
        <v>269.5</v>
      </c>
      <c r="M4212" s="35">
        <f t="shared" si="196"/>
        <v>0</v>
      </c>
      <c r="N4212" s="35">
        <f t="shared" si="197"/>
        <v>145.29999999999998</v>
      </c>
    </row>
    <row r="4213" spans="1:14">
      <c r="A4213" s="33">
        <v>41425</v>
      </c>
      <c r="B4213" s="29">
        <v>2901</v>
      </c>
      <c r="C4213">
        <v>22</v>
      </c>
      <c r="D4213" s="34" t="s">
        <v>169</v>
      </c>
      <c r="E4213" s="34" t="s">
        <v>172</v>
      </c>
      <c r="F4213" s="35">
        <v>0.95</v>
      </c>
      <c r="G4213" s="36">
        <v>0</v>
      </c>
      <c r="H4213" s="35">
        <v>0.95</v>
      </c>
      <c r="I4213" s="35">
        <v>0.56999999999999995</v>
      </c>
      <c r="J4213">
        <v>6</v>
      </c>
      <c r="K4213">
        <v>3033</v>
      </c>
      <c r="L4213" s="37">
        <f t="shared" si="195"/>
        <v>5.6999999999999993</v>
      </c>
      <c r="M4213" s="35">
        <f t="shared" si="196"/>
        <v>0</v>
      </c>
      <c r="N4213" s="35">
        <f t="shared" si="197"/>
        <v>2.2800000000000002</v>
      </c>
    </row>
    <row r="4214" spans="1:14">
      <c r="A4214" s="33">
        <v>41425</v>
      </c>
      <c r="B4214" s="29">
        <v>2902</v>
      </c>
      <c r="C4214">
        <v>25</v>
      </c>
      <c r="D4214" s="34" t="s">
        <v>170</v>
      </c>
      <c r="E4214" s="34" t="s">
        <v>172</v>
      </c>
      <c r="F4214" s="35">
        <v>0.95</v>
      </c>
      <c r="G4214" s="36">
        <v>0</v>
      </c>
      <c r="H4214" s="35">
        <v>0.95</v>
      </c>
      <c r="I4214" s="35">
        <v>0.35</v>
      </c>
      <c r="J4214">
        <v>2</v>
      </c>
      <c r="K4214">
        <v>3030</v>
      </c>
      <c r="L4214" s="37">
        <f t="shared" si="195"/>
        <v>1.9</v>
      </c>
      <c r="M4214" s="35">
        <f t="shared" si="196"/>
        <v>0</v>
      </c>
      <c r="N4214" s="35">
        <f t="shared" si="197"/>
        <v>1.2</v>
      </c>
    </row>
    <row r="4215" spans="1:14">
      <c r="A4215" s="33">
        <v>41425</v>
      </c>
      <c r="B4215" s="29">
        <v>2903</v>
      </c>
      <c r="C4215">
        <v>28</v>
      </c>
      <c r="D4215" s="34" t="s">
        <v>169</v>
      </c>
      <c r="E4215" s="34" t="s">
        <v>172</v>
      </c>
      <c r="F4215" s="35">
        <v>0.95</v>
      </c>
      <c r="G4215" s="36">
        <v>0</v>
      </c>
      <c r="H4215" s="35">
        <v>0.95</v>
      </c>
      <c r="I4215" s="35">
        <v>0.5</v>
      </c>
      <c r="J4215">
        <v>12</v>
      </c>
      <c r="K4215">
        <v>3028</v>
      </c>
      <c r="L4215" s="37">
        <f t="shared" si="195"/>
        <v>11.399999999999999</v>
      </c>
      <c r="M4215" s="35">
        <f t="shared" si="196"/>
        <v>0</v>
      </c>
      <c r="N4215" s="35">
        <f t="shared" si="197"/>
        <v>5.3999999999999995</v>
      </c>
    </row>
    <row r="4216" spans="1:14">
      <c r="A4216" s="33">
        <v>41425</v>
      </c>
      <c r="B4216" s="29">
        <v>2904</v>
      </c>
      <c r="C4216">
        <v>24</v>
      </c>
      <c r="D4216" s="34" t="s">
        <v>170</v>
      </c>
      <c r="E4216" s="34" t="s">
        <v>172</v>
      </c>
      <c r="F4216" s="35">
        <v>27.95</v>
      </c>
      <c r="G4216" s="36">
        <v>0</v>
      </c>
      <c r="H4216" s="35">
        <v>27.95</v>
      </c>
      <c r="I4216" s="35">
        <v>16.8</v>
      </c>
      <c r="J4216">
        <v>19</v>
      </c>
      <c r="K4216">
        <v>3011</v>
      </c>
      <c r="L4216" s="37">
        <f t="shared" si="195"/>
        <v>531.04999999999995</v>
      </c>
      <c r="M4216" s="35">
        <f t="shared" si="196"/>
        <v>0</v>
      </c>
      <c r="N4216" s="35">
        <f t="shared" si="197"/>
        <v>211.84999999999997</v>
      </c>
    </row>
    <row r="4217" spans="1:14">
      <c r="A4217" s="33">
        <v>41425</v>
      </c>
      <c r="B4217" s="29">
        <v>2904</v>
      </c>
      <c r="C4217">
        <v>3</v>
      </c>
      <c r="D4217" s="34" t="s">
        <v>170</v>
      </c>
      <c r="E4217" s="34" t="s">
        <v>172</v>
      </c>
      <c r="F4217" s="35">
        <v>59.95</v>
      </c>
      <c r="G4217" s="36">
        <v>0</v>
      </c>
      <c r="H4217" s="35">
        <v>59.95</v>
      </c>
      <c r="I4217" s="35">
        <v>28.73</v>
      </c>
      <c r="J4217">
        <v>8</v>
      </c>
      <c r="K4217">
        <v>3011</v>
      </c>
      <c r="L4217" s="37">
        <f t="shared" si="195"/>
        <v>479.6</v>
      </c>
      <c r="M4217" s="35">
        <f t="shared" si="196"/>
        <v>0</v>
      </c>
      <c r="N4217" s="35">
        <f t="shared" si="197"/>
        <v>249.76000000000002</v>
      </c>
    </row>
    <row r="4218" spans="1:14">
      <c r="A4218" s="33">
        <v>41425</v>
      </c>
      <c r="B4218" s="29">
        <v>2905</v>
      </c>
      <c r="C4218">
        <v>18</v>
      </c>
      <c r="D4218" s="34" t="s">
        <v>169</v>
      </c>
      <c r="E4218" s="34" t="s">
        <v>172</v>
      </c>
      <c r="F4218" s="35">
        <v>54.95</v>
      </c>
      <c r="G4218" s="36">
        <v>0</v>
      </c>
      <c r="H4218" s="35">
        <v>54.95</v>
      </c>
      <c r="I4218" s="35">
        <v>26.65</v>
      </c>
      <c r="J4218">
        <v>8</v>
      </c>
      <c r="K4218">
        <v>3012</v>
      </c>
      <c r="L4218" s="37">
        <f t="shared" si="195"/>
        <v>439.6</v>
      </c>
      <c r="M4218" s="35">
        <f t="shared" si="196"/>
        <v>0</v>
      </c>
      <c r="N4218" s="35">
        <f t="shared" si="197"/>
        <v>226.40000000000003</v>
      </c>
    </row>
    <row r="4219" spans="1:14">
      <c r="A4219" s="33">
        <v>41425</v>
      </c>
      <c r="B4219" s="29">
        <v>2905</v>
      </c>
      <c r="C4219">
        <v>24</v>
      </c>
      <c r="D4219" s="34" t="s">
        <v>169</v>
      </c>
      <c r="E4219" s="34" t="s">
        <v>172</v>
      </c>
      <c r="F4219" s="35">
        <v>27.95</v>
      </c>
      <c r="G4219" s="36">
        <v>0</v>
      </c>
      <c r="H4219" s="35">
        <v>27.95</v>
      </c>
      <c r="I4219" s="35">
        <v>16.8</v>
      </c>
      <c r="J4219">
        <v>26</v>
      </c>
      <c r="K4219">
        <v>3012</v>
      </c>
      <c r="L4219" s="37">
        <f t="shared" si="195"/>
        <v>726.69999999999993</v>
      </c>
      <c r="M4219" s="35">
        <f t="shared" si="196"/>
        <v>0</v>
      </c>
      <c r="N4219" s="35">
        <f t="shared" si="197"/>
        <v>289.89999999999998</v>
      </c>
    </row>
    <row r="4220" spans="1:14">
      <c r="A4220" s="33">
        <v>41425</v>
      </c>
      <c r="B4220" s="29">
        <v>2906</v>
      </c>
      <c r="C4220">
        <v>14</v>
      </c>
      <c r="D4220" s="34" t="s">
        <v>170</v>
      </c>
      <c r="E4220" s="34" t="s">
        <v>172</v>
      </c>
      <c r="F4220" s="35">
        <v>31.95</v>
      </c>
      <c r="G4220" s="36">
        <v>0.1</v>
      </c>
      <c r="H4220" s="35">
        <v>28.76</v>
      </c>
      <c r="I4220" s="35">
        <v>17.38</v>
      </c>
      <c r="J4220">
        <v>2</v>
      </c>
      <c r="K4220">
        <v>3014</v>
      </c>
      <c r="L4220" s="37">
        <f t="shared" si="195"/>
        <v>57.52</v>
      </c>
      <c r="M4220" s="35">
        <f t="shared" si="196"/>
        <v>3.1899999999999977</v>
      </c>
      <c r="N4220" s="35">
        <f t="shared" si="197"/>
        <v>22.760000000000005</v>
      </c>
    </row>
    <row r="4221" spans="1:14">
      <c r="A4221" s="33">
        <v>41425</v>
      </c>
      <c r="B4221" s="29">
        <v>2906</v>
      </c>
      <c r="C4221">
        <v>30</v>
      </c>
      <c r="D4221" s="34" t="s">
        <v>170</v>
      </c>
      <c r="E4221" s="34" t="s">
        <v>172</v>
      </c>
      <c r="F4221" s="35">
        <v>10.95</v>
      </c>
      <c r="G4221" s="36">
        <v>0</v>
      </c>
      <c r="H4221" s="35">
        <v>10.95</v>
      </c>
      <c r="I4221" s="35">
        <v>4.8</v>
      </c>
      <c r="J4221">
        <v>14</v>
      </c>
      <c r="K4221">
        <v>3014</v>
      </c>
      <c r="L4221" s="37">
        <f t="shared" si="195"/>
        <v>153.29999999999998</v>
      </c>
      <c r="M4221" s="35">
        <f t="shared" si="196"/>
        <v>0</v>
      </c>
      <c r="N4221" s="35">
        <f t="shared" si="197"/>
        <v>86.1</v>
      </c>
    </row>
    <row r="4222" spans="1:14">
      <c r="A4222" s="33">
        <v>41425</v>
      </c>
      <c r="B4222" s="29">
        <v>2907</v>
      </c>
      <c r="C4222">
        <v>18</v>
      </c>
      <c r="D4222" s="34" t="s">
        <v>169</v>
      </c>
      <c r="E4222" s="34" t="s">
        <v>172</v>
      </c>
      <c r="F4222" s="35">
        <v>54.95</v>
      </c>
      <c r="G4222" s="36">
        <v>0</v>
      </c>
      <c r="H4222" s="35">
        <v>54.95</v>
      </c>
      <c r="I4222" s="35">
        <v>26.65</v>
      </c>
      <c r="J4222">
        <v>12</v>
      </c>
      <c r="K4222">
        <v>3029</v>
      </c>
      <c r="L4222" s="37">
        <f t="shared" si="195"/>
        <v>659.40000000000009</v>
      </c>
      <c r="M4222" s="35">
        <f t="shared" si="196"/>
        <v>0</v>
      </c>
      <c r="N4222" s="35">
        <f t="shared" si="197"/>
        <v>339.6</v>
      </c>
    </row>
    <row r="4223" spans="1:14">
      <c r="A4223" s="33">
        <v>41425</v>
      </c>
      <c r="B4223" s="29">
        <v>2907</v>
      </c>
      <c r="C4223">
        <v>4</v>
      </c>
      <c r="D4223" s="34" t="s">
        <v>169</v>
      </c>
      <c r="E4223" s="34" t="s">
        <v>172</v>
      </c>
      <c r="F4223" s="35">
        <v>73.95</v>
      </c>
      <c r="G4223" s="36">
        <v>0</v>
      </c>
      <c r="H4223" s="35">
        <v>73.95</v>
      </c>
      <c r="I4223" s="35">
        <v>38.86</v>
      </c>
      <c r="J4223">
        <v>1</v>
      </c>
      <c r="K4223">
        <v>3029</v>
      </c>
      <c r="L4223" s="37">
        <f t="shared" si="195"/>
        <v>73.95</v>
      </c>
      <c r="M4223" s="35">
        <f t="shared" si="196"/>
        <v>0</v>
      </c>
      <c r="N4223" s="35">
        <f t="shared" si="197"/>
        <v>35.090000000000003</v>
      </c>
    </row>
    <row r="4224" spans="1:14">
      <c r="A4224" s="33">
        <v>41425</v>
      </c>
      <c r="B4224" s="29">
        <v>2908</v>
      </c>
      <c r="C4224">
        <v>4</v>
      </c>
      <c r="D4224" s="34" t="s">
        <v>170</v>
      </c>
      <c r="E4224" s="34" t="s">
        <v>172</v>
      </c>
      <c r="F4224" s="35">
        <v>73.95</v>
      </c>
      <c r="G4224" s="36">
        <v>0</v>
      </c>
      <c r="H4224" s="35">
        <v>73.95</v>
      </c>
      <c r="I4224" s="35">
        <v>38.86</v>
      </c>
      <c r="J4224">
        <v>1</v>
      </c>
      <c r="K4224">
        <v>3017</v>
      </c>
      <c r="L4224" s="37">
        <f t="shared" si="195"/>
        <v>73.95</v>
      </c>
      <c r="M4224" s="35">
        <f t="shared" si="196"/>
        <v>0</v>
      </c>
      <c r="N4224" s="35">
        <f t="shared" si="197"/>
        <v>35.090000000000003</v>
      </c>
    </row>
    <row r="4225" spans="1:14">
      <c r="A4225" s="33">
        <v>41425</v>
      </c>
      <c r="B4225" s="29">
        <v>2909</v>
      </c>
      <c r="C4225">
        <v>26</v>
      </c>
      <c r="D4225" s="34" t="s">
        <v>169</v>
      </c>
      <c r="E4225" s="34" t="s">
        <v>172</v>
      </c>
      <c r="F4225" s="35">
        <v>0.95</v>
      </c>
      <c r="G4225" s="36">
        <v>0</v>
      </c>
      <c r="H4225" s="35">
        <v>0.95</v>
      </c>
      <c r="I4225" s="35">
        <v>0.42</v>
      </c>
      <c r="J4225">
        <v>1</v>
      </c>
      <c r="K4225">
        <v>3028</v>
      </c>
      <c r="L4225" s="37">
        <f t="shared" si="195"/>
        <v>0.95</v>
      </c>
      <c r="M4225" s="35">
        <f t="shared" si="196"/>
        <v>0</v>
      </c>
      <c r="N4225" s="35">
        <f t="shared" si="197"/>
        <v>0.53</v>
      </c>
    </row>
    <row r="4226" spans="1:14">
      <c r="A4226" s="33">
        <v>41425</v>
      </c>
      <c r="B4226" s="29">
        <v>2910</v>
      </c>
      <c r="C4226">
        <v>30</v>
      </c>
      <c r="D4226" s="34" t="s">
        <v>170</v>
      </c>
      <c r="E4226" s="34" t="s">
        <v>172</v>
      </c>
      <c r="F4226" s="35">
        <v>10.95</v>
      </c>
      <c r="G4226" s="36">
        <v>0</v>
      </c>
      <c r="H4226" s="35">
        <v>10.95</v>
      </c>
      <c r="I4226" s="35">
        <v>4.8</v>
      </c>
      <c r="J4226">
        <v>14</v>
      </c>
      <c r="K4226">
        <v>3015</v>
      </c>
      <c r="L4226" s="37">
        <f t="shared" si="195"/>
        <v>153.29999999999998</v>
      </c>
      <c r="M4226" s="35">
        <f t="shared" si="196"/>
        <v>0</v>
      </c>
      <c r="N4226" s="35">
        <f t="shared" si="197"/>
        <v>86.1</v>
      </c>
    </row>
    <row r="4227" spans="1:14">
      <c r="A4227" s="33">
        <v>41425</v>
      </c>
      <c r="B4227" s="29">
        <v>2910</v>
      </c>
      <c r="C4227">
        <v>1</v>
      </c>
      <c r="D4227" s="34" t="s">
        <v>170</v>
      </c>
      <c r="E4227" s="34" t="s">
        <v>172</v>
      </c>
      <c r="F4227" s="35">
        <v>43.95</v>
      </c>
      <c r="G4227" s="36">
        <v>0</v>
      </c>
      <c r="H4227" s="35">
        <v>43.95</v>
      </c>
      <c r="I4227" s="35">
        <v>25.6</v>
      </c>
      <c r="J4227">
        <v>3</v>
      </c>
      <c r="K4227">
        <v>3015</v>
      </c>
      <c r="L4227" s="37">
        <f t="shared" ref="L4227:L4290" si="198">H4227*J4227</f>
        <v>131.85000000000002</v>
      </c>
      <c r="M4227" s="35">
        <f t="shared" ref="M4227:M4290" si="199">F4227-H4227</f>
        <v>0</v>
      </c>
      <c r="N4227" s="35">
        <f t="shared" ref="N4227:N4290" si="200">(H4227-I4227)*J4227</f>
        <v>55.050000000000004</v>
      </c>
    </row>
    <row r="4228" spans="1:14">
      <c r="A4228" s="33">
        <v>41425</v>
      </c>
      <c r="B4228" s="29">
        <v>2910</v>
      </c>
      <c r="C4228">
        <v>18</v>
      </c>
      <c r="D4228" s="34" t="s">
        <v>170</v>
      </c>
      <c r="E4228" s="34" t="s">
        <v>172</v>
      </c>
      <c r="F4228" s="35">
        <v>54.95</v>
      </c>
      <c r="G4228" s="36">
        <v>0</v>
      </c>
      <c r="H4228" s="35">
        <v>54.95</v>
      </c>
      <c r="I4228" s="35">
        <v>26.65</v>
      </c>
      <c r="J4228">
        <v>13</v>
      </c>
      <c r="K4228">
        <v>3015</v>
      </c>
      <c r="L4228" s="37">
        <f t="shared" si="198"/>
        <v>714.35</v>
      </c>
      <c r="M4228" s="35">
        <f t="shared" si="199"/>
        <v>0</v>
      </c>
      <c r="N4228" s="35">
        <f t="shared" si="200"/>
        <v>367.90000000000003</v>
      </c>
    </row>
    <row r="4229" spans="1:14">
      <c r="A4229" s="33">
        <v>41426</v>
      </c>
      <c r="B4229" s="29">
        <v>2911</v>
      </c>
      <c r="C4229">
        <v>42</v>
      </c>
      <c r="D4229" s="34" t="s">
        <v>173</v>
      </c>
      <c r="E4229" s="34" t="s">
        <v>168</v>
      </c>
      <c r="F4229" s="35">
        <v>35.950000000000003</v>
      </c>
      <c r="G4229" s="36">
        <v>0</v>
      </c>
      <c r="H4229" s="35">
        <v>35.950000000000003</v>
      </c>
      <c r="I4229" s="35">
        <v>20.25</v>
      </c>
      <c r="J4229">
        <v>1</v>
      </c>
      <c r="K4229">
        <v>3013</v>
      </c>
      <c r="L4229" s="37">
        <f t="shared" si="198"/>
        <v>35.950000000000003</v>
      </c>
      <c r="M4229" s="35">
        <f t="shared" si="199"/>
        <v>0</v>
      </c>
      <c r="N4229" s="35">
        <f t="shared" si="200"/>
        <v>15.700000000000003</v>
      </c>
    </row>
    <row r="4230" spans="1:14">
      <c r="A4230" s="33">
        <v>41426</v>
      </c>
      <c r="B4230" s="29">
        <v>2911</v>
      </c>
      <c r="C4230">
        <v>41</v>
      </c>
      <c r="D4230" s="34" t="s">
        <v>173</v>
      </c>
      <c r="E4230" s="34" t="s">
        <v>168</v>
      </c>
      <c r="F4230" s="35">
        <v>18.95</v>
      </c>
      <c r="G4230" s="36">
        <v>0</v>
      </c>
      <c r="H4230" s="35">
        <v>18.95</v>
      </c>
      <c r="I4230" s="35">
        <v>9.98</v>
      </c>
      <c r="J4230">
        <v>5</v>
      </c>
      <c r="K4230">
        <v>3013</v>
      </c>
      <c r="L4230" s="37">
        <f t="shared" si="198"/>
        <v>94.75</v>
      </c>
      <c r="M4230" s="35">
        <f t="shared" si="199"/>
        <v>0</v>
      </c>
      <c r="N4230" s="35">
        <f t="shared" si="200"/>
        <v>44.849999999999994</v>
      </c>
    </row>
    <row r="4231" spans="1:14">
      <c r="A4231" s="33">
        <v>41426</v>
      </c>
      <c r="B4231" s="29">
        <v>2911</v>
      </c>
      <c r="C4231">
        <v>38</v>
      </c>
      <c r="D4231" s="34" t="s">
        <v>173</v>
      </c>
      <c r="E4231" s="34" t="s">
        <v>168</v>
      </c>
      <c r="F4231" s="35">
        <v>24.95</v>
      </c>
      <c r="G4231" s="36">
        <v>0</v>
      </c>
      <c r="H4231" s="35">
        <v>24.95</v>
      </c>
      <c r="I4231" s="35">
        <v>11.48</v>
      </c>
      <c r="J4231">
        <v>6</v>
      </c>
      <c r="K4231">
        <v>3013</v>
      </c>
      <c r="L4231" s="37">
        <f t="shared" si="198"/>
        <v>149.69999999999999</v>
      </c>
      <c r="M4231" s="35">
        <f t="shared" si="199"/>
        <v>0</v>
      </c>
      <c r="N4231" s="35">
        <f t="shared" si="200"/>
        <v>80.819999999999993</v>
      </c>
    </row>
    <row r="4232" spans="1:14">
      <c r="A4232" s="33">
        <v>41426</v>
      </c>
      <c r="B4232" s="29">
        <v>2912</v>
      </c>
      <c r="C4232">
        <v>14</v>
      </c>
      <c r="D4232" s="34" t="s">
        <v>173</v>
      </c>
      <c r="E4232" s="34" t="s">
        <v>168</v>
      </c>
      <c r="F4232" s="35">
        <v>31.95</v>
      </c>
      <c r="G4232" s="36">
        <v>0</v>
      </c>
      <c r="H4232" s="35">
        <v>31.95</v>
      </c>
      <c r="I4232" s="35">
        <v>17.38</v>
      </c>
      <c r="J4232">
        <v>5</v>
      </c>
      <c r="K4232">
        <v>3026</v>
      </c>
      <c r="L4232" s="37">
        <f t="shared" si="198"/>
        <v>159.75</v>
      </c>
      <c r="M4232" s="35">
        <f t="shared" si="199"/>
        <v>0</v>
      </c>
      <c r="N4232" s="35">
        <f t="shared" si="200"/>
        <v>72.849999999999994</v>
      </c>
    </row>
    <row r="4233" spans="1:14">
      <c r="A4233" s="33">
        <v>41426</v>
      </c>
      <c r="B4233" s="29">
        <v>2913</v>
      </c>
      <c r="C4233">
        <v>44</v>
      </c>
      <c r="D4233" s="34" t="s">
        <v>171</v>
      </c>
      <c r="E4233" s="34" t="s">
        <v>168</v>
      </c>
      <c r="F4233" s="35">
        <v>38.950000000000003</v>
      </c>
      <c r="G4233" s="36">
        <v>0</v>
      </c>
      <c r="H4233" s="35">
        <v>38.950000000000003</v>
      </c>
      <c r="I4233" s="35">
        <v>24.76</v>
      </c>
      <c r="J4233">
        <v>33</v>
      </c>
      <c r="K4233">
        <v>3022</v>
      </c>
      <c r="L4233" s="37">
        <f t="shared" si="198"/>
        <v>1285.3500000000001</v>
      </c>
      <c r="M4233" s="35">
        <f t="shared" si="199"/>
        <v>0</v>
      </c>
      <c r="N4233" s="35">
        <f t="shared" si="200"/>
        <v>468.27000000000004</v>
      </c>
    </row>
    <row r="4234" spans="1:14">
      <c r="A4234" s="33">
        <v>41426</v>
      </c>
      <c r="B4234" s="29">
        <v>2913</v>
      </c>
      <c r="C4234">
        <v>18</v>
      </c>
      <c r="D4234" s="34" t="s">
        <v>171</v>
      </c>
      <c r="E4234" s="34" t="s">
        <v>168</v>
      </c>
      <c r="F4234" s="35">
        <v>54.95</v>
      </c>
      <c r="G4234" s="36">
        <v>0</v>
      </c>
      <c r="H4234" s="35">
        <v>54.95</v>
      </c>
      <c r="I4234" s="35">
        <v>26.65</v>
      </c>
      <c r="J4234">
        <v>32</v>
      </c>
      <c r="K4234">
        <v>3022</v>
      </c>
      <c r="L4234" s="37">
        <f t="shared" si="198"/>
        <v>1758.4</v>
      </c>
      <c r="M4234" s="35">
        <f t="shared" si="199"/>
        <v>0</v>
      </c>
      <c r="N4234" s="35">
        <f t="shared" si="200"/>
        <v>905.60000000000014</v>
      </c>
    </row>
    <row r="4235" spans="1:14">
      <c r="A4235" s="33">
        <v>41426</v>
      </c>
      <c r="B4235" s="29">
        <v>2914</v>
      </c>
      <c r="C4235">
        <v>7</v>
      </c>
      <c r="D4235" s="34" t="s">
        <v>173</v>
      </c>
      <c r="E4235" s="34" t="s">
        <v>168</v>
      </c>
      <c r="F4235" s="35">
        <v>20.95</v>
      </c>
      <c r="G4235" s="36">
        <v>0</v>
      </c>
      <c r="H4235" s="35">
        <v>20.95</v>
      </c>
      <c r="I4235" s="35">
        <v>10.039999999999999</v>
      </c>
      <c r="J4235">
        <v>23</v>
      </c>
      <c r="K4235">
        <v>3033</v>
      </c>
      <c r="L4235" s="37">
        <f t="shared" si="198"/>
        <v>481.84999999999997</v>
      </c>
      <c r="M4235" s="35">
        <f t="shared" si="199"/>
        <v>0</v>
      </c>
      <c r="N4235" s="35">
        <f t="shared" si="200"/>
        <v>250.93</v>
      </c>
    </row>
    <row r="4236" spans="1:14">
      <c r="A4236" s="33">
        <v>41426</v>
      </c>
      <c r="B4236" s="29">
        <v>2914</v>
      </c>
      <c r="C4236">
        <v>28</v>
      </c>
      <c r="D4236" s="34" t="s">
        <v>173</v>
      </c>
      <c r="E4236" s="34" t="s">
        <v>168</v>
      </c>
      <c r="F4236" s="35">
        <v>0.95</v>
      </c>
      <c r="G4236" s="36">
        <v>0</v>
      </c>
      <c r="H4236" s="35">
        <v>0.95</v>
      </c>
      <c r="I4236" s="35">
        <v>0.5</v>
      </c>
      <c r="J4236">
        <v>32</v>
      </c>
      <c r="K4236">
        <v>3033</v>
      </c>
      <c r="L4236" s="37">
        <f t="shared" si="198"/>
        <v>30.4</v>
      </c>
      <c r="M4236" s="35">
        <f t="shared" si="199"/>
        <v>0</v>
      </c>
      <c r="N4236" s="35">
        <f t="shared" si="200"/>
        <v>14.399999999999999</v>
      </c>
    </row>
    <row r="4237" spans="1:14">
      <c r="A4237" s="33">
        <v>41426</v>
      </c>
      <c r="B4237" s="29">
        <v>2914</v>
      </c>
      <c r="C4237">
        <v>19</v>
      </c>
      <c r="D4237" s="34" t="s">
        <v>173</v>
      </c>
      <c r="E4237" s="34" t="s">
        <v>168</v>
      </c>
      <c r="F4237" s="35">
        <v>49.95</v>
      </c>
      <c r="G4237" s="36">
        <v>0.1</v>
      </c>
      <c r="H4237" s="35">
        <v>44.96</v>
      </c>
      <c r="I4237" s="35">
        <v>24.77</v>
      </c>
      <c r="J4237">
        <v>18</v>
      </c>
      <c r="K4237">
        <v>3033</v>
      </c>
      <c r="L4237" s="37">
        <f t="shared" si="198"/>
        <v>809.28</v>
      </c>
      <c r="M4237" s="35">
        <f t="shared" si="199"/>
        <v>4.990000000000002</v>
      </c>
      <c r="N4237" s="35">
        <f t="shared" si="200"/>
        <v>363.42</v>
      </c>
    </row>
    <row r="4238" spans="1:14">
      <c r="A4238" s="33">
        <v>41426</v>
      </c>
      <c r="B4238" s="29">
        <v>2915</v>
      </c>
      <c r="C4238">
        <v>21</v>
      </c>
      <c r="D4238" s="34" t="s">
        <v>171</v>
      </c>
      <c r="E4238" s="34" t="s">
        <v>168</v>
      </c>
      <c r="F4238" s="35">
        <v>26.95</v>
      </c>
      <c r="G4238" s="36">
        <v>0</v>
      </c>
      <c r="H4238" s="35">
        <v>26.95</v>
      </c>
      <c r="I4238" s="35">
        <v>12.42</v>
      </c>
      <c r="J4238">
        <v>18</v>
      </c>
      <c r="K4238">
        <v>3011</v>
      </c>
      <c r="L4238" s="37">
        <f t="shared" si="198"/>
        <v>485.09999999999997</v>
      </c>
      <c r="M4238" s="35">
        <f t="shared" si="199"/>
        <v>0</v>
      </c>
      <c r="N4238" s="35">
        <f t="shared" si="200"/>
        <v>261.53999999999996</v>
      </c>
    </row>
    <row r="4239" spans="1:14">
      <c r="A4239" s="33">
        <v>41426</v>
      </c>
      <c r="B4239" s="29">
        <v>2916</v>
      </c>
      <c r="C4239">
        <v>50</v>
      </c>
      <c r="D4239" s="34" t="s">
        <v>173</v>
      </c>
      <c r="E4239" s="34" t="s">
        <v>168</v>
      </c>
      <c r="F4239" s="35">
        <v>24.95</v>
      </c>
      <c r="G4239" s="36">
        <v>0</v>
      </c>
      <c r="H4239" s="35">
        <v>24.95</v>
      </c>
      <c r="I4239" s="35">
        <v>12.14</v>
      </c>
      <c r="J4239">
        <v>2</v>
      </c>
      <c r="K4239">
        <v>3033</v>
      </c>
      <c r="L4239" s="37">
        <f t="shared" si="198"/>
        <v>49.9</v>
      </c>
      <c r="M4239" s="35">
        <f t="shared" si="199"/>
        <v>0</v>
      </c>
      <c r="N4239" s="35">
        <f t="shared" si="200"/>
        <v>25.619999999999997</v>
      </c>
    </row>
    <row r="4240" spans="1:14">
      <c r="A4240" s="33">
        <v>41426</v>
      </c>
      <c r="B4240" s="29">
        <v>2916</v>
      </c>
      <c r="C4240">
        <v>3</v>
      </c>
      <c r="D4240" s="34" t="s">
        <v>173</v>
      </c>
      <c r="E4240" s="34" t="s">
        <v>168</v>
      </c>
      <c r="F4240" s="35">
        <v>59.95</v>
      </c>
      <c r="G4240" s="36">
        <v>0</v>
      </c>
      <c r="H4240" s="35">
        <v>59.95</v>
      </c>
      <c r="I4240" s="35">
        <v>28.73</v>
      </c>
      <c r="J4240">
        <v>25</v>
      </c>
      <c r="K4240">
        <v>3033</v>
      </c>
      <c r="L4240" s="37">
        <f t="shared" si="198"/>
        <v>1498.75</v>
      </c>
      <c r="M4240" s="35">
        <f t="shared" si="199"/>
        <v>0</v>
      </c>
      <c r="N4240" s="35">
        <f t="shared" si="200"/>
        <v>780.50000000000011</v>
      </c>
    </row>
    <row r="4241" spans="1:14">
      <c r="A4241" s="33">
        <v>41426</v>
      </c>
      <c r="B4241" s="29">
        <v>2917</v>
      </c>
      <c r="C4241">
        <v>15</v>
      </c>
      <c r="D4241" s="34" t="s">
        <v>171</v>
      </c>
      <c r="E4241" s="34" t="s">
        <v>168</v>
      </c>
      <c r="F4241" s="35">
        <v>28.95</v>
      </c>
      <c r="G4241" s="36">
        <v>0</v>
      </c>
      <c r="H4241" s="35">
        <v>28.95</v>
      </c>
      <c r="I4241" s="35">
        <v>17.53</v>
      </c>
      <c r="J4241">
        <v>4</v>
      </c>
      <c r="K4241">
        <v>3012</v>
      </c>
      <c r="L4241" s="37">
        <f t="shared" si="198"/>
        <v>115.8</v>
      </c>
      <c r="M4241" s="35">
        <f t="shared" si="199"/>
        <v>0</v>
      </c>
      <c r="N4241" s="35">
        <f t="shared" si="200"/>
        <v>45.679999999999993</v>
      </c>
    </row>
    <row r="4242" spans="1:14">
      <c r="A4242" s="33">
        <v>41426</v>
      </c>
      <c r="B4242" s="29">
        <v>2918</v>
      </c>
      <c r="C4242">
        <v>29</v>
      </c>
      <c r="D4242" s="34" t="s">
        <v>173</v>
      </c>
      <c r="E4242" s="34" t="s">
        <v>168</v>
      </c>
      <c r="F4242" s="35">
        <v>40.950000000000003</v>
      </c>
      <c r="G4242" s="36">
        <v>0</v>
      </c>
      <c r="H4242" s="35">
        <v>40.950000000000003</v>
      </c>
      <c r="I4242" s="35">
        <v>15.51</v>
      </c>
      <c r="J4242">
        <v>7</v>
      </c>
      <c r="K4242">
        <v>3024</v>
      </c>
      <c r="L4242" s="37">
        <f t="shared" si="198"/>
        <v>286.65000000000003</v>
      </c>
      <c r="M4242" s="35">
        <f t="shared" si="199"/>
        <v>0</v>
      </c>
      <c r="N4242" s="35">
        <f t="shared" si="200"/>
        <v>178.08000000000004</v>
      </c>
    </row>
    <row r="4243" spans="1:14">
      <c r="A4243" s="33">
        <v>41426</v>
      </c>
      <c r="B4243" s="29">
        <v>2919</v>
      </c>
      <c r="C4243">
        <v>28</v>
      </c>
      <c r="D4243" s="34" t="s">
        <v>171</v>
      </c>
      <c r="E4243" s="34" t="s">
        <v>168</v>
      </c>
      <c r="F4243" s="35">
        <v>0.95</v>
      </c>
      <c r="G4243" s="36">
        <v>0</v>
      </c>
      <c r="H4243" s="35">
        <v>0.95</v>
      </c>
      <c r="I4243" s="35">
        <v>0.5</v>
      </c>
      <c r="J4243">
        <v>34</v>
      </c>
      <c r="K4243">
        <v>3015</v>
      </c>
      <c r="L4243" s="37">
        <f t="shared" si="198"/>
        <v>32.299999999999997</v>
      </c>
      <c r="M4243" s="35">
        <f t="shared" si="199"/>
        <v>0</v>
      </c>
      <c r="N4243" s="35">
        <f t="shared" si="200"/>
        <v>15.299999999999999</v>
      </c>
    </row>
    <row r="4244" spans="1:14">
      <c r="A4244" s="33">
        <v>41426</v>
      </c>
      <c r="B4244" s="29">
        <v>2920</v>
      </c>
      <c r="C4244">
        <v>6</v>
      </c>
      <c r="D4244" s="34" t="s">
        <v>173</v>
      </c>
      <c r="E4244" s="34" t="s">
        <v>168</v>
      </c>
      <c r="F4244" s="35">
        <v>55.95</v>
      </c>
      <c r="G4244" s="36">
        <v>0</v>
      </c>
      <c r="H4244" s="35">
        <v>55.95</v>
      </c>
      <c r="I4244" s="35">
        <v>16.059999999999999</v>
      </c>
      <c r="J4244">
        <v>24</v>
      </c>
      <c r="K4244">
        <v>3017</v>
      </c>
      <c r="L4244" s="37">
        <f t="shared" si="198"/>
        <v>1342.8000000000002</v>
      </c>
      <c r="M4244" s="35">
        <f t="shared" si="199"/>
        <v>0</v>
      </c>
      <c r="N4244" s="35">
        <f t="shared" si="200"/>
        <v>957.36</v>
      </c>
    </row>
    <row r="4245" spans="1:14">
      <c r="A4245" s="33">
        <v>41427</v>
      </c>
      <c r="B4245" s="29">
        <v>2921</v>
      </c>
      <c r="C4245">
        <v>8</v>
      </c>
      <c r="D4245" s="34" t="s">
        <v>167</v>
      </c>
      <c r="E4245" s="34" t="s">
        <v>168</v>
      </c>
      <c r="F4245" s="35">
        <v>7.95</v>
      </c>
      <c r="G4245" s="36">
        <v>0.1</v>
      </c>
      <c r="H4245" s="35">
        <v>7.16</v>
      </c>
      <c r="I4245" s="35">
        <v>4.53</v>
      </c>
      <c r="J4245">
        <v>14</v>
      </c>
      <c r="K4245">
        <v>3032</v>
      </c>
      <c r="L4245" s="37">
        <f t="shared" si="198"/>
        <v>100.24000000000001</v>
      </c>
      <c r="M4245" s="35">
        <f t="shared" si="199"/>
        <v>0.79</v>
      </c>
      <c r="N4245" s="35">
        <f t="shared" si="200"/>
        <v>36.82</v>
      </c>
    </row>
    <row r="4246" spans="1:14">
      <c r="A4246" s="33">
        <v>41427</v>
      </c>
      <c r="B4246" s="29">
        <v>2922</v>
      </c>
      <c r="C4246">
        <v>32</v>
      </c>
      <c r="D4246" s="34" t="s">
        <v>171</v>
      </c>
      <c r="E4246" s="34" t="s">
        <v>168</v>
      </c>
      <c r="F4246" s="35">
        <v>22.95</v>
      </c>
      <c r="G4246" s="36">
        <v>0</v>
      </c>
      <c r="H4246" s="35">
        <v>22.95</v>
      </c>
      <c r="I4246" s="35">
        <v>11.78</v>
      </c>
      <c r="J4246">
        <v>8</v>
      </c>
      <c r="K4246">
        <v>3017</v>
      </c>
      <c r="L4246" s="37">
        <f t="shared" si="198"/>
        <v>183.6</v>
      </c>
      <c r="M4246" s="35">
        <f t="shared" si="199"/>
        <v>0</v>
      </c>
      <c r="N4246" s="35">
        <f t="shared" si="200"/>
        <v>89.36</v>
      </c>
    </row>
    <row r="4247" spans="1:14">
      <c r="A4247" s="33">
        <v>41427</v>
      </c>
      <c r="B4247" s="29">
        <v>2923</v>
      </c>
      <c r="C4247">
        <v>7</v>
      </c>
      <c r="D4247" s="34" t="s">
        <v>173</v>
      </c>
      <c r="E4247" s="34" t="s">
        <v>168</v>
      </c>
      <c r="F4247" s="35">
        <v>20.95</v>
      </c>
      <c r="G4247" s="36">
        <v>0.1</v>
      </c>
      <c r="H4247" s="35">
        <v>18.86</v>
      </c>
      <c r="I4247" s="35">
        <v>10.039999999999999</v>
      </c>
      <c r="J4247">
        <v>18</v>
      </c>
      <c r="K4247">
        <v>3014</v>
      </c>
      <c r="L4247" s="37">
        <f t="shared" si="198"/>
        <v>339.48</v>
      </c>
      <c r="M4247" s="35">
        <f t="shared" si="199"/>
        <v>2.09</v>
      </c>
      <c r="N4247" s="35">
        <f t="shared" si="200"/>
        <v>158.76</v>
      </c>
    </row>
    <row r="4248" spans="1:14">
      <c r="A4248" s="33">
        <v>41427</v>
      </c>
      <c r="B4248" s="29">
        <v>2924</v>
      </c>
      <c r="C4248">
        <v>20</v>
      </c>
      <c r="D4248" s="34" t="s">
        <v>167</v>
      </c>
      <c r="E4248" s="34" t="s">
        <v>168</v>
      </c>
      <c r="F4248" s="35">
        <v>16.95</v>
      </c>
      <c r="G4248" s="36">
        <v>0</v>
      </c>
      <c r="H4248" s="35">
        <v>16.95</v>
      </c>
      <c r="I4248" s="35">
        <v>6.76</v>
      </c>
      <c r="J4248">
        <v>7</v>
      </c>
      <c r="K4248">
        <v>3013</v>
      </c>
      <c r="L4248" s="37">
        <f t="shared" si="198"/>
        <v>118.64999999999999</v>
      </c>
      <c r="M4248" s="35">
        <f t="shared" si="199"/>
        <v>0</v>
      </c>
      <c r="N4248" s="35">
        <f t="shared" si="200"/>
        <v>71.33</v>
      </c>
    </row>
    <row r="4249" spans="1:14">
      <c r="A4249" s="33">
        <v>41427</v>
      </c>
      <c r="B4249" s="29">
        <v>2924</v>
      </c>
      <c r="C4249">
        <v>40</v>
      </c>
      <c r="D4249" s="34" t="s">
        <v>167</v>
      </c>
      <c r="E4249" s="34" t="s">
        <v>168</v>
      </c>
      <c r="F4249" s="35">
        <v>16.95</v>
      </c>
      <c r="G4249" s="36">
        <v>0</v>
      </c>
      <c r="H4249" s="35">
        <v>16.95</v>
      </c>
      <c r="I4249" s="35">
        <v>6.53</v>
      </c>
      <c r="J4249">
        <v>32</v>
      </c>
      <c r="K4249">
        <v>3013</v>
      </c>
      <c r="L4249" s="37">
        <f t="shared" si="198"/>
        <v>542.4</v>
      </c>
      <c r="M4249" s="35">
        <f t="shared" si="199"/>
        <v>0</v>
      </c>
      <c r="N4249" s="35">
        <f t="shared" si="200"/>
        <v>333.43999999999994</v>
      </c>
    </row>
    <row r="4250" spans="1:14">
      <c r="A4250" s="33">
        <v>41427</v>
      </c>
      <c r="B4250" s="29">
        <v>2924</v>
      </c>
      <c r="C4250">
        <v>2</v>
      </c>
      <c r="D4250" s="34" t="s">
        <v>167</v>
      </c>
      <c r="E4250" s="34" t="s">
        <v>168</v>
      </c>
      <c r="F4250" s="35">
        <v>44.95</v>
      </c>
      <c r="G4250" s="36">
        <v>0</v>
      </c>
      <c r="H4250" s="35">
        <v>44.95</v>
      </c>
      <c r="I4250" s="35">
        <v>27.95</v>
      </c>
      <c r="J4250">
        <v>12</v>
      </c>
      <c r="K4250">
        <v>3013</v>
      </c>
      <c r="L4250" s="37">
        <f t="shared" si="198"/>
        <v>539.40000000000009</v>
      </c>
      <c r="M4250" s="35">
        <f t="shared" si="199"/>
        <v>0</v>
      </c>
      <c r="N4250" s="35">
        <f t="shared" si="200"/>
        <v>204.00000000000006</v>
      </c>
    </row>
    <row r="4251" spans="1:14">
      <c r="A4251" s="33">
        <v>41427</v>
      </c>
      <c r="B4251" s="29">
        <v>2925</v>
      </c>
      <c r="C4251">
        <v>15</v>
      </c>
      <c r="D4251" s="34" t="s">
        <v>173</v>
      </c>
      <c r="E4251" s="34" t="s">
        <v>168</v>
      </c>
      <c r="F4251" s="35">
        <v>28.95</v>
      </c>
      <c r="G4251" s="36">
        <v>0.1</v>
      </c>
      <c r="H4251" s="35">
        <v>26.06</v>
      </c>
      <c r="I4251" s="35">
        <v>17.53</v>
      </c>
      <c r="J4251">
        <v>39</v>
      </c>
      <c r="K4251">
        <v>3019</v>
      </c>
      <c r="L4251" s="37">
        <f t="shared" si="198"/>
        <v>1016.3399999999999</v>
      </c>
      <c r="M4251" s="35">
        <f t="shared" si="199"/>
        <v>2.8900000000000006</v>
      </c>
      <c r="N4251" s="35">
        <f t="shared" si="200"/>
        <v>332.6699999999999</v>
      </c>
    </row>
    <row r="4252" spans="1:14">
      <c r="A4252" s="33">
        <v>41427</v>
      </c>
      <c r="B4252" s="29">
        <v>2926</v>
      </c>
      <c r="C4252">
        <v>34</v>
      </c>
      <c r="D4252" s="34" t="s">
        <v>167</v>
      </c>
      <c r="E4252" s="34" t="s">
        <v>168</v>
      </c>
      <c r="F4252" s="35">
        <v>37.950000000000003</v>
      </c>
      <c r="G4252" s="36">
        <v>0</v>
      </c>
      <c r="H4252" s="35">
        <v>37.950000000000003</v>
      </c>
      <c r="I4252" s="35">
        <v>15.35</v>
      </c>
      <c r="J4252">
        <v>2</v>
      </c>
      <c r="K4252">
        <v>3029</v>
      </c>
      <c r="L4252" s="37">
        <f t="shared" si="198"/>
        <v>75.900000000000006</v>
      </c>
      <c r="M4252" s="35">
        <f t="shared" si="199"/>
        <v>0</v>
      </c>
      <c r="N4252" s="35">
        <f t="shared" si="200"/>
        <v>45.2</v>
      </c>
    </row>
    <row r="4253" spans="1:14">
      <c r="A4253" s="33">
        <v>41427</v>
      </c>
      <c r="B4253" s="29">
        <v>2927</v>
      </c>
      <c r="C4253">
        <v>31</v>
      </c>
      <c r="D4253" s="34" t="s">
        <v>171</v>
      </c>
      <c r="E4253" s="34" t="s">
        <v>168</v>
      </c>
      <c r="F4253" s="35">
        <v>0.95</v>
      </c>
      <c r="G4253" s="36">
        <v>0</v>
      </c>
      <c r="H4253" s="35">
        <v>0.95</v>
      </c>
      <c r="I4253" s="35">
        <v>0.34</v>
      </c>
      <c r="J4253">
        <v>27</v>
      </c>
      <c r="K4253">
        <v>3027</v>
      </c>
      <c r="L4253" s="37">
        <f t="shared" si="198"/>
        <v>25.65</v>
      </c>
      <c r="M4253" s="35">
        <f t="shared" si="199"/>
        <v>0</v>
      </c>
      <c r="N4253" s="35">
        <f t="shared" si="200"/>
        <v>16.469999999999995</v>
      </c>
    </row>
    <row r="4254" spans="1:14">
      <c r="A4254" s="33">
        <v>41427</v>
      </c>
      <c r="B4254" s="29">
        <v>2928</v>
      </c>
      <c r="C4254">
        <v>48</v>
      </c>
      <c r="D4254" s="34" t="s">
        <v>173</v>
      </c>
      <c r="E4254" s="34" t="s">
        <v>168</v>
      </c>
      <c r="F4254" s="35">
        <v>3.95</v>
      </c>
      <c r="G4254" s="36">
        <v>0</v>
      </c>
      <c r="H4254" s="35">
        <v>3.95</v>
      </c>
      <c r="I4254" s="35">
        <v>1.43</v>
      </c>
      <c r="J4254">
        <v>23</v>
      </c>
      <c r="K4254">
        <v>3012</v>
      </c>
      <c r="L4254" s="37">
        <f t="shared" si="198"/>
        <v>90.850000000000009</v>
      </c>
      <c r="M4254" s="35">
        <f t="shared" si="199"/>
        <v>0</v>
      </c>
      <c r="N4254" s="35">
        <f t="shared" si="200"/>
        <v>57.960000000000008</v>
      </c>
    </row>
    <row r="4255" spans="1:14">
      <c r="A4255" s="33">
        <v>41427</v>
      </c>
      <c r="B4255" s="29">
        <v>2929</v>
      </c>
      <c r="C4255">
        <v>26</v>
      </c>
      <c r="D4255" s="34" t="s">
        <v>167</v>
      </c>
      <c r="E4255" s="34" t="s">
        <v>168</v>
      </c>
      <c r="F4255" s="35">
        <v>0.95</v>
      </c>
      <c r="G4255" s="36">
        <v>0.1</v>
      </c>
      <c r="H4255" s="35">
        <v>0.86</v>
      </c>
      <c r="I4255" s="35">
        <v>0.42</v>
      </c>
      <c r="J4255">
        <v>20</v>
      </c>
      <c r="K4255">
        <v>3025</v>
      </c>
      <c r="L4255" s="37">
        <f t="shared" si="198"/>
        <v>17.2</v>
      </c>
      <c r="M4255" s="35">
        <f t="shared" si="199"/>
        <v>8.9999999999999969E-2</v>
      </c>
      <c r="N4255" s="35">
        <f t="shared" si="200"/>
        <v>8.8000000000000007</v>
      </c>
    </row>
    <row r="4256" spans="1:14">
      <c r="A4256" s="33">
        <v>41427</v>
      </c>
      <c r="B4256" s="29">
        <v>2930</v>
      </c>
      <c r="C4256">
        <v>14</v>
      </c>
      <c r="D4256" s="34" t="s">
        <v>171</v>
      </c>
      <c r="E4256" s="34" t="s">
        <v>168</v>
      </c>
      <c r="F4256" s="35">
        <v>31.95</v>
      </c>
      <c r="G4256" s="36">
        <v>0</v>
      </c>
      <c r="H4256" s="35">
        <v>31.95</v>
      </c>
      <c r="I4256" s="35">
        <v>17.38</v>
      </c>
      <c r="J4256">
        <v>4</v>
      </c>
      <c r="K4256">
        <v>3022</v>
      </c>
      <c r="L4256" s="37">
        <f t="shared" si="198"/>
        <v>127.8</v>
      </c>
      <c r="M4256" s="35">
        <f t="shared" si="199"/>
        <v>0</v>
      </c>
      <c r="N4256" s="35">
        <f t="shared" si="200"/>
        <v>58.28</v>
      </c>
    </row>
    <row r="4257" spans="1:14">
      <c r="A4257" s="33">
        <v>41427</v>
      </c>
      <c r="B4257" s="29">
        <v>2931</v>
      </c>
      <c r="C4257">
        <v>17</v>
      </c>
      <c r="D4257" s="34" t="s">
        <v>173</v>
      </c>
      <c r="E4257" s="34" t="s">
        <v>168</v>
      </c>
      <c r="F4257" s="35">
        <v>49.95</v>
      </c>
      <c r="G4257" s="36">
        <v>0</v>
      </c>
      <c r="H4257" s="35">
        <v>49.95</v>
      </c>
      <c r="I4257" s="35">
        <v>23.93</v>
      </c>
      <c r="J4257">
        <v>24</v>
      </c>
      <c r="K4257">
        <v>3023</v>
      </c>
      <c r="L4257" s="37">
        <f t="shared" si="198"/>
        <v>1198.8000000000002</v>
      </c>
      <c r="M4257" s="35">
        <f t="shared" si="199"/>
        <v>0</v>
      </c>
      <c r="N4257" s="35">
        <f t="shared" si="200"/>
        <v>624.48</v>
      </c>
    </row>
    <row r="4258" spans="1:14">
      <c r="A4258" s="33">
        <v>41428</v>
      </c>
      <c r="B4258" s="29">
        <v>2932</v>
      </c>
      <c r="C4258">
        <v>34</v>
      </c>
      <c r="D4258" s="34" t="s">
        <v>169</v>
      </c>
      <c r="E4258" s="34" t="s">
        <v>168</v>
      </c>
      <c r="F4258" s="35">
        <v>37.950000000000003</v>
      </c>
      <c r="G4258" s="36">
        <v>0</v>
      </c>
      <c r="H4258" s="35">
        <v>37.950000000000003</v>
      </c>
      <c r="I4258" s="35">
        <v>15.35</v>
      </c>
      <c r="J4258">
        <v>14</v>
      </c>
      <c r="K4258">
        <v>3019</v>
      </c>
      <c r="L4258" s="37">
        <f t="shared" si="198"/>
        <v>531.30000000000007</v>
      </c>
      <c r="M4258" s="35">
        <f t="shared" si="199"/>
        <v>0</v>
      </c>
      <c r="N4258" s="35">
        <f t="shared" si="200"/>
        <v>316.40000000000003</v>
      </c>
    </row>
    <row r="4259" spans="1:14">
      <c r="A4259" s="33">
        <v>41428</v>
      </c>
      <c r="B4259" s="29">
        <v>2932</v>
      </c>
      <c r="C4259">
        <v>20</v>
      </c>
      <c r="D4259" s="34" t="s">
        <v>169</v>
      </c>
      <c r="E4259" s="34" t="s">
        <v>168</v>
      </c>
      <c r="F4259" s="35">
        <v>16.95</v>
      </c>
      <c r="G4259" s="36">
        <v>0</v>
      </c>
      <c r="H4259" s="35">
        <v>16.95</v>
      </c>
      <c r="I4259" s="35">
        <v>6.76</v>
      </c>
      <c r="J4259">
        <v>19</v>
      </c>
      <c r="K4259">
        <v>3019</v>
      </c>
      <c r="L4259" s="37">
        <f t="shared" si="198"/>
        <v>322.05</v>
      </c>
      <c r="M4259" s="35">
        <f t="shared" si="199"/>
        <v>0</v>
      </c>
      <c r="N4259" s="35">
        <f t="shared" si="200"/>
        <v>193.60999999999999</v>
      </c>
    </row>
    <row r="4260" spans="1:14">
      <c r="A4260" s="33">
        <v>41428</v>
      </c>
      <c r="B4260" s="29">
        <v>2933</v>
      </c>
      <c r="C4260">
        <v>34</v>
      </c>
      <c r="D4260" s="34" t="s">
        <v>167</v>
      </c>
      <c r="E4260" s="34" t="s">
        <v>168</v>
      </c>
      <c r="F4260" s="35">
        <v>37.950000000000003</v>
      </c>
      <c r="G4260" s="36">
        <v>0</v>
      </c>
      <c r="H4260" s="35">
        <v>37.950000000000003</v>
      </c>
      <c r="I4260" s="35">
        <v>15.35</v>
      </c>
      <c r="J4260">
        <v>1</v>
      </c>
      <c r="K4260">
        <v>3016</v>
      </c>
      <c r="L4260" s="37">
        <f t="shared" si="198"/>
        <v>37.950000000000003</v>
      </c>
      <c r="M4260" s="35">
        <f t="shared" si="199"/>
        <v>0</v>
      </c>
      <c r="N4260" s="35">
        <f t="shared" si="200"/>
        <v>22.6</v>
      </c>
    </row>
    <row r="4261" spans="1:14">
      <c r="A4261" s="33">
        <v>41428</v>
      </c>
      <c r="B4261" s="29">
        <v>2934</v>
      </c>
      <c r="C4261">
        <v>31</v>
      </c>
      <c r="D4261" s="34" t="s">
        <v>167</v>
      </c>
      <c r="E4261" s="34" t="s">
        <v>168</v>
      </c>
      <c r="F4261" s="35">
        <v>0.95</v>
      </c>
      <c r="G4261" s="36">
        <v>0.1</v>
      </c>
      <c r="H4261" s="35">
        <v>0.86</v>
      </c>
      <c r="I4261" s="35">
        <v>0.34</v>
      </c>
      <c r="J4261">
        <v>29</v>
      </c>
      <c r="K4261">
        <v>3018</v>
      </c>
      <c r="L4261" s="37">
        <f t="shared" si="198"/>
        <v>24.94</v>
      </c>
      <c r="M4261" s="35">
        <f t="shared" si="199"/>
        <v>8.9999999999999969E-2</v>
      </c>
      <c r="N4261" s="35">
        <f t="shared" si="200"/>
        <v>15.08</v>
      </c>
    </row>
    <row r="4262" spans="1:14">
      <c r="A4262" s="33">
        <v>41428</v>
      </c>
      <c r="B4262" s="29">
        <v>2935</v>
      </c>
      <c r="C4262">
        <v>6</v>
      </c>
      <c r="D4262" s="34" t="s">
        <v>170</v>
      </c>
      <c r="E4262" s="34" t="s">
        <v>168</v>
      </c>
      <c r="F4262" s="35">
        <v>55.95</v>
      </c>
      <c r="G4262" s="36">
        <v>0</v>
      </c>
      <c r="H4262" s="35">
        <v>55.95</v>
      </c>
      <c r="I4262" s="35">
        <v>16.059999999999999</v>
      </c>
      <c r="J4262">
        <v>23</v>
      </c>
      <c r="K4262">
        <v>3013</v>
      </c>
      <c r="L4262" s="37">
        <f t="shared" si="198"/>
        <v>1286.8500000000001</v>
      </c>
      <c r="M4262" s="35">
        <f t="shared" si="199"/>
        <v>0</v>
      </c>
      <c r="N4262" s="35">
        <f t="shared" si="200"/>
        <v>917.47</v>
      </c>
    </row>
    <row r="4263" spans="1:14">
      <c r="A4263" s="33">
        <v>41428</v>
      </c>
      <c r="B4263" s="29">
        <v>2936</v>
      </c>
      <c r="C4263">
        <v>35</v>
      </c>
      <c r="D4263" s="34" t="s">
        <v>167</v>
      </c>
      <c r="E4263" s="34" t="s">
        <v>168</v>
      </c>
      <c r="F4263" s="35">
        <v>0.95</v>
      </c>
      <c r="G4263" s="36">
        <v>0</v>
      </c>
      <c r="H4263" s="35">
        <v>0.95</v>
      </c>
      <c r="I4263" s="35">
        <v>0.47</v>
      </c>
      <c r="J4263">
        <v>27</v>
      </c>
      <c r="K4263">
        <v>3012</v>
      </c>
      <c r="L4263" s="37">
        <f t="shared" si="198"/>
        <v>25.65</v>
      </c>
      <c r="M4263" s="35">
        <f t="shared" si="199"/>
        <v>0</v>
      </c>
      <c r="N4263" s="35">
        <f t="shared" si="200"/>
        <v>12.959999999999999</v>
      </c>
    </row>
    <row r="4264" spans="1:14">
      <c r="A4264" s="33">
        <v>41428</v>
      </c>
      <c r="B4264" s="29">
        <v>2937</v>
      </c>
      <c r="C4264">
        <v>36</v>
      </c>
      <c r="D4264" s="34" t="s">
        <v>170</v>
      </c>
      <c r="E4264" s="34" t="s">
        <v>168</v>
      </c>
      <c r="F4264" s="35">
        <v>26.95</v>
      </c>
      <c r="G4264" s="36">
        <v>0.1</v>
      </c>
      <c r="H4264" s="35">
        <v>24.26</v>
      </c>
      <c r="I4264" s="35">
        <v>12.53</v>
      </c>
      <c r="J4264">
        <v>38</v>
      </c>
      <c r="K4264">
        <v>3021</v>
      </c>
      <c r="L4264" s="37">
        <f t="shared" si="198"/>
        <v>921.88000000000011</v>
      </c>
      <c r="M4264" s="35">
        <f t="shared" si="199"/>
        <v>2.6899999999999977</v>
      </c>
      <c r="N4264" s="35">
        <f t="shared" si="200"/>
        <v>445.74000000000007</v>
      </c>
    </row>
    <row r="4265" spans="1:14">
      <c r="A4265" s="33">
        <v>41428</v>
      </c>
      <c r="B4265" s="29">
        <v>2938</v>
      </c>
      <c r="C4265">
        <v>37</v>
      </c>
      <c r="D4265" s="34" t="s">
        <v>169</v>
      </c>
      <c r="E4265" s="34" t="s">
        <v>168</v>
      </c>
      <c r="F4265" s="35">
        <v>24.95</v>
      </c>
      <c r="G4265" s="36">
        <v>0</v>
      </c>
      <c r="H4265" s="35">
        <v>24.95</v>
      </c>
      <c r="I4265" s="35">
        <v>9.3800000000000008</v>
      </c>
      <c r="J4265">
        <v>11</v>
      </c>
      <c r="K4265">
        <v>3018</v>
      </c>
      <c r="L4265" s="37">
        <f t="shared" si="198"/>
        <v>274.45</v>
      </c>
      <c r="M4265" s="35">
        <f t="shared" si="199"/>
        <v>0</v>
      </c>
      <c r="N4265" s="35">
        <f t="shared" si="200"/>
        <v>171.26999999999998</v>
      </c>
    </row>
    <row r="4266" spans="1:14">
      <c r="A4266" s="33">
        <v>41428</v>
      </c>
      <c r="B4266" s="29">
        <v>2939</v>
      </c>
      <c r="C4266">
        <v>10</v>
      </c>
      <c r="D4266" s="34" t="s">
        <v>167</v>
      </c>
      <c r="E4266" s="34" t="s">
        <v>168</v>
      </c>
      <c r="F4266" s="35">
        <v>34.950000000000003</v>
      </c>
      <c r="G4266" s="36">
        <v>0</v>
      </c>
      <c r="H4266" s="35">
        <v>34.950000000000003</v>
      </c>
      <c r="I4266" s="35">
        <v>22.13</v>
      </c>
      <c r="J4266">
        <v>19</v>
      </c>
      <c r="K4266">
        <v>3014</v>
      </c>
      <c r="L4266" s="37">
        <f t="shared" si="198"/>
        <v>664.05000000000007</v>
      </c>
      <c r="M4266" s="35">
        <f t="shared" si="199"/>
        <v>0</v>
      </c>
      <c r="N4266" s="35">
        <f t="shared" si="200"/>
        <v>243.58000000000007</v>
      </c>
    </row>
    <row r="4267" spans="1:14">
      <c r="A4267" s="33">
        <v>41428</v>
      </c>
      <c r="B4267" s="29">
        <v>2939</v>
      </c>
      <c r="C4267">
        <v>9</v>
      </c>
      <c r="D4267" s="34" t="s">
        <v>167</v>
      </c>
      <c r="E4267" s="34" t="s">
        <v>168</v>
      </c>
      <c r="F4267" s="35">
        <v>48.95</v>
      </c>
      <c r="G4267" s="36">
        <v>0.1</v>
      </c>
      <c r="H4267" s="35">
        <v>44.06</v>
      </c>
      <c r="I4267" s="35">
        <v>24.52</v>
      </c>
      <c r="J4267">
        <v>31</v>
      </c>
      <c r="K4267">
        <v>3014</v>
      </c>
      <c r="L4267" s="37">
        <f t="shared" si="198"/>
        <v>1365.8600000000001</v>
      </c>
      <c r="M4267" s="35">
        <f t="shared" si="199"/>
        <v>4.8900000000000006</v>
      </c>
      <c r="N4267" s="35">
        <f t="shared" si="200"/>
        <v>605.74000000000012</v>
      </c>
    </row>
    <row r="4268" spans="1:14">
      <c r="A4268" s="33">
        <v>41428</v>
      </c>
      <c r="B4268" s="29">
        <v>2939</v>
      </c>
      <c r="C4268">
        <v>22</v>
      </c>
      <c r="D4268" s="34" t="s">
        <v>167</v>
      </c>
      <c r="E4268" s="34" t="s">
        <v>168</v>
      </c>
      <c r="F4268" s="35">
        <v>0.95</v>
      </c>
      <c r="G4268" s="36">
        <v>0</v>
      </c>
      <c r="H4268" s="35">
        <v>0.95</v>
      </c>
      <c r="I4268" s="35">
        <v>0.56999999999999995</v>
      </c>
      <c r="J4268">
        <v>1</v>
      </c>
      <c r="K4268">
        <v>3014</v>
      </c>
      <c r="L4268" s="37">
        <f t="shared" si="198"/>
        <v>0.95</v>
      </c>
      <c r="M4268" s="35">
        <f t="shared" si="199"/>
        <v>0</v>
      </c>
      <c r="N4268" s="35">
        <f t="shared" si="200"/>
        <v>0.38</v>
      </c>
    </row>
    <row r="4269" spans="1:14">
      <c r="A4269" s="33">
        <v>41428</v>
      </c>
      <c r="B4269" s="29">
        <v>2939</v>
      </c>
      <c r="C4269">
        <v>27</v>
      </c>
      <c r="D4269" s="34" t="s">
        <v>167</v>
      </c>
      <c r="E4269" s="34" t="s">
        <v>168</v>
      </c>
      <c r="F4269" s="35">
        <v>4.95</v>
      </c>
      <c r="G4269" s="36">
        <v>0</v>
      </c>
      <c r="H4269" s="35">
        <v>4.95</v>
      </c>
      <c r="I4269" s="35">
        <v>1.82</v>
      </c>
      <c r="J4269">
        <v>13</v>
      </c>
      <c r="K4269">
        <v>3014</v>
      </c>
      <c r="L4269" s="37">
        <f t="shared" si="198"/>
        <v>64.350000000000009</v>
      </c>
      <c r="M4269" s="35">
        <f t="shared" si="199"/>
        <v>0</v>
      </c>
      <c r="N4269" s="35">
        <f t="shared" si="200"/>
        <v>40.69</v>
      </c>
    </row>
    <row r="4270" spans="1:14">
      <c r="A4270" s="33">
        <v>41428</v>
      </c>
      <c r="B4270" s="29">
        <v>2940</v>
      </c>
      <c r="C4270">
        <v>47</v>
      </c>
      <c r="D4270" s="34" t="s">
        <v>170</v>
      </c>
      <c r="E4270" s="34" t="s">
        <v>168</v>
      </c>
      <c r="F4270" s="35">
        <v>28.95</v>
      </c>
      <c r="G4270" s="36">
        <v>0</v>
      </c>
      <c r="H4270" s="35">
        <v>28.95</v>
      </c>
      <c r="I4270" s="35">
        <v>8.86</v>
      </c>
      <c r="J4270">
        <v>24</v>
      </c>
      <c r="K4270">
        <v>3016</v>
      </c>
      <c r="L4270" s="37">
        <f t="shared" si="198"/>
        <v>694.8</v>
      </c>
      <c r="M4270" s="35">
        <f t="shared" si="199"/>
        <v>0</v>
      </c>
      <c r="N4270" s="35">
        <f t="shared" si="200"/>
        <v>482.15999999999997</v>
      </c>
    </row>
    <row r="4271" spans="1:14">
      <c r="A4271" s="33">
        <v>41428</v>
      </c>
      <c r="B4271" s="29">
        <v>2941</v>
      </c>
      <c r="C4271">
        <v>25</v>
      </c>
      <c r="D4271" s="34" t="s">
        <v>169</v>
      </c>
      <c r="E4271" s="34" t="s">
        <v>168</v>
      </c>
      <c r="F4271" s="35">
        <v>0.95</v>
      </c>
      <c r="G4271" s="36">
        <v>0</v>
      </c>
      <c r="H4271" s="35">
        <v>0.95</v>
      </c>
      <c r="I4271" s="35">
        <v>0.35</v>
      </c>
      <c r="J4271">
        <v>18</v>
      </c>
      <c r="K4271">
        <v>3018</v>
      </c>
      <c r="L4271" s="37">
        <f t="shared" si="198"/>
        <v>17.099999999999998</v>
      </c>
      <c r="M4271" s="35">
        <f t="shared" si="199"/>
        <v>0</v>
      </c>
      <c r="N4271" s="35">
        <f t="shared" si="200"/>
        <v>10.799999999999999</v>
      </c>
    </row>
    <row r="4272" spans="1:14">
      <c r="A4272" s="33">
        <v>41428</v>
      </c>
      <c r="B4272" s="29">
        <v>2942</v>
      </c>
      <c r="C4272">
        <v>23</v>
      </c>
      <c r="D4272" s="34" t="s">
        <v>169</v>
      </c>
      <c r="E4272" s="34" t="s">
        <v>168</v>
      </c>
      <c r="F4272" s="35">
        <v>2.95</v>
      </c>
      <c r="G4272" s="36">
        <v>0.1</v>
      </c>
      <c r="H4272" s="35">
        <v>2.66</v>
      </c>
      <c r="I4272" s="35">
        <v>1.68</v>
      </c>
      <c r="J4272">
        <v>2</v>
      </c>
      <c r="K4272">
        <v>3012</v>
      </c>
      <c r="L4272" s="37">
        <f t="shared" si="198"/>
        <v>5.32</v>
      </c>
      <c r="M4272" s="35">
        <f t="shared" si="199"/>
        <v>0.29000000000000004</v>
      </c>
      <c r="N4272" s="35">
        <f t="shared" si="200"/>
        <v>1.9600000000000004</v>
      </c>
    </row>
    <row r="4273" spans="1:14">
      <c r="A4273" s="33">
        <v>41428</v>
      </c>
      <c r="B4273" s="29">
        <v>2943</v>
      </c>
      <c r="C4273">
        <v>46</v>
      </c>
      <c r="D4273" s="34" t="s">
        <v>167</v>
      </c>
      <c r="E4273" s="34" t="s">
        <v>168</v>
      </c>
      <c r="F4273" s="35">
        <v>55.95</v>
      </c>
      <c r="G4273" s="36">
        <v>0</v>
      </c>
      <c r="H4273" s="35">
        <v>55.95</v>
      </c>
      <c r="I4273" s="35">
        <v>32.47</v>
      </c>
      <c r="J4273">
        <v>39</v>
      </c>
      <c r="K4273">
        <v>3032</v>
      </c>
      <c r="L4273" s="37">
        <f t="shared" si="198"/>
        <v>2182.0500000000002</v>
      </c>
      <c r="M4273" s="35">
        <f t="shared" si="199"/>
        <v>0</v>
      </c>
      <c r="N4273" s="35">
        <f t="shared" si="200"/>
        <v>915.72000000000014</v>
      </c>
    </row>
    <row r="4274" spans="1:14">
      <c r="A4274" s="33">
        <v>41428</v>
      </c>
      <c r="B4274" s="29">
        <v>2944</v>
      </c>
      <c r="C4274">
        <v>19</v>
      </c>
      <c r="D4274" s="34" t="s">
        <v>169</v>
      </c>
      <c r="E4274" s="34" t="s">
        <v>168</v>
      </c>
      <c r="F4274" s="35">
        <v>49.95</v>
      </c>
      <c r="G4274" s="36">
        <v>0</v>
      </c>
      <c r="H4274" s="35">
        <v>49.95</v>
      </c>
      <c r="I4274" s="35">
        <v>24.77</v>
      </c>
      <c r="J4274">
        <v>40</v>
      </c>
      <c r="K4274">
        <v>3014</v>
      </c>
      <c r="L4274" s="37">
        <f t="shared" si="198"/>
        <v>1998</v>
      </c>
      <c r="M4274" s="35">
        <f t="shared" si="199"/>
        <v>0</v>
      </c>
      <c r="N4274" s="35">
        <f t="shared" si="200"/>
        <v>1007.2000000000002</v>
      </c>
    </row>
    <row r="4275" spans="1:14">
      <c r="A4275" s="33">
        <v>41428</v>
      </c>
      <c r="B4275" s="29">
        <v>2945</v>
      </c>
      <c r="C4275">
        <v>40</v>
      </c>
      <c r="D4275" s="34" t="s">
        <v>167</v>
      </c>
      <c r="E4275" s="34" t="s">
        <v>168</v>
      </c>
      <c r="F4275" s="35">
        <v>16.95</v>
      </c>
      <c r="G4275" s="36">
        <v>0</v>
      </c>
      <c r="H4275" s="35">
        <v>16.95</v>
      </c>
      <c r="I4275" s="35">
        <v>6.53</v>
      </c>
      <c r="J4275">
        <v>10</v>
      </c>
      <c r="K4275">
        <v>3019</v>
      </c>
      <c r="L4275" s="37">
        <f t="shared" si="198"/>
        <v>169.5</v>
      </c>
      <c r="M4275" s="35">
        <f t="shared" si="199"/>
        <v>0</v>
      </c>
      <c r="N4275" s="35">
        <f t="shared" si="200"/>
        <v>104.19999999999999</v>
      </c>
    </row>
    <row r="4276" spans="1:14">
      <c r="A4276" s="33">
        <v>41428</v>
      </c>
      <c r="B4276" s="29">
        <v>2946</v>
      </c>
      <c r="C4276">
        <v>19</v>
      </c>
      <c r="D4276" s="34" t="s">
        <v>170</v>
      </c>
      <c r="E4276" s="34" t="s">
        <v>168</v>
      </c>
      <c r="F4276" s="35">
        <v>49.95</v>
      </c>
      <c r="G4276" s="36">
        <v>0</v>
      </c>
      <c r="H4276" s="35">
        <v>49.95</v>
      </c>
      <c r="I4276" s="35">
        <v>24.77</v>
      </c>
      <c r="J4276">
        <v>18</v>
      </c>
      <c r="K4276">
        <v>3018</v>
      </c>
      <c r="L4276" s="37">
        <f t="shared" si="198"/>
        <v>899.1</v>
      </c>
      <c r="M4276" s="35">
        <f t="shared" si="199"/>
        <v>0</v>
      </c>
      <c r="N4276" s="35">
        <f t="shared" si="200"/>
        <v>453.24000000000007</v>
      </c>
    </row>
    <row r="4277" spans="1:14">
      <c r="A4277" s="33">
        <v>41428</v>
      </c>
      <c r="B4277" s="29">
        <v>2947</v>
      </c>
      <c r="C4277">
        <v>42</v>
      </c>
      <c r="D4277" s="34" t="s">
        <v>169</v>
      </c>
      <c r="E4277" s="34" t="s">
        <v>168</v>
      </c>
      <c r="F4277" s="35">
        <v>35.950000000000003</v>
      </c>
      <c r="G4277" s="36">
        <v>0</v>
      </c>
      <c r="H4277" s="35">
        <v>35.950000000000003</v>
      </c>
      <c r="I4277" s="35">
        <v>20.25</v>
      </c>
      <c r="J4277">
        <v>2</v>
      </c>
      <c r="K4277">
        <v>3011</v>
      </c>
      <c r="L4277" s="37">
        <f t="shared" si="198"/>
        <v>71.900000000000006</v>
      </c>
      <c r="M4277" s="35">
        <f t="shared" si="199"/>
        <v>0</v>
      </c>
      <c r="N4277" s="35">
        <f t="shared" si="200"/>
        <v>31.400000000000006</v>
      </c>
    </row>
    <row r="4278" spans="1:14">
      <c r="A4278" s="33">
        <v>41428</v>
      </c>
      <c r="B4278" s="29">
        <v>2947</v>
      </c>
      <c r="C4278">
        <v>49</v>
      </c>
      <c r="D4278" s="34" t="s">
        <v>169</v>
      </c>
      <c r="E4278" s="34" t="s">
        <v>168</v>
      </c>
      <c r="F4278" s="35">
        <v>63.95</v>
      </c>
      <c r="G4278" s="36">
        <v>0</v>
      </c>
      <c r="H4278" s="35">
        <v>63.95</v>
      </c>
      <c r="I4278" s="35">
        <v>27.1</v>
      </c>
      <c r="J4278">
        <v>6</v>
      </c>
      <c r="K4278">
        <v>3011</v>
      </c>
      <c r="L4278" s="37">
        <f t="shared" si="198"/>
        <v>383.70000000000005</v>
      </c>
      <c r="M4278" s="35">
        <f t="shared" si="199"/>
        <v>0</v>
      </c>
      <c r="N4278" s="35">
        <f t="shared" si="200"/>
        <v>221.10000000000002</v>
      </c>
    </row>
    <row r="4279" spans="1:14">
      <c r="A4279" s="33">
        <v>41428</v>
      </c>
      <c r="B4279" s="29">
        <v>2948</v>
      </c>
      <c r="C4279">
        <v>44</v>
      </c>
      <c r="D4279" s="34" t="s">
        <v>167</v>
      </c>
      <c r="E4279" s="34" t="s">
        <v>168</v>
      </c>
      <c r="F4279" s="35">
        <v>38.950000000000003</v>
      </c>
      <c r="G4279" s="36">
        <v>0</v>
      </c>
      <c r="H4279" s="35">
        <v>38.950000000000003</v>
      </c>
      <c r="I4279" s="35">
        <v>24.76</v>
      </c>
      <c r="J4279">
        <v>1</v>
      </c>
      <c r="K4279">
        <v>3024</v>
      </c>
      <c r="L4279" s="37">
        <f t="shared" si="198"/>
        <v>38.950000000000003</v>
      </c>
      <c r="M4279" s="35">
        <f t="shared" si="199"/>
        <v>0</v>
      </c>
      <c r="N4279" s="35">
        <f t="shared" si="200"/>
        <v>14.190000000000001</v>
      </c>
    </row>
    <row r="4280" spans="1:14">
      <c r="A4280" s="33">
        <v>41428</v>
      </c>
      <c r="B4280" s="29">
        <v>2948</v>
      </c>
      <c r="C4280">
        <v>12</v>
      </c>
      <c r="D4280" s="34" t="s">
        <v>167</v>
      </c>
      <c r="E4280" s="34" t="s">
        <v>168</v>
      </c>
      <c r="F4280" s="35">
        <v>47.95</v>
      </c>
      <c r="G4280" s="36">
        <v>0</v>
      </c>
      <c r="H4280" s="35">
        <v>47.95</v>
      </c>
      <c r="I4280" s="35">
        <v>20.7</v>
      </c>
      <c r="J4280">
        <v>2</v>
      </c>
      <c r="K4280">
        <v>3024</v>
      </c>
      <c r="L4280" s="37">
        <f t="shared" si="198"/>
        <v>95.9</v>
      </c>
      <c r="M4280" s="35">
        <f t="shared" si="199"/>
        <v>0</v>
      </c>
      <c r="N4280" s="35">
        <f t="shared" si="200"/>
        <v>54.500000000000007</v>
      </c>
    </row>
    <row r="4281" spans="1:14">
      <c r="A4281" s="33">
        <v>41428</v>
      </c>
      <c r="B4281" s="29">
        <v>2949</v>
      </c>
      <c r="C4281">
        <v>41</v>
      </c>
      <c r="D4281" s="34" t="s">
        <v>169</v>
      </c>
      <c r="E4281" s="34" t="s">
        <v>168</v>
      </c>
      <c r="F4281" s="35">
        <v>18.95</v>
      </c>
      <c r="G4281" s="36">
        <v>0.1</v>
      </c>
      <c r="H4281" s="35">
        <v>17.059999999999999</v>
      </c>
      <c r="I4281" s="35">
        <v>9.98</v>
      </c>
      <c r="J4281">
        <v>23</v>
      </c>
      <c r="K4281">
        <v>3021</v>
      </c>
      <c r="L4281" s="37">
        <f t="shared" si="198"/>
        <v>392.38</v>
      </c>
      <c r="M4281" s="35">
        <f t="shared" si="199"/>
        <v>1.8900000000000006</v>
      </c>
      <c r="N4281" s="35">
        <f t="shared" si="200"/>
        <v>162.83999999999997</v>
      </c>
    </row>
    <row r="4282" spans="1:14">
      <c r="A4282" s="33">
        <v>41429</v>
      </c>
      <c r="B4282" s="29">
        <v>2950</v>
      </c>
      <c r="C4282">
        <v>6</v>
      </c>
      <c r="D4282" s="34" t="s">
        <v>173</v>
      </c>
      <c r="E4282" s="34" t="s">
        <v>172</v>
      </c>
      <c r="F4282" s="35">
        <v>55.95</v>
      </c>
      <c r="G4282" s="36">
        <v>0</v>
      </c>
      <c r="H4282" s="35">
        <v>55.95</v>
      </c>
      <c r="I4282" s="35">
        <v>16.059999999999999</v>
      </c>
      <c r="J4282">
        <v>5</v>
      </c>
      <c r="K4282">
        <v>3019</v>
      </c>
      <c r="L4282" s="37">
        <f t="shared" si="198"/>
        <v>279.75</v>
      </c>
      <c r="M4282" s="35">
        <f t="shared" si="199"/>
        <v>0</v>
      </c>
      <c r="N4282" s="35">
        <f t="shared" si="200"/>
        <v>199.45</v>
      </c>
    </row>
    <row r="4283" spans="1:14">
      <c r="A4283" s="33">
        <v>41429</v>
      </c>
      <c r="B4283" s="29">
        <v>2951</v>
      </c>
      <c r="C4283">
        <v>48</v>
      </c>
      <c r="D4283" s="34" t="s">
        <v>171</v>
      </c>
      <c r="E4283" s="34" t="s">
        <v>172</v>
      </c>
      <c r="F4283" s="35">
        <v>3.95</v>
      </c>
      <c r="G4283" s="36">
        <v>0</v>
      </c>
      <c r="H4283" s="35">
        <v>3.95</v>
      </c>
      <c r="I4283" s="35">
        <v>1.43</v>
      </c>
      <c r="J4283">
        <v>1</v>
      </c>
      <c r="K4283">
        <v>3018</v>
      </c>
      <c r="L4283" s="37">
        <f t="shared" si="198"/>
        <v>3.95</v>
      </c>
      <c r="M4283" s="35">
        <f t="shared" si="199"/>
        <v>0</v>
      </c>
      <c r="N4283" s="35">
        <f t="shared" si="200"/>
        <v>2.5200000000000005</v>
      </c>
    </row>
    <row r="4284" spans="1:14">
      <c r="A4284" s="33">
        <v>41429</v>
      </c>
      <c r="B4284" s="29">
        <v>2951</v>
      </c>
      <c r="C4284">
        <v>15</v>
      </c>
      <c r="D4284" s="34" t="s">
        <v>171</v>
      </c>
      <c r="E4284" s="34" t="s">
        <v>172</v>
      </c>
      <c r="F4284" s="35">
        <v>28.95</v>
      </c>
      <c r="G4284" s="36">
        <v>0.1</v>
      </c>
      <c r="H4284" s="35">
        <v>26.06</v>
      </c>
      <c r="I4284" s="35">
        <v>17.53</v>
      </c>
      <c r="J4284">
        <v>30</v>
      </c>
      <c r="K4284">
        <v>3018</v>
      </c>
      <c r="L4284" s="37">
        <f t="shared" si="198"/>
        <v>781.8</v>
      </c>
      <c r="M4284" s="35">
        <f t="shared" si="199"/>
        <v>2.8900000000000006</v>
      </c>
      <c r="N4284" s="35">
        <f t="shared" si="200"/>
        <v>255.89999999999992</v>
      </c>
    </row>
    <row r="4285" spans="1:14">
      <c r="A4285" s="33">
        <v>41429</v>
      </c>
      <c r="B4285" s="29">
        <v>2951</v>
      </c>
      <c r="C4285">
        <v>19</v>
      </c>
      <c r="D4285" s="34" t="s">
        <v>171</v>
      </c>
      <c r="E4285" s="34" t="s">
        <v>172</v>
      </c>
      <c r="F4285" s="35">
        <v>49.95</v>
      </c>
      <c r="G4285" s="36">
        <v>0</v>
      </c>
      <c r="H4285" s="35">
        <v>49.95</v>
      </c>
      <c r="I4285" s="35">
        <v>24.77</v>
      </c>
      <c r="J4285">
        <v>39</v>
      </c>
      <c r="K4285">
        <v>3018</v>
      </c>
      <c r="L4285" s="37">
        <f t="shared" si="198"/>
        <v>1948.0500000000002</v>
      </c>
      <c r="M4285" s="35">
        <f t="shared" si="199"/>
        <v>0</v>
      </c>
      <c r="N4285" s="35">
        <f t="shared" si="200"/>
        <v>982.0200000000001</v>
      </c>
    </row>
    <row r="4286" spans="1:14">
      <c r="A4286" s="33">
        <v>41429</v>
      </c>
      <c r="B4286" s="29">
        <v>2951</v>
      </c>
      <c r="C4286">
        <v>12</v>
      </c>
      <c r="D4286" s="34" t="s">
        <v>171</v>
      </c>
      <c r="E4286" s="34" t="s">
        <v>172</v>
      </c>
      <c r="F4286" s="35">
        <v>47.95</v>
      </c>
      <c r="G4286" s="36">
        <v>0</v>
      </c>
      <c r="H4286" s="35">
        <v>47.95</v>
      </c>
      <c r="I4286" s="35">
        <v>20.7</v>
      </c>
      <c r="J4286">
        <v>4</v>
      </c>
      <c r="K4286">
        <v>3018</v>
      </c>
      <c r="L4286" s="37">
        <f t="shared" si="198"/>
        <v>191.8</v>
      </c>
      <c r="M4286" s="35">
        <f t="shared" si="199"/>
        <v>0</v>
      </c>
      <c r="N4286" s="35">
        <f t="shared" si="200"/>
        <v>109.00000000000001</v>
      </c>
    </row>
    <row r="4287" spans="1:14">
      <c r="A4287" s="33">
        <v>41429</v>
      </c>
      <c r="B4287" s="29">
        <v>2951</v>
      </c>
      <c r="C4287">
        <v>32</v>
      </c>
      <c r="D4287" s="34" t="s">
        <v>171</v>
      </c>
      <c r="E4287" s="34" t="s">
        <v>172</v>
      </c>
      <c r="F4287" s="35">
        <v>22.95</v>
      </c>
      <c r="G4287" s="36">
        <v>0</v>
      </c>
      <c r="H4287" s="35">
        <v>22.95</v>
      </c>
      <c r="I4287" s="35">
        <v>11.78</v>
      </c>
      <c r="J4287">
        <v>2</v>
      </c>
      <c r="K4287">
        <v>3018</v>
      </c>
      <c r="L4287" s="37">
        <f t="shared" si="198"/>
        <v>45.9</v>
      </c>
      <c r="M4287" s="35">
        <f t="shared" si="199"/>
        <v>0</v>
      </c>
      <c r="N4287" s="35">
        <f t="shared" si="200"/>
        <v>22.34</v>
      </c>
    </row>
    <row r="4288" spans="1:14">
      <c r="A4288" s="33">
        <v>41429</v>
      </c>
      <c r="B4288" s="29">
        <v>2952</v>
      </c>
      <c r="C4288">
        <v>49</v>
      </c>
      <c r="D4288" s="34" t="s">
        <v>173</v>
      </c>
      <c r="E4288" s="34" t="s">
        <v>172</v>
      </c>
      <c r="F4288" s="35">
        <v>63.95</v>
      </c>
      <c r="G4288" s="36">
        <v>0</v>
      </c>
      <c r="H4288" s="35">
        <v>63.95</v>
      </c>
      <c r="I4288" s="35">
        <v>27.1</v>
      </c>
      <c r="J4288">
        <v>3</v>
      </c>
      <c r="K4288">
        <v>3015</v>
      </c>
      <c r="L4288" s="37">
        <f t="shared" si="198"/>
        <v>191.85000000000002</v>
      </c>
      <c r="M4288" s="35">
        <f t="shared" si="199"/>
        <v>0</v>
      </c>
      <c r="N4288" s="35">
        <f t="shared" si="200"/>
        <v>110.55000000000001</v>
      </c>
    </row>
    <row r="4289" spans="1:14">
      <c r="A4289" s="33">
        <v>41429</v>
      </c>
      <c r="B4289" s="29">
        <v>2953</v>
      </c>
      <c r="C4289">
        <v>45</v>
      </c>
      <c r="D4289" s="34" t="s">
        <v>173</v>
      </c>
      <c r="E4289" s="34" t="s">
        <v>172</v>
      </c>
      <c r="F4289" s="35">
        <v>38.950000000000003</v>
      </c>
      <c r="G4289" s="36">
        <v>0</v>
      </c>
      <c r="H4289" s="35">
        <v>38.950000000000003</v>
      </c>
      <c r="I4289" s="35">
        <v>22.33</v>
      </c>
      <c r="J4289">
        <v>2</v>
      </c>
      <c r="K4289">
        <v>3016</v>
      </c>
      <c r="L4289" s="37">
        <f t="shared" si="198"/>
        <v>77.900000000000006</v>
      </c>
      <c r="M4289" s="35">
        <f t="shared" si="199"/>
        <v>0</v>
      </c>
      <c r="N4289" s="35">
        <f t="shared" si="200"/>
        <v>33.240000000000009</v>
      </c>
    </row>
    <row r="4290" spans="1:14">
      <c r="A4290" s="33">
        <v>41429</v>
      </c>
      <c r="B4290" s="29">
        <v>2954</v>
      </c>
      <c r="C4290">
        <v>31</v>
      </c>
      <c r="D4290" s="34" t="s">
        <v>171</v>
      </c>
      <c r="E4290" s="34" t="s">
        <v>172</v>
      </c>
      <c r="F4290" s="35">
        <v>0.95</v>
      </c>
      <c r="G4290" s="36">
        <v>0</v>
      </c>
      <c r="H4290" s="35">
        <v>0.95</v>
      </c>
      <c r="I4290" s="35">
        <v>0.34</v>
      </c>
      <c r="J4290">
        <v>26</v>
      </c>
      <c r="K4290">
        <v>3030</v>
      </c>
      <c r="L4290" s="37">
        <f t="shared" si="198"/>
        <v>24.7</v>
      </c>
      <c r="M4290" s="35">
        <f t="shared" si="199"/>
        <v>0</v>
      </c>
      <c r="N4290" s="35">
        <f t="shared" si="200"/>
        <v>15.859999999999996</v>
      </c>
    </row>
    <row r="4291" spans="1:14">
      <c r="A4291" s="33">
        <v>41429</v>
      </c>
      <c r="B4291" s="29">
        <v>2954</v>
      </c>
      <c r="C4291">
        <v>32</v>
      </c>
      <c r="D4291" s="34" t="s">
        <v>171</v>
      </c>
      <c r="E4291" s="34" t="s">
        <v>172</v>
      </c>
      <c r="F4291" s="35">
        <v>22.95</v>
      </c>
      <c r="G4291" s="36">
        <v>0</v>
      </c>
      <c r="H4291" s="35">
        <v>22.95</v>
      </c>
      <c r="I4291" s="35">
        <v>11.78</v>
      </c>
      <c r="J4291">
        <v>26</v>
      </c>
      <c r="K4291">
        <v>3030</v>
      </c>
      <c r="L4291" s="37">
        <f t="shared" ref="L4291:L4354" si="201">H4291*J4291</f>
        <v>596.69999999999993</v>
      </c>
      <c r="M4291" s="35">
        <f t="shared" ref="M4291:M4354" si="202">F4291-H4291</f>
        <v>0</v>
      </c>
      <c r="N4291" s="35">
        <f t="shared" ref="N4291:N4354" si="203">(H4291-I4291)*J4291</f>
        <v>290.42</v>
      </c>
    </row>
    <row r="4292" spans="1:14">
      <c r="A4292" s="33">
        <v>41429</v>
      </c>
      <c r="B4292" s="29">
        <v>2954</v>
      </c>
      <c r="C4292">
        <v>17</v>
      </c>
      <c r="D4292" s="34" t="s">
        <v>171</v>
      </c>
      <c r="E4292" s="34" t="s">
        <v>172</v>
      </c>
      <c r="F4292" s="35">
        <v>49.95</v>
      </c>
      <c r="G4292" s="36">
        <v>0</v>
      </c>
      <c r="H4292" s="35">
        <v>49.95</v>
      </c>
      <c r="I4292" s="35">
        <v>23.93</v>
      </c>
      <c r="J4292">
        <v>28</v>
      </c>
      <c r="K4292">
        <v>3030</v>
      </c>
      <c r="L4292" s="37">
        <f t="shared" si="201"/>
        <v>1398.6000000000001</v>
      </c>
      <c r="M4292" s="35">
        <f t="shared" si="202"/>
        <v>0</v>
      </c>
      <c r="N4292" s="35">
        <f t="shared" si="203"/>
        <v>728.56000000000006</v>
      </c>
    </row>
    <row r="4293" spans="1:14">
      <c r="A4293" s="33">
        <v>41429</v>
      </c>
      <c r="B4293" s="29">
        <v>2954</v>
      </c>
      <c r="C4293">
        <v>20</v>
      </c>
      <c r="D4293" s="34" t="s">
        <v>171</v>
      </c>
      <c r="E4293" s="34" t="s">
        <v>172</v>
      </c>
      <c r="F4293" s="35">
        <v>16.95</v>
      </c>
      <c r="G4293" s="36">
        <v>0</v>
      </c>
      <c r="H4293" s="35">
        <v>16.95</v>
      </c>
      <c r="I4293" s="35">
        <v>6.76</v>
      </c>
      <c r="J4293">
        <v>25</v>
      </c>
      <c r="K4293">
        <v>3030</v>
      </c>
      <c r="L4293" s="37">
        <f t="shared" si="201"/>
        <v>423.75</v>
      </c>
      <c r="M4293" s="35">
        <f t="shared" si="202"/>
        <v>0</v>
      </c>
      <c r="N4293" s="35">
        <f t="shared" si="203"/>
        <v>254.75</v>
      </c>
    </row>
    <row r="4294" spans="1:14">
      <c r="A4294" s="33">
        <v>41429</v>
      </c>
      <c r="B4294" s="29">
        <v>2954</v>
      </c>
      <c r="C4294">
        <v>34</v>
      </c>
      <c r="D4294" s="34" t="s">
        <v>171</v>
      </c>
      <c r="E4294" s="34" t="s">
        <v>172</v>
      </c>
      <c r="F4294" s="35">
        <v>37.950000000000003</v>
      </c>
      <c r="G4294" s="36">
        <v>0</v>
      </c>
      <c r="H4294" s="35">
        <v>37.950000000000003</v>
      </c>
      <c r="I4294" s="35">
        <v>15.35</v>
      </c>
      <c r="J4294">
        <v>3</v>
      </c>
      <c r="K4294">
        <v>3030</v>
      </c>
      <c r="L4294" s="37">
        <f t="shared" si="201"/>
        <v>113.85000000000001</v>
      </c>
      <c r="M4294" s="35">
        <f t="shared" si="202"/>
        <v>0</v>
      </c>
      <c r="N4294" s="35">
        <f t="shared" si="203"/>
        <v>67.800000000000011</v>
      </c>
    </row>
    <row r="4295" spans="1:14">
      <c r="A4295" s="33">
        <v>41429</v>
      </c>
      <c r="B4295" s="29">
        <v>2954</v>
      </c>
      <c r="C4295">
        <v>19</v>
      </c>
      <c r="D4295" s="34" t="s">
        <v>171</v>
      </c>
      <c r="E4295" s="34" t="s">
        <v>172</v>
      </c>
      <c r="F4295" s="35">
        <v>49.95</v>
      </c>
      <c r="G4295" s="36">
        <v>0</v>
      </c>
      <c r="H4295" s="35">
        <v>49.95</v>
      </c>
      <c r="I4295" s="35">
        <v>24.77</v>
      </c>
      <c r="J4295">
        <v>8</v>
      </c>
      <c r="K4295">
        <v>3030</v>
      </c>
      <c r="L4295" s="37">
        <f t="shared" si="201"/>
        <v>399.6</v>
      </c>
      <c r="M4295" s="35">
        <f t="shared" si="202"/>
        <v>0</v>
      </c>
      <c r="N4295" s="35">
        <f t="shared" si="203"/>
        <v>201.44000000000003</v>
      </c>
    </row>
    <row r="4296" spans="1:14">
      <c r="A4296" s="33">
        <v>41429</v>
      </c>
      <c r="B4296" s="29">
        <v>2954</v>
      </c>
      <c r="C4296">
        <v>17</v>
      </c>
      <c r="D4296" s="34" t="s">
        <v>171</v>
      </c>
      <c r="E4296" s="34" t="s">
        <v>172</v>
      </c>
      <c r="F4296" s="35">
        <v>49.95</v>
      </c>
      <c r="G4296" s="36">
        <v>0</v>
      </c>
      <c r="H4296" s="35">
        <v>49.95</v>
      </c>
      <c r="I4296" s="35">
        <v>23.93</v>
      </c>
      <c r="J4296">
        <v>26</v>
      </c>
      <c r="K4296">
        <v>3030</v>
      </c>
      <c r="L4296" s="37">
        <f t="shared" si="201"/>
        <v>1298.7</v>
      </c>
      <c r="M4296" s="35">
        <f t="shared" si="202"/>
        <v>0</v>
      </c>
      <c r="N4296" s="35">
        <f t="shared" si="203"/>
        <v>676.5200000000001</v>
      </c>
    </row>
    <row r="4297" spans="1:14">
      <c r="A4297" s="33">
        <v>41429</v>
      </c>
      <c r="B4297" s="29">
        <v>2955</v>
      </c>
      <c r="C4297">
        <v>1</v>
      </c>
      <c r="D4297" s="34" t="s">
        <v>173</v>
      </c>
      <c r="E4297" s="34" t="s">
        <v>172</v>
      </c>
      <c r="F4297" s="35">
        <v>43.95</v>
      </c>
      <c r="G4297" s="36">
        <v>0</v>
      </c>
      <c r="H4297" s="35">
        <v>43.95</v>
      </c>
      <c r="I4297" s="35">
        <v>25.6</v>
      </c>
      <c r="J4297">
        <v>1</v>
      </c>
      <c r="K4297">
        <v>3029</v>
      </c>
      <c r="L4297" s="37">
        <f t="shared" si="201"/>
        <v>43.95</v>
      </c>
      <c r="M4297" s="35">
        <f t="shared" si="202"/>
        <v>0</v>
      </c>
      <c r="N4297" s="35">
        <f t="shared" si="203"/>
        <v>18.350000000000001</v>
      </c>
    </row>
    <row r="4298" spans="1:14">
      <c r="A4298" s="33">
        <v>41429</v>
      </c>
      <c r="B4298" s="29">
        <v>2955</v>
      </c>
      <c r="C4298">
        <v>7</v>
      </c>
      <c r="D4298" s="34" t="s">
        <v>173</v>
      </c>
      <c r="E4298" s="34" t="s">
        <v>172</v>
      </c>
      <c r="F4298" s="35">
        <v>20.95</v>
      </c>
      <c r="G4298" s="36">
        <v>0</v>
      </c>
      <c r="H4298" s="35">
        <v>20.95</v>
      </c>
      <c r="I4298" s="35">
        <v>10.039999999999999</v>
      </c>
      <c r="J4298">
        <v>1</v>
      </c>
      <c r="K4298">
        <v>3029</v>
      </c>
      <c r="L4298" s="37">
        <f t="shared" si="201"/>
        <v>20.95</v>
      </c>
      <c r="M4298" s="35">
        <f t="shared" si="202"/>
        <v>0</v>
      </c>
      <c r="N4298" s="35">
        <f t="shared" si="203"/>
        <v>10.91</v>
      </c>
    </row>
    <row r="4299" spans="1:14">
      <c r="A4299" s="33">
        <v>41429</v>
      </c>
      <c r="B4299" s="29">
        <v>2955</v>
      </c>
      <c r="C4299">
        <v>20</v>
      </c>
      <c r="D4299" s="34" t="s">
        <v>173</v>
      </c>
      <c r="E4299" s="34" t="s">
        <v>172</v>
      </c>
      <c r="F4299" s="35">
        <v>16.95</v>
      </c>
      <c r="G4299" s="36">
        <v>0</v>
      </c>
      <c r="H4299" s="35">
        <v>16.95</v>
      </c>
      <c r="I4299" s="35">
        <v>6.76</v>
      </c>
      <c r="J4299">
        <v>2</v>
      </c>
      <c r="K4299">
        <v>3029</v>
      </c>
      <c r="L4299" s="37">
        <f t="shared" si="201"/>
        <v>33.9</v>
      </c>
      <c r="M4299" s="35">
        <f t="shared" si="202"/>
        <v>0</v>
      </c>
      <c r="N4299" s="35">
        <f t="shared" si="203"/>
        <v>20.38</v>
      </c>
    </row>
    <row r="4300" spans="1:14">
      <c r="A4300" s="33">
        <v>41429</v>
      </c>
      <c r="B4300" s="29">
        <v>2956</v>
      </c>
      <c r="C4300">
        <v>3</v>
      </c>
      <c r="D4300" s="34" t="s">
        <v>173</v>
      </c>
      <c r="E4300" s="34" t="s">
        <v>172</v>
      </c>
      <c r="F4300" s="35">
        <v>59.95</v>
      </c>
      <c r="G4300" s="36">
        <v>0</v>
      </c>
      <c r="H4300" s="35">
        <v>59.95</v>
      </c>
      <c r="I4300" s="35">
        <v>28.73</v>
      </c>
      <c r="J4300">
        <v>24</v>
      </c>
      <c r="K4300">
        <v>3016</v>
      </c>
      <c r="L4300" s="37">
        <f t="shared" si="201"/>
        <v>1438.8000000000002</v>
      </c>
      <c r="M4300" s="35">
        <f t="shared" si="202"/>
        <v>0</v>
      </c>
      <c r="N4300" s="35">
        <f t="shared" si="203"/>
        <v>749.28000000000009</v>
      </c>
    </row>
    <row r="4301" spans="1:14">
      <c r="A4301" s="33">
        <v>41429</v>
      </c>
      <c r="B4301" s="29">
        <v>2957</v>
      </c>
      <c r="C4301">
        <v>13</v>
      </c>
      <c r="D4301" s="34" t="s">
        <v>171</v>
      </c>
      <c r="E4301" s="34" t="s">
        <v>172</v>
      </c>
      <c r="F4301" s="35">
        <v>26.95</v>
      </c>
      <c r="G4301" s="36">
        <v>0</v>
      </c>
      <c r="H4301" s="35">
        <v>26.95</v>
      </c>
      <c r="I4301" s="35">
        <v>13.26</v>
      </c>
      <c r="J4301">
        <v>1</v>
      </c>
      <c r="K4301">
        <v>3031</v>
      </c>
      <c r="L4301" s="37">
        <f t="shared" si="201"/>
        <v>26.95</v>
      </c>
      <c r="M4301" s="35">
        <f t="shared" si="202"/>
        <v>0</v>
      </c>
      <c r="N4301" s="35">
        <f t="shared" si="203"/>
        <v>13.69</v>
      </c>
    </row>
    <row r="4302" spans="1:14">
      <c r="A4302" s="33">
        <v>41429</v>
      </c>
      <c r="B4302" s="29">
        <v>2958</v>
      </c>
      <c r="C4302">
        <v>31</v>
      </c>
      <c r="D4302" s="34" t="s">
        <v>173</v>
      </c>
      <c r="E4302" s="34" t="s">
        <v>172</v>
      </c>
      <c r="F4302" s="35">
        <v>0.95</v>
      </c>
      <c r="G4302" s="36">
        <v>0.1</v>
      </c>
      <c r="H4302" s="35">
        <v>0.86</v>
      </c>
      <c r="I4302" s="35">
        <v>0.34</v>
      </c>
      <c r="J4302">
        <v>5</v>
      </c>
      <c r="K4302">
        <v>3017</v>
      </c>
      <c r="L4302" s="37">
        <f t="shared" si="201"/>
        <v>4.3</v>
      </c>
      <c r="M4302" s="35">
        <f t="shared" si="202"/>
        <v>8.9999999999999969E-2</v>
      </c>
      <c r="N4302" s="35">
        <f t="shared" si="203"/>
        <v>2.6</v>
      </c>
    </row>
    <row r="4303" spans="1:14">
      <c r="A4303" s="33">
        <v>41429</v>
      </c>
      <c r="B4303" s="29">
        <v>2958</v>
      </c>
      <c r="C4303">
        <v>50</v>
      </c>
      <c r="D4303" s="34" t="s">
        <v>173</v>
      </c>
      <c r="E4303" s="34" t="s">
        <v>172</v>
      </c>
      <c r="F4303" s="35">
        <v>24.95</v>
      </c>
      <c r="G4303" s="36">
        <v>0</v>
      </c>
      <c r="H4303" s="35">
        <v>24.95</v>
      </c>
      <c r="I4303" s="35">
        <v>12.14</v>
      </c>
      <c r="J4303">
        <v>3</v>
      </c>
      <c r="K4303">
        <v>3017</v>
      </c>
      <c r="L4303" s="37">
        <f t="shared" si="201"/>
        <v>74.849999999999994</v>
      </c>
      <c r="M4303" s="35">
        <f t="shared" si="202"/>
        <v>0</v>
      </c>
      <c r="N4303" s="35">
        <f t="shared" si="203"/>
        <v>38.429999999999993</v>
      </c>
    </row>
    <row r="4304" spans="1:14">
      <c r="A4304" s="33">
        <v>41429</v>
      </c>
      <c r="B4304" s="29">
        <v>2959</v>
      </c>
      <c r="C4304">
        <v>19</v>
      </c>
      <c r="D4304" s="34" t="s">
        <v>173</v>
      </c>
      <c r="E4304" s="34" t="s">
        <v>172</v>
      </c>
      <c r="F4304" s="35">
        <v>49.95</v>
      </c>
      <c r="G4304" s="36">
        <v>0.1</v>
      </c>
      <c r="H4304" s="35">
        <v>44.96</v>
      </c>
      <c r="I4304" s="35">
        <v>24.77</v>
      </c>
      <c r="J4304">
        <v>33</v>
      </c>
      <c r="K4304">
        <v>3019</v>
      </c>
      <c r="L4304" s="37">
        <f t="shared" si="201"/>
        <v>1483.68</v>
      </c>
      <c r="M4304" s="35">
        <f t="shared" si="202"/>
        <v>4.990000000000002</v>
      </c>
      <c r="N4304" s="35">
        <f t="shared" si="203"/>
        <v>666.2700000000001</v>
      </c>
    </row>
    <row r="4305" spans="1:14">
      <c r="A4305" s="33">
        <v>41429</v>
      </c>
      <c r="B4305" s="29">
        <v>2960</v>
      </c>
      <c r="C4305">
        <v>26</v>
      </c>
      <c r="D4305" s="34" t="s">
        <v>171</v>
      </c>
      <c r="E4305" s="34" t="s">
        <v>172</v>
      </c>
      <c r="F4305" s="35">
        <v>0.95</v>
      </c>
      <c r="G4305" s="36">
        <v>0.1</v>
      </c>
      <c r="H4305" s="35">
        <v>0.86</v>
      </c>
      <c r="I4305" s="35">
        <v>0.42</v>
      </c>
      <c r="J4305">
        <v>8</v>
      </c>
      <c r="K4305">
        <v>3022</v>
      </c>
      <c r="L4305" s="37">
        <f t="shared" si="201"/>
        <v>6.88</v>
      </c>
      <c r="M4305" s="35">
        <f t="shared" si="202"/>
        <v>8.9999999999999969E-2</v>
      </c>
      <c r="N4305" s="35">
        <f t="shared" si="203"/>
        <v>3.52</v>
      </c>
    </row>
    <row r="4306" spans="1:14">
      <c r="A4306" s="33">
        <v>41429</v>
      </c>
      <c r="B4306" s="29">
        <v>2961</v>
      </c>
      <c r="C4306">
        <v>49</v>
      </c>
      <c r="D4306" s="34" t="s">
        <v>173</v>
      </c>
      <c r="E4306" s="34" t="s">
        <v>172</v>
      </c>
      <c r="F4306" s="35">
        <v>63.95</v>
      </c>
      <c r="G4306" s="36">
        <v>0</v>
      </c>
      <c r="H4306" s="35">
        <v>63.95</v>
      </c>
      <c r="I4306" s="35">
        <v>27.1</v>
      </c>
      <c r="J4306">
        <v>1</v>
      </c>
      <c r="K4306">
        <v>3032</v>
      </c>
      <c r="L4306" s="37">
        <f t="shared" si="201"/>
        <v>63.95</v>
      </c>
      <c r="M4306" s="35">
        <f t="shared" si="202"/>
        <v>0</v>
      </c>
      <c r="N4306" s="35">
        <f t="shared" si="203"/>
        <v>36.85</v>
      </c>
    </row>
    <row r="4307" spans="1:14">
      <c r="A4307" s="33">
        <v>41429</v>
      </c>
      <c r="B4307" s="29">
        <v>2961</v>
      </c>
      <c r="C4307">
        <v>9</v>
      </c>
      <c r="D4307" s="34" t="s">
        <v>173</v>
      </c>
      <c r="E4307" s="34" t="s">
        <v>172</v>
      </c>
      <c r="F4307" s="35">
        <v>48.95</v>
      </c>
      <c r="G4307" s="36">
        <v>0</v>
      </c>
      <c r="H4307" s="35">
        <v>48.95</v>
      </c>
      <c r="I4307" s="35">
        <v>24.52</v>
      </c>
      <c r="J4307">
        <v>10</v>
      </c>
      <c r="K4307">
        <v>3032</v>
      </c>
      <c r="L4307" s="37">
        <f t="shared" si="201"/>
        <v>489.5</v>
      </c>
      <c r="M4307" s="35">
        <f t="shared" si="202"/>
        <v>0</v>
      </c>
      <c r="N4307" s="35">
        <f t="shared" si="203"/>
        <v>244.30000000000004</v>
      </c>
    </row>
    <row r="4308" spans="1:14">
      <c r="A4308" s="33">
        <v>41429</v>
      </c>
      <c r="B4308" s="29">
        <v>2962</v>
      </c>
      <c r="C4308">
        <v>50</v>
      </c>
      <c r="D4308" s="34" t="s">
        <v>171</v>
      </c>
      <c r="E4308" s="34" t="s">
        <v>172</v>
      </c>
      <c r="F4308" s="35">
        <v>24.95</v>
      </c>
      <c r="G4308" s="36">
        <v>0</v>
      </c>
      <c r="H4308" s="35">
        <v>24.95</v>
      </c>
      <c r="I4308" s="35">
        <v>12.14</v>
      </c>
      <c r="J4308">
        <v>2</v>
      </c>
      <c r="K4308">
        <v>3023</v>
      </c>
      <c r="L4308" s="37">
        <f t="shared" si="201"/>
        <v>49.9</v>
      </c>
      <c r="M4308" s="35">
        <f t="shared" si="202"/>
        <v>0</v>
      </c>
      <c r="N4308" s="35">
        <f t="shared" si="203"/>
        <v>25.619999999999997</v>
      </c>
    </row>
    <row r="4309" spans="1:14">
      <c r="A4309" s="33">
        <v>41429</v>
      </c>
      <c r="B4309" s="29">
        <v>2962</v>
      </c>
      <c r="C4309">
        <v>13</v>
      </c>
      <c r="D4309" s="34" t="s">
        <v>171</v>
      </c>
      <c r="E4309" s="34" t="s">
        <v>172</v>
      </c>
      <c r="F4309" s="35">
        <v>26.95</v>
      </c>
      <c r="G4309" s="36">
        <v>0.1</v>
      </c>
      <c r="H4309" s="35">
        <v>24.26</v>
      </c>
      <c r="I4309" s="35">
        <v>13.26</v>
      </c>
      <c r="J4309">
        <v>16</v>
      </c>
      <c r="K4309">
        <v>3023</v>
      </c>
      <c r="L4309" s="37">
        <f t="shared" si="201"/>
        <v>388.16</v>
      </c>
      <c r="M4309" s="35">
        <f t="shared" si="202"/>
        <v>2.6899999999999977</v>
      </c>
      <c r="N4309" s="35">
        <f t="shared" si="203"/>
        <v>176.00000000000003</v>
      </c>
    </row>
    <row r="4310" spans="1:14">
      <c r="A4310" s="33">
        <v>41429</v>
      </c>
      <c r="B4310" s="29">
        <v>2963</v>
      </c>
      <c r="C4310">
        <v>29</v>
      </c>
      <c r="D4310" s="34" t="s">
        <v>173</v>
      </c>
      <c r="E4310" s="34" t="s">
        <v>172</v>
      </c>
      <c r="F4310" s="35">
        <v>40.950000000000003</v>
      </c>
      <c r="G4310" s="36">
        <v>0</v>
      </c>
      <c r="H4310" s="35">
        <v>40.950000000000003</v>
      </c>
      <c r="I4310" s="35">
        <v>15.51</v>
      </c>
      <c r="J4310">
        <v>6</v>
      </c>
      <c r="K4310">
        <v>3032</v>
      </c>
      <c r="L4310" s="37">
        <f t="shared" si="201"/>
        <v>245.70000000000002</v>
      </c>
      <c r="M4310" s="35">
        <f t="shared" si="202"/>
        <v>0</v>
      </c>
      <c r="N4310" s="35">
        <f t="shared" si="203"/>
        <v>152.64000000000004</v>
      </c>
    </row>
    <row r="4311" spans="1:14">
      <c r="A4311" s="33">
        <v>41429</v>
      </c>
      <c r="B4311" s="29">
        <v>2963</v>
      </c>
      <c r="C4311">
        <v>40</v>
      </c>
      <c r="D4311" s="34" t="s">
        <v>173</v>
      </c>
      <c r="E4311" s="34" t="s">
        <v>172</v>
      </c>
      <c r="F4311" s="35">
        <v>16.95</v>
      </c>
      <c r="G4311" s="36">
        <v>0</v>
      </c>
      <c r="H4311" s="35">
        <v>16.95</v>
      </c>
      <c r="I4311" s="35">
        <v>6.53</v>
      </c>
      <c r="J4311">
        <v>23</v>
      </c>
      <c r="K4311">
        <v>3032</v>
      </c>
      <c r="L4311" s="37">
        <f t="shared" si="201"/>
        <v>389.84999999999997</v>
      </c>
      <c r="M4311" s="35">
        <f t="shared" si="202"/>
        <v>0</v>
      </c>
      <c r="N4311" s="35">
        <f t="shared" si="203"/>
        <v>239.65999999999997</v>
      </c>
    </row>
    <row r="4312" spans="1:14">
      <c r="A4312" s="33">
        <v>41430</v>
      </c>
      <c r="B4312" s="29">
        <v>2964</v>
      </c>
      <c r="C4312">
        <v>35</v>
      </c>
      <c r="D4312" s="34" t="s">
        <v>169</v>
      </c>
      <c r="E4312" s="34" t="s">
        <v>172</v>
      </c>
      <c r="F4312" s="35">
        <v>0.95</v>
      </c>
      <c r="G4312" s="36">
        <v>0</v>
      </c>
      <c r="H4312" s="35">
        <v>0.95</v>
      </c>
      <c r="I4312" s="35">
        <v>0.47</v>
      </c>
      <c r="J4312">
        <v>14</v>
      </c>
      <c r="K4312">
        <v>3030</v>
      </c>
      <c r="L4312" s="37">
        <f t="shared" si="201"/>
        <v>13.299999999999999</v>
      </c>
      <c r="M4312" s="35">
        <f t="shared" si="202"/>
        <v>0</v>
      </c>
      <c r="N4312" s="35">
        <f t="shared" si="203"/>
        <v>6.72</v>
      </c>
    </row>
    <row r="4313" spans="1:14">
      <c r="A4313" s="33">
        <v>41430</v>
      </c>
      <c r="B4313" s="29">
        <v>2965</v>
      </c>
      <c r="C4313">
        <v>25</v>
      </c>
      <c r="D4313" s="34" t="s">
        <v>167</v>
      </c>
      <c r="E4313" s="34" t="s">
        <v>172</v>
      </c>
      <c r="F4313" s="35">
        <v>0.95</v>
      </c>
      <c r="G4313" s="36">
        <v>0</v>
      </c>
      <c r="H4313" s="35">
        <v>0.95</v>
      </c>
      <c r="I4313" s="35">
        <v>0.35</v>
      </c>
      <c r="J4313">
        <v>16</v>
      </c>
      <c r="K4313">
        <v>3019</v>
      </c>
      <c r="L4313" s="37">
        <f t="shared" si="201"/>
        <v>15.2</v>
      </c>
      <c r="M4313" s="35">
        <f t="shared" si="202"/>
        <v>0</v>
      </c>
      <c r="N4313" s="35">
        <f t="shared" si="203"/>
        <v>9.6</v>
      </c>
    </row>
    <row r="4314" spans="1:14">
      <c r="A4314" s="33">
        <v>41431</v>
      </c>
      <c r="B4314" s="29">
        <v>2966</v>
      </c>
      <c r="C4314">
        <v>17</v>
      </c>
      <c r="D4314" s="34" t="s">
        <v>173</v>
      </c>
      <c r="E4314" s="34" t="s">
        <v>172</v>
      </c>
      <c r="F4314" s="35">
        <v>49.95</v>
      </c>
      <c r="G4314" s="36">
        <v>0</v>
      </c>
      <c r="H4314" s="35">
        <v>49.95</v>
      </c>
      <c r="I4314" s="35">
        <v>23.93</v>
      </c>
      <c r="J4314">
        <v>31</v>
      </c>
      <c r="K4314">
        <v>3032</v>
      </c>
      <c r="L4314" s="37">
        <f t="shared" si="201"/>
        <v>1548.45</v>
      </c>
      <c r="M4314" s="35">
        <f t="shared" si="202"/>
        <v>0</v>
      </c>
      <c r="N4314" s="35">
        <f t="shared" si="203"/>
        <v>806.62000000000012</v>
      </c>
    </row>
    <row r="4315" spans="1:14">
      <c r="A4315" s="33">
        <v>41431</v>
      </c>
      <c r="B4315" s="29">
        <v>2967</v>
      </c>
      <c r="C4315">
        <v>16</v>
      </c>
      <c r="D4315" s="34" t="s">
        <v>170</v>
      </c>
      <c r="E4315" s="34" t="s">
        <v>172</v>
      </c>
      <c r="F4315" s="35">
        <v>27.95</v>
      </c>
      <c r="G4315" s="36">
        <v>0</v>
      </c>
      <c r="H4315" s="35">
        <v>27.95</v>
      </c>
      <c r="I4315" s="35">
        <v>15.85</v>
      </c>
      <c r="J4315">
        <v>4</v>
      </c>
      <c r="K4315">
        <v>3022</v>
      </c>
      <c r="L4315" s="37">
        <f t="shared" si="201"/>
        <v>111.8</v>
      </c>
      <c r="M4315" s="35">
        <f t="shared" si="202"/>
        <v>0</v>
      </c>
      <c r="N4315" s="35">
        <f t="shared" si="203"/>
        <v>48.4</v>
      </c>
    </row>
    <row r="4316" spans="1:14">
      <c r="A4316" s="33">
        <v>41431</v>
      </c>
      <c r="B4316" s="29">
        <v>2968</v>
      </c>
      <c r="C4316">
        <v>43</v>
      </c>
      <c r="D4316" s="34" t="s">
        <v>173</v>
      </c>
      <c r="E4316" s="34" t="s">
        <v>172</v>
      </c>
      <c r="F4316" s="35">
        <v>11.95</v>
      </c>
      <c r="G4316" s="36">
        <v>0</v>
      </c>
      <c r="H4316" s="35">
        <v>11.95</v>
      </c>
      <c r="I4316" s="35">
        <v>3.32</v>
      </c>
      <c r="J4316">
        <v>2</v>
      </c>
      <c r="K4316">
        <v>3022</v>
      </c>
      <c r="L4316" s="37">
        <f t="shared" si="201"/>
        <v>23.9</v>
      </c>
      <c r="M4316" s="35">
        <f t="shared" si="202"/>
        <v>0</v>
      </c>
      <c r="N4316" s="35">
        <f t="shared" si="203"/>
        <v>17.259999999999998</v>
      </c>
    </row>
    <row r="4317" spans="1:14">
      <c r="A4317" s="33">
        <v>41431</v>
      </c>
      <c r="B4317" s="29">
        <v>2969</v>
      </c>
      <c r="C4317">
        <v>24</v>
      </c>
      <c r="D4317" s="34" t="s">
        <v>170</v>
      </c>
      <c r="E4317" s="34" t="s">
        <v>172</v>
      </c>
      <c r="F4317" s="35">
        <v>27.95</v>
      </c>
      <c r="G4317" s="36">
        <v>0</v>
      </c>
      <c r="H4317" s="35">
        <v>27.95</v>
      </c>
      <c r="I4317" s="35">
        <v>16.8</v>
      </c>
      <c r="J4317">
        <v>35</v>
      </c>
      <c r="K4317">
        <v>3033</v>
      </c>
      <c r="L4317" s="37">
        <f t="shared" si="201"/>
        <v>978.25</v>
      </c>
      <c r="M4317" s="35">
        <f t="shared" si="202"/>
        <v>0</v>
      </c>
      <c r="N4317" s="35">
        <f t="shared" si="203"/>
        <v>390.24999999999994</v>
      </c>
    </row>
    <row r="4318" spans="1:14">
      <c r="A4318" s="33">
        <v>41431</v>
      </c>
      <c r="B4318" s="29">
        <v>2969</v>
      </c>
      <c r="C4318">
        <v>44</v>
      </c>
      <c r="D4318" s="34" t="s">
        <v>170</v>
      </c>
      <c r="E4318" s="34" t="s">
        <v>172</v>
      </c>
      <c r="F4318" s="35">
        <v>38.950000000000003</v>
      </c>
      <c r="G4318" s="36">
        <v>0</v>
      </c>
      <c r="H4318" s="35">
        <v>38.950000000000003</v>
      </c>
      <c r="I4318" s="35">
        <v>24.76</v>
      </c>
      <c r="J4318">
        <v>25</v>
      </c>
      <c r="K4318">
        <v>3033</v>
      </c>
      <c r="L4318" s="37">
        <f t="shared" si="201"/>
        <v>973.75000000000011</v>
      </c>
      <c r="M4318" s="35">
        <f t="shared" si="202"/>
        <v>0</v>
      </c>
      <c r="N4318" s="35">
        <f t="shared" si="203"/>
        <v>354.75000000000006</v>
      </c>
    </row>
    <row r="4319" spans="1:14">
      <c r="A4319" s="33">
        <v>41431</v>
      </c>
      <c r="B4319" s="29">
        <v>2970</v>
      </c>
      <c r="C4319">
        <v>29</v>
      </c>
      <c r="D4319" s="34" t="s">
        <v>170</v>
      </c>
      <c r="E4319" s="34" t="s">
        <v>172</v>
      </c>
      <c r="F4319" s="35">
        <v>40.950000000000003</v>
      </c>
      <c r="G4319" s="36">
        <v>0.1</v>
      </c>
      <c r="H4319" s="35">
        <v>36.86</v>
      </c>
      <c r="I4319" s="35">
        <v>15.51</v>
      </c>
      <c r="J4319">
        <v>2</v>
      </c>
      <c r="K4319">
        <v>3010</v>
      </c>
      <c r="L4319" s="37">
        <f t="shared" si="201"/>
        <v>73.72</v>
      </c>
      <c r="M4319" s="35">
        <f t="shared" si="202"/>
        <v>4.0900000000000034</v>
      </c>
      <c r="N4319" s="35">
        <f t="shared" si="203"/>
        <v>42.7</v>
      </c>
    </row>
    <row r="4320" spans="1:14">
      <c r="A4320" s="33">
        <v>41431</v>
      </c>
      <c r="B4320" s="29">
        <v>2971</v>
      </c>
      <c r="C4320">
        <v>49</v>
      </c>
      <c r="D4320" s="34" t="s">
        <v>173</v>
      </c>
      <c r="E4320" s="34" t="s">
        <v>172</v>
      </c>
      <c r="F4320" s="35">
        <v>63.95</v>
      </c>
      <c r="G4320" s="36">
        <v>0</v>
      </c>
      <c r="H4320" s="35">
        <v>63.95</v>
      </c>
      <c r="I4320" s="35">
        <v>27.1</v>
      </c>
      <c r="J4320">
        <v>3</v>
      </c>
      <c r="K4320">
        <v>3032</v>
      </c>
      <c r="L4320" s="37">
        <f t="shared" si="201"/>
        <v>191.85000000000002</v>
      </c>
      <c r="M4320" s="35">
        <f t="shared" si="202"/>
        <v>0</v>
      </c>
      <c r="N4320" s="35">
        <f t="shared" si="203"/>
        <v>110.55000000000001</v>
      </c>
    </row>
    <row r="4321" spans="1:14">
      <c r="A4321" s="33">
        <v>41431</v>
      </c>
      <c r="B4321" s="29">
        <v>2972</v>
      </c>
      <c r="C4321">
        <v>3</v>
      </c>
      <c r="D4321" s="34" t="s">
        <v>170</v>
      </c>
      <c r="E4321" s="34" t="s">
        <v>172</v>
      </c>
      <c r="F4321" s="35">
        <v>59.95</v>
      </c>
      <c r="G4321" s="36">
        <v>0.1</v>
      </c>
      <c r="H4321" s="35">
        <v>53.96</v>
      </c>
      <c r="I4321" s="35">
        <v>28.73</v>
      </c>
      <c r="J4321">
        <v>10</v>
      </c>
      <c r="K4321">
        <v>3026</v>
      </c>
      <c r="L4321" s="37">
        <f t="shared" si="201"/>
        <v>539.6</v>
      </c>
      <c r="M4321" s="35">
        <f t="shared" si="202"/>
        <v>5.990000000000002</v>
      </c>
      <c r="N4321" s="35">
        <f t="shared" si="203"/>
        <v>252.3</v>
      </c>
    </row>
    <row r="4322" spans="1:14">
      <c r="A4322" s="33">
        <v>41431</v>
      </c>
      <c r="B4322" s="29">
        <v>2973</v>
      </c>
      <c r="C4322">
        <v>17</v>
      </c>
      <c r="D4322" s="34" t="s">
        <v>173</v>
      </c>
      <c r="E4322" s="34" t="s">
        <v>172</v>
      </c>
      <c r="F4322" s="35">
        <v>49.95</v>
      </c>
      <c r="G4322" s="36">
        <v>0</v>
      </c>
      <c r="H4322" s="35">
        <v>49.95</v>
      </c>
      <c r="I4322" s="35">
        <v>23.93</v>
      </c>
      <c r="J4322">
        <v>3</v>
      </c>
      <c r="K4322">
        <v>3022</v>
      </c>
      <c r="L4322" s="37">
        <f t="shared" si="201"/>
        <v>149.85000000000002</v>
      </c>
      <c r="M4322" s="35">
        <f t="shared" si="202"/>
        <v>0</v>
      </c>
      <c r="N4322" s="35">
        <f t="shared" si="203"/>
        <v>78.06</v>
      </c>
    </row>
    <row r="4323" spans="1:14">
      <c r="A4323" s="33">
        <v>41431</v>
      </c>
      <c r="B4323" s="29">
        <v>2973</v>
      </c>
      <c r="C4323">
        <v>35</v>
      </c>
      <c r="D4323" s="34" t="s">
        <v>173</v>
      </c>
      <c r="E4323" s="34" t="s">
        <v>172</v>
      </c>
      <c r="F4323" s="35">
        <v>0.95</v>
      </c>
      <c r="G4323" s="36">
        <v>0.1</v>
      </c>
      <c r="H4323" s="35">
        <v>0.86</v>
      </c>
      <c r="I4323" s="35">
        <v>0.47</v>
      </c>
      <c r="J4323">
        <v>22</v>
      </c>
      <c r="K4323">
        <v>3022</v>
      </c>
      <c r="L4323" s="37">
        <f t="shared" si="201"/>
        <v>18.919999999999998</v>
      </c>
      <c r="M4323" s="35">
        <f t="shared" si="202"/>
        <v>8.9999999999999969E-2</v>
      </c>
      <c r="N4323" s="35">
        <f t="shared" si="203"/>
        <v>8.58</v>
      </c>
    </row>
    <row r="4324" spans="1:14">
      <c r="A4324" s="33">
        <v>41431</v>
      </c>
      <c r="B4324" s="29">
        <v>2973</v>
      </c>
      <c r="C4324">
        <v>25</v>
      </c>
      <c r="D4324" s="34" t="s">
        <v>173</v>
      </c>
      <c r="E4324" s="34" t="s">
        <v>172</v>
      </c>
      <c r="F4324" s="35">
        <v>0.95</v>
      </c>
      <c r="G4324" s="36">
        <v>0</v>
      </c>
      <c r="H4324" s="35">
        <v>0.95</v>
      </c>
      <c r="I4324" s="35">
        <v>0.35</v>
      </c>
      <c r="J4324">
        <v>38</v>
      </c>
      <c r="K4324">
        <v>3022</v>
      </c>
      <c r="L4324" s="37">
        <f t="shared" si="201"/>
        <v>36.1</v>
      </c>
      <c r="M4324" s="35">
        <f t="shared" si="202"/>
        <v>0</v>
      </c>
      <c r="N4324" s="35">
        <f t="shared" si="203"/>
        <v>22.8</v>
      </c>
    </row>
    <row r="4325" spans="1:14">
      <c r="A4325" s="33">
        <v>41431</v>
      </c>
      <c r="B4325" s="29">
        <v>2973</v>
      </c>
      <c r="C4325">
        <v>34</v>
      </c>
      <c r="D4325" s="34" t="s">
        <v>173</v>
      </c>
      <c r="E4325" s="34" t="s">
        <v>172</v>
      </c>
      <c r="F4325" s="35">
        <v>37.950000000000003</v>
      </c>
      <c r="G4325" s="36">
        <v>0</v>
      </c>
      <c r="H4325" s="35">
        <v>37.950000000000003</v>
      </c>
      <c r="I4325" s="35">
        <v>15.35</v>
      </c>
      <c r="J4325">
        <v>3</v>
      </c>
      <c r="K4325">
        <v>3022</v>
      </c>
      <c r="L4325" s="37">
        <f t="shared" si="201"/>
        <v>113.85000000000001</v>
      </c>
      <c r="M4325" s="35">
        <f t="shared" si="202"/>
        <v>0</v>
      </c>
      <c r="N4325" s="35">
        <f t="shared" si="203"/>
        <v>67.800000000000011</v>
      </c>
    </row>
    <row r="4326" spans="1:14">
      <c r="A4326" s="33">
        <v>41431</v>
      </c>
      <c r="B4326" s="29">
        <v>2974</v>
      </c>
      <c r="C4326">
        <v>9</v>
      </c>
      <c r="D4326" s="34" t="s">
        <v>170</v>
      </c>
      <c r="E4326" s="34" t="s">
        <v>172</v>
      </c>
      <c r="F4326" s="35">
        <v>48.95</v>
      </c>
      <c r="G4326" s="36">
        <v>0</v>
      </c>
      <c r="H4326" s="35">
        <v>48.95</v>
      </c>
      <c r="I4326" s="35">
        <v>24.52</v>
      </c>
      <c r="J4326">
        <v>5</v>
      </c>
      <c r="K4326">
        <v>3023</v>
      </c>
      <c r="L4326" s="37">
        <f t="shared" si="201"/>
        <v>244.75</v>
      </c>
      <c r="M4326" s="35">
        <f t="shared" si="202"/>
        <v>0</v>
      </c>
      <c r="N4326" s="35">
        <f t="shared" si="203"/>
        <v>122.15000000000002</v>
      </c>
    </row>
    <row r="4327" spans="1:14">
      <c r="A4327" s="33">
        <v>41431</v>
      </c>
      <c r="B4327" s="29">
        <v>2975</v>
      </c>
      <c r="C4327">
        <v>43</v>
      </c>
      <c r="D4327" s="34" t="s">
        <v>170</v>
      </c>
      <c r="E4327" s="34" t="s">
        <v>172</v>
      </c>
      <c r="F4327" s="35">
        <v>11.95</v>
      </c>
      <c r="G4327" s="36">
        <v>0</v>
      </c>
      <c r="H4327" s="35">
        <v>11.95</v>
      </c>
      <c r="I4327" s="35">
        <v>3.32</v>
      </c>
      <c r="J4327">
        <v>1</v>
      </c>
      <c r="K4327">
        <v>3013</v>
      </c>
      <c r="L4327" s="37">
        <f t="shared" si="201"/>
        <v>11.95</v>
      </c>
      <c r="M4327" s="35">
        <f t="shared" si="202"/>
        <v>0</v>
      </c>
      <c r="N4327" s="35">
        <f t="shared" si="203"/>
        <v>8.629999999999999</v>
      </c>
    </row>
    <row r="4328" spans="1:14">
      <c r="A4328" s="33">
        <v>41431</v>
      </c>
      <c r="B4328" s="29">
        <v>2976</v>
      </c>
      <c r="C4328">
        <v>42</v>
      </c>
      <c r="D4328" s="34" t="s">
        <v>170</v>
      </c>
      <c r="E4328" s="34" t="s">
        <v>172</v>
      </c>
      <c r="F4328" s="35">
        <v>35.950000000000003</v>
      </c>
      <c r="G4328" s="36">
        <v>0</v>
      </c>
      <c r="H4328" s="35">
        <v>35.950000000000003</v>
      </c>
      <c r="I4328" s="35">
        <v>20.25</v>
      </c>
      <c r="J4328">
        <v>2</v>
      </c>
      <c r="K4328">
        <v>3025</v>
      </c>
      <c r="L4328" s="37">
        <f t="shared" si="201"/>
        <v>71.900000000000006</v>
      </c>
      <c r="M4328" s="35">
        <f t="shared" si="202"/>
        <v>0</v>
      </c>
      <c r="N4328" s="35">
        <f t="shared" si="203"/>
        <v>31.400000000000006</v>
      </c>
    </row>
    <row r="4329" spans="1:14">
      <c r="A4329" s="33">
        <v>41431</v>
      </c>
      <c r="B4329" s="29">
        <v>2977</v>
      </c>
      <c r="C4329">
        <v>18</v>
      </c>
      <c r="D4329" s="34" t="s">
        <v>173</v>
      </c>
      <c r="E4329" s="34" t="s">
        <v>172</v>
      </c>
      <c r="F4329" s="35">
        <v>54.95</v>
      </c>
      <c r="G4329" s="36">
        <v>0</v>
      </c>
      <c r="H4329" s="35">
        <v>54.95</v>
      </c>
      <c r="I4329" s="35">
        <v>26.65</v>
      </c>
      <c r="J4329">
        <v>6</v>
      </c>
      <c r="K4329">
        <v>3010</v>
      </c>
      <c r="L4329" s="37">
        <f t="shared" si="201"/>
        <v>329.70000000000005</v>
      </c>
      <c r="M4329" s="35">
        <f t="shared" si="202"/>
        <v>0</v>
      </c>
      <c r="N4329" s="35">
        <f t="shared" si="203"/>
        <v>169.8</v>
      </c>
    </row>
    <row r="4330" spans="1:14">
      <c r="A4330" s="33">
        <v>41431</v>
      </c>
      <c r="B4330" s="29">
        <v>2978</v>
      </c>
      <c r="C4330">
        <v>23</v>
      </c>
      <c r="D4330" s="34" t="s">
        <v>170</v>
      </c>
      <c r="E4330" s="34" t="s">
        <v>172</v>
      </c>
      <c r="F4330" s="35">
        <v>2.95</v>
      </c>
      <c r="G4330" s="36">
        <v>0.1</v>
      </c>
      <c r="H4330" s="35">
        <v>2.66</v>
      </c>
      <c r="I4330" s="35">
        <v>1.68</v>
      </c>
      <c r="J4330">
        <v>8</v>
      </c>
      <c r="K4330">
        <v>3017</v>
      </c>
      <c r="L4330" s="37">
        <f t="shared" si="201"/>
        <v>21.28</v>
      </c>
      <c r="M4330" s="35">
        <f t="shared" si="202"/>
        <v>0.29000000000000004</v>
      </c>
      <c r="N4330" s="35">
        <f t="shared" si="203"/>
        <v>7.8400000000000016</v>
      </c>
    </row>
    <row r="4331" spans="1:14">
      <c r="A4331" s="33">
        <v>41431</v>
      </c>
      <c r="B4331" s="29">
        <v>2979</v>
      </c>
      <c r="C4331">
        <v>5</v>
      </c>
      <c r="D4331" s="34" t="s">
        <v>170</v>
      </c>
      <c r="E4331" s="34" t="s">
        <v>172</v>
      </c>
      <c r="F4331" s="35">
        <v>24.95</v>
      </c>
      <c r="G4331" s="36">
        <v>0</v>
      </c>
      <c r="H4331" s="35">
        <v>24.95</v>
      </c>
      <c r="I4331" s="35">
        <v>12.27</v>
      </c>
      <c r="J4331">
        <v>10</v>
      </c>
      <c r="K4331">
        <v>3028</v>
      </c>
      <c r="L4331" s="37">
        <f t="shared" si="201"/>
        <v>249.5</v>
      </c>
      <c r="M4331" s="35">
        <f t="shared" si="202"/>
        <v>0</v>
      </c>
      <c r="N4331" s="35">
        <f t="shared" si="203"/>
        <v>126.8</v>
      </c>
    </row>
    <row r="4332" spans="1:14">
      <c r="A4332" s="33">
        <v>41431</v>
      </c>
      <c r="B4332" s="29">
        <v>2980</v>
      </c>
      <c r="C4332">
        <v>18</v>
      </c>
      <c r="D4332" s="34" t="s">
        <v>173</v>
      </c>
      <c r="E4332" s="34" t="s">
        <v>172</v>
      </c>
      <c r="F4332" s="35">
        <v>54.95</v>
      </c>
      <c r="G4332" s="36">
        <v>0</v>
      </c>
      <c r="H4332" s="35">
        <v>54.95</v>
      </c>
      <c r="I4332" s="35">
        <v>26.65</v>
      </c>
      <c r="J4332">
        <v>24</v>
      </c>
      <c r="K4332">
        <v>3016</v>
      </c>
      <c r="L4332" s="37">
        <f t="shared" si="201"/>
        <v>1318.8000000000002</v>
      </c>
      <c r="M4332" s="35">
        <f t="shared" si="202"/>
        <v>0</v>
      </c>
      <c r="N4332" s="35">
        <f t="shared" si="203"/>
        <v>679.2</v>
      </c>
    </row>
    <row r="4333" spans="1:14">
      <c r="A4333" s="33">
        <v>41431</v>
      </c>
      <c r="B4333" s="29">
        <v>2981</v>
      </c>
      <c r="C4333">
        <v>28</v>
      </c>
      <c r="D4333" s="34" t="s">
        <v>170</v>
      </c>
      <c r="E4333" s="34" t="s">
        <v>172</v>
      </c>
      <c r="F4333" s="35">
        <v>0.95</v>
      </c>
      <c r="G4333" s="36">
        <v>0</v>
      </c>
      <c r="H4333" s="35">
        <v>0.95</v>
      </c>
      <c r="I4333" s="35">
        <v>0.5</v>
      </c>
      <c r="J4333">
        <v>36</v>
      </c>
      <c r="K4333">
        <v>3014</v>
      </c>
      <c r="L4333" s="37">
        <f t="shared" si="201"/>
        <v>34.199999999999996</v>
      </c>
      <c r="M4333" s="35">
        <f t="shared" si="202"/>
        <v>0</v>
      </c>
      <c r="N4333" s="35">
        <f t="shared" si="203"/>
        <v>16.2</v>
      </c>
    </row>
    <row r="4334" spans="1:14">
      <c r="A4334" s="33">
        <v>41431</v>
      </c>
      <c r="B4334" s="29">
        <v>2981</v>
      </c>
      <c r="C4334">
        <v>9</v>
      </c>
      <c r="D4334" s="34" t="s">
        <v>170</v>
      </c>
      <c r="E4334" s="34" t="s">
        <v>172</v>
      </c>
      <c r="F4334" s="35">
        <v>48.95</v>
      </c>
      <c r="G4334" s="36">
        <v>0</v>
      </c>
      <c r="H4334" s="35">
        <v>48.95</v>
      </c>
      <c r="I4334" s="35">
        <v>24.52</v>
      </c>
      <c r="J4334">
        <v>10</v>
      </c>
      <c r="K4334">
        <v>3014</v>
      </c>
      <c r="L4334" s="37">
        <f t="shared" si="201"/>
        <v>489.5</v>
      </c>
      <c r="M4334" s="35">
        <f t="shared" si="202"/>
        <v>0</v>
      </c>
      <c r="N4334" s="35">
        <f t="shared" si="203"/>
        <v>244.30000000000004</v>
      </c>
    </row>
    <row r="4335" spans="1:14">
      <c r="A4335" s="33">
        <v>41431</v>
      </c>
      <c r="B4335" s="29">
        <v>2982</v>
      </c>
      <c r="C4335">
        <v>21</v>
      </c>
      <c r="D4335" s="34" t="s">
        <v>173</v>
      </c>
      <c r="E4335" s="34" t="s">
        <v>172</v>
      </c>
      <c r="F4335" s="35">
        <v>26.95</v>
      </c>
      <c r="G4335" s="36">
        <v>0</v>
      </c>
      <c r="H4335" s="35">
        <v>26.95</v>
      </c>
      <c r="I4335" s="35">
        <v>12.42</v>
      </c>
      <c r="J4335">
        <v>15</v>
      </c>
      <c r="K4335">
        <v>3015</v>
      </c>
      <c r="L4335" s="37">
        <f t="shared" si="201"/>
        <v>404.25</v>
      </c>
      <c r="M4335" s="35">
        <f t="shared" si="202"/>
        <v>0</v>
      </c>
      <c r="N4335" s="35">
        <f t="shared" si="203"/>
        <v>217.95</v>
      </c>
    </row>
    <row r="4336" spans="1:14">
      <c r="A4336" s="33">
        <v>41431</v>
      </c>
      <c r="B4336" s="29">
        <v>2983</v>
      </c>
      <c r="C4336">
        <v>23</v>
      </c>
      <c r="D4336" s="34" t="s">
        <v>170</v>
      </c>
      <c r="E4336" s="34" t="s">
        <v>172</v>
      </c>
      <c r="F4336" s="35">
        <v>2.95</v>
      </c>
      <c r="G4336" s="36">
        <v>0.2</v>
      </c>
      <c r="H4336" s="35">
        <v>2.36</v>
      </c>
      <c r="I4336" s="35">
        <v>1.68</v>
      </c>
      <c r="J4336">
        <v>12</v>
      </c>
      <c r="K4336">
        <v>3023</v>
      </c>
      <c r="L4336" s="37">
        <f t="shared" si="201"/>
        <v>28.32</v>
      </c>
      <c r="M4336" s="35">
        <f t="shared" si="202"/>
        <v>0.5900000000000003</v>
      </c>
      <c r="N4336" s="35">
        <f t="shared" si="203"/>
        <v>8.16</v>
      </c>
    </row>
    <row r="4337" spans="1:14">
      <c r="A4337" s="33">
        <v>41431</v>
      </c>
      <c r="B4337" s="29">
        <v>2983</v>
      </c>
      <c r="C4337">
        <v>40</v>
      </c>
      <c r="D4337" s="34" t="s">
        <v>170</v>
      </c>
      <c r="E4337" s="34" t="s">
        <v>172</v>
      </c>
      <c r="F4337" s="35">
        <v>16.95</v>
      </c>
      <c r="G4337" s="36">
        <v>0</v>
      </c>
      <c r="H4337" s="35">
        <v>16.95</v>
      </c>
      <c r="I4337" s="35">
        <v>6.53</v>
      </c>
      <c r="J4337">
        <v>25</v>
      </c>
      <c r="K4337">
        <v>3023</v>
      </c>
      <c r="L4337" s="37">
        <f t="shared" si="201"/>
        <v>423.75</v>
      </c>
      <c r="M4337" s="35">
        <f t="shared" si="202"/>
        <v>0</v>
      </c>
      <c r="N4337" s="35">
        <f t="shared" si="203"/>
        <v>260.49999999999994</v>
      </c>
    </row>
    <row r="4338" spans="1:14">
      <c r="A4338" s="33">
        <v>41431</v>
      </c>
      <c r="B4338" s="29">
        <v>2984</v>
      </c>
      <c r="C4338">
        <v>22</v>
      </c>
      <c r="D4338" s="34" t="s">
        <v>173</v>
      </c>
      <c r="E4338" s="34" t="s">
        <v>172</v>
      </c>
      <c r="F4338" s="35">
        <v>0.95</v>
      </c>
      <c r="G4338" s="36">
        <v>0</v>
      </c>
      <c r="H4338" s="35">
        <v>0.95</v>
      </c>
      <c r="I4338" s="35">
        <v>0.56999999999999995</v>
      </c>
      <c r="J4338">
        <v>22</v>
      </c>
      <c r="K4338">
        <v>3014</v>
      </c>
      <c r="L4338" s="37">
        <f t="shared" si="201"/>
        <v>20.9</v>
      </c>
      <c r="M4338" s="35">
        <f t="shared" si="202"/>
        <v>0</v>
      </c>
      <c r="N4338" s="35">
        <f t="shared" si="203"/>
        <v>8.36</v>
      </c>
    </row>
    <row r="4339" spans="1:14">
      <c r="A4339" s="33">
        <v>41431</v>
      </c>
      <c r="B4339" s="29">
        <v>2985</v>
      </c>
      <c r="C4339">
        <v>27</v>
      </c>
      <c r="D4339" s="34" t="s">
        <v>173</v>
      </c>
      <c r="E4339" s="34" t="s">
        <v>172</v>
      </c>
      <c r="F4339" s="35">
        <v>4.95</v>
      </c>
      <c r="G4339" s="36">
        <v>0.1</v>
      </c>
      <c r="H4339" s="35">
        <v>4.46</v>
      </c>
      <c r="I4339" s="35">
        <v>1.82</v>
      </c>
      <c r="J4339">
        <v>3</v>
      </c>
      <c r="K4339">
        <v>3029</v>
      </c>
      <c r="L4339" s="37">
        <f t="shared" si="201"/>
        <v>13.379999999999999</v>
      </c>
      <c r="M4339" s="35">
        <f t="shared" si="202"/>
        <v>0.49000000000000021</v>
      </c>
      <c r="N4339" s="35">
        <f t="shared" si="203"/>
        <v>7.919999999999999</v>
      </c>
    </row>
    <row r="4340" spans="1:14">
      <c r="A4340" s="33">
        <v>41431</v>
      </c>
      <c r="B4340" s="29">
        <v>2986</v>
      </c>
      <c r="C4340">
        <v>20</v>
      </c>
      <c r="D4340" s="34" t="s">
        <v>170</v>
      </c>
      <c r="E4340" s="34" t="s">
        <v>172</v>
      </c>
      <c r="F4340" s="35">
        <v>16.95</v>
      </c>
      <c r="G4340" s="36">
        <v>0</v>
      </c>
      <c r="H4340" s="35">
        <v>16.95</v>
      </c>
      <c r="I4340" s="35">
        <v>6.76</v>
      </c>
      <c r="J4340">
        <v>25</v>
      </c>
      <c r="K4340">
        <v>3017</v>
      </c>
      <c r="L4340" s="37">
        <f t="shared" si="201"/>
        <v>423.75</v>
      </c>
      <c r="M4340" s="35">
        <f t="shared" si="202"/>
        <v>0</v>
      </c>
      <c r="N4340" s="35">
        <f t="shared" si="203"/>
        <v>254.75</v>
      </c>
    </row>
    <row r="4341" spans="1:14">
      <c r="A4341" s="33">
        <v>41431</v>
      </c>
      <c r="B4341" s="29">
        <v>2987</v>
      </c>
      <c r="C4341">
        <v>16</v>
      </c>
      <c r="D4341" s="34" t="s">
        <v>173</v>
      </c>
      <c r="E4341" s="34" t="s">
        <v>172</v>
      </c>
      <c r="F4341" s="35">
        <v>27.95</v>
      </c>
      <c r="G4341" s="36">
        <v>0</v>
      </c>
      <c r="H4341" s="35">
        <v>27.95</v>
      </c>
      <c r="I4341" s="35">
        <v>15.85</v>
      </c>
      <c r="J4341">
        <v>3</v>
      </c>
      <c r="K4341">
        <v>3022</v>
      </c>
      <c r="L4341" s="37">
        <f t="shared" si="201"/>
        <v>83.85</v>
      </c>
      <c r="M4341" s="35">
        <f t="shared" si="202"/>
        <v>0</v>
      </c>
      <c r="N4341" s="35">
        <f t="shared" si="203"/>
        <v>36.299999999999997</v>
      </c>
    </row>
    <row r="4342" spans="1:14">
      <c r="A4342" s="33">
        <v>41431</v>
      </c>
      <c r="B4342" s="29">
        <v>2987</v>
      </c>
      <c r="C4342">
        <v>29</v>
      </c>
      <c r="D4342" s="34" t="s">
        <v>173</v>
      </c>
      <c r="E4342" s="34" t="s">
        <v>172</v>
      </c>
      <c r="F4342" s="35">
        <v>40.950000000000003</v>
      </c>
      <c r="G4342" s="36">
        <v>0</v>
      </c>
      <c r="H4342" s="35">
        <v>40.950000000000003</v>
      </c>
      <c r="I4342" s="35">
        <v>15.51</v>
      </c>
      <c r="J4342">
        <v>2</v>
      </c>
      <c r="K4342">
        <v>3022</v>
      </c>
      <c r="L4342" s="37">
        <f t="shared" si="201"/>
        <v>81.900000000000006</v>
      </c>
      <c r="M4342" s="35">
        <f t="shared" si="202"/>
        <v>0</v>
      </c>
      <c r="N4342" s="35">
        <f t="shared" si="203"/>
        <v>50.88000000000001</v>
      </c>
    </row>
    <row r="4343" spans="1:14">
      <c r="A4343" s="33">
        <v>41431</v>
      </c>
      <c r="B4343" s="29">
        <v>2988</v>
      </c>
      <c r="C4343">
        <v>15</v>
      </c>
      <c r="D4343" s="34" t="s">
        <v>170</v>
      </c>
      <c r="E4343" s="34" t="s">
        <v>172</v>
      </c>
      <c r="F4343" s="35">
        <v>28.95</v>
      </c>
      <c r="G4343" s="36">
        <v>0.1</v>
      </c>
      <c r="H4343" s="35">
        <v>26.06</v>
      </c>
      <c r="I4343" s="35">
        <v>17.53</v>
      </c>
      <c r="J4343">
        <v>9</v>
      </c>
      <c r="K4343">
        <v>3023</v>
      </c>
      <c r="L4343" s="37">
        <f t="shared" si="201"/>
        <v>234.54</v>
      </c>
      <c r="M4343" s="35">
        <f t="shared" si="202"/>
        <v>2.8900000000000006</v>
      </c>
      <c r="N4343" s="35">
        <f t="shared" si="203"/>
        <v>76.769999999999982</v>
      </c>
    </row>
    <row r="4344" spans="1:14">
      <c r="A4344" s="33">
        <v>41431</v>
      </c>
      <c r="B4344" s="29">
        <v>2989</v>
      </c>
      <c r="C4344">
        <v>26</v>
      </c>
      <c r="D4344" s="34" t="s">
        <v>170</v>
      </c>
      <c r="E4344" s="34" t="s">
        <v>172</v>
      </c>
      <c r="F4344" s="35">
        <v>0.95</v>
      </c>
      <c r="G4344" s="36">
        <v>0</v>
      </c>
      <c r="H4344" s="35">
        <v>0.95</v>
      </c>
      <c r="I4344" s="35">
        <v>0.42</v>
      </c>
      <c r="J4344">
        <v>15</v>
      </c>
      <c r="K4344">
        <v>3021</v>
      </c>
      <c r="L4344" s="37">
        <f t="shared" si="201"/>
        <v>14.25</v>
      </c>
      <c r="M4344" s="35">
        <f t="shared" si="202"/>
        <v>0</v>
      </c>
      <c r="N4344" s="35">
        <f t="shared" si="203"/>
        <v>7.95</v>
      </c>
    </row>
    <row r="4345" spans="1:14">
      <c r="A4345" s="33">
        <v>41431</v>
      </c>
      <c r="B4345" s="29">
        <v>2990</v>
      </c>
      <c r="C4345">
        <v>7</v>
      </c>
      <c r="D4345" s="34" t="s">
        <v>173</v>
      </c>
      <c r="E4345" s="34" t="s">
        <v>172</v>
      </c>
      <c r="F4345" s="35">
        <v>20.95</v>
      </c>
      <c r="G4345" s="36">
        <v>0</v>
      </c>
      <c r="H4345" s="35">
        <v>20.95</v>
      </c>
      <c r="I4345" s="35">
        <v>10.039999999999999</v>
      </c>
      <c r="J4345">
        <v>21</v>
      </c>
      <c r="K4345">
        <v>3028</v>
      </c>
      <c r="L4345" s="37">
        <f t="shared" si="201"/>
        <v>439.95</v>
      </c>
      <c r="M4345" s="35">
        <f t="shared" si="202"/>
        <v>0</v>
      </c>
      <c r="N4345" s="35">
        <f t="shared" si="203"/>
        <v>229.11</v>
      </c>
    </row>
    <row r="4346" spans="1:14">
      <c r="A4346" s="33">
        <v>41431</v>
      </c>
      <c r="B4346" s="29">
        <v>2990</v>
      </c>
      <c r="C4346">
        <v>16</v>
      </c>
      <c r="D4346" s="34" t="s">
        <v>173</v>
      </c>
      <c r="E4346" s="34" t="s">
        <v>172</v>
      </c>
      <c r="F4346" s="35">
        <v>27.95</v>
      </c>
      <c r="G4346" s="36">
        <v>0</v>
      </c>
      <c r="H4346" s="35">
        <v>27.95</v>
      </c>
      <c r="I4346" s="35">
        <v>15.85</v>
      </c>
      <c r="J4346">
        <v>4</v>
      </c>
      <c r="K4346">
        <v>3028</v>
      </c>
      <c r="L4346" s="37">
        <f t="shared" si="201"/>
        <v>111.8</v>
      </c>
      <c r="M4346" s="35">
        <f t="shared" si="202"/>
        <v>0</v>
      </c>
      <c r="N4346" s="35">
        <f t="shared" si="203"/>
        <v>48.4</v>
      </c>
    </row>
    <row r="4347" spans="1:14">
      <c r="A4347" s="33">
        <v>41431</v>
      </c>
      <c r="B4347" s="29">
        <v>2991</v>
      </c>
      <c r="C4347">
        <v>37</v>
      </c>
      <c r="D4347" s="34" t="s">
        <v>170</v>
      </c>
      <c r="E4347" s="34" t="s">
        <v>172</v>
      </c>
      <c r="F4347" s="35">
        <v>24.95</v>
      </c>
      <c r="G4347" s="36">
        <v>0</v>
      </c>
      <c r="H4347" s="35">
        <v>24.95</v>
      </c>
      <c r="I4347" s="35">
        <v>9.3800000000000008</v>
      </c>
      <c r="J4347">
        <v>8</v>
      </c>
      <c r="K4347">
        <v>3018</v>
      </c>
      <c r="L4347" s="37">
        <f t="shared" si="201"/>
        <v>199.6</v>
      </c>
      <c r="M4347" s="35">
        <f t="shared" si="202"/>
        <v>0</v>
      </c>
      <c r="N4347" s="35">
        <f t="shared" si="203"/>
        <v>124.55999999999999</v>
      </c>
    </row>
    <row r="4348" spans="1:14">
      <c r="A4348" s="33">
        <v>41431</v>
      </c>
      <c r="B4348" s="29">
        <v>2992</v>
      </c>
      <c r="C4348">
        <v>47</v>
      </c>
      <c r="D4348" s="34" t="s">
        <v>170</v>
      </c>
      <c r="E4348" s="34" t="s">
        <v>172</v>
      </c>
      <c r="F4348" s="35">
        <v>28.95</v>
      </c>
      <c r="G4348" s="36">
        <v>0</v>
      </c>
      <c r="H4348" s="35">
        <v>28.95</v>
      </c>
      <c r="I4348" s="35">
        <v>8.86</v>
      </c>
      <c r="J4348">
        <v>10</v>
      </c>
      <c r="K4348">
        <v>3021</v>
      </c>
      <c r="L4348" s="37">
        <f t="shared" si="201"/>
        <v>289.5</v>
      </c>
      <c r="M4348" s="35">
        <f t="shared" si="202"/>
        <v>0</v>
      </c>
      <c r="N4348" s="35">
        <f t="shared" si="203"/>
        <v>200.9</v>
      </c>
    </row>
    <row r="4349" spans="1:14">
      <c r="A4349" s="33">
        <v>41431</v>
      </c>
      <c r="B4349" s="29">
        <v>2992</v>
      </c>
      <c r="C4349">
        <v>16</v>
      </c>
      <c r="D4349" s="34" t="s">
        <v>170</v>
      </c>
      <c r="E4349" s="34" t="s">
        <v>172</v>
      </c>
      <c r="F4349" s="35">
        <v>27.95</v>
      </c>
      <c r="G4349" s="36">
        <v>0</v>
      </c>
      <c r="H4349" s="35">
        <v>27.95</v>
      </c>
      <c r="I4349" s="35">
        <v>15.85</v>
      </c>
      <c r="J4349">
        <v>5</v>
      </c>
      <c r="K4349">
        <v>3021</v>
      </c>
      <c r="L4349" s="37">
        <f t="shared" si="201"/>
        <v>139.75</v>
      </c>
      <c r="M4349" s="35">
        <f t="shared" si="202"/>
        <v>0</v>
      </c>
      <c r="N4349" s="35">
        <f t="shared" si="203"/>
        <v>60.5</v>
      </c>
    </row>
    <row r="4350" spans="1:14">
      <c r="A4350" s="33">
        <v>41431</v>
      </c>
      <c r="B4350" s="29">
        <v>2993</v>
      </c>
      <c r="C4350">
        <v>27</v>
      </c>
      <c r="D4350" s="34" t="s">
        <v>173</v>
      </c>
      <c r="E4350" s="34" t="s">
        <v>172</v>
      </c>
      <c r="F4350" s="35">
        <v>4.95</v>
      </c>
      <c r="G4350" s="36">
        <v>0</v>
      </c>
      <c r="H4350" s="35">
        <v>4.95</v>
      </c>
      <c r="I4350" s="35">
        <v>1.82</v>
      </c>
      <c r="J4350">
        <v>5</v>
      </c>
      <c r="K4350">
        <v>3031</v>
      </c>
      <c r="L4350" s="37">
        <f t="shared" si="201"/>
        <v>24.75</v>
      </c>
      <c r="M4350" s="35">
        <f t="shared" si="202"/>
        <v>0</v>
      </c>
      <c r="N4350" s="35">
        <f t="shared" si="203"/>
        <v>15.649999999999999</v>
      </c>
    </row>
    <row r="4351" spans="1:14">
      <c r="A4351" s="33">
        <v>41431</v>
      </c>
      <c r="B4351" s="29">
        <v>2994</v>
      </c>
      <c r="C4351">
        <v>21</v>
      </c>
      <c r="D4351" s="34" t="s">
        <v>173</v>
      </c>
      <c r="E4351" s="34" t="s">
        <v>172</v>
      </c>
      <c r="F4351" s="35">
        <v>26.95</v>
      </c>
      <c r="G4351" s="36">
        <v>0</v>
      </c>
      <c r="H4351" s="35">
        <v>26.95</v>
      </c>
      <c r="I4351" s="35">
        <v>12.42</v>
      </c>
      <c r="J4351">
        <v>15</v>
      </c>
      <c r="K4351">
        <v>3010</v>
      </c>
      <c r="L4351" s="37">
        <f t="shared" si="201"/>
        <v>404.25</v>
      </c>
      <c r="M4351" s="35">
        <f t="shared" si="202"/>
        <v>0</v>
      </c>
      <c r="N4351" s="35">
        <f t="shared" si="203"/>
        <v>217.95</v>
      </c>
    </row>
    <row r="4352" spans="1:14">
      <c r="A4352" s="33">
        <v>41431</v>
      </c>
      <c r="B4352" s="29">
        <v>2995</v>
      </c>
      <c r="C4352">
        <v>41</v>
      </c>
      <c r="D4352" s="34" t="s">
        <v>170</v>
      </c>
      <c r="E4352" s="34" t="s">
        <v>172</v>
      </c>
      <c r="F4352" s="35">
        <v>18.95</v>
      </c>
      <c r="G4352" s="36">
        <v>0</v>
      </c>
      <c r="H4352" s="35">
        <v>18.95</v>
      </c>
      <c r="I4352" s="35">
        <v>9.98</v>
      </c>
      <c r="J4352">
        <v>3</v>
      </c>
      <c r="K4352">
        <v>3032</v>
      </c>
      <c r="L4352" s="37">
        <f t="shared" si="201"/>
        <v>56.849999999999994</v>
      </c>
      <c r="M4352" s="35">
        <f t="shared" si="202"/>
        <v>0</v>
      </c>
      <c r="N4352" s="35">
        <f t="shared" si="203"/>
        <v>26.909999999999997</v>
      </c>
    </row>
    <row r="4353" spans="1:14">
      <c r="A4353" s="33">
        <v>41431</v>
      </c>
      <c r="B4353" s="29">
        <v>2996</v>
      </c>
      <c r="C4353">
        <v>16</v>
      </c>
      <c r="D4353" s="34" t="s">
        <v>170</v>
      </c>
      <c r="E4353" s="34" t="s">
        <v>172</v>
      </c>
      <c r="F4353" s="35">
        <v>27.95</v>
      </c>
      <c r="G4353" s="36">
        <v>0</v>
      </c>
      <c r="H4353" s="35">
        <v>27.95</v>
      </c>
      <c r="I4353" s="35">
        <v>15.85</v>
      </c>
      <c r="J4353">
        <v>5</v>
      </c>
      <c r="K4353">
        <v>3012</v>
      </c>
      <c r="L4353" s="37">
        <f t="shared" si="201"/>
        <v>139.75</v>
      </c>
      <c r="M4353" s="35">
        <f t="shared" si="202"/>
        <v>0</v>
      </c>
      <c r="N4353" s="35">
        <f t="shared" si="203"/>
        <v>60.5</v>
      </c>
    </row>
    <row r="4354" spans="1:14">
      <c r="A4354" s="33">
        <v>41431</v>
      </c>
      <c r="B4354" s="29">
        <v>2997</v>
      </c>
      <c r="C4354">
        <v>12</v>
      </c>
      <c r="D4354" s="34" t="s">
        <v>170</v>
      </c>
      <c r="E4354" s="34" t="s">
        <v>172</v>
      </c>
      <c r="F4354" s="35">
        <v>47.95</v>
      </c>
      <c r="G4354" s="36">
        <v>0</v>
      </c>
      <c r="H4354" s="35">
        <v>47.95</v>
      </c>
      <c r="I4354" s="35">
        <v>20.7</v>
      </c>
      <c r="J4354">
        <v>3</v>
      </c>
      <c r="K4354">
        <v>3023</v>
      </c>
      <c r="L4354" s="37">
        <f t="shared" si="201"/>
        <v>143.85000000000002</v>
      </c>
      <c r="M4354" s="35">
        <f t="shared" si="202"/>
        <v>0</v>
      </c>
      <c r="N4354" s="35">
        <f t="shared" si="203"/>
        <v>81.750000000000014</v>
      </c>
    </row>
    <row r="4355" spans="1:14">
      <c r="A4355" s="33">
        <v>41431</v>
      </c>
      <c r="B4355" s="29">
        <v>2998</v>
      </c>
      <c r="C4355">
        <v>50</v>
      </c>
      <c r="D4355" s="34" t="s">
        <v>173</v>
      </c>
      <c r="E4355" s="34" t="s">
        <v>172</v>
      </c>
      <c r="F4355" s="35">
        <v>24.95</v>
      </c>
      <c r="G4355" s="36">
        <v>0</v>
      </c>
      <c r="H4355" s="35">
        <v>24.95</v>
      </c>
      <c r="I4355" s="35">
        <v>12.14</v>
      </c>
      <c r="J4355">
        <v>3</v>
      </c>
      <c r="K4355">
        <v>3022</v>
      </c>
      <c r="L4355" s="37">
        <f t="shared" ref="L4355:L4418" si="204">H4355*J4355</f>
        <v>74.849999999999994</v>
      </c>
      <c r="M4355" s="35">
        <f t="shared" ref="M4355:M4418" si="205">F4355-H4355</f>
        <v>0</v>
      </c>
      <c r="N4355" s="35">
        <f t="shared" ref="N4355:N4418" si="206">(H4355-I4355)*J4355</f>
        <v>38.429999999999993</v>
      </c>
    </row>
    <row r="4356" spans="1:14">
      <c r="A4356" s="33">
        <v>41431</v>
      </c>
      <c r="B4356" s="29">
        <v>2998</v>
      </c>
      <c r="C4356">
        <v>35</v>
      </c>
      <c r="D4356" s="34" t="s">
        <v>173</v>
      </c>
      <c r="E4356" s="34" t="s">
        <v>172</v>
      </c>
      <c r="F4356" s="35">
        <v>0.95</v>
      </c>
      <c r="G4356" s="36">
        <v>0</v>
      </c>
      <c r="H4356" s="35">
        <v>0.95</v>
      </c>
      <c r="I4356" s="35">
        <v>0.47</v>
      </c>
      <c r="J4356">
        <v>29</v>
      </c>
      <c r="K4356">
        <v>3022</v>
      </c>
      <c r="L4356" s="37">
        <f t="shared" si="204"/>
        <v>27.549999999999997</v>
      </c>
      <c r="M4356" s="35">
        <f t="shared" si="205"/>
        <v>0</v>
      </c>
      <c r="N4356" s="35">
        <f t="shared" si="206"/>
        <v>13.92</v>
      </c>
    </row>
    <row r="4357" spans="1:14">
      <c r="A4357" s="33">
        <v>41431</v>
      </c>
      <c r="B4357" s="29">
        <v>2999</v>
      </c>
      <c r="C4357">
        <v>23</v>
      </c>
      <c r="D4357" s="34" t="s">
        <v>170</v>
      </c>
      <c r="E4357" s="34" t="s">
        <v>172</v>
      </c>
      <c r="F4357" s="35">
        <v>2.95</v>
      </c>
      <c r="G4357" s="36">
        <v>0.2</v>
      </c>
      <c r="H4357" s="35">
        <v>2.36</v>
      </c>
      <c r="I4357" s="35">
        <v>1.68</v>
      </c>
      <c r="J4357">
        <v>10</v>
      </c>
      <c r="K4357">
        <v>3025</v>
      </c>
      <c r="L4357" s="37">
        <f t="shared" si="204"/>
        <v>23.599999999999998</v>
      </c>
      <c r="M4357" s="35">
        <f t="shared" si="205"/>
        <v>0.5900000000000003</v>
      </c>
      <c r="N4357" s="35">
        <f t="shared" si="206"/>
        <v>6.7999999999999989</v>
      </c>
    </row>
    <row r="4358" spans="1:14">
      <c r="A4358" s="33">
        <v>41431</v>
      </c>
      <c r="B4358" s="29">
        <v>3000</v>
      </c>
      <c r="C4358">
        <v>17</v>
      </c>
      <c r="D4358" s="34" t="s">
        <v>173</v>
      </c>
      <c r="E4358" s="34" t="s">
        <v>172</v>
      </c>
      <c r="F4358" s="35">
        <v>49.95</v>
      </c>
      <c r="G4358" s="36">
        <v>0.1</v>
      </c>
      <c r="H4358" s="35">
        <v>44.96</v>
      </c>
      <c r="I4358" s="35">
        <v>23.93</v>
      </c>
      <c r="J4358">
        <v>26</v>
      </c>
      <c r="K4358">
        <v>3020</v>
      </c>
      <c r="L4358" s="37">
        <f t="shared" si="204"/>
        <v>1168.96</v>
      </c>
      <c r="M4358" s="35">
        <f t="shared" si="205"/>
        <v>4.990000000000002</v>
      </c>
      <c r="N4358" s="35">
        <f t="shared" si="206"/>
        <v>546.78</v>
      </c>
    </row>
    <row r="4359" spans="1:14">
      <c r="A4359" s="33">
        <v>41431</v>
      </c>
      <c r="B4359" s="29">
        <v>3000</v>
      </c>
      <c r="C4359">
        <v>39</v>
      </c>
      <c r="D4359" s="34" t="s">
        <v>173</v>
      </c>
      <c r="E4359" s="34" t="s">
        <v>172</v>
      </c>
      <c r="F4359" s="35">
        <v>26.95</v>
      </c>
      <c r="G4359" s="36">
        <v>0</v>
      </c>
      <c r="H4359" s="35">
        <v>26.95</v>
      </c>
      <c r="I4359" s="35">
        <v>12.24</v>
      </c>
      <c r="J4359">
        <v>24</v>
      </c>
      <c r="K4359">
        <v>3020</v>
      </c>
      <c r="L4359" s="37">
        <f t="shared" si="204"/>
        <v>646.79999999999995</v>
      </c>
      <c r="M4359" s="35">
        <f t="shared" si="205"/>
        <v>0</v>
      </c>
      <c r="N4359" s="35">
        <f t="shared" si="206"/>
        <v>353.03999999999996</v>
      </c>
    </row>
    <row r="4360" spans="1:14">
      <c r="A4360" s="33">
        <v>41431</v>
      </c>
      <c r="B4360" s="29">
        <v>3001</v>
      </c>
      <c r="C4360">
        <v>36</v>
      </c>
      <c r="D4360" s="34" t="s">
        <v>170</v>
      </c>
      <c r="E4360" s="34" t="s">
        <v>172</v>
      </c>
      <c r="F4360" s="35">
        <v>26.95</v>
      </c>
      <c r="G4360" s="36">
        <v>0.1</v>
      </c>
      <c r="H4360" s="35">
        <v>24.26</v>
      </c>
      <c r="I4360" s="35">
        <v>12.53</v>
      </c>
      <c r="J4360">
        <v>35</v>
      </c>
      <c r="K4360">
        <v>3015</v>
      </c>
      <c r="L4360" s="37">
        <f t="shared" si="204"/>
        <v>849.1</v>
      </c>
      <c r="M4360" s="35">
        <f t="shared" si="205"/>
        <v>2.6899999999999977</v>
      </c>
      <c r="N4360" s="35">
        <f t="shared" si="206"/>
        <v>410.55000000000007</v>
      </c>
    </row>
    <row r="4361" spans="1:14">
      <c r="A4361" s="33">
        <v>41431</v>
      </c>
      <c r="B4361" s="29">
        <v>3001</v>
      </c>
      <c r="C4361">
        <v>15</v>
      </c>
      <c r="D4361" s="34" t="s">
        <v>170</v>
      </c>
      <c r="E4361" s="34" t="s">
        <v>172</v>
      </c>
      <c r="F4361" s="35">
        <v>28.95</v>
      </c>
      <c r="G4361" s="36">
        <v>0</v>
      </c>
      <c r="H4361" s="35">
        <v>28.95</v>
      </c>
      <c r="I4361" s="35">
        <v>17.53</v>
      </c>
      <c r="J4361">
        <v>27</v>
      </c>
      <c r="K4361">
        <v>3015</v>
      </c>
      <c r="L4361" s="37">
        <f t="shared" si="204"/>
        <v>781.65</v>
      </c>
      <c r="M4361" s="35">
        <f t="shared" si="205"/>
        <v>0</v>
      </c>
      <c r="N4361" s="35">
        <f t="shared" si="206"/>
        <v>308.33999999999997</v>
      </c>
    </row>
    <row r="4362" spans="1:14">
      <c r="A4362" s="33">
        <v>41431</v>
      </c>
      <c r="B4362" s="29">
        <v>3002</v>
      </c>
      <c r="C4362">
        <v>10</v>
      </c>
      <c r="D4362" s="34" t="s">
        <v>173</v>
      </c>
      <c r="E4362" s="34" t="s">
        <v>172</v>
      </c>
      <c r="F4362" s="35">
        <v>34.950000000000003</v>
      </c>
      <c r="G4362" s="36">
        <v>0</v>
      </c>
      <c r="H4362" s="35">
        <v>34.950000000000003</v>
      </c>
      <c r="I4362" s="35">
        <v>22.13</v>
      </c>
      <c r="J4362">
        <v>4</v>
      </c>
      <c r="K4362">
        <v>3030</v>
      </c>
      <c r="L4362" s="37">
        <f t="shared" si="204"/>
        <v>139.80000000000001</v>
      </c>
      <c r="M4362" s="35">
        <f t="shared" si="205"/>
        <v>0</v>
      </c>
      <c r="N4362" s="35">
        <f t="shared" si="206"/>
        <v>51.280000000000015</v>
      </c>
    </row>
    <row r="4363" spans="1:14">
      <c r="A4363" s="33">
        <v>41431</v>
      </c>
      <c r="B4363" s="29">
        <v>3002</v>
      </c>
      <c r="C4363">
        <v>14</v>
      </c>
      <c r="D4363" s="34" t="s">
        <v>173</v>
      </c>
      <c r="E4363" s="34" t="s">
        <v>172</v>
      </c>
      <c r="F4363" s="35">
        <v>31.95</v>
      </c>
      <c r="G4363" s="36">
        <v>0.1</v>
      </c>
      <c r="H4363" s="35">
        <v>28.76</v>
      </c>
      <c r="I4363" s="35">
        <v>17.38</v>
      </c>
      <c r="J4363">
        <v>1</v>
      </c>
      <c r="K4363">
        <v>3030</v>
      </c>
      <c r="L4363" s="37">
        <f t="shared" si="204"/>
        <v>28.76</v>
      </c>
      <c r="M4363" s="35">
        <f t="shared" si="205"/>
        <v>3.1899999999999977</v>
      </c>
      <c r="N4363" s="35">
        <f t="shared" si="206"/>
        <v>11.380000000000003</v>
      </c>
    </row>
    <row r="4364" spans="1:14">
      <c r="A4364" s="33">
        <v>41431</v>
      </c>
      <c r="B4364" s="29">
        <v>3003</v>
      </c>
      <c r="C4364">
        <v>22</v>
      </c>
      <c r="D4364" s="34" t="s">
        <v>170</v>
      </c>
      <c r="E4364" s="34" t="s">
        <v>172</v>
      </c>
      <c r="F4364" s="35">
        <v>0.95</v>
      </c>
      <c r="G4364" s="36">
        <v>0</v>
      </c>
      <c r="H4364" s="35">
        <v>0.95</v>
      </c>
      <c r="I4364" s="35">
        <v>0.56999999999999995</v>
      </c>
      <c r="J4364">
        <v>13</v>
      </c>
      <c r="K4364">
        <v>3024</v>
      </c>
      <c r="L4364" s="37">
        <f t="shared" si="204"/>
        <v>12.35</v>
      </c>
      <c r="M4364" s="35">
        <f t="shared" si="205"/>
        <v>0</v>
      </c>
      <c r="N4364" s="35">
        <f t="shared" si="206"/>
        <v>4.9400000000000004</v>
      </c>
    </row>
    <row r="4365" spans="1:14">
      <c r="A4365" s="33">
        <v>41431</v>
      </c>
      <c r="B4365" s="29">
        <v>3004</v>
      </c>
      <c r="C4365">
        <v>1</v>
      </c>
      <c r="D4365" s="34" t="s">
        <v>173</v>
      </c>
      <c r="E4365" s="34" t="s">
        <v>172</v>
      </c>
      <c r="F4365" s="35">
        <v>43.95</v>
      </c>
      <c r="G4365" s="36">
        <v>0</v>
      </c>
      <c r="H4365" s="35">
        <v>43.95</v>
      </c>
      <c r="I4365" s="35">
        <v>25.6</v>
      </c>
      <c r="J4365">
        <v>8</v>
      </c>
      <c r="K4365">
        <v>3025</v>
      </c>
      <c r="L4365" s="37">
        <f t="shared" si="204"/>
        <v>351.6</v>
      </c>
      <c r="M4365" s="35">
        <f t="shared" si="205"/>
        <v>0</v>
      </c>
      <c r="N4365" s="35">
        <f t="shared" si="206"/>
        <v>146.80000000000001</v>
      </c>
    </row>
    <row r="4366" spans="1:14">
      <c r="A4366" s="33">
        <v>41431</v>
      </c>
      <c r="B4366" s="29">
        <v>3004</v>
      </c>
      <c r="C4366">
        <v>13</v>
      </c>
      <c r="D4366" s="34" t="s">
        <v>173</v>
      </c>
      <c r="E4366" s="34" t="s">
        <v>172</v>
      </c>
      <c r="F4366" s="35">
        <v>26.95</v>
      </c>
      <c r="G4366" s="36">
        <v>0.1</v>
      </c>
      <c r="H4366" s="35">
        <v>24.26</v>
      </c>
      <c r="I4366" s="35">
        <v>13.26</v>
      </c>
      <c r="J4366">
        <v>10</v>
      </c>
      <c r="K4366">
        <v>3025</v>
      </c>
      <c r="L4366" s="37">
        <f t="shared" si="204"/>
        <v>242.60000000000002</v>
      </c>
      <c r="M4366" s="35">
        <f t="shared" si="205"/>
        <v>2.6899999999999977</v>
      </c>
      <c r="N4366" s="35">
        <f t="shared" si="206"/>
        <v>110.00000000000001</v>
      </c>
    </row>
    <row r="4367" spans="1:14">
      <c r="A4367" s="33">
        <v>41432</v>
      </c>
      <c r="B4367" s="29">
        <v>3005</v>
      </c>
      <c r="C4367">
        <v>38</v>
      </c>
      <c r="D4367" s="34" t="s">
        <v>170</v>
      </c>
      <c r="E4367" s="34" t="s">
        <v>172</v>
      </c>
      <c r="F4367" s="35">
        <v>24.95</v>
      </c>
      <c r="G4367" s="36">
        <v>0</v>
      </c>
      <c r="H4367" s="35">
        <v>24.95</v>
      </c>
      <c r="I4367" s="35">
        <v>11.48</v>
      </c>
      <c r="J4367">
        <v>4</v>
      </c>
      <c r="K4367">
        <v>3031</v>
      </c>
      <c r="L4367" s="37">
        <f t="shared" si="204"/>
        <v>99.8</v>
      </c>
      <c r="M4367" s="35">
        <f t="shared" si="205"/>
        <v>0</v>
      </c>
      <c r="N4367" s="35">
        <f t="shared" si="206"/>
        <v>53.879999999999995</v>
      </c>
    </row>
    <row r="4368" spans="1:14">
      <c r="A4368" s="33">
        <v>41432</v>
      </c>
      <c r="B4368" s="29">
        <v>3005</v>
      </c>
      <c r="C4368">
        <v>31</v>
      </c>
      <c r="D4368" s="34" t="s">
        <v>170</v>
      </c>
      <c r="E4368" s="34" t="s">
        <v>172</v>
      </c>
      <c r="F4368" s="35">
        <v>0.95</v>
      </c>
      <c r="G4368" s="36">
        <v>0</v>
      </c>
      <c r="H4368" s="35">
        <v>0.95</v>
      </c>
      <c r="I4368" s="35">
        <v>0.34</v>
      </c>
      <c r="J4368">
        <v>22</v>
      </c>
      <c r="K4368">
        <v>3031</v>
      </c>
      <c r="L4368" s="37">
        <f t="shared" si="204"/>
        <v>20.9</v>
      </c>
      <c r="M4368" s="35">
        <f t="shared" si="205"/>
        <v>0</v>
      </c>
      <c r="N4368" s="35">
        <f t="shared" si="206"/>
        <v>13.419999999999998</v>
      </c>
    </row>
    <row r="4369" spans="1:14">
      <c r="A4369" s="33">
        <v>41432</v>
      </c>
      <c r="B4369" s="29">
        <v>3006</v>
      </c>
      <c r="C4369">
        <v>7</v>
      </c>
      <c r="D4369" s="34" t="s">
        <v>169</v>
      </c>
      <c r="E4369" s="34" t="s">
        <v>172</v>
      </c>
      <c r="F4369" s="35">
        <v>20.95</v>
      </c>
      <c r="G4369" s="36">
        <v>0</v>
      </c>
      <c r="H4369" s="35">
        <v>20.95</v>
      </c>
      <c r="I4369" s="35">
        <v>10.039999999999999</v>
      </c>
      <c r="J4369">
        <v>17</v>
      </c>
      <c r="K4369">
        <v>3024</v>
      </c>
      <c r="L4369" s="37">
        <f t="shared" si="204"/>
        <v>356.15</v>
      </c>
      <c r="M4369" s="35">
        <f t="shared" si="205"/>
        <v>0</v>
      </c>
      <c r="N4369" s="35">
        <f t="shared" si="206"/>
        <v>185.47</v>
      </c>
    </row>
    <row r="4370" spans="1:14">
      <c r="A4370" s="33">
        <v>41432</v>
      </c>
      <c r="B4370" s="29">
        <v>3007</v>
      </c>
      <c r="C4370">
        <v>27</v>
      </c>
      <c r="D4370" s="34" t="s">
        <v>170</v>
      </c>
      <c r="E4370" s="34" t="s">
        <v>172</v>
      </c>
      <c r="F4370" s="35">
        <v>4.95</v>
      </c>
      <c r="G4370" s="36">
        <v>0</v>
      </c>
      <c r="H4370" s="35">
        <v>4.95</v>
      </c>
      <c r="I4370" s="35">
        <v>1.82</v>
      </c>
      <c r="J4370">
        <v>4</v>
      </c>
      <c r="K4370">
        <v>3016</v>
      </c>
      <c r="L4370" s="37">
        <f t="shared" si="204"/>
        <v>19.8</v>
      </c>
      <c r="M4370" s="35">
        <f t="shared" si="205"/>
        <v>0</v>
      </c>
      <c r="N4370" s="35">
        <f t="shared" si="206"/>
        <v>12.52</v>
      </c>
    </row>
    <row r="4371" spans="1:14">
      <c r="A4371" s="33">
        <v>41432</v>
      </c>
      <c r="B4371" s="29">
        <v>3008</v>
      </c>
      <c r="C4371">
        <v>10</v>
      </c>
      <c r="D4371" s="34" t="s">
        <v>170</v>
      </c>
      <c r="E4371" s="34" t="s">
        <v>172</v>
      </c>
      <c r="F4371" s="35">
        <v>34.950000000000003</v>
      </c>
      <c r="G4371" s="36">
        <v>0</v>
      </c>
      <c r="H4371" s="35">
        <v>34.950000000000003</v>
      </c>
      <c r="I4371" s="35">
        <v>22.13</v>
      </c>
      <c r="J4371">
        <v>4</v>
      </c>
      <c r="K4371">
        <v>3027</v>
      </c>
      <c r="L4371" s="37">
        <f t="shared" si="204"/>
        <v>139.80000000000001</v>
      </c>
      <c r="M4371" s="35">
        <f t="shared" si="205"/>
        <v>0</v>
      </c>
      <c r="N4371" s="35">
        <f t="shared" si="206"/>
        <v>51.280000000000015</v>
      </c>
    </row>
    <row r="4372" spans="1:14">
      <c r="A4372" s="33">
        <v>41432</v>
      </c>
      <c r="B4372" s="29">
        <v>3009</v>
      </c>
      <c r="C4372">
        <v>12</v>
      </c>
      <c r="D4372" s="34" t="s">
        <v>169</v>
      </c>
      <c r="E4372" s="34" t="s">
        <v>172</v>
      </c>
      <c r="F4372" s="35">
        <v>47.95</v>
      </c>
      <c r="G4372" s="36">
        <v>0.1</v>
      </c>
      <c r="H4372" s="35">
        <v>43.16</v>
      </c>
      <c r="I4372" s="35">
        <v>20.7</v>
      </c>
      <c r="J4372">
        <v>2</v>
      </c>
      <c r="K4372">
        <v>3013</v>
      </c>
      <c r="L4372" s="37">
        <f t="shared" si="204"/>
        <v>86.32</v>
      </c>
      <c r="M4372" s="35">
        <f t="shared" si="205"/>
        <v>4.7900000000000063</v>
      </c>
      <c r="N4372" s="35">
        <f t="shared" si="206"/>
        <v>44.919999999999995</v>
      </c>
    </row>
    <row r="4373" spans="1:14">
      <c r="A4373" s="33">
        <v>41432</v>
      </c>
      <c r="B4373" s="29">
        <v>3009</v>
      </c>
      <c r="C4373">
        <v>6</v>
      </c>
      <c r="D4373" s="34" t="s">
        <v>169</v>
      </c>
      <c r="E4373" s="34" t="s">
        <v>172</v>
      </c>
      <c r="F4373" s="35">
        <v>55.95</v>
      </c>
      <c r="G4373" s="36">
        <v>0</v>
      </c>
      <c r="H4373" s="35">
        <v>55.95</v>
      </c>
      <c r="I4373" s="35">
        <v>16.059999999999999</v>
      </c>
      <c r="J4373">
        <v>8</v>
      </c>
      <c r="K4373">
        <v>3013</v>
      </c>
      <c r="L4373" s="37">
        <f t="shared" si="204"/>
        <v>447.6</v>
      </c>
      <c r="M4373" s="35">
        <f t="shared" si="205"/>
        <v>0</v>
      </c>
      <c r="N4373" s="35">
        <f t="shared" si="206"/>
        <v>319.12</v>
      </c>
    </row>
    <row r="4374" spans="1:14">
      <c r="A4374" s="33">
        <v>41433</v>
      </c>
      <c r="B4374" s="29">
        <v>3010</v>
      </c>
      <c r="C4374">
        <v>46</v>
      </c>
      <c r="D4374" s="34" t="s">
        <v>171</v>
      </c>
      <c r="E4374" s="34" t="s">
        <v>168</v>
      </c>
      <c r="F4374" s="35">
        <v>55.95</v>
      </c>
      <c r="G4374" s="36">
        <v>0</v>
      </c>
      <c r="H4374" s="35">
        <v>55.95</v>
      </c>
      <c r="I4374" s="35">
        <v>32.47</v>
      </c>
      <c r="J4374">
        <v>25</v>
      </c>
      <c r="K4374">
        <v>3026</v>
      </c>
      <c r="L4374" s="37">
        <f t="shared" si="204"/>
        <v>1398.75</v>
      </c>
      <c r="M4374" s="35">
        <f t="shared" si="205"/>
        <v>0</v>
      </c>
      <c r="N4374" s="35">
        <f t="shared" si="206"/>
        <v>587.00000000000011</v>
      </c>
    </row>
    <row r="4375" spans="1:14">
      <c r="A4375" s="33">
        <v>41433</v>
      </c>
      <c r="B4375" s="29">
        <v>3011</v>
      </c>
      <c r="C4375">
        <v>40</v>
      </c>
      <c r="D4375" s="34" t="s">
        <v>173</v>
      </c>
      <c r="E4375" s="34" t="s">
        <v>168</v>
      </c>
      <c r="F4375" s="35">
        <v>16.95</v>
      </c>
      <c r="G4375" s="36">
        <v>0.1</v>
      </c>
      <c r="H4375" s="35">
        <v>15.26</v>
      </c>
      <c r="I4375" s="35">
        <v>6.53</v>
      </c>
      <c r="J4375">
        <v>33</v>
      </c>
      <c r="K4375">
        <v>3019</v>
      </c>
      <c r="L4375" s="37">
        <f t="shared" si="204"/>
        <v>503.58</v>
      </c>
      <c r="M4375" s="35">
        <f t="shared" si="205"/>
        <v>1.6899999999999995</v>
      </c>
      <c r="N4375" s="35">
        <f t="shared" si="206"/>
        <v>288.09000000000003</v>
      </c>
    </row>
    <row r="4376" spans="1:14">
      <c r="A4376" s="33">
        <v>41433</v>
      </c>
      <c r="B4376" s="29">
        <v>3012</v>
      </c>
      <c r="C4376">
        <v>1</v>
      </c>
      <c r="D4376" s="34" t="s">
        <v>171</v>
      </c>
      <c r="E4376" s="34" t="s">
        <v>168</v>
      </c>
      <c r="F4376" s="35">
        <v>43.95</v>
      </c>
      <c r="G4376" s="36">
        <v>0</v>
      </c>
      <c r="H4376" s="35">
        <v>43.95</v>
      </c>
      <c r="I4376" s="35">
        <v>25.6</v>
      </c>
      <c r="J4376">
        <v>4</v>
      </c>
      <c r="K4376">
        <v>3031</v>
      </c>
      <c r="L4376" s="37">
        <f t="shared" si="204"/>
        <v>175.8</v>
      </c>
      <c r="M4376" s="35">
        <f t="shared" si="205"/>
        <v>0</v>
      </c>
      <c r="N4376" s="35">
        <f t="shared" si="206"/>
        <v>73.400000000000006</v>
      </c>
    </row>
    <row r="4377" spans="1:14">
      <c r="A4377" s="33">
        <v>41433</v>
      </c>
      <c r="B4377" s="29">
        <v>3013</v>
      </c>
      <c r="C4377">
        <v>3</v>
      </c>
      <c r="D4377" s="34" t="s">
        <v>171</v>
      </c>
      <c r="E4377" s="34" t="s">
        <v>168</v>
      </c>
      <c r="F4377" s="35">
        <v>59.95</v>
      </c>
      <c r="G4377" s="36">
        <v>0</v>
      </c>
      <c r="H4377" s="35">
        <v>59.95</v>
      </c>
      <c r="I4377" s="35">
        <v>28.73</v>
      </c>
      <c r="J4377">
        <v>1</v>
      </c>
      <c r="K4377">
        <v>3020</v>
      </c>
      <c r="L4377" s="37">
        <f t="shared" si="204"/>
        <v>59.95</v>
      </c>
      <c r="M4377" s="35">
        <f t="shared" si="205"/>
        <v>0</v>
      </c>
      <c r="N4377" s="35">
        <f t="shared" si="206"/>
        <v>31.220000000000002</v>
      </c>
    </row>
    <row r="4378" spans="1:14">
      <c r="A4378" s="33">
        <v>41434</v>
      </c>
      <c r="B4378" s="29">
        <v>3014</v>
      </c>
      <c r="C4378">
        <v>4</v>
      </c>
      <c r="D4378" s="34" t="s">
        <v>167</v>
      </c>
      <c r="E4378" s="34" t="s">
        <v>168</v>
      </c>
      <c r="F4378" s="35">
        <v>73.95</v>
      </c>
      <c r="G4378" s="36">
        <v>0.1</v>
      </c>
      <c r="H4378" s="35">
        <v>66.56</v>
      </c>
      <c r="I4378" s="35">
        <v>38.86</v>
      </c>
      <c r="J4378">
        <v>1</v>
      </c>
      <c r="K4378">
        <v>3019</v>
      </c>
      <c r="L4378" s="37">
        <f t="shared" si="204"/>
        <v>66.56</v>
      </c>
      <c r="M4378" s="35">
        <f t="shared" si="205"/>
        <v>7.3900000000000006</v>
      </c>
      <c r="N4378" s="35">
        <f t="shared" si="206"/>
        <v>27.700000000000003</v>
      </c>
    </row>
    <row r="4379" spans="1:14">
      <c r="A4379" s="33">
        <v>41434</v>
      </c>
      <c r="B4379" s="29">
        <v>3015</v>
      </c>
      <c r="C4379">
        <v>17</v>
      </c>
      <c r="D4379" s="34" t="s">
        <v>171</v>
      </c>
      <c r="E4379" s="34" t="s">
        <v>168</v>
      </c>
      <c r="F4379" s="35">
        <v>49.95</v>
      </c>
      <c r="G4379" s="36">
        <v>0</v>
      </c>
      <c r="H4379" s="35">
        <v>49.95</v>
      </c>
      <c r="I4379" s="35">
        <v>23.93</v>
      </c>
      <c r="J4379">
        <v>13</v>
      </c>
      <c r="K4379">
        <v>3015</v>
      </c>
      <c r="L4379" s="37">
        <f t="shared" si="204"/>
        <v>649.35</v>
      </c>
      <c r="M4379" s="35">
        <f t="shared" si="205"/>
        <v>0</v>
      </c>
      <c r="N4379" s="35">
        <f t="shared" si="206"/>
        <v>338.26000000000005</v>
      </c>
    </row>
    <row r="4380" spans="1:14">
      <c r="A4380" s="33">
        <v>41434</v>
      </c>
      <c r="B4380" s="29">
        <v>3016</v>
      </c>
      <c r="C4380">
        <v>38</v>
      </c>
      <c r="D4380" s="34" t="s">
        <v>173</v>
      </c>
      <c r="E4380" s="34" t="s">
        <v>168</v>
      </c>
      <c r="F4380" s="35">
        <v>24.95</v>
      </c>
      <c r="G4380" s="36">
        <v>0</v>
      </c>
      <c r="H4380" s="35">
        <v>24.95</v>
      </c>
      <c r="I4380" s="35">
        <v>11.48</v>
      </c>
      <c r="J4380">
        <v>1</v>
      </c>
      <c r="K4380">
        <v>3012</v>
      </c>
      <c r="L4380" s="37">
        <f t="shared" si="204"/>
        <v>24.95</v>
      </c>
      <c r="M4380" s="35">
        <f t="shared" si="205"/>
        <v>0</v>
      </c>
      <c r="N4380" s="35">
        <f t="shared" si="206"/>
        <v>13.469999999999999</v>
      </c>
    </row>
    <row r="4381" spans="1:14">
      <c r="A4381" s="33">
        <v>41434</v>
      </c>
      <c r="B4381" s="29">
        <v>3016</v>
      </c>
      <c r="C4381">
        <v>38</v>
      </c>
      <c r="D4381" s="34" t="s">
        <v>173</v>
      </c>
      <c r="E4381" s="34" t="s">
        <v>168</v>
      </c>
      <c r="F4381" s="35">
        <v>24.95</v>
      </c>
      <c r="G4381" s="36">
        <v>0.1</v>
      </c>
      <c r="H4381" s="35">
        <v>22.46</v>
      </c>
      <c r="I4381" s="35">
        <v>11.48</v>
      </c>
      <c r="J4381">
        <v>5</v>
      </c>
      <c r="K4381">
        <v>3012</v>
      </c>
      <c r="L4381" s="37">
        <f t="shared" si="204"/>
        <v>112.30000000000001</v>
      </c>
      <c r="M4381" s="35">
        <f t="shared" si="205"/>
        <v>2.4899999999999984</v>
      </c>
      <c r="N4381" s="35">
        <f t="shared" si="206"/>
        <v>54.900000000000006</v>
      </c>
    </row>
    <row r="4382" spans="1:14">
      <c r="A4382" s="33">
        <v>41434</v>
      </c>
      <c r="B4382" s="29">
        <v>3017</v>
      </c>
      <c r="C4382">
        <v>48</v>
      </c>
      <c r="D4382" s="34" t="s">
        <v>173</v>
      </c>
      <c r="E4382" s="34" t="s">
        <v>168</v>
      </c>
      <c r="F4382" s="35">
        <v>3.95</v>
      </c>
      <c r="G4382" s="36">
        <v>0</v>
      </c>
      <c r="H4382" s="35">
        <v>3.95</v>
      </c>
      <c r="I4382" s="35">
        <v>1.43</v>
      </c>
      <c r="J4382">
        <v>7</v>
      </c>
      <c r="K4382">
        <v>3011</v>
      </c>
      <c r="L4382" s="37">
        <f t="shared" si="204"/>
        <v>27.650000000000002</v>
      </c>
      <c r="M4382" s="35">
        <f t="shared" si="205"/>
        <v>0</v>
      </c>
      <c r="N4382" s="35">
        <f t="shared" si="206"/>
        <v>17.640000000000004</v>
      </c>
    </row>
    <row r="4383" spans="1:14">
      <c r="A4383" s="33">
        <v>41434</v>
      </c>
      <c r="B4383" s="29">
        <v>3018</v>
      </c>
      <c r="C4383">
        <v>10</v>
      </c>
      <c r="D4383" s="34" t="s">
        <v>167</v>
      </c>
      <c r="E4383" s="34" t="s">
        <v>168</v>
      </c>
      <c r="F4383" s="35">
        <v>34.950000000000003</v>
      </c>
      <c r="G4383" s="36">
        <v>0.1</v>
      </c>
      <c r="H4383" s="35">
        <v>31.46</v>
      </c>
      <c r="I4383" s="35">
        <v>22.13</v>
      </c>
      <c r="J4383">
        <v>11</v>
      </c>
      <c r="K4383">
        <v>3030</v>
      </c>
      <c r="L4383" s="37">
        <f t="shared" si="204"/>
        <v>346.06</v>
      </c>
      <c r="M4383" s="35">
        <f t="shared" si="205"/>
        <v>3.490000000000002</v>
      </c>
      <c r="N4383" s="35">
        <f t="shared" si="206"/>
        <v>102.63000000000002</v>
      </c>
    </row>
    <row r="4384" spans="1:14">
      <c r="A4384" s="33">
        <v>41434</v>
      </c>
      <c r="B4384" s="29">
        <v>3018</v>
      </c>
      <c r="C4384">
        <v>42</v>
      </c>
      <c r="D4384" s="34" t="s">
        <v>167</v>
      </c>
      <c r="E4384" s="34" t="s">
        <v>168</v>
      </c>
      <c r="F4384" s="35">
        <v>35.950000000000003</v>
      </c>
      <c r="G4384" s="36">
        <v>0</v>
      </c>
      <c r="H4384" s="35">
        <v>35.950000000000003</v>
      </c>
      <c r="I4384" s="35">
        <v>20.25</v>
      </c>
      <c r="J4384">
        <v>1</v>
      </c>
      <c r="K4384">
        <v>3030</v>
      </c>
      <c r="L4384" s="37">
        <f t="shared" si="204"/>
        <v>35.950000000000003</v>
      </c>
      <c r="M4384" s="35">
        <f t="shared" si="205"/>
        <v>0</v>
      </c>
      <c r="N4384" s="35">
        <f t="shared" si="206"/>
        <v>15.700000000000003</v>
      </c>
    </row>
    <row r="4385" spans="1:14">
      <c r="A4385" s="33">
        <v>41434</v>
      </c>
      <c r="B4385" s="29">
        <v>3019</v>
      </c>
      <c r="C4385">
        <v>46</v>
      </c>
      <c r="D4385" s="34" t="s">
        <v>167</v>
      </c>
      <c r="E4385" s="34" t="s">
        <v>168</v>
      </c>
      <c r="F4385" s="35">
        <v>55.95</v>
      </c>
      <c r="G4385" s="36">
        <v>0</v>
      </c>
      <c r="H4385" s="35">
        <v>55.95</v>
      </c>
      <c r="I4385" s="35">
        <v>32.47</v>
      </c>
      <c r="J4385">
        <v>10</v>
      </c>
      <c r="K4385">
        <v>3018</v>
      </c>
      <c r="L4385" s="37">
        <f t="shared" si="204"/>
        <v>559.5</v>
      </c>
      <c r="M4385" s="35">
        <f t="shared" si="205"/>
        <v>0</v>
      </c>
      <c r="N4385" s="35">
        <f t="shared" si="206"/>
        <v>234.80000000000004</v>
      </c>
    </row>
    <row r="4386" spans="1:14">
      <c r="A4386" s="33">
        <v>41434</v>
      </c>
      <c r="B4386" s="29">
        <v>3020</v>
      </c>
      <c r="C4386">
        <v>11</v>
      </c>
      <c r="D4386" s="34" t="s">
        <v>167</v>
      </c>
      <c r="E4386" s="34" t="s">
        <v>168</v>
      </c>
      <c r="F4386" s="35">
        <v>65.95</v>
      </c>
      <c r="G4386" s="36">
        <v>0</v>
      </c>
      <c r="H4386" s="35">
        <v>65.95</v>
      </c>
      <c r="I4386" s="35">
        <v>37.97</v>
      </c>
      <c r="J4386">
        <v>23</v>
      </c>
      <c r="K4386">
        <v>3028</v>
      </c>
      <c r="L4386" s="37">
        <f t="shared" si="204"/>
        <v>1516.8500000000001</v>
      </c>
      <c r="M4386" s="35">
        <f t="shared" si="205"/>
        <v>0</v>
      </c>
      <c r="N4386" s="35">
        <f t="shared" si="206"/>
        <v>643.54000000000008</v>
      </c>
    </row>
    <row r="4387" spans="1:14">
      <c r="A4387" s="33">
        <v>41434</v>
      </c>
      <c r="B4387" s="29">
        <v>3020</v>
      </c>
      <c r="C4387">
        <v>47</v>
      </c>
      <c r="D4387" s="34" t="s">
        <v>167</v>
      </c>
      <c r="E4387" s="34" t="s">
        <v>168</v>
      </c>
      <c r="F4387" s="35">
        <v>28.95</v>
      </c>
      <c r="G4387" s="36">
        <v>0</v>
      </c>
      <c r="H4387" s="35">
        <v>28.95</v>
      </c>
      <c r="I4387" s="35">
        <v>8.86</v>
      </c>
      <c r="J4387">
        <v>8</v>
      </c>
      <c r="K4387">
        <v>3028</v>
      </c>
      <c r="L4387" s="37">
        <f t="shared" si="204"/>
        <v>231.6</v>
      </c>
      <c r="M4387" s="35">
        <f t="shared" si="205"/>
        <v>0</v>
      </c>
      <c r="N4387" s="35">
        <f t="shared" si="206"/>
        <v>160.72</v>
      </c>
    </row>
    <row r="4388" spans="1:14">
      <c r="A4388" s="33">
        <v>41434</v>
      </c>
      <c r="B4388" s="29">
        <v>3021</v>
      </c>
      <c r="C4388">
        <v>4</v>
      </c>
      <c r="D4388" s="34" t="s">
        <v>171</v>
      </c>
      <c r="E4388" s="34" t="s">
        <v>168</v>
      </c>
      <c r="F4388" s="35">
        <v>73.95</v>
      </c>
      <c r="G4388" s="36">
        <v>0</v>
      </c>
      <c r="H4388" s="35">
        <v>73.95</v>
      </c>
      <c r="I4388" s="35">
        <v>38.86</v>
      </c>
      <c r="J4388">
        <v>2</v>
      </c>
      <c r="K4388">
        <v>3033</v>
      </c>
      <c r="L4388" s="37">
        <f t="shared" si="204"/>
        <v>147.9</v>
      </c>
      <c r="M4388" s="35">
        <f t="shared" si="205"/>
        <v>0</v>
      </c>
      <c r="N4388" s="35">
        <f t="shared" si="206"/>
        <v>70.180000000000007</v>
      </c>
    </row>
    <row r="4389" spans="1:14">
      <c r="A4389" s="33">
        <v>41434</v>
      </c>
      <c r="B4389" s="29">
        <v>3022</v>
      </c>
      <c r="C4389">
        <v>38</v>
      </c>
      <c r="D4389" s="34" t="s">
        <v>167</v>
      </c>
      <c r="E4389" s="34" t="s">
        <v>168</v>
      </c>
      <c r="F4389" s="35">
        <v>24.95</v>
      </c>
      <c r="G4389" s="36">
        <v>0</v>
      </c>
      <c r="H4389" s="35">
        <v>24.95</v>
      </c>
      <c r="I4389" s="35">
        <v>11.48</v>
      </c>
      <c r="J4389">
        <v>6</v>
      </c>
      <c r="K4389">
        <v>3020</v>
      </c>
      <c r="L4389" s="37">
        <f t="shared" si="204"/>
        <v>149.69999999999999</v>
      </c>
      <c r="M4389" s="35">
        <f t="shared" si="205"/>
        <v>0</v>
      </c>
      <c r="N4389" s="35">
        <f t="shared" si="206"/>
        <v>80.819999999999993</v>
      </c>
    </row>
    <row r="4390" spans="1:14">
      <c r="A4390" s="33">
        <v>41434</v>
      </c>
      <c r="B4390" s="29">
        <v>3022</v>
      </c>
      <c r="C4390">
        <v>46</v>
      </c>
      <c r="D4390" s="34" t="s">
        <v>167</v>
      </c>
      <c r="E4390" s="34" t="s">
        <v>168</v>
      </c>
      <c r="F4390" s="35">
        <v>55.95</v>
      </c>
      <c r="G4390" s="36">
        <v>0</v>
      </c>
      <c r="H4390" s="35">
        <v>55.95</v>
      </c>
      <c r="I4390" s="35">
        <v>32.47</v>
      </c>
      <c r="J4390">
        <v>31</v>
      </c>
      <c r="K4390">
        <v>3020</v>
      </c>
      <c r="L4390" s="37">
        <f t="shared" si="204"/>
        <v>1734.45</v>
      </c>
      <c r="M4390" s="35">
        <f t="shared" si="205"/>
        <v>0</v>
      </c>
      <c r="N4390" s="35">
        <f t="shared" si="206"/>
        <v>727.88000000000011</v>
      </c>
    </row>
    <row r="4391" spans="1:14">
      <c r="A4391" s="33">
        <v>41434</v>
      </c>
      <c r="B4391" s="29">
        <v>3023</v>
      </c>
      <c r="C4391">
        <v>42</v>
      </c>
      <c r="D4391" s="34" t="s">
        <v>173</v>
      </c>
      <c r="E4391" s="34" t="s">
        <v>168</v>
      </c>
      <c r="F4391" s="35">
        <v>35.950000000000003</v>
      </c>
      <c r="G4391" s="36">
        <v>0.2</v>
      </c>
      <c r="H4391" s="35">
        <v>28.76</v>
      </c>
      <c r="I4391" s="35">
        <v>20.25</v>
      </c>
      <c r="J4391">
        <v>2</v>
      </c>
      <c r="K4391">
        <v>3028</v>
      </c>
      <c r="L4391" s="37">
        <f t="shared" si="204"/>
        <v>57.52</v>
      </c>
      <c r="M4391" s="35">
        <f t="shared" si="205"/>
        <v>7.1900000000000013</v>
      </c>
      <c r="N4391" s="35">
        <f t="shared" si="206"/>
        <v>17.020000000000003</v>
      </c>
    </row>
    <row r="4392" spans="1:14">
      <c r="A4392" s="33">
        <v>41434</v>
      </c>
      <c r="B4392" s="29">
        <v>3024</v>
      </c>
      <c r="C4392">
        <v>39</v>
      </c>
      <c r="D4392" s="34" t="s">
        <v>167</v>
      </c>
      <c r="E4392" s="34" t="s">
        <v>168</v>
      </c>
      <c r="F4392" s="35">
        <v>26.95</v>
      </c>
      <c r="G4392" s="36">
        <v>0</v>
      </c>
      <c r="H4392" s="35">
        <v>26.95</v>
      </c>
      <c r="I4392" s="35">
        <v>12.24</v>
      </c>
      <c r="J4392">
        <v>15</v>
      </c>
      <c r="K4392">
        <v>3032</v>
      </c>
      <c r="L4392" s="37">
        <f t="shared" si="204"/>
        <v>404.25</v>
      </c>
      <c r="M4392" s="35">
        <f t="shared" si="205"/>
        <v>0</v>
      </c>
      <c r="N4392" s="35">
        <f t="shared" si="206"/>
        <v>220.64999999999998</v>
      </c>
    </row>
    <row r="4393" spans="1:14">
      <c r="A4393" s="33">
        <v>41434</v>
      </c>
      <c r="B4393" s="29">
        <v>3025</v>
      </c>
      <c r="C4393">
        <v>39</v>
      </c>
      <c r="D4393" s="34" t="s">
        <v>173</v>
      </c>
      <c r="E4393" s="34" t="s">
        <v>168</v>
      </c>
      <c r="F4393" s="35">
        <v>26.95</v>
      </c>
      <c r="G4393" s="36">
        <v>0.1</v>
      </c>
      <c r="H4393" s="35">
        <v>24.26</v>
      </c>
      <c r="I4393" s="35">
        <v>12.24</v>
      </c>
      <c r="J4393">
        <v>26</v>
      </c>
      <c r="K4393">
        <v>3024</v>
      </c>
      <c r="L4393" s="37">
        <f t="shared" si="204"/>
        <v>630.76</v>
      </c>
      <c r="M4393" s="35">
        <f t="shared" si="205"/>
        <v>2.6899999999999977</v>
      </c>
      <c r="N4393" s="35">
        <f t="shared" si="206"/>
        <v>312.52000000000004</v>
      </c>
    </row>
    <row r="4394" spans="1:14">
      <c r="A4394" s="33">
        <v>41434</v>
      </c>
      <c r="B4394" s="29">
        <v>3026</v>
      </c>
      <c r="C4394">
        <v>12</v>
      </c>
      <c r="D4394" s="34" t="s">
        <v>171</v>
      </c>
      <c r="E4394" s="34" t="s">
        <v>168</v>
      </c>
      <c r="F4394" s="35">
        <v>47.95</v>
      </c>
      <c r="G4394" s="36">
        <v>0</v>
      </c>
      <c r="H4394" s="35">
        <v>47.95</v>
      </c>
      <c r="I4394" s="35">
        <v>20.7</v>
      </c>
      <c r="J4394">
        <v>5</v>
      </c>
      <c r="K4394">
        <v>3030</v>
      </c>
      <c r="L4394" s="37">
        <f t="shared" si="204"/>
        <v>239.75</v>
      </c>
      <c r="M4394" s="35">
        <f t="shared" si="205"/>
        <v>0</v>
      </c>
      <c r="N4394" s="35">
        <f t="shared" si="206"/>
        <v>136.25000000000003</v>
      </c>
    </row>
    <row r="4395" spans="1:14">
      <c r="A4395" s="33">
        <v>41434</v>
      </c>
      <c r="B4395" s="29">
        <v>3026</v>
      </c>
      <c r="C4395">
        <v>9</v>
      </c>
      <c r="D4395" s="34" t="s">
        <v>171</v>
      </c>
      <c r="E4395" s="34" t="s">
        <v>168</v>
      </c>
      <c r="F4395" s="35">
        <v>48.95</v>
      </c>
      <c r="G4395" s="36">
        <v>0</v>
      </c>
      <c r="H4395" s="35">
        <v>48.95</v>
      </c>
      <c r="I4395" s="35">
        <v>24.52</v>
      </c>
      <c r="J4395">
        <v>2</v>
      </c>
      <c r="K4395">
        <v>3030</v>
      </c>
      <c r="L4395" s="37">
        <f t="shared" si="204"/>
        <v>97.9</v>
      </c>
      <c r="M4395" s="35">
        <f t="shared" si="205"/>
        <v>0</v>
      </c>
      <c r="N4395" s="35">
        <f t="shared" si="206"/>
        <v>48.860000000000007</v>
      </c>
    </row>
    <row r="4396" spans="1:14">
      <c r="A4396" s="33">
        <v>41434</v>
      </c>
      <c r="B4396" s="29">
        <v>3027</v>
      </c>
      <c r="C4396">
        <v>26</v>
      </c>
      <c r="D4396" s="34" t="s">
        <v>171</v>
      </c>
      <c r="E4396" s="34" t="s">
        <v>168</v>
      </c>
      <c r="F4396" s="35">
        <v>0.95</v>
      </c>
      <c r="G4396" s="36">
        <v>0</v>
      </c>
      <c r="H4396" s="35">
        <v>0.95</v>
      </c>
      <c r="I4396" s="35">
        <v>0.42</v>
      </c>
      <c r="J4396">
        <v>24</v>
      </c>
      <c r="K4396">
        <v>3021</v>
      </c>
      <c r="L4396" s="37">
        <f t="shared" si="204"/>
        <v>22.799999999999997</v>
      </c>
      <c r="M4396" s="35">
        <f t="shared" si="205"/>
        <v>0</v>
      </c>
      <c r="N4396" s="35">
        <f t="shared" si="206"/>
        <v>12.72</v>
      </c>
    </row>
    <row r="4397" spans="1:14">
      <c r="A4397" s="33">
        <v>41434</v>
      </c>
      <c r="B4397" s="29">
        <v>3028</v>
      </c>
      <c r="C4397">
        <v>32</v>
      </c>
      <c r="D4397" s="34" t="s">
        <v>173</v>
      </c>
      <c r="E4397" s="34" t="s">
        <v>168</v>
      </c>
      <c r="F4397" s="35">
        <v>22.95</v>
      </c>
      <c r="G4397" s="36">
        <v>0</v>
      </c>
      <c r="H4397" s="35">
        <v>22.95</v>
      </c>
      <c r="I4397" s="35">
        <v>11.78</v>
      </c>
      <c r="J4397">
        <v>14</v>
      </c>
      <c r="K4397">
        <v>3023</v>
      </c>
      <c r="L4397" s="37">
        <f t="shared" si="204"/>
        <v>321.3</v>
      </c>
      <c r="M4397" s="35">
        <f t="shared" si="205"/>
        <v>0</v>
      </c>
      <c r="N4397" s="35">
        <f t="shared" si="206"/>
        <v>156.38</v>
      </c>
    </row>
    <row r="4398" spans="1:14">
      <c r="A4398" s="33">
        <v>41434</v>
      </c>
      <c r="B4398" s="29">
        <v>3028</v>
      </c>
      <c r="C4398">
        <v>48</v>
      </c>
      <c r="D4398" s="34" t="s">
        <v>173</v>
      </c>
      <c r="E4398" s="34" t="s">
        <v>168</v>
      </c>
      <c r="F4398" s="35">
        <v>3.95</v>
      </c>
      <c r="G4398" s="36">
        <v>0</v>
      </c>
      <c r="H4398" s="35">
        <v>3.95</v>
      </c>
      <c r="I4398" s="35">
        <v>1.43</v>
      </c>
      <c r="J4398">
        <v>10</v>
      </c>
      <c r="K4398">
        <v>3023</v>
      </c>
      <c r="L4398" s="37">
        <f t="shared" si="204"/>
        <v>39.5</v>
      </c>
      <c r="M4398" s="35">
        <f t="shared" si="205"/>
        <v>0</v>
      </c>
      <c r="N4398" s="35">
        <f t="shared" si="206"/>
        <v>25.200000000000003</v>
      </c>
    </row>
    <row r="4399" spans="1:14">
      <c r="A4399" s="33">
        <v>41434</v>
      </c>
      <c r="B4399" s="29">
        <v>3029</v>
      </c>
      <c r="C4399">
        <v>44</v>
      </c>
      <c r="D4399" s="34" t="s">
        <v>167</v>
      </c>
      <c r="E4399" s="34" t="s">
        <v>168</v>
      </c>
      <c r="F4399" s="35">
        <v>38.950000000000003</v>
      </c>
      <c r="G4399" s="36">
        <v>0</v>
      </c>
      <c r="H4399" s="35">
        <v>38.950000000000003</v>
      </c>
      <c r="I4399" s="35">
        <v>24.76</v>
      </c>
      <c r="J4399">
        <v>1</v>
      </c>
      <c r="K4399">
        <v>3020</v>
      </c>
      <c r="L4399" s="37">
        <f t="shared" si="204"/>
        <v>38.950000000000003</v>
      </c>
      <c r="M4399" s="35">
        <f t="shared" si="205"/>
        <v>0</v>
      </c>
      <c r="N4399" s="35">
        <f t="shared" si="206"/>
        <v>14.190000000000001</v>
      </c>
    </row>
    <row r="4400" spans="1:14">
      <c r="A4400" s="33">
        <v>41434</v>
      </c>
      <c r="B4400" s="29">
        <v>3030</v>
      </c>
      <c r="C4400">
        <v>48</v>
      </c>
      <c r="D4400" s="34" t="s">
        <v>171</v>
      </c>
      <c r="E4400" s="34" t="s">
        <v>168</v>
      </c>
      <c r="F4400" s="35">
        <v>3.95</v>
      </c>
      <c r="G4400" s="36">
        <v>0</v>
      </c>
      <c r="H4400" s="35">
        <v>3.95</v>
      </c>
      <c r="I4400" s="35">
        <v>1.43</v>
      </c>
      <c r="J4400">
        <v>30</v>
      </c>
      <c r="K4400">
        <v>3031</v>
      </c>
      <c r="L4400" s="37">
        <f t="shared" si="204"/>
        <v>118.5</v>
      </c>
      <c r="M4400" s="35">
        <f t="shared" si="205"/>
        <v>0</v>
      </c>
      <c r="N4400" s="35">
        <f t="shared" si="206"/>
        <v>75.600000000000009</v>
      </c>
    </row>
    <row r="4401" spans="1:14">
      <c r="A4401" s="33">
        <v>41434</v>
      </c>
      <c r="B4401" s="29">
        <v>3031</v>
      </c>
      <c r="C4401">
        <v>38</v>
      </c>
      <c r="D4401" s="34" t="s">
        <v>173</v>
      </c>
      <c r="E4401" s="34" t="s">
        <v>168</v>
      </c>
      <c r="F4401" s="35">
        <v>24.95</v>
      </c>
      <c r="G4401" s="36">
        <v>0</v>
      </c>
      <c r="H4401" s="35">
        <v>24.95</v>
      </c>
      <c r="I4401" s="35">
        <v>11.48</v>
      </c>
      <c r="J4401">
        <v>6</v>
      </c>
      <c r="K4401">
        <v>3031</v>
      </c>
      <c r="L4401" s="37">
        <f t="shared" si="204"/>
        <v>149.69999999999999</v>
      </c>
      <c r="M4401" s="35">
        <f t="shared" si="205"/>
        <v>0</v>
      </c>
      <c r="N4401" s="35">
        <f t="shared" si="206"/>
        <v>80.819999999999993</v>
      </c>
    </row>
    <row r="4402" spans="1:14">
      <c r="A4402" s="33">
        <v>41434</v>
      </c>
      <c r="B4402" s="29">
        <v>3032</v>
      </c>
      <c r="C4402">
        <v>37</v>
      </c>
      <c r="D4402" s="34" t="s">
        <v>171</v>
      </c>
      <c r="E4402" s="34" t="s">
        <v>168</v>
      </c>
      <c r="F4402" s="35">
        <v>24.95</v>
      </c>
      <c r="G4402" s="36">
        <v>0</v>
      </c>
      <c r="H4402" s="35">
        <v>24.95</v>
      </c>
      <c r="I4402" s="35">
        <v>9.3800000000000008</v>
      </c>
      <c r="J4402">
        <v>12</v>
      </c>
      <c r="K4402">
        <v>3032</v>
      </c>
      <c r="L4402" s="37">
        <f t="shared" si="204"/>
        <v>299.39999999999998</v>
      </c>
      <c r="M4402" s="35">
        <f t="shared" si="205"/>
        <v>0</v>
      </c>
      <c r="N4402" s="35">
        <f t="shared" si="206"/>
        <v>186.83999999999997</v>
      </c>
    </row>
    <row r="4403" spans="1:14">
      <c r="A4403" s="33">
        <v>41434</v>
      </c>
      <c r="B4403" s="29">
        <v>3032</v>
      </c>
      <c r="C4403">
        <v>26</v>
      </c>
      <c r="D4403" s="34" t="s">
        <v>171</v>
      </c>
      <c r="E4403" s="34" t="s">
        <v>168</v>
      </c>
      <c r="F4403" s="35">
        <v>0.95</v>
      </c>
      <c r="G4403" s="36">
        <v>0</v>
      </c>
      <c r="H4403" s="35">
        <v>0.95</v>
      </c>
      <c r="I4403" s="35">
        <v>0.42</v>
      </c>
      <c r="J4403">
        <v>14</v>
      </c>
      <c r="K4403">
        <v>3032</v>
      </c>
      <c r="L4403" s="37">
        <f t="shared" si="204"/>
        <v>13.299999999999999</v>
      </c>
      <c r="M4403" s="35">
        <f t="shared" si="205"/>
        <v>0</v>
      </c>
      <c r="N4403" s="35">
        <f t="shared" si="206"/>
        <v>7.42</v>
      </c>
    </row>
    <row r="4404" spans="1:14">
      <c r="A4404" s="33">
        <v>41434</v>
      </c>
      <c r="B4404" s="29">
        <v>3033</v>
      </c>
      <c r="C4404">
        <v>40</v>
      </c>
      <c r="D4404" s="34" t="s">
        <v>167</v>
      </c>
      <c r="E4404" s="34" t="s">
        <v>168</v>
      </c>
      <c r="F4404" s="35">
        <v>16.95</v>
      </c>
      <c r="G4404" s="36">
        <v>0</v>
      </c>
      <c r="H4404" s="35">
        <v>16.95</v>
      </c>
      <c r="I4404" s="35">
        <v>6.53</v>
      </c>
      <c r="J4404">
        <v>38</v>
      </c>
      <c r="K4404">
        <v>3014</v>
      </c>
      <c r="L4404" s="37">
        <f t="shared" si="204"/>
        <v>644.1</v>
      </c>
      <c r="M4404" s="35">
        <f t="shared" si="205"/>
        <v>0</v>
      </c>
      <c r="N4404" s="35">
        <f t="shared" si="206"/>
        <v>395.95999999999992</v>
      </c>
    </row>
    <row r="4405" spans="1:14">
      <c r="A4405" s="33">
        <v>41434</v>
      </c>
      <c r="B4405" s="29">
        <v>3034</v>
      </c>
      <c r="C4405">
        <v>39</v>
      </c>
      <c r="D4405" s="34" t="s">
        <v>167</v>
      </c>
      <c r="E4405" s="34" t="s">
        <v>168</v>
      </c>
      <c r="F4405" s="35">
        <v>26.95</v>
      </c>
      <c r="G4405" s="36">
        <v>0</v>
      </c>
      <c r="H4405" s="35">
        <v>26.95</v>
      </c>
      <c r="I4405" s="35">
        <v>12.24</v>
      </c>
      <c r="J4405">
        <v>7</v>
      </c>
      <c r="K4405">
        <v>3023</v>
      </c>
      <c r="L4405" s="37">
        <f t="shared" si="204"/>
        <v>188.65</v>
      </c>
      <c r="M4405" s="35">
        <f t="shared" si="205"/>
        <v>0</v>
      </c>
      <c r="N4405" s="35">
        <f t="shared" si="206"/>
        <v>102.97</v>
      </c>
    </row>
    <row r="4406" spans="1:14">
      <c r="A4406" s="33">
        <v>41434</v>
      </c>
      <c r="B4406" s="29">
        <v>3035</v>
      </c>
      <c r="C4406">
        <v>50</v>
      </c>
      <c r="D4406" s="34" t="s">
        <v>171</v>
      </c>
      <c r="E4406" s="34" t="s">
        <v>168</v>
      </c>
      <c r="F4406" s="35">
        <v>24.95</v>
      </c>
      <c r="G4406" s="36">
        <v>0</v>
      </c>
      <c r="H4406" s="35">
        <v>24.95</v>
      </c>
      <c r="I4406" s="35">
        <v>12.14</v>
      </c>
      <c r="J4406">
        <v>1</v>
      </c>
      <c r="K4406">
        <v>3012</v>
      </c>
      <c r="L4406" s="37">
        <f t="shared" si="204"/>
        <v>24.95</v>
      </c>
      <c r="M4406" s="35">
        <f t="shared" si="205"/>
        <v>0</v>
      </c>
      <c r="N4406" s="35">
        <f t="shared" si="206"/>
        <v>12.809999999999999</v>
      </c>
    </row>
    <row r="4407" spans="1:14">
      <c r="A4407" s="33">
        <v>41435</v>
      </c>
      <c r="B4407" s="29">
        <v>3036</v>
      </c>
      <c r="C4407">
        <v>20</v>
      </c>
      <c r="D4407" s="34" t="s">
        <v>170</v>
      </c>
      <c r="E4407" s="34" t="s">
        <v>168</v>
      </c>
      <c r="F4407" s="35">
        <v>16.95</v>
      </c>
      <c r="G4407" s="36">
        <v>0</v>
      </c>
      <c r="H4407" s="35">
        <v>16.95</v>
      </c>
      <c r="I4407" s="35">
        <v>6.76</v>
      </c>
      <c r="J4407">
        <v>8</v>
      </c>
      <c r="K4407">
        <v>3028</v>
      </c>
      <c r="L4407" s="37">
        <f t="shared" si="204"/>
        <v>135.6</v>
      </c>
      <c r="M4407" s="35">
        <f t="shared" si="205"/>
        <v>0</v>
      </c>
      <c r="N4407" s="35">
        <f t="shared" si="206"/>
        <v>81.52</v>
      </c>
    </row>
    <row r="4408" spans="1:14">
      <c r="A4408" s="33">
        <v>41435</v>
      </c>
      <c r="B4408" s="29">
        <v>3037</v>
      </c>
      <c r="C4408">
        <v>11</v>
      </c>
      <c r="D4408" s="34" t="s">
        <v>169</v>
      </c>
      <c r="E4408" s="34" t="s">
        <v>168</v>
      </c>
      <c r="F4408" s="35">
        <v>65.95</v>
      </c>
      <c r="G4408" s="36">
        <v>0</v>
      </c>
      <c r="H4408" s="35">
        <v>65.95</v>
      </c>
      <c r="I4408" s="35">
        <v>37.97</v>
      </c>
      <c r="J4408">
        <v>10</v>
      </c>
      <c r="K4408">
        <v>3030</v>
      </c>
      <c r="L4408" s="37">
        <f t="shared" si="204"/>
        <v>659.5</v>
      </c>
      <c r="M4408" s="35">
        <f t="shared" si="205"/>
        <v>0</v>
      </c>
      <c r="N4408" s="35">
        <f t="shared" si="206"/>
        <v>279.80000000000007</v>
      </c>
    </row>
    <row r="4409" spans="1:14">
      <c r="A4409" s="33">
        <v>41435</v>
      </c>
      <c r="B4409" s="29">
        <v>3037</v>
      </c>
      <c r="C4409">
        <v>13</v>
      </c>
      <c r="D4409" s="34" t="s">
        <v>169</v>
      </c>
      <c r="E4409" s="34" t="s">
        <v>168</v>
      </c>
      <c r="F4409" s="35">
        <v>26.95</v>
      </c>
      <c r="G4409" s="36">
        <v>0</v>
      </c>
      <c r="H4409" s="35">
        <v>26.95</v>
      </c>
      <c r="I4409" s="35">
        <v>13.26</v>
      </c>
      <c r="J4409">
        <v>1</v>
      </c>
      <c r="K4409">
        <v>3030</v>
      </c>
      <c r="L4409" s="37">
        <f t="shared" si="204"/>
        <v>26.95</v>
      </c>
      <c r="M4409" s="35">
        <f t="shared" si="205"/>
        <v>0</v>
      </c>
      <c r="N4409" s="35">
        <f t="shared" si="206"/>
        <v>13.69</v>
      </c>
    </row>
    <row r="4410" spans="1:14">
      <c r="A4410" s="33">
        <v>41435</v>
      </c>
      <c r="B4410" s="29">
        <v>3038</v>
      </c>
      <c r="C4410">
        <v>6</v>
      </c>
      <c r="D4410" s="34" t="s">
        <v>167</v>
      </c>
      <c r="E4410" s="34" t="s">
        <v>168</v>
      </c>
      <c r="F4410" s="35">
        <v>55.95</v>
      </c>
      <c r="G4410" s="36">
        <v>0</v>
      </c>
      <c r="H4410" s="35">
        <v>55.95</v>
      </c>
      <c r="I4410" s="35">
        <v>16.059999999999999</v>
      </c>
      <c r="J4410">
        <v>24</v>
      </c>
      <c r="K4410">
        <v>3015</v>
      </c>
      <c r="L4410" s="37">
        <f t="shared" si="204"/>
        <v>1342.8000000000002</v>
      </c>
      <c r="M4410" s="35">
        <f t="shared" si="205"/>
        <v>0</v>
      </c>
      <c r="N4410" s="35">
        <f t="shared" si="206"/>
        <v>957.36</v>
      </c>
    </row>
    <row r="4411" spans="1:14">
      <c r="A4411" s="33">
        <v>41435</v>
      </c>
      <c r="B4411" s="29">
        <v>3039</v>
      </c>
      <c r="C4411">
        <v>28</v>
      </c>
      <c r="D4411" s="34" t="s">
        <v>169</v>
      </c>
      <c r="E4411" s="34" t="s">
        <v>168</v>
      </c>
      <c r="F4411" s="35">
        <v>0.95</v>
      </c>
      <c r="G4411" s="36">
        <v>0</v>
      </c>
      <c r="H4411" s="35">
        <v>0.95</v>
      </c>
      <c r="I4411" s="35">
        <v>0.5</v>
      </c>
      <c r="J4411">
        <v>23</v>
      </c>
      <c r="K4411">
        <v>3025</v>
      </c>
      <c r="L4411" s="37">
        <f t="shared" si="204"/>
        <v>21.849999999999998</v>
      </c>
      <c r="M4411" s="35">
        <f t="shared" si="205"/>
        <v>0</v>
      </c>
      <c r="N4411" s="35">
        <f t="shared" si="206"/>
        <v>10.35</v>
      </c>
    </row>
    <row r="4412" spans="1:14">
      <c r="A4412" s="33">
        <v>41435</v>
      </c>
      <c r="B4412" s="29">
        <v>3040</v>
      </c>
      <c r="C4412">
        <v>19</v>
      </c>
      <c r="D4412" s="34" t="s">
        <v>167</v>
      </c>
      <c r="E4412" s="34" t="s">
        <v>168</v>
      </c>
      <c r="F4412" s="35">
        <v>49.95</v>
      </c>
      <c r="G4412" s="36">
        <v>0</v>
      </c>
      <c r="H4412" s="35">
        <v>49.95</v>
      </c>
      <c r="I4412" s="35">
        <v>24.77</v>
      </c>
      <c r="J4412">
        <v>27</v>
      </c>
      <c r="K4412">
        <v>3019</v>
      </c>
      <c r="L4412" s="37">
        <f t="shared" si="204"/>
        <v>1348.65</v>
      </c>
      <c r="M4412" s="35">
        <f t="shared" si="205"/>
        <v>0</v>
      </c>
      <c r="N4412" s="35">
        <f t="shared" si="206"/>
        <v>679.86000000000013</v>
      </c>
    </row>
    <row r="4413" spans="1:14">
      <c r="A4413" s="33">
        <v>41435</v>
      </c>
      <c r="B4413" s="29">
        <v>3041</v>
      </c>
      <c r="C4413">
        <v>21</v>
      </c>
      <c r="D4413" s="34" t="s">
        <v>170</v>
      </c>
      <c r="E4413" s="34" t="s">
        <v>168</v>
      </c>
      <c r="F4413" s="35">
        <v>26.95</v>
      </c>
      <c r="G4413" s="36">
        <v>0</v>
      </c>
      <c r="H4413" s="35">
        <v>26.95</v>
      </c>
      <c r="I4413" s="35">
        <v>12.42</v>
      </c>
      <c r="J4413">
        <v>6</v>
      </c>
      <c r="K4413">
        <v>3013</v>
      </c>
      <c r="L4413" s="37">
        <f t="shared" si="204"/>
        <v>161.69999999999999</v>
      </c>
      <c r="M4413" s="35">
        <f t="shared" si="205"/>
        <v>0</v>
      </c>
      <c r="N4413" s="35">
        <f t="shared" si="206"/>
        <v>87.179999999999993</v>
      </c>
    </row>
    <row r="4414" spans="1:14">
      <c r="A4414" s="33">
        <v>41435</v>
      </c>
      <c r="B4414" s="29">
        <v>3042</v>
      </c>
      <c r="C4414">
        <v>9</v>
      </c>
      <c r="D4414" s="34" t="s">
        <v>167</v>
      </c>
      <c r="E4414" s="34" t="s">
        <v>168</v>
      </c>
      <c r="F4414" s="35">
        <v>48.95</v>
      </c>
      <c r="G4414" s="36">
        <v>0</v>
      </c>
      <c r="H4414" s="35">
        <v>48.95</v>
      </c>
      <c r="I4414" s="35">
        <v>24.52</v>
      </c>
      <c r="J4414">
        <v>32</v>
      </c>
      <c r="K4414">
        <v>3027</v>
      </c>
      <c r="L4414" s="37">
        <f t="shared" si="204"/>
        <v>1566.4</v>
      </c>
      <c r="M4414" s="35">
        <f t="shared" si="205"/>
        <v>0</v>
      </c>
      <c r="N4414" s="35">
        <f t="shared" si="206"/>
        <v>781.7600000000001</v>
      </c>
    </row>
    <row r="4415" spans="1:14">
      <c r="A4415" s="33">
        <v>41435</v>
      </c>
      <c r="B4415" s="29">
        <v>3043</v>
      </c>
      <c r="C4415">
        <v>3</v>
      </c>
      <c r="D4415" s="34" t="s">
        <v>170</v>
      </c>
      <c r="E4415" s="34" t="s">
        <v>168</v>
      </c>
      <c r="F4415" s="35">
        <v>59.95</v>
      </c>
      <c r="G4415" s="36">
        <v>0</v>
      </c>
      <c r="H4415" s="35">
        <v>59.95</v>
      </c>
      <c r="I4415" s="35">
        <v>28.73</v>
      </c>
      <c r="J4415">
        <v>1</v>
      </c>
      <c r="K4415">
        <v>3024</v>
      </c>
      <c r="L4415" s="37">
        <f t="shared" si="204"/>
        <v>59.95</v>
      </c>
      <c r="M4415" s="35">
        <f t="shared" si="205"/>
        <v>0</v>
      </c>
      <c r="N4415" s="35">
        <f t="shared" si="206"/>
        <v>31.220000000000002</v>
      </c>
    </row>
    <row r="4416" spans="1:14">
      <c r="A4416" s="33">
        <v>41435</v>
      </c>
      <c r="B4416" s="29">
        <v>3043</v>
      </c>
      <c r="C4416">
        <v>45</v>
      </c>
      <c r="D4416" s="34" t="s">
        <v>170</v>
      </c>
      <c r="E4416" s="34" t="s">
        <v>168</v>
      </c>
      <c r="F4416" s="35">
        <v>38.950000000000003</v>
      </c>
      <c r="G4416" s="36">
        <v>0</v>
      </c>
      <c r="H4416" s="35">
        <v>38.950000000000003</v>
      </c>
      <c r="I4416" s="35">
        <v>22.33</v>
      </c>
      <c r="J4416">
        <v>8</v>
      </c>
      <c r="K4416">
        <v>3024</v>
      </c>
      <c r="L4416" s="37">
        <f t="shared" si="204"/>
        <v>311.60000000000002</v>
      </c>
      <c r="M4416" s="35">
        <f t="shared" si="205"/>
        <v>0</v>
      </c>
      <c r="N4416" s="35">
        <f t="shared" si="206"/>
        <v>132.96000000000004</v>
      </c>
    </row>
    <row r="4417" spans="1:14">
      <c r="A4417" s="33">
        <v>41435</v>
      </c>
      <c r="B4417" s="29">
        <v>3044</v>
      </c>
      <c r="C4417">
        <v>5</v>
      </c>
      <c r="D4417" s="34" t="s">
        <v>169</v>
      </c>
      <c r="E4417" s="34" t="s">
        <v>168</v>
      </c>
      <c r="F4417" s="35">
        <v>24.95</v>
      </c>
      <c r="G4417" s="36">
        <v>0</v>
      </c>
      <c r="H4417" s="35">
        <v>24.95</v>
      </c>
      <c r="I4417" s="35">
        <v>12.27</v>
      </c>
      <c r="J4417">
        <v>10</v>
      </c>
      <c r="K4417">
        <v>3023</v>
      </c>
      <c r="L4417" s="37">
        <f t="shared" si="204"/>
        <v>249.5</v>
      </c>
      <c r="M4417" s="35">
        <f t="shared" si="205"/>
        <v>0</v>
      </c>
      <c r="N4417" s="35">
        <f t="shared" si="206"/>
        <v>126.8</v>
      </c>
    </row>
    <row r="4418" spans="1:14">
      <c r="A4418" s="33">
        <v>41435</v>
      </c>
      <c r="B4418" s="29">
        <v>3044</v>
      </c>
      <c r="C4418">
        <v>24</v>
      </c>
      <c r="D4418" s="34" t="s">
        <v>169</v>
      </c>
      <c r="E4418" s="34" t="s">
        <v>168</v>
      </c>
      <c r="F4418" s="35">
        <v>27.95</v>
      </c>
      <c r="G4418" s="36">
        <v>0</v>
      </c>
      <c r="H4418" s="35">
        <v>27.95</v>
      </c>
      <c r="I4418" s="35">
        <v>16.8</v>
      </c>
      <c r="J4418">
        <v>1</v>
      </c>
      <c r="K4418">
        <v>3023</v>
      </c>
      <c r="L4418" s="37">
        <f t="shared" si="204"/>
        <v>27.95</v>
      </c>
      <c r="M4418" s="35">
        <f t="shared" si="205"/>
        <v>0</v>
      </c>
      <c r="N4418" s="35">
        <f t="shared" si="206"/>
        <v>11.149999999999999</v>
      </c>
    </row>
    <row r="4419" spans="1:14">
      <c r="A4419" s="33">
        <v>41435</v>
      </c>
      <c r="B4419" s="29">
        <v>3045</v>
      </c>
      <c r="C4419">
        <v>13</v>
      </c>
      <c r="D4419" s="34" t="s">
        <v>170</v>
      </c>
      <c r="E4419" s="34" t="s">
        <v>168</v>
      </c>
      <c r="F4419" s="35">
        <v>26.95</v>
      </c>
      <c r="G4419" s="36">
        <v>0.2</v>
      </c>
      <c r="H4419" s="35">
        <v>21.56</v>
      </c>
      <c r="I4419" s="35">
        <v>13.26</v>
      </c>
      <c r="J4419">
        <v>19</v>
      </c>
      <c r="K4419">
        <v>3013</v>
      </c>
      <c r="L4419" s="37">
        <f t="shared" ref="L4419:L4482" si="207">H4419*J4419</f>
        <v>409.64</v>
      </c>
      <c r="M4419" s="35">
        <f t="shared" ref="M4419:M4482" si="208">F4419-H4419</f>
        <v>5.3900000000000006</v>
      </c>
      <c r="N4419" s="35">
        <f t="shared" ref="N4419:N4482" si="209">(H4419-I4419)*J4419</f>
        <v>157.69999999999999</v>
      </c>
    </row>
    <row r="4420" spans="1:14">
      <c r="A4420" s="33">
        <v>41435</v>
      </c>
      <c r="B4420" s="29">
        <v>3046</v>
      </c>
      <c r="C4420">
        <v>27</v>
      </c>
      <c r="D4420" s="34" t="s">
        <v>167</v>
      </c>
      <c r="E4420" s="34" t="s">
        <v>168</v>
      </c>
      <c r="F4420" s="35">
        <v>4.95</v>
      </c>
      <c r="G4420" s="36">
        <v>0</v>
      </c>
      <c r="H4420" s="35">
        <v>4.95</v>
      </c>
      <c r="I4420" s="35">
        <v>1.82</v>
      </c>
      <c r="J4420">
        <v>6</v>
      </c>
      <c r="K4420">
        <v>3018</v>
      </c>
      <c r="L4420" s="37">
        <f t="shared" si="207"/>
        <v>29.700000000000003</v>
      </c>
      <c r="M4420" s="35">
        <f t="shared" si="208"/>
        <v>0</v>
      </c>
      <c r="N4420" s="35">
        <f t="shared" si="209"/>
        <v>18.78</v>
      </c>
    </row>
    <row r="4421" spans="1:14">
      <c r="A4421" s="33">
        <v>41435</v>
      </c>
      <c r="B4421" s="29">
        <v>3047</v>
      </c>
      <c r="C4421">
        <v>49</v>
      </c>
      <c r="D4421" s="34" t="s">
        <v>169</v>
      </c>
      <c r="E4421" s="34" t="s">
        <v>168</v>
      </c>
      <c r="F4421" s="35">
        <v>63.95</v>
      </c>
      <c r="G4421" s="36">
        <v>0</v>
      </c>
      <c r="H4421" s="35">
        <v>63.95</v>
      </c>
      <c r="I4421" s="35">
        <v>27.1</v>
      </c>
      <c r="J4421">
        <v>2</v>
      </c>
      <c r="K4421">
        <v>3011</v>
      </c>
      <c r="L4421" s="37">
        <f t="shared" si="207"/>
        <v>127.9</v>
      </c>
      <c r="M4421" s="35">
        <f t="shared" si="208"/>
        <v>0</v>
      </c>
      <c r="N4421" s="35">
        <f t="shared" si="209"/>
        <v>73.7</v>
      </c>
    </row>
    <row r="4422" spans="1:14">
      <c r="A4422" s="33">
        <v>41435</v>
      </c>
      <c r="B4422" s="29">
        <v>3048</v>
      </c>
      <c r="C4422">
        <v>28</v>
      </c>
      <c r="D4422" s="34" t="s">
        <v>167</v>
      </c>
      <c r="E4422" s="34" t="s">
        <v>168</v>
      </c>
      <c r="F4422" s="35">
        <v>0.95</v>
      </c>
      <c r="G4422" s="36">
        <v>0</v>
      </c>
      <c r="H4422" s="35">
        <v>0.95</v>
      </c>
      <c r="I4422" s="35">
        <v>0.5</v>
      </c>
      <c r="J4422">
        <v>5</v>
      </c>
      <c r="K4422">
        <v>3012</v>
      </c>
      <c r="L4422" s="37">
        <f t="shared" si="207"/>
        <v>4.75</v>
      </c>
      <c r="M4422" s="35">
        <f t="shared" si="208"/>
        <v>0</v>
      </c>
      <c r="N4422" s="35">
        <f t="shared" si="209"/>
        <v>2.25</v>
      </c>
    </row>
    <row r="4423" spans="1:14">
      <c r="A4423" s="33">
        <v>41435</v>
      </c>
      <c r="B4423" s="29">
        <v>3049</v>
      </c>
      <c r="C4423">
        <v>33</v>
      </c>
      <c r="D4423" s="34" t="s">
        <v>169</v>
      </c>
      <c r="E4423" s="34" t="s">
        <v>168</v>
      </c>
      <c r="F4423" s="35">
        <v>19.95</v>
      </c>
      <c r="G4423" s="36">
        <v>0</v>
      </c>
      <c r="H4423" s="35">
        <v>19.95</v>
      </c>
      <c r="I4423" s="35">
        <v>9.7799999999999994</v>
      </c>
      <c r="J4423">
        <v>10</v>
      </c>
      <c r="K4423">
        <v>3011</v>
      </c>
      <c r="L4423" s="37">
        <f t="shared" si="207"/>
        <v>199.5</v>
      </c>
      <c r="M4423" s="35">
        <f t="shared" si="208"/>
        <v>0</v>
      </c>
      <c r="N4423" s="35">
        <f t="shared" si="209"/>
        <v>101.7</v>
      </c>
    </row>
    <row r="4424" spans="1:14">
      <c r="A4424" s="33">
        <v>41435</v>
      </c>
      <c r="B4424" s="29">
        <v>3050</v>
      </c>
      <c r="C4424">
        <v>44</v>
      </c>
      <c r="D4424" s="34" t="s">
        <v>167</v>
      </c>
      <c r="E4424" s="34" t="s">
        <v>168</v>
      </c>
      <c r="F4424" s="35">
        <v>38.950000000000003</v>
      </c>
      <c r="G4424" s="36">
        <v>0.1</v>
      </c>
      <c r="H4424" s="35">
        <v>35.06</v>
      </c>
      <c r="I4424" s="35">
        <v>24.76</v>
      </c>
      <c r="J4424">
        <v>29</v>
      </c>
      <c r="K4424">
        <v>3020</v>
      </c>
      <c r="L4424" s="37">
        <f t="shared" si="207"/>
        <v>1016.74</v>
      </c>
      <c r="M4424" s="35">
        <f t="shared" si="208"/>
        <v>3.8900000000000006</v>
      </c>
      <c r="N4424" s="35">
        <f t="shared" si="209"/>
        <v>298.70000000000005</v>
      </c>
    </row>
    <row r="4425" spans="1:14">
      <c r="A4425" s="33">
        <v>41435</v>
      </c>
      <c r="B4425" s="29">
        <v>3051</v>
      </c>
      <c r="C4425">
        <v>13</v>
      </c>
      <c r="D4425" s="34" t="s">
        <v>169</v>
      </c>
      <c r="E4425" s="34" t="s">
        <v>168</v>
      </c>
      <c r="F4425" s="35">
        <v>26.95</v>
      </c>
      <c r="G4425" s="36">
        <v>0</v>
      </c>
      <c r="H4425" s="35">
        <v>26.95</v>
      </c>
      <c r="I4425" s="35">
        <v>13.26</v>
      </c>
      <c r="J4425">
        <v>1</v>
      </c>
      <c r="K4425">
        <v>3030</v>
      </c>
      <c r="L4425" s="37">
        <f t="shared" si="207"/>
        <v>26.95</v>
      </c>
      <c r="M4425" s="35">
        <f t="shared" si="208"/>
        <v>0</v>
      </c>
      <c r="N4425" s="35">
        <f t="shared" si="209"/>
        <v>13.69</v>
      </c>
    </row>
    <row r="4426" spans="1:14">
      <c r="A4426" s="33">
        <v>41435</v>
      </c>
      <c r="B4426" s="29">
        <v>3051</v>
      </c>
      <c r="C4426">
        <v>49</v>
      </c>
      <c r="D4426" s="34" t="s">
        <v>169</v>
      </c>
      <c r="E4426" s="34" t="s">
        <v>168</v>
      </c>
      <c r="F4426" s="35">
        <v>63.95</v>
      </c>
      <c r="G4426" s="36">
        <v>0.1</v>
      </c>
      <c r="H4426" s="35">
        <v>57.56</v>
      </c>
      <c r="I4426" s="35">
        <v>27.1</v>
      </c>
      <c r="J4426">
        <v>6</v>
      </c>
      <c r="K4426">
        <v>3030</v>
      </c>
      <c r="L4426" s="37">
        <f t="shared" si="207"/>
        <v>345.36</v>
      </c>
      <c r="M4426" s="35">
        <f t="shared" si="208"/>
        <v>6.3900000000000006</v>
      </c>
      <c r="N4426" s="35">
        <f t="shared" si="209"/>
        <v>182.76</v>
      </c>
    </row>
    <row r="4427" spans="1:14">
      <c r="A4427" s="33">
        <v>41435</v>
      </c>
      <c r="B4427" s="29">
        <v>3051</v>
      </c>
      <c r="C4427">
        <v>28</v>
      </c>
      <c r="D4427" s="34" t="s">
        <v>169</v>
      </c>
      <c r="E4427" s="34" t="s">
        <v>168</v>
      </c>
      <c r="F4427" s="35">
        <v>0.95</v>
      </c>
      <c r="G4427" s="36">
        <v>0</v>
      </c>
      <c r="H4427" s="35">
        <v>0.95</v>
      </c>
      <c r="I4427" s="35">
        <v>0.5</v>
      </c>
      <c r="J4427">
        <v>12</v>
      </c>
      <c r="K4427">
        <v>3030</v>
      </c>
      <c r="L4427" s="37">
        <f t="shared" si="207"/>
        <v>11.399999999999999</v>
      </c>
      <c r="M4427" s="35">
        <f t="shared" si="208"/>
        <v>0</v>
      </c>
      <c r="N4427" s="35">
        <f t="shared" si="209"/>
        <v>5.3999999999999995</v>
      </c>
    </row>
    <row r="4428" spans="1:14">
      <c r="A4428" s="33">
        <v>41435</v>
      </c>
      <c r="B4428" s="29">
        <v>3052</v>
      </c>
      <c r="C4428">
        <v>16</v>
      </c>
      <c r="D4428" s="34" t="s">
        <v>170</v>
      </c>
      <c r="E4428" s="34" t="s">
        <v>168</v>
      </c>
      <c r="F4428" s="35">
        <v>27.95</v>
      </c>
      <c r="G4428" s="36">
        <v>0</v>
      </c>
      <c r="H4428" s="35">
        <v>27.95</v>
      </c>
      <c r="I4428" s="35">
        <v>15.85</v>
      </c>
      <c r="J4428">
        <v>7</v>
      </c>
      <c r="K4428">
        <v>3029</v>
      </c>
      <c r="L4428" s="37">
        <f t="shared" si="207"/>
        <v>195.65</v>
      </c>
      <c r="M4428" s="35">
        <f t="shared" si="208"/>
        <v>0</v>
      </c>
      <c r="N4428" s="35">
        <f t="shared" si="209"/>
        <v>84.7</v>
      </c>
    </row>
    <row r="4429" spans="1:14">
      <c r="A4429" s="33">
        <v>41435</v>
      </c>
      <c r="B4429" s="29">
        <v>3053</v>
      </c>
      <c r="C4429">
        <v>25</v>
      </c>
      <c r="D4429" s="34" t="s">
        <v>167</v>
      </c>
      <c r="E4429" s="34" t="s">
        <v>168</v>
      </c>
      <c r="F4429" s="35">
        <v>0.95</v>
      </c>
      <c r="G4429" s="36">
        <v>0</v>
      </c>
      <c r="H4429" s="35">
        <v>0.95</v>
      </c>
      <c r="I4429" s="35">
        <v>0.35</v>
      </c>
      <c r="J4429">
        <v>4</v>
      </c>
      <c r="K4429">
        <v>3012</v>
      </c>
      <c r="L4429" s="37">
        <f t="shared" si="207"/>
        <v>3.8</v>
      </c>
      <c r="M4429" s="35">
        <f t="shared" si="208"/>
        <v>0</v>
      </c>
      <c r="N4429" s="35">
        <f t="shared" si="209"/>
        <v>2.4</v>
      </c>
    </row>
    <row r="4430" spans="1:14">
      <c r="A4430" s="33">
        <v>41435</v>
      </c>
      <c r="B4430" s="29">
        <v>3054</v>
      </c>
      <c r="C4430">
        <v>5</v>
      </c>
      <c r="D4430" s="34" t="s">
        <v>170</v>
      </c>
      <c r="E4430" s="34" t="s">
        <v>168</v>
      </c>
      <c r="F4430" s="35">
        <v>24.95</v>
      </c>
      <c r="G4430" s="36">
        <v>0</v>
      </c>
      <c r="H4430" s="35">
        <v>24.95</v>
      </c>
      <c r="I4430" s="35">
        <v>12.27</v>
      </c>
      <c r="J4430">
        <v>4</v>
      </c>
      <c r="K4430">
        <v>3026</v>
      </c>
      <c r="L4430" s="37">
        <f t="shared" si="207"/>
        <v>99.8</v>
      </c>
      <c r="M4430" s="35">
        <f t="shared" si="208"/>
        <v>0</v>
      </c>
      <c r="N4430" s="35">
        <f t="shared" si="209"/>
        <v>50.72</v>
      </c>
    </row>
    <row r="4431" spans="1:14">
      <c r="A4431" s="33">
        <v>41435</v>
      </c>
      <c r="B4431" s="29">
        <v>3055</v>
      </c>
      <c r="C4431">
        <v>25</v>
      </c>
      <c r="D4431" s="34" t="s">
        <v>170</v>
      </c>
      <c r="E4431" s="34" t="s">
        <v>168</v>
      </c>
      <c r="F4431" s="35">
        <v>0.95</v>
      </c>
      <c r="G4431" s="36">
        <v>0.1</v>
      </c>
      <c r="H4431" s="35">
        <v>0.86</v>
      </c>
      <c r="I4431" s="35">
        <v>0.35</v>
      </c>
      <c r="J4431">
        <v>34</v>
      </c>
      <c r="K4431">
        <v>3025</v>
      </c>
      <c r="L4431" s="37">
        <f t="shared" si="207"/>
        <v>29.24</v>
      </c>
      <c r="M4431" s="35">
        <f t="shared" si="208"/>
        <v>8.9999999999999969E-2</v>
      </c>
      <c r="N4431" s="35">
        <f t="shared" si="209"/>
        <v>17.34</v>
      </c>
    </row>
    <row r="4432" spans="1:14">
      <c r="A4432" s="33">
        <v>41435</v>
      </c>
      <c r="B4432" s="29">
        <v>3055</v>
      </c>
      <c r="C4432">
        <v>48</v>
      </c>
      <c r="D4432" s="34" t="s">
        <v>170</v>
      </c>
      <c r="E4432" s="34" t="s">
        <v>168</v>
      </c>
      <c r="F4432" s="35">
        <v>3.95</v>
      </c>
      <c r="G4432" s="36">
        <v>0.1</v>
      </c>
      <c r="H4432" s="35">
        <v>3.56</v>
      </c>
      <c r="I4432" s="35">
        <v>1.43</v>
      </c>
      <c r="J4432">
        <v>18</v>
      </c>
      <c r="K4432">
        <v>3025</v>
      </c>
      <c r="L4432" s="37">
        <f t="shared" si="207"/>
        <v>64.08</v>
      </c>
      <c r="M4432" s="35">
        <f t="shared" si="208"/>
        <v>0.39000000000000012</v>
      </c>
      <c r="N4432" s="35">
        <f t="shared" si="209"/>
        <v>38.339999999999996</v>
      </c>
    </row>
    <row r="4433" spans="1:14">
      <c r="A4433" s="33">
        <v>41435</v>
      </c>
      <c r="B4433" s="29">
        <v>3056</v>
      </c>
      <c r="C4433">
        <v>44</v>
      </c>
      <c r="D4433" s="34" t="s">
        <v>170</v>
      </c>
      <c r="E4433" s="34" t="s">
        <v>168</v>
      </c>
      <c r="F4433" s="35">
        <v>38.950000000000003</v>
      </c>
      <c r="G4433" s="36">
        <v>0</v>
      </c>
      <c r="H4433" s="35">
        <v>38.950000000000003</v>
      </c>
      <c r="I4433" s="35">
        <v>24.76</v>
      </c>
      <c r="J4433">
        <v>14</v>
      </c>
      <c r="K4433">
        <v>3029</v>
      </c>
      <c r="L4433" s="37">
        <f t="shared" si="207"/>
        <v>545.30000000000007</v>
      </c>
      <c r="M4433" s="35">
        <f t="shared" si="208"/>
        <v>0</v>
      </c>
      <c r="N4433" s="35">
        <f t="shared" si="209"/>
        <v>198.66000000000003</v>
      </c>
    </row>
    <row r="4434" spans="1:14">
      <c r="A4434" s="33">
        <v>41435</v>
      </c>
      <c r="B4434" s="29">
        <v>3057</v>
      </c>
      <c r="C4434">
        <v>6</v>
      </c>
      <c r="D4434" s="34" t="s">
        <v>167</v>
      </c>
      <c r="E4434" s="34" t="s">
        <v>168</v>
      </c>
      <c r="F4434" s="35">
        <v>55.95</v>
      </c>
      <c r="G4434" s="36">
        <v>0</v>
      </c>
      <c r="H4434" s="35">
        <v>55.95</v>
      </c>
      <c r="I4434" s="35">
        <v>16.059999999999999</v>
      </c>
      <c r="J4434">
        <v>4</v>
      </c>
      <c r="K4434">
        <v>3020</v>
      </c>
      <c r="L4434" s="37">
        <f t="shared" si="207"/>
        <v>223.8</v>
      </c>
      <c r="M4434" s="35">
        <f t="shared" si="208"/>
        <v>0</v>
      </c>
      <c r="N4434" s="35">
        <f t="shared" si="209"/>
        <v>159.56</v>
      </c>
    </row>
    <row r="4435" spans="1:14">
      <c r="A4435" s="33">
        <v>41435</v>
      </c>
      <c r="B4435" s="29">
        <v>3057</v>
      </c>
      <c r="C4435">
        <v>22</v>
      </c>
      <c r="D4435" s="34" t="s">
        <v>167</v>
      </c>
      <c r="E4435" s="34" t="s">
        <v>168</v>
      </c>
      <c r="F4435" s="35">
        <v>0.95</v>
      </c>
      <c r="G4435" s="36">
        <v>0</v>
      </c>
      <c r="H4435" s="35">
        <v>0.95</v>
      </c>
      <c r="I4435" s="35">
        <v>0.56999999999999995</v>
      </c>
      <c r="J4435">
        <v>2</v>
      </c>
      <c r="K4435">
        <v>3020</v>
      </c>
      <c r="L4435" s="37">
        <f t="shared" si="207"/>
        <v>1.9</v>
      </c>
      <c r="M4435" s="35">
        <f t="shared" si="208"/>
        <v>0</v>
      </c>
      <c r="N4435" s="35">
        <f t="shared" si="209"/>
        <v>0.76</v>
      </c>
    </row>
    <row r="4436" spans="1:14">
      <c r="A4436" s="33">
        <v>41435</v>
      </c>
      <c r="B4436" s="29">
        <v>3057</v>
      </c>
      <c r="C4436">
        <v>6</v>
      </c>
      <c r="D4436" s="34" t="s">
        <v>167</v>
      </c>
      <c r="E4436" s="34" t="s">
        <v>168</v>
      </c>
      <c r="F4436" s="35">
        <v>55.95</v>
      </c>
      <c r="G4436" s="36">
        <v>0</v>
      </c>
      <c r="H4436" s="35">
        <v>55.95</v>
      </c>
      <c r="I4436" s="35">
        <v>16.059999999999999</v>
      </c>
      <c r="J4436">
        <v>33</v>
      </c>
      <c r="K4436">
        <v>3020</v>
      </c>
      <c r="L4436" s="37">
        <f t="shared" si="207"/>
        <v>1846.3500000000001</v>
      </c>
      <c r="M4436" s="35">
        <f t="shared" si="208"/>
        <v>0</v>
      </c>
      <c r="N4436" s="35">
        <f t="shared" si="209"/>
        <v>1316.3700000000001</v>
      </c>
    </row>
    <row r="4437" spans="1:14">
      <c r="A4437" s="33">
        <v>41435</v>
      </c>
      <c r="B4437" s="29">
        <v>3057</v>
      </c>
      <c r="C4437">
        <v>25</v>
      </c>
      <c r="D4437" s="34" t="s">
        <v>167</v>
      </c>
      <c r="E4437" s="34" t="s">
        <v>168</v>
      </c>
      <c r="F4437" s="35">
        <v>0.95</v>
      </c>
      <c r="G4437" s="36">
        <v>0</v>
      </c>
      <c r="H4437" s="35">
        <v>0.95</v>
      </c>
      <c r="I4437" s="35">
        <v>0.35</v>
      </c>
      <c r="J4437">
        <v>45</v>
      </c>
      <c r="K4437">
        <v>3020</v>
      </c>
      <c r="L4437" s="37">
        <f t="shared" si="207"/>
        <v>42.75</v>
      </c>
      <c r="M4437" s="35">
        <f t="shared" si="208"/>
        <v>0</v>
      </c>
      <c r="N4437" s="35">
        <f t="shared" si="209"/>
        <v>27</v>
      </c>
    </row>
    <row r="4438" spans="1:14">
      <c r="A4438" s="33">
        <v>41435</v>
      </c>
      <c r="B4438" s="29">
        <v>3058</v>
      </c>
      <c r="C4438">
        <v>19</v>
      </c>
      <c r="D4438" s="34" t="s">
        <v>169</v>
      </c>
      <c r="E4438" s="34" t="s">
        <v>168</v>
      </c>
      <c r="F4438" s="35">
        <v>49.95</v>
      </c>
      <c r="G4438" s="36">
        <v>0</v>
      </c>
      <c r="H4438" s="35">
        <v>49.95</v>
      </c>
      <c r="I4438" s="35">
        <v>24.77</v>
      </c>
      <c r="J4438">
        <v>6</v>
      </c>
      <c r="K4438">
        <v>3030</v>
      </c>
      <c r="L4438" s="37">
        <f t="shared" si="207"/>
        <v>299.70000000000005</v>
      </c>
      <c r="M4438" s="35">
        <f t="shared" si="208"/>
        <v>0</v>
      </c>
      <c r="N4438" s="35">
        <f t="shared" si="209"/>
        <v>151.08000000000001</v>
      </c>
    </row>
    <row r="4439" spans="1:14">
      <c r="A4439" s="33">
        <v>41435</v>
      </c>
      <c r="B4439" s="29">
        <v>3059</v>
      </c>
      <c r="C4439">
        <v>26</v>
      </c>
      <c r="D4439" s="34" t="s">
        <v>167</v>
      </c>
      <c r="E4439" s="34" t="s">
        <v>168</v>
      </c>
      <c r="F4439" s="35">
        <v>0.95</v>
      </c>
      <c r="G4439" s="36">
        <v>0.1</v>
      </c>
      <c r="H4439" s="35">
        <v>0.86</v>
      </c>
      <c r="I4439" s="35">
        <v>0.42</v>
      </c>
      <c r="J4439">
        <v>13</v>
      </c>
      <c r="K4439">
        <v>3019</v>
      </c>
      <c r="L4439" s="37">
        <f t="shared" si="207"/>
        <v>11.18</v>
      </c>
      <c r="M4439" s="35">
        <f t="shared" si="208"/>
        <v>8.9999999999999969E-2</v>
      </c>
      <c r="N4439" s="35">
        <f t="shared" si="209"/>
        <v>5.72</v>
      </c>
    </row>
    <row r="4440" spans="1:14">
      <c r="A4440" s="33">
        <v>41435</v>
      </c>
      <c r="B4440" s="29">
        <v>3060</v>
      </c>
      <c r="C4440">
        <v>20</v>
      </c>
      <c r="D4440" s="34" t="s">
        <v>169</v>
      </c>
      <c r="E4440" s="34" t="s">
        <v>168</v>
      </c>
      <c r="F4440" s="35">
        <v>16.95</v>
      </c>
      <c r="G4440" s="36">
        <v>0</v>
      </c>
      <c r="H4440" s="35">
        <v>16.95</v>
      </c>
      <c r="I4440" s="35">
        <v>6.76</v>
      </c>
      <c r="J4440">
        <v>12</v>
      </c>
      <c r="K4440">
        <v>3016</v>
      </c>
      <c r="L4440" s="37">
        <f t="shared" si="207"/>
        <v>203.39999999999998</v>
      </c>
      <c r="M4440" s="35">
        <f t="shared" si="208"/>
        <v>0</v>
      </c>
      <c r="N4440" s="35">
        <f t="shared" si="209"/>
        <v>122.28</v>
      </c>
    </row>
    <row r="4441" spans="1:14">
      <c r="A4441" s="33">
        <v>41435</v>
      </c>
      <c r="B4441" s="29">
        <v>3060</v>
      </c>
      <c r="C4441">
        <v>28</v>
      </c>
      <c r="D4441" s="34" t="s">
        <v>169</v>
      </c>
      <c r="E4441" s="34" t="s">
        <v>168</v>
      </c>
      <c r="F4441" s="35">
        <v>0.95</v>
      </c>
      <c r="G4441" s="36">
        <v>0</v>
      </c>
      <c r="H4441" s="35">
        <v>0.95</v>
      </c>
      <c r="I4441" s="35">
        <v>0.5</v>
      </c>
      <c r="J4441">
        <v>1</v>
      </c>
      <c r="K4441">
        <v>3016</v>
      </c>
      <c r="L4441" s="37">
        <f t="shared" si="207"/>
        <v>0.95</v>
      </c>
      <c r="M4441" s="35">
        <f t="shared" si="208"/>
        <v>0</v>
      </c>
      <c r="N4441" s="35">
        <f t="shared" si="209"/>
        <v>0.44999999999999996</v>
      </c>
    </row>
    <row r="4442" spans="1:14">
      <c r="A4442" s="33">
        <v>41435</v>
      </c>
      <c r="B4442" s="29">
        <v>3061</v>
      </c>
      <c r="C4442">
        <v>18</v>
      </c>
      <c r="D4442" s="34" t="s">
        <v>170</v>
      </c>
      <c r="E4442" s="34" t="s">
        <v>168</v>
      </c>
      <c r="F4442" s="35">
        <v>54.95</v>
      </c>
      <c r="G4442" s="36">
        <v>0</v>
      </c>
      <c r="H4442" s="35">
        <v>54.95</v>
      </c>
      <c r="I4442" s="35">
        <v>26.65</v>
      </c>
      <c r="J4442">
        <v>10</v>
      </c>
      <c r="K4442">
        <v>3012</v>
      </c>
      <c r="L4442" s="37">
        <f t="shared" si="207"/>
        <v>549.5</v>
      </c>
      <c r="M4442" s="35">
        <f t="shared" si="208"/>
        <v>0</v>
      </c>
      <c r="N4442" s="35">
        <f t="shared" si="209"/>
        <v>283.00000000000006</v>
      </c>
    </row>
    <row r="4443" spans="1:14">
      <c r="A4443" s="33">
        <v>41435</v>
      </c>
      <c r="B4443" s="29">
        <v>3061</v>
      </c>
      <c r="C4443">
        <v>34</v>
      </c>
      <c r="D4443" s="34" t="s">
        <v>170</v>
      </c>
      <c r="E4443" s="34" t="s">
        <v>168</v>
      </c>
      <c r="F4443" s="35">
        <v>37.950000000000003</v>
      </c>
      <c r="G4443" s="36">
        <v>0</v>
      </c>
      <c r="H4443" s="35">
        <v>37.950000000000003</v>
      </c>
      <c r="I4443" s="35">
        <v>15.35</v>
      </c>
      <c r="J4443">
        <v>6</v>
      </c>
      <c r="K4443">
        <v>3012</v>
      </c>
      <c r="L4443" s="37">
        <f t="shared" si="207"/>
        <v>227.70000000000002</v>
      </c>
      <c r="M4443" s="35">
        <f t="shared" si="208"/>
        <v>0</v>
      </c>
      <c r="N4443" s="35">
        <f t="shared" si="209"/>
        <v>135.60000000000002</v>
      </c>
    </row>
    <row r="4444" spans="1:14">
      <c r="A4444" s="33">
        <v>41435</v>
      </c>
      <c r="B4444" s="29">
        <v>3062</v>
      </c>
      <c r="C4444">
        <v>17</v>
      </c>
      <c r="D4444" s="34" t="s">
        <v>169</v>
      </c>
      <c r="E4444" s="34" t="s">
        <v>168</v>
      </c>
      <c r="F4444" s="35">
        <v>49.95</v>
      </c>
      <c r="G4444" s="36">
        <v>0</v>
      </c>
      <c r="H4444" s="35">
        <v>49.95</v>
      </c>
      <c r="I4444" s="35">
        <v>23.93</v>
      </c>
      <c r="J4444">
        <v>2</v>
      </c>
      <c r="K4444">
        <v>3024</v>
      </c>
      <c r="L4444" s="37">
        <f t="shared" si="207"/>
        <v>99.9</v>
      </c>
      <c r="M4444" s="35">
        <f t="shared" si="208"/>
        <v>0</v>
      </c>
      <c r="N4444" s="35">
        <f t="shared" si="209"/>
        <v>52.040000000000006</v>
      </c>
    </row>
    <row r="4445" spans="1:14">
      <c r="A4445" s="33">
        <v>41435</v>
      </c>
      <c r="B4445" s="29">
        <v>3063</v>
      </c>
      <c r="C4445">
        <v>45</v>
      </c>
      <c r="D4445" s="34" t="s">
        <v>170</v>
      </c>
      <c r="E4445" s="34" t="s">
        <v>168</v>
      </c>
      <c r="F4445" s="35">
        <v>38.950000000000003</v>
      </c>
      <c r="G4445" s="36">
        <v>0</v>
      </c>
      <c r="H4445" s="35">
        <v>38.950000000000003</v>
      </c>
      <c r="I4445" s="35">
        <v>22.33</v>
      </c>
      <c r="J4445">
        <v>6</v>
      </c>
      <c r="K4445">
        <v>3011</v>
      </c>
      <c r="L4445" s="37">
        <f t="shared" si="207"/>
        <v>233.70000000000002</v>
      </c>
      <c r="M4445" s="35">
        <f t="shared" si="208"/>
        <v>0</v>
      </c>
      <c r="N4445" s="35">
        <f t="shared" si="209"/>
        <v>99.720000000000027</v>
      </c>
    </row>
    <row r="4446" spans="1:14">
      <c r="A4446" s="33">
        <v>41435</v>
      </c>
      <c r="B4446" s="29">
        <v>3064</v>
      </c>
      <c r="C4446">
        <v>47</v>
      </c>
      <c r="D4446" s="34" t="s">
        <v>169</v>
      </c>
      <c r="E4446" s="34" t="s">
        <v>168</v>
      </c>
      <c r="F4446" s="35">
        <v>28.95</v>
      </c>
      <c r="G4446" s="36">
        <v>0</v>
      </c>
      <c r="H4446" s="35">
        <v>28.95</v>
      </c>
      <c r="I4446" s="35">
        <v>8.86</v>
      </c>
      <c r="J4446">
        <v>15</v>
      </c>
      <c r="K4446">
        <v>3010</v>
      </c>
      <c r="L4446" s="37">
        <f t="shared" si="207"/>
        <v>434.25</v>
      </c>
      <c r="M4446" s="35">
        <f t="shared" si="208"/>
        <v>0</v>
      </c>
      <c r="N4446" s="35">
        <f t="shared" si="209"/>
        <v>301.35000000000002</v>
      </c>
    </row>
    <row r="4447" spans="1:14">
      <c r="A4447" s="33">
        <v>41435</v>
      </c>
      <c r="B4447" s="29">
        <v>3065</v>
      </c>
      <c r="C4447">
        <v>12</v>
      </c>
      <c r="D4447" s="34" t="s">
        <v>167</v>
      </c>
      <c r="E4447" s="34" t="s">
        <v>168</v>
      </c>
      <c r="F4447" s="35">
        <v>47.95</v>
      </c>
      <c r="G4447" s="36">
        <v>0</v>
      </c>
      <c r="H4447" s="35">
        <v>47.95</v>
      </c>
      <c r="I4447" s="35">
        <v>20.7</v>
      </c>
      <c r="J4447">
        <v>1</v>
      </c>
      <c r="K4447">
        <v>3025</v>
      </c>
      <c r="L4447" s="37">
        <f t="shared" si="207"/>
        <v>47.95</v>
      </c>
      <c r="M4447" s="35">
        <f t="shared" si="208"/>
        <v>0</v>
      </c>
      <c r="N4447" s="35">
        <f t="shared" si="209"/>
        <v>27.250000000000004</v>
      </c>
    </row>
    <row r="4448" spans="1:14">
      <c r="A4448" s="33">
        <v>41435</v>
      </c>
      <c r="B4448" s="29">
        <v>3066</v>
      </c>
      <c r="C4448">
        <v>42</v>
      </c>
      <c r="D4448" s="34" t="s">
        <v>167</v>
      </c>
      <c r="E4448" s="34" t="s">
        <v>168</v>
      </c>
      <c r="F4448" s="35">
        <v>35.950000000000003</v>
      </c>
      <c r="G4448" s="36">
        <v>0</v>
      </c>
      <c r="H4448" s="35">
        <v>35.950000000000003</v>
      </c>
      <c r="I4448" s="35">
        <v>20.25</v>
      </c>
      <c r="J4448">
        <v>1</v>
      </c>
      <c r="K4448">
        <v>3026</v>
      </c>
      <c r="L4448" s="37">
        <f t="shared" si="207"/>
        <v>35.950000000000003</v>
      </c>
      <c r="M4448" s="35">
        <f t="shared" si="208"/>
        <v>0</v>
      </c>
      <c r="N4448" s="35">
        <f t="shared" si="209"/>
        <v>15.700000000000003</v>
      </c>
    </row>
    <row r="4449" spans="1:14">
      <c r="A4449" s="33">
        <v>41435</v>
      </c>
      <c r="B4449" s="29">
        <v>3067</v>
      </c>
      <c r="C4449">
        <v>43</v>
      </c>
      <c r="D4449" s="34" t="s">
        <v>169</v>
      </c>
      <c r="E4449" s="34" t="s">
        <v>168</v>
      </c>
      <c r="F4449" s="35">
        <v>11.95</v>
      </c>
      <c r="G4449" s="36">
        <v>0</v>
      </c>
      <c r="H4449" s="35">
        <v>11.95</v>
      </c>
      <c r="I4449" s="35">
        <v>3.32</v>
      </c>
      <c r="J4449">
        <v>10</v>
      </c>
      <c r="K4449">
        <v>3024</v>
      </c>
      <c r="L4449" s="37">
        <f t="shared" si="207"/>
        <v>119.5</v>
      </c>
      <c r="M4449" s="35">
        <f t="shared" si="208"/>
        <v>0</v>
      </c>
      <c r="N4449" s="35">
        <f t="shared" si="209"/>
        <v>86.299999999999983</v>
      </c>
    </row>
    <row r="4450" spans="1:14">
      <c r="A4450" s="33">
        <v>41435</v>
      </c>
      <c r="B4450" s="29">
        <v>3068</v>
      </c>
      <c r="C4450">
        <v>28</v>
      </c>
      <c r="D4450" s="34" t="s">
        <v>167</v>
      </c>
      <c r="E4450" s="34" t="s">
        <v>168</v>
      </c>
      <c r="F4450" s="35">
        <v>0.95</v>
      </c>
      <c r="G4450" s="36">
        <v>0.1</v>
      </c>
      <c r="H4450" s="35">
        <v>0.86</v>
      </c>
      <c r="I4450" s="35">
        <v>0.5</v>
      </c>
      <c r="J4450">
        <v>14</v>
      </c>
      <c r="K4450">
        <v>3032</v>
      </c>
      <c r="L4450" s="37">
        <f t="shared" si="207"/>
        <v>12.04</v>
      </c>
      <c r="M4450" s="35">
        <f t="shared" si="208"/>
        <v>8.9999999999999969E-2</v>
      </c>
      <c r="N4450" s="35">
        <f t="shared" si="209"/>
        <v>5.04</v>
      </c>
    </row>
    <row r="4451" spans="1:14">
      <c r="A4451" s="33">
        <v>41435</v>
      </c>
      <c r="B4451" s="29">
        <v>3068</v>
      </c>
      <c r="C4451">
        <v>41</v>
      </c>
      <c r="D4451" s="34" t="s">
        <v>167</v>
      </c>
      <c r="E4451" s="34" t="s">
        <v>168</v>
      </c>
      <c r="F4451" s="35">
        <v>18.95</v>
      </c>
      <c r="G4451" s="36">
        <v>0</v>
      </c>
      <c r="H4451" s="35">
        <v>18.95</v>
      </c>
      <c r="I4451" s="35">
        <v>9.98</v>
      </c>
      <c r="J4451">
        <v>13</v>
      </c>
      <c r="K4451">
        <v>3032</v>
      </c>
      <c r="L4451" s="37">
        <f t="shared" si="207"/>
        <v>246.35</v>
      </c>
      <c r="M4451" s="35">
        <f t="shared" si="208"/>
        <v>0</v>
      </c>
      <c r="N4451" s="35">
        <f t="shared" si="209"/>
        <v>116.60999999999999</v>
      </c>
    </row>
    <row r="4452" spans="1:14">
      <c r="A4452" s="33">
        <v>41435</v>
      </c>
      <c r="B4452" s="29">
        <v>3068</v>
      </c>
      <c r="C4452">
        <v>36</v>
      </c>
      <c r="D4452" s="34" t="s">
        <v>167</v>
      </c>
      <c r="E4452" s="34" t="s">
        <v>168</v>
      </c>
      <c r="F4452" s="35">
        <v>26.95</v>
      </c>
      <c r="G4452" s="36">
        <v>0</v>
      </c>
      <c r="H4452" s="35">
        <v>26.95</v>
      </c>
      <c r="I4452" s="35">
        <v>12.53</v>
      </c>
      <c r="J4452">
        <v>14</v>
      </c>
      <c r="K4452">
        <v>3032</v>
      </c>
      <c r="L4452" s="37">
        <f t="shared" si="207"/>
        <v>377.3</v>
      </c>
      <c r="M4452" s="35">
        <f t="shared" si="208"/>
        <v>0</v>
      </c>
      <c r="N4452" s="35">
        <f t="shared" si="209"/>
        <v>201.88</v>
      </c>
    </row>
    <row r="4453" spans="1:14">
      <c r="A4453" s="33">
        <v>41435</v>
      </c>
      <c r="B4453" s="29">
        <v>3068</v>
      </c>
      <c r="C4453">
        <v>34</v>
      </c>
      <c r="D4453" s="34" t="s">
        <v>167</v>
      </c>
      <c r="E4453" s="34" t="s">
        <v>168</v>
      </c>
      <c r="F4453" s="35">
        <v>37.950000000000003</v>
      </c>
      <c r="G4453" s="36">
        <v>0</v>
      </c>
      <c r="H4453" s="35">
        <v>37.950000000000003</v>
      </c>
      <c r="I4453" s="35">
        <v>15.35</v>
      </c>
      <c r="J4453">
        <v>14</v>
      </c>
      <c r="K4453">
        <v>3032</v>
      </c>
      <c r="L4453" s="37">
        <f t="shared" si="207"/>
        <v>531.30000000000007</v>
      </c>
      <c r="M4453" s="35">
        <f t="shared" si="208"/>
        <v>0</v>
      </c>
      <c r="N4453" s="35">
        <f t="shared" si="209"/>
        <v>316.40000000000003</v>
      </c>
    </row>
    <row r="4454" spans="1:14">
      <c r="A4454" s="33">
        <v>41435</v>
      </c>
      <c r="B4454" s="29">
        <v>3068</v>
      </c>
      <c r="C4454">
        <v>18</v>
      </c>
      <c r="D4454" s="34" t="s">
        <v>167</v>
      </c>
      <c r="E4454" s="34" t="s">
        <v>168</v>
      </c>
      <c r="F4454" s="35">
        <v>54.95</v>
      </c>
      <c r="G4454" s="36">
        <v>0</v>
      </c>
      <c r="H4454" s="35">
        <v>54.95</v>
      </c>
      <c r="I4454" s="35">
        <v>26.65</v>
      </c>
      <c r="J4454">
        <v>13</v>
      </c>
      <c r="K4454">
        <v>3032</v>
      </c>
      <c r="L4454" s="37">
        <f t="shared" si="207"/>
        <v>714.35</v>
      </c>
      <c r="M4454" s="35">
        <f t="shared" si="208"/>
        <v>0</v>
      </c>
      <c r="N4454" s="35">
        <f t="shared" si="209"/>
        <v>367.90000000000003</v>
      </c>
    </row>
    <row r="4455" spans="1:14">
      <c r="A4455" s="33">
        <v>41435</v>
      </c>
      <c r="B4455" s="29">
        <v>3069</v>
      </c>
      <c r="C4455">
        <v>18</v>
      </c>
      <c r="D4455" s="34" t="s">
        <v>170</v>
      </c>
      <c r="E4455" s="34" t="s">
        <v>168</v>
      </c>
      <c r="F4455" s="35">
        <v>54.95</v>
      </c>
      <c r="G4455" s="36">
        <v>0</v>
      </c>
      <c r="H4455" s="35">
        <v>54.95</v>
      </c>
      <c r="I4455" s="35">
        <v>26.65</v>
      </c>
      <c r="J4455">
        <v>21</v>
      </c>
      <c r="K4455">
        <v>3021</v>
      </c>
      <c r="L4455" s="37">
        <f t="shared" si="207"/>
        <v>1153.95</v>
      </c>
      <c r="M4455" s="35">
        <f t="shared" si="208"/>
        <v>0</v>
      </c>
      <c r="N4455" s="35">
        <f t="shared" si="209"/>
        <v>594.30000000000007</v>
      </c>
    </row>
    <row r="4456" spans="1:14">
      <c r="A4456" s="33">
        <v>41435</v>
      </c>
      <c r="B4456" s="29">
        <v>3070</v>
      </c>
      <c r="C4456">
        <v>5</v>
      </c>
      <c r="D4456" s="34" t="s">
        <v>167</v>
      </c>
      <c r="E4456" s="34" t="s">
        <v>168</v>
      </c>
      <c r="F4456" s="35">
        <v>24.95</v>
      </c>
      <c r="G4456" s="36">
        <v>0</v>
      </c>
      <c r="H4456" s="35">
        <v>24.95</v>
      </c>
      <c r="I4456" s="35">
        <v>12.27</v>
      </c>
      <c r="J4456">
        <v>5</v>
      </c>
      <c r="K4456">
        <v>3018</v>
      </c>
      <c r="L4456" s="37">
        <f t="shared" si="207"/>
        <v>124.75</v>
      </c>
      <c r="M4456" s="35">
        <f t="shared" si="208"/>
        <v>0</v>
      </c>
      <c r="N4456" s="35">
        <f t="shared" si="209"/>
        <v>63.4</v>
      </c>
    </row>
    <row r="4457" spans="1:14">
      <c r="A4457" s="33">
        <v>41435</v>
      </c>
      <c r="B4457" s="29">
        <v>3070</v>
      </c>
      <c r="C4457">
        <v>28</v>
      </c>
      <c r="D4457" s="34" t="s">
        <v>167</v>
      </c>
      <c r="E4457" s="34" t="s">
        <v>168</v>
      </c>
      <c r="F4457" s="35">
        <v>0.95</v>
      </c>
      <c r="G4457" s="36">
        <v>0</v>
      </c>
      <c r="H4457" s="35">
        <v>0.95</v>
      </c>
      <c r="I4457" s="35">
        <v>0.5</v>
      </c>
      <c r="J4457">
        <v>36</v>
      </c>
      <c r="K4457">
        <v>3018</v>
      </c>
      <c r="L4457" s="37">
        <f t="shared" si="207"/>
        <v>34.199999999999996</v>
      </c>
      <c r="M4457" s="35">
        <f t="shared" si="208"/>
        <v>0</v>
      </c>
      <c r="N4457" s="35">
        <f t="shared" si="209"/>
        <v>16.2</v>
      </c>
    </row>
    <row r="4458" spans="1:14">
      <c r="A4458" s="33">
        <v>41435</v>
      </c>
      <c r="B4458" s="29">
        <v>3071</v>
      </c>
      <c r="C4458">
        <v>9</v>
      </c>
      <c r="D4458" s="34" t="s">
        <v>170</v>
      </c>
      <c r="E4458" s="34" t="s">
        <v>168</v>
      </c>
      <c r="F4458" s="35">
        <v>48.95</v>
      </c>
      <c r="G4458" s="36">
        <v>0</v>
      </c>
      <c r="H4458" s="35">
        <v>48.95</v>
      </c>
      <c r="I4458" s="35">
        <v>24.52</v>
      </c>
      <c r="J4458">
        <v>25</v>
      </c>
      <c r="K4458">
        <v>3033</v>
      </c>
      <c r="L4458" s="37">
        <f t="shared" si="207"/>
        <v>1223.75</v>
      </c>
      <c r="M4458" s="35">
        <f t="shared" si="208"/>
        <v>0</v>
      </c>
      <c r="N4458" s="35">
        <f t="shared" si="209"/>
        <v>610.75000000000011</v>
      </c>
    </row>
    <row r="4459" spans="1:14">
      <c r="A4459" s="33">
        <v>41435</v>
      </c>
      <c r="B4459" s="29">
        <v>3072</v>
      </c>
      <c r="C4459">
        <v>23</v>
      </c>
      <c r="D4459" s="34" t="s">
        <v>167</v>
      </c>
      <c r="E4459" s="34" t="s">
        <v>168</v>
      </c>
      <c r="F4459" s="35">
        <v>2.95</v>
      </c>
      <c r="G4459" s="36">
        <v>0</v>
      </c>
      <c r="H4459" s="35">
        <v>2.95</v>
      </c>
      <c r="I4459" s="35">
        <v>1.68</v>
      </c>
      <c r="J4459">
        <v>1</v>
      </c>
      <c r="K4459">
        <v>3023</v>
      </c>
      <c r="L4459" s="37">
        <f t="shared" si="207"/>
        <v>2.95</v>
      </c>
      <c r="M4459" s="35">
        <f t="shared" si="208"/>
        <v>0</v>
      </c>
      <c r="N4459" s="35">
        <f t="shared" si="209"/>
        <v>1.2700000000000002</v>
      </c>
    </row>
    <row r="4460" spans="1:14">
      <c r="A4460" s="33">
        <v>41435</v>
      </c>
      <c r="B4460" s="29">
        <v>3073</v>
      </c>
      <c r="C4460">
        <v>15</v>
      </c>
      <c r="D4460" s="34" t="s">
        <v>170</v>
      </c>
      <c r="E4460" s="34" t="s">
        <v>168</v>
      </c>
      <c r="F4460" s="35">
        <v>28.95</v>
      </c>
      <c r="G4460" s="36">
        <v>0.1</v>
      </c>
      <c r="H4460" s="35">
        <v>26.06</v>
      </c>
      <c r="I4460" s="35">
        <v>17.53</v>
      </c>
      <c r="J4460">
        <v>15</v>
      </c>
      <c r="K4460">
        <v>3022</v>
      </c>
      <c r="L4460" s="37">
        <f t="shared" si="207"/>
        <v>390.9</v>
      </c>
      <c r="M4460" s="35">
        <f t="shared" si="208"/>
        <v>2.8900000000000006</v>
      </c>
      <c r="N4460" s="35">
        <f t="shared" si="209"/>
        <v>127.94999999999996</v>
      </c>
    </row>
    <row r="4461" spans="1:14">
      <c r="A4461" s="33">
        <v>41435</v>
      </c>
      <c r="B4461" s="29">
        <v>3073</v>
      </c>
      <c r="C4461">
        <v>11</v>
      </c>
      <c r="D4461" s="34" t="s">
        <v>170</v>
      </c>
      <c r="E4461" s="34" t="s">
        <v>168</v>
      </c>
      <c r="F4461" s="35">
        <v>65.95</v>
      </c>
      <c r="G4461" s="36">
        <v>0</v>
      </c>
      <c r="H4461" s="35">
        <v>65.95</v>
      </c>
      <c r="I4461" s="35">
        <v>37.97</v>
      </c>
      <c r="J4461">
        <v>14</v>
      </c>
      <c r="K4461">
        <v>3022</v>
      </c>
      <c r="L4461" s="37">
        <f t="shared" si="207"/>
        <v>923.30000000000007</v>
      </c>
      <c r="M4461" s="35">
        <f t="shared" si="208"/>
        <v>0</v>
      </c>
      <c r="N4461" s="35">
        <f t="shared" si="209"/>
        <v>391.72</v>
      </c>
    </row>
    <row r="4462" spans="1:14">
      <c r="A4462" s="33">
        <v>41435</v>
      </c>
      <c r="B4462" s="29">
        <v>3074</v>
      </c>
      <c r="C4462">
        <v>13</v>
      </c>
      <c r="D4462" s="34" t="s">
        <v>170</v>
      </c>
      <c r="E4462" s="34" t="s">
        <v>168</v>
      </c>
      <c r="F4462" s="35">
        <v>26.95</v>
      </c>
      <c r="G4462" s="36">
        <v>0</v>
      </c>
      <c r="H4462" s="35">
        <v>26.95</v>
      </c>
      <c r="I4462" s="35">
        <v>13.26</v>
      </c>
      <c r="J4462">
        <v>23</v>
      </c>
      <c r="K4462">
        <v>3022</v>
      </c>
      <c r="L4462" s="37">
        <f t="shared" si="207"/>
        <v>619.85</v>
      </c>
      <c r="M4462" s="35">
        <f t="shared" si="208"/>
        <v>0</v>
      </c>
      <c r="N4462" s="35">
        <f t="shared" si="209"/>
        <v>314.87</v>
      </c>
    </row>
    <row r="4463" spans="1:14">
      <c r="A4463" s="33">
        <v>41435</v>
      </c>
      <c r="B4463" s="29">
        <v>3075</v>
      </c>
      <c r="C4463">
        <v>20</v>
      </c>
      <c r="D4463" s="34" t="s">
        <v>167</v>
      </c>
      <c r="E4463" s="34" t="s">
        <v>168</v>
      </c>
      <c r="F4463" s="35">
        <v>16.95</v>
      </c>
      <c r="G4463" s="36">
        <v>0</v>
      </c>
      <c r="H4463" s="35">
        <v>16.95</v>
      </c>
      <c r="I4463" s="35">
        <v>6.76</v>
      </c>
      <c r="J4463">
        <v>20</v>
      </c>
      <c r="K4463">
        <v>3012</v>
      </c>
      <c r="L4463" s="37">
        <f t="shared" si="207"/>
        <v>339</v>
      </c>
      <c r="M4463" s="35">
        <f t="shared" si="208"/>
        <v>0</v>
      </c>
      <c r="N4463" s="35">
        <f t="shared" si="209"/>
        <v>203.79999999999998</v>
      </c>
    </row>
    <row r="4464" spans="1:14">
      <c r="A4464" s="33">
        <v>41435</v>
      </c>
      <c r="B4464" s="29">
        <v>3076</v>
      </c>
      <c r="C4464">
        <v>19</v>
      </c>
      <c r="D4464" s="34" t="s">
        <v>170</v>
      </c>
      <c r="E4464" s="34" t="s">
        <v>168</v>
      </c>
      <c r="F4464" s="35">
        <v>49.95</v>
      </c>
      <c r="G4464" s="36">
        <v>0</v>
      </c>
      <c r="H4464" s="35">
        <v>49.95</v>
      </c>
      <c r="I4464" s="35">
        <v>24.77</v>
      </c>
      <c r="J4464">
        <v>12</v>
      </c>
      <c r="K4464">
        <v>3011</v>
      </c>
      <c r="L4464" s="37">
        <f t="shared" si="207"/>
        <v>599.40000000000009</v>
      </c>
      <c r="M4464" s="35">
        <f t="shared" si="208"/>
        <v>0</v>
      </c>
      <c r="N4464" s="35">
        <f t="shared" si="209"/>
        <v>302.16000000000003</v>
      </c>
    </row>
    <row r="4465" spans="1:14">
      <c r="A4465" s="33">
        <v>41435</v>
      </c>
      <c r="B4465" s="29">
        <v>3077</v>
      </c>
      <c r="C4465">
        <v>11</v>
      </c>
      <c r="D4465" s="34" t="s">
        <v>167</v>
      </c>
      <c r="E4465" s="34" t="s">
        <v>168</v>
      </c>
      <c r="F4465" s="35">
        <v>65.95</v>
      </c>
      <c r="G4465" s="36">
        <v>0.2</v>
      </c>
      <c r="H4465" s="35">
        <v>52.76</v>
      </c>
      <c r="I4465" s="35">
        <v>37.97</v>
      </c>
      <c r="J4465">
        <v>12</v>
      </c>
      <c r="K4465">
        <v>3020</v>
      </c>
      <c r="L4465" s="37">
        <f t="shared" si="207"/>
        <v>633.12</v>
      </c>
      <c r="M4465" s="35">
        <f t="shared" si="208"/>
        <v>13.190000000000005</v>
      </c>
      <c r="N4465" s="35">
        <f t="shared" si="209"/>
        <v>177.48</v>
      </c>
    </row>
    <row r="4466" spans="1:14">
      <c r="A4466" s="33">
        <v>41435</v>
      </c>
      <c r="B4466" s="29">
        <v>3078</v>
      </c>
      <c r="C4466">
        <v>16</v>
      </c>
      <c r="D4466" s="34" t="s">
        <v>169</v>
      </c>
      <c r="E4466" s="34" t="s">
        <v>168</v>
      </c>
      <c r="F4466" s="35">
        <v>27.95</v>
      </c>
      <c r="G4466" s="36">
        <v>0</v>
      </c>
      <c r="H4466" s="35">
        <v>27.95</v>
      </c>
      <c r="I4466" s="35">
        <v>15.85</v>
      </c>
      <c r="J4466">
        <v>5</v>
      </c>
      <c r="K4466">
        <v>3027</v>
      </c>
      <c r="L4466" s="37">
        <f t="shared" si="207"/>
        <v>139.75</v>
      </c>
      <c r="M4466" s="35">
        <f t="shared" si="208"/>
        <v>0</v>
      </c>
      <c r="N4466" s="35">
        <f t="shared" si="209"/>
        <v>60.5</v>
      </c>
    </row>
    <row r="4467" spans="1:14">
      <c r="A4467" s="33">
        <v>41435</v>
      </c>
      <c r="B4467" s="29">
        <v>3078</v>
      </c>
      <c r="C4467">
        <v>2</v>
      </c>
      <c r="D4467" s="34" t="s">
        <v>169</v>
      </c>
      <c r="E4467" s="34" t="s">
        <v>168</v>
      </c>
      <c r="F4467" s="35">
        <v>44.95</v>
      </c>
      <c r="G4467" s="36">
        <v>0</v>
      </c>
      <c r="H4467" s="35">
        <v>44.95</v>
      </c>
      <c r="I4467" s="35">
        <v>27.95</v>
      </c>
      <c r="J4467">
        <v>7</v>
      </c>
      <c r="K4467">
        <v>3027</v>
      </c>
      <c r="L4467" s="37">
        <f t="shared" si="207"/>
        <v>314.65000000000003</v>
      </c>
      <c r="M4467" s="35">
        <f t="shared" si="208"/>
        <v>0</v>
      </c>
      <c r="N4467" s="35">
        <f t="shared" si="209"/>
        <v>119.00000000000003</v>
      </c>
    </row>
    <row r="4468" spans="1:14">
      <c r="A4468" s="33">
        <v>41435</v>
      </c>
      <c r="B4468" s="29">
        <v>3079</v>
      </c>
      <c r="C4468">
        <v>31</v>
      </c>
      <c r="D4468" s="34" t="s">
        <v>170</v>
      </c>
      <c r="E4468" s="34" t="s">
        <v>168</v>
      </c>
      <c r="F4468" s="35">
        <v>0.95</v>
      </c>
      <c r="G4468" s="36">
        <v>0</v>
      </c>
      <c r="H4468" s="35">
        <v>0.95</v>
      </c>
      <c r="I4468" s="35">
        <v>0.34</v>
      </c>
      <c r="J4468">
        <v>29</v>
      </c>
      <c r="K4468">
        <v>3032</v>
      </c>
      <c r="L4468" s="37">
        <f t="shared" si="207"/>
        <v>27.549999999999997</v>
      </c>
      <c r="M4468" s="35">
        <f t="shared" si="208"/>
        <v>0</v>
      </c>
      <c r="N4468" s="35">
        <f t="shared" si="209"/>
        <v>17.689999999999998</v>
      </c>
    </row>
    <row r="4469" spans="1:14">
      <c r="A4469" s="33">
        <v>41435</v>
      </c>
      <c r="B4469" s="29">
        <v>3080</v>
      </c>
      <c r="C4469">
        <v>22</v>
      </c>
      <c r="D4469" s="34" t="s">
        <v>169</v>
      </c>
      <c r="E4469" s="34" t="s">
        <v>168</v>
      </c>
      <c r="F4469" s="35">
        <v>0.95</v>
      </c>
      <c r="G4469" s="36">
        <v>0</v>
      </c>
      <c r="H4469" s="35">
        <v>0.95</v>
      </c>
      <c r="I4469" s="35">
        <v>0.56999999999999995</v>
      </c>
      <c r="J4469">
        <v>18</v>
      </c>
      <c r="K4469">
        <v>3010</v>
      </c>
      <c r="L4469" s="37">
        <f t="shared" si="207"/>
        <v>17.099999999999998</v>
      </c>
      <c r="M4469" s="35">
        <f t="shared" si="208"/>
        <v>0</v>
      </c>
      <c r="N4469" s="35">
        <f t="shared" si="209"/>
        <v>6.84</v>
      </c>
    </row>
    <row r="4470" spans="1:14">
      <c r="A4470" s="33">
        <v>41435</v>
      </c>
      <c r="B4470" s="29">
        <v>3081</v>
      </c>
      <c r="C4470">
        <v>12</v>
      </c>
      <c r="D4470" s="34" t="s">
        <v>167</v>
      </c>
      <c r="E4470" s="34" t="s">
        <v>168</v>
      </c>
      <c r="F4470" s="35">
        <v>47.95</v>
      </c>
      <c r="G4470" s="36">
        <v>0.1</v>
      </c>
      <c r="H4470" s="35">
        <v>43.16</v>
      </c>
      <c r="I4470" s="35">
        <v>20.7</v>
      </c>
      <c r="J4470">
        <v>1</v>
      </c>
      <c r="K4470">
        <v>3015</v>
      </c>
      <c r="L4470" s="37">
        <f t="shared" si="207"/>
        <v>43.16</v>
      </c>
      <c r="M4470" s="35">
        <f t="shared" si="208"/>
        <v>4.7900000000000063</v>
      </c>
      <c r="N4470" s="35">
        <f t="shared" si="209"/>
        <v>22.459999999999997</v>
      </c>
    </row>
    <row r="4471" spans="1:14">
      <c r="A4471" s="33">
        <v>41435</v>
      </c>
      <c r="B4471" s="29">
        <v>3081</v>
      </c>
      <c r="C4471">
        <v>11</v>
      </c>
      <c r="D4471" s="34" t="s">
        <v>167</v>
      </c>
      <c r="E4471" s="34" t="s">
        <v>168</v>
      </c>
      <c r="F4471" s="35">
        <v>65.95</v>
      </c>
      <c r="G4471" s="36">
        <v>0</v>
      </c>
      <c r="H4471" s="35">
        <v>65.95</v>
      </c>
      <c r="I4471" s="35">
        <v>37.97</v>
      </c>
      <c r="J4471">
        <v>18</v>
      </c>
      <c r="K4471">
        <v>3015</v>
      </c>
      <c r="L4471" s="37">
        <f t="shared" si="207"/>
        <v>1187.1000000000001</v>
      </c>
      <c r="M4471" s="35">
        <f t="shared" si="208"/>
        <v>0</v>
      </c>
      <c r="N4471" s="35">
        <f t="shared" si="209"/>
        <v>503.6400000000001</v>
      </c>
    </row>
    <row r="4472" spans="1:14">
      <c r="A4472" s="33">
        <v>41435</v>
      </c>
      <c r="B4472" s="29">
        <v>3082</v>
      </c>
      <c r="C4472">
        <v>18</v>
      </c>
      <c r="D4472" s="34" t="s">
        <v>170</v>
      </c>
      <c r="E4472" s="34" t="s">
        <v>168</v>
      </c>
      <c r="F4472" s="35">
        <v>54.95</v>
      </c>
      <c r="G4472" s="36">
        <v>0</v>
      </c>
      <c r="H4472" s="35">
        <v>54.95</v>
      </c>
      <c r="I4472" s="35">
        <v>26.65</v>
      </c>
      <c r="J4472">
        <v>15</v>
      </c>
      <c r="K4472">
        <v>3033</v>
      </c>
      <c r="L4472" s="37">
        <f t="shared" si="207"/>
        <v>824.25</v>
      </c>
      <c r="M4472" s="35">
        <f t="shared" si="208"/>
        <v>0</v>
      </c>
      <c r="N4472" s="35">
        <f t="shared" si="209"/>
        <v>424.50000000000006</v>
      </c>
    </row>
    <row r="4473" spans="1:14">
      <c r="A4473" s="33">
        <v>41435</v>
      </c>
      <c r="B4473" s="29">
        <v>3083</v>
      </c>
      <c r="C4473">
        <v>27</v>
      </c>
      <c r="D4473" s="34" t="s">
        <v>167</v>
      </c>
      <c r="E4473" s="34" t="s">
        <v>168</v>
      </c>
      <c r="F4473" s="35">
        <v>4.95</v>
      </c>
      <c r="G4473" s="36">
        <v>0</v>
      </c>
      <c r="H4473" s="35">
        <v>4.95</v>
      </c>
      <c r="I4473" s="35">
        <v>1.82</v>
      </c>
      <c r="J4473">
        <v>11</v>
      </c>
      <c r="K4473">
        <v>3019</v>
      </c>
      <c r="L4473" s="37">
        <f t="shared" si="207"/>
        <v>54.45</v>
      </c>
      <c r="M4473" s="35">
        <f t="shared" si="208"/>
        <v>0</v>
      </c>
      <c r="N4473" s="35">
        <f t="shared" si="209"/>
        <v>34.43</v>
      </c>
    </row>
    <row r="4474" spans="1:14">
      <c r="A4474" s="33">
        <v>41435</v>
      </c>
      <c r="B4474" s="29">
        <v>3084</v>
      </c>
      <c r="C4474">
        <v>9</v>
      </c>
      <c r="D4474" s="34" t="s">
        <v>170</v>
      </c>
      <c r="E4474" s="34" t="s">
        <v>168</v>
      </c>
      <c r="F4474" s="35">
        <v>48.95</v>
      </c>
      <c r="G4474" s="36">
        <v>0</v>
      </c>
      <c r="H4474" s="35">
        <v>48.95</v>
      </c>
      <c r="I4474" s="35">
        <v>24.52</v>
      </c>
      <c r="J4474">
        <v>20</v>
      </c>
      <c r="K4474">
        <v>3015</v>
      </c>
      <c r="L4474" s="37">
        <f t="shared" si="207"/>
        <v>979</v>
      </c>
      <c r="M4474" s="35">
        <f t="shared" si="208"/>
        <v>0</v>
      </c>
      <c r="N4474" s="35">
        <f t="shared" si="209"/>
        <v>488.60000000000008</v>
      </c>
    </row>
    <row r="4475" spans="1:14">
      <c r="A4475" s="33">
        <v>41435</v>
      </c>
      <c r="B4475" s="29">
        <v>3085</v>
      </c>
      <c r="C4475">
        <v>48</v>
      </c>
      <c r="D4475" s="34" t="s">
        <v>169</v>
      </c>
      <c r="E4475" s="34" t="s">
        <v>168</v>
      </c>
      <c r="F4475" s="35">
        <v>3.95</v>
      </c>
      <c r="G4475" s="36">
        <v>0</v>
      </c>
      <c r="H4475" s="35">
        <v>3.95</v>
      </c>
      <c r="I4475" s="35">
        <v>1.43</v>
      </c>
      <c r="J4475">
        <v>7</v>
      </c>
      <c r="K4475">
        <v>3019</v>
      </c>
      <c r="L4475" s="37">
        <f t="shared" si="207"/>
        <v>27.650000000000002</v>
      </c>
      <c r="M4475" s="35">
        <f t="shared" si="208"/>
        <v>0</v>
      </c>
      <c r="N4475" s="35">
        <f t="shared" si="209"/>
        <v>17.640000000000004</v>
      </c>
    </row>
    <row r="4476" spans="1:14">
      <c r="A4476" s="33">
        <v>41435</v>
      </c>
      <c r="B4476" s="29">
        <v>3086</v>
      </c>
      <c r="C4476">
        <v>11</v>
      </c>
      <c r="D4476" s="34" t="s">
        <v>170</v>
      </c>
      <c r="E4476" s="34" t="s">
        <v>168</v>
      </c>
      <c r="F4476" s="35">
        <v>65.95</v>
      </c>
      <c r="G4476" s="36">
        <v>0</v>
      </c>
      <c r="H4476" s="35">
        <v>65.95</v>
      </c>
      <c r="I4476" s="35">
        <v>37.97</v>
      </c>
      <c r="J4476">
        <v>21</v>
      </c>
      <c r="K4476">
        <v>3016</v>
      </c>
      <c r="L4476" s="37">
        <f t="shared" si="207"/>
        <v>1384.95</v>
      </c>
      <c r="M4476" s="35">
        <f t="shared" si="208"/>
        <v>0</v>
      </c>
      <c r="N4476" s="35">
        <f t="shared" si="209"/>
        <v>587.58000000000004</v>
      </c>
    </row>
    <row r="4477" spans="1:14">
      <c r="A4477" s="33">
        <v>41435</v>
      </c>
      <c r="B4477" s="29">
        <v>3087</v>
      </c>
      <c r="C4477">
        <v>44</v>
      </c>
      <c r="D4477" s="34" t="s">
        <v>167</v>
      </c>
      <c r="E4477" s="34" t="s">
        <v>168</v>
      </c>
      <c r="F4477" s="35">
        <v>38.950000000000003</v>
      </c>
      <c r="G4477" s="36">
        <v>0</v>
      </c>
      <c r="H4477" s="35">
        <v>38.950000000000003</v>
      </c>
      <c r="I4477" s="35">
        <v>24.76</v>
      </c>
      <c r="J4477">
        <v>14</v>
      </c>
      <c r="K4477">
        <v>3023</v>
      </c>
      <c r="L4477" s="37">
        <f t="shared" si="207"/>
        <v>545.30000000000007</v>
      </c>
      <c r="M4477" s="35">
        <f t="shared" si="208"/>
        <v>0</v>
      </c>
      <c r="N4477" s="35">
        <f t="shared" si="209"/>
        <v>198.66000000000003</v>
      </c>
    </row>
    <row r="4478" spans="1:14">
      <c r="A4478" s="33">
        <v>41436</v>
      </c>
      <c r="B4478" s="29">
        <v>3088</v>
      </c>
      <c r="C4478">
        <v>42</v>
      </c>
      <c r="D4478" s="34" t="s">
        <v>173</v>
      </c>
      <c r="E4478" s="34" t="s">
        <v>172</v>
      </c>
      <c r="F4478" s="35">
        <v>35.950000000000003</v>
      </c>
      <c r="G4478" s="36">
        <v>0</v>
      </c>
      <c r="H4478" s="35">
        <v>35.950000000000003</v>
      </c>
      <c r="I4478" s="35">
        <v>20.25</v>
      </c>
      <c r="J4478">
        <v>2</v>
      </c>
      <c r="K4478">
        <v>3020</v>
      </c>
      <c r="L4478" s="37">
        <f t="shared" si="207"/>
        <v>71.900000000000006</v>
      </c>
      <c r="M4478" s="35">
        <f t="shared" si="208"/>
        <v>0</v>
      </c>
      <c r="N4478" s="35">
        <f t="shared" si="209"/>
        <v>31.400000000000006</v>
      </c>
    </row>
    <row r="4479" spans="1:14">
      <c r="A4479" s="33">
        <v>41436</v>
      </c>
      <c r="B4479" s="29">
        <v>3089</v>
      </c>
      <c r="C4479">
        <v>49</v>
      </c>
      <c r="D4479" s="34" t="s">
        <v>171</v>
      </c>
      <c r="E4479" s="34" t="s">
        <v>172</v>
      </c>
      <c r="F4479" s="35">
        <v>63.95</v>
      </c>
      <c r="G4479" s="36">
        <v>0</v>
      </c>
      <c r="H4479" s="35">
        <v>63.95</v>
      </c>
      <c r="I4479" s="35">
        <v>27.1</v>
      </c>
      <c r="J4479">
        <v>1</v>
      </c>
      <c r="K4479">
        <v>3017</v>
      </c>
      <c r="L4479" s="37">
        <f t="shared" si="207"/>
        <v>63.95</v>
      </c>
      <c r="M4479" s="35">
        <f t="shared" si="208"/>
        <v>0</v>
      </c>
      <c r="N4479" s="35">
        <f t="shared" si="209"/>
        <v>36.85</v>
      </c>
    </row>
    <row r="4480" spans="1:14">
      <c r="A4480" s="33">
        <v>41436</v>
      </c>
      <c r="B4480" s="29">
        <v>3089</v>
      </c>
      <c r="C4480">
        <v>17</v>
      </c>
      <c r="D4480" s="34" t="s">
        <v>171</v>
      </c>
      <c r="E4480" s="34" t="s">
        <v>172</v>
      </c>
      <c r="F4480" s="35">
        <v>49.95</v>
      </c>
      <c r="G4480" s="36">
        <v>0</v>
      </c>
      <c r="H4480" s="35">
        <v>49.95</v>
      </c>
      <c r="I4480" s="35">
        <v>23.93</v>
      </c>
      <c r="J4480">
        <v>8</v>
      </c>
      <c r="K4480">
        <v>3017</v>
      </c>
      <c r="L4480" s="37">
        <f t="shared" si="207"/>
        <v>399.6</v>
      </c>
      <c r="M4480" s="35">
        <f t="shared" si="208"/>
        <v>0</v>
      </c>
      <c r="N4480" s="35">
        <f t="shared" si="209"/>
        <v>208.16000000000003</v>
      </c>
    </row>
    <row r="4481" spans="1:14">
      <c r="A4481" s="33">
        <v>41436</v>
      </c>
      <c r="B4481" s="29">
        <v>3089</v>
      </c>
      <c r="C4481">
        <v>1</v>
      </c>
      <c r="D4481" s="34" t="s">
        <v>171</v>
      </c>
      <c r="E4481" s="34" t="s">
        <v>172</v>
      </c>
      <c r="F4481" s="35">
        <v>43.95</v>
      </c>
      <c r="G4481" s="36">
        <v>0</v>
      </c>
      <c r="H4481" s="35">
        <v>43.95</v>
      </c>
      <c r="I4481" s="35">
        <v>25.6</v>
      </c>
      <c r="J4481">
        <v>2</v>
      </c>
      <c r="K4481">
        <v>3017</v>
      </c>
      <c r="L4481" s="37">
        <f t="shared" si="207"/>
        <v>87.9</v>
      </c>
      <c r="M4481" s="35">
        <f t="shared" si="208"/>
        <v>0</v>
      </c>
      <c r="N4481" s="35">
        <f t="shared" si="209"/>
        <v>36.700000000000003</v>
      </c>
    </row>
    <row r="4482" spans="1:14">
      <c r="A4482" s="33">
        <v>41436</v>
      </c>
      <c r="B4482" s="29">
        <v>3089</v>
      </c>
      <c r="C4482">
        <v>39</v>
      </c>
      <c r="D4482" s="34" t="s">
        <v>171</v>
      </c>
      <c r="E4482" s="34" t="s">
        <v>172</v>
      </c>
      <c r="F4482" s="35">
        <v>26.95</v>
      </c>
      <c r="G4482" s="36">
        <v>0</v>
      </c>
      <c r="H4482" s="35">
        <v>26.95</v>
      </c>
      <c r="I4482" s="35">
        <v>12.24</v>
      </c>
      <c r="J4482">
        <v>14</v>
      </c>
      <c r="K4482">
        <v>3017</v>
      </c>
      <c r="L4482" s="37">
        <f t="shared" si="207"/>
        <v>377.3</v>
      </c>
      <c r="M4482" s="35">
        <f t="shared" si="208"/>
        <v>0</v>
      </c>
      <c r="N4482" s="35">
        <f t="shared" si="209"/>
        <v>205.94</v>
      </c>
    </row>
    <row r="4483" spans="1:14">
      <c r="A4483" s="33">
        <v>41436</v>
      </c>
      <c r="B4483" s="29">
        <v>3090</v>
      </c>
      <c r="C4483">
        <v>12</v>
      </c>
      <c r="D4483" s="34" t="s">
        <v>173</v>
      </c>
      <c r="E4483" s="34" t="s">
        <v>172</v>
      </c>
      <c r="F4483" s="35">
        <v>47.95</v>
      </c>
      <c r="G4483" s="36">
        <v>0</v>
      </c>
      <c r="H4483" s="35">
        <v>47.95</v>
      </c>
      <c r="I4483" s="35">
        <v>20.7</v>
      </c>
      <c r="J4483">
        <v>4</v>
      </c>
      <c r="K4483">
        <v>3029</v>
      </c>
      <c r="L4483" s="37">
        <f t="shared" ref="L4483:L4546" si="210">H4483*J4483</f>
        <v>191.8</v>
      </c>
      <c r="M4483" s="35">
        <f t="shared" ref="M4483:M4546" si="211">F4483-H4483</f>
        <v>0</v>
      </c>
      <c r="N4483" s="35">
        <f t="shared" ref="N4483:N4546" si="212">(H4483-I4483)*J4483</f>
        <v>109.00000000000001</v>
      </c>
    </row>
    <row r="4484" spans="1:14">
      <c r="A4484" s="33">
        <v>41436</v>
      </c>
      <c r="B4484" s="29">
        <v>3090</v>
      </c>
      <c r="C4484">
        <v>43</v>
      </c>
      <c r="D4484" s="34" t="s">
        <v>173</v>
      </c>
      <c r="E4484" s="34" t="s">
        <v>172</v>
      </c>
      <c r="F4484" s="35">
        <v>11.95</v>
      </c>
      <c r="G4484" s="36">
        <v>0</v>
      </c>
      <c r="H4484" s="35">
        <v>11.95</v>
      </c>
      <c r="I4484" s="35">
        <v>3.32</v>
      </c>
      <c r="J4484">
        <v>10</v>
      </c>
      <c r="K4484">
        <v>3029</v>
      </c>
      <c r="L4484" s="37">
        <f t="shared" si="210"/>
        <v>119.5</v>
      </c>
      <c r="M4484" s="35">
        <f t="shared" si="211"/>
        <v>0</v>
      </c>
      <c r="N4484" s="35">
        <f t="shared" si="212"/>
        <v>86.299999999999983</v>
      </c>
    </row>
    <row r="4485" spans="1:14">
      <c r="A4485" s="33">
        <v>41436</v>
      </c>
      <c r="B4485" s="29">
        <v>3090</v>
      </c>
      <c r="C4485">
        <v>12</v>
      </c>
      <c r="D4485" s="34" t="s">
        <v>173</v>
      </c>
      <c r="E4485" s="34" t="s">
        <v>172</v>
      </c>
      <c r="F4485" s="35">
        <v>47.95</v>
      </c>
      <c r="G4485" s="36">
        <v>0</v>
      </c>
      <c r="H4485" s="35">
        <v>47.95</v>
      </c>
      <c r="I4485" s="35">
        <v>20.7</v>
      </c>
      <c r="J4485">
        <v>2</v>
      </c>
      <c r="K4485">
        <v>3029</v>
      </c>
      <c r="L4485" s="37">
        <f t="shared" si="210"/>
        <v>95.9</v>
      </c>
      <c r="M4485" s="35">
        <f t="shared" si="211"/>
        <v>0</v>
      </c>
      <c r="N4485" s="35">
        <f t="shared" si="212"/>
        <v>54.500000000000007</v>
      </c>
    </row>
    <row r="4486" spans="1:14">
      <c r="A4486" s="33">
        <v>41436</v>
      </c>
      <c r="B4486" s="29">
        <v>3091</v>
      </c>
      <c r="C4486">
        <v>31</v>
      </c>
      <c r="D4486" s="34" t="s">
        <v>171</v>
      </c>
      <c r="E4486" s="34" t="s">
        <v>172</v>
      </c>
      <c r="F4486" s="35">
        <v>0.95</v>
      </c>
      <c r="G4486" s="36">
        <v>0</v>
      </c>
      <c r="H4486" s="35">
        <v>0.95</v>
      </c>
      <c r="I4486" s="35">
        <v>0.34</v>
      </c>
      <c r="J4486">
        <v>8</v>
      </c>
      <c r="K4486">
        <v>3014</v>
      </c>
      <c r="L4486" s="37">
        <f t="shared" si="210"/>
        <v>7.6</v>
      </c>
      <c r="M4486" s="35">
        <f t="shared" si="211"/>
        <v>0</v>
      </c>
      <c r="N4486" s="35">
        <f t="shared" si="212"/>
        <v>4.879999999999999</v>
      </c>
    </row>
    <row r="4487" spans="1:14">
      <c r="A4487" s="33">
        <v>41436</v>
      </c>
      <c r="B4487" s="29">
        <v>3092</v>
      </c>
      <c r="C4487">
        <v>50</v>
      </c>
      <c r="D4487" s="34" t="s">
        <v>173</v>
      </c>
      <c r="E4487" s="34" t="s">
        <v>172</v>
      </c>
      <c r="F4487" s="35">
        <v>24.95</v>
      </c>
      <c r="G4487" s="36">
        <v>0</v>
      </c>
      <c r="H4487" s="35">
        <v>24.95</v>
      </c>
      <c r="I4487" s="35">
        <v>12.14</v>
      </c>
      <c r="J4487">
        <v>1</v>
      </c>
      <c r="K4487">
        <v>3030</v>
      </c>
      <c r="L4487" s="37">
        <f t="shared" si="210"/>
        <v>24.95</v>
      </c>
      <c r="M4487" s="35">
        <f t="shared" si="211"/>
        <v>0</v>
      </c>
      <c r="N4487" s="35">
        <f t="shared" si="212"/>
        <v>12.809999999999999</v>
      </c>
    </row>
    <row r="4488" spans="1:14">
      <c r="A4488" s="33">
        <v>41436</v>
      </c>
      <c r="B4488" s="29">
        <v>3093</v>
      </c>
      <c r="C4488">
        <v>36</v>
      </c>
      <c r="D4488" s="34" t="s">
        <v>171</v>
      </c>
      <c r="E4488" s="34" t="s">
        <v>172</v>
      </c>
      <c r="F4488" s="35">
        <v>26.95</v>
      </c>
      <c r="G4488" s="36">
        <v>0.2</v>
      </c>
      <c r="H4488" s="35">
        <v>21.56</v>
      </c>
      <c r="I4488" s="35">
        <v>12.53</v>
      </c>
      <c r="J4488">
        <v>14</v>
      </c>
      <c r="K4488">
        <v>3033</v>
      </c>
      <c r="L4488" s="37">
        <f t="shared" si="210"/>
        <v>301.83999999999997</v>
      </c>
      <c r="M4488" s="35">
        <f t="shared" si="211"/>
        <v>5.3900000000000006</v>
      </c>
      <c r="N4488" s="35">
        <f t="shared" si="212"/>
        <v>126.41999999999999</v>
      </c>
    </row>
    <row r="4489" spans="1:14">
      <c r="A4489" s="33">
        <v>41436</v>
      </c>
      <c r="B4489" s="29">
        <v>3094</v>
      </c>
      <c r="C4489">
        <v>24</v>
      </c>
      <c r="D4489" s="34" t="s">
        <v>173</v>
      </c>
      <c r="E4489" s="34" t="s">
        <v>172</v>
      </c>
      <c r="F4489" s="35">
        <v>27.95</v>
      </c>
      <c r="G4489" s="36">
        <v>0.1</v>
      </c>
      <c r="H4489" s="35">
        <v>25.16</v>
      </c>
      <c r="I4489" s="35">
        <v>16.8</v>
      </c>
      <c r="J4489">
        <v>1</v>
      </c>
      <c r="K4489">
        <v>3022</v>
      </c>
      <c r="L4489" s="37">
        <f t="shared" si="210"/>
        <v>25.16</v>
      </c>
      <c r="M4489" s="35">
        <f t="shared" si="211"/>
        <v>2.7899999999999991</v>
      </c>
      <c r="N4489" s="35">
        <f t="shared" si="212"/>
        <v>8.36</v>
      </c>
    </row>
    <row r="4490" spans="1:14">
      <c r="A4490" s="33">
        <v>41436</v>
      </c>
      <c r="B4490" s="29">
        <v>3095</v>
      </c>
      <c r="C4490">
        <v>37</v>
      </c>
      <c r="D4490" s="34" t="s">
        <v>171</v>
      </c>
      <c r="E4490" s="34" t="s">
        <v>172</v>
      </c>
      <c r="F4490" s="35">
        <v>24.95</v>
      </c>
      <c r="G4490" s="36">
        <v>0.1</v>
      </c>
      <c r="H4490" s="35">
        <v>22.46</v>
      </c>
      <c r="I4490" s="35">
        <v>9.3800000000000008</v>
      </c>
      <c r="J4490">
        <v>12</v>
      </c>
      <c r="K4490">
        <v>3028</v>
      </c>
      <c r="L4490" s="37">
        <f t="shared" si="210"/>
        <v>269.52</v>
      </c>
      <c r="M4490" s="35">
        <f t="shared" si="211"/>
        <v>2.4899999999999984</v>
      </c>
      <c r="N4490" s="35">
        <f t="shared" si="212"/>
        <v>156.96</v>
      </c>
    </row>
    <row r="4491" spans="1:14">
      <c r="A4491" s="33">
        <v>41436</v>
      </c>
      <c r="B4491" s="29">
        <v>3095</v>
      </c>
      <c r="C4491">
        <v>45</v>
      </c>
      <c r="D4491" s="34" t="s">
        <v>171</v>
      </c>
      <c r="E4491" s="34" t="s">
        <v>172</v>
      </c>
      <c r="F4491" s="35">
        <v>38.950000000000003</v>
      </c>
      <c r="G4491" s="36">
        <v>0</v>
      </c>
      <c r="H4491" s="35">
        <v>38.950000000000003</v>
      </c>
      <c r="I4491" s="35">
        <v>22.33</v>
      </c>
      <c r="J4491">
        <v>8</v>
      </c>
      <c r="K4491">
        <v>3028</v>
      </c>
      <c r="L4491" s="37">
        <f t="shared" si="210"/>
        <v>311.60000000000002</v>
      </c>
      <c r="M4491" s="35">
        <f t="shared" si="211"/>
        <v>0</v>
      </c>
      <c r="N4491" s="35">
        <f t="shared" si="212"/>
        <v>132.96000000000004</v>
      </c>
    </row>
    <row r="4492" spans="1:14">
      <c r="A4492" s="33">
        <v>41436</v>
      </c>
      <c r="B4492" s="29">
        <v>3095</v>
      </c>
      <c r="C4492">
        <v>42</v>
      </c>
      <c r="D4492" s="34" t="s">
        <v>171</v>
      </c>
      <c r="E4492" s="34" t="s">
        <v>172</v>
      </c>
      <c r="F4492" s="35">
        <v>35.950000000000003</v>
      </c>
      <c r="G4492" s="36">
        <v>0</v>
      </c>
      <c r="H4492" s="35">
        <v>35.950000000000003</v>
      </c>
      <c r="I4492" s="35">
        <v>20.25</v>
      </c>
      <c r="J4492">
        <v>2</v>
      </c>
      <c r="K4492">
        <v>3028</v>
      </c>
      <c r="L4492" s="37">
        <f t="shared" si="210"/>
        <v>71.900000000000006</v>
      </c>
      <c r="M4492" s="35">
        <f t="shared" si="211"/>
        <v>0</v>
      </c>
      <c r="N4492" s="35">
        <f t="shared" si="212"/>
        <v>31.400000000000006</v>
      </c>
    </row>
    <row r="4493" spans="1:14">
      <c r="A4493" s="33">
        <v>41436</v>
      </c>
      <c r="B4493" s="29">
        <v>3096</v>
      </c>
      <c r="C4493">
        <v>32</v>
      </c>
      <c r="D4493" s="34" t="s">
        <v>171</v>
      </c>
      <c r="E4493" s="34" t="s">
        <v>172</v>
      </c>
      <c r="F4493" s="35">
        <v>22.95</v>
      </c>
      <c r="G4493" s="36">
        <v>0</v>
      </c>
      <c r="H4493" s="35">
        <v>22.95</v>
      </c>
      <c r="I4493" s="35">
        <v>11.78</v>
      </c>
      <c r="J4493">
        <v>30</v>
      </c>
      <c r="K4493">
        <v>3024</v>
      </c>
      <c r="L4493" s="37">
        <f t="shared" si="210"/>
        <v>688.5</v>
      </c>
      <c r="M4493" s="35">
        <f t="shared" si="211"/>
        <v>0</v>
      </c>
      <c r="N4493" s="35">
        <f t="shared" si="212"/>
        <v>335.1</v>
      </c>
    </row>
    <row r="4494" spans="1:14">
      <c r="A4494" s="33">
        <v>41436</v>
      </c>
      <c r="B4494" s="29">
        <v>3097</v>
      </c>
      <c r="C4494">
        <v>10</v>
      </c>
      <c r="D4494" s="34" t="s">
        <v>173</v>
      </c>
      <c r="E4494" s="34" t="s">
        <v>172</v>
      </c>
      <c r="F4494" s="35">
        <v>34.950000000000003</v>
      </c>
      <c r="G4494" s="36">
        <v>0</v>
      </c>
      <c r="H4494" s="35">
        <v>34.950000000000003</v>
      </c>
      <c r="I4494" s="35">
        <v>22.13</v>
      </c>
      <c r="J4494">
        <v>3</v>
      </c>
      <c r="K4494">
        <v>3023</v>
      </c>
      <c r="L4494" s="37">
        <f t="shared" si="210"/>
        <v>104.85000000000001</v>
      </c>
      <c r="M4494" s="35">
        <f t="shared" si="211"/>
        <v>0</v>
      </c>
      <c r="N4494" s="35">
        <f t="shared" si="212"/>
        <v>38.460000000000008</v>
      </c>
    </row>
    <row r="4495" spans="1:14">
      <c r="A4495" s="33">
        <v>41436</v>
      </c>
      <c r="B4495" s="29">
        <v>3098</v>
      </c>
      <c r="C4495">
        <v>9</v>
      </c>
      <c r="D4495" s="34" t="s">
        <v>173</v>
      </c>
      <c r="E4495" s="34" t="s">
        <v>172</v>
      </c>
      <c r="F4495" s="35">
        <v>48.95</v>
      </c>
      <c r="G4495" s="36">
        <v>0.1</v>
      </c>
      <c r="H4495" s="35">
        <v>44.06</v>
      </c>
      <c r="I4495" s="35">
        <v>24.52</v>
      </c>
      <c r="J4495">
        <v>4</v>
      </c>
      <c r="K4495">
        <v>3027</v>
      </c>
      <c r="L4495" s="37">
        <f t="shared" si="210"/>
        <v>176.24</v>
      </c>
      <c r="M4495" s="35">
        <f t="shared" si="211"/>
        <v>4.8900000000000006</v>
      </c>
      <c r="N4495" s="35">
        <f t="shared" si="212"/>
        <v>78.160000000000011</v>
      </c>
    </row>
    <row r="4496" spans="1:14">
      <c r="A4496" s="33">
        <v>41436</v>
      </c>
      <c r="B4496" s="29">
        <v>3098</v>
      </c>
      <c r="C4496">
        <v>15</v>
      </c>
      <c r="D4496" s="34" t="s">
        <v>173</v>
      </c>
      <c r="E4496" s="34" t="s">
        <v>172</v>
      </c>
      <c r="F4496" s="35">
        <v>28.95</v>
      </c>
      <c r="G4496" s="36">
        <v>0</v>
      </c>
      <c r="H4496" s="35">
        <v>28.95</v>
      </c>
      <c r="I4496" s="35">
        <v>17.53</v>
      </c>
      <c r="J4496">
        <v>39</v>
      </c>
      <c r="K4496">
        <v>3027</v>
      </c>
      <c r="L4496" s="37">
        <f t="shared" si="210"/>
        <v>1129.05</v>
      </c>
      <c r="M4496" s="35">
        <f t="shared" si="211"/>
        <v>0</v>
      </c>
      <c r="N4496" s="35">
        <f t="shared" si="212"/>
        <v>445.37999999999994</v>
      </c>
    </row>
    <row r="4497" spans="1:14">
      <c r="A4497" s="33">
        <v>41436</v>
      </c>
      <c r="B4497" s="29">
        <v>3099</v>
      </c>
      <c r="C4497">
        <v>34</v>
      </c>
      <c r="D4497" s="34" t="s">
        <v>171</v>
      </c>
      <c r="E4497" s="34" t="s">
        <v>172</v>
      </c>
      <c r="F4497" s="35">
        <v>37.950000000000003</v>
      </c>
      <c r="G4497" s="36">
        <v>0</v>
      </c>
      <c r="H4497" s="35">
        <v>37.950000000000003</v>
      </c>
      <c r="I4497" s="35">
        <v>15.35</v>
      </c>
      <c r="J4497">
        <v>14</v>
      </c>
      <c r="K4497">
        <v>3029</v>
      </c>
      <c r="L4497" s="37">
        <f t="shared" si="210"/>
        <v>531.30000000000007</v>
      </c>
      <c r="M4497" s="35">
        <f t="shared" si="211"/>
        <v>0</v>
      </c>
      <c r="N4497" s="35">
        <f t="shared" si="212"/>
        <v>316.40000000000003</v>
      </c>
    </row>
    <row r="4498" spans="1:14">
      <c r="A4498" s="33">
        <v>41436</v>
      </c>
      <c r="B4498" s="29">
        <v>3100</v>
      </c>
      <c r="C4498">
        <v>18</v>
      </c>
      <c r="D4498" s="34" t="s">
        <v>173</v>
      </c>
      <c r="E4498" s="34" t="s">
        <v>172</v>
      </c>
      <c r="F4498" s="35">
        <v>54.95</v>
      </c>
      <c r="G4498" s="36">
        <v>0</v>
      </c>
      <c r="H4498" s="35">
        <v>54.95</v>
      </c>
      <c r="I4498" s="35">
        <v>26.65</v>
      </c>
      <c r="J4498">
        <v>18</v>
      </c>
      <c r="K4498">
        <v>3011</v>
      </c>
      <c r="L4498" s="37">
        <f t="shared" si="210"/>
        <v>989.1</v>
      </c>
      <c r="M4498" s="35">
        <f t="shared" si="211"/>
        <v>0</v>
      </c>
      <c r="N4498" s="35">
        <f t="shared" si="212"/>
        <v>509.40000000000009</v>
      </c>
    </row>
    <row r="4499" spans="1:14">
      <c r="A4499" s="33">
        <v>41436</v>
      </c>
      <c r="B4499" s="29">
        <v>3100</v>
      </c>
      <c r="C4499">
        <v>49</v>
      </c>
      <c r="D4499" s="34" t="s">
        <v>173</v>
      </c>
      <c r="E4499" s="34" t="s">
        <v>172</v>
      </c>
      <c r="F4499" s="35">
        <v>63.95</v>
      </c>
      <c r="G4499" s="36">
        <v>0</v>
      </c>
      <c r="H4499" s="35">
        <v>63.95</v>
      </c>
      <c r="I4499" s="35">
        <v>27.1</v>
      </c>
      <c r="J4499">
        <v>5</v>
      </c>
      <c r="K4499">
        <v>3011</v>
      </c>
      <c r="L4499" s="37">
        <f t="shared" si="210"/>
        <v>319.75</v>
      </c>
      <c r="M4499" s="35">
        <f t="shared" si="211"/>
        <v>0</v>
      </c>
      <c r="N4499" s="35">
        <f t="shared" si="212"/>
        <v>184.25</v>
      </c>
    </row>
    <row r="4500" spans="1:14">
      <c r="A4500" s="33">
        <v>41436</v>
      </c>
      <c r="B4500" s="29">
        <v>3101</v>
      </c>
      <c r="C4500">
        <v>17</v>
      </c>
      <c r="D4500" s="34" t="s">
        <v>171</v>
      </c>
      <c r="E4500" s="34" t="s">
        <v>172</v>
      </c>
      <c r="F4500" s="35">
        <v>49.95</v>
      </c>
      <c r="G4500" s="36">
        <v>0</v>
      </c>
      <c r="H4500" s="35">
        <v>49.95</v>
      </c>
      <c r="I4500" s="35">
        <v>23.93</v>
      </c>
      <c r="J4500">
        <v>18</v>
      </c>
      <c r="K4500">
        <v>3015</v>
      </c>
      <c r="L4500" s="37">
        <f t="shared" si="210"/>
        <v>899.1</v>
      </c>
      <c r="M4500" s="35">
        <f t="shared" si="211"/>
        <v>0</v>
      </c>
      <c r="N4500" s="35">
        <f t="shared" si="212"/>
        <v>468.36000000000007</v>
      </c>
    </row>
    <row r="4501" spans="1:14">
      <c r="A4501" s="33">
        <v>41436</v>
      </c>
      <c r="B4501" s="29">
        <v>3101</v>
      </c>
      <c r="C4501">
        <v>43</v>
      </c>
      <c r="D4501" s="34" t="s">
        <v>171</v>
      </c>
      <c r="E4501" s="34" t="s">
        <v>172</v>
      </c>
      <c r="F4501" s="35">
        <v>11.95</v>
      </c>
      <c r="G4501" s="36">
        <v>0</v>
      </c>
      <c r="H4501" s="35">
        <v>11.95</v>
      </c>
      <c r="I4501" s="35">
        <v>3.32</v>
      </c>
      <c r="J4501">
        <v>2</v>
      </c>
      <c r="K4501">
        <v>3015</v>
      </c>
      <c r="L4501" s="37">
        <f t="shared" si="210"/>
        <v>23.9</v>
      </c>
      <c r="M4501" s="35">
        <f t="shared" si="211"/>
        <v>0</v>
      </c>
      <c r="N4501" s="35">
        <f t="shared" si="212"/>
        <v>17.259999999999998</v>
      </c>
    </row>
    <row r="4502" spans="1:14">
      <c r="A4502" s="33">
        <v>41436</v>
      </c>
      <c r="B4502" s="29">
        <v>3102</v>
      </c>
      <c r="C4502">
        <v>42</v>
      </c>
      <c r="D4502" s="34" t="s">
        <v>173</v>
      </c>
      <c r="E4502" s="34" t="s">
        <v>172</v>
      </c>
      <c r="F4502" s="35">
        <v>35.950000000000003</v>
      </c>
      <c r="G4502" s="36">
        <v>0</v>
      </c>
      <c r="H4502" s="35">
        <v>35.950000000000003</v>
      </c>
      <c r="I4502" s="35">
        <v>20.25</v>
      </c>
      <c r="J4502">
        <v>1</v>
      </c>
      <c r="K4502">
        <v>3021</v>
      </c>
      <c r="L4502" s="37">
        <f t="shared" si="210"/>
        <v>35.950000000000003</v>
      </c>
      <c r="M4502" s="35">
        <f t="shared" si="211"/>
        <v>0</v>
      </c>
      <c r="N4502" s="35">
        <f t="shared" si="212"/>
        <v>15.700000000000003</v>
      </c>
    </row>
    <row r="4503" spans="1:14">
      <c r="A4503" s="33">
        <v>41436</v>
      </c>
      <c r="B4503" s="29">
        <v>3103</v>
      </c>
      <c r="C4503">
        <v>17</v>
      </c>
      <c r="D4503" s="34" t="s">
        <v>171</v>
      </c>
      <c r="E4503" s="34" t="s">
        <v>172</v>
      </c>
      <c r="F4503" s="35">
        <v>49.95</v>
      </c>
      <c r="G4503" s="36">
        <v>0</v>
      </c>
      <c r="H4503" s="35">
        <v>49.95</v>
      </c>
      <c r="I4503" s="35">
        <v>23.93</v>
      </c>
      <c r="J4503">
        <v>31</v>
      </c>
      <c r="K4503">
        <v>3030</v>
      </c>
      <c r="L4503" s="37">
        <f t="shared" si="210"/>
        <v>1548.45</v>
      </c>
      <c r="M4503" s="35">
        <f t="shared" si="211"/>
        <v>0</v>
      </c>
      <c r="N4503" s="35">
        <f t="shared" si="212"/>
        <v>806.62000000000012</v>
      </c>
    </row>
    <row r="4504" spans="1:14">
      <c r="A4504" s="33">
        <v>41436</v>
      </c>
      <c r="B4504" s="29">
        <v>3103</v>
      </c>
      <c r="C4504">
        <v>42</v>
      </c>
      <c r="D4504" s="34" t="s">
        <v>171</v>
      </c>
      <c r="E4504" s="34" t="s">
        <v>172</v>
      </c>
      <c r="F4504" s="35">
        <v>35.950000000000003</v>
      </c>
      <c r="G4504" s="36">
        <v>0</v>
      </c>
      <c r="H4504" s="35">
        <v>35.950000000000003</v>
      </c>
      <c r="I4504" s="35">
        <v>20.25</v>
      </c>
      <c r="J4504">
        <v>1</v>
      </c>
      <c r="K4504">
        <v>3030</v>
      </c>
      <c r="L4504" s="37">
        <f t="shared" si="210"/>
        <v>35.950000000000003</v>
      </c>
      <c r="M4504" s="35">
        <f t="shared" si="211"/>
        <v>0</v>
      </c>
      <c r="N4504" s="35">
        <f t="shared" si="212"/>
        <v>15.700000000000003</v>
      </c>
    </row>
    <row r="4505" spans="1:14">
      <c r="A4505" s="33">
        <v>41436</v>
      </c>
      <c r="B4505" s="29">
        <v>3103</v>
      </c>
      <c r="C4505">
        <v>4</v>
      </c>
      <c r="D4505" s="34" t="s">
        <v>171</v>
      </c>
      <c r="E4505" s="34" t="s">
        <v>172</v>
      </c>
      <c r="F4505" s="35">
        <v>73.95</v>
      </c>
      <c r="G4505" s="36">
        <v>0</v>
      </c>
      <c r="H4505" s="35">
        <v>73.95</v>
      </c>
      <c r="I4505" s="35">
        <v>38.86</v>
      </c>
      <c r="J4505">
        <v>2</v>
      </c>
      <c r="K4505">
        <v>3030</v>
      </c>
      <c r="L4505" s="37">
        <f t="shared" si="210"/>
        <v>147.9</v>
      </c>
      <c r="M4505" s="35">
        <f t="shared" si="211"/>
        <v>0</v>
      </c>
      <c r="N4505" s="35">
        <f t="shared" si="212"/>
        <v>70.180000000000007</v>
      </c>
    </row>
    <row r="4506" spans="1:14">
      <c r="A4506" s="33">
        <v>41436</v>
      </c>
      <c r="B4506" s="29">
        <v>3104</v>
      </c>
      <c r="C4506">
        <v>5</v>
      </c>
      <c r="D4506" s="34" t="s">
        <v>173</v>
      </c>
      <c r="E4506" s="34" t="s">
        <v>172</v>
      </c>
      <c r="F4506" s="35">
        <v>24.95</v>
      </c>
      <c r="G4506" s="36">
        <v>0</v>
      </c>
      <c r="H4506" s="35">
        <v>24.95</v>
      </c>
      <c r="I4506" s="35">
        <v>12.27</v>
      </c>
      <c r="J4506">
        <v>3</v>
      </c>
      <c r="K4506">
        <v>3032</v>
      </c>
      <c r="L4506" s="37">
        <f t="shared" si="210"/>
        <v>74.849999999999994</v>
      </c>
      <c r="M4506" s="35">
        <f t="shared" si="211"/>
        <v>0</v>
      </c>
      <c r="N4506" s="35">
        <f t="shared" si="212"/>
        <v>38.04</v>
      </c>
    </row>
    <row r="4507" spans="1:14">
      <c r="A4507" s="33">
        <v>41436</v>
      </c>
      <c r="B4507" s="29">
        <v>3104</v>
      </c>
      <c r="C4507">
        <v>17</v>
      </c>
      <c r="D4507" s="34" t="s">
        <v>173</v>
      </c>
      <c r="E4507" s="34" t="s">
        <v>172</v>
      </c>
      <c r="F4507" s="35">
        <v>49.95</v>
      </c>
      <c r="G4507" s="36">
        <v>0</v>
      </c>
      <c r="H4507" s="35">
        <v>49.95</v>
      </c>
      <c r="I4507" s="35">
        <v>23.93</v>
      </c>
      <c r="J4507">
        <v>42</v>
      </c>
      <c r="K4507">
        <v>3032</v>
      </c>
      <c r="L4507" s="37">
        <f t="shared" si="210"/>
        <v>2097.9</v>
      </c>
      <c r="M4507" s="35">
        <f t="shared" si="211"/>
        <v>0</v>
      </c>
      <c r="N4507" s="35">
        <f t="shared" si="212"/>
        <v>1092.8400000000001</v>
      </c>
    </row>
    <row r="4508" spans="1:14">
      <c r="A4508" s="33">
        <v>41436</v>
      </c>
      <c r="B4508" s="29">
        <v>3105</v>
      </c>
      <c r="C4508">
        <v>21</v>
      </c>
      <c r="D4508" s="34" t="s">
        <v>171</v>
      </c>
      <c r="E4508" s="34" t="s">
        <v>172</v>
      </c>
      <c r="F4508" s="35">
        <v>26.95</v>
      </c>
      <c r="G4508" s="36">
        <v>0</v>
      </c>
      <c r="H4508" s="35">
        <v>26.95</v>
      </c>
      <c r="I4508" s="35">
        <v>12.42</v>
      </c>
      <c r="J4508">
        <v>4</v>
      </c>
      <c r="K4508">
        <v>3027</v>
      </c>
      <c r="L4508" s="37">
        <f t="shared" si="210"/>
        <v>107.8</v>
      </c>
      <c r="M4508" s="35">
        <f t="shared" si="211"/>
        <v>0</v>
      </c>
      <c r="N4508" s="35">
        <f t="shared" si="212"/>
        <v>58.12</v>
      </c>
    </row>
    <row r="4509" spans="1:14">
      <c r="A4509" s="33">
        <v>41436</v>
      </c>
      <c r="B4509" s="29">
        <v>3105</v>
      </c>
      <c r="C4509">
        <v>40</v>
      </c>
      <c r="D4509" s="34" t="s">
        <v>171</v>
      </c>
      <c r="E4509" s="34" t="s">
        <v>172</v>
      </c>
      <c r="F4509" s="35">
        <v>16.95</v>
      </c>
      <c r="G4509" s="36">
        <v>0.1</v>
      </c>
      <c r="H4509" s="35">
        <v>15.26</v>
      </c>
      <c r="I4509" s="35">
        <v>6.53</v>
      </c>
      <c r="J4509">
        <v>31</v>
      </c>
      <c r="K4509">
        <v>3027</v>
      </c>
      <c r="L4509" s="37">
        <f t="shared" si="210"/>
        <v>473.06</v>
      </c>
      <c r="M4509" s="35">
        <f t="shared" si="211"/>
        <v>1.6899999999999995</v>
      </c>
      <c r="N4509" s="35">
        <f t="shared" si="212"/>
        <v>270.63</v>
      </c>
    </row>
    <row r="4510" spans="1:14">
      <c r="A4510" s="33">
        <v>41436</v>
      </c>
      <c r="B4510" s="29">
        <v>3105</v>
      </c>
      <c r="C4510">
        <v>37</v>
      </c>
      <c r="D4510" s="34" t="s">
        <v>171</v>
      </c>
      <c r="E4510" s="34" t="s">
        <v>172</v>
      </c>
      <c r="F4510" s="35">
        <v>24.95</v>
      </c>
      <c r="G4510" s="36">
        <v>0</v>
      </c>
      <c r="H4510" s="35">
        <v>24.95</v>
      </c>
      <c r="I4510" s="35">
        <v>9.3800000000000008</v>
      </c>
      <c r="J4510">
        <v>2</v>
      </c>
      <c r="K4510">
        <v>3027</v>
      </c>
      <c r="L4510" s="37">
        <f t="shared" si="210"/>
        <v>49.9</v>
      </c>
      <c r="M4510" s="35">
        <f t="shared" si="211"/>
        <v>0</v>
      </c>
      <c r="N4510" s="35">
        <f t="shared" si="212"/>
        <v>31.139999999999997</v>
      </c>
    </row>
    <row r="4511" spans="1:14">
      <c r="A4511" s="33">
        <v>41436</v>
      </c>
      <c r="B4511" s="29">
        <v>3105</v>
      </c>
      <c r="C4511">
        <v>5</v>
      </c>
      <c r="D4511" s="34" t="s">
        <v>171</v>
      </c>
      <c r="E4511" s="34" t="s">
        <v>172</v>
      </c>
      <c r="F4511" s="35">
        <v>24.95</v>
      </c>
      <c r="G4511" s="36">
        <v>0</v>
      </c>
      <c r="H4511" s="35">
        <v>24.95</v>
      </c>
      <c r="I4511" s="35">
        <v>12.27</v>
      </c>
      <c r="J4511">
        <v>2</v>
      </c>
      <c r="K4511">
        <v>3027</v>
      </c>
      <c r="L4511" s="37">
        <f t="shared" si="210"/>
        <v>49.9</v>
      </c>
      <c r="M4511" s="35">
        <f t="shared" si="211"/>
        <v>0</v>
      </c>
      <c r="N4511" s="35">
        <f t="shared" si="212"/>
        <v>25.36</v>
      </c>
    </row>
    <row r="4512" spans="1:14">
      <c r="A4512" s="33">
        <v>41436</v>
      </c>
      <c r="B4512" s="29">
        <v>3105</v>
      </c>
      <c r="C4512">
        <v>38</v>
      </c>
      <c r="D4512" s="34" t="s">
        <v>171</v>
      </c>
      <c r="E4512" s="34" t="s">
        <v>172</v>
      </c>
      <c r="F4512" s="35">
        <v>24.95</v>
      </c>
      <c r="G4512" s="36">
        <v>0.1</v>
      </c>
      <c r="H4512" s="35">
        <v>22.46</v>
      </c>
      <c r="I4512" s="35">
        <v>11.48</v>
      </c>
      <c r="J4512">
        <v>4</v>
      </c>
      <c r="K4512">
        <v>3027</v>
      </c>
      <c r="L4512" s="37">
        <f t="shared" si="210"/>
        <v>89.84</v>
      </c>
      <c r="M4512" s="35">
        <f t="shared" si="211"/>
        <v>2.4899999999999984</v>
      </c>
      <c r="N4512" s="35">
        <f t="shared" si="212"/>
        <v>43.92</v>
      </c>
    </row>
    <row r="4513" spans="1:14">
      <c r="A4513" s="33">
        <v>41436</v>
      </c>
      <c r="B4513" s="29">
        <v>3106</v>
      </c>
      <c r="C4513">
        <v>13</v>
      </c>
      <c r="D4513" s="34" t="s">
        <v>173</v>
      </c>
      <c r="E4513" s="34" t="s">
        <v>172</v>
      </c>
      <c r="F4513" s="35">
        <v>26.95</v>
      </c>
      <c r="G4513" s="36">
        <v>0</v>
      </c>
      <c r="H4513" s="35">
        <v>26.95</v>
      </c>
      <c r="I4513" s="35">
        <v>13.26</v>
      </c>
      <c r="J4513">
        <v>6</v>
      </c>
      <c r="K4513">
        <v>3018</v>
      </c>
      <c r="L4513" s="37">
        <f t="shared" si="210"/>
        <v>161.69999999999999</v>
      </c>
      <c r="M4513" s="35">
        <f t="shared" si="211"/>
        <v>0</v>
      </c>
      <c r="N4513" s="35">
        <f t="shared" si="212"/>
        <v>82.14</v>
      </c>
    </row>
    <row r="4514" spans="1:14">
      <c r="A4514" s="33">
        <v>41436</v>
      </c>
      <c r="B4514" s="29">
        <v>3106</v>
      </c>
      <c r="C4514">
        <v>30</v>
      </c>
      <c r="D4514" s="34" t="s">
        <v>173</v>
      </c>
      <c r="E4514" s="34" t="s">
        <v>172</v>
      </c>
      <c r="F4514" s="35">
        <v>10.95</v>
      </c>
      <c r="G4514" s="36">
        <v>0</v>
      </c>
      <c r="H4514" s="35">
        <v>10.95</v>
      </c>
      <c r="I4514" s="35">
        <v>4.8</v>
      </c>
      <c r="J4514">
        <v>31</v>
      </c>
      <c r="K4514">
        <v>3018</v>
      </c>
      <c r="L4514" s="37">
        <f t="shared" si="210"/>
        <v>339.45</v>
      </c>
      <c r="M4514" s="35">
        <f t="shared" si="211"/>
        <v>0</v>
      </c>
      <c r="N4514" s="35">
        <f t="shared" si="212"/>
        <v>190.64999999999998</v>
      </c>
    </row>
    <row r="4515" spans="1:14">
      <c r="A4515" s="33">
        <v>41436</v>
      </c>
      <c r="B4515" s="29">
        <v>3106</v>
      </c>
      <c r="C4515">
        <v>1</v>
      </c>
      <c r="D4515" s="34" t="s">
        <v>173</v>
      </c>
      <c r="E4515" s="34" t="s">
        <v>172</v>
      </c>
      <c r="F4515" s="35">
        <v>43.95</v>
      </c>
      <c r="G4515" s="36">
        <v>0</v>
      </c>
      <c r="H4515" s="35">
        <v>43.95</v>
      </c>
      <c r="I4515" s="35">
        <v>25.6</v>
      </c>
      <c r="J4515">
        <v>15</v>
      </c>
      <c r="K4515">
        <v>3018</v>
      </c>
      <c r="L4515" s="37">
        <f t="shared" si="210"/>
        <v>659.25</v>
      </c>
      <c r="M4515" s="35">
        <f t="shared" si="211"/>
        <v>0</v>
      </c>
      <c r="N4515" s="35">
        <f t="shared" si="212"/>
        <v>275.25</v>
      </c>
    </row>
    <row r="4516" spans="1:14">
      <c r="A4516" s="33">
        <v>41436</v>
      </c>
      <c r="B4516" s="29">
        <v>3107</v>
      </c>
      <c r="C4516">
        <v>9</v>
      </c>
      <c r="D4516" s="34" t="s">
        <v>171</v>
      </c>
      <c r="E4516" s="34" t="s">
        <v>172</v>
      </c>
      <c r="F4516" s="35">
        <v>48.95</v>
      </c>
      <c r="G4516" s="36">
        <v>0</v>
      </c>
      <c r="H4516" s="35">
        <v>48.95</v>
      </c>
      <c r="I4516" s="35">
        <v>24.52</v>
      </c>
      <c r="J4516">
        <v>27</v>
      </c>
      <c r="K4516">
        <v>3021</v>
      </c>
      <c r="L4516" s="37">
        <f t="shared" si="210"/>
        <v>1321.65</v>
      </c>
      <c r="M4516" s="35">
        <f t="shared" si="211"/>
        <v>0</v>
      </c>
      <c r="N4516" s="35">
        <f t="shared" si="212"/>
        <v>659.61000000000013</v>
      </c>
    </row>
    <row r="4517" spans="1:14">
      <c r="A4517" s="33">
        <v>41436</v>
      </c>
      <c r="B4517" s="29">
        <v>3108</v>
      </c>
      <c r="C4517">
        <v>19</v>
      </c>
      <c r="D4517" s="34" t="s">
        <v>173</v>
      </c>
      <c r="E4517" s="34" t="s">
        <v>172</v>
      </c>
      <c r="F4517" s="35">
        <v>49.95</v>
      </c>
      <c r="G4517" s="36">
        <v>0</v>
      </c>
      <c r="H4517" s="35">
        <v>49.95</v>
      </c>
      <c r="I4517" s="35">
        <v>24.77</v>
      </c>
      <c r="J4517">
        <v>38</v>
      </c>
      <c r="K4517">
        <v>3022</v>
      </c>
      <c r="L4517" s="37">
        <f t="shared" si="210"/>
        <v>1898.1000000000001</v>
      </c>
      <c r="M4517" s="35">
        <f t="shared" si="211"/>
        <v>0</v>
      </c>
      <c r="N4517" s="35">
        <f t="shared" si="212"/>
        <v>956.84000000000015</v>
      </c>
    </row>
    <row r="4518" spans="1:14">
      <c r="A4518" s="33">
        <v>41436</v>
      </c>
      <c r="B4518" s="29">
        <v>3109</v>
      </c>
      <c r="C4518">
        <v>41</v>
      </c>
      <c r="D4518" s="34" t="s">
        <v>173</v>
      </c>
      <c r="E4518" s="34" t="s">
        <v>172</v>
      </c>
      <c r="F4518" s="35">
        <v>18.95</v>
      </c>
      <c r="G4518" s="36">
        <v>0</v>
      </c>
      <c r="H4518" s="35">
        <v>18.95</v>
      </c>
      <c r="I4518" s="35">
        <v>9.98</v>
      </c>
      <c r="J4518">
        <v>3</v>
      </c>
      <c r="K4518">
        <v>3025</v>
      </c>
      <c r="L4518" s="37">
        <f t="shared" si="210"/>
        <v>56.849999999999994</v>
      </c>
      <c r="M4518" s="35">
        <f t="shared" si="211"/>
        <v>0</v>
      </c>
      <c r="N4518" s="35">
        <f t="shared" si="212"/>
        <v>26.909999999999997</v>
      </c>
    </row>
    <row r="4519" spans="1:14">
      <c r="A4519" s="33">
        <v>41436</v>
      </c>
      <c r="B4519" s="29">
        <v>3110</v>
      </c>
      <c r="C4519">
        <v>47</v>
      </c>
      <c r="D4519" s="34" t="s">
        <v>171</v>
      </c>
      <c r="E4519" s="34" t="s">
        <v>172</v>
      </c>
      <c r="F4519" s="35">
        <v>28.95</v>
      </c>
      <c r="G4519" s="36">
        <v>0</v>
      </c>
      <c r="H4519" s="35">
        <v>28.95</v>
      </c>
      <c r="I4519" s="35">
        <v>8.86</v>
      </c>
      <c r="J4519">
        <v>15</v>
      </c>
      <c r="K4519">
        <v>3011</v>
      </c>
      <c r="L4519" s="37">
        <f t="shared" si="210"/>
        <v>434.25</v>
      </c>
      <c r="M4519" s="35">
        <f t="shared" si="211"/>
        <v>0</v>
      </c>
      <c r="N4519" s="35">
        <f t="shared" si="212"/>
        <v>301.35000000000002</v>
      </c>
    </row>
    <row r="4520" spans="1:14">
      <c r="A4520" s="33">
        <v>41436</v>
      </c>
      <c r="B4520" s="29">
        <v>3111</v>
      </c>
      <c r="C4520">
        <v>44</v>
      </c>
      <c r="D4520" s="34" t="s">
        <v>173</v>
      </c>
      <c r="E4520" s="34" t="s">
        <v>172</v>
      </c>
      <c r="F4520" s="35">
        <v>38.950000000000003</v>
      </c>
      <c r="G4520" s="36">
        <v>0</v>
      </c>
      <c r="H4520" s="35">
        <v>38.950000000000003</v>
      </c>
      <c r="I4520" s="35">
        <v>24.76</v>
      </c>
      <c r="J4520">
        <v>29</v>
      </c>
      <c r="K4520">
        <v>3017</v>
      </c>
      <c r="L4520" s="37">
        <f t="shared" si="210"/>
        <v>1129.5500000000002</v>
      </c>
      <c r="M4520" s="35">
        <f t="shared" si="211"/>
        <v>0</v>
      </c>
      <c r="N4520" s="35">
        <f t="shared" si="212"/>
        <v>411.51000000000005</v>
      </c>
    </row>
    <row r="4521" spans="1:14">
      <c r="A4521" s="33">
        <v>41436</v>
      </c>
      <c r="B4521" s="29">
        <v>3112</v>
      </c>
      <c r="C4521">
        <v>20</v>
      </c>
      <c r="D4521" s="34" t="s">
        <v>171</v>
      </c>
      <c r="E4521" s="34" t="s">
        <v>172</v>
      </c>
      <c r="F4521" s="35">
        <v>16.95</v>
      </c>
      <c r="G4521" s="36">
        <v>0.1</v>
      </c>
      <c r="H4521" s="35">
        <v>15.26</v>
      </c>
      <c r="I4521" s="35">
        <v>6.76</v>
      </c>
      <c r="J4521">
        <v>8</v>
      </c>
      <c r="K4521">
        <v>3025</v>
      </c>
      <c r="L4521" s="37">
        <f t="shared" si="210"/>
        <v>122.08</v>
      </c>
      <c r="M4521" s="35">
        <f t="shared" si="211"/>
        <v>1.6899999999999995</v>
      </c>
      <c r="N4521" s="35">
        <f t="shared" si="212"/>
        <v>68</v>
      </c>
    </row>
    <row r="4522" spans="1:14">
      <c r="A4522" s="33">
        <v>41436</v>
      </c>
      <c r="B4522" s="29">
        <v>3113</v>
      </c>
      <c r="C4522">
        <v>29</v>
      </c>
      <c r="D4522" s="34" t="s">
        <v>173</v>
      </c>
      <c r="E4522" s="34" t="s">
        <v>172</v>
      </c>
      <c r="F4522" s="35">
        <v>40.950000000000003</v>
      </c>
      <c r="G4522" s="36">
        <v>0</v>
      </c>
      <c r="H4522" s="35">
        <v>40.950000000000003</v>
      </c>
      <c r="I4522" s="35">
        <v>15.51</v>
      </c>
      <c r="J4522">
        <v>3</v>
      </c>
      <c r="K4522">
        <v>3017</v>
      </c>
      <c r="L4522" s="37">
        <f t="shared" si="210"/>
        <v>122.85000000000001</v>
      </c>
      <c r="M4522" s="35">
        <f t="shared" si="211"/>
        <v>0</v>
      </c>
      <c r="N4522" s="35">
        <f t="shared" si="212"/>
        <v>76.320000000000022</v>
      </c>
    </row>
    <row r="4523" spans="1:14">
      <c r="A4523" s="33">
        <v>41436</v>
      </c>
      <c r="B4523" s="29">
        <v>3114</v>
      </c>
      <c r="C4523">
        <v>26</v>
      </c>
      <c r="D4523" s="34" t="s">
        <v>171</v>
      </c>
      <c r="E4523" s="34" t="s">
        <v>172</v>
      </c>
      <c r="F4523" s="35">
        <v>0.95</v>
      </c>
      <c r="G4523" s="36">
        <v>0</v>
      </c>
      <c r="H4523" s="35">
        <v>0.95</v>
      </c>
      <c r="I4523" s="35">
        <v>0.42</v>
      </c>
      <c r="J4523">
        <v>22</v>
      </c>
      <c r="K4523">
        <v>3022</v>
      </c>
      <c r="L4523" s="37">
        <f t="shared" si="210"/>
        <v>20.9</v>
      </c>
      <c r="M4523" s="35">
        <f t="shared" si="211"/>
        <v>0</v>
      </c>
      <c r="N4523" s="35">
        <f t="shared" si="212"/>
        <v>11.66</v>
      </c>
    </row>
    <row r="4524" spans="1:14">
      <c r="A4524" s="33">
        <v>41436</v>
      </c>
      <c r="B4524" s="29">
        <v>3114</v>
      </c>
      <c r="C4524">
        <v>6</v>
      </c>
      <c r="D4524" s="34" t="s">
        <v>171</v>
      </c>
      <c r="E4524" s="34" t="s">
        <v>172</v>
      </c>
      <c r="F4524" s="35">
        <v>55.95</v>
      </c>
      <c r="G4524" s="36">
        <v>0</v>
      </c>
      <c r="H4524" s="35">
        <v>55.95</v>
      </c>
      <c r="I4524" s="35">
        <v>16.059999999999999</v>
      </c>
      <c r="J4524">
        <v>4</v>
      </c>
      <c r="K4524">
        <v>3022</v>
      </c>
      <c r="L4524" s="37">
        <f t="shared" si="210"/>
        <v>223.8</v>
      </c>
      <c r="M4524" s="35">
        <f t="shared" si="211"/>
        <v>0</v>
      </c>
      <c r="N4524" s="35">
        <f t="shared" si="212"/>
        <v>159.56</v>
      </c>
    </row>
    <row r="4525" spans="1:14">
      <c r="A4525" s="33">
        <v>41436</v>
      </c>
      <c r="B4525" s="29">
        <v>3115</v>
      </c>
      <c r="C4525">
        <v>45</v>
      </c>
      <c r="D4525" s="34" t="s">
        <v>173</v>
      </c>
      <c r="E4525" s="34" t="s">
        <v>172</v>
      </c>
      <c r="F4525" s="35">
        <v>38.950000000000003</v>
      </c>
      <c r="G4525" s="36">
        <v>0</v>
      </c>
      <c r="H4525" s="35">
        <v>38.950000000000003</v>
      </c>
      <c r="I4525" s="35">
        <v>22.33</v>
      </c>
      <c r="J4525">
        <v>8</v>
      </c>
      <c r="K4525">
        <v>3030</v>
      </c>
      <c r="L4525" s="37">
        <f t="shared" si="210"/>
        <v>311.60000000000002</v>
      </c>
      <c r="M4525" s="35">
        <f t="shared" si="211"/>
        <v>0</v>
      </c>
      <c r="N4525" s="35">
        <f t="shared" si="212"/>
        <v>132.96000000000004</v>
      </c>
    </row>
    <row r="4526" spans="1:14">
      <c r="A4526" s="33">
        <v>41436</v>
      </c>
      <c r="B4526" s="29">
        <v>3115</v>
      </c>
      <c r="C4526">
        <v>42</v>
      </c>
      <c r="D4526" s="34" t="s">
        <v>173</v>
      </c>
      <c r="E4526" s="34" t="s">
        <v>172</v>
      </c>
      <c r="F4526" s="35">
        <v>35.950000000000003</v>
      </c>
      <c r="G4526" s="36">
        <v>0</v>
      </c>
      <c r="H4526" s="35">
        <v>35.950000000000003</v>
      </c>
      <c r="I4526" s="35">
        <v>20.25</v>
      </c>
      <c r="J4526">
        <v>1</v>
      </c>
      <c r="K4526">
        <v>3030</v>
      </c>
      <c r="L4526" s="37">
        <f t="shared" si="210"/>
        <v>35.950000000000003</v>
      </c>
      <c r="M4526" s="35">
        <f t="shared" si="211"/>
        <v>0</v>
      </c>
      <c r="N4526" s="35">
        <f t="shared" si="212"/>
        <v>15.700000000000003</v>
      </c>
    </row>
    <row r="4527" spans="1:14">
      <c r="A4527" s="33">
        <v>41436</v>
      </c>
      <c r="B4527" s="29">
        <v>3116</v>
      </c>
      <c r="C4527">
        <v>44</v>
      </c>
      <c r="D4527" s="34" t="s">
        <v>171</v>
      </c>
      <c r="E4527" s="34" t="s">
        <v>172</v>
      </c>
      <c r="F4527" s="35">
        <v>38.950000000000003</v>
      </c>
      <c r="G4527" s="36">
        <v>0</v>
      </c>
      <c r="H4527" s="35">
        <v>38.950000000000003</v>
      </c>
      <c r="I4527" s="35">
        <v>24.76</v>
      </c>
      <c r="J4527">
        <v>35</v>
      </c>
      <c r="K4527">
        <v>3018</v>
      </c>
      <c r="L4527" s="37">
        <f t="shared" si="210"/>
        <v>1363.25</v>
      </c>
      <c r="M4527" s="35">
        <f t="shared" si="211"/>
        <v>0</v>
      </c>
      <c r="N4527" s="35">
        <f t="shared" si="212"/>
        <v>496.65000000000003</v>
      </c>
    </row>
    <row r="4528" spans="1:14">
      <c r="A4528" s="33">
        <v>41436</v>
      </c>
      <c r="B4528" s="29">
        <v>3117</v>
      </c>
      <c r="C4528">
        <v>32</v>
      </c>
      <c r="D4528" s="34" t="s">
        <v>173</v>
      </c>
      <c r="E4528" s="34" t="s">
        <v>172</v>
      </c>
      <c r="F4528" s="35">
        <v>22.95</v>
      </c>
      <c r="G4528" s="36">
        <v>0</v>
      </c>
      <c r="H4528" s="35">
        <v>22.95</v>
      </c>
      <c r="I4528" s="35">
        <v>11.78</v>
      </c>
      <c r="J4528">
        <v>23</v>
      </c>
      <c r="K4528">
        <v>3026</v>
      </c>
      <c r="L4528" s="37">
        <f t="shared" si="210"/>
        <v>527.85</v>
      </c>
      <c r="M4528" s="35">
        <f t="shared" si="211"/>
        <v>0</v>
      </c>
      <c r="N4528" s="35">
        <f t="shared" si="212"/>
        <v>256.91000000000003</v>
      </c>
    </row>
    <row r="4529" spans="1:14">
      <c r="A4529" s="33">
        <v>41436</v>
      </c>
      <c r="B4529" s="29">
        <v>3118</v>
      </c>
      <c r="C4529">
        <v>27</v>
      </c>
      <c r="D4529" s="34" t="s">
        <v>171</v>
      </c>
      <c r="E4529" s="34" t="s">
        <v>172</v>
      </c>
      <c r="F4529" s="35">
        <v>4.95</v>
      </c>
      <c r="G4529" s="36">
        <v>0</v>
      </c>
      <c r="H4529" s="35">
        <v>4.95</v>
      </c>
      <c r="I4529" s="35">
        <v>1.82</v>
      </c>
      <c r="J4529">
        <v>9</v>
      </c>
      <c r="K4529">
        <v>3028</v>
      </c>
      <c r="L4529" s="37">
        <f t="shared" si="210"/>
        <v>44.550000000000004</v>
      </c>
      <c r="M4529" s="35">
        <f t="shared" si="211"/>
        <v>0</v>
      </c>
      <c r="N4529" s="35">
        <f t="shared" si="212"/>
        <v>28.169999999999998</v>
      </c>
    </row>
    <row r="4530" spans="1:14">
      <c r="A4530" s="33">
        <v>41436</v>
      </c>
      <c r="B4530" s="29">
        <v>3119</v>
      </c>
      <c r="C4530">
        <v>41</v>
      </c>
      <c r="D4530" s="34" t="s">
        <v>173</v>
      </c>
      <c r="E4530" s="34" t="s">
        <v>172</v>
      </c>
      <c r="F4530" s="35">
        <v>18.95</v>
      </c>
      <c r="G4530" s="36">
        <v>0</v>
      </c>
      <c r="H4530" s="35">
        <v>18.95</v>
      </c>
      <c r="I4530" s="35">
        <v>9.98</v>
      </c>
      <c r="J4530">
        <v>19</v>
      </c>
      <c r="K4530">
        <v>3017</v>
      </c>
      <c r="L4530" s="37">
        <f t="shared" si="210"/>
        <v>360.05</v>
      </c>
      <c r="M4530" s="35">
        <f t="shared" si="211"/>
        <v>0</v>
      </c>
      <c r="N4530" s="35">
        <f t="shared" si="212"/>
        <v>170.42999999999998</v>
      </c>
    </row>
    <row r="4531" spans="1:14">
      <c r="A4531" s="33">
        <v>41436</v>
      </c>
      <c r="B4531" s="29">
        <v>3120</v>
      </c>
      <c r="C4531">
        <v>4</v>
      </c>
      <c r="D4531" s="34" t="s">
        <v>171</v>
      </c>
      <c r="E4531" s="34" t="s">
        <v>172</v>
      </c>
      <c r="F4531" s="35">
        <v>73.95</v>
      </c>
      <c r="G4531" s="36">
        <v>0</v>
      </c>
      <c r="H4531" s="35">
        <v>73.95</v>
      </c>
      <c r="I4531" s="35">
        <v>38.86</v>
      </c>
      <c r="J4531">
        <v>1</v>
      </c>
      <c r="K4531">
        <v>3024</v>
      </c>
      <c r="L4531" s="37">
        <f t="shared" si="210"/>
        <v>73.95</v>
      </c>
      <c r="M4531" s="35">
        <f t="shared" si="211"/>
        <v>0</v>
      </c>
      <c r="N4531" s="35">
        <f t="shared" si="212"/>
        <v>35.090000000000003</v>
      </c>
    </row>
    <row r="4532" spans="1:14">
      <c r="A4532" s="33">
        <v>41436</v>
      </c>
      <c r="B4532" s="29">
        <v>3120</v>
      </c>
      <c r="C4532">
        <v>16</v>
      </c>
      <c r="D4532" s="34" t="s">
        <v>171</v>
      </c>
      <c r="E4532" s="34" t="s">
        <v>172</v>
      </c>
      <c r="F4532" s="35">
        <v>27.95</v>
      </c>
      <c r="G4532" s="36">
        <v>0</v>
      </c>
      <c r="H4532" s="35">
        <v>27.95</v>
      </c>
      <c r="I4532" s="35">
        <v>15.85</v>
      </c>
      <c r="J4532">
        <v>4</v>
      </c>
      <c r="K4532">
        <v>3024</v>
      </c>
      <c r="L4532" s="37">
        <f t="shared" si="210"/>
        <v>111.8</v>
      </c>
      <c r="M4532" s="35">
        <f t="shared" si="211"/>
        <v>0</v>
      </c>
      <c r="N4532" s="35">
        <f t="shared" si="212"/>
        <v>48.4</v>
      </c>
    </row>
    <row r="4533" spans="1:14">
      <c r="A4533" s="33">
        <v>41436</v>
      </c>
      <c r="B4533" s="29">
        <v>3121</v>
      </c>
      <c r="C4533">
        <v>20</v>
      </c>
      <c r="D4533" s="34" t="s">
        <v>173</v>
      </c>
      <c r="E4533" s="34" t="s">
        <v>172</v>
      </c>
      <c r="F4533" s="35">
        <v>16.95</v>
      </c>
      <c r="G4533" s="36">
        <v>0</v>
      </c>
      <c r="H4533" s="35">
        <v>16.95</v>
      </c>
      <c r="I4533" s="35">
        <v>6.76</v>
      </c>
      <c r="J4533">
        <v>13</v>
      </c>
      <c r="K4533">
        <v>3029</v>
      </c>
      <c r="L4533" s="37">
        <f t="shared" si="210"/>
        <v>220.35</v>
      </c>
      <c r="M4533" s="35">
        <f t="shared" si="211"/>
        <v>0</v>
      </c>
      <c r="N4533" s="35">
        <f t="shared" si="212"/>
        <v>132.47</v>
      </c>
    </row>
    <row r="4534" spans="1:14">
      <c r="A4534" s="33">
        <v>41436</v>
      </c>
      <c r="B4534" s="29">
        <v>3122</v>
      </c>
      <c r="C4534">
        <v>39</v>
      </c>
      <c r="D4534" s="34" t="s">
        <v>171</v>
      </c>
      <c r="E4534" s="34" t="s">
        <v>172</v>
      </c>
      <c r="F4534" s="35">
        <v>26.95</v>
      </c>
      <c r="G4534" s="36">
        <v>0</v>
      </c>
      <c r="H4534" s="35">
        <v>26.95</v>
      </c>
      <c r="I4534" s="35">
        <v>12.24</v>
      </c>
      <c r="J4534">
        <v>2</v>
      </c>
      <c r="K4534">
        <v>3019</v>
      </c>
      <c r="L4534" s="37">
        <f t="shared" si="210"/>
        <v>53.9</v>
      </c>
      <c r="M4534" s="35">
        <f t="shared" si="211"/>
        <v>0</v>
      </c>
      <c r="N4534" s="35">
        <f t="shared" si="212"/>
        <v>29.419999999999998</v>
      </c>
    </row>
    <row r="4535" spans="1:14">
      <c r="A4535" s="33">
        <v>41436</v>
      </c>
      <c r="B4535" s="29">
        <v>3123</v>
      </c>
      <c r="C4535">
        <v>19</v>
      </c>
      <c r="D4535" s="34" t="s">
        <v>171</v>
      </c>
      <c r="E4535" s="34" t="s">
        <v>172</v>
      </c>
      <c r="F4535" s="35">
        <v>49.95</v>
      </c>
      <c r="G4535" s="36">
        <v>0</v>
      </c>
      <c r="H4535" s="35">
        <v>49.95</v>
      </c>
      <c r="I4535" s="35">
        <v>24.77</v>
      </c>
      <c r="J4535">
        <v>14</v>
      </c>
      <c r="K4535">
        <v>3024</v>
      </c>
      <c r="L4535" s="37">
        <f t="shared" si="210"/>
        <v>699.30000000000007</v>
      </c>
      <c r="M4535" s="35">
        <f t="shared" si="211"/>
        <v>0</v>
      </c>
      <c r="N4535" s="35">
        <f t="shared" si="212"/>
        <v>352.52000000000004</v>
      </c>
    </row>
    <row r="4536" spans="1:14">
      <c r="A4536" s="33">
        <v>41436</v>
      </c>
      <c r="B4536" s="29">
        <v>3124</v>
      </c>
      <c r="C4536">
        <v>36</v>
      </c>
      <c r="D4536" s="34" t="s">
        <v>173</v>
      </c>
      <c r="E4536" s="34" t="s">
        <v>172</v>
      </c>
      <c r="F4536" s="35">
        <v>26.95</v>
      </c>
      <c r="G4536" s="36">
        <v>0</v>
      </c>
      <c r="H4536" s="35">
        <v>26.95</v>
      </c>
      <c r="I4536" s="35">
        <v>12.53</v>
      </c>
      <c r="J4536">
        <v>4</v>
      </c>
      <c r="K4536">
        <v>3026</v>
      </c>
      <c r="L4536" s="37">
        <f t="shared" si="210"/>
        <v>107.8</v>
      </c>
      <c r="M4536" s="35">
        <f t="shared" si="211"/>
        <v>0</v>
      </c>
      <c r="N4536" s="35">
        <f t="shared" si="212"/>
        <v>57.68</v>
      </c>
    </row>
    <row r="4537" spans="1:14">
      <c r="A4537" s="33">
        <v>41436</v>
      </c>
      <c r="B4537" s="29">
        <v>3125</v>
      </c>
      <c r="C4537">
        <v>33</v>
      </c>
      <c r="D4537" s="34" t="s">
        <v>171</v>
      </c>
      <c r="E4537" s="34" t="s">
        <v>172</v>
      </c>
      <c r="F4537" s="35">
        <v>19.95</v>
      </c>
      <c r="G4537" s="36">
        <v>0</v>
      </c>
      <c r="H4537" s="35">
        <v>19.95</v>
      </c>
      <c r="I4537" s="35">
        <v>9.7799999999999994</v>
      </c>
      <c r="J4537">
        <v>10</v>
      </c>
      <c r="K4537">
        <v>3014</v>
      </c>
      <c r="L4537" s="37">
        <f t="shared" si="210"/>
        <v>199.5</v>
      </c>
      <c r="M4537" s="35">
        <f t="shared" si="211"/>
        <v>0</v>
      </c>
      <c r="N4537" s="35">
        <f t="shared" si="212"/>
        <v>101.7</v>
      </c>
    </row>
    <row r="4538" spans="1:14">
      <c r="A4538" s="33">
        <v>41436</v>
      </c>
      <c r="B4538" s="29">
        <v>3126</v>
      </c>
      <c r="C4538">
        <v>16</v>
      </c>
      <c r="D4538" s="34" t="s">
        <v>173</v>
      </c>
      <c r="E4538" s="34" t="s">
        <v>172</v>
      </c>
      <c r="F4538" s="35">
        <v>27.95</v>
      </c>
      <c r="G4538" s="36">
        <v>0</v>
      </c>
      <c r="H4538" s="35">
        <v>27.95</v>
      </c>
      <c r="I4538" s="35">
        <v>15.85</v>
      </c>
      <c r="J4538">
        <v>1</v>
      </c>
      <c r="K4538">
        <v>3018</v>
      </c>
      <c r="L4538" s="37">
        <f t="shared" si="210"/>
        <v>27.95</v>
      </c>
      <c r="M4538" s="35">
        <f t="shared" si="211"/>
        <v>0</v>
      </c>
      <c r="N4538" s="35">
        <f t="shared" si="212"/>
        <v>12.1</v>
      </c>
    </row>
    <row r="4539" spans="1:14">
      <c r="A4539" s="33">
        <v>41437</v>
      </c>
      <c r="B4539" s="29">
        <v>3127</v>
      </c>
      <c r="C4539">
        <v>13</v>
      </c>
      <c r="D4539" s="34" t="s">
        <v>167</v>
      </c>
      <c r="E4539" s="34" t="s">
        <v>172</v>
      </c>
      <c r="F4539" s="35">
        <v>26.95</v>
      </c>
      <c r="G4539" s="36">
        <v>0</v>
      </c>
      <c r="H4539" s="35">
        <v>26.95</v>
      </c>
      <c r="I4539" s="35">
        <v>13.26</v>
      </c>
      <c r="J4539">
        <v>10</v>
      </c>
      <c r="K4539">
        <v>3017</v>
      </c>
      <c r="L4539" s="37">
        <f t="shared" si="210"/>
        <v>269.5</v>
      </c>
      <c r="M4539" s="35">
        <f t="shared" si="211"/>
        <v>0</v>
      </c>
      <c r="N4539" s="35">
        <f t="shared" si="212"/>
        <v>136.9</v>
      </c>
    </row>
    <row r="4540" spans="1:14">
      <c r="A4540" s="33">
        <v>41437</v>
      </c>
      <c r="B4540" s="29">
        <v>3127</v>
      </c>
      <c r="C4540">
        <v>23</v>
      </c>
      <c r="D4540" s="34" t="s">
        <v>167</v>
      </c>
      <c r="E4540" s="34" t="s">
        <v>172</v>
      </c>
      <c r="F4540" s="35">
        <v>2.95</v>
      </c>
      <c r="G4540" s="36">
        <v>0</v>
      </c>
      <c r="H4540" s="35">
        <v>2.95</v>
      </c>
      <c r="I4540" s="35">
        <v>1.68</v>
      </c>
      <c r="J4540">
        <v>5</v>
      </c>
      <c r="K4540">
        <v>3017</v>
      </c>
      <c r="L4540" s="37">
        <f t="shared" si="210"/>
        <v>14.75</v>
      </c>
      <c r="M4540" s="35">
        <f t="shared" si="211"/>
        <v>0</v>
      </c>
      <c r="N4540" s="35">
        <f t="shared" si="212"/>
        <v>6.3500000000000014</v>
      </c>
    </row>
    <row r="4541" spans="1:14">
      <c r="A4541" s="33">
        <v>41437</v>
      </c>
      <c r="B4541" s="29">
        <v>3127</v>
      </c>
      <c r="C4541">
        <v>7</v>
      </c>
      <c r="D4541" s="34" t="s">
        <v>167</v>
      </c>
      <c r="E4541" s="34" t="s">
        <v>172</v>
      </c>
      <c r="F4541" s="35">
        <v>20.95</v>
      </c>
      <c r="G4541" s="36">
        <v>0</v>
      </c>
      <c r="H4541" s="35">
        <v>20.95</v>
      </c>
      <c r="I4541" s="35">
        <v>10.039999999999999</v>
      </c>
      <c r="J4541">
        <v>4</v>
      </c>
      <c r="K4541">
        <v>3017</v>
      </c>
      <c r="L4541" s="37">
        <f t="shared" si="210"/>
        <v>83.8</v>
      </c>
      <c r="M4541" s="35">
        <f t="shared" si="211"/>
        <v>0</v>
      </c>
      <c r="N4541" s="35">
        <f t="shared" si="212"/>
        <v>43.64</v>
      </c>
    </row>
    <row r="4542" spans="1:14">
      <c r="A4542" s="33">
        <v>41437</v>
      </c>
      <c r="B4542" s="29">
        <v>3127</v>
      </c>
      <c r="C4542">
        <v>26</v>
      </c>
      <c r="D4542" s="34" t="s">
        <v>167</v>
      </c>
      <c r="E4542" s="34" t="s">
        <v>172</v>
      </c>
      <c r="F4542" s="35">
        <v>0.95</v>
      </c>
      <c r="G4542" s="36">
        <v>0</v>
      </c>
      <c r="H4542" s="35">
        <v>0.95</v>
      </c>
      <c r="I4542" s="35">
        <v>0.42</v>
      </c>
      <c r="J4542">
        <v>9</v>
      </c>
      <c r="K4542">
        <v>3017</v>
      </c>
      <c r="L4542" s="37">
        <f t="shared" si="210"/>
        <v>8.5499999999999989</v>
      </c>
      <c r="M4542" s="35">
        <f t="shared" si="211"/>
        <v>0</v>
      </c>
      <c r="N4542" s="35">
        <f t="shared" si="212"/>
        <v>4.7700000000000005</v>
      </c>
    </row>
    <row r="4543" spans="1:14">
      <c r="A4543" s="33">
        <v>41437</v>
      </c>
      <c r="B4543" s="29">
        <v>3127</v>
      </c>
      <c r="C4543">
        <v>21</v>
      </c>
      <c r="D4543" s="34" t="s">
        <v>167</v>
      </c>
      <c r="E4543" s="34" t="s">
        <v>172</v>
      </c>
      <c r="F4543" s="35">
        <v>26.95</v>
      </c>
      <c r="G4543" s="36">
        <v>0</v>
      </c>
      <c r="H4543" s="35">
        <v>26.95</v>
      </c>
      <c r="I4543" s="35">
        <v>12.42</v>
      </c>
      <c r="J4543">
        <v>22</v>
      </c>
      <c r="K4543">
        <v>3017</v>
      </c>
      <c r="L4543" s="37">
        <f t="shared" si="210"/>
        <v>592.9</v>
      </c>
      <c r="M4543" s="35">
        <f t="shared" si="211"/>
        <v>0</v>
      </c>
      <c r="N4543" s="35">
        <f t="shared" si="212"/>
        <v>319.65999999999997</v>
      </c>
    </row>
    <row r="4544" spans="1:14">
      <c r="A4544" s="33">
        <v>41437</v>
      </c>
      <c r="B4544" s="29">
        <v>3127</v>
      </c>
      <c r="C4544">
        <v>34</v>
      </c>
      <c r="D4544" s="34" t="s">
        <v>167</v>
      </c>
      <c r="E4544" s="34" t="s">
        <v>172</v>
      </c>
      <c r="F4544" s="35">
        <v>37.950000000000003</v>
      </c>
      <c r="G4544" s="36">
        <v>0</v>
      </c>
      <c r="H4544" s="35">
        <v>37.950000000000003</v>
      </c>
      <c r="I4544" s="35">
        <v>15.35</v>
      </c>
      <c r="J4544">
        <v>12</v>
      </c>
      <c r="K4544">
        <v>3017</v>
      </c>
      <c r="L4544" s="37">
        <f t="shared" si="210"/>
        <v>455.40000000000003</v>
      </c>
      <c r="M4544" s="35">
        <f t="shared" si="211"/>
        <v>0</v>
      </c>
      <c r="N4544" s="35">
        <f t="shared" si="212"/>
        <v>271.20000000000005</v>
      </c>
    </row>
    <row r="4545" spans="1:14">
      <c r="A4545" s="33">
        <v>41437</v>
      </c>
      <c r="B4545" s="29">
        <v>3128</v>
      </c>
      <c r="C4545">
        <v>41</v>
      </c>
      <c r="D4545" s="34" t="s">
        <v>169</v>
      </c>
      <c r="E4545" s="34" t="s">
        <v>172</v>
      </c>
      <c r="F4545" s="35">
        <v>18.95</v>
      </c>
      <c r="G4545" s="36">
        <v>0</v>
      </c>
      <c r="H4545" s="35">
        <v>18.95</v>
      </c>
      <c r="I4545" s="35">
        <v>9.98</v>
      </c>
      <c r="J4545">
        <v>6</v>
      </c>
      <c r="K4545">
        <v>3019</v>
      </c>
      <c r="L4545" s="37">
        <f t="shared" si="210"/>
        <v>113.69999999999999</v>
      </c>
      <c r="M4545" s="35">
        <f t="shared" si="211"/>
        <v>0</v>
      </c>
      <c r="N4545" s="35">
        <f t="shared" si="212"/>
        <v>53.819999999999993</v>
      </c>
    </row>
    <row r="4546" spans="1:14">
      <c r="A4546" s="33">
        <v>41437</v>
      </c>
      <c r="B4546" s="29">
        <v>3128</v>
      </c>
      <c r="C4546">
        <v>8</v>
      </c>
      <c r="D4546" s="34" t="s">
        <v>169</v>
      </c>
      <c r="E4546" s="34" t="s">
        <v>172</v>
      </c>
      <c r="F4546" s="35">
        <v>7.95</v>
      </c>
      <c r="G4546" s="36">
        <v>0</v>
      </c>
      <c r="H4546" s="35">
        <v>7.95</v>
      </c>
      <c r="I4546" s="35">
        <v>4.53</v>
      </c>
      <c r="J4546">
        <v>35</v>
      </c>
      <c r="K4546">
        <v>3019</v>
      </c>
      <c r="L4546" s="37">
        <f t="shared" si="210"/>
        <v>278.25</v>
      </c>
      <c r="M4546" s="35">
        <f t="shared" si="211"/>
        <v>0</v>
      </c>
      <c r="N4546" s="35">
        <f t="shared" si="212"/>
        <v>119.7</v>
      </c>
    </row>
    <row r="4547" spans="1:14">
      <c r="A4547" s="33">
        <v>41437</v>
      </c>
      <c r="B4547" s="29">
        <v>3129</v>
      </c>
      <c r="C4547">
        <v>11</v>
      </c>
      <c r="D4547" s="34" t="s">
        <v>167</v>
      </c>
      <c r="E4547" s="34" t="s">
        <v>172</v>
      </c>
      <c r="F4547" s="35">
        <v>65.95</v>
      </c>
      <c r="G4547" s="36">
        <v>0</v>
      </c>
      <c r="H4547" s="35">
        <v>65.95</v>
      </c>
      <c r="I4547" s="35">
        <v>37.97</v>
      </c>
      <c r="J4547">
        <v>9</v>
      </c>
      <c r="K4547">
        <v>3023</v>
      </c>
      <c r="L4547" s="37">
        <f t="shared" ref="L4547:L4610" si="213">H4547*J4547</f>
        <v>593.55000000000007</v>
      </c>
      <c r="M4547" s="35">
        <f t="shared" ref="M4547:M4610" si="214">F4547-H4547</f>
        <v>0</v>
      </c>
      <c r="N4547" s="35">
        <f t="shared" ref="N4547:N4610" si="215">(H4547-I4547)*J4547</f>
        <v>251.82000000000005</v>
      </c>
    </row>
    <row r="4548" spans="1:14">
      <c r="A4548" s="33">
        <v>41437</v>
      </c>
      <c r="B4548" s="29">
        <v>3129</v>
      </c>
      <c r="C4548">
        <v>29</v>
      </c>
      <c r="D4548" s="34" t="s">
        <v>167</v>
      </c>
      <c r="E4548" s="34" t="s">
        <v>172</v>
      </c>
      <c r="F4548" s="35">
        <v>40.950000000000003</v>
      </c>
      <c r="G4548" s="36">
        <v>0</v>
      </c>
      <c r="H4548" s="35">
        <v>40.950000000000003</v>
      </c>
      <c r="I4548" s="35">
        <v>15.51</v>
      </c>
      <c r="J4548">
        <v>1</v>
      </c>
      <c r="K4548">
        <v>3023</v>
      </c>
      <c r="L4548" s="37">
        <f t="shared" si="213"/>
        <v>40.950000000000003</v>
      </c>
      <c r="M4548" s="35">
        <f t="shared" si="214"/>
        <v>0</v>
      </c>
      <c r="N4548" s="35">
        <f t="shared" si="215"/>
        <v>25.440000000000005</v>
      </c>
    </row>
    <row r="4549" spans="1:14">
      <c r="A4549" s="33">
        <v>41437</v>
      </c>
      <c r="B4549" s="29">
        <v>3130</v>
      </c>
      <c r="C4549">
        <v>15</v>
      </c>
      <c r="D4549" s="34" t="s">
        <v>169</v>
      </c>
      <c r="E4549" s="34" t="s">
        <v>172</v>
      </c>
      <c r="F4549" s="35">
        <v>28.95</v>
      </c>
      <c r="G4549" s="36">
        <v>0</v>
      </c>
      <c r="H4549" s="35">
        <v>28.95</v>
      </c>
      <c r="I4549" s="35">
        <v>17.53</v>
      </c>
      <c r="J4549">
        <v>23</v>
      </c>
      <c r="K4549">
        <v>3033</v>
      </c>
      <c r="L4549" s="37">
        <f t="shared" si="213"/>
        <v>665.85</v>
      </c>
      <c r="M4549" s="35">
        <f t="shared" si="214"/>
        <v>0</v>
      </c>
      <c r="N4549" s="35">
        <f t="shared" si="215"/>
        <v>262.65999999999997</v>
      </c>
    </row>
    <row r="4550" spans="1:14">
      <c r="A4550" s="33">
        <v>41437</v>
      </c>
      <c r="B4550" s="29">
        <v>3131</v>
      </c>
      <c r="C4550">
        <v>17</v>
      </c>
      <c r="D4550" s="34" t="s">
        <v>169</v>
      </c>
      <c r="E4550" s="34" t="s">
        <v>172</v>
      </c>
      <c r="F4550" s="35">
        <v>49.95</v>
      </c>
      <c r="G4550" s="36">
        <v>0</v>
      </c>
      <c r="H4550" s="35">
        <v>49.95</v>
      </c>
      <c r="I4550" s="35">
        <v>23.93</v>
      </c>
      <c r="J4550">
        <v>33</v>
      </c>
      <c r="K4550">
        <v>3029</v>
      </c>
      <c r="L4550" s="37">
        <f t="shared" si="213"/>
        <v>1648.3500000000001</v>
      </c>
      <c r="M4550" s="35">
        <f t="shared" si="214"/>
        <v>0</v>
      </c>
      <c r="N4550" s="35">
        <f t="shared" si="215"/>
        <v>858.66000000000008</v>
      </c>
    </row>
    <row r="4551" spans="1:14">
      <c r="A4551" s="33">
        <v>41437</v>
      </c>
      <c r="B4551" s="29">
        <v>3131</v>
      </c>
      <c r="C4551">
        <v>22</v>
      </c>
      <c r="D4551" s="34" t="s">
        <v>169</v>
      </c>
      <c r="E4551" s="34" t="s">
        <v>172</v>
      </c>
      <c r="F4551" s="35">
        <v>0.95</v>
      </c>
      <c r="G4551" s="36">
        <v>0</v>
      </c>
      <c r="H4551" s="35">
        <v>0.95</v>
      </c>
      <c r="I4551" s="35">
        <v>0.56999999999999995</v>
      </c>
      <c r="J4551">
        <v>4</v>
      </c>
      <c r="K4551">
        <v>3029</v>
      </c>
      <c r="L4551" s="37">
        <f t="shared" si="213"/>
        <v>3.8</v>
      </c>
      <c r="M4551" s="35">
        <f t="shared" si="214"/>
        <v>0</v>
      </c>
      <c r="N4551" s="35">
        <f t="shared" si="215"/>
        <v>1.52</v>
      </c>
    </row>
    <row r="4552" spans="1:14">
      <c r="A4552" s="33">
        <v>41437</v>
      </c>
      <c r="B4552" s="29">
        <v>3132</v>
      </c>
      <c r="C4552">
        <v>44</v>
      </c>
      <c r="D4552" s="34" t="s">
        <v>167</v>
      </c>
      <c r="E4552" s="34" t="s">
        <v>172</v>
      </c>
      <c r="F4552" s="35">
        <v>38.950000000000003</v>
      </c>
      <c r="G4552" s="36">
        <v>0</v>
      </c>
      <c r="H4552" s="35">
        <v>38.950000000000003</v>
      </c>
      <c r="I4552" s="35">
        <v>24.76</v>
      </c>
      <c r="J4552">
        <v>17</v>
      </c>
      <c r="K4552">
        <v>3012</v>
      </c>
      <c r="L4552" s="37">
        <f t="shared" si="213"/>
        <v>662.15000000000009</v>
      </c>
      <c r="M4552" s="35">
        <f t="shared" si="214"/>
        <v>0</v>
      </c>
      <c r="N4552" s="35">
        <f t="shared" si="215"/>
        <v>241.23000000000002</v>
      </c>
    </row>
    <row r="4553" spans="1:14">
      <c r="A4553" s="33">
        <v>41437</v>
      </c>
      <c r="B4553" s="29">
        <v>3133</v>
      </c>
      <c r="C4553">
        <v>19</v>
      </c>
      <c r="D4553" s="34" t="s">
        <v>169</v>
      </c>
      <c r="E4553" s="34" t="s">
        <v>172</v>
      </c>
      <c r="F4553" s="35">
        <v>49.95</v>
      </c>
      <c r="G4553" s="36">
        <v>0.1</v>
      </c>
      <c r="H4553" s="35">
        <v>44.96</v>
      </c>
      <c r="I4553" s="35">
        <v>24.77</v>
      </c>
      <c r="J4553">
        <v>25</v>
      </c>
      <c r="K4553">
        <v>3015</v>
      </c>
      <c r="L4553" s="37">
        <f t="shared" si="213"/>
        <v>1124</v>
      </c>
      <c r="M4553" s="35">
        <f t="shared" si="214"/>
        <v>4.990000000000002</v>
      </c>
      <c r="N4553" s="35">
        <f t="shared" si="215"/>
        <v>504.75000000000006</v>
      </c>
    </row>
    <row r="4554" spans="1:14">
      <c r="A4554" s="33">
        <v>41437</v>
      </c>
      <c r="B4554" s="29">
        <v>3134</v>
      </c>
      <c r="C4554">
        <v>37</v>
      </c>
      <c r="D4554" s="34" t="s">
        <v>167</v>
      </c>
      <c r="E4554" s="34" t="s">
        <v>172</v>
      </c>
      <c r="F4554" s="35">
        <v>24.95</v>
      </c>
      <c r="G4554" s="36">
        <v>0.1</v>
      </c>
      <c r="H4554" s="35">
        <v>22.46</v>
      </c>
      <c r="I4554" s="35">
        <v>9.3800000000000008</v>
      </c>
      <c r="J4554">
        <v>11</v>
      </c>
      <c r="K4554">
        <v>3022</v>
      </c>
      <c r="L4554" s="37">
        <f t="shared" si="213"/>
        <v>247.06</v>
      </c>
      <c r="M4554" s="35">
        <f t="shared" si="214"/>
        <v>2.4899999999999984</v>
      </c>
      <c r="N4554" s="35">
        <f t="shared" si="215"/>
        <v>143.88</v>
      </c>
    </row>
    <row r="4555" spans="1:14">
      <c r="A4555" s="33">
        <v>41437</v>
      </c>
      <c r="B4555" s="29">
        <v>3135</v>
      </c>
      <c r="C4555">
        <v>33</v>
      </c>
      <c r="D4555" s="34" t="s">
        <v>169</v>
      </c>
      <c r="E4555" s="34" t="s">
        <v>172</v>
      </c>
      <c r="F4555" s="35">
        <v>19.95</v>
      </c>
      <c r="G4555" s="36">
        <v>0</v>
      </c>
      <c r="H4555" s="35">
        <v>19.95</v>
      </c>
      <c r="I4555" s="35">
        <v>9.7799999999999994</v>
      </c>
      <c r="J4555">
        <v>13</v>
      </c>
      <c r="K4555">
        <v>3022</v>
      </c>
      <c r="L4555" s="37">
        <f t="shared" si="213"/>
        <v>259.34999999999997</v>
      </c>
      <c r="M4555" s="35">
        <f t="shared" si="214"/>
        <v>0</v>
      </c>
      <c r="N4555" s="35">
        <f t="shared" si="215"/>
        <v>132.21</v>
      </c>
    </row>
    <row r="4556" spans="1:14">
      <c r="A4556" s="33">
        <v>41437</v>
      </c>
      <c r="B4556" s="29">
        <v>3136</v>
      </c>
      <c r="C4556">
        <v>8</v>
      </c>
      <c r="D4556" s="34" t="s">
        <v>169</v>
      </c>
      <c r="E4556" s="34" t="s">
        <v>172</v>
      </c>
      <c r="F4556" s="35">
        <v>7.95</v>
      </c>
      <c r="G4556" s="36">
        <v>0</v>
      </c>
      <c r="H4556" s="35">
        <v>7.95</v>
      </c>
      <c r="I4556" s="35">
        <v>4.53</v>
      </c>
      <c r="J4556">
        <v>1</v>
      </c>
      <c r="K4556">
        <v>3010</v>
      </c>
      <c r="L4556" s="37">
        <f t="shared" si="213"/>
        <v>7.95</v>
      </c>
      <c r="M4556" s="35">
        <f t="shared" si="214"/>
        <v>0</v>
      </c>
      <c r="N4556" s="35">
        <f t="shared" si="215"/>
        <v>3.42</v>
      </c>
    </row>
    <row r="4557" spans="1:14">
      <c r="A4557" s="33">
        <v>41437</v>
      </c>
      <c r="B4557" s="29">
        <v>3137</v>
      </c>
      <c r="C4557">
        <v>45</v>
      </c>
      <c r="D4557" s="34" t="s">
        <v>167</v>
      </c>
      <c r="E4557" s="34" t="s">
        <v>172</v>
      </c>
      <c r="F4557" s="35">
        <v>38.950000000000003</v>
      </c>
      <c r="G4557" s="36">
        <v>0.1</v>
      </c>
      <c r="H4557" s="35">
        <v>35.06</v>
      </c>
      <c r="I4557" s="35">
        <v>22.33</v>
      </c>
      <c r="J4557">
        <v>6</v>
      </c>
      <c r="K4557">
        <v>3032</v>
      </c>
      <c r="L4557" s="37">
        <f t="shared" si="213"/>
        <v>210.36</v>
      </c>
      <c r="M4557" s="35">
        <f t="shared" si="214"/>
        <v>3.8900000000000006</v>
      </c>
      <c r="N4557" s="35">
        <f t="shared" si="215"/>
        <v>76.380000000000024</v>
      </c>
    </row>
    <row r="4558" spans="1:14">
      <c r="A4558" s="33">
        <v>41437</v>
      </c>
      <c r="B4558" s="29">
        <v>3138</v>
      </c>
      <c r="C4558">
        <v>12</v>
      </c>
      <c r="D4558" s="34" t="s">
        <v>169</v>
      </c>
      <c r="E4558" s="34" t="s">
        <v>172</v>
      </c>
      <c r="F4558" s="35">
        <v>47.95</v>
      </c>
      <c r="G4558" s="36">
        <v>0</v>
      </c>
      <c r="H4558" s="35">
        <v>47.95</v>
      </c>
      <c r="I4558" s="35">
        <v>20.7</v>
      </c>
      <c r="J4558">
        <v>2</v>
      </c>
      <c r="K4558">
        <v>3016</v>
      </c>
      <c r="L4558" s="37">
        <f t="shared" si="213"/>
        <v>95.9</v>
      </c>
      <c r="M4558" s="35">
        <f t="shared" si="214"/>
        <v>0</v>
      </c>
      <c r="N4558" s="35">
        <f t="shared" si="215"/>
        <v>54.500000000000007</v>
      </c>
    </row>
    <row r="4559" spans="1:14">
      <c r="A4559" s="33">
        <v>41437</v>
      </c>
      <c r="B4559" s="29">
        <v>3139</v>
      </c>
      <c r="C4559">
        <v>45</v>
      </c>
      <c r="D4559" s="34" t="s">
        <v>167</v>
      </c>
      <c r="E4559" s="34" t="s">
        <v>172</v>
      </c>
      <c r="F4559" s="35">
        <v>38.950000000000003</v>
      </c>
      <c r="G4559" s="36">
        <v>0</v>
      </c>
      <c r="H4559" s="35">
        <v>38.950000000000003</v>
      </c>
      <c r="I4559" s="35">
        <v>22.33</v>
      </c>
      <c r="J4559">
        <v>1</v>
      </c>
      <c r="K4559">
        <v>3015</v>
      </c>
      <c r="L4559" s="37">
        <f t="shared" si="213"/>
        <v>38.950000000000003</v>
      </c>
      <c r="M4559" s="35">
        <f t="shared" si="214"/>
        <v>0</v>
      </c>
      <c r="N4559" s="35">
        <f t="shared" si="215"/>
        <v>16.620000000000005</v>
      </c>
    </row>
    <row r="4560" spans="1:14">
      <c r="A4560" s="33">
        <v>41437</v>
      </c>
      <c r="B4560" s="29">
        <v>3140</v>
      </c>
      <c r="C4560">
        <v>1</v>
      </c>
      <c r="D4560" s="34" t="s">
        <v>167</v>
      </c>
      <c r="E4560" s="34" t="s">
        <v>172</v>
      </c>
      <c r="F4560" s="35">
        <v>43.95</v>
      </c>
      <c r="G4560" s="36">
        <v>0.1</v>
      </c>
      <c r="H4560" s="35">
        <v>39.56</v>
      </c>
      <c r="I4560" s="35">
        <v>25.6</v>
      </c>
      <c r="J4560">
        <v>8</v>
      </c>
      <c r="K4560">
        <v>3029</v>
      </c>
      <c r="L4560" s="37">
        <f t="shared" si="213"/>
        <v>316.48</v>
      </c>
      <c r="M4560" s="35">
        <f t="shared" si="214"/>
        <v>4.3900000000000006</v>
      </c>
      <c r="N4560" s="35">
        <f t="shared" si="215"/>
        <v>111.68</v>
      </c>
    </row>
    <row r="4561" spans="1:14">
      <c r="A4561" s="33">
        <v>41437</v>
      </c>
      <c r="B4561" s="29">
        <v>3140</v>
      </c>
      <c r="C4561">
        <v>43</v>
      </c>
      <c r="D4561" s="34" t="s">
        <v>167</v>
      </c>
      <c r="E4561" s="34" t="s">
        <v>172</v>
      </c>
      <c r="F4561" s="35">
        <v>11.95</v>
      </c>
      <c r="G4561" s="36">
        <v>0</v>
      </c>
      <c r="H4561" s="35">
        <v>11.95</v>
      </c>
      <c r="I4561" s="35">
        <v>3.32</v>
      </c>
      <c r="J4561">
        <v>10</v>
      </c>
      <c r="K4561">
        <v>3029</v>
      </c>
      <c r="L4561" s="37">
        <f t="shared" si="213"/>
        <v>119.5</v>
      </c>
      <c r="M4561" s="35">
        <f t="shared" si="214"/>
        <v>0</v>
      </c>
      <c r="N4561" s="35">
        <f t="shared" si="215"/>
        <v>86.299999999999983</v>
      </c>
    </row>
    <row r="4562" spans="1:14">
      <c r="A4562" s="33">
        <v>41437</v>
      </c>
      <c r="B4562" s="29">
        <v>3141</v>
      </c>
      <c r="C4562">
        <v>41</v>
      </c>
      <c r="D4562" s="34" t="s">
        <v>169</v>
      </c>
      <c r="E4562" s="34" t="s">
        <v>172</v>
      </c>
      <c r="F4562" s="35">
        <v>18.95</v>
      </c>
      <c r="G4562" s="36">
        <v>0</v>
      </c>
      <c r="H4562" s="35">
        <v>18.95</v>
      </c>
      <c r="I4562" s="35">
        <v>9.98</v>
      </c>
      <c r="J4562">
        <v>22</v>
      </c>
      <c r="K4562">
        <v>3010</v>
      </c>
      <c r="L4562" s="37">
        <f t="shared" si="213"/>
        <v>416.9</v>
      </c>
      <c r="M4562" s="35">
        <f t="shared" si="214"/>
        <v>0</v>
      </c>
      <c r="N4562" s="35">
        <f t="shared" si="215"/>
        <v>197.33999999999997</v>
      </c>
    </row>
    <row r="4563" spans="1:14">
      <c r="A4563" s="33">
        <v>41437</v>
      </c>
      <c r="B4563" s="29">
        <v>3141</v>
      </c>
      <c r="C4563">
        <v>43</v>
      </c>
      <c r="D4563" s="34" t="s">
        <v>169</v>
      </c>
      <c r="E4563" s="34" t="s">
        <v>172</v>
      </c>
      <c r="F4563" s="35">
        <v>11.95</v>
      </c>
      <c r="G4563" s="36">
        <v>0.1</v>
      </c>
      <c r="H4563" s="35">
        <v>10.76</v>
      </c>
      <c r="I4563" s="35">
        <v>3.32</v>
      </c>
      <c r="J4563">
        <v>10</v>
      </c>
      <c r="K4563">
        <v>3010</v>
      </c>
      <c r="L4563" s="37">
        <f t="shared" si="213"/>
        <v>107.6</v>
      </c>
      <c r="M4563" s="35">
        <f t="shared" si="214"/>
        <v>1.1899999999999995</v>
      </c>
      <c r="N4563" s="35">
        <f t="shared" si="215"/>
        <v>74.399999999999991</v>
      </c>
    </row>
    <row r="4564" spans="1:14">
      <c r="A4564" s="33">
        <v>41437</v>
      </c>
      <c r="B4564" s="29">
        <v>3141</v>
      </c>
      <c r="C4564">
        <v>43</v>
      </c>
      <c r="D4564" s="34" t="s">
        <v>169</v>
      </c>
      <c r="E4564" s="34" t="s">
        <v>172</v>
      </c>
      <c r="F4564" s="35">
        <v>11.95</v>
      </c>
      <c r="G4564" s="36">
        <v>0</v>
      </c>
      <c r="H4564" s="35">
        <v>11.95</v>
      </c>
      <c r="I4564" s="35">
        <v>3.32</v>
      </c>
      <c r="J4564">
        <v>1</v>
      </c>
      <c r="K4564">
        <v>3010</v>
      </c>
      <c r="L4564" s="37">
        <f t="shared" si="213"/>
        <v>11.95</v>
      </c>
      <c r="M4564" s="35">
        <f t="shared" si="214"/>
        <v>0</v>
      </c>
      <c r="N4564" s="35">
        <f t="shared" si="215"/>
        <v>8.629999999999999</v>
      </c>
    </row>
    <row r="4565" spans="1:14">
      <c r="A4565" s="33">
        <v>41437</v>
      </c>
      <c r="B4565" s="29">
        <v>3142</v>
      </c>
      <c r="C4565">
        <v>17</v>
      </c>
      <c r="D4565" s="34" t="s">
        <v>169</v>
      </c>
      <c r="E4565" s="34" t="s">
        <v>172</v>
      </c>
      <c r="F4565" s="35">
        <v>49.95</v>
      </c>
      <c r="G4565" s="36">
        <v>0.1</v>
      </c>
      <c r="H4565" s="35">
        <v>44.96</v>
      </c>
      <c r="I4565" s="35">
        <v>23.93</v>
      </c>
      <c r="J4565">
        <v>1</v>
      </c>
      <c r="K4565">
        <v>3025</v>
      </c>
      <c r="L4565" s="37">
        <f t="shared" si="213"/>
        <v>44.96</v>
      </c>
      <c r="M4565" s="35">
        <f t="shared" si="214"/>
        <v>4.990000000000002</v>
      </c>
      <c r="N4565" s="35">
        <f t="shared" si="215"/>
        <v>21.03</v>
      </c>
    </row>
    <row r="4566" spans="1:14">
      <c r="A4566" s="33">
        <v>41437</v>
      </c>
      <c r="B4566" s="29">
        <v>3143</v>
      </c>
      <c r="C4566">
        <v>24</v>
      </c>
      <c r="D4566" s="34" t="s">
        <v>167</v>
      </c>
      <c r="E4566" s="34" t="s">
        <v>172</v>
      </c>
      <c r="F4566" s="35">
        <v>27.95</v>
      </c>
      <c r="G4566" s="36">
        <v>0</v>
      </c>
      <c r="H4566" s="35">
        <v>27.95</v>
      </c>
      <c r="I4566" s="35">
        <v>16.8</v>
      </c>
      <c r="J4566">
        <v>1</v>
      </c>
      <c r="K4566">
        <v>3029</v>
      </c>
      <c r="L4566" s="37">
        <f t="shared" si="213"/>
        <v>27.95</v>
      </c>
      <c r="M4566" s="35">
        <f t="shared" si="214"/>
        <v>0</v>
      </c>
      <c r="N4566" s="35">
        <f t="shared" si="215"/>
        <v>11.149999999999999</v>
      </c>
    </row>
    <row r="4567" spans="1:14">
      <c r="A4567" s="33">
        <v>41437</v>
      </c>
      <c r="B4567" s="29">
        <v>3143</v>
      </c>
      <c r="C4567">
        <v>43</v>
      </c>
      <c r="D4567" s="34" t="s">
        <v>167</v>
      </c>
      <c r="E4567" s="34" t="s">
        <v>172</v>
      </c>
      <c r="F4567" s="35">
        <v>11.95</v>
      </c>
      <c r="G4567" s="36">
        <v>0.1</v>
      </c>
      <c r="H4567" s="35">
        <v>10.76</v>
      </c>
      <c r="I4567" s="35">
        <v>3.32</v>
      </c>
      <c r="J4567">
        <v>3</v>
      </c>
      <c r="K4567">
        <v>3029</v>
      </c>
      <c r="L4567" s="37">
        <f t="shared" si="213"/>
        <v>32.28</v>
      </c>
      <c r="M4567" s="35">
        <f t="shared" si="214"/>
        <v>1.1899999999999995</v>
      </c>
      <c r="N4567" s="35">
        <f t="shared" si="215"/>
        <v>22.32</v>
      </c>
    </row>
    <row r="4568" spans="1:14">
      <c r="A4568" s="33">
        <v>41437</v>
      </c>
      <c r="B4568" s="29">
        <v>3144</v>
      </c>
      <c r="C4568">
        <v>43</v>
      </c>
      <c r="D4568" s="34" t="s">
        <v>167</v>
      </c>
      <c r="E4568" s="34" t="s">
        <v>172</v>
      </c>
      <c r="F4568" s="35">
        <v>11.95</v>
      </c>
      <c r="G4568" s="36">
        <v>0</v>
      </c>
      <c r="H4568" s="35">
        <v>11.95</v>
      </c>
      <c r="I4568" s="35">
        <v>3.32</v>
      </c>
      <c r="J4568">
        <v>3</v>
      </c>
      <c r="K4568">
        <v>3027</v>
      </c>
      <c r="L4568" s="37">
        <f t="shared" si="213"/>
        <v>35.849999999999994</v>
      </c>
      <c r="M4568" s="35">
        <f t="shared" si="214"/>
        <v>0</v>
      </c>
      <c r="N4568" s="35">
        <f t="shared" si="215"/>
        <v>25.889999999999997</v>
      </c>
    </row>
    <row r="4569" spans="1:14">
      <c r="A4569" s="33">
        <v>41437</v>
      </c>
      <c r="B4569" s="29">
        <v>3145</v>
      </c>
      <c r="C4569">
        <v>8</v>
      </c>
      <c r="D4569" s="34" t="s">
        <v>169</v>
      </c>
      <c r="E4569" s="34" t="s">
        <v>172</v>
      </c>
      <c r="F4569" s="35">
        <v>7.95</v>
      </c>
      <c r="G4569" s="36">
        <v>0</v>
      </c>
      <c r="H4569" s="35">
        <v>7.95</v>
      </c>
      <c r="I4569" s="35">
        <v>4.53</v>
      </c>
      <c r="J4569">
        <v>1</v>
      </c>
      <c r="K4569">
        <v>3014</v>
      </c>
      <c r="L4569" s="37">
        <f t="shared" si="213"/>
        <v>7.95</v>
      </c>
      <c r="M4569" s="35">
        <f t="shared" si="214"/>
        <v>0</v>
      </c>
      <c r="N4569" s="35">
        <f t="shared" si="215"/>
        <v>3.42</v>
      </c>
    </row>
    <row r="4570" spans="1:14">
      <c r="A4570" s="33">
        <v>41437</v>
      </c>
      <c r="B4570" s="29">
        <v>3146</v>
      </c>
      <c r="C4570">
        <v>26</v>
      </c>
      <c r="D4570" s="34" t="s">
        <v>167</v>
      </c>
      <c r="E4570" s="34" t="s">
        <v>172</v>
      </c>
      <c r="F4570" s="35">
        <v>0.95</v>
      </c>
      <c r="G4570" s="36">
        <v>0</v>
      </c>
      <c r="H4570" s="35">
        <v>0.95</v>
      </c>
      <c r="I4570" s="35">
        <v>0.42</v>
      </c>
      <c r="J4570">
        <v>9</v>
      </c>
      <c r="K4570">
        <v>3017</v>
      </c>
      <c r="L4570" s="37">
        <f t="shared" si="213"/>
        <v>8.5499999999999989</v>
      </c>
      <c r="M4570" s="35">
        <f t="shared" si="214"/>
        <v>0</v>
      </c>
      <c r="N4570" s="35">
        <f t="shared" si="215"/>
        <v>4.7700000000000005</v>
      </c>
    </row>
    <row r="4571" spans="1:14">
      <c r="A4571" s="33">
        <v>41437</v>
      </c>
      <c r="B4571" s="29">
        <v>3147</v>
      </c>
      <c r="C4571">
        <v>20</v>
      </c>
      <c r="D4571" s="34" t="s">
        <v>169</v>
      </c>
      <c r="E4571" s="34" t="s">
        <v>172</v>
      </c>
      <c r="F4571" s="35">
        <v>16.95</v>
      </c>
      <c r="G4571" s="36">
        <v>0</v>
      </c>
      <c r="H4571" s="35">
        <v>16.95</v>
      </c>
      <c r="I4571" s="35">
        <v>6.76</v>
      </c>
      <c r="J4571">
        <v>9</v>
      </c>
      <c r="K4571">
        <v>3028</v>
      </c>
      <c r="L4571" s="37">
        <f t="shared" si="213"/>
        <v>152.54999999999998</v>
      </c>
      <c r="M4571" s="35">
        <f t="shared" si="214"/>
        <v>0</v>
      </c>
      <c r="N4571" s="35">
        <f t="shared" si="215"/>
        <v>91.71</v>
      </c>
    </row>
    <row r="4572" spans="1:14">
      <c r="A4572" s="33">
        <v>41437</v>
      </c>
      <c r="B4572" s="29">
        <v>3148</v>
      </c>
      <c r="C4572">
        <v>29</v>
      </c>
      <c r="D4572" s="34" t="s">
        <v>167</v>
      </c>
      <c r="E4572" s="34" t="s">
        <v>172</v>
      </c>
      <c r="F4572" s="35">
        <v>40.950000000000003</v>
      </c>
      <c r="G4572" s="36">
        <v>0</v>
      </c>
      <c r="H4572" s="35">
        <v>40.950000000000003</v>
      </c>
      <c r="I4572" s="35">
        <v>15.51</v>
      </c>
      <c r="J4572">
        <v>3</v>
      </c>
      <c r="K4572">
        <v>3022</v>
      </c>
      <c r="L4572" s="37">
        <f t="shared" si="213"/>
        <v>122.85000000000001</v>
      </c>
      <c r="M4572" s="35">
        <f t="shared" si="214"/>
        <v>0</v>
      </c>
      <c r="N4572" s="35">
        <f t="shared" si="215"/>
        <v>76.320000000000022</v>
      </c>
    </row>
    <row r="4573" spans="1:14">
      <c r="A4573" s="33">
        <v>41437</v>
      </c>
      <c r="B4573" s="29">
        <v>3148</v>
      </c>
      <c r="C4573">
        <v>8</v>
      </c>
      <c r="D4573" s="34" t="s">
        <v>167</v>
      </c>
      <c r="E4573" s="34" t="s">
        <v>172</v>
      </c>
      <c r="F4573" s="35">
        <v>7.95</v>
      </c>
      <c r="G4573" s="36">
        <v>0</v>
      </c>
      <c r="H4573" s="35">
        <v>7.95</v>
      </c>
      <c r="I4573" s="35">
        <v>4.53</v>
      </c>
      <c r="J4573">
        <v>33</v>
      </c>
      <c r="K4573">
        <v>3022</v>
      </c>
      <c r="L4573" s="37">
        <f t="shared" si="213"/>
        <v>262.35000000000002</v>
      </c>
      <c r="M4573" s="35">
        <f t="shared" si="214"/>
        <v>0</v>
      </c>
      <c r="N4573" s="35">
        <f t="shared" si="215"/>
        <v>112.86</v>
      </c>
    </row>
    <row r="4574" spans="1:14">
      <c r="A4574" s="33">
        <v>41437</v>
      </c>
      <c r="B4574" s="29">
        <v>3148</v>
      </c>
      <c r="C4574">
        <v>31</v>
      </c>
      <c r="D4574" s="34" t="s">
        <v>167</v>
      </c>
      <c r="E4574" s="34" t="s">
        <v>172</v>
      </c>
      <c r="F4574" s="35">
        <v>0.95</v>
      </c>
      <c r="G4574" s="36">
        <v>0</v>
      </c>
      <c r="H4574" s="35">
        <v>0.95</v>
      </c>
      <c r="I4574" s="35">
        <v>0.34</v>
      </c>
      <c r="J4574">
        <v>9</v>
      </c>
      <c r="K4574">
        <v>3022</v>
      </c>
      <c r="L4574" s="37">
        <f t="shared" si="213"/>
        <v>8.5499999999999989</v>
      </c>
      <c r="M4574" s="35">
        <f t="shared" si="214"/>
        <v>0</v>
      </c>
      <c r="N4574" s="35">
        <f t="shared" si="215"/>
        <v>5.4899999999999984</v>
      </c>
    </row>
    <row r="4575" spans="1:14">
      <c r="A4575" s="33">
        <v>41437</v>
      </c>
      <c r="B4575" s="29">
        <v>3149</v>
      </c>
      <c r="C4575">
        <v>31</v>
      </c>
      <c r="D4575" s="34" t="s">
        <v>169</v>
      </c>
      <c r="E4575" s="34" t="s">
        <v>172</v>
      </c>
      <c r="F4575" s="35">
        <v>0.95</v>
      </c>
      <c r="G4575" s="36">
        <v>0.2</v>
      </c>
      <c r="H4575" s="35">
        <v>0.76</v>
      </c>
      <c r="I4575" s="35">
        <v>0.34</v>
      </c>
      <c r="J4575">
        <v>24</v>
      </c>
      <c r="K4575">
        <v>3011</v>
      </c>
      <c r="L4575" s="37">
        <f t="shared" si="213"/>
        <v>18.240000000000002</v>
      </c>
      <c r="M4575" s="35">
        <f t="shared" si="214"/>
        <v>0.18999999999999995</v>
      </c>
      <c r="N4575" s="35">
        <f t="shared" si="215"/>
        <v>10.08</v>
      </c>
    </row>
    <row r="4576" spans="1:14">
      <c r="A4576" s="33">
        <v>41437</v>
      </c>
      <c r="B4576" s="29">
        <v>3150</v>
      </c>
      <c r="C4576">
        <v>43</v>
      </c>
      <c r="D4576" s="34" t="s">
        <v>167</v>
      </c>
      <c r="E4576" s="34" t="s">
        <v>172</v>
      </c>
      <c r="F4576" s="35">
        <v>11.95</v>
      </c>
      <c r="G4576" s="36">
        <v>0</v>
      </c>
      <c r="H4576" s="35">
        <v>11.95</v>
      </c>
      <c r="I4576" s="35">
        <v>3.32</v>
      </c>
      <c r="J4576">
        <v>10</v>
      </c>
      <c r="K4576">
        <v>3027</v>
      </c>
      <c r="L4576" s="37">
        <f t="shared" si="213"/>
        <v>119.5</v>
      </c>
      <c r="M4576" s="35">
        <f t="shared" si="214"/>
        <v>0</v>
      </c>
      <c r="N4576" s="35">
        <f t="shared" si="215"/>
        <v>86.299999999999983</v>
      </c>
    </row>
    <row r="4577" spans="1:14">
      <c r="A4577" s="33">
        <v>41437</v>
      </c>
      <c r="B4577" s="29">
        <v>3150</v>
      </c>
      <c r="C4577">
        <v>12</v>
      </c>
      <c r="D4577" s="34" t="s">
        <v>167</v>
      </c>
      <c r="E4577" s="34" t="s">
        <v>172</v>
      </c>
      <c r="F4577" s="35">
        <v>47.95</v>
      </c>
      <c r="G4577" s="36">
        <v>0</v>
      </c>
      <c r="H4577" s="35">
        <v>47.95</v>
      </c>
      <c r="I4577" s="35">
        <v>20.7</v>
      </c>
      <c r="J4577">
        <v>4</v>
      </c>
      <c r="K4577">
        <v>3027</v>
      </c>
      <c r="L4577" s="37">
        <f t="shared" si="213"/>
        <v>191.8</v>
      </c>
      <c r="M4577" s="35">
        <f t="shared" si="214"/>
        <v>0</v>
      </c>
      <c r="N4577" s="35">
        <f t="shared" si="215"/>
        <v>109.00000000000001</v>
      </c>
    </row>
    <row r="4578" spans="1:14">
      <c r="A4578" s="33">
        <v>41437</v>
      </c>
      <c r="B4578" s="29">
        <v>3150</v>
      </c>
      <c r="C4578">
        <v>5</v>
      </c>
      <c r="D4578" s="34" t="s">
        <v>167</v>
      </c>
      <c r="E4578" s="34" t="s">
        <v>172</v>
      </c>
      <c r="F4578" s="35">
        <v>24.95</v>
      </c>
      <c r="G4578" s="36">
        <v>0</v>
      </c>
      <c r="H4578" s="35">
        <v>24.95</v>
      </c>
      <c r="I4578" s="35">
        <v>12.27</v>
      </c>
      <c r="J4578">
        <v>2</v>
      </c>
      <c r="K4578">
        <v>3027</v>
      </c>
      <c r="L4578" s="37">
        <f t="shared" si="213"/>
        <v>49.9</v>
      </c>
      <c r="M4578" s="35">
        <f t="shared" si="214"/>
        <v>0</v>
      </c>
      <c r="N4578" s="35">
        <f t="shared" si="215"/>
        <v>25.36</v>
      </c>
    </row>
    <row r="4579" spans="1:14">
      <c r="A4579" s="33">
        <v>41437</v>
      </c>
      <c r="B4579" s="29">
        <v>3151</v>
      </c>
      <c r="C4579">
        <v>33</v>
      </c>
      <c r="D4579" s="34" t="s">
        <v>169</v>
      </c>
      <c r="E4579" s="34" t="s">
        <v>172</v>
      </c>
      <c r="F4579" s="35">
        <v>19.95</v>
      </c>
      <c r="G4579" s="36">
        <v>0</v>
      </c>
      <c r="H4579" s="35">
        <v>19.95</v>
      </c>
      <c r="I4579" s="35">
        <v>9.7799999999999994</v>
      </c>
      <c r="J4579">
        <v>16</v>
      </c>
      <c r="K4579">
        <v>3028</v>
      </c>
      <c r="L4579" s="37">
        <f t="shared" si="213"/>
        <v>319.2</v>
      </c>
      <c r="M4579" s="35">
        <f t="shared" si="214"/>
        <v>0</v>
      </c>
      <c r="N4579" s="35">
        <f t="shared" si="215"/>
        <v>162.72</v>
      </c>
    </row>
    <row r="4580" spans="1:14">
      <c r="A4580" s="33">
        <v>41437</v>
      </c>
      <c r="B4580" s="29">
        <v>3152</v>
      </c>
      <c r="C4580">
        <v>46</v>
      </c>
      <c r="D4580" s="34" t="s">
        <v>167</v>
      </c>
      <c r="E4580" s="34" t="s">
        <v>172</v>
      </c>
      <c r="F4580" s="35">
        <v>55.95</v>
      </c>
      <c r="G4580" s="36">
        <v>0</v>
      </c>
      <c r="H4580" s="35">
        <v>55.95</v>
      </c>
      <c r="I4580" s="35">
        <v>32.47</v>
      </c>
      <c r="J4580">
        <v>1</v>
      </c>
      <c r="K4580">
        <v>3014</v>
      </c>
      <c r="L4580" s="37">
        <f t="shared" si="213"/>
        <v>55.95</v>
      </c>
      <c r="M4580" s="35">
        <f t="shared" si="214"/>
        <v>0</v>
      </c>
      <c r="N4580" s="35">
        <f t="shared" si="215"/>
        <v>23.480000000000004</v>
      </c>
    </row>
    <row r="4581" spans="1:14">
      <c r="A4581" s="33">
        <v>41437</v>
      </c>
      <c r="B4581" s="29">
        <v>3152</v>
      </c>
      <c r="C4581">
        <v>12</v>
      </c>
      <c r="D4581" s="34" t="s">
        <v>167</v>
      </c>
      <c r="E4581" s="34" t="s">
        <v>172</v>
      </c>
      <c r="F4581" s="35">
        <v>47.95</v>
      </c>
      <c r="G4581" s="36">
        <v>0</v>
      </c>
      <c r="H4581" s="35">
        <v>47.95</v>
      </c>
      <c r="I4581" s="35">
        <v>20.7</v>
      </c>
      <c r="J4581">
        <v>1</v>
      </c>
      <c r="K4581">
        <v>3014</v>
      </c>
      <c r="L4581" s="37">
        <f t="shared" si="213"/>
        <v>47.95</v>
      </c>
      <c r="M4581" s="35">
        <f t="shared" si="214"/>
        <v>0</v>
      </c>
      <c r="N4581" s="35">
        <f t="shared" si="215"/>
        <v>27.250000000000004</v>
      </c>
    </row>
    <row r="4582" spans="1:14">
      <c r="A4582" s="33">
        <v>41437</v>
      </c>
      <c r="B4582" s="29">
        <v>3153</v>
      </c>
      <c r="C4582">
        <v>6</v>
      </c>
      <c r="D4582" s="34" t="s">
        <v>169</v>
      </c>
      <c r="E4582" s="34" t="s">
        <v>172</v>
      </c>
      <c r="F4582" s="35">
        <v>55.95</v>
      </c>
      <c r="G4582" s="36">
        <v>0</v>
      </c>
      <c r="H4582" s="35">
        <v>55.95</v>
      </c>
      <c r="I4582" s="35">
        <v>16.059999999999999</v>
      </c>
      <c r="J4582">
        <v>26</v>
      </c>
      <c r="K4582">
        <v>3011</v>
      </c>
      <c r="L4582" s="37">
        <f t="shared" si="213"/>
        <v>1454.7</v>
      </c>
      <c r="M4582" s="35">
        <f t="shared" si="214"/>
        <v>0</v>
      </c>
      <c r="N4582" s="35">
        <f t="shared" si="215"/>
        <v>1037.1400000000001</v>
      </c>
    </row>
    <row r="4583" spans="1:14">
      <c r="A4583" s="33">
        <v>41437</v>
      </c>
      <c r="B4583" s="29">
        <v>3153</v>
      </c>
      <c r="C4583">
        <v>26</v>
      </c>
      <c r="D4583" s="34" t="s">
        <v>169</v>
      </c>
      <c r="E4583" s="34" t="s">
        <v>172</v>
      </c>
      <c r="F4583" s="35">
        <v>0.95</v>
      </c>
      <c r="G4583" s="36">
        <v>0</v>
      </c>
      <c r="H4583" s="35">
        <v>0.95</v>
      </c>
      <c r="I4583" s="35">
        <v>0.42</v>
      </c>
      <c r="J4583">
        <v>16</v>
      </c>
      <c r="K4583">
        <v>3011</v>
      </c>
      <c r="L4583" s="37">
        <f t="shared" si="213"/>
        <v>15.2</v>
      </c>
      <c r="M4583" s="35">
        <f t="shared" si="214"/>
        <v>0</v>
      </c>
      <c r="N4583" s="35">
        <f t="shared" si="215"/>
        <v>8.48</v>
      </c>
    </row>
    <row r="4584" spans="1:14">
      <c r="A4584" s="33">
        <v>41437</v>
      </c>
      <c r="B4584" s="29">
        <v>3153</v>
      </c>
      <c r="C4584">
        <v>6</v>
      </c>
      <c r="D4584" s="34" t="s">
        <v>169</v>
      </c>
      <c r="E4584" s="34" t="s">
        <v>172</v>
      </c>
      <c r="F4584" s="35">
        <v>55.95</v>
      </c>
      <c r="G4584" s="36">
        <v>0</v>
      </c>
      <c r="H4584" s="35">
        <v>55.95</v>
      </c>
      <c r="I4584" s="35">
        <v>16.059999999999999</v>
      </c>
      <c r="J4584">
        <v>2</v>
      </c>
      <c r="K4584">
        <v>3011</v>
      </c>
      <c r="L4584" s="37">
        <f t="shared" si="213"/>
        <v>111.9</v>
      </c>
      <c r="M4584" s="35">
        <f t="shared" si="214"/>
        <v>0</v>
      </c>
      <c r="N4584" s="35">
        <f t="shared" si="215"/>
        <v>79.78</v>
      </c>
    </row>
    <row r="4585" spans="1:14">
      <c r="A4585" s="33">
        <v>41437</v>
      </c>
      <c r="B4585" s="29">
        <v>3154</v>
      </c>
      <c r="C4585">
        <v>11</v>
      </c>
      <c r="D4585" s="34" t="s">
        <v>167</v>
      </c>
      <c r="E4585" s="34" t="s">
        <v>172</v>
      </c>
      <c r="F4585" s="35">
        <v>65.95</v>
      </c>
      <c r="G4585" s="36">
        <v>0</v>
      </c>
      <c r="H4585" s="35">
        <v>65.95</v>
      </c>
      <c r="I4585" s="35">
        <v>37.97</v>
      </c>
      <c r="J4585">
        <v>23</v>
      </c>
      <c r="K4585">
        <v>3030</v>
      </c>
      <c r="L4585" s="37">
        <f t="shared" si="213"/>
        <v>1516.8500000000001</v>
      </c>
      <c r="M4585" s="35">
        <f t="shared" si="214"/>
        <v>0</v>
      </c>
      <c r="N4585" s="35">
        <f t="shared" si="215"/>
        <v>643.54000000000008</v>
      </c>
    </row>
    <row r="4586" spans="1:14">
      <c r="A4586" s="33">
        <v>41437</v>
      </c>
      <c r="B4586" s="29">
        <v>3155</v>
      </c>
      <c r="C4586">
        <v>6</v>
      </c>
      <c r="D4586" s="34" t="s">
        <v>167</v>
      </c>
      <c r="E4586" s="34" t="s">
        <v>172</v>
      </c>
      <c r="F4586" s="35">
        <v>55.95</v>
      </c>
      <c r="G4586" s="36">
        <v>0</v>
      </c>
      <c r="H4586" s="35">
        <v>55.95</v>
      </c>
      <c r="I4586" s="35">
        <v>16.059999999999999</v>
      </c>
      <c r="J4586">
        <v>13</v>
      </c>
      <c r="K4586">
        <v>3026</v>
      </c>
      <c r="L4586" s="37">
        <f t="shared" si="213"/>
        <v>727.35</v>
      </c>
      <c r="M4586" s="35">
        <f t="shared" si="214"/>
        <v>0</v>
      </c>
      <c r="N4586" s="35">
        <f t="shared" si="215"/>
        <v>518.57000000000005</v>
      </c>
    </row>
    <row r="4587" spans="1:14">
      <c r="A4587" s="33">
        <v>41437</v>
      </c>
      <c r="B4587" s="29">
        <v>3156</v>
      </c>
      <c r="C4587">
        <v>22</v>
      </c>
      <c r="D4587" s="34" t="s">
        <v>169</v>
      </c>
      <c r="E4587" s="34" t="s">
        <v>172</v>
      </c>
      <c r="F4587" s="35">
        <v>0.95</v>
      </c>
      <c r="G4587" s="36">
        <v>0</v>
      </c>
      <c r="H4587" s="35">
        <v>0.95</v>
      </c>
      <c r="I4587" s="35">
        <v>0.56999999999999995</v>
      </c>
      <c r="J4587">
        <v>4</v>
      </c>
      <c r="K4587">
        <v>3031</v>
      </c>
      <c r="L4587" s="37">
        <f t="shared" si="213"/>
        <v>3.8</v>
      </c>
      <c r="M4587" s="35">
        <f t="shared" si="214"/>
        <v>0</v>
      </c>
      <c r="N4587" s="35">
        <f t="shared" si="215"/>
        <v>1.52</v>
      </c>
    </row>
    <row r="4588" spans="1:14">
      <c r="A4588" s="33">
        <v>41437</v>
      </c>
      <c r="B4588" s="29">
        <v>3157</v>
      </c>
      <c r="C4588">
        <v>44</v>
      </c>
      <c r="D4588" s="34" t="s">
        <v>167</v>
      </c>
      <c r="E4588" s="34" t="s">
        <v>172</v>
      </c>
      <c r="F4588" s="35">
        <v>38.950000000000003</v>
      </c>
      <c r="G4588" s="36">
        <v>0</v>
      </c>
      <c r="H4588" s="35">
        <v>38.950000000000003</v>
      </c>
      <c r="I4588" s="35">
        <v>24.76</v>
      </c>
      <c r="J4588">
        <v>29</v>
      </c>
      <c r="K4588">
        <v>3016</v>
      </c>
      <c r="L4588" s="37">
        <f t="shared" si="213"/>
        <v>1129.5500000000002</v>
      </c>
      <c r="M4588" s="35">
        <f t="shared" si="214"/>
        <v>0</v>
      </c>
      <c r="N4588" s="35">
        <f t="shared" si="215"/>
        <v>411.51000000000005</v>
      </c>
    </row>
    <row r="4589" spans="1:14">
      <c r="A4589" s="33">
        <v>41437</v>
      </c>
      <c r="B4589" s="29">
        <v>3158</v>
      </c>
      <c r="C4589">
        <v>3</v>
      </c>
      <c r="D4589" s="34" t="s">
        <v>167</v>
      </c>
      <c r="E4589" s="34" t="s">
        <v>172</v>
      </c>
      <c r="F4589" s="35">
        <v>59.95</v>
      </c>
      <c r="G4589" s="36">
        <v>0</v>
      </c>
      <c r="H4589" s="35">
        <v>59.95</v>
      </c>
      <c r="I4589" s="35">
        <v>28.73</v>
      </c>
      <c r="J4589">
        <v>6</v>
      </c>
      <c r="K4589">
        <v>3019</v>
      </c>
      <c r="L4589" s="37">
        <f t="shared" si="213"/>
        <v>359.70000000000005</v>
      </c>
      <c r="M4589" s="35">
        <f t="shared" si="214"/>
        <v>0</v>
      </c>
      <c r="N4589" s="35">
        <f t="shared" si="215"/>
        <v>187.32000000000002</v>
      </c>
    </row>
    <row r="4590" spans="1:14">
      <c r="A4590" s="33">
        <v>41437</v>
      </c>
      <c r="B4590" s="29">
        <v>3159</v>
      </c>
      <c r="C4590">
        <v>13</v>
      </c>
      <c r="D4590" s="34" t="s">
        <v>169</v>
      </c>
      <c r="E4590" s="34" t="s">
        <v>172</v>
      </c>
      <c r="F4590" s="35">
        <v>26.95</v>
      </c>
      <c r="G4590" s="36">
        <v>0.1</v>
      </c>
      <c r="H4590" s="35">
        <v>24.26</v>
      </c>
      <c r="I4590" s="35">
        <v>13.26</v>
      </c>
      <c r="J4590">
        <v>19</v>
      </c>
      <c r="K4590">
        <v>3033</v>
      </c>
      <c r="L4590" s="37">
        <f t="shared" si="213"/>
        <v>460.94000000000005</v>
      </c>
      <c r="M4590" s="35">
        <f t="shared" si="214"/>
        <v>2.6899999999999977</v>
      </c>
      <c r="N4590" s="35">
        <f t="shared" si="215"/>
        <v>209.00000000000003</v>
      </c>
    </row>
    <row r="4591" spans="1:14">
      <c r="A4591" s="33">
        <v>41437</v>
      </c>
      <c r="B4591" s="29">
        <v>3160</v>
      </c>
      <c r="C4591">
        <v>1</v>
      </c>
      <c r="D4591" s="34" t="s">
        <v>167</v>
      </c>
      <c r="E4591" s="34" t="s">
        <v>172</v>
      </c>
      <c r="F4591" s="35">
        <v>43.95</v>
      </c>
      <c r="G4591" s="36">
        <v>0</v>
      </c>
      <c r="H4591" s="35">
        <v>43.95</v>
      </c>
      <c r="I4591" s="35">
        <v>25.6</v>
      </c>
      <c r="J4591">
        <v>21</v>
      </c>
      <c r="K4591">
        <v>3033</v>
      </c>
      <c r="L4591" s="37">
        <f t="shared" si="213"/>
        <v>922.95</v>
      </c>
      <c r="M4591" s="35">
        <f t="shared" si="214"/>
        <v>0</v>
      </c>
      <c r="N4591" s="35">
        <f t="shared" si="215"/>
        <v>385.35</v>
      </c>
    </row>
    <row r="4592" spans="1:14">
      <c r="A4592" s="33">
        <v>41437</v>
      </c>
      <c r="B4592" s="29">
        <v>3161</v>
      </c>
      <c r="C4592">
        <v>21</v>
      </c>
      <c r="D4592" s="34" t="s">
        <v>167</v>
      </c>
      <c r="E4592" s="34" t="s">
        <v>172</v>
      </c>
      <c r="F4592" s="35">
        <v>26.95</v>
      </c>
      <c r="G4592" s="36">
        <v>0.1</v>
      </c>
      <c r="H4592" s="35">
        <v>24.26</v>
      </c>
      <c r="I4592" s="35">
        <v>12.42</v>
      </c>
      <c r="J4592">
        <v>15</v>
      </c>
      <c r="K4592">
        <v>3013</v>
      </c>
      <c r="L4592" s="37">
        <f t="shared" si="213"/>
        <v>363.90000000000003</v>
      </c>
      <c r="M4592" s="35">
        <f t="shared" si="214"/>
        <v>2.6899999999999977</v>
      </c>
      <c r="N4592" s="35">
        <f t="shared" si="215"/>
        <v>177.60000000000002</v>
      </c>
    </row>
    <row r="4593" spans="1:14">
      <c r="A4593" s="33">
        <v>41438</v>
      </c>
      <c r="B4593" s="29">
        <v>3162</v>
      </c>
      <c r="C4593">
        <v>3</v>
      </c>
      <c r="D4593" s="34" t="s">
        <v>173</v>
      </c>
      <c r="E4593" s="34" t="s">
        <v>172</v>
      </c>
      <c r="F4593" s="35">
        <v>59.95</v>
      </c>
      <c r="G4593" s="36">
        <v>0</v>
      </c>
      <c r="H4593" s="35">
        <v>59.95</v>
      </c>
      <c r="I4593" s="35">
        <v>28.73</v>
      </c>
      <c r="J4593">
        <v>10</v>
      </c>
      <c r="K4593">
        <v>3015</v>
      </c>
      <c r="L4593" s="37">
        <f t="shared" si="213"/>
        <v>599.5</v>
      </c>
      <c r="M4593" s="35">
        <f t="shared" si="214"/>
        <v>0</v>
      </c>
      <c r="N4593" s="35">
        <f t="shared" si="215"/>
        <v>312.20000000000005</v>
      </c>
    </row>
    <row r="4594" spans="1:14">
      <c r="A4594" s="33">
        <v>41438</v>
      </c>
      <c r="B4594" s="29">
        <v>3162</v>
      </c>
      <c r="C4594">
        <v>24</v>
      </c>
      <c r="D4594" s="34" t="s">
        <v>173</v>
      </c>
      <c r="E4594" s="34" t="s">
        <v>172</v>
      </c>
      <c r="F4594" s="35">
        <v>27.95</v>
      </c>
      <c r="G4594" s="36">
        <v>0</v>
      </c>
      <c r="H4594" s="35">
        <v>27.95</v>
      </c>
      <c r="I4594" s="35">
        <v>16.8</v>
      </c>
      <c r="J4594">
        <v>4</v>
      </c>
      <c r="K4594">
        <v>3015</v>
      </c>
      <c r="L4594" s="37">
        <f t="shared" si="213"/>
        <v>111.8</v>
      </c>
      <c r="M4594" s="35">
        <f t="shared" si="214"/>
        <v>0</v>
      </c>
      <c r="N4594" s="35">
        <f t="shared" si="215"/>
        <v>44.599999999999994</v>
      </c>
    </row>
    <row r="4595" spans="1:14">
      <c r="A4595" s="33">
        <v>41438</v>
      </c>
      <c r="B4595" s="29">
        <v>3162</v>
      </c>
      <c r="C4595">
        <v>47</v>
      </c>
      <c r="D4595" s="34" t="s">
        <v>173</v>
      </c>
      <c r="E4595" s="34" t="s">
        <v>172</v>
      </c>
      <c r="F4595" s="35">
        <v>28.95</v>
      </c>
      <c r="G4595" s="36">
        <v>0</v>
      </c>
      <c r="H4595" s="35">
        <v>28.95</v>
      </c>
      <c r="I4595" s="35">
        <v>8.86</v>
      </c>
      <c r="J4595">
        <v>6</v>
      </c>
      <c r="K4595">
        <v>3015</v>
      </c>
      <c r="L4595" s="37">
        <f t="shared" si="213"/>
        <v>173.7</v>
      </c>
      <c r="M4595" s="35">
        <f t="shared" si="214"/>
        <v>0</v>
      </c>
      <c r="N4595" s="35">
        <f t="shared" si="215"/>
        <v>120.53999999999999</v>
      </c>
    </row>
    <row r="4596" spans="1:14">
      <c r="A4596" s="33">
        <v>41438</v>
      </c>
      <c r="B4596" s="29">
        <v>3162</v>
      </c>
      <c r="C4596">
        <v>10</v>
      </c>
      <c r="D4596" s="34" t="s">
        <v>173</v>
      </c>
      <c r="E4596" s="34" t="s">
        <v>172</v>
      </c>
      <c r="F4596" s="35">
        <v>34.950000000000003</v>
      </c>
      <c r="G4596" s="36">
        <v>0.1</v>
      </c>
      <c r="H4596" s="35">
        <v>31.46</v>
      </c>
      <c r="I4596" s="35">
        <v>22.13</v>
      </c>
      <c r="J4596">
        <v>5</v>
      </c>
      <c r="K4596">
        <v>3015</v>
      </c>
      <c r="L4596" s="37">
        <f t="shared" si="213"/>
        <v>157.30000000000001</v>
      </c>
      <c r="M4596" s="35">
        <f t="shared" si="214"/>
        <v>3.490000000000002</v>
      </c>
      <c r="N4596" s="35">
        <f t="shared" si="215"/>
        <v>46.650000000000006</v>
      </c>
    </row>
    <row r="4597" spans="1:14">
      <c r="A4597" s="33">
        <v>41438</v>
      </c>
      <c r="B4597" s="29">
        <v>3163</v>
      </c>
      <c r="C4597">
        <v>3</v>
      </c>
      <c r="D4597" s="34" t="s">
        <v>170</v>
      </c>
      <c r="E4597" s="34" t="s">
        <v>172</v>
      </c>
      <c r="F4597" s="35">
        <v>59.95</v>
      </c>
      <c r="G4597" s="36">
        <v>0.1</v>
      </c>
      <c r="H4597" s="35">
        <v>53.96</v>
      </c>
      <c r="I4597" s="35">
        <v>28.73</v>
      </c>
      <c r="J4597">
        <v>24</v>
      </c>
      <c r="K4597">
        <v>3013</v>
      </c>
      <c r="L4597" s="37">
        <f t="shared" si="213"/>
        <v>1295.04</v>
      </c>
      <c r="M4597" s="35">
        <f t="shared" si="214"/>
        <v>5.990000000000002</v>
      </c>
      <c r="N4597" s="35">
        <f t="shared" si="215"/>
        <v>605.52</v>
      </c>
    </row>
    <row r="4598" spans="1:14">
      <c r="A4598" s="33">
        <v>41438</v>
      </c>
      <c r="B4598" s="29">
        <v>3164</v>
      </c>
      <c r="C4598">
        <v>3</v>
      </c>
      <c r="D4598" s="34" t="s">
        <v>173</v>
      </c>
      <c r="E4598" s="34" t="s">
        <v>172</v>
      </c>
      <c r="F4598" s="35">
        <v>59.95</v>
      </c>
      <c r="G4598" s="36">
        <v>0</v>
      </c>
      <c r="H4598" s="35">
        <v>59.95</v>
      </c>
      <c r="I4598" s="35">
        <v>28.73</v>
      </c>
      <c r="J4598">
        <v>3</v>
      </c>
      <c r="K4598">
        <v>3010</v>
      </c>
      <c r="L4598" s="37">
        <f t="shared" si="213"/>
        <v>179.85000000000002</v>
      </c>
      <c r="M4598" s="35">
        <f t="shared" si="214"/>
        <v>0</v>
      </c>
      <c r="N4598" s="35">
        <f t="shared" si="215"/>
        <v>93.660000000000011</v>
      </c>
    </row>
    <row r="4599" spans="1:14">
      <c r="A4599" s="33">
        <v>41438</v>
      </c>
      <c r="B4599" s="29">
        <v>3165</v>
      </c>
      <c r="C4599">
        <v>40</v>
      </c>
      <c r="D4599" s="34" t="s">
        <v>170</v>
      </c>
      <c r="E4599" s="34" t="s">
        <v>172</v>
      </c>
      <c r="F4599" s="35">
        <v>16.95</v>
      </c>
      <c r="G4599" s="36">
        <v>0</v>
      </c>
      <c r="H4599" s="35">
        <v>16.95</v>
      </c>
      <c r="I4599" s="35">
        <v>6.53</v>
      </c>
      <c r="J4599">
        <v>32</v>
      </c>
      <c r="K4599">
        <v>3014</v>
      </c>
      <c r="L4599" s="37">
        <f t="shared" si="213"/>
        <v>542.4</v>
      </c>
      <c r="M4599" s="35">
        <f t="shared" si="214"/>
        <v>0</v>
      </c>
      <c r="N4599" s="35">
        <f t="shared" si="215"/>
        <v>333.43999999999994</v>
      </c>
    </row>
    <row r="4600" spans="1:14">
      <c r="A4600" s="33">
        <v>41438</v>
      </c>
      <c r="B4600" s="29">
        <v>3165</v>
      </c>
      <c r="C4600">
        <v>20</v>
      </c>
      <c r="D4600" s="34" t="s">
        <v>170</v>
      </c>
      <c r="E4600" s="34" t="s">
        <v>172</v>
      </c>
      <c r="F4600" s="35">
        <v>16.95</v>
      </c>
      <c r="G4600" s="36">
        <v>0</v>
      </c>
      <c r="H4600" s="35">
        <v>16.95</v>
      </c>
      <c r="I4600" s="35">
        <v>6.76</v>
      </c>
      <c r="J4600">
        <v>30</v>
      </c>
      <c r="K4600">
        <v>3014</v>
      </c>
      <c r="L4600" s="37">
        <f t="shared" si="213"/>
        <v>508.5</v>
      </c>
      <c r="M4600" s="35">
        <f t="shared" si="214"/>
        <v>0</v>
      </c>
      <c r="N4600" s="35">
        <f t="shared" si="215"/>
        <v>305.7</v>
      </c>
    </row>
    <row r="4601" spans="1:14">
      <c r="A4601" s="33">
        <v>41438</v>
      </c>
      <c r="B4601" s="29">
        <v>3166</v>
      </c>
      <c r="C4601">
        <v>1</v>
      </c>
      <c r="D4601" s="34" t="s">
        <v>173</v>
      </c>
      <c r="E4601" s="34" t="s">
        <v>172</v>
      </c>
      <c r="F4601" s="35">
        <v>43.95</v>
      </c>
      <c r="G4601" s="36">
        <v>0</v>
      </c>
      <c r="H4601" s="35">
        <v>43.95</v>
      </c>
      <c r="I4601" s="35">
        <v>25.6</v>
      </c>
      <c r="J4601">
        <v>11</v>
      </c>
      <c r="K4601">
        <v>3019</v>
      </c>
      <c r="L4601" s="37">
        <f t="shared" si="213"/>
        <v>483.45000000000005</v>
      </c>
      <c r="M4601" s="35">
        <f t="shared" si="214"/>
        <v>0</v>
      </c>
      <c r="N4601" s="35">
        <f t="shared" si="215"/>
        <v>201.85000000000002</v>
      </c>
    </row>
    <row r="4602" spans="1:14">
      <c r="A4602" s="33">
        <v>41438</v>
      </c>
      <c r="B4602" s="29">
        <v>3167</v>
      </c>
      <c r="C4602">
        <v>11</v>
      </c>
      <c r="D4602" s="34" t="s">
        <v>170</v>
      </c>
      <c r="E4602" s="34" t="s">
        <v>172</v>
      </c>
      <c r="F4602" s="35">
        <v>65.95</v>
      </c>
      <c r="G4602" s="36">
        <v>0</v>
      </c>
      <c r="H4602" s="35">
        <v>65.95</v>
      </c>
      <c r="I4602" s="35">
        <v>37.97</v>
      </c>
      <c r="J4602">
        <v>19</v>
      </c>
      <c r="K4602">
        <v>3028</v>
      </c>
      <c r="L4602" s="37">
        <f t="shared" si="213"/>
        <v>1253.05</v>
      </c>
      <c r="M4602" s="35">
        <f t="shared" si="214"/>
        <v>0</v>
      </c>
      <c r="N4602" s="35">
        <f t="shared" si="215"/>
        <v>531.62000000000012</v>
      </c>
    </row>
    <row r="4603" spans="1:14">
      <c r="A4603" s="33">
        <v>41438</v>
      </c>
      <c r="B4603" s="29">
        <v>3168</v>
      </c>
      <c r="C4603">
        <v>17</v>
      </c>
      <c r="D4603" s="34" t="s">
        <v>173</v>
      </c>
      <c r="E4603" s="34" t="s">
        <v>172</v>
      </c>
      <c r="F4603" s="35">
        <v>49.95</v>
      </c>
      <c r="G4603" s="36">
        <v>0</v>
      </c>
      <c r="H4603" s="35">
        <v>49.95</v>
      </c>
      <c r="I4603" s="35">
        <v>23.93</v>
      </c>
      <c r="J4603">
        <v>33</v>
      </c>
      <c r="K4603">
        <v>3033</v>
      </c>
      <c r="L4603" s="37">
        <f t="shared" si="213"/>
        <v>1648.3500000000001</v>
      </c>
      <c r="M4603" s="35">
        <f t="shared" si="214"/>
        <v>0</v>
      </c>
      <c r="N4603" s="35">
        <f t="shared" si="215"/>
        <v>858.66000000000008</v>
      </c>
    </row>
    <row r="4604" spans="1:14">
      <c r="A4604" s="33">
        <v>41438</v>
      </c>
      <c r="B4604" s="29">
        <v>3168</v>
      </c>
      <c r="C4604">
        <v>33</v>
      </c>
      <c r="D4604" s="34" t="s">
        <v>173</v>
      </c>
      <c r="E4604" s="34" t="s">
        <v>172</v>
      </c>
      <c r="F4604" s="35">
        <v>19.95</v>
      </c>
      <c r="G4604" s="36">
        <v>0.1</v>
      </c>
      <c r="H4604" s="35">
        <v>17.96</v>
      </c>
      <c r="I4604" s="35">
        <v>9.7799999999999994</v>
      </c>
      <c r="J4604">
        <v>2</v>
      </c>
      <c r="K4604">
        <v>3033</v>
      </c>
      <c r="L4604" s="37">
        <f t="shared" si="213"/>
        <v>35.92</v>
      </c>
      <c r="M4604" s="35">
        <f t="shared" si="214"/>
        <v>1.9899999999999984</v>
      </c>
      <c r="N4604" s="35">
        <f t="shared" si="215"/>
        <v>16.360000000000003</v>
      </c>
    </row>
    <row r="4605" spans="1:14">
      <c r="A4605" s="33">
        <v>41438</v>
      </c>
      <c r="B4605" s="29">
        <v>3168</v>
      </c>
      <c r="C4605">
        <v>50</v>
      </c>
      <c r="D4605" s="34" t="s">
        <v>173</v>
      </c>
      <c r="E4605" s="34" t="s">
        <v>172</v>
      </c>
      <c r="F4605" s="35">
        <v>24.95</v>
      </c>
      <c r="G4605" s="36">
        <v>0</v>
      </c>
      <c r="H4605" s="35">
        <v>24.95</v>
      </c>
      <c r="I4605" s="35">
        <v>12.14</v>
      </c>
      <c r="J4605">
        <v>3</v>
      </c>
      <c r="K4605">
        <v>3033</v>
      </c>
      <c r="L4605" s="37">
        <f t="shared" si="213"/>
        <v>74.849999999999994</v>
      </c>
      <c r="M4605" s="35">
        <f t="shared" si="214"/>
        <v>0</v>
      </c>
      <c r="N4605" s="35">
        <f t="shared" si="215"/>
        <v>38.429999999999993</v>
      </c>
    </row>
    <row r="4606" spans="1:14">
      <c r="A4606" s="33">
        <v>41438</v>
      </c>
      <c r="B4606" s="29">
        <v>3169</v>
      </c>
      <c r="C4606">
        <v>29</v>
      </c>
      <c r="D4606" s="34" t="s">
        <v>170</v>
      </c>
      <c r="E4606" s="34" t="s">
        <v>172</v>
      </c>
      <c r="F4606" s="35">
        <v>40.950000000000003</v>
      </c>
      <c r="G4606" s="36">
        <v>0.1</v>
      </c>
      <c r="H4606" s="35">
        <v>36.86</v>
      </c>
      <c r="I4606" s="35">
        <v>15.51</v>
      </c>
      <c r="J4606">
        <v>4</v>
      </c>
      <c r="K4606">
        <v>3013</v>
      </c>
      <c r="L4606" s="37">
        <f t="shared" si="213"/>
        <v>147.44</v>
      </c>
      <c r="M4606" s="35">
        <f t="shared" si="214"/>
        <v>4.0900000000000034</v>
      </c>
      <c r="N4606" s="35">
        <f t="shared" si="215"/>
        <v>85.4</v>
      </c>
    </row>
    <row r="4607" spans="1:14">
      <c r="A4607" s="33">
        <v>41439</v>
      </c>
      <c r="B4607" s="29">
        <v>3170</v>
      </c>
      <c r="C4607">
        <v>22</v>
      </c>
      <c r="D4607" s="34" t="s">
        <v>169</v>
      </c>
      <c r="E4607" s="34" t="s">
        <v>172</v>
      </c>
      <c r="F4607" s="35">
        <v>0.95</v>
      </c>
      <c r="G4607" s="36">
        <v>0</v>
      </c>
      <c r="H4607" s="35">
        <v>0.95</v>
      </c>
      <c r="I4607" s="35">
        <v>0.56999999999999995</v>
      </c>
      <c r="J4607">
        <v>22</v>
      </c>
      <c r="K4607">
        <v>3015</v>
      </c>
      <c r="L4607" s="37">
        <f t="shared" si="213"/>
        <v>20.9</v>
      </c>
      <c r="M4607" s="35">
        <f t="shared" si="214"/>
        <v>0</v>
      </c>
      <c r="N4607" s="35">
        <f t="shared" si="215"/>
        <v>8.36</v>
      </c>
    </row>
    <row r="4608" spans="1:14">
      <c r="A4608" s="33">
        <v>41439</v>
      </c>
      <c r="B4608" s="29">
        <v>3171</v>
      </c>
      <c r="C4608">
        <v>40</v>
      </c>
      <c r="D4608" s="34" t="s">
        <v>170</v>
      </c>
      <c r="E4608" s="34" t="s">
        <v>172</v>
      </c>
      <c r="F4608" s="35">
        <v>16.95</v>
      </c>
      <c r="G4608" s="36">
        <v>0.1</v>
      </c>
      <c r="H4608" s="35">
        <v>15.26</v>
      </c>
      <c r="I4608" s="35">
        <v>6.53</v>
      </c>
      <c r="J4608">
        <v>14</v>
      </c>
      <c r="K4608">
        <v>3019</v>
      </c>
      <c r="L4608" s="37">
        <f t="shared" si="213"/>
        <v>213.64</v>
      </c>
      <c r="M4608" s="35">
        <f t="shared" si="214"/>
        <v>1.6899999999999995</v>
      </c>
      <c r="N4608" s="35">
        <f t="shared" si="215"/>
        <v>122.22</v>
      </c>
    </row>
    <row r="4609" spans="1:14">
      <c r="A4609" s="33">
        <v>41439</v>
      </c>
      <c r="B4609" s="29">
        <v>3171</v>
      </c>
      <c r="C4609">
        <v>5</v>
      </c>
      <c r="D4609" s="34" t="s">
        <v>170</v>
      </c>
      <c r="E4609" s="34" t="s">
        <v>172</v>
      </c>
      <c r="F4609" s="35">
        <v>24.95</v>
      </c>
      <c r="G4609" s="36">
        <v>0</v>
      </c>
      <c r="H4609" s="35">
        <v>24.95</v>
      </c>
      <c r="I4609" s="35">
        <v>12.27</v>
      </c>
      <c r="J4609">
        <v>10</v>
      </c>
      <c r="K4609">
        <v>3019</v>
      </c>
      <c r="L4609" s="37">
        <f t="shared" si="213"/>
        <v>249.5</v>
      </c>
      <c r="M4609" s="35">
        <f t="shared" si="214"/>
        <v>0</v>
      </c>
      <c r="N4609" s="35">
        <f t="shared" si="215"/>
        <v>126.8</v>
      </c>
    </row>
    <row r="4610" spans="1:14">
      <c r="A4610" s="33">
        <v>41439</v>
      </c>
      <c r="B4610" s="29">
        <v>3172</v>
      </c>
      <c r="C4610">
        <v>44</v>
      </c>
      <c r="D4610" s="34" t="s">
        <v>169</v>
      </c>
      <c r="E4610" s="34" t="s">
        <v>172</v>
      </c>
      <c r="F4610" s="35">
        <v>38.950000000000003</v>
      </c>
      <c r="G4610" s="36">
        <v>0</v>
      </c>
      <c r="H4610" s="35">
        <v>38.950000000000003</v>
      </c>
      <c r="I4610" s="35">
        <v>24.76</v>
      </c>
      <c r="J4610">
        <v>13</v>
      </c>
      <c r="K4610">
        <v>3027</v>
      </c>
      <c r="L4610" s="37">
        <f t="shared" si="213"/>
        <v>506.35</v>
      </c>
      <c r="M4610" s="35">
        <f t="shared" si="214"/>
        <v>0</v>
      </c>
      <c r="N4610" s="35">
        <f t="shared" si="215"/>
        <v>184.47000000000003</v>
      </c>
    </row>
    <row r="4611" spans="1:14">
      <c r="A4611" s="33">
        <v>41439</v>
      </c>
      <c r="B4611" s="29">
        <v>3173</v>
      </c>
      <c r="C4611">
        <v>14</v>
      </c>
      <c r="D4611" s="34" t="s">
        <v>170</v>
      </c>
      <c r="E4611" s="34" t="s">
        <v>172</v>
      </c>
      <c r="F4611" s="35">
        <v>31.95</v>
      </c>
      <c r="G4611" s="36">
        <v>0</v>
      </c>
      <c r="H4611" s="35">
        <v>31.95</v>
      </c>
      <c r="I4611" s="35">
        <v>17.38</v>
      </c>
      <c r="J4611">
        <v>4</v>
      </c>
      <c r="K4611">
        <v>3013</v>
      </c>
      <c r="L4611" s="37">
        <f t="shared" ref="L4611:L4674" si="216">H4611*J4611</f>
        <v>127.8</v>
      </c>
      <c r="M4611" s="35">
        <f t="shared" ref="M4611:M4674" si="217">F4611-H4611</f>
        <v>0</v>
      </c>
      <c r="N4611" s="35">
        <f t="shared" ref="N4611:N4674" si="218">(H4611-I4611)*J4611</f>
        <v>58.28</v>
      </c>
    </row>
    <row r="4612" spans="1:14">
      <c r="A4612" s="33">
        <v>41439</v>
      </c>
      <c r="B4612" s="29">
        <v>3174</v>
      </c>
      <c r="C4612">
        <v>4</v>
      </c>
      <c r="D4612" s="34" t="s">
        <v>169</v>
      </c>
      <c r="E4612" s="34" t="s">
        <v>172</v>
      </c>
      <c r="F4612" s="35">
        <v>73.95</v>
      </c>
      <c r="G4612" s="36">
        <v>0</v>
      </c>
      <c r="H4612" s="35">
        <v>73.95</v>
      </c>
      <c r="I4612" s="35">
        <v>38.86</v>
      </c>
      <c r="J4612">
        <v>2</v>
      </c>
      <c r="K4612">
        <v>3025</v>
      </c>
      <c r="L4612" s="37">
        <f t="shared" si="216"/>
        <v>147.9</v>
      </c>
      <c r="M4612" s="35">
        <f t="shared" si="217"/>
        <v>0</v>
      </c>
      <c r="N4612" s="35">
        <f t="shared" si="218"/>
        <v>70.180000000000007</v>
      </c>
    </row>
    <row r="4613" spans="1:14">
      <c r="A4613" s="33">
        <v>41439</v>
      </c>
      <c r="B4613" s="29">
        <v>3174</v>
      </c>
      <c r="C4613">
        <v>32</v>
      </c>
      <c r="D4613" s="34" t="s">
        <v>169</v>
      </c>
      <c r="E4613" s="34" t="s">
        <v>172</v>
      </c>
      <c r="F4613" s="35">
        <v>22.95</v>
      </c>
      <c r="G4613" s="36">
        <v>0</v>
      </c>
      <c r="H4613" s="35">
        <v>22.95</v>
      </c>
      <c r="I4613" s="35">
        <v>11.78</v>
      </c>
      <c r="J4613">
        <v>1</v>
      </c>
      <c r="K4613">
        <v>3025</v>
      </c>
      <c r="L4613" s="37">
        <f t="shared" si="216"/>
        <v>22.95</v>
      </c>
      <c r="M4613" s="35">
        <f t="shared" si="217"/>
        <v>0</v>
      </c>
      <c r="N4613" s="35">
        <f t="shared" si="218"/>
        <v>11.17</v>
      </c>
    </row>
    <row r="4614" spans="1:14">
      <c r="A4614" s="33">
        <v>41439</v>
      </c>
      <c r="B4614" s="29">
        <v>3174</v>
      </c>
      <c r="C4614">
        <v>30</v>
      </c>
      <c r="D4614" s="34" t="s">
        <v>169</v>
      </c>
      <c r="E4614" s="34" t="s">
        <v>172</v>
      </c>
      <c r="F4614" s="35">
        <v>10.95</v>
      </c>
      <c r="G4614" s="36">
        <v>0</v>
      </c>
      <c r="H4614" s="35">
        <v>10.95</v>
      </c>
      <c r="I4614" s="35">
        <v>4.8</v>
      </c>
      <c r="J4614">
        <v>9</v>
      </c>
      <c r="K4614">
        <v>3025</v>
      </c>
      <c r="L4614" s="37">
        <f t="shared" si="216"/>
        <v>98.55</v>
      </c>
      <c r="M4614" s="35">
        <f t="shared" si="217"/>
        <v>0</v>
      </c>
      <c r="N4614" s="35">
        <f t="shared" si="218"/>
        <v>55.349999999999994</v>
      </c>
    </row>
    <row r="4615" spans="1:14">
      <c r="A4615" s="33">
        <v>41440</v>
      </c>
      <c r="B4615" s="29">
        <v>3175</v>
      </c>
      <c r="C4615">
        <v>45</v>
      </c>
      <c r="D4615" s="34" t="s">
        <v>171</v>
      </c>
      <c r="E4615" s="34" t="s">
        <v>168</v>
      </c>
      <c r="F4615" s="35">
        <v>38.950000000000003</v>
      </c>
      <c r="G4615" s="36">
        <v>0</v>
      </c>
      <c r="H4615" s="35">
        <v>38.950000000000003</v>
      </c>
      <c r="I4615" s="35">
        <v>22.33</v>
      </c>
      <c r="J4615">
        <v>8</v>
      </c>
      <c r="K4615">
        <v>3015</v>
      </c>
      <c r="L4615" s="37">
        <f t="shared" si="216"/>
        <v>311.60000000000002</v>
      </c>
      <c r="M4615" s="35">
        <f t="shared" si="217"/>
        <v>0</v>
      </c>
      <c r="N4615" s="35">
        <f t="shared" si="218"/>
        <v>132.96000000000004</v>
      </c>
    </row>
    <row r="4616" spans="1:14">
      <c r="A4616" s="33">
        <v>41440</v>
      </c>
      <c r="B4616" s="29">
        <v>3175</v>
      </c>
      <c r="C4616">
        <v>46</v>
      </c>
      <c r="D4616" s="34" t="s">
        <v>171</v>
      </c>
      <c r="E4616" s="34" t="s">
        <v>168</v>
      </c>
      <c r="F4616" s="35">
        <v>55.95</v>
      </c>
      <c r="G4616" s="36">
        <v>0</v>
      </c>
      <c r="H4616" s="35">
        <v>55.95</v>
      </c>
      <c r="I4616" s="35">
        <v>32.47</v>
      </c>
      <c r="J4616">
        <v>29</v>
      </c>
      <c r="K4616">
        <v>3015</v>
      </c>
      <c r="L4616" s="37">
        <f t="shared" si="216"/>
        <v>1622.5500000000002</v>
      </c>
      <c r="M4616" s="35">
        <f t="shared" si="217"/>
        <v>0</v>
      </c>
      <c r="N4616" s="35">
        <f t="shared" si="218"/>
        <v>680.92000000000007</v>
      </c>
    </row>
    <row r="4617" spans="1:14">
      <c r="A4617" s="33">
        <v>41440</v>
      </c>
      <c r="B4617" s="29">
        <v>3175</v>
      </c>
      <c r="C4617">
        <v>27</v>
      </c>
      <c r="D4617" s="34" t="s">
        <v>171</v>
      </c>
      <c r="E4617" s="34" t="s">
        <v>168</v>
      </c>
      <c r="F4617" s="35">
        <v>4.95</v>
      </c>
      <c r="G4617" s="36">
        <v>0</v>
      </c>
      <c r="H4617" s="35">
        <v>4.95</v>
      </c>
      <c r="I4617" s="35">
        <v>1.82</v>
      </c>
      <c r="J4617">
        <v>6</v>
      </c>
      <c r="K4617">
        <v>3015</v>
      </c>
      <c r="L4617" s="37">
        <f t="shared" si="216"/>
        <v>29.700000000000003</v>
      </c>
      <c r="M4617" s="35">
        <f t="shared" si="217"/>
        <v>0</v>
      </c>
      <c r="N4617" s="35">
        <f t="shared" si="218"/>
        <v>18.78</v>
      </c>
    </row>
    <row r="4618" spans="1:14">
      <c r="A4618" s="33">
        <v>41440</v>
      </c>
      <c r="B4618" s="29">
        <v>3175</v>
      </c>
      <c r="C4618">
        <v>36</v>
      </c>
      <c r="D4618" s="34" t="s">
        <v>171</v>
      </c>
      <c r="E4618" s="34" t="s">
        <v>168</v>
      </c>
      <c r="F4618" s="35">
        <v>26.95</v>
      </c>
      <c r="G4618" s="36">
        <v>0</v>
      </c>
      <c r="H4618" s="35">
        <v>26.95</v>
      </c>
      <c r="I4618" s="35">
        <v>12.53</v>
      </c>
      <c r="J4618">
        <v>2</v>
      </c>
      <c r="K4618">
        <v>3015</v>
      </c>
      <c r="L4618" s="37">
        <f t="shared" si="216"/>
        <v>53.9</v>
      </c>
      <c r="M4618" s="35">
        <f t="shared" si="217"/>
        <v>0</v>
      </c>
      <c r="N4618" s="35">
        <f t="shared" si="218"/>
        <v>28.84</v>
      </c>
    </row>
    <row r="4619" spans="1:14">
      <c r="A4619" s="33">
        <v>41440</v>
      </c>
      <c r="B4619" s="29">
        <v>3176</v>
      </c>
      <c r="C4619">
        <v>30</v>
      </c>
      <c r="D4619" s="34" t="s">
        <v>171</v>
      </c>
      <c r="E4619" s="34" t="s">
        <v>168</v>
      </c>
      <c r="F4619" s="35">
        <v>10.95</v>
      </c>
      <c r="G4619" s="36">
        <v>0</v>
      </c>
      <c r="H4619" s="35">
        <v>10.95</v>
      </c>
      <c r="I4619" s="35">
        <v>4.8</v>
      </c>
      <c r="J4619">
        <v>5</v>
      </c>
      <c r="K4619">
        <v>3016</v>
      </c>
      <c r="L4619" s="37">
        <f t="shared" si="216"/>
        <v>54.75</v>
      </c>
      <c r="M4619" s="35">
        <f t="shared" si="217"/>
        <v>0</v>
      </c>
      <c r="N4619" s="35">
        <f t="shared" si="218"/>
        <v>30.749999999999996</v>
      </c>
    </row>
    <row r="4620" spans="1:14">
      <c r="A4620" s="33">
        <v>41440</v>
      </c>
      <c r="B4620" s="29">
        <v>3177</v>
      </c>
      <c r="C4620">
        <v>25</v>
      </c>
      <c r="D4620" s="34" t="s">
        <v>173</v>
      </c>
      <c r="E4620" s="34" t="s">
        <v>168</v>
      </c>
      <c r="F4620" s="35">
        <v>0.95</v>
      </c>
      <c r="G4620" s="36">
        <v>0</v>
      </c>
      <c r="H4620" s="35">
        <v>0.95</v>
      </c>
      <c r="I4620" s="35">
        <v>0.35</v>
      </c>
      <c r="J4620">
        <v>19</v>
      </c>
      <c r="K4620">
        <v>3022</v>
      </c>
      <c r="L4620" s="37">
        <f t="shared" si="216"/>
        <v>18.05</v>
      </c>
      <c r="M4620" s="35">
        <f t="shared" si="217"/>
        <v>0</v>
      </c>
      <c r="N4620" s="35">
        <f t="shared" si="218"/>
        <v>11.4</v>
      </c>
    </row>
    <row r="4621" spans="1:14">
      <c r="A4621" s="33">
        <v>41440</v>
      </c>
      <c r="B4621" s="29">
        <v>3177</v>
      </c>
      <c r="C4621">
        <v>49</v>
      </c>
      <c r="D4621" s="34" t="s">
        <v>173</v>
      </c>
      <c r="E4621" s="34" t="s">
        <v>168</v>
      </c>
      <c r="F4621" s="35">
        <v>63.95</v>
      </c>
      <c r="G4621" s="36">
        <v>0</v>
      </c>
      <c r="H4621" s="35">
        <v>63.95</v>
      </c>
      <c r="I4621" s="35">
        <v>27.1</v>
      </c>
      <c r="J4621">
        <v>6</v>
      </c>
      <c r="K4621">
        <v>3022</v>
      </c>
      <c r="L4621" s="37">
        <f t="shared" si="216"/>
        <v>383.70000000000005</v>
      </c>
      <c r="M4621" s="35">
        <f t="shared" si="217"/>
        <v>0</v>
      </c>
      <c r="N4621" s="35">
        <f t="shared" si="218"/>
        <v>221.10000000000002</v>
      </c>
    </row>
    <row r="4622" spans="1:14">
      <c r="A4622" s="33">
        <v>41440</v>
      </c>
      <c r="B4622" s="29">
        <v>3177</v>
      </c>
      <c r="C4622">
        <v>9</v>
      </c>
      <c r="D4622" s="34" t="s">
        <v>173</v>
      </c>
      <c r="E4622" s="34" t="s">
        <v>168</v>
      </c>
      <c r="F4622" s="35">
        <v>48.95</v>
      </c>
      <c r="G4622" s="36">
        <v>0</v>
      </c>
      <c r="H4622" s="35">
        <v>48.95</v>
      </c>
      <c r="I4622" s="35">
        <v>24.52</v>
      </c>
      <c r="J4622">
        <v>26</v>
      </c>
      <c r="K4622">
        <v>3022</v>
      </c>
      <c r="L4622" s="37">
        <f t="shared" si="216"/>
        <v>1272.7</v>
      </c>
      <c r="M4622" s="35">
        <f t="shared" si="217"/>
        <v>0</v>
      </c>
      <c r="N4622" s="35">
        <f t="shared" si="218"/>
        <v>635.18000000000006</v>
      </c>
    </row>
    <row r="4623" spans="1:14">
      <c r="A4623" s="33">
        <v>41440</v>
      </c>
      <c r="B4623" s="29">
        <v>3178</v>
      </c>
      <c r="C4623">
        <v>42</v>
      </c>
      <c r="D4623" s="34" t="s">
        <v>171</v>
      </c>
      <c r="E4623" s="34" t="s">
        <v>168</v>
      </c>
      <c r="F4623" s="35">
        <v>35.950000000000003</v>
      </c>
      <c r="G4623" s="36">
        <v>0</v>
      </c>
      <c r="H4623" s="35">
        <v>35.950000000000003</v>
      </c>
      <c r="I4623" s="35">
        <v>20.25</v>
      </c>
      <c r="J4623">
        <v>1</v>
      </c>
      <c r="K4623">
        <v>3019</v>
      </c>
      <c r="L4623" s="37">
        <f t="shared" si="216"/>
        <v>35.950000000000003</v>
      </c>
      <c r="M4623" s="35">
        <f t="shared" si="217"/>
        <v>0</v>
      </c>
      <c r="N4623" s="35">
        <f t="shared" si="218"/>
        <v>15.700000000000003</v>
      </c>
    </row>
    <row r="4624" spans="1:14">
      <c r="A4624" s="33">
        <v>41440</v>
      </c>
      <c r="B4624" s="29">
        <v>3178</v>
      </c>
      <c r="C4624">
        <v>32</v>
      </c>
      <c r="D4624" s="34" t="s">
        <v>171</v>
      </c>
      <c r="E4624" s="34" t="s">
        <v>168</v>
      </c>
      <c r="F4624" s="35">
        <v>22.95</v>
      </c>
      <c r="G4624" s="36">
        <v>0</v>
      </c>
      <c r="H4624" s="35">
        <v>22.95</v>
      </c>
      <c r="I4624" s="35">
        <v>11.78</v>
      </c>
      <c r="J4624">
        <v>32</v>
      </c>
      <c r="K4624">
        <v>3019</v>
      </c>
      <c r="L4624" s="37">
        <f t="shared" si="216"/>
        <v>734.4</v>
      </c>
      <c r="M4624" s="35">
        <f t="shared" si="217"/>
        <v>0</v>
      </c>
      <c r="N4624" s="35">
        <f t="shared" si="218"/>
        <v>357.44</v>
      </c>
    </row>
    <row r="4625" spans="1:14">
      <c r="A4625" s="33">
        <v>41440</v>
      </c>
      <c r="B4625" s="29">
        <v>3179</v>
      </c>
      <c r="C4625">
        <v>48</v>
      </c>
      <c r="D4625" s="34" t="s">
        <v>173</v>
      </c>
      <c r="E4625" s="34" t="s">
        <v>168</v>
      </c>
      <c r="F4625" s="35">
        <v>3.95</v>
      </c>
      <c r="G4625" s="36">
        <v>0</v>
      </c>
      <c r="H4625" s="35">
        <v>3.95</v>
      </c>
      <c r="I4625" s="35">
        <v>1.43</v>
      </c>
      <c r="J4625">
        <v>15</v>
      </c>
      <c r="K4625">
        <v>3022</v>
      </c>
      <c r="L4625" s="37">
        <f t="shared" si="216"/>
        <v>59.25</v>
      </c>
      <c r="M4625" s="35">
        <f t="shared" si="217"/>
        <v>0</v>
      </c>
      <c r="N4625" s="35">
        <f t="shared" si="218"/>
        <v>37.800000000000004</v>
      </c>
    </row>
    <row r="4626" spans="1:14">
      <c r="A4626" s="33">
        <v>41440</v>
      </c>
      <c r="B4626" s="29">
        <v>3180</v>
      </c>
      <c r="C4626">
        <v>45</v>
      </c>
      <c r="D4626" s="34" t="s">
        <v>171</v>
      </c>
      <c r="E4626" s="34" t="s">
        <v>168</v>
      </c>
      <c r="F4626" s="35">
        <v>38.950000000000003</v>
      </c>
      <c r="G4626" s="36">
        <v>0</v>
      </c>
      <c r="H4626" s="35">
        <v>38.950000000000003</v>
      </c>
      <c r="I4626" s="35">
        <v>22.33</v>
      </c>
      <c r="J4626">
        <v>8</v>
      </c>
      <c r="K4626">
        <v>3023</v>
      </c>
      <c r="L4626" s="37">
        <f t="shared" si="216"/>
        <v>311.60000000000002</v>
      </c>
      <c r="M4626" s="35">
        <f t="shared" si="217"/>
        <v>0</v>
      </c>
      <c r="N4626" s="35">
        <f t="shared" si="218"/>
        <v>132.96000000000004</v>
      </c>
    </row>
    <row r="4627" spans="1:14">
      <c r="A4627" s="33">
        <v>41440</v>
      </c>
      <c r="B4627" s="29">
        <v>3181</v>
      </c>
      <c r="C4627">
        <v>30</v>
      </c>
      <c r="D4627" s="34" t="s">
        <v>173</v>
      </c>
      <c r="E4627" s="34" t="s">
        <v>168</v>
      </c>
      <c r="F4627" s="35">
        <v>10.95</v>
      </c>
      <c r="G4627" s="36">
        <v>0</v>
      </c>
      <c r="H4627" s="35">
        <v>10.95</v>
      </c>
      <c r="I4627" s="35">
        <v>4.8</v>
      </c>
      <c r="J4627">
        <v>12</v>
      </c>
      <c r="K4627">
        <v>3014</v>
      </c>
      <c r="L4627" s="37">
        <f t="shared" si="216"/>
        <v>131.39999999999998</v>
      </c>
      <c r="M4627" s="35">
        <f t="shared" si="217"/>
        <v>0</v>
      </c>
      <c r="N4627" s="35">
        <f t="shared" si="218"/>
        <v>73.8</v>
      </c>
    </row>
    <row r="4628" spans="1:14">
      <c r="A4628" s="33">
        <v>41440</v>
      </c>
      <c r="B4628" s="29">
        <v>3182</v>
      </c>
      <c r="C4628">
        <v>31</v>
      </c>
      <c r="D4628" s="34" t="s">
        <v>171</v>
      </c>
      <c r="E4628" s="34" t="s">
        <v>168</v>
      </c>
      <c r="F4628" s="35">
        <v>0.95</v>
      </c>
      <c r="G4628" s="36">
        <v>0.1</v>
      </c>
      <c r="H4628" s="35">
        <v>0.86</v>
      </c>
      <c r="I4628" s="35">
        <v>0.34</v>
      </c>
      <c r="J4628">
        <v>7</v>
      </c>
      <c r="K4628">
        <v>3016</v>
      </c>
      <c r="L4628" s="37">
        <f t="shared" si="216"/>
        <v>6.02</v>
      </c>
      <c r="M4628" s="35">
        <f t="shared" si="217"/>
        <v>8.9999999999999969E-2</v>
      </c>
      <c r="N4628" s="35">
        <f t="shared" si="218"/>
        <v>3.64</v>
      </c>
    </row>
    <row r="4629" spans="1:14">
      <c r="A4629" s="33">
        <v>41440</v>
      </c>
      <c r="B4629" s="29">
        <v>3182</v>
      </c>
      <c r="C4629">
        <v>19</v>
      </c>
      <c r="D4629" s="34" t="s">
        <v>171</v>
      </c>
      <c r="E4629" s="34" t="s">
        <v>168</v>
      </c>
      <c r="F4629" s="35">
        <v>49.95</v>
      </c>
      <c r="G4629" s="36">
        <v>0</v>
      </c>
      <c r="H4629" s="35">
        <v>49.95</v>
      </c>
      <c r="I4629" s="35">
        <v>24.77</v>
      </c>
      <c r="J4629">
        <v>36</v>
      </c>
      <c r="K4629">
        <v>3016</v>
      </c>
      <c r="L4629" s="37">
        <f t="shared" si="216"/>
        <v>1798.2</v>
      </c>
      <c r="M4629" s="35">
        <f t="shared" si="217"/>
        <v>0</v>
      </c>
      <c r="N4629" s="35">
        <f t="shared" si="218"/>
        <v>906.48000000000013</v>
      </c>
    </row>
    <row r="4630" spans="1:14">
      <c r="A4630" s="33">
        <v>41440</v>
      </c>
      <c r="B4630" s="29">
        <v>3183</v>
      </c>
      <c r="C4630">
        <v>28</v>
      </c>
      <c r="D4630" s="34" t="s">
        <v>173</v>
      </c>
      <c r="E4630" s="34" t="s">
        <v>168</v>
      </c>
      <c r="F4630" s="35">
        <v>0.95</v>
      </c>
      <c r="G4630" s="36">
        <v>0</v>
      </c>
      <c r="H4630" s="35">
        <v>0.95</v>
      </c>
      <c r="I4630" s="35">
        <v>0.5</v>
      </c>
      <c r="J4630">
        <v>21</v>
      </c>
      <c r="K4630">
        <v>3027</v>
      </c>
      <c r="L4630" s="37">
        <f t="shared" si="216"/>
        <v>19.95</v>
      </c>
      <c r="M4630" s="35">
        <f t="shared" si="217"/>
        <v>0</v>
      </c>
      <c r="N4630" s="35">
        <f t="shared" si="218"/>
        <v>9.4499999999999993</v>
      </c>
    </row>
    <row r="4631" spans="1:14">
      <c r="A4631" s="33">
        <v>41440</v>
      </c>
      <c r="B4631" s="29">
        <v>3183</v>
      </c>
      <c r="C4631">
        <v>48</v>
      </c>
      <c r="D4631" s="34" t="s">
        <v>173</v>
      </c>
      <c r="E4631" s="34" t="s">
        <v>168</v>
      </c>
      <c r="F4631" s="35">
        <v>3.95</v>
      </c>
      <c r="G4631" s="36">
        <v>0</v>
      </c>
      <c r="H4631" s="35">
        <v>3.95</v>
      </c>
      <c r="I4631" s="35">
        <v>1.43</v>
      </c>
      <c r="J4631">
        <v>6</v>
      </c>
      <c r="K4631">
        <v>3027</v>
      </c>
      <c r="L4631" s="37">
        <f t="shared" si="216"/>
        <v>23.700000000000003</v>
      </c>
      <c r="M4631" s="35">
        <f t="shared" si="217"/>
        <v>0</v>
      </c>
      <c r="N4631" s="35">
        <f t="shared" si="218"/>
        <v>15.120000000000003</v>
      </c>
    </row>
    <row r="4632" spans="1:14">
      <c r="A4632" s="33">
        <v>41440</v>
      </c>
      <c r="B4632" s="29">
        <v>3184</v>
      </c>
      <c r="C4632">
        <v>50</v>
      </c>
      <c r="D4632" s="34" t="s">
        <v>171</v>
      </c>
      <c r="E4632" s="34" t="s">
        <v>168</v>
      </c>
      <c r="F4632" s="35">
        <v>24.95</v>
      </c>
      <c r="G4632" s="36">
        <v>0</v>
      </c>
      <c r="H4632" s="35">
        <v>24.95</v>
      </c>
      <c r="I4632" s="35">
        <v>12.14</v>
      </c>
      <c r="J4632">
        <v>1</v>
      </c>
      <c r="K4632">
        <v>3010</v>
      </c>
      <c r="L4632" s="37">
        <f t="shared" si="216"/>
        <v>24.95</v>
      </c>
      <c r="M4632" s="35">
        <f t="shared" si="217"/>
        <v>0</v>
      </c>
      <c r="N4632" s="35">
        <f t="shared" si="218"/>
        <v>12.809999999999999</v>
      </c>
    </row>
    <row r="4633" spans="1:14">
      <c r="A4633" s="33">
        <v>41440</v>
      </c>
      <c r="B4633" s="29">
        <v>3185</v>
      </c>
      <c r="C4633">
        <v>35</v>
      </c>
      <c r="D4633" s="34" t="s">
        <v>173</v>
      </c>
      <c r="E4633" s="34" t="s">
        <v>168</v>
      </c>
      <c r="F4633" s="35">
        <v>0.95</v>
      </c>
      <c r="G4633" s="36">
        <v>0</v>
      </c>
      <c r="H4633" s="35">
        <v>0.95</v>
      </c>
      <c r="I4633" s="35">
        <v>0.47</v>
      </c>
      <c r="J4633">
        <v>6</v>
      </c>
      <c r="K4633">
        <v>3032</v>
      </c>
      <c r="L4633" s="37">
        <f t="shared" si="216"/>
        <v>5.6999999999999993</v>
      </c>
      <c r="M4633" s="35">
        <f t="shared" si="217"/>
        <v>0</v>
      </c>
      <c r="N4633" s="35">
        <f t="shared" si="218"/>
        <v>2.88</v>
      </c>
    </row>
    <row r="4634" spans="1:14">
      <c r="A4634" s="33">
        <v>41440</v>
      </c>
      <c r="B4634" s="29">
        <v>3185</v>
      </c>
      <c r="C4634">
        <v>29</v>
      </c>
      <c r="D4634" s="34" t="s">
        <v>173</v>
      </c>
      <c r="E4634" s="34" t="s">
        <v>168</v>
      </c>
      <c r="F4634" s="35">
        <v>40.950000000000003</v>
      </c>
      <c r="G4634" s="36">
        <v>0</v>
      </c>
      <c r="H4634" s="35">
        <v>40.950000000000003</v>
      </c>
      <c r="I4634" s="35">
        <v>15.51</v>
      </c>
      <c r="J4634">
        <v>5</v>
      </c>
      <c r="K4634">
        <v>3032</v>
      </c>
      <c r="L4634" s="37">
        <f t="shared" si="216"/>
        <v>204.75</v>
      </c>
      <c r="M4634" s="35">
        <f t="shared" si="217"/>
        <v>0</v>
      </c>
      <c r="N4634" s="35">
        <f t="shared" si="218"/>
        <v>127.20000000000002</v>
      </c>
    </row>
    <row r="4635" spans="1:14">
      <c r="A4635" s="33">
        <v>41440</v>
      </c>
      <c r="B4635" s="29">
        <v>3186</v>
      </c>
      <c r="C4635">
        <v>47</v>
      </c>
      <c r="D4635" s="34" t="s">
        <v>171</v>
      </c>
      <c r="E4635" s="34" t="s">
        <v>168</v>
      </c>
      <c r="F4635" s="35">
        <v>28.95</v>
      </c>
      <c r="G4635" s="36">
        <v>0</v>
      </c>
      <c r="H4635" s="35">
        <v>28.95</v>
      </c>
      <c r="I4635" s="35">
        <v>8.86</v>
      </c>
      <c r="J4635">
        <v>4</v>
      </c>
      <c r="K4635">
        <v>3018</v>
      </c>
      <c r="L4635" s="37">
        <f t="shared" si="216"/>
        <v>115.8</v>
      </c>
      <c r="M4635" s="35">
        <f t="shared" si="217"/>
        <v>0</v>
      </c>
      <c r="N4635" s="35">
        <f t="shared" si="218"/>
        <v>80.36</v>
      </c>
    </row>
    <row r="4636" spans="1:14">
      <c r="A4636" s="33">
        <v>41440</v>
      </c>
      <c r="B4636" s="29">
        <v>3187</v>
      </c>
      <c r="C4636">
        <v>21</v>
      </c>
      <c r="D4636" s="34" t="s">
        <v>173</v>
      </c>
      <c r="E4636" s="34" t="s">
        <v>168</v>
      </c>
      <c r="F4636" s="35">
        <v>26.95</v>
      </c>
      <c r="G4636" s="36">
        <v>0</v>
      </c>
      <c r="H4636" s="35">
        <v>26.95</v>
      </c>
      <c r="I4636" s="35">
        <v>12.42</v>
      </c>
      <c r="J4636">
        <v>20</v>
      </c>
      <c r="K4636">
        <v>3019</v>
      </c>
      <c r="L4636" s="37">
        <f t="shared" si="216"/>
        <v>539</v>
      </c>
      <c r="M4636" s="35">
        <f t="shared" si="217"/>
        <v>0</v>
      </c>
      <c r="N4636" s="35">
        <f t="shared" si="218"/>
        <v>290.59999999999997</v>
      </c>
    </row>
    <row r="4637" spans="1:14">
      <c r="A4637" s="33">
        <v>41440</v>
      </c>
      <c r="B4637" s="29">
        <v>3188</v>
      </c>
      <c r="C4637">
        <v>45</v>
      </c>
      <c r="D4637" s="34" t="s">
        <v>173</v>
      </c>
      <c r="E4637" s="34" t="s">
        <v>168</v>
      </c>
      <c r="F4637" s="35">
        <v>38.950000000000003</v>
      </c>
      <c r="G4637" s="36">
        <v>0</v>
      </c>
      <c r="H4637" s="35">
        <v>38.950000000000003</v>
      </c>
      <c r="I4637" s="35">
        <v>22.33</v>
      </c>
      <c r="J4637">
        <v>1</v>
      </c>
      <c r="K4637">
        <v>3010</v>
      </c>
      <c r="L4637" s="37">
        <f t="shared" si="216"/>
        <v>38.950000000000003</v>
      </c>
      <c r="M4637" s="35">
        <f t="shared" si="217"/>
        <v>0</v>
      </c>
      <c r="N4637" s="35">
        <f t="shared" si="218"/>
        <v>16.620000000000005</v>
      </c>
    </row>
    <row r="4638" spans="1:14">
      <c r="A4638" s="33">
        <v>41440</v>
      </c>
      <c r="B4638" s="29">
        <v>3188</v>
      </c>
      <c r="C4638">
        <v>19</v>
      </c>
      <c r="D4638" s="34" t="s">
        <v>173</v>
      </c>
      <c r="E4638" s="34" t="s">
        <v>168</v>
      </c>
      <c r="F4638" s="35">
        <v>49.95</v>
      </c>
      <c r="G4638" s="36">
        <v>0</v>
      </c>
      <c r="H4638" s="35">
        <v>49.95</v>
      </c>
      <c r="I4638" s="35">
        <v>24.77</v>
      </c>
      <c r="J4638">
        <v>19</v>
      </c>
      <c r="K4638">
        <v>3010</v>
      </c>
      <c r="L4638" s="37">
        <f t="shared" si="216"/>
        <v>949.05000000000007</v>
      </c>
      <c r="M4638" s="35">
        <f t="shared" si="217"/>
        <v>0</v>
      </c>
      <c r="N4638" s="35">
        <f t="shared" si="218"/>
        <v>478.42000000000007</v>
      </c>
    </row>
    <row r="4639" spans="1:14">
      <c r="A4639" s="33">
        <v>41440</v>
      </c>
      <c r="B4639" s="29">
        <v>3188</v>
      </c>
      <c r="C4639">
        <v>42</v>
      </c>
      <c r="D4639" s="34" t="s">
        <v>173</v>
      </c>
      <c r="E4639" s="34" t="s">
        <v>168</v>
      </c>
      <c r="F4639" s="35">
        <v>35.950000000000003</v>
      </c>
      <c r="G4639" s="36">
        <v>0</v>
      </c>
      <c r="H4639" s="35">
        <v>35.950000000000003</v>
      </c>
      <c r="I4639" s="35">
        <v>20.25</v>
      </c>
      <c r="J4639">
        <v>2</v>
      </c>
      <c r="K4639">
        <v>3010</v>
      </c>
      <c r="L4639" s="37">
        <f t="shared" si="216"/>
        <v>71.900000000000006</v>
      </c>
      <c r="M4639" s="35">
        <f t="shared" si="217"/>
        <v>0</v>
      </c>
      <c r="N4639" s="35">
        <f t="shared" si="218"/>
        <v>31.400000000000006</v>
      </c>
    </row>
    <row r="4640" spans="1:14">
      <c r="A4640" s="33">
        <v>41440</v>
      </c>
      <c r="B4640" s="29">
        <v>3188</v>
      </c>
      <c r="C4640">
        <v>6</v>
      </c>
      <c r="D4640" s="34" t="s">
        <v>173</v>
      </c>
      <c r="E4640" s="34" t="s">
        <v>168</v>
      </c>
      <c r="F4640" s="35">
        <v>55.95</v>
      </c>
      <c r="G4640" s="36">
        <v>0</v>
      </c>
      <c r="H4640" s="35">
        <v>55.95</v>
      </c>
      <c r="I4640" s="35">
        <v>16.059999999999999</v>
      </c>
      <c r="J4640">
        <v>13</v>
      </c>
      <c r="K4640">
        <v>3010</v>
      </c>
      <c r="L4640" s="37">
        <f t="shared" si="216"/>
        <v>727.35</v>
      </c>
      <c r="M4640" s="35">
        <f t="shared" si="217"/>
        <v>0</v>
      </c>
      <c r="N4640" s="35">
        <f t="shared" si="218"/>
        <v>518.57000000000005</v>
      </c>
    </row>
    <row r="4641" spans="1:14">
      <c r="A4641" s="33">
        <v>41440</v>
      </c>
      <c r="B4641" s="29">
        <v>3188</v>
      </c>
      <c r="C4641">
        <v>11</v>
      </c>
      <c r="D4641" s="34" t="s">
        <v>173</v>
      </c>
      <c r="E4641" s="34" t="s">
        <v>168</v>
      </c>
      <c r="F4641" s="35">
        <v>65.95</v>
      </c>
      <c r="G4641" s="36">
        <v>0</v>
      </c>
      <c r="H4641" s="35">
        <v>65.95</v>
      </c>
      <c r="I4641" s="35">
        <v>37.97</v>
      </c>
      <c r="J4641">
        <v>5</v>
      </c>
      <c r="K4641">
        <v>3010</v>
      </c>
      <c r="L4641" s="37">
        <f t="shared" si="216"/>
        <v>329.75</v>
      </c>
      <c r="M4641" s="35">
        <f t="shared" si="217"/>
        <v>0</v>
      </c>
      <c r="N4641" s="35">
        <f t="shared" si="218"/>
        <v>139.90000000000003</v>
      </c>
    </row>
    <row r="4642" spans="1:14">
      <c r="A4642" s="33">
        <v>41441</v>
      </c>
      <c r="B4642" s="29">
        <v>3189</v>
      </c>
      <c r="C4642">
        <v>40</v>
      </c>
      <c r="D4642" s="34" t="s">
        <v>173</v>
      </c>
      <c r="E4642" s="34" t="s">
        <v>168</v>
      </c>
      <c r="F4642" s="35">
        <v>16.95</v>
      </c>
      <c r="G4642" s="36">
        <v>0</v>
      </c>
      <c r="H4642" s="35">
        <v>16.95</v>
      </c>
      <c r="I4642" s="35">
        <v>6.53</v>
      </c>
      <c r="J4642">
        <v>26</v>
      </c>
      <c r="K4642">
        <v>3026</v>
      </c>
      <c r="L4642" s="37">
        <f t="shared" si="216"/>
        <v>440.7</v>
      </c>
      <c r="M4642" s="35">
        <f t="shared" si="217"/>
        <v>0</v>
      </c>
      <c r="N4642" s="35">
        <f t="shared" si="218"/>
        <v>270.91999999999996</v>
      </c>
    </row>
    <row r="4643" spans="1:14">
      <c r="A4643" s="33">
        <v>41441</v>
      </c>
      <c r="B4643" s="29">
        <v>3190</v>
      </c>
      <c r="C4643">
        <v>28</v>
      </c>
      <c r="D4643" s="34" t="s">
        <v>167</v>
      </c>
      <c r="E4643" s="34" t="s">
        <v>168</v>
      </c>
      <c r="F4643" s="35">
        <v>0.95</v>
      </c>
      <c r="G4643" s="36">
        <v>0</v>
      </c>
      <c r="H4643" s="35">
        <v>0.95</v>
      </c>
      <c r="I4643" s="35">
        <v>0.5</v>
      </c>
      <c r="J4643">
        <v>34</v>
      </c>
      <c r="K4643">
        <v>3020</v>
      </c>
      <c r="L4643" s="37">
        <f t="shared" si="216"/>
        <v>32.299999999999997</v>
      </c>
      <c r="M4643" s="35">
        <f t="shared" si="217"/>
        <v>0</v>
      </c>
      <c r="N4643" s="35">
        <f t="shared" si="218"/>
        <v>15.299999999999999</v>
      </c>
    </row>
    <row r="4644" spans="1:14">
      <c r="A4644" s="33">
        <v>41441</v>
      </c>
      <c r="B4644" s="29">
        <v>3191</v>
      </c>
      <c r="C4644">
        <v>10</v>
      </c>
      <c r="D4644" s="34" t="s">
        <v>173</v>
      </c>
      <c r="E4644" s="34" t="s">
        <v>168</v>
      </c>
      <c r="F4644" s="35">
        <v>34.950000000000003</v>
      </c>
      <c r="G4644" s="36">
        <v>0.1</v>
      </c>
      <c r="H4644" s="35">
        <v>31.46</v>
      </c>
      <c r="I4644" s="35">
        <v>22.13</v>
      </c>
      <c r="J4644">
        <v>14</v>
      </c>
      <c r="K4644">
        <v>3018</v>
      </c>
      <c r="L4644" s="37">
        <f t="shared" si="216"/>
        <v>440.44</v>
      </c>
      <c r="M4644" s="35">
        <f t="shared" si="217"/>
        <v>3.490000000000002</v>
      </c>
      <c r="N4644" s="35">
        <f t="shared" si="218"/>
        <v>130.62000000000003</v>
      </c>
    </row>
    <row r="4645" spans="1:14">
      <c r="A4645" s="33">
        <v>41441</v>
      </c>
      <c r="B4645" s="29">
        <v>3192</v>
      </c>
      <c r="C4645">
        <v>49</v>
      </c>
      <c r="D4645" s="34" t="s">
        <v>171</v>
      </c>
      <c r="E4645" s="34" t="s">
        <v>168</v>
      </c>
      <c r="F4645" s="35">
        <v>63.95</v>
      </c>
      <c r="G4645" s="36">
        <v>0.1</v>
      </c>
      <c r="H4645" s="35">
        <v>57.56</v>
      </c>
      <c r="I4645" s="35">
        <v>27.1</v>
      </c>
      <c r="J4645">
        <v>1</v>
      </c>
      <c r="K4645">
        <v>3018</v>
      </c>
      <c r="L4645" s="37">
        <f t="shared" si="216"/>
        <v>57.56</v>
      </c>
      <c r="M4645" s="35">
        <f t="shared" si="217"/>
        <v>6.3900000000000006</v>
      </c>
      <c r="N4645" s="35">
        <f t="shared" si="218"/>
        <v>30.46</v>
      </c>
    </row>
    <row r="4646" spans="1:14">
      <c r="A4646" s="33">
        <v>41441</v>
      </c>
      <c r="B4646" s="29">
        <v>3192</v>
      </c>
      <c r="C4646">
        <v>21</v>
      </c>
      <c r="D4646" s="34" t="s">
        <v>171</v>
      </c>
      <c r="E4646" s="34" t="s">
        <v>168</v>
      </c>
      <c r="F4646" s="35">
        <v>26.95</v>
      </c>
      <c r="G4646" s="36">
        <v>0</v>
      </c>
      <c r="H4646" s="35">
        <v>26.95</v>
      </c>
      <c r="I4646" s="35">
        <v>12.42</v>
      </c>
      <c r="J4646">
        <v>7</v>
      </c>
      <c r="K4646">
        <v>3018</v>
      </c>
      <c r="L4646" s="37">
        <f t="shared" si="216"/>
        <v>188.65</v>
      </c>
      <c r="M4646" s="35">
        <f t="shared" si="217"/>
        <v>0</v>
      </c>
      <c r="N4646" s="35">
        <f t="shared" si="218"/>
        <v>101.71</v>
      </c>
    </row>
    <row r="4647" spans="1:14">
      <c r="A4647" s="33">
        <v>41441</v>
      </c>
      <c r="B4647" s="29">
        <v>3192</v>
      </c>
      <c r="C4647">
        <v>21</v>
      </c>
      <c r="D4647" s="34" t="s">
        <v>171</v>
      </c>
      <c r="E4647" s="34" t="s">
        <v>168</v>
      </c>
      <c r="F4647" s="35">
        <v>26.95</v>
      </c>
      <c r="G4647" s="36">
        <v>0.1</v>
      </c>
      <c r="H4647" s="35">
        <v>24.26</v>
      </c>
      <c r="I4647" s="35">
        <v>12.42</v>
      </c>
      <c r="J4647">
        <v>11</v>
      </c>
      <c r="K4647">
        <v>3018</v>
      </c>
      <c r="L4647" s="37">
        <f t="shared" si="216"/>
        <v>266.86</v>
      </c>
      <c r="M4647" s="35">
        <f t="shared" si="217"/>
        <v>2.6899999999999977</v>
      </c>
      <c r="N4647" s="35">
        <f t="shared" si="218"/>
        <v>130.24</v>
      </c>
    </row>
    <row r="4648" spans="1:14">
      <c r="A4648" s="33">
        <v>41441</v>
      </c>
      <c r="B4648" s="29">
        <v>3193</v>
      </c>
      <c r="C4648">
        <v>42</v>
      </c>
      <c r="D4648" s="34" t="s">
        <v>173</v>
      </c>
      <c r="E4648" s="34" t="s">
        <v>168</v>
      </c>
      <c r="F4648" s="35">
        <v>35.950000000000003</v>
      </c>
      <c r="G4648" s="36">
        <v>0</v>
      </c>
      <c r="H4648" s="35">
        <v>35.950000000000003</v>
      </c>
      <c r="I4648" s="35">
        <v>20.25</v>
      </c>
      <c r="J4648">
        <v>2</v>
      </c>
      <c r="K4648">
        <v>3020</v>
      </c>
      <c r="L4648" s="37">
        <f t="shared" si="216"/>
        <v>71.900000000000006</v>
      </c>
      <c r="M4648" s="35">
        <f t="shared" si="217"/>
        <v>0</v>
      </c>
      <c r="N4648" s="35">
        <f t="shared" si="218"/>
        <v>31.400000000000006</v>
      </c>
    </row>
    <row r="4649" spans="1:14">
      <c r="A4649" s="33">
        <v>41441</v>
      </c>
      <c r="B4649" s="29">
        <v>3193</v>
      </c>
      <c r="C4649">
        <v>41</v>
      </c>
      <c r="D4649" s="34" t="s">
        <v>173</v>
      </c>
      <c r="E4649" s="34" t="s">
        <v>168</v>
      </c>
      <c r="F4649" s="35">
        <v>18.95</v>
      </c>
      <c r="G4649" s="36">
        <v>0</v>
      </c>
      <c r="H4649" s="35">
        <v>18.95</v>
      </c>
      <c r="I4649" s="35">
        <v>9.98</v>
      </c>
      <c r="J4649">
        <v>21</v>
      </c>
      <c r="K4649">
        <v>3020</v>
      </c>
      <c r="L4649" s="37">
        <f t="shared" si="216"/>
        <v>397.95</v>
      </c>
      <c r="M4649" s="35">
        <f t="shared" si="217"/>
        <v>0</v>
      </c>
      <c r="N4649" s="35">
        <f t="shared" si="218"/>
        <v>188.36999999999998</v>
      </c>
    </row>
    <row r="4650" spans="1:14">
      <c r="A4650" s="33">
        <v>41441</v>
      </c>
      <c r="B4650" s="29">
        <v>3193</v>
      </c>
      <c r="C4650">
        <v>12</v>
      </c>
      <c r="D4650" s="34" t="s">
        <v>173</v>
      </c>
      <c r="E4650" s="34" t="s">
        <v>168</v>
      </c>
      <c r="F4650" s="35">
        <v>47.95</v>
      </c>
      <c r="G4650" s="36">
        <v>0</v>
      </c>
      <c r="H4650" s="35">
        <v>47.95</v>
      </c>
      <c r="I4650" s="35">
        <v>20.7</v>
      </c>
      <c r="J4650">
        <v>5</v>
      </c>
      <c r="K4650">
        <v>3020</v>
      </c>
      <c r="L4650" s="37">
        <f t="shared" si="216"/>
        <v>239.75</v>
      </c>
      <c r="M4650" s="35">
        <f t="shared" si="217"/>
        <v>0</v>
      </c>
      <c r="N4650" s="35">
        <f t="shared" si="218"/>
        <v>136.25000000000003</v>
      </c>
    </row>
    <row r="4651" spans="1:14">
      <c r="A4651" s="33">
        <v>41441</v>
      </c>
      <c r="B4651" s="29">
        <v>3194</v>
      </c>
      <c r="C4651">
        <v>37</v>
      </c>
      <c r="D4651" s="34" t="s">
        <v>167</v>
      </c>
      <c r="E4651" s="34" t="s">
        <v>168</v>
      </c>
      <c r="F4651" s="35">
        <v>24.95</v>
      </c>
      <c r="G4651" s="36">
        <v>0</v>
      </c>
      <c r="H4651" s="35">
        <v>24.95</v>
      </c>
      <c r="I4651" s="35">
        <v>9.3800000000000008</v>
      </c>
      <c r="J4651">
        <v>2</v>
      </c>
      <c r="K4651">
        <v>3023</v>
      </c>
      <c r="L4651" s="37">
        <f t="shared" si="216"/>
        <v>49.9</v>
      </c>
      <c r="M4651" s="35">
        <f t="shared" si="217"/>
        <v>0</v>
      </c>
      <c r="N4651" s="35">
        <f t="shared" si="218"/>
        <v>31.139999999999997</v>
      </c>
    </row>
    <row r="4652" spans="1:14">
      <c r="A4652" s="33">
        <v>41441</v>
      </c>
      <c r="B4652" s="29">
        <v>3195</v>
      </c>
      <c r="C4652">
        <v>9</v>
      </c>
      <c r="D4652" s="34" t="s">
        <v>171</v>
      </c>
      <c r="E4652" s="34" t="s">
        <v>168</v>
      </c>
      <c r="F4652" s="35">
        <v>48.95</v>
      </c>
      <c r="G4652" s="36">
        <v>0</v>
      </c>
      <c r="H4652" s="35">
        <v>48.95</v>
      </c>
      <c r="I4652" s="35">
        <v>24.52</v>
      </c>
      <c r="J4652">
        <v>2</v>
      </c>
      <c r="K4652">
        <v>3028</v>
      </c>
      <c r="L4652" s="37">
        <f t="shared" si="216"/>
        <v>97.9</v>
      </c>
      <c r="M4652" s="35">
        <f t="shared" si="217"/>
        <v>0</v>
      </c>
      <c r="N4652" s="35">
        <f t="shared" si="218"/>
        <v>48.860000000000007</v>
      </c>
    </row>
    <row r="4653" spans="1:14">
      <c r="A4653" s="33">
        <v>41441</v>
      </c>
      <c r="B4653" s="29">
        <v>3196</v>
      </c>
      <c r="C4653">
        <v>47</v>
      </c>
      <c r="D4653" s="34" t="s">
        <v>173</v>
      </c>
      <c r="E4653" s="34" t="s">
        <v>168</v>
      </c>
      <c r="F4653" s="35">
        <v>28.95</v>
      </c>
      <c r="G4653" s="36">
        <v>0</v>
      </c>
      <c r="H4653" s="35">
        <v>28.95</v>
      </c>
      <c r="I4653" s="35">
        <v>8.86</v>
      </c>
      <c r="J4653">
        <v>11</v>
      </c>
      <c r="K4653">
        <v>3022</v>
      </c>
      <c r="L4653" s="37">
        <f t="shared" si="216"/>
        <v>318.45</v>
      </c>
      <c r="M4653" s="35">
        <f t="shared" si="217"/>
        <v>0</v>
      </c>
      <c r="N4653" s="35">
        <f t="shared" si="218"/>
        <v>220.99</v>
      </c>
    </row>
    <row r="4654" spans="1:14">
      <c r="A4654" s="33">
        <v>41441</v>
      </c>
      <c r="B4654" s="29">
        <v>3197</v>
      </c>
      <c r="C4654">
        <v>33</v>
      </c>
      <c r="D4654" s="34" t="s">
        <v>171</v>
      </c>
      <c r="E4654" s="34" t="s">
        <v>168</v>
      </c>
      <c r="F4654" s="35">
        <v>19.95</v>
      </c>
      <c r="G4654" s="36">
        <v>0</v>
      </c>
      <c r="H4654" s="35">
        <v>19.95</v>
      </c>
      <c r="I4654" s="35">
        <v>9.7799999999999994</v>
      </c>
      <c r="J4654">
        <v>23</v>
      </c>
      <c r="K4654">
        <v>3020</v>
      </c>
      <c r="L4654" s="37">
        <f t="shared" si="216"/>
        <v>458.84999999999997</v>
      </c>
      <c r="M4654" s="35">
        <f t="shared" si="217"/>
        <v>0</v>
      </c>
      <c r="N4654" s="35">
        <f t="shared" si="218"/>
        <v>233.91</v>
      </c>
    </row>
    <row r="4655" spans="1:14">
      <c r="A4655" s="33">
        <v>41441</v>
      </c>
      <c r="B4655" s="29">
        <v>3197</v>
      </c>
      <c r="C4655">
        <v>43</v>
      </c>
      <c r="D4655" s="34" t="s">
        <v>171</v>
      </c>
      <c r="E4655" s="34" t="s">
        <v>168</v>
      </c>
      <c r="F4655" s="35">
        <v>11.95</v>
      </c>
      <c r="G4655" s="36">
        <v>0</v>
      </c>
      <c r="H4655" s="35">
        <v>11.95</v>
      </c>
      <c r="I4655" s="35">
        <v>3.32</v>
      </c>
      <c r="J4655">
        <v>5</v>
      </c>
      <c r="K4655">
        <v>3020</v>
      </c>
      <c r="L4655" s="37">
        <f t="shared" si="216"/>
        <v>59.75</v>
      </c>
      <c r="M4655" s="35">
        <f t="shared" si="217"/>
        <v>0</v>
      </c>
      <c r="N4655" s="35">
        <f t="shared" si="218"/>
        <v>43.149999999999991</v>
      </c>
    </row>
    <row r="4656" spans="1:14">
      <c r="A4656" s="33">
        <v>41441</v>
      </c>
      <c r="B4656" s="29">
        <v>3198</v>
      </c>
      <c r="C4656">
        <v>6</v>
      </c>
      <c r="D4656" s="34" t="s">
        <v>167</v>
      </c>
      <c r="E4656" s="34" t="s">
        <v>168</v>
      </c>
      <c r="F4656" s="35">
        <v>55.95</v>
      </c>
      <c r="G4656" s="36">
        <v>0</v>
      </c>
      <c r="H4656" s="35">
        <v>55.95</v>
      </c>
      <c r="I4656" s="35">
        <v>16.059999999999999</v>
      </c>
      <c r="J4656">
        <v>5</v>
      </c>
      <c r="K4656">
        <v>3011</v>
      </c>
      <c r="L4656" s="37">
        <f t="shared" si="216"/>
        <v>279.75</v>
      </c>
      <c r="M4656" s="35">
        <f t="shared" si="217"/>
        <v>0</v>
      </c>
      <c r="N4656" s="35">
        <f t="shared" si="218"/>
        <v>199.45</v>
      </c>
    </row>
    <row r="4657" spans="1:14">
      <c r="A4657" s="33">
        <v>41441</v>
      </c>
      <c r="B4657" s="29">
        <v>3199</v>
      </c>
      <c r="C4657">
        <v>12</v>
      </c>
      <c r="D4657" s="34" t="s">
        <v>173</v>
      </c>
      <c r="E4657" s="34" t="s">
        <v>168</v>
      </c>
      <c r="F4657" s="35">
        <v>47.95</v>
      </c>
      <c r="G4657" s="36">
        <v>0</v>
      </c>
      <c r="H4657" s="35">
        <v>47.95</v>
      </c>
      <c r="I4657" s="35">
        <v>20.7</v>
      </c>
      <c r="J4657">
        <v>1</v>
      </c>
      <c r="K4657">
        <v>3029</v>
      </c>
      <c r="L4657" s="37">
        <f t="shared" si="216"/>
        <v>47.95</v>
      </c>
      <c r="M4657" s="35">
        <f t="shared" si="217"/>
        <v>0</v>
      </c>
      <c r="N4657" s="35">
        <f t="shared" si="218"/>
        <v>27.250000000000004</v>
      </c>
    </row>
    <row r="4658" spans="1:14">
      <c r="A4658" s="33">
        <v>41441</v>
      </c>
      <c r="B4658" s="29">
        <v>3200</v>
      </c>
      <c r="C4658">
        <v>48</v>
      </c>
      <c r="D4658" s="34" t="s">
        <v>167</v>
      </c>
      <c r="E4658" s="34" t="s">
        <v>168</v>
      </c>
      <c r="F4658" s="35">
        <v>3.95</v>
      </c>
      <c r="G4658" s="36">
        <v>0</v>
      </c>
      <c r="H4658" s="35">
        <v>3.95</v>
      </c>
      <c r="I4658" s="35">
        <v>1.43</v>
      </c>
      <c r="J4658">
        <v>4</v>
      </c>
      <c r="K4658">
        <v>3031</v>
      </c>
      <c r="L4658" s="37">
        <f t="shared" si="216"/>
        <v>15.8</v>
      </c>
      <c r="M4658" s="35">
        <f t="shared" si="217"/>
        <v>0</v>
      </c>
      <c r="N4658" s="35">
        <f t="shared" si="218"/>
        <v>10.080000000000002</v>
      </c>
    </row>
    <row r="4659" spans="1:14">
      <c r="A4659" s="33">
        <v>41441</v>
      </c>
      <c r="B4659" s="29">
        <v>3201</v>
      </c>
      <c r="C4659">
        <v>16</v>
      </c>
      <c r="D4659" s="34" t="s">
        <v>173</v>
      </c>
      <c r="E4659" s="34" t="s">
        <v>168</v>
      </c>
      <c r="F4659" s="35">
        <v>27.95</v>
      </c>
      <c r="G4659" s="36">
        <v>0.1</v>
      </c>
      <c r="H4659" s="35">
        <v>25.16</v>
      </c>
      <c r="I4659" s="35">
        <v>15.85</v>
      </c>
      <c r="J4659">
        <v>1</v>
      </c>
      <c r="K4659">
        <v>3031</v>
      </c>
      <c r="L4659" s="37">
        <f t="shared" si="216"/>
        <v>25.16</v>
      </c>
      <c r="M4659" s="35">
        <f t="shared" si="217"/>
        <v>2.7899999999999991</v>
      </c>
      <c r="N4659" s="35">
        <f t="shared" si="218"/>
        <v>9.31</v>
      </c>
    </row>
    <row r="4660" spans="1:14">
      <c r="A4660" s="33">
        <v>41441</v>
      </c>
      <c r="B4660" s="29">
        <v>3202</v>
      </c>
      <c r="C4660">
        <v>46</v>
      </c>
      <c r="D4660" s="34" t="s">
        <v>167</v>
      </c>
      <c r="E4660" s="34" t="s">
        <v>168</v>
      </c>
      <c r="F4660" s="35">
        <v>55.95</v>
      </c>
      <c r="G4660" s="36">
        <v>0</v>
      </c>
      <c r="H4660" s="35">
        <v>55.95</v>
      </c>
      <c r="I4660" s="35">
        <v>32.47</v>
      </c>
      <c r="J4660">
        <v>18</v>
      </c>
      <c r="K4660">
        <v>3032</v>
      </c>
      <c r="L4660" s="37">
        <f t="shared" si="216"/>
        <v>1007.1</v>
      </c>
      <c r="M4660" s="35">
        <f t="shared" si="217"/>
        <v>0</v>
      </c>
      <c r="N4660" s="35">
        <f t="shared" si="218"/>
        <v>422.6400000000001</v>
      </c>
    </row>
    <row r="4661" spans="1:14">
      <c r="A4661" s="33">
        <v>41441</v>
      </c>
      <c r="B4661" s="29">
        <v>3203</v>
      </c>
      <c r="C4661">
        <v>32</v>
      </c>
      <c r="D4661" s="34" t="s">
        <v>173</v>
      </c>
      <c r="E4661" s="34" t="s">
        <v>168</v>
      </c>
      <c r="F4661" s="35">
        <v>22.95</v>
      </c>
      <c r="G4661" s="36">
        <v>0.1</v>
      </c>
      <c r="H4661" s="35">
        <v>20.66</v>
      </c>
      <c r="I4661" s="35">
        <v>11.78</v>
      </c>
      <c r="J4661">
        <v>10</v>
      </c>
      <c r="K4661">
        <v>3023</v>
      </c>
      <c r="L4661" s="37">
        <f t="shared" si="216"/>
        <v>206.6</v>
      </c>
      <c r="M4661" s="35">
        <f t="shared" si="217"/>
        <v>2.2899999999999991</v>
      </c>
      <c r="N4661" s="35">
        <f t="shared" si="218"/>
        <v>88.800000000000011</v>
      </c>
    </row>
    <row r="4662" spans="1:14">
      <c r="A4662" s="33">
        <v>41441</v>
      </c>
      <c r="B4662" s="29">
        <v>3204</v>
      </c>
      <c r="C4662">
        <v>43</v>
      </c>
      <c r="D4662" s="34" t="s">
        <v>171</v>
      </c>
      <c r="E4662" s="34" t="s">
        <v>168</v>
      </c>
      <c r="F4662" s="35">
        <v>11.95</v>
      </c>
      <c r="G4662" s="36">
        <v>0</v>
      </c>
      <c r="H4662" s="35">
        <v>11.95</v>
      </c>
      <c r="I4662" s="35">
        <v>3.32</v>
      </c>
      <c r="J4662">
        <v>1</v>
      </c>
      <c r="K4662">
        <v>3022</v>
      </c>
      <c r="L4662" s="37">
        <f t="shared" si="216"/>
        <v>11.95</v>
      </c>
      <c r="M4662" s="35">
        <f t="shared" si="217"/>
        <v>0</v>
      </c>
      <c r="N4662" s="35">
        <f t="shared" si="218"/>
        <v>8.629999999999999</v>
      </c>
    </row>
    <row r="4663" spans="1:14">
      <c r="A4663" s="33">
        <v>41441</v>
      </c>
      <c r="B4663" s="29">
        <v>3205</v>
      </c>
      <c r="C4663">
        <v>7</v>
      </c>
      <c r="D4663" s="34" t="s">
        <v>173</v>
      </c>
      <c r="E4663" s="34" t="s">
        <v>168</v>
      </c>
      <c r="F4663" s="35">
        <v>20.95</v>
      </c>
      <c r="G4663" s="36">
        <v>0</v>
      </c>
      <c r="H4663" s="35">
        <v>20.95</v>
      </c>
      <c r="I4663" s="35">
        <v>10.039999999999999</v>
      </c>
      <c r="J4663">
        <v>8</v>
      </c>
      <c r="K4663">
        <v>3018</v>
      </c>
      <c r="L4663" s="37">
        <f t="shared" si="216"/>
        <v>167.6</v>
      </c>
      <c r="M4663" s="35">
        <f t="shared" si="217"/>
        <v>0</v>
      </c>
      <c r="N4663" s="35">
        <f t="shared" si="218"/>
        <v>87.28</v>
      </c>
    </row>
    <row r="4664" spans="1:14">
      <c r="A4664" s="33">
        <v>41441</v>
      </c>
      <c r="B4664" s="29">
        <v>3206</v>
      </c>
      <c r="C4664">
        <v>7</v>
      </c>
      <c r="D4664" s="34" t="s">
        <v>167</v>
      </c>
      <c r="E4664" s="34" t="s">
        <v>168</v>
      </c>
      <c r="F4664" s="35">
        <v>20.95</v>
      </c>
      <c r="G4664" s="36">
        <v>0</v>
      </c>
      <c r="H4664" s="35">
        <v>20.95</v>
      </c>
      <c r="I4664" s="35">
        <v>10.039999999999999</v>
      </c>
      <c r="J4664">
        <v>25</v>
      </c>
      <c r="K4664">
        <v>3030</v>
      </c>
      <c r="L4664" s="37">
        <f t="shared" si="216"/>
        <v>523.75</v>
      </c>
      <c r="M4664" s="35">
        <f t="shared" si="217"/>
        <v>0</v>
      </c>
      <c r="N4664" s="35">
        <f t="shared" si="218"/>
        <v>272.75</v>
      </c>
    </row>
    <row r="4665" spans="1:14">
      <c r="A4665" s="33">
        <v>41441</v>
      </c>
      <c r="B4665" s="29">
        <v>3207</v>
      </c>
      <c r="C4665">
        <v>47</v>
      </c>
      <c r="D4665" s="34" t="s">
        <v>173</v>
      </c>
      <c r="E4665" s="34" t="s">
        <v>168</v>
      </c>
      <c r="F4665" s="35">
        <v>28.95</v>
      </c>
      <c r="G4665" s="36">
        <v>0</v>
      </c>
      <c r="H4665" s="35">
        <v>28.95</v>
      </c>
      <c r="I4665" s="35">
        <v>8.86</v>
      </c>
      <c r="J4665">
        <v>4</v>
      </c>
      <c r="K4665">
        <v>3024</v>
      </c>
      <c r="L4665" s="37">
        <f t="shared" si="216"/>
        <v>115.8</v>
      </c>
      <c r="M4665" s="35">
        <f t="shared" si="217"/>
        <v>0</v>
      </c>
      <c r="N4665" s="35">
        <f t="shared" si="218"/>
        <v>80.36</v>
      </c>
    </row>
    <row r="4666" spans="1:14">
      <c r="A4666" s="33">
        <v>41441</v>
      </c>
      <c r="B4666" s="29">
        <v>3207</v>
      </c>
      <c r="C4666">
        <v>32</v>
      </c>
      <c r="D4666" s="34" t="s">
        <v>173</v>
      </c>
      <c r="E4666" s="34" t="s">
        <v>168</v>
      </c>
      <c r="F4666" s="35">
        <v>22.95</v>
      </c>
      <c r="G4666" s="36">
        <v>0</v>
      </c>
      <c r="H4666" s="35">
        <v>22.95</v>
      </c>
      <c r="I4666" s="35">
        <v>11.78</v>
      </c>
      <c r="J4666">
        <v>19</v>
      </c>
      <c r="K4666">
        <v>3024</v>
      </c>
      <c r="L4666" s="37">
        <f t="shared" si="216"/>
        <v>436.05</v>
      </c>
      <c r="M4666" s="35">
        <f t="shared" si="217"/>
        <v>0</v>
      </c>
      <c r="N4666" s="35">
        <f t="shared" si="218"/>
        <v>212.23</v>
      </c>
    </row>
    <row r="4667" spans="1:14">
      <c r="A4667" s="33">
        <v>41441</v>
      </c>
      <c r="B4667" s="29">
        <v>3208</v>
      </c>
      <c r="C4667">
        <v>48</v>
      </c>
      <c r="D4667" s="34" t="s">
        <v>167</v>
      </c>
      <c r="E4667" s="34" t="s">
        <v>168</v>
      </c>
      <c r="F4667" s="35">
        <v>3.95</v>
      </c>
      <c r="G4667" s="36">
        <v>0</v>
      </c>
      <c r="H4667" s="35">
        <v>3.95</v>
      </c>
      <c r="I4667" s="35">
        <v>1.43</v>
      </c>
      <c r="J4667">
        <v>27</v>
      </c>
      <c r="K4667">
        <v>3033</v>
      </c>
      <c r="L4667" s="37">
        <f t="shared" si="216"/>
        <v>106.65</v>
      </c>
      <c r="M4667" s="35">
        <f t="shared" si="217"/>
        <v>0</v>
      </c>
      <c r="N4667" s="35">
        <f t="shared" si="218"/>
        <v>68.040000000000006</v>
      </c>
    </row>
    <row r="4668" spans="1:14">
      <c r="A4668" s="33">
        <v>41441</v>
      </c>
      <c r="B4668" s="29">
        <v>3209</v>
      </c>
      <c r="C4668">
        <v>45</v>
      </c>
      <c r="D4668" s="34" t="s">
        <v>173</v>
      </c>
      <c r="E4668" s="34" t="s">
        <v>168</v>
      </c>
      <c r="F4668" s="35">
        <v>38.950000000000003</v>
      </c>
      <c r="G4668" s="36">
        <v>0</v>
      </c>
      <c r="H4668" s="35">
        <v>38.950000000000003</v>
      </c>
      <c r="I4668" s="35">
        <v>22.33</v>
      </c>
      <c r="J4668">
        <v>8</v>
      </c>
      <c r="K4668">
        <v>3024</v>
      </c>
      <c r="L4668" s="37">
        <f t="shared" si="216"/>
        <v>311.60000000000002</v>
      </c>
      <c r="M4668" s="35">
        <f t="shared" si="217"/>
        <v>0</v>
      </c>
      <c r="N4668" s="35">
        <f t="shared" si="218"/>
        <v>132.96000000000004</v>
      </c>
    </row>
    <row r="4669" spans="1:14">
      <c r="A4669" s="33">
        <v>41441</v>
      </c>
      <c r="B4669" s="29">
        <v>3210</v>
      </c>
      <c r="C4669">
        <v>41</v>
      </c>
      <c r="D4669" s="34" t="s">
        <v>171</v>
      </c>
      <c r="E4669" s="34" t="s">
        <v>168</v>
      </c>
      <c r="F4669" s="35">
        <v>18.95</v>
      </c>
      <c r="G4669" s="36">
        <v>0</v>
      </c>
      <c r="H4669" s="35">
        <v>18.95</v>
      </c>
      <c r="I4669" s="35">
        <v>9.98</v>
      </c>
      <c r="J4669">
        <v>31</v>
      </c>
      <c r="K4669">
        <v>3032</v>
      </c>
      <c r="L4669" s="37">
        <f t="shared" si="216"/>
        <v>587.44999999999993</v>
      </c>
      <c r="M4669" s="35">
        <f t="shared" si="217"/>
        <v>0</v>
      </c>
      <c r="N4669" s="35">
        <f t="shared" si="218"/>
        <v>278.06999999999994</v>
      </c>
    </row>
    <row r="4670" spans="1:14">
      <c r="A4670" s="33">
        <v>41441</v>
      </c>
      <c r="B4670" s="29">
        <v>3210</v>
      </c>
      <c r="C4670">
        <v>29</v>
      </c>
      <c r="D4670" s="34" t="s">
        <v>171</v>
      </c>
      <c r="E4670" s="34" t="s">
        <v>168</v>
      </c>
      <c r="F4670" s="35">
        <v>40.950000000000003</v>
      </c>
      <c r="G4670" s="36">
        <v>0</v>
      </c>
      <c r="H4670" s="35">
        <v>40.950000000000003</v>
      </c>
      <c r="I4670" s="35">
        <v>15.51</v>
      </c>
      <c r="J4670">
        <v>1</v>
      </c>
      <c r="K4670">
        <v>3032</v>
      </c>
      <c r="L4670" s="37">
        <f t="shared" si="216"/>
        <v>40.950000000000003</v>
      </c>
      <c r="M4670" s="35">
        <f t="shared" si="217"/>
        <v>0</v>
      </c>
      <c r="N4670" s="35">
        <f t="shared" si="218"/>
        <v>25.440000000000005</v>
      </c>
    </row>
    <row r="4671" spans="1:14">
      <c r="A4671" s="33">
        <v>41441</v>
      </c>
      <c r="B4671" s="29">
        <v>3211</v>
      </c>
      <c r="C4671">
        <v>42</v>
      </c>
      <c r="D4671" s="34" t="s">
        <v>167</v>
      </c>
      <c r="E4671" s="34" t="s">
        <v>168</v>
      </c>
      <c r="F4671" s="35">
        <v>35.950000000000003</v>
      </c>
      <c r="G4671" s="36">
        <v>0</v>
      </c>
      <c r="H4671" s="35">
        <v>35.950000000000003</v>
      </c>
      <c r="I4671" s="35">
        <v>20.25</v>
      </c>
      <c r="J4671">
        <v>1</v>
      </c>
      <c r="K4671">
        <v>3020</v>
      </c>
      <c r="L4671" s="37">
        <f t="shared" si="216"/>
        <v>35.950000000000003</v>
      </c>
      <c r="M4671" s="35">
        <f t="shared" si="217"/>
        <v>0</v>
      </c>
      <c r="N4671" s="35">
        <f t="shared" si="218"/>
        <v>15.700000000000003</v>
      </c>
    </row>
    <row r="4672" spans="1:14">
      <c r="A4672" s="33">
        <v>41441</v>
      </c>
      <c r="B4672" s="29">
        <v>3211</v>
      </c>
      <c r="C4672">
        <v>2</v>
      </c>
      <c r="D4672" s="34" t="s">
        <v>167</v>
      </c>
      <c r="E4672" s="34" t="s">
        <v>168</v>
      </c>
      <c r="F4672" s="35">
        <v>44.95</v>
      </c>
      <c r="G4672" s="36">
        <v>0</v>
      </c>
      <c r="H4672" s="35">
        <v>44.95</v>
      </c>
      <c r="I4672" s="35">
        <v>27.95</v>
      </c>
      <c r="J4672">
        <v>6</v>
      </c>
      <c r="K4672">
        <v>3020</v>
      </c>
      <c r="L4672" s="37">
        <f t="shared" si="216"/>
        <v>269.70000000000005</v>
      </c>
      <c r="M4672" s="35">
        <f t="shared" si="217"/>
        <v>0</v>
      </c>
      <c r="N4672" s="35">
        <f t="shared" si="218"/>
        <v>102.00000000000003</v>
      </c>
    </row>
    <row r="4673" spans="1:14">
      <c r="A4673" s="33">
        <v>41441</v>
      </c>
      <c r="B4673" s="29">
        <v>3212</v>
      </c>
      <c r="C4673">
        <v>45</v>
      </c>
      <c r="D4673" s="34" t="s">
        <v>173</v>
      </c>
      <c r="E4673" s="34" t="s">
        <v>168</v>
      </c>
      <c r="F4673" s="35">
        <v>38.950000000000003</v>
      </c>
      <c r="G4673" s="36">
        <v>0</v>
      </c>
      <c r="H4673" s="35">
        <v>38.950000000000003</v>
      </c>
      <c r="I4673" s="35">
        <v>22.33</v>
      </c>
      <c r="J4673">
        <v>2</v>
      </c>
      <c r="K4673">
        <v>3021</v>
      </c>
      <c r="L4673" s="37">
        <f t="shared" si="216"/>
        <v>77.900000000000006</v>
      </c>
      <c r="M4673" s="35">
        <f t="shared" si="217"/>
        <v>0</v>
      </c>
      <c r="N4673" s="35">
        <f t="shared" si="218"/>
        <v>33.240000000000009</v>
      </c>
    </row>
    <row r="4674" spans="1:14">
      <c r="A4674" s="33">
        <v>41441</v>
      </c>
      <c r="B4674" s="29">
        <v>3213</v>
      </c>
      <c r="C4674">
        <v>44</v>
      </c>
      <c r="D4674" s="34" t="s">
        <v>171</v>
      </c>
      <c r="E4674" s="34" t="s">
        <v>168</v>
      </c>
      <c r="F4674" s="35">
        <v>38.950000000000003</v>
      </c>
      <c r="G4674" s="36">
        <v>0</v>
      </c>
      <c r="H4674" s="35">
        <v>38.950000000000003</v>
      </c>
      <c r="I4674" s="35">
        <v>24.76</v>
      </c>
      <c r="J4674">
        <v>6</v>
      </c>
      <c r="K4674">
        <v>3020</v>
      </c>
      <c r="L4674" s="37">
        <f t="shared" si="216"/>
        <v>233.70000000000002</v>
      </c>
      <c r="M4674" s="35">
        <f t="shared" si="217"/>
        <v>0</v>
      </c>
      <c r="N4674" s="35">
        <f t="shared" si="218"/>
        <v>85.140000000000015</v>
      </c>
    </row>
    <row r="4675" spans="1:14">
      <c r="A4675" s="33">
        <v>41441</v>
      </c>
      <c r="B4675" s="29">
        <v>3214</v>
      </c>
      <c r="C4675">
        <v>42</v>
      </c>
      <c r="D4675" s="34" t="s">
        <v>167</v>
      </c>
      <c r="E4675" s="34" t="s">
        <v>168</v>
      </c>
      <c r="F4675" s="35">
        <v>35.950000000000003</v>
      </c>
      <c r="G4675" s="36">
        <v>0</v>
      </c>
      <c r="H4675" s="35">
        <v>35.950000000000003</v>
      </c>
      <c r="I4675" s="35">
        <v>20.25</v>
      </c>
      <c r="J4675">
        <v>2</v>
      </c>
      <c r="K4675">
        <v>3026</v>
      </c>
      <c r="L4675" s="37">
        <f t="shared" ref="L4675:L4738" si="219">H4675*J4675</f>
        <v>71.900000000000006</v>
      </c>
      <c r="M4675" s="35">
        <f t="shared" ref="M4675:M4738" si="220">F4675-H4675</f>
        <v>0</v>
      </c>
      <c r="N4675" s="35">
        <f t="shared" ref="N4675:N4738" si="221">(H4675-I4675)*J4675</f>
        <v>31.400000000000006</v>
      </c>
    </row>
    <row r="4676" spans="1:14">
      <c r="A4676" s="33">
        <v>41441</v>
      </c>
      <c r="B4676" s="29">
        <v>3215</v>
      </c>
      <c r="C4676">
        <v>18</v>
      </c>
      <c r="D4676" s="34" t="s">
        <v>173</v>
      </c>
      <c r="E4676" s="34" t="s">
        <v>168</v>
      </c>
      <c r="F4676" s="35">
        <v>54.95</v>
      </c>
      <c r="G4676" s="36">
        <v>0</v>
      </c>
      <c r="H4676" s="35">
        <v>54.95</v>
      </c>
      <c r="I4676" s="35">
        <v>26.65</v>
      </c>
      <c r="J4676">
        <v>25</v>
      </c>
      <c r="K4676">
        <v>3031</v>
      </c>
      <c r="L4676" s="37">
        <f t="shared" si="219"/>
        <v>1373.75</v>
      </c>
      <c r="M4676" s="35">
        <f t="shared" si="220"/>
        <v>0</v>
      </c>
      <c r="N4676" s="35">
        <f t="shared" si="221"/>
        <v>707.50000000000011</v>
      </c>
    </row>
    <row r="4677" spans="1:14">
      <c r="A4677" s="33">
        <v>41441</v>
      </c>
      <c r="B4677" s="29">
        <v>3216</v>
      </c>
      <c r="C4677">
        <v>43</v>
      </c>
      <c r="D4677" s="34" t="s">
        <v>171</v>
      </c>
      <c r="E4677" s="34" t="s">
        <v>168</v>
      </c>
      <c r="F4677" s="35">
        <v>11.95</v>
      </c>
      <c r="G4677" s="36">
        <v>0.1</v>
      </c>
      <c r="H4677" s="35">
        <v>10.76</v>
      </c>
      <c r="I4677" s="35">
        <v>3.32</v>
      </c>
      <c r="J4677">
        <v>7</v>
      </c>
      <c r="K4677">
        <v>3016</v>
      </c>
      <c r="L4677" s="37">
        <f t="shared" si="219"/>
        <v>75.319999999999993</v>
      </c>
      <c r="M4677" s="35">
        <f t="shared" si="220"/>
        <v>1.1899999999999995</v>
      </c>
      <c r="N4677" s="35">
        <f t="shared" si="221"/>
        <v>52.08</v>
      </c>
    </row>
    <row r="4678" spans="1:14">
      <c r="A4678" s="33">
        <v>41441</v>
      </c>
      <c r="B4678" s="29">
        <v>3217</v>
      </c>
      <c r="C4678">
        <v>24</v>
      </c>
      <c r="D4678" s="34" t="s">
        <v>173</v>
      </c>
      <c r="E4678" s="34" t="s">
        <v>168</v>
      </c>
      <c r="F4678" s="35">
        <v>27.95</v>
      </c>
      <c r="G4678" s="36">
        <v>0</v>
      </c>
      <c r="H4678" s="35">
        <v>27.95</v>
      </c>
      <c r="I4678" s="35">
        <v>16.8</v>
      </c>
      <c r="J4678">
        <v>13</v>
      </c>
      <c r="K4678">
        <v>3023</v>
      </c>
      <c r="L4678" s="37">
        <f t="shared" si="219"/>
        <v>363.34999999999997</v>
      </c>
      <c r="M4678" s="35">
        <f t="shared" si="220"/>
        <v>0</v>
      </c>
      <c r="N4678" s="35">
        <f t="shared" si="221"/>
        <v>144.94999999999999</v>
      </c>
    </row>
    <row r="4679" spans="1:14">
      <c r="A4679" s="33">
        <v>41441</v>
      </c>
      <c r="B4679" s="29">
        <v>3218</v>
      </c>
      <c r="C4679">
        <v>18</v>
      </c>
      <c r="D4679" s="34" t="s">
        <v>167</v>
      </c>
      <c r="E4679" s="34" t="s">
        <v>168</v>
      </c>
      <c r="F4679" s="35">
        <v>54.95</v>
      </c>
      <c r="G4679" s="36">
        <v>0</v>
      </c>
      <c r="H4679" s="35">
        <v>54.95</v>
      </c>
      <c r="I4679" s="35">
        <v>26.65</v>
      </c>
      <c r="J4679">
        <v>2</v>
      </c>
      <c r="K4679">
        <v>3016</v>
      </c>
      <c r="L4679" s="37">
        <f t="shared" si="219"/>
        <v>109.9</v>
      </c>
      <c r="M4679" s="35">
        <f t="shared" si="220"/>
        <v>0</v>
      </c>
      <c r="N4679" s="35">
        <f t="shared" si="221"/>
        <v>56.600000000000009</v>
      </c>
    </row>
    <row r="4680" spans="1:14">
      <c r="A4680" s="33">
        <v>41441</v>
      </c>
      <c r="B4680" s="29">
        <v>3219</v>
      </c>
      <c r="C4680">
        <v>49</v>
      </c>
      <c r="D4680" s="34" t="s">
        <v>171</v>
      </c>
      <c r="E4680" s="34" t="s">
        <v>168</v>
      </c>
      <c r="F4680" s="35">
        <v>63.95</v>
      </c>
      <c r="G4680" s="36">
        <v>0</v>
      </c>
      <c r="H4680" s="35">
        <v>63.95</v>
      </c>
      <c r="I4680" s="35">
        <v>27.1</v>
      </c>
      <c r="J4680">
        <v>4</v>
      </c>
      <c r="K4680">
        <v>3026</v>
      </c>
      <c r="L4680" s="37">
        <f t="shared" si="219"/>
        <v>255.8</v>
      </c>
      <c r="M4680" s="35">
        <f t="shared" si="220"/>
        <v>0</v>
      </c>
      <c r="N4680" s="35">
        <f t="shared" si="221"/>
        <v>147.4</v>
      </c>
    </row>
    <row r="4681" spans="1:14">
      <c r="A4681" s="33">
        <v>41441</v>
      </c>
      <c r="B4681" s="29">
        <v>3220</v>
      </c>
      <c r="C4681">
        <v>50</v>
      </c>
      <c r="D4681" s="34" t="s">
        <v>167</v>
      </c>
      <c r="E4681" s="34" t="s">
        <v>168</v>
      </c>
      <c r="F4681" s="35">
        <v>24.95</v>
      </c>
      <c r="G4681" s="36">
        <v>0</v>
      </c>
      <c r="H4681" s="35">
        <v>24.95</v>
      </c>
      <c r="I4681" s="35">
        <v>12.14</v>
      </c>
      <c r="J4681">
        <v>4</v>
      </c>
      <c r="K4681">
        <v>3032</v>
      </c>
      <c r="L4681" s="37">
        <f t="shared" si="219"/>
        <v>99.8</v>
      </c>
      <c r="M4681" s="35">
        <f t="shared" si="220"/>
        <v>0</v>
      </c>
      <c r="N4681" s="35">
        <f t="shared" si="221"/>
        <v>51.239999999999995</v>
      </c>
    </row>
    <row r="4682" spans="1:14">
      <c r="A4682" s="33">
        <v>41441</v>
      </c>
      <c r="B4682" s="29">
        <v>3221</v>
      </c>
      <c r="C4682">
        <v>44</v>
      </c>
      <c r="D4682" s="34" t="s">
        <v>167</v>
      </c>
      <c r="E4682" s="34" t="s">
        <v>168</v>
      </c>
      <c r="F4682" s="35">
        <v>38.950000000000003</v>
      </c>
      <c r="G4682" s="36">
        <v>0</v>
      </c>
      <c r="H4682" s="35">
        <v>38.950000000000003</v>
      </c>
      <c r="I4682" s="35">
        <v>24.76</v>
      </c>
      <c r="J4682">
        <v>18</v>
      </c>
      <c r="K4682">
        <v>3012</v>
      </c>
      <c r="L4682" s="37">
        <f t="shared" si="219"/>
        <v>701.1</v>
      </c>
      <c r="M4682" s="35">
        <f t="shared" si="220"/>
        <v>0</v>
      </c>
      <c r="N4682" s="35">
        <f t="shared" si="221"/>
        <v>255.42000000000002</v>
      </c>
    </row>
    <row r="4683" spans="1:14">
      <c r="A4683" s="33">
        <v>41441</v>
      </c>
      <c r="B4683" s="29">
        <v>3222</v>
      </c>
      <c r="C4683">
        <v>49</v>
      </c>
      <c r="D4683" s="34" t="s">
        <v>173</v>
      </c>
      <c r="E4683" s="34" t="s">
        <v>168</v>
      </c>
      <c r="F4683" s="35">
        <v>63.95</v>
      </c>
      <c r="G4683" s="36">
        <v>0</v>
      </c>
      <c r="H4683" s="35">
        <v>63.95</v>
      </c>
      <c r="I4683" s="35">
        <v>27.1</v>
      </c>
      <c r="J4683">
        <v>2</v>
      </c>
      <c r="K4683">
        <v>3026</v>
      </c>
      <c r="L4683" s="37">
        <f t="shared" si="219"/>
        <v>127.9</v>
      </c>
      <c r="M4683" s="35">
        <f t="shared" si="220"/>
        <v>0</v>
      </c>
      <c r="N4683" s="35">
        <f t="shared" si="221"/>
        <v>73.7</v>
      </c>
    </row>
    <row r="4684" spans="1:14">
      <c r="A4684" s="33">
        <v>41441</v>
      </c>
      <c r="B4684" s="29">
        <v>3223</v>
      </c>
      <c r="C4684">
        <v>17</v>
      </c>
      <c r="D4684" s="34" t="s">
        <v>167</v>
      </c>
      <c r="E4684" s="34" t="s">
        <v>168</v>
      </c>
      <c r="F4684" s="35">
        <v>49.95</v>
      </c>
      <c r="G4684" s="36">
        <v>0.1</v>
      </c>
      <c r="H4684" s="35">
        <v>44.96</v>
      </c>
      <c r="I4684" s="35">
        <v>23.93</v>
      </c>
      <c r="J4684">
        <v>15</v>
      </c>
      <c r="K4684">
        <v>3014</v>
      </c>
      <c r="L4684" s="37">
        <f t="shared" si="219"/>
        <v>674.4</v>
      </c>
      <c r="M4684" s="35">
        <f t="shared" si="220"/>
        <v>4.990000000000002</v>
      </c>
      <c r="N4684" s="35">
        <f t="shared" si="221"/>
        <v>315.45000000000005</v>
      </c>
    </row>
    <row r="4685" spans="1:14">
      <c r="A4685" s="33">
        <v>41441</v>
      </c>
      <c r="B4685" s="29">
        <v>3224</v>
      </c>
      <c r="C4685">
        <v>38</v>
      </c>
      <c r="D4685" s="34" t="s">
        <v>173</v>
      </c>
      <c r="E4685" s="34" t="s">
        <v>168</v>
      </c>
      <c r="F4685" s="35">
        <v>24.95</v>
      </c>
      <c r="G4685" s="36">
        <v>0.1</v>
      </c>
      <c r="H4685" s="35">
        <v>22.46</v>
      </c>
      <c r="I4685" s="35">
        <v>11.48</v>
      </c>
      <c r="J4685">
        <v>4</v>
      </c>
      <c r="K4685">
        <v>3015</v>
      </c>
      <c r="L4685" s="37">
        <f t="shared" si="219"/>
        <v>89.84</v>
      </c>
      <c r="M4685" s="35">
        <f t="shared" si="220"/>
        <v>2.4899999999999984</v>
      </c>
      <c r="N4685" s="35">
        <f t="shared" si="221"/>
        <v>43.92</v>
      </c>
    </row>
    <row r="4686" spans="1:14">
      <c r="A4686" s="33">
        <v>41441</v>
      </c>
      <c r="B4686" s="29">
        <v>3225</v>
      </c>
      <c r="C4686">
        <v>2</v>
      </c>
      <c r="D4686" s="34" t="s">
        <v>167</v>
      </c>
      <c r="E4686" s="34" t="s">
        <v>168</v>
      </c>
      <c r="F4686" s="35">
        <v>44.95</v>
      </c>
      <c r="G4686" s="36">
        <v>0</v>
      </c>
      <c r="H4686" s="35">
        <v>44.95</v>
      </c>
      <c r="I4686" s="35">
        <v>27.95</v>
      </c>
      <c r="J4686">
        <v>6</v>
      </c>
      <c r="K4686">
        <v>3011</v>
      </c>
      <c r="L4686" s="37">
        <f t="shared" si="219"/>
        <v>269.70000000000005</v>
      </c>
      <c r="M4686" s="35">
        <f t="shared" si="220"/>
        <v>0</v>
      </c>
      <c r="N4686" s="35">
        <f t="shared" si="221"/>
        <v>102.00000000000003</v>
      </c>
    </row>
    <row r="4687" spans="1:14">
      <c r="A4687" s="33">
        <v>41441</v>
      </c>
      <c r="B4687" s="29">
        <v>3225</v>
      </c>
      <c r="C4687">
        <v>36</v>
      </c>
      <c r="D4687" s="34" t="s">
        <v>167</v>
      </c>
      <c r="E4687" s="34" t="s">
        <v>168</v>
      </c>
      <c r="F4687" s="35">
        <v>26.95</v>
      </c>
      <c r="G4687" s="36">
        <v>0</v>
      </c>
      <c r="H4687" s="35">
        <v>26.95</v>
      </c>
      <c r="I4687" s="35">
        <v>12.53</v>
      </c>
      <c r="J4687">
        <v>30</v>
      </c>
      <c r="K4687">
        <v>3011</v>
      </c>
      <c r="L4687" s="37">
        <f t="shared" si="219"/>
        <v>808.5</v>
      </c>
      <c r="M4687" s="35">
        <f t="shared" si="220"/>
        <v>0</v>
      </c>
      <c r="N4687" s="35">
        <f t="shared" si="221"/>
        <v>432.6</v>
      </c>
    </row>
    <row r="4688" spans="1:14">
      <c r="A4688" s="33">
        <v>41441</v>
      </c>
      <c r="B4688" s="29">
        <v>3226</v>
      </c>
      <c r="C4688">
        <v>39</v>
      </c>
      <c r="D4688" s="34" t="s">
        <v>173</v>
      </c>
      <c r="E4688" s="34" t="s">
        <v>168</v>
      </c>
      <c r="F4688" s="35">
        <v>26.95</v>
      </c>
      <c r="G4688" s="36">
        <v>0</v>
      </c>
      <c r="H4688" s="35">
        <v>26.95</v>
      </c>
      <c r="I4688" s="35">
        <v>12.24</v>
      </c>
      <c r="J4688">
        <v>18</v>
      </c>
      <c r="K4688">
        <v>3020</v>
      </c>
      <c r="L4688" s="37">
        <f t="shared" si="219"/>
        <v>485.09999999999997</v>
      </c>
      <c r="M4688" s="35">
        <f t="shared" si="220"/>
        <v>0</v>
      </c>
      <c r="N4688" s="35">
        <f t="shared" si="221"/>
        <v>264.77999999999997</v>
      </c>
    </row>
    <row r="4689" spans="1:14">
      <c r="A4689" s="33">
        <v>41441</v>
      </c>
      <c r="B4689" s="29">
        <v>3227</v>
      </c>
      <c r="C4689">
        <v>26</v>
      </c>
      <c r="D4689" s="34" t="s">
        <v>173</v>
      </c>
      <c r="E4689" s="34" t="s">
        <v>168</v>
      </c>
      <c r="F4689" s="35">
        <v>0.95</v>
      </c>
      <c r="G4689" s="36">
        <v>0</v>
      </c>
      <c r="H4689" s="35">
        <v>0.95</v>
      </c>
      <c r="I4689" s="35">
        <v>0.42</v>
      </c>
      <c r="J4689">
        <v>4</v>
      </c>
      <c r="K4689">
        <v>3016</v>
      </c>
      <c r="L4689" s="37">
        <f t="shared" si="219"/>
        <v>3.8</v>
      </c>
      <c r="M4689" s="35">
        <f t="shared" si="220"/>
        <v>0</v>
      </c>
      <c r="N4689" s="35">
        <f t="shared" si="221"/>
        <v>2.12</v>
      </c>
    </row>
    <row r="4690" spans="1:14">
      <c r="A4690" s="33">
        <v>41441</v>
      </c>
      <c r="B4690" s="29">
        <v>3227</v>
      </c>
      <c r="C4690">
        <v>26</v>
      </c>
      <c r="D4690" s="34" t="s">
        <v>173</v>
      </c>
      <c r="E4690" s="34" t="s">
        <v>168</v>
      </c>
      <c r="F4690" s="35">
        <v>0.95</v>
      </c>
      <c r="G4690" s="36">
        <v>0</v>
      </c>
      <c r="H4690" s="35">
        <v>0.95</v>
      </c>
      <c r="I4690" s="35">
        <v>0.42</v>
      </c>
      <c r="J4690">
        <v>8</v>
      </c>
      <c r="K4690">
        <v>3016</v>
      </c>
      <c r="L4690" s="37">
        <f t="shared" si="219"/>
        <v>7.6</v>
      </c>
      <c r="M4690" s="35">
        <f t="shared" si="220"/>
        <v>0</v>
      </c>
      <c r="N4690" s="35">
        <f t="shared" si="221"/>
        <v>4.24</v>
      </c>
    </row>
    <row r="4691" spans="1:14">
      <c r="A4691" s="33">
        <v>41441</v>
      </c>
      <c r="B4691" s="29">
        <v>3228</v>
      </c>
      <c r="C4691">
        <v>22</v>
      </c>
      <c r="D4691" s="34" t="s">
        <v>171</v>
      </c>
      <c r="E4691" s="34" t="s">
        <v>168</v>
      </c>
      <c r="F4691" s="35">
        <v>0.95</v>
      </c>
      <c r="G4691" s="36">
        <v>0.1</v>
      </c>
      <c r="H4691" s="35">
        <v>0.86</v>
      </c>
      <c r="I4691" s="35">
        <v>0.56999999999999995</v>
      </c>
      <c r="J4691">
        <v>5</v>
      </c>
      <c r="K4691">
        <v>3029</v>
      </c>
      <c r="L4691" s="37">
        <f t="shared" si="219"/>
        <v>4.3</v>
      </c>
      <c r="M4691" s="35">
        <f t="shared" si="220"/>
        <v>8.9999999999999969E-2</v>
      </c>
      <c r="N4691" s="35">
        <f t="shared" si="221"/>
        <v>1.4500000000000002</v>
      </c>
    </row>
    <row r="4692" spans="1:14">
      <c r="A4692" s="33">
        <v>41441</v>
      </c>
      <c r="B4692" s="29">
        <v>3228</v>
      </c>
      <c r="C4692">
        <v>23</v>
      </c>
      <c r="D4692" s="34" t="s">
        <v>171</v>
      </c>
      <c r="E4692" s="34" t="s">
        <v>168</v>
      </c>
      <c r="F4692" s="35">
        <v>2.95</v>
      </c>
      <c r="G4692" s="36">
        <v>0</v>
      </c>
      <c r="H4692" s="35">
        <v>2.95</v>
      </c>
      <c r="I4692" s="35">
        <v>1.68</v>
      </c>
      <c r="J4692">
        <v>4</v>
      </c>
      <c r="K4692">
        <v>3029</v>
      </c>
      <c r="L4692" s="37">
        <f t="shared" si="219"/>
        <v>11.8</v>
      </c>
      <c r="M4692" s="35">
        <f t="shared" si="220"/>
        <v>0</v>
      </c>
      <c r="N4692" s="35">
        <f t="shared" si="221"/>
        <v>5.080000000000001</v>
      </c>
    </row>
    <row r="4693" spans="1:14">
      <c r="A4693" s="33">
        <v>41441</v>
      </c>
      <c r="B4693" s="29">
        <v>3228</v>
      </c>
      <c r="C4693">
        <v>9</v>
      </c>
      <c r="D4693" s="34" t="s">
        <v>171</v>
      </c>
      <c r="E4693" s="34" t="s">
        <v>168</v>
      </c>
      <c r="F4693" s="35">
        <v>48.95</v>
      </c>
      <c r="G4693" s="36">
        <v>0</v>
      </c>
      <c r="H4693" s="35">
        <v>48.95</v>
      </c>
      <c r="I4693" s="35">
        <v>24.52</v>
      </c>
      <c r="J4693">
        <v>4</v>
      </c>
      <c r="K4693">
        <v>3029</v>
      </c>
      <c r="L4693" s="37">
        <f t="shared" si="219"/>
        <v>195.8</v>
      </c>
      <c r="M4693" s="35">
        <f t="shared" si="220"/>
        <v>0</v>
      </c>
      <c r="N4693" s="35">
        <f t="shared" si="221"/>
        <v>97.720000000000013</v>
      </c>
    </row>
    <row r="4694" spans="1:14">
      <c r="A4694" s="33">
        <v>41441</v>
      </c>
      <c r="B4694" s="29">
        <v>3229</v>
      </c>
      <c r="C4694">
        <v>39</v>
      </c>
      <c r="D4694" s="34" t="s">
        <v>167</v>
      </c>
      <c r="E4694" s="34" t="s">
        <v>168</v>
      </c>
      <c r="F4694" s="35">
        <v>26.95</v>
      </c>
      <c r="G4694" s="36">
        <v>0</v>
      </c>
      <c r="H4694" s="35">
        <v>26.95</v>
      </c>
      <c r="I4694" s="35">
        <v>12.24</v>
      </c>
      <c r="J4694">
        <v>10</v>
      </c>
      <c r="K4694">
        <v>3033</v>
      </c>
      <c r="L4694" s="37">
        <f t="shared" si="219"/>
        <v>269.5</v>
      </c>
      <c r="M4694" s="35">
        <f t="shared" si="220"/>
        <v>0</v>
      </c>
      <c r="N4694" s="35">
        <f t="shared" si="221"/>
        <v>147.1</v>
      </c>
    </row>
    <row r="4695" spans="1:14">
      <c r="A4695" s="33">
        <v>41441</v>
      </c>
      <c r="B4695" s="29">
        <v>3229</v>
      </c>
      <c r="C4695">
        <v>36</v>
      </c>
      <c r="D4695" s="34" t="s">
        <v>167</v>
      </c>
      <c r="E4695" s="34" t="s">
        <v>168</v>
      </c>
      <c r="F4695" s="35">
        <v>26.95</v>
      </c>
      <c r="G4695" s="36">
        <v>0</v>
      </c>
      <c r="H4695" s="35">
        <v>26.95</v>
      </c>
      <c r="I4695" s="35">
        <v>12.53</v>
      </c>
      <c r="J4695">
        <v>21</v>
      </c>
      <c r="K4695">
        <v>3033</v>
      </c>
      <c r="L4695" s="37">
        <f t="shared" si="219"/>
        <v>565.94999999999993</v>
      </c>
      <c r="M4695" s="35">
        <f t="shared" si="220"/>
        <v>0</v>
      </c>
      <c r="N4695" s="35">
        <f t="shared" si="221"/>
        <v>302.82</v>
      </c>
    </row>
    <row r="4696" spans="1:14">
      <c r="A4696" s="33">
        <v>41441</v>
      </c>
      <c r="B4696" s="29">
        <v>3230</v>
      </c>
      <c r="C4696">
        <v>12</v>
      </c>
      <c r="D4696" s="34" t="s">
        <v>171</v>
      </c>
      <c r="E4696" s="34" t="s">
        <v>168</v>
      </c>
      <c r="F4696" s="35">
        <v>47.95</v>
      </c>
      <c r="G4696" s="36">
        <v>0</v>
      </c>
      <c r="H4696" s="35">
        <v>47.95</v>
      </c>
      <c r="I4696" s="35">
        <v>20.7</v>
      </c>
      <c r="J4696">
        <v>2</v>
      </c>
      <c r="K4696">
        <v>3013</v>
      </c>
      <c r="L4696" s="37">
        <f t="shared" si="219"/>
        <v>95.9</v>
      </c>
      <c r="M4696" s="35">
        <f t="shared" si="220"/>
        <v>0</v>
      </c>
      <c r="N4696" s="35">
        <f t="shared" si="221"/>
        <v>54.500000000000007</v>
      </c>
    </row>
    <row r="4697" spans="1:14">
      <c r="A4697" s="33">
        <v>41441</v>
      </c>
      <c r="B4697" s="29">
        <v>3231</v>
      </c>
      <c r="C4697">
        <v>26</v>
      </c>
      <c r="D4697" s="34" t="s">
        <v>173</v>
      </c>
      <c r="E4697" s="34" t="s">
        <v>168</v>
      </c>
      <c r="F4697" s="35">
        <v>0.95</v>
      </c>
      <c r="G4697" s="36">
        <v>0.1</v>
      </c>
      <c r="H4697" s="35">
        <v>0.86</v>
      </c>
      <c r="I4697" s="35">
        <v>0.42</v>
      </c>
      <c r="J4697">
        <v>10</v>
      </c>
      <c r="K4697">
        <v>3020</v>
      </c>
      <c r="L4697" s="37">
        <f t="shared" si="219"/>
        <v>8.6</v>
      </c>
      <c r="M4697" s="35">
        <f t="shared" si="220"/>
        <v>8.9999999999999969E-2</v>
      </c>
      <c r="N4697" s="35">
        <f t="shared" si="221"/>
        <v>4.4000000000000004</v>
      </c>
    </row>
    <row r="4698" spans="1:14">
      <c r="A4698" s="33">
        <v>41441</v>
      </c>
      <c r="B4698" s="29">
        <v>3231</v>
      </c>
      <c r="C4698">
        <v>31</v>
      </c>
      <c r="D4698" s="34" t="s">
        <v>173</v>
      </c>
      <c r="E4698" s="34" t="s">
        <v>168</v>
      </c>
      <c r="F4698" s="35">
        <v>0.95</v>
      </c>
      <c r="G4698" s="36">
        <v>0</v>
      </c>
      <c r="H4698" s="35">
        <v>0.95</v>
      </c>
      <c r="I4698" s="35">
        <v>0.34</v>
      </c>
      <c r="J4698">
        <v>18</v>
      </c>
      <c r="K4698">
        <v>3020</v>
      </c>
      <c r="L4698" s="37">
        <f t="shared" si="219"/>
        <v>17.099999999999998</v>
      </c>
      <c r="M4698" s="35">
        <f t="shared" si="220"/>
        <v>0</v>
      </c>
      <c r="N4698" s="35">
        <f t="shared" si="221"/>
        <v>10.979999999999997</v>
      </c>
    </row>
    <row r="4699" spans="1:14">
      <c r="A4699" s="33">
        <v>41441</v>
      </c>
      <c r="B4699" s="29">
        <v>3232</v>
      </c>
      <c r="C4699">
        <v>17</v>
      </c>
      <c r="D4699" s="34" t="s">
        <v>167</v>
      </c>
      <c r="E4699" s="34" t="s">
        <v>168</v>
      </c>
      <c r="F4699" s="35">
        <v>49.95</v>
      </c>
      <c r="G4699" s="36">
        <v>0</v>
      </c>
      <c r="H4699" s="35">
        <v>49.95</v>
      </c>
      <c r="I4699" s="35">
        <v>23.93</v>
      </c>
      <c r="J4699">
        <v>43</v>
      </c>
      <c r="K4699">
        <v>3033</v>
      </c>
      <c r="L4699" s="37">
        <f t="shared" si="219"/>
        <v>2147.85</v>
      </c>
      <c r="M4699" s="35">
        <f t="shared" si="220"/>
        <v>0</v>
      </c>
      <c r="N4699" s="35">
        <f t="shared" si="221"/>
        <v>1118.8600000000001</v>
      </c>
    </row>
    <row r="4700" spans="1:14">
      <c r="A4700" s="33">
        <v>41441</v>
      </c>
      <c r="B4700" s="29">
        <v>3233</v>
      </c>
      <c r="C4700">
        <v>49</v>
      </c>
      <c r="D4700" s="34" t="s">
        <v>171</v>
      </c>
      <c r="E4700" s="34" t="s">
        <v>168</v>
      </c>
      <c r="F4700" s="35">
        <v>63.95</v>
      </c>
      <c r="G4700" s="36">
        <v>0</v>
      </c>
      <c r="H4700" s="35">
        <v>63.95</v>
      </c>
      <c r="I4700" s="35">
        <v>27.1</v>
      </c>
      <c r="J4700">
        <v>1</v>
      </c>
      <c r="K4700">
        <v>3023</v>
      </c>
      <c r="L4700" s="37">
        <f t="shared" si="219"/>
        <v>63.95</v>
      </c>
      <c r="M4700" s="35">
        <f t="shared" si="220"/>
        <v>0</v>
      </c>
      <c r="N4700" s="35">
        <f t="shared" si="221"/>
        <v>36.85</v>
      </c>
    </row>
    <row r="4701" spans="1:14">
      <c r="A4701" s="33">
        <v>41441</v>
      </c>
      <c r="B4701" s="29">
        <v>3234</v>
      </c>
      <c r="C4701">
        <v>12</v>
      </c>
      <c r="D4701" s="34" t="s">
        <v>173</v>
      </c>
      <c r="E4701" s="34" t="s">
        <v>168</v>
      </c>
      <c r="F4701" s="35">
        <v>47.95</v>
      </c>
      <c r="G4701" s="36">
        <v>0</v>
      </c>
      <c r="H4701" s="35">
        <v>47.95</v>
      </c>
      <c r="I4701" s="35">
        <v>20.7</v>
      </c>
      <c r="J4701">
        <v>2</v>
      </c>
      <c r="K4701">
        <v>3019</v>
      </c>
      <c r="L4701" s="37">
        <f t="shared" si="219"/>
        <v>95.9</v>
      </c>
      <c r="M4701" s="35">
        <f t="shared" si="220"/>
        <v>0</v>
      </c>
      <c r="N4701" s="35">
        <f t="shared" si="221"/>
        <v>54.500000000000007</v>
      </c>
    </row>
    <row r="4702" spans="1:14">
      <c r="A4702" s="33">
        <v>41441</v>
      </c>
      <c r="B4702" s="29">
        <v>3235</v>
      </c>
      <c r="C4702">
        <v>47</v>
      </c>
      <c r="D4702" s="34" t="s">
        <v>167</v>
      </c>
      <c r="E4702" s="34" t="s">
        <v>168</v>
      </c>
      <c r="F4702" s="35">
        <v>28.95</v>
      </c>
      <c r="G4702" s="36">
        <v>0</v>
      </c>
      <c r="H4702" s="35">
        <v>28.95</v>
      </c>
      <c r="I4702" s="35">
        <v>8.86</v>
      </c>
      <c r="J4702">
        <v>34</v>
      </c>
      <c r="K4702">
        <v>3011</v>
      </c>
      <c r="L4702" s="37">
        <f t="shared" si="219"/>
        <v>984.3</v>
      </c>
      <c r="M4702" s="35">
        <f t="shared" si="220"/>
        <v>0</v>
      </c>
      <c r="N4702" s="35">
        <f t="shared" si="221"/>
        <v>683.06</v>
      </c>
    </row>
    <row r="4703" spans="1:14">
      <c r="A4703" s="33">
        <v>41441</v>
      </c>
      <c r="B4703" s="29">
        <v>3236</v>
      </c>
      <c r="C4703">
        <v>28</v>
      </c>
      <c r="D4703" s="34" t="s">
        <v>173</v>
      </c>
      <c r="E4703" s="34" t="s">
        <v>168</v>
      </c>
      <c r="F4703" s="35">
        <v>0.95</v>
      </c>
      <c r="G4703" s="36">
        <v>0</v>
      </c>
      <c r="H4703" s="35">
        <v>0.95</v>
      </c>
      <c r="I4703" s="35">
        <v>0.5</v>
      </c>
      <c r="J4703">
        <v>43</v>
      </c>
      <c r="K4703">
        <v>3027</v>
      </c>
      <c r="L4703" s="37">
        <f t="shared" si="219"/>
        <v>40.85</v>
      </c>
      <c r="M4703" s="35">
        <f t="shared" si="220"/>
        <v>0</v>
      </c>
      <c r="N4703" s="35">
        <f t="shared" si="221"/>
        <v>19.349999999999998</v>
      </c>
    </row>
    <row r="4704" spans="1:14">
      <c r="A4704" s="33">
        <v>41441</v>
      </c>
      <c r="B4704" s="29">
        <v>3237</v>
      </c>
      <c r="C4704">
        <v>14</v>
      </c>
      <c r="D4704" s="34" t="s">
        <v>171</v>
      </c>
      <c r="E4704" s="34" t="s">
        <v>168</v>
      </c>
      <c r="F4704" s="35">
        <v>31.95</v>
      </c>
      <c r="G4704" s="36">
        <v>0</v>
      </c>
      <c r="H4704" s="35">
        <v>31.95</v>
      </c>
      <c r="I4704" s="35">
        <v>17.38</v>
      </c>
      <c r="J4704">
        <v>5</v>
      </c>
      <c r="K4704">
        <v>3030</v>
      </c>
      <c r="L4704" s="37">
        <f t="shared" si="219"/>
        <v>159.75</v>
      </c>
      <c r="M4704" s="35">
        <f t="shared" si="220"/>
        <v>0</v>
      </c>
      <c r="N4704" s="35">
        <f t="shared" si="221"/>
        <v>72.849999999999994</v>
      </c>
    </row>
    <row r="4705" spans="1:14">
      <c r="A4705" s="33">
        <v>41441</v>
      </c>
      <c r="B4705" s="29">
        <v>3238</v>
      </c>
      <c r="C4705">
        <v>17</v>
      </c>
      <c r="D4705" s="34" t="s">
        <v>167</v>
      </c>
      <c r="E4705" s="34" t="s">
        <v>168</v>
      </c>
      <c r="F4705" s="35">
        <v>49.95</v>
      </c>
      <c r="G4705" s="36">
        <v>0.1</v>
      </c>
      <c r="H4705" s="35">
        <v>44.96</v>
      </c>
      <c r="I4705" s="35">
        <v>23.93</v>
      </c>
      <c r="J4705">
        <v>48</v>
      </c>
      <c r="K4705">
        <v>3019</v>
      </c>
      <c r="L4705" s="37">
        <f t="shared" si="219"/>
        <v>2158.08</v>
      </c>
      <c r="M4705" s="35">
        <f t="shared" si="220"/>
        <v>4.990000000000002</v>
      </c>
      <c r="N4705" s="35">
        <f t="shared" si="221"/>
        <v>1009.44</v>
      </c>
    </row>
    <row r="4706" spans="1:14">
      <c r="A4706" s="33">
        <v>41441</v>
      </c>
      <c r="B4706" s="29">
        <v>3239</v>
      </c>
      <c r="C4706">
        <v>32</v>
      </c>
      <c r="D4706" s="34" t="s">
        <v>171</v>
      </c>
      <c r="E4706" s="34" t="s">
        <v>168</v>
      </c>
      <c r="F4706" s="35">
        <v>22.95</v>
      </c>
      <c r="G4706" s="36">
        <v>0</v>
      </c>
      <c r="H4706" s="35">
        <v>22.95</v>
      </c>
      <c r="I4706" s="35">
        <v>11.78</v>
      </c>
      <c r="J4706">
        <v>23</v>
      </c>
      <c r="K4706">
        <v>3030</v>
      </c>
      <c r="L4706" s="37">
        <f t="shared" si="219"/>
        <v>527.85</v>
      </c>
      <c r="M4706" s="35">
        <f t="shared" si="220"/>
        <v>0</v>
      </c>
      <c r="N4706" s="35">
        <f t="shared" si="221"/>
        <v>256.91000000000003</v>
      </c>
    </row>
    <row r="4707" spans="1:14">
      <c r="A4707" s="33">
        <v>41441</v>
      </c>
      <c r="B4707" s="29">
        <v>3240</v>
      </c>
      <c r="C4707">
        <v>47</v>
      </c>
      <c r="D4707" s="34" t="s">
        <v>173</v>
      </c>
      <c r="E4707" s="34" t="s">
        <v>168</v>
      </c>
      <c r="F4707" s="35">
        <v>28.95</v>
      </c>
      <c r="G4707" s="36">
        <v>0</v>
      </c>
      <c r="H4707" s="35">
        <v>28.95</v>
      </c>
      <c r="I4707" s="35">
        <v>8.86</v>
      </c>
      <c r="J4707">
        <v>26</v>
      </c>
      <c r="K4707">
        <v>3012</v>
      </c>
      <c r="L4707" s="37">
        <f t="shared" si="219"/>
        <v>752.69999999999993</v>
      </c>
      <c r="M4707" s="35">
        <f t="shared" si="220"/>
        <v>0</v>
      </c>
      <c r="N4707" s="35">
        <f t="shared" si="221"/>
        <v>522.34</v>
      </c>
    </row>
    <row r="4708" spans="1:14">
      <c r="A4708" s="33">
        <v>41441</v>
      </c>
      <c r="B4708" s="29">
        <v>3241</v>
      </c>
      <c r="C4708">
        <v>34</v>
      </c>
      <c r="D4708" s="34" t="s">
        <v>171</v>
      </c>
      <c r="E4708" s="34" t="s">
        <v>168</v>
      </c>
      <c r="F4708" s="35">
        <v>37.950000000000003</v>
      </c>
      <c r="G4708" s="36">
        <v>0.1</v>
      </c>
      <c r="H4708" s="35">
        <v>34.159999999999997</v>
      </c>
      <c r="I4708" s="35">
        <v>15.35</v>
      </c>
      <c r="J4708">
        <v>8</v>
      </c>
      <c r="K4708">
        <v>3013</v>
      </c>
      <c r="L4708" s="37">
        <f t="shared" si="219"/>
        <v>273.27999999999997</v>
      </c>
      <c r="M4708" s="35">
        <f t="shared" si="220"/>
        <v>3.7900000000000063</v>
      </c>
      <c r="N4708" s="35">
        <f t="shared" si="221"/>
        <v>150.47999999999996</v>
      </c>
    </row>
    <row r="4709" spans="1:14">
      <c r="A4709" s="33">
        <v>41441</v>
      </c>
      <c r="B4709" s="29">
        <v>3242</v>
      </c>
      <c r="C4709">
        <v>41</v>
      </c>
      <c r="D4709" s="34" t="s">
        <v>167</v>
      </c>
      <c r="E4709" s="34" t="s">
        <v>168</v>
      </c>
      <c r="F4709" s="35">
        <v>18.95</v>
      </c>
      <c r="G4709" s="36">
        <v>0</v>
      </c>
      <c r="H4709" s="35">
        <v>18.95</v>
      </c>
      <c r="I4709" s="35">
        <v>9.98</v>
      </c>
      <c r="J4709">
        <v>26</v>
      </c>
      <c r="K4709">
        <v>3022</v>
      </c>
      <c r="L4709" s="37">
        <f t="shared" si="219"/>
        <v>492.7</v>
      </c>
      <c r="M4709" s="35">
        <f t="shared" si="220"/>
        <v>0</v>
      </c>
      <c r="N4709" s="35">
        <f t="shared" si="221"/>
        <v>233.21999999999997</v>
      </c>
    </row>
    <row r="4710" spans="1:14">
      <c r="A4710" s="33">
        <v>41441</v>
      </c>
      <c r="B4710" s="29">
        <v>3243</v>
      </c>
      <c r="C4710">
        <v>17</v>
      </c>
      <c r="D4710" s="34" t="s">
        <v>173</v>
      </c>
      <c r="E4710" s="34" t="s">
        <v>168</v>
      </c>
      <c r="F4710" s="35">
        <v>49.95</v>
      </c>
      <c r="G4710" s="36">
        <v>0</v>
      </c>
      <c r="H4710" s="35">
        <v>49.95</v>
      </c>
      <c r="I4710" s="35">
        <v>23.93</v>
      </c>
      <c r="J4710">
        <v>7</v>
      </c>
      <c r="K4710">
        <v>3017</v>
      </c>
      <c r="L4710" s="37">
        <f t="shared" si="219"/>
        <v>349.65000000000003</v>
      </c>
      <c r="M4710" s="35">
        <f t="shared" si="220"/>
        <v>0</v>
      </c>
      <c r="N4710" s="35">
        <f t="shared" si="221"/>
        <v>182.14000000000001</v>
      </c>
    </row>
    <row r="4711" spans="1:14">
      <c r="A4711" s="33">
        <v>41441</v>
      </c>
      <c r="B4711" s="29">
        <v>3243</v>
      </c>
      <c r="C4711">
        <v>6</v>
      </c>
      <c r="D4711" s="34" t="s">
        <v>173</v>
      </c>
      <c r="E4711" s="34" t="s">
        <v>168</v>
      </c>
      <c r="F4711" s="35">
        <v>55.95</v>
      </c>
      <c r="G4711" s="36">
        <v>0</v>
      </c>
      <c r="H4711" s="35">
        <v>55.95</v>
      </c>
      <c r="I4711" s="35">
        <v>16.059999999999999</v>
      </c>
      <c r="J4711">
        <v>14</v>
      </c>
      <c r="K4711">
        <v>3017</v>
      </c>
      <c r="L4711" s="37">
        <f t="shared" si="219"/>
        <v>783.30000000000007</v>
      </c>
      <c r="M4711" s="35">
        <f t="shared" si="220"/>
        <v>0</v>
      </c>
      <c r="N4711" s="35">
        <f t="shared" si="221"/>
        <v>558.46</v>
      </c>
    </row>
    <row r="4712" spans="1:14">
      <c r="A4712" s="33">
        <v>41441</v>
      </c>
      <c r="B4712" s="29">
        <v>3244</v>
      </c>
      <c r="C4712">
        <v>26</v>
      </c>
      <c r="D4712" s="34" t="s">
        <v>167</v>
      </c>
      <c r="E4712" s="34" t="s">
        <v>168</v>
      </c>
      <c r="F4712" s="35">
        <v>0.95</v>
      </c>
      <c r="G4712" s="36">
        <v>0.1</v>
      </c>
      <c r="H4712" s="35">
        <v>0.86</v>
      </c>
      <c r="I4712" s="35">
        <v>0.42</v>
      </c>
      <c r="J4712">
        <v>18</v>
      </c>
      <c r="K4712">
        <v>3031</v>
      </c>
      <c r="L4712" s="37">
        <f t="shared" si="219"/>
        <v>15.48</v>
      </c>
      <c r="M4712" s="35">
        <f t="shared" si="220"/>
        <v>8.9999999999999969E-2</v>
      </c>
      <c r="N4712" s="35">
        <f t="shared" si="221"/>
        <v>7.92</v>
      </c>
    </row>
    <row r="4713" spans="1:14">
      <c r="A4713" s="33">
        <v>41441</v>
      </c>
      <c r="B4713" s="29">
        <v>3244</v>
      </c>
      <c r="C4713">
        <v>6</v>
      </c>
      <c r="D4713" s="34" t="s">
        <v>167</v>
      </c>
      <c r="E4713" s="34" t="s">
        <v>168</v>
      </c>
      <c r="F4713" s="35">
        <v>55.95</v>
      </c>
      <c r="G4713" s="36">
        <v>0</v>
      </c>
      <c r="H4713" s="35">
        <v>55.95</v>
      </c>
      <c r="I4713" s="35">
        <v>16.059999999999999</v>
      </c>
      <c r="J4713">
        <v>34</v>
      </c>
      <c r="K4713">
        <v>3031</v>
      </c>
      <c r="L4713" s="37">
        <f t="shared" si="219"/>
        <v>1902.3000000000002</v>
      </c>
      <c r="M4713" s="35">
        <f t="shared" si="220"/>
        <v>0</v>
      </c>
      <c r="N4713" s="35">
        <f t="shared" si="221"/>
        <v>1356.26</v>
      </c>
    </row>
    <row r="4714" spans="1:14">
      <c r="A4714" s="33">
        <v>41441</v>
      </c>
      <c r="B4714" s="29">
        <v>3245</v>
      </c>
      <c r="C4714">
        <v>31</v>
      </c>
      <c r="D4714" s="34" t="s">
        <v>171</v>
      </c>
      <c r="E4714" s="34" t="s">
        <v>168</v>
      </c>
      <c r="F4714" s="35">
        <v>0.95</v>
      </c>
      <c r="G4714" s="36">
        <v>0</v>
      </c>
      <c r="H4714" s="35">
        <v>0.95</v>
      </c>
      <c r="I4714" s="35">
        <v>0.34</v>
      </c>
      <c r="J4714">
        <v>25</v>
      </c>
      <c r="K4714">
        <v>3013</v>
      </c>
      <c r="L4714" s="37">
        <f t="shared" si="219"/>
        <v>23.75</v>
      </c>
      <c r="M4714" s="35">
        <f t="shared" si="220"/>
        <v>0</v>
      </c>
      <c r="N4714" s="35">
        <f t="shared" si="221"/>
        <v>15.249999999999996</v>
      </c>
    </row>
    <row r="4715" spans="1:14">
      <c r="A4715" s="33">
        <v>41441</v>
      </c>
      <c r="B4715" s="29">
        <v>3245</v>
      </c>
      <c r="C4715">
        <v>6</v>
      </c>
      <c r="D4715" s="34" t="s">
        <v>171</v>
      </c>
      <c r="E4715" s="34" t="s">
        <v>168</v>
      </c>
      <c r="F4715" s="35">
        <v>55.95</v>
      </c>
      <c r="G4715" s="36">
        <v>0.1</v>
      </c>
      <c r="H4715" s="35">
        <v>50.36</v>
      </c>
      <c r="I4715" s="35">
        <v>16.059999999999999</v>
      </c>
      <c r="J4715">
        <v>4</v>
      </c>
      <c r="K4715">
        <v>3013</v>
      </c>
      <c r="L4715" s="37">
        <f t="shared" si="219"/>
        <v>201.44</v>
      </c>
      <c r="M4715" s="35">
        <f t="shared" si="220"/>
        <v>5.5900000000000034</v>
      </c>
      <c r="N4715" s="35">
        <f t="shared" si="221"/>
        <v>137.19999999999999</v>
      </c>
    </row>
    <row r="4716" spans="1:14">
      <c r="A4716" s="33">
        <v>41441</v>
      </c>
      <c r="B4716" s="29">
        <v>3245</v>
      </c>
      <c r="C4716">
        <v>19</v>
      </c>
      <c r="D4716" s="34" t="s">
        <v>171</v>
      </c>
      <c r="E4716" s="34" t="s">
        <v>168</v>
      </c>
      <c r="F4716" s="35">
        <v>49.95</v>
      </c>
      <c r="G4716" s="36">
        <v>0</v>
      </c>
      <c r="H4716" s="35">
        <v>49.95</v>
      </c>
      <c r="I4716" s="35">
        <v>24.77</v>
      </c>
      <c r="J4716">
        <v>29</v>
      </c>
      <c r="K4716">
        <v>3013</v>
      </c>
      <c r="L4716" s="37">
        <f t="shared" si="219"/>
        <v>1448.5500000000002</v>
      </c>
      <c r="M4716" s="35">
        <f t="shared" si="220"/>
        <v>0</v>
      </c>
      <c r="N4716" s="35">
        <f t="shared" si="221"/>
        <v>730.22000000000014</v>
      </c>
    </row>
    <row r="4717" spans="1:14">
      <c r="A4717" s="33">
        <v>41441</v>
      </c>
      <c r="B4717" s="29">
        <v>3245</v>
      </c>
      <c r="C4717">
        <v>11</v>
      </c>
      <c r="D4717" s="34" t="s">
        <v>171</v>
      </c>
      <c r="E4717" s="34" t="s">
        <v>168</v>
      </c>
      <c r="F4717" s="35">
        <v>65.95</v>
      </c>
      <c r="G4717" s="36">
        <v>0</v>
      </c>
      <c r="H4717" s="35">
        <v>65.95</v>
      </c>
      <c r="I4717" s="35">
        <v>37.97</v>
      </c>
      <c r="J4717">
        <v>8</v>
      </c>
      <c r="K4717">
        <v>3013</v>
      </c>
      <c r="L4717" s="37">
        <f t="shared" si="219"/>
        <v>527.6</v>
      </c>
      <c r="M4717" s="35">
        <f t="shared" si="220"/>
        <v>0</v>
      </c>
      <c r="N4717" s="35">
        <f t="shared" si="221"/>
        <v>223.84000000000003</v>
      </c>
    </row>
    <row r="4718" spans="1:14">
      <c r="A4718" s="33">
        <v>41441</v>
      </c>
      <c r="B4718" s="29">
        <v>3246</v>
      </c>
      <c r="C4718">
        <v>42</v>
      </c>
      <c r="D4718" s="34" t="s">
        <v>167</v>
      </c>
      <c r="E4718" s="34" t="s">
        <v>168</v>
      </c>
      <c r="F4718" s="35">
        <v>35.950000000000003</v>
      </c>
      <c r="G4718" s="36">
        <v>0</v>
      </c>
      <c r="H4718" s="35">
        <v>35.950000000000003</v>
      </c>
      <c r="I4718" s="35">
        <v>20.25</v>
      </c>
      <c r="J4718">
        <v>2</v>
      </c>
      <c r="K4718">
        <v>3028</v>
      </c>
      <c r="L4718" s="37">
        <f t="shared" si="219"/>
        <v>71.900000000000006</v>
      </c>
      <c r="M4718" s="35">
        <f t="shared" si="220"/>
        <v>0</v>
      </c>
      <c r="N4718" s="35">
        <f t="shared" si="221"/>
        <v>31.400000000000006</v>
      </c>
    </row>
    <row r="4719" spans="1:14">
      <c r="A4719" s="33">
        <v>41441</v>
      </c>
      <c r="B4719" s="29">
        <v>3247</v>
      </c>
      <c r="C4719">
        <v>23</v>
      </c>
      <c r="D4719" s="34" t="s">
        <v>173</v>
      </c>
      <c r="E4719" s="34" t="s">
        <v>168</v>
      </c>
      <c r="F4719" s="35">
        <v>2.95</v>
      </c>
      <c r="G4719" s="36">
        <v>0</v>
      </c>
      <c r="H4719" s="35">
        <v>2.95</v>
      </c>
      <c r="I4719" s="35">
        <v>1.68</v>
      </c>
      <c r="J4719">
        <v>12</v>
      </c>
      <c r="K4719">
        <v>3028</v>
      </c>
      <c r="L4719" s="37">
        <f t="shared" si="219"/>
        <v>35.400000000000006</v>
      </c>
      <c r="M4719" s="35">
        <f t="shared" si="220"/>
        <v>0</v>
      </c>
      <c r="N4719" s="35">
        <f t="shared" si="221"/>
        <v>15.240000000000002</v>
      </c>
    </row>
    <row r="4720" spans="1:14">
      <c r="A4720" s="33">
        <v>41441</v>
      </c>
      <c r="B4720" s="29">
        <v>3248</v>
      </c>
      <c r="C4720">
        <v>19</v>
      </c>
      <c r="D4720" s="34" t="s">
        <v>171</v>
      </c>
      <c r="E4720" s="34" t="s">
        <v>168</v>
      </c>
      <c r="F4720" s="35">
        <v>49.95</v>
      </c>
      <c r="G4720" s="36">
        <v>0</v>
      </c>
      <c r="H4720" s="35">
        <v>49.95</v>
      </c>
      <c r="I4720" s="35">
        <v>24.77</v>
      </c>
      <c r="J4720">
        <v>4</v>
      </c>
      <c r="K4720">
        <v>3032</v>
      </c>
      <c r="L4720" s="37">
        <f t="shared" si="219"/>
        <v>199.8</v>
      </c>
      <c r="M4720" s="35">
        <f t="shared" si="220"/>
        <v>0</v>
      </c>
      <c r="N4720" s="35">
        <f t="shared" si="221"/>
        <v>100.72000000000001</v>
      </c>
    </row>
    <row r="4721" spans="1:14">
      <c r="A4721" s="33">
        <v>41441</v>
      </c>
      <c r="B4721" s="29">
        <v>3249</v>
      </c>
      <c r="C4721">
        <v>27</v>
      </c>
      <c r="D4721" s="34" t="s">
        <v>167</v>
      </c>
      <c r="E4721" s="34" t="s">
        <v>168</v>
      </c>
      <c r="F4721" s="35">
        <v>4.95</v>
      </c>
      <c r="G4721" s="36">
        <v>0</v>
      </c>
      <c r="H4721" s="35">
        <v>4.95</v>
      </c>
      <c r="I4721" s="35">
        <v>1.82</v>
      </c>
      <c r="J4721">
        <v>5</v>
      </c>
      <c r="K4721">
        <v>3010</v>
      </c>
      <c r="L4721" s="37">
        <f t="shared" si="219"/>
        <v>24.75</v>
      </c>
      <c r="M4721" s="35">
        <f t="shared" si="220"/>
        <v>0</v>
      </c>
      <c r="N4721" s="35">
        <f t="shared" si="221"/>
        <v>15.649999999999999</v>
      </c>
    </row>
    <row r="4722" spans="1:14">
      <c r="A4722" s="33">
        <v>41441</v>
      </c>
      <c r="B4722" s="29">
        <v>3250</v>
      </c>
      <c r="C4722">
        <v>13</v>
      </c>
      <c r="D4722" s="34" t="s">
        <v>173</v>
      </c>
      <c r="E4722" s="34" t="s">
        <v>168</v>
      </c>
      <c r="F4722" s="35">
        <v>26.95</v>
      </c>
      <c r="G4722" s="36">
        <v>0.1</v>
      </c>
      <c r="H4722" s="35">
        <v>24.26</v>
      </c>
      <c r="I4722" s="35">
        <v>13.26</v>
      </c>
      <c r="J4722">
        <v>21</v>
      </c>
      <c r="K4722">
        <v>3018</v>
      </c>
      <c r="L4722" s="37">
        <f t="shared" si="219"/>
        <v>509.46000000000004</v>
      </c>
      <c r="M4722" s="35">
        <f t="shared" si="220"/>
        <v>2.6899999999999977</v>
      </c>
      <c r="N4722" s="35">
        <f t="shared" si="221"/>
        <v>231.00000000000003</v>
      </c>
    </row>
    <row r="4723" spans="1:14">
      <c r="A4723" s="33">
        <v>41441</v>
      </c>
      <c r="B4723" s="29">
        <v>3250</v>
      </c>
      <c r="C4723">
        <v>32</v>
      </c>
      <c r="D4723" s="34" t="s">
        <v>173</v>
      </c>
      <c r="E4723" s="34" t="s">
        <v>168</v>
      </c>
      <c r="F4723" s="35">
        <v>22.95</v>
      </c>
      <c r="G4723" s="36">
        <v>0</v>
      </c>
      <c r="H4723" s="35">
        <v>22.95</v>
      </c>
      <c r="I4723" s="35">
        <v>11.78</v>
      </c>
      <c r="J4723">
        <v>4</v>
      </c>
      <c r="K4723">
        <v>3018</v>
      </c>
      <c r="L4723" s="37">
        <f t="shared" si="219"/>
        <v>91.8</v>
      </c>
      <c r="M4723" s="35">
        <f t="shared" si="220"/>
        <v>0</v>
      </c>
      <c r="N4723" s="35">
        <f t="shared" si="221"/>
        <v>44.68</v>
      </c>
    </row>
    <row r="4724" spans="1:14">
      <c r="A4724" s="33">
        <v>41441</v>
      </c>
      <c r="B4724" s="29">
        <v>3251</v>
      </c>
      <c r="C4724">
        <v>46</v>
      </c>
      <c r="D4724" s="34" t="s">
        <v>171</v>
      </c>
      <c r="E4724" s="34" t="s">
        <v>168</v>
      </c>
      <c r="F4724" s="35">
        <v>55.95</v>
      </c>
      <c r="G4724" s="36">
        <v>0</v>
      </c>
      <c r="H4724" s="35">
        <v>55.95</v>
      </c>
      <c r="I4724" s="35">
        <v>32.47</v>
      </c>
      <c r="J4724">
        <v>2</v>
      </c>
      <c r="K4724">
        <v>3023</v>
      </c>
      <c r="L4724" s="37">
        <f t="shared" si="219"/>
        <v>111.9</v>
      </c>
      <c r="M4724" s="35">
        <f t="shared" si="220"/>
        <v>0</v>
      </c>
      <c r="N4724" s="35">
        <f t="shared" si="221"/>
        <v>46.960000000000008</v>
      </c>
    </row>
    <row r="4725" spans="1:14">
      <c r="A4725" s="33">
        <v>41441</v>
      </c>
      <c r="B4725" s="29">
        <v>3252</v>
      </c>
      <c r="C4725">
        <v>3</v>
      </c>
      <c r="D4725" s="34" t="s">
        <v>173</v>
      </c>
      <c r="E4725" s="34" t="s">
        <v>168</v>
      </c>
      <c r="F4725" s="35">
        <v>59.95</v>
      </c>
      <c r="G4725" s="36">
        <v>0</v>
      </c>
      <c r="H4725" s="35">
        <v>59.95</v>
      </c>
      <c r="I4725" s="35">
        <v>28.73</v>
      </c>
      <c r="J4725">
        <v>14</v>
      </c>
      <c r="K4725">
        <v>3029</v>
      </c>
      <c r="L4725" s="37">
        <f t="shared" si="219"/>
        <v>839.30000000000007</v>
      </c>
      <c r="M4725" s="35">
        <f t="shared" si="220"/>
        <v>0</v>
      </c>
      <c r="N4725" s="35">
        <f t="shared" si="221"/>
        <v>437.08000000000004</v>
      </c>
    </row>
    <row r="4726" spans="1:14">
      <c r="A4726" s="33">
        <v>41441</v>
      </c>
      <c r="B4726" s="29">
        <v>3253</v>
      </c>
      <c r="C4726">
        <v>42</v>
      </c>
      <c r="D4726" s="34" t="s">
        <v>171</v>
      </c>
      <c r="E4726" s="34" t="s">
        <v>168</v>
      </c>
      <c r="F4726" s="35">
        <v>35.950000000000003</v>
      </c>
      <c r="G4726" s="36">
        <v>0</v>
      </c>
      <c r="H4726" s="35">
        <v>35.950000000000003</v>
      </c>
      <c r="I4726" s="35">
        <v>20.25</v>
      </c>
      <c r="J4726">
        <v>1</v>
      </c>
      <c r="K4726">
        <v>3013</v>
      </c>
      <c r="L4726" s="37">
        <f t="shared" si="219"/>
        <v>35.950000000000003</v>
      </c>
      <c r="M4726" s="35">
        <f t="shared" si="220"/>
        <v>0</v>
      </c>
      <c r="N4726" s="35">
        <f t="shared" si="221"/>
        <v>15.700000000000003</v>
      </c>
    </row>
    <row r="4727" spans="1:14">
      <c r="A4727" s="33">
        <v>41441</v>
      </c>
      <c r="B4727" s="29">
        <v>3254</v>
      </c>
      <c r="C4727">
        <v>10</v>
      </c>
      <c r="D4727" s="34" t="s">
        <v>167</v>
      </c>
      <c r="E4727" s="34" t="s">
        <v>168</v>
      </c>
      <c r="F4727" s="35">
        <v>34.950000000000003</v>
      </c>
      <c r="G4727" s="36">
        <v>0</v>
      </c>
      <c r="H4727" s="35">
        <v>34.950000000000003</v>
      </c>
      <c r="I4727" s="35">
        <v>22.13</v>
      </c>
      <c r="J4727">
        <v>8</v>
      </c>
      <c r="K4727">
        <v>3023</v>
      </c>
      <c r="L4727" s="37">
        <f t="shared" si="219"/>
        <v>279.60000000000002</v>
      </c>
      <c r="M4727" s="35">
        <f t="shared" si="220"/>
        <v>0</v>
      </c>
      <c r="N4727" s="35">
        <f t="shared" si="221"/>
        <v>102.56000000000003</v>
      </c>
    </row>
    <row r="4728" spans="1:14">
      <c r="A4728" s="33">
        <v>41441</v>
      </c>
      <c r="B4728" s="29">
        <v>3255</v>
      </c>
      <c r="C4728">
        <v>2</v>
      </c>
      <c r="D4728" s="34" t="s">
        <v>171</v>
      </c>
      <c r="E4728" s="34" t="s">
        <v>168</v>
      </c>
      <c r="F4728" s="35">
        <v>44.95</v>
      </c>
      <c r="G4728" s="36">
        <v>0</v>
      </c>
      <c r="H4728" s="35">
        <v>44.95</v>
      </c>
      <c r="I4728" s="35">
        <v>27.95</v>
      </c>
      <c r="J4728">
        <v>7</v>
      </c>
      <c r="K4728">
        <v>3011</v>
      </c>
      <c r="L4728" s="37">
        <f t="shared" si="219"/>
        <v>314.65000000000003</v>
      </c>
      <c r="M4728" s="35">
        <f t="shared" si="220"/>
        <v>0</v>
      </c>
      <c r="N4728" s="35">
        <f t="shared" si="221"/>
        <v>119.00000000000003</v>
      </c>
    </row>
    <row r="4729" spans="1:14">
      <c r="A4729" s="33">
        <v>41441</v>
      </c>
      <c r="B4729" s="29">
        <v>3256</v>
      </c>
      <c r="C4729">
        <v>23</v>
      </c>
      <c r="D4729" s="34" t="s">
        <v>173</v>
      </c>
      <c r="E4729" s="34" t="s">
        <v>168</v>
      </c>
      <c r="F4729" s="35">
        <v>2.95</v>
      </c>
      <c r="G4729" s="36">
        <v>0</v>
      </c>
      <c r="H4729" s="35">
        <v>2.95</v>
      </c>
      <c r="I4729" s="35">
        <v>1.68</v>
      </c>
      <c r="J4729">
        <v>1</v>
      </c>
      <c r="K4729">
        <v>3018</v>
      </c>
      <c r="L4729" s="37">
        <f t="shared" si="219"/>
        <v>2.95</v>
      </c>
      <c r="M4729" s="35">
        <f t="shared" si="220"/>
        <v>0</v>
      </c>
      <c r="N4729" s="35">
        <f t="shared" si="221"/>
        <v>1.2700000000000002</v>
      </c>
    </row>
    <row r="4730" spans="1:14">
      <c r="A4730" s="33">
        <v>41441</v>
      </c>
      <c r="B4730" s="29">
        <v>3256</v>
      </c>
      <c r="C4730">
        <v>21</v>
      </c>
      <c r="D4730" s="34" t="s">
        <v>173</v>
      </c>
      <c r="E4730" s="34" t="s">
        <v>168</v>
      </c>
      <c r="F4730" s="35">
        <v>26.95</v>
      </c>
      <c r="G4730" s="36">
        <v>0.1</v>
      </c>
      <c r="H4730" s="35">
        <v>24.26</v>
      </c>
      <c r="I4730" s="35">
        <v>12.42</v>
      </c>
      <c r="J4730">
        <v>8</v>
      </c>
      <c r="K4730">
        <v>3018</v>
      </c>
      <c r="L4730" s="37">
        <f t="shared" si="219"/>
        <v>194.08</v>
      </c>
      <c r="M4730" s="35">
        <f t="shared" si="220"/>
        <v>2.6899999999999977</v>
      </c>
      <c r="N4730" s="35">
        <f t="shared" si="221"/>
        <v>94.720000000000013</v>
      </c>
    </row>
    <row r="4731" spans="1:14">
      <c r="A4731" s="33">
        <v>41441</v>
      </c>
      <c r="B4731" s="29">
        <v>3257</v>
      </c>
      <c r="C4731">
        <v>31</v>
      </c>
      <c r="D4731" s="34" t="s">
        <v>167</v>
      </c>
      <c r="E4731" s="34" t="s">
        <v>168</v>
      </c>
      <c r="F4731" s="35">
        <v>0.95</v>
      </c>
      <c r="G4731" s="36">
        <v>0</v>
      </c>
      <c r="H4731" s="35">
        <v>0.95</v>
      </c>
      <c r="I4731" s="35">
        <v>0.34</v>
      </c>
      <c r="J4731">
        <v>27</v>
      </c>
      <c r="K4731">
        <v>3017</v>
      </c>
      <c r="L4731" s="37">
        <f t="shared" si="219"/>
        <v>25.65</v>
      </c>
      <c r="M4731" s="35">
        <f t="shared" si="220"/>
        <v>0</v>
      </c>
      <c r="N4731" s="35">
        <f t="shared" si="221"/>
        <v>16.469999999999995</v>
      </c>
    </row>
    <row r="4732" spans="1:14">
      <c r="A4732" s="33">
        <v>41441</v>
      </c>
      <c r="B4732" s="29">
        <v>3258</v>
      </c>
      <c r="C4732">
        <v>26</v>
      </c>
      <c r="D4732" s="34" t="s">
        <v>173</v>
      </c>
      <c r="E4732" s="34" t="s">
        <v>168</v>
      </c>
      <c r="F4732" s="35">
        <v>0.95</v>
      </c>
      <c r="G4732" s="36">
        <v>0</v>
      </c>
      <c r="H4732" s="35">
        <v>0.95</v>
      </c>
      <c r="I4732" s="35">
        <v>0.42</v>
      </c>
      <c r="J4732">
        <v>12</v>
      </c>
      <c r="K4732">
        <v>3033</v>
      </c>
      <c r="L4732" s="37">
        <f t="shared" si="219"/>
        <v>11.399999999999999</v>
      </c>
      <c r="M4732" s="35">
        <f t="shared" si="220"/>
        <v>0</v>
      </c>
      <c r="N4732" s="35">
        <f t="shared" si="221"/>
        <v>6.36</v>
      </c>
    </row>
    <row r="4733" spans="1:14">
      <c r="A4733" s="33">
        <v>41441</v>
      </c>
      <c r="B4733" s="29">
        <v>3259</v>
      </c>
      <c r="C4733">
        <v>5</v>
      </c>
      <c r="D4733" s="34" t="s">
        <v>167</v>
      </c>
      <c r="E4733" s="34" t="s">
        <v>168</v>
      </c>
      <c r="F4733" s="35">
        <v>24.95</v>
      </c>
      <c r="G4733" s="36">
        <v>0</v>
      </c>
      <c r="H4733" s="35">
        <v>24.95</v>
      </c>
      <c r="I4733" s="35">
        <v>12.27</v>
      </c>
      <c r="J4733">
        <v>6</v>
      </c>
      <c r="K4733">
        <v>3013</v>
      </c>
      <c r="L4733" s="37">
        <f t="shared" si="219"/>
        <v>149.69999999999999</v>
      </c>
      <c r="M4733" s="35">
        <f t="shared" si="220"/>
        <v>0</v>
      </c>
      <c r="N4733" s="35">
        <f t="shared" si="221"/>
        <v>76.08</v>
      </c>
    </row>
    <row r="4734" spans="1:14">
      <c r="A4734" s="33">
        <v>41441</v>
      </c>
      <c r="B4734" s="29">
        <v>3259</v>
      </c>
      <c r="C4734">
        <v>8</v>
      </c>
      <c r="D4734" s="34" t="s">
        <v>167</v>
      </c>
      <c r="E4734" s="34" t="s">
        <v>168</v>
      </c>
      <c r="F4734" s="35">
        <v>7.95</v>
      </c>
      <c r="G4734" s="36">
        <v>0</v>
      </c>
      <c r="H4734" s="35">
        <v>7.95</v>
      </c>
      <c r="I4734" s="35">
        <v>4.53</v>
      </c>
      <c r="J4734">
        <v>43</v>
      </c>
      <c r="K4734">
        <v>3013</v>
      </c>
      <c r="L4734" s="37">
        <f t="shared" si="219"/>
        <v>341.85</v>
      </c>
      <c r="M4734" s="35">
        <f t="shared" si="220"/>
        <v>0</v>
      </c>
      <c r="N4734" s="35">
        <f t="shared" si="221"/>
        <v>147.06</v>
      </c>
    </row>
    <row r="4735" spans="1:14">
      <c r="A4735" s="33">
        <v>41441</v>
      </c>
      <c r="B4735" s="29">
        <v>3260</v>
      </c>
      <c r="C4735">
        <v>46</v>
      </c>
      <c r="D4735" s="34" t="s">
        <v>171</v>
      </c>
      <c r="E4735" s="34" t="s">
        <v>168</v>
      </c>
      <c r="F4735" s="35">
        <v>55.95</v>
      </c>
      <c r="G4735" s="36">
        <v>0</v>
      </c>
      <c r="H4735" s="35">
        <v>55.95</v>
      </c>
      <c r="I4735" s="35">
        <v>32.47</v>
      </c>
      <c r="J4735">
        <v>17</v>
      </c>
      <c r="K4735">
        <v>3027</v>
      </c>
      <c r="L4735" s="37">
        <f t="shared" si="219"/>
        <v>951.15000000000009</v>
      </c>
      <c r="M4735" s="35">
        <f t="shared" si="220"/>
        <v>0</v>
      </c>
      <c r="N4735" s="35">
        <f t="shared" si="221"/>
        <v>399.16000000000008</v>
      </c>
    </row>
    <row r="4736" spans="1:14">
      <c r="A4736" s="33">
        <v>41441</v>
      </c>
      <c r="B4736" s="29">
        <v>3261</v>
      </c>
      <c r="C4736">
        <v>49</v>
      </c>
      <c r="D4736" s="34" t="s">
        <v>173</v>
      </c>
      <c r="E4736" s="34" t="s">
        <v>168</v>
      </c>
      <c r="F4736" s="35">
        <v>63.95</v>
      </c>
      <c r="G4736" s="36">
        <v>0</v>
      </c>
      <c r="H4736" s="35">
        <v>63.95</v>
      </c>
      <c r="I4736" s="35">
        <v>27.1</v>
      </c>
      <c r="J4736">
        <v>4</v>
      </c>
      <c r="K4736">
        <v>3025</v>
      </c>
      <c r="L4736" s="37">
        <f t="shared" si="219"/>
        <v>255.8</v>
      </c>
      <c r="M4736" s="35">
        <f t="shared" si="220"/>
        <v>0</v>
      </c>
      <c r="N4736" s="35">
        <f t="shared" si="221"/>
        <v>147.4</v>
      </c>
    </row>
    <row r="4737" spans="1:14">
      <c r="A4737" s="33">
        <v>41441</v>
      </c>
      <c r="B4737" s="29">
        <v>3261</v>
      </c>
      <c r="C4737">
        <v>30</v>
      </c>
      <c r="D4737" s="34" t="s">
        <v>173</v>
      </c>
      <c r="E4737" s="34" t="s">
        <v>168</v>
      </c>
      <c r="F4737" s="35">
        <v>10.95</v>
      </c>
      <c r="G4737" s="36">
        <v>0</v>
      </c>
      <c r="H4737" s="35">
        <v>10.95</v>
      </c>
      <c r="I4737" s="35">
        <v>4.8</v>
      </c>
      <c r="J4737">
        <v>15</v>
      </c>
      <c r="K4737">
        <v>3025</v>
      </c>
      <c r="L4737" s="37">
        <f t="shared" si="219"/>
        <v>164.25</v>
      </c>
      <c r="M4737" s="35">
        <f t="shared" si="220"/>
        <v>0</v>
      </c>
      <c r="N4737" s="35">
        <f t="shared" si="221"/>
        <v>92.249999999999986</v>
      </c>
    </row>
    <row r="4738" spans="1:14">
      <c r="A4738" s="33">
        <v>41441</v>
      </c>
      <c r="B4738" s="29">
        <v>3262</v>
      </c>
      <c r="C4738">
        <v>31</v>
      </c>
      <c r="D4738" s="34" t="s">
        <v>171</v>
      </c>
      <c r="E4738" s="34" t="s">
        <v>168</v>
      </c>
      <c r="F4738" s="35">
        <v>0.95</v>
      </c>
      <c r="G4738" s="36">
        <v>0.2</v>
      </c>
      <c r="H4738" s="35">
        <v>0.76</v>
      </c>
      <c r="I4738" s="35">
        <v>0.34</v>
      </c>
      <c r="J4738">
        <v>6</v>
      </c>
      <c r="K4738">
        <v>3025</v>
      </c>
      <c r="L4738" s="37">
        <f t="shared" si="219"/>
        <v>4.5600000000000005</v>
      </c>
      <c r="M4738" s="35">
        <f t="shared" si="220"/>
        <v>0.18999999999999995</v>
      </c>
      <c r="N4738" s="35">
        <f t="shared" si="221"/>
        <v>2.52</v>
      </c>
    </row>
    <row r="4739" spans="1:14">
      <c r="A4739" s="33">
        <v>41441</v>
      </c>
      <c r="B4739" s="29">
        <v>3263</v>
      </c>
      <c r="C4739">
        <v>50</v>
      </c>
      <c r="D4739" s="34" t="s">
        <v>173</v>
      </c>
      <c r="E4739" s="34" t="s">
        <v>168</v>
      </c>
      <c r="F4739" s="35">
        <v>24.95</v>
      </c>
      <c r="G4739" s="36">
        <v>0</v>
      </c>
      <c r="H4739" s="35">
        <v>24.95</v>
      </c>
      <c r="I4739" s="35">
        <v>12.14</v>
      </c>
      <c r="J4739">
        <v>2</v>
      </c>
      <c r="K4739">
        <v>3021</v>
      </c>
      <c r="L4739" s="37">
        <f t="shared" ref="L4739:L4802" si="222">H4739*J4739</f>
        <v>49.9</v>
      </c>
      <c r="M4739" s="35">
        <f t="shared" ref="M4739:M4802" si="223">F4739-H4739</f>
        <v>0</v>
      </c>
      <c r="N4739" s="35">
        <f t="shared" ref="N4739:N4802" si="224">(H4739-I4739)*J4739</f>
        <v>25.619999999999997</v>
      </c>
    </row>
    <row r="4740" spans="1:14">
      <c r="A4740" s="33">
        <v>41441</v>
      </c>
      <c r="B4740" s="29">
        <v>3264</v>
      </c>
      <c r="C4740">
        <v>49</v>
      </c>
      <c r="D4740" s="34" t="s">
        <v>167</v>
      </c>
      <c r="E4740" s="34" t="s">
        <v>168</v>
      </c>
      <c r="F4740" s="35">
        <v>63.95</v>
      </c>
      <c r="G4740" s="36">
        <v>0</v>
      </c>
      <c r="H4740" s="35">
        <v>63.95</v>
      </c>
      <c r="I4740" s="35">
        <v>27.1</v>
      </c>
      <c r="J4740">
        <v>4</v>
      </c>
      <c r="K4740">
        <v>3027</v>
      </c>
      <c r="L4740" s="37">
        <f t="shared" si="222"/>
        <v>255.8</v>
      </c>
      <c r="M4740" s="35">
        <f t="shared" si="223"/>
        <v>0</v>
      </c>
      <c r="N4740" s="35">
        <f t="shared" si="224"/>
        <v>147.4</v>
      </c>
    </row>
    <row r="4741" spans="1:14">
      <c r="A4741" s="33">
        <v>41441</v>
      </c>
      <c r="B4741" s="29">
        <v>3264</v>
      </c>
      <c r="C4741">
        <v>9</v>
      </c>
      <c r="D4741" s="34" t="s">
        <v>167</v>
      </c>
      <c r="E4741" s="34" t="s">
        <v>168</v>
      </c>
      <c r="F4741" s="35">
        <v>48.95</v>
      </c>
      <c r="G4741" s="36">
        <v>0.2</v>
      </c>
      <c r="H4741" s="35">
        <v>39.159999999999997</v>
      </c>
      <c r="I4741" s="35">
        <v>24.52</v>
      </c>
      <c r="J4741">
        <v>23</v>
      </c>
      <c r="K4741">
        <v>3027</v>
      </c>
      <c r="L4741" s="37">
        <f t="shared" si="222"/>
        <v>900.68</v>
      </c>
      <c r="M4741" s="35">
        <f t="shared" si="223"/>
        <v>9.7900000000000063</v>
      </c>
      <c r="N4741" s="35">
        <f t="shared" si="224"/>
        <v>336.71999999999991</v>
      </c>
    </row>
    <row r="4742" spans="1:14">
      <c r="A4742" s="33">
        <v>41441</v>
      </c>
      <c r="B4742" s="29">
        <v>3265</v>
      </c>
      <c r="C4742">
        <v>46</v>
      </c>
      <c r="D4742" s="34" t="s">
        <v>173</v>
      </c>
      <c r="E4742" s="34" t="s">
        <v>168</v>
      </c>
      <c r="F4742" s="35">
        <v>55.95</v>
      </c>
      <c r="G4742" s="36">
        <v>0</v>
      </c>
      <c r="H4742" s="35">
        <v>55.95</v>
      </c>
      <c r="I4742" s="35">
        <v>32.47</v>
      </c>
      <c r="J4742">
        <v>21</v>
      </c>
      <c r="K4742">
        <v>3028</v>
      </c>
      <c r="L4742" s="37">
        <f t="shared" si="222"/>
        <v>1174.95</v>
      </c>
      <c r="M4742" s="35">
        <f t="shared" si="223"/>
        <v>0</v>
      </c>
      <c r="N4742" s="35">
        <f t="shared" si="224"/>
        <v>493.0800000000001</v>
      </c>
    </row>
    <row r="4743" spans="1:14">
      <c r="A4743" s="33">
        <v>41441</v>
      </c>
      <c r="B4743" s="29">
        <v>3265</v>
      </c>
      <c r="C4743">
        <v>32</v>
      </c>
      <c r="D4743" s="34" t="s">
        <v>173</v>
      </c>
      <c r="E4743" s="34" t="s">
        <v>168</v>
      </c>
      <c r="F4743" s="35">
        <v>22.95</v>
      </c>
      <c r="G4743" s="36">
        <v>0</v>
      </c>
      <c r="H4743" s="35">
        <v>22.95</v>
      </c>
      <c r="I4743" s="35">
        <v>11.78</v>
      </c>
      <c r="J4743">
        <v>26</v>
      </c>
      <c r="K4743">
        <v>3028</v>
      </c>
      <c r="L4743" s="37">
        <f t="shared" si="222"/>
        <v>596.69999999999993</v>
      </c>
      <c r="M4743" s="35">
        <f t="shared" si="223"/>
        <v>0</v>
      </c>
      <c r="N4743" s="35">
        <f t="shared" si="224"/>
        <v>290.42</v>
      </c>
    </row>
    <row r="4744" spans="1:14">
      <c r="A4744" s="33">
        <v>41441</v>
      </c>
      <c r="B4744" s="29">
        <v>3265</v>
      </c>
      <c r="C4744">
        <v>30</v>
      </c>
      <c r="D4744" s="34" t="s">
        <v>173</v>
      </c>
      <c r="E4744" s="34" t="s">
        <v>168</v>
      </c>
      <c r="F4744" s="35">
        <v>10.95</v>
      </c>
      <c r="G4744" s="36">
        <v>0</v>
      </c>
      <c r="H4744" s="35">
        <v>10.95</v>
      </c>
      <c r="I4744" s="35">
        <v>4.8</v>
      </c>
      <c r="J4744">
        <v>27</v>
      </c>
      <c r="K4744">
        <v>3028</v>
      </c>
      <c r="L4744" s="37">
        <f t="shared" si="222"/>
        <v>295.64999999999998</v>
      </c>
      <c r="M4744" s="35">
        <f t="shared" si="223"/>
        <v>0</v>
      </c>
      <c r="N4744" s="35">
        <f t="shared" si="224"/>
        <v>166.04999999999998</v>
      </c>
    </row>
    <row r="4745" spans="1:14">
      <c r="A4745" s="33">
        <v>41441</v>
      </c>
      <c r="B4745" s="29">
        <v>3266</v>
      </c>
      <c r="C4745">
        <v>33</v>
      </c>
      <c r="D4745" s="34" t="s">
        <v>167</v>
      </c>
      <c r="E4745" s="34" t="s">
        <v>168</v>
      </c>
      <c r="F4745" s="35">
        <v>19.95</v>
      </c>
      <c r="G4745" s="36">
        <v>0</v>
      </c>
      <c r="H4745" s="35">
        <v>19.95</v>
      </c>
      <c r="I4745" s="35">
        <v>9.7799999999999994</v>
      </c>
      <c r="J4745">
        <v>14</v>
      </c>
      <c r="K4745">
        <v>3016</v>
      </c>
      <c r="L4745" s="37">
        <f t="shared" si="222"/>
        <v>279.3</v>
      </c>
      <c r="M4745" s="35">
        <f t="shared" si="223"/>
        <v>0</v>
      </c>
      <c r="N4745" s="35">
        <f t="shared" si="224"/>
        <v>142.38</v>
      </c>
    </row>
    <row r="4746" spans="1:14">
      <c r="A4746" s="33">
        <v>41441</v>
      </c>
      <c r="B4746" s="29">
        <v>3266</v>
      </c>
      <c r="C4746">
        <v>47</v>
      </c>
      <c r="D4746" s="34" t="s">
        <v>167</v>
      </c>
      <c r="E4746" s="34" t="s">
        <v>168</v>
      </c>
      <c r="F4746" s="35">
        <v>28.95</v>
      </c>
      <c r="G4746" s="36">
        <v>0</v>
      </c>
      <c r="H4746" s="35">
        <v>28.95</v>
      </c>
      <c r="I4746" s="35">
        <v>8.86</v>
      </c>
      <c r="J4746">
        <v>4</v>
      </c>
      <c r="K4746">
        <v>3016</v>
      </c>
      <c r="L4746" s="37">
        <f t="shared" si="222"/>
        <v>115.8</v>
      </c>
      <c r="M4746" s="35">
        <f t="shared" si="223"/>
        <v>0</v>
      </c>
      <c r="N4746" s="35">
        <f t="shared" si="224"/>
        <v>80.36</v>
      </c>
    </row>
    <row r="4747" spans="1:14">
      <c r="A4747" s="33">
        <v>41441</v>
      </c>
      <c r="B4747" s="29">
        <v>3267</v>
      </c>
      <c r="C4747">
        <v>27</v>
      </c>
      <c r="D4747" s="34" t="s">
        <v>173</v>
      </c>
      <c r="E4747" s="34" t="s">
        <v>168</v>
      </c>
      <c r="F4747" s="35">
        <v>4.95</v>
      </c>
      <c r="G4747" s="36">
        <v>0.1</v>
      </c>
      <c r="H4747" s="35">
        <v>4.46</v>
      </c>
      <c r="I4747" s="35">
        <v>1.82</v>
      </c>
      <c r="J4747">
        <v>4</v>
      </c>
      <c r="K4747">
        <v>3030</v>
      </c>
      <c r="L4747" s="37">
        <f t="shared" si="222"/>
        <v>17.84</v>
      </c>
      <c r="M4747" s="35">
        <f t="shared" si="223"/>
        <v>0.49000000000000021</v>
      </c>
      <c r="N4747" s="35">
        <f t="shared" si="224"/>
        <v>10.559999999999999</v>
      </c>
    </row>
    <row r="4748" spans="1:14">
      <c r="A4748" s="33">
        <v>41441</v>
      </c>
      <c r="B4748" s="29">
        <v>3268</v>
      </c>
      <c r="C4748">
        <v>4</v>
      </c>
      <c r="D4748" s="34" t="s">
        <v>171</v>
      </c>
      <c r="E4748" s="34" t="s">
        <v>168</v>
      </c>
      <c r="F4748" s="35">
        <v>73.95</v>
      </c>
      <c r="G4748" s="36">
        <v>0</v>
      </c>
      <c r="H4748" s="35">
        <v>73.95</v>
      </c>
      <c r="I4748" s="35">
        <v>38.86</v>
      </c>
      <c r="J4748">
        <v>1</v>
      </c>
      <c r="K4748">
        <v>3013</v>
      </c>
      <c r="L4748" s="37">
        <f t="shared" si="222"/>
        <v>73.95</v>
      </c>
      <c r="M4748" s="35">
        <f t="shared" si="223"/>
        <v>0</v>
      </c>
      <c r="N4748" s="35">
        <f t="shared" si="224"/>
        <v>35.090000000000003</v>
      </c>
    </row>
    <row r="4749" spans="1:14">
      <c r="A4749" s="33">
        <v>41441</v>
      </c>
      <c r="B4749" s="29">
        <v>3268</v>
      </c>
      <c r="C4749">
        <v>16</v>
      </c>
      <c r="D4749" s="34" t="s">
        <v>171</v>
      </c>
      <c r="E4749" s="34" t="s">
        <v>168</v>
      </c>
      <c r="F4749" s="35">
        <v>27.95</v>
      </c>
      <c r="G4749" s="36">
        <v>0.2</v>
      </c>
      <c r="H4749" s="35">
        <v>22.36</v>
      </c>
      <c r="I4749" s="35">
        <v>15.85</v>
      </c>
      <c r="J4749">
        <v>5</v>
      </c>
      <c r="K4749">
        <v>3013</v>
      </c>
      <c r="L4749" s="37">
        <f t="shared" si="222"/>
        <v>111.8</v>
      </c>
      <c r="M4749" s="35">
        <f t="shared" si="223"/>
        <v>5.59</v>
      </c>
      <c r="N4749" s="35">
        <f t="shared" si="224"/>
        <v>32.549999999999997</v>
      </c>
    </row>
    <row r="4750" spans="1:14">
      <c r="A4750" s="33">
        <v>41441</v>
      </c>
      <c r="B4750" s="29">
        <v>3269</v>
      </c>
      <c r="C4750">
        <v>18</v>
      </c>
      <c r="D4750" s="34" t="s">
        <v>173</v>
      </c>
      <c r="E4750" s="34" t="s">
        <v>168</v>
      </c>
      <c r="F4750" s="35">
        <v>54.95</v>
      </c>
      <c r="G4750" s="36">
        <v>0</v>
      </c>
      <c r="H4750" s="35">
        <v>54.95</v>
      </c>
      <c r="I4750" s="35">
        <v>26.65</v>
      </c>
      <c r="J4750">
        <v>43</v>
      </c>
      <c r="K4750">
        <v>3025</v>
      </c>
      <c r="L4750" s="37">
        <f t="shared" si="222"/>
        <v>2362.85</v>
      </c>
      <c r="M4750" s="35">
        <f t="shared" si="223"/>
        <v>0</v>
      </c>
      <c r="N4750" s="35">
        <f t="shared" si="224"/>
        <v>1216.9000000000001</v>
      </c>
    </row>
    <row r="4751" spans="1:14">
      <c r="A4751" s="33">
        <v>41441</v>
      </c>
      <c r="B4751" s="29">
        <v>3270</v>
      </c>
      <c r="C4751">
        <v>32</v>
      </c>
      <c r="D4751" s="34" t="s">
        <v>173</v>
      </c>
      <c r="E4751" s="34" t="s">
        <v>168</v>
      </c>
      <c r="F4751" s="35">
        <v>22.95</v>
      </c>
      <c r="G4751" s="36">
        <v>0</v>
      </c>
      <c r="H4751" s="35">
        <v>22.95</v>
      </c>
      <c r="I4751" s="35">
        <v>11.78</v>
      </c>
      <c r="J4751">
        <v>11</v>
      </c>
      <c r="K4751">
        <v>3026</v>
      </c>
      <c r="L4751" s="37">
        <f t="shared" si="222"/>
        <v>252.45</v>
      </c>
      <c r="M4751" s="35">
        <f t="shared" si="223"/>
        <v>0</v>
      </c>
      <c r="N4751" s="35">
        <f t="shared" si="224"/>
        <v>122.87</v>
      </c>
    </row>
    <row r="4752" spans="1:14">
      <c r="A4752" s="33">
        <v>41441</v>
      </c>
      <c r="B4752" s="29">
        <v>3271</v>
      </c>
      <c r="C4752">
        <v>47</v>
      </c>
      <c r="D4752" s="34" t="s">
        <v>171</v>
      </c>
      <c r="E4752" s="34" t="s">
        <v>168</v>
      </c>
      <c r="F4752" s="35">
        <v>28.95</v>
      </c>
      <c r="G4752" s="36">
        <v>0</v>
      </c>
      <c r="H4752" s="35">
        <v>28.95</v>
      </c>
      <c r="I4752" s="35">
        <v>8.86</v>
      </c>
      <c r="J4752">
        <v>2</v>
      </c>
      <c r="K4752">
        <v>3027</v>
      </c>
      <c r="L4752" s="37">
        <f t="shared" si="222"/>
        <v>57.9</v>
      </c>
      <c r="M4752" s="35">
        <f t="shared" si="223"/>
        <v>0</v>
      </c>
      <c r="N4752" s="35">
        <f t="shared" si="224"/>
        <v>40.18</v>
      </c>
    </row>
    <row r="4753" spans="1:14">
      <c r="A4753" s="33">
        <v>41441</v>
      </c>
      <c r="B4753" s="29">
        <v>3272</v>
      </c>
      <c r="C4753">
        <v>31</v>
      </c>
      <c r="D4753" s="34" t="s">
        <v>171</v>
      </c>
      <c r="E4753" s="34" t="s">
        <v>168</v>
      </c>
      <c r="F4753" s="35">
        <v>0.95</v>
      </c>
      <c r="G4753" s="36">
        <v>0</v>
      </c>
      <c r="H4753" s="35">
        <v>0.95</v>
      </c>
      <c r="I4753" s="35">
        <v>0.34</v>
      </c>
      <c r="J4753">
        <v>6</v>
      </c>
      <c r="K4753">
        <v>3023</v>
      </c>
      <c r="L4753" s="37">
        <f t="shared" si="222"/>
        <v>5.6999999999999993</v>
      </c>
      <c r="M4753" s="35">
        <f t="shared" si="223"/>
        <v>0</v>
      </c>
      <c r="N4753" s="35">
        <f t="shared" si="224"/>
        <v>3.6599999999999993</v>
      </c>
    </row>
    <row r="4754" spans="1:14">
      <c r="A4754" s="33">
        <v>41441</v>
      </c>
      <c r="B4754" s="29">
        <v>3273</v>
      </c>
      <c r="C4754">
        <v>17</v>
      </c>
      <c r="D4754" s="34" t="s">
        <v>167</v>
      </c>
      <c r="E4754" s="34" t="s">
        <v>168</v>
      </c>
      <c r="F4754" s="35">
        <v>49.95</v>
      </c>
      <c r="G4754" s="36">
        <v>0</v>
      </c>
      <c r="H4754" s="35">
        <v>49.95</v>
      </c>
      <c r="I4754" s="35">
        <v>23.93</v>
      </c>
      <c r="J4754">
        <v>37</v>
      </c>
      <c r="K4754">
        <v>3016</v>
      </c>
      <c r="L4754" s="37">
        <f t="shared" si="222"/>
        <v>1848.15</v>
      </c>
      <c r="M4754" s="35">
        <f t="shared" si="223"/>
        <v>0</v>
      </c>
      <c r="N4754" s="35">
        <f t="shared" si="224"/>
        <v>962.74000000000012</v>
      </c>
    </row>
    <row r="4755" spans="1:14">
      <c r="A4755" s="33">
        <v>41441</v>
      </c>
      <c r="B4755" s="29">
        <v>3274</v>
      </c>
      <c r="C4755">
        <v>47</v>
      </c>
      <c r="D4755" s="34" t="s">
        <v>167</v>
      </c>
      <c r="E4755" s="34" t="s">
        <v>168</v>
      </c>
      <c r="F4755" s="35">
        <v>28.95</v>
      </c>
      <c r="G4755" s="36">
        <v>0</v>
      </c>
      <c r="H4755" s="35">
        <v>28.95</v>
      </c>
      <c r="I4755" s="35">
        <v>8.86</v>
      </c>
      <c r="J4755">
        <v>34</v>
      </c>
      <c r="K4755">
        <v>3010</v>
      </c>
      <c r="L4755" s="37">
        <f t="shared" si="222"/>
        <v>984.3</v>
      </c>
      <c r="M4755" s="35">
        <f t="shared" si="223"/>
        <v>0</v>
      </c>
      <c r="N4755" s="35">
        <f t="shared" si="224"/>
        <v>683.06</v>
      </c>
    </row>
    <row r="4756" spans="1:14">
      <c r="A4756" s="33">
        <v>41441</v>
      </c>
      <c r="B4756" s="29">
        <v>3275</v>
      </c>
      <c r="C4756">
        <v>45</v>
      </c>
      <c r="D4756" s="34" t="s">
        <v>171</v>
      </c>
      <c r="E4756" s="34" t="s">
        <v>168</v>
      </c>
      <c r="F4756" s="35">
        <v>38.950000000000003</v>
      </c>
      <c r="G4756" s="36">
        <v>0</v>
      </c>
      <c r="H4756" s="35">
        <v>38.950000000000003</v>
      </c>
      <c r="I4756" s="35">
        <v>22.33</v>
      </c>
      <c r="J4756">
        <v>7</v>
      </c>
      <c r="K4756">
        <v>3010</v>
      </c>
      <c r="L4756" s="37">
        <f t="shared" si="222"/>
        <v>272.65000000000003</v>
      </c>
      <c r="M4756" s="35">
        <f t="shared" si="223"/>
        <v>0</v>
      </c>
      <c r="N4756" s="35">
        <f t="shared" si="224"/>
        <v>116.34000000000003</v>
      </c>
    </row>
    <row r="4757" spans="1:14">
      <c r="A4757" s="33">
        <v>41441</v>
      </c>
      <c r="B4757" s="29">
        <v>3276</v>
      </c>
      <c r="C4757">
        <v>28</v>
      </c>
      <c r="D4757" s="34" t="s">
        <v>167</v>
      </c>
      <c r="E4757" s="34" t="s">
        <v>168</v>
      </c>
      <c r="F4757" s="35">
        <v>0.95</v>
      </c>
      <c r="G4757" s="36">
        <v>0</v>
      </c>
      <c r="H4757" s="35">
        <v>0.95</v>
      </c>
      <c r="I4757" s="35">
        <v>0.5</v>
      </c>
      <c r="J4757">
        <v>6</v>
      </c>
      <c r="K4757">
        <v>3029</v>
      </c>
      <c r="L4757" s="37">
        <f t="shared" si="222"/>
        <v>5.6999999999999993</v>
      </c>
      <c r="M4757" s="35">
        <f t="shared" si="223"/>
        <v>0</v>
      </c>
      <c r="N4757" s="35">
        <f t="shared" si="224"/>
        <v>2.6999999999999997</v>
      </c>
    </row>
    <row r="4758" spans="1:14">
      <c r="A4758" s="33">
        <v>41441</v>
      </c>
      <c r="B4758" s="29">
        <v>3277</v>
      </c>
      <c r="C4758">
        <v>42</v>
      </c>
      <c r="D4758" s="34" t="s">
        <v>171</v>
      </c>
      <c r="E4758" s="34" t="s">
        <v>168</v>
      </c>
      <c r="F4758" s="35">
        <v>35.950000000000003</v>
      </c>
      <c r="G4758" s="36">
        <v>0</v>
      </c>
      <c r="H4758" s="35">
        <v>35.950000000000003</v>
      </c>
      <c r="I4758" s="35">
        <v>20.25</v>
      </c>
      <c r="J4758">
        <v>2</v>
      </c>
      <c r="K4758">
        <v>3014</v>
      </c>
      <c r="L4758" s="37">
        <f t="shared" si="222"/>
        <v>71.900000000000006</v>
      </c>
      <c r="M4758" s="35">
        <f t="shared" si="223"/>
        <v>0</v>
      </c>
      <c r="N4758" s="35">
        <f t="shared" si="224"/>
        <v>31.400000000000006</v>
      </c>
    </row>
    <row r="4759" spans="1:14">
      <c r="A4759" s="33">
        <v>41441</v>
      </c>
      <c r="B4759" s="29">
        <v>3278</v>
      </c>
      <c r="C4759">
        <v>9</v>
      </c>
      <c r="D4759" s="34" t="s">
        <v>173</v>
      </c>
      <c r="E4759" s="34" t="s">
        <v>168</v>
      </c>
      <c r="F4759" s="35">
        <v>48.95</v>
      </c>
      <c r="G4759" s="36">
        <v>0</v>
      </c>
      <c r="H4759" s="35">
        <v>48.95</v>
      </c>
      <c r="I4759" s="35">
        <v>24.52</v>
      </c>
      <c r="J4759">
        <v>34</v>
      </c>
      <c r="K4759">
        <v>3018</v>
      </c>
      <c r="L4759" s="37">
        <f t="shared" si="222"/>
        <v>1664.3000000000002</v>
      </c>
      <c r="M4759" s="35">
        <f t="shared" si="223"/>
        <v>0</v>
      </c>
      <c r="N4759" s="35">
        <f t="shared" si="224"/>
        <v>830.62000000000012</v>
      </c>
    </row>
    <row r="4760" spans="1:14">
      <c r="A4760" s="33">
        <v>41441</v>
      </c>
      <c r="B4760" s="29">
        <v>3279</v>
      </c>
      <c r="C4760">
        <v>44</v>
      </c>
      <c r="D4760" s="34" t="s">
        <v>171</v>
      </c>
      <c r="E4760" s="34" t="s">
        <v>168</v>
      </c>
      <c r="F4760" s="35">
        <v>38.950000000000003</v>
      </c>
      <c r="G4760" s="36">
        <v>0.1</v>
      </c>
      <c r="H4760" s="35">
        <v>35.06</v>
      </c>
      <c r="I4760" s="35">
        <v>24.76</v>
      </c>
      <c r="J4760">
        <v>17</v>
      </c>
      <c r="K4760">
        <v>3028</v>
      </c>
      <c r="L4760" s="37">
        <f t="shared" si="222"/>
        <v>596.02</v>
      </c>
      <c r="M4760" s="35">
        <f t="shared" si="223"/>
        <v>3.8900000000000006</v>
      </c>
      <c r="N4760" s="35">
        <f t="shared" si="224"/>
        <v>175.10000000000002</v>
      </c>
    </row>
    <row r="4761" spans="1:14">
      <c r="A4761" s="33">
        <v>41441</v>
      </c>
      <c r="B4761" s="29">
        <v>3280</v>
      </c>
      <c r="C4761">
        <v>36</v>
      </c>
      <c r="D4761" s="34" t="s">
        <v>167</v>
      </c>
      <c r="E4761" s="34" t="s">
        <v>168</v>
      </c>
      <c r="F4761" s="35">
        <v>26.95</v>
      </c>
      <c r="G4761" s="36">
        <v>0</v>
      </c>
      <c r="H4761" s="35">
        <v>26.95</v>
      </c>
      <c r="I4761" s="35">
        <v>12.53</v>
      </c>
      <c r="J4761">
        <v>39</v>
      </c>
      <c r="K4761">
        <v>3015</v>
      </c>
      <c r="L4761" s="37">
        <f t="shared" si="222"/>
        <v>1051.05</v>
      </c>
      <c r="M4761" s="35">
        <f t="shared" si="223"/>
        <v>0</v>
      </c>
      <c r="N4761" s="35">
        <f t="shared" si="224"/>
        <v>562.38</v>
      </c>
    </row>
    <row r="4762" spans="1:14">
      <c r="A4762" s="33">
        <v>41441</v>
      </c>
      <c r="B4762" s="29">
        <v>3280</v>
      </c>
      <c r="C4762">
        <v>38</v>
      </c>
      <c r="D4762" s="34" t="s">
        <v>167</v>
      </c>
      <c r="E4762" s="34" t="s">
        <v>168</v>
      </c>
      <c r="F4762" s="35">
        <v>24.95</v>
      </c>
      <c r="G4762" s="36">
        <v>0.1</v>
      </c>
      <c r="H4762" s="35">
        <v>22.46</v>
      </c>
      <c r="I4762" s="35">
        <v>11.48</v>
      </c>
      <c r="J4762">
        <v>6</v>
      </c>
      <c r="K4762">
        <v>3015</v>
      </c>
      <c r="L4762" s="37">
        <f t="shared" si="222"/>
        <v>134.76</v>
      </c>
      <c r="M4762" s="35">
        <f t="shared" si="223"/>
        <v>2.4899999999999984</v>
      </c>
      <c r="N4762" s="35">
        <f t="shared" si="224"/>
        <v>65.88</v>
      </c>
    </row>
    <row r="4763" spans="1:14">
      <c r="A4763" s="33">
        <v>41441</v>
      </c>
      <c r="B4763" s="29">
        <v>3281</v>
      </c>
      <c r="C4763">
        <v>2</v>
      </c>
      <c r="D4763" s="34" t="s">
        <v>173</v>
      </c>
      <c r="E4763" s="34" t="s">
        <v>168</v>
      </c>
      <c r="F4763" s="35">
        <v>44.95</v>
      </c>
      <c r="G4763" s="36">
        <v>0</v>
      </c>
      <c r="H4763" s="35">
        <v>44.95</v>
      </c>
      <c r="I4763" s="35">
        <v>27.95</v>
      </c>
      <c r="J4763">
        <v>12</v>
      </c>
      <c r="K4763">
        <v>3012</v>
      </c>
      <c r="L4763" s="37">
        <f t="shared" si="222"/>
        <v>539.40000000000009</v>
      </c>
      <c r="M4763" s="35">
        <f t="shared" si="223"/>
        <v>0</v>
      </c>
      <c r="N4763" s="35">
        <f t="shared" si="224"/>
        <v>204.00000000000006</v>
      </c>
    </row>
    <row r="4764" spans="1:14">
      <c r="A4764" s="33">
        <v>41441</v>
      </c>
      <c r="B4764" s="29">
        <v>3282</v>
      </c>
      <c r="C4764">
        <v>6</v>
      </c>
      <c r="D4764" s="34" t="s">
        <v>171</v>
      </c>
      <c r="E4764" s="34" t="s">
        <v>168</v>
      </c>
      <c r="F4764" s="35">
        <v>55.95</v>
      </c>
      <c r="G4764" s="36">
        <v>0.1</v>
      </c>
      <c r="H4764" s="35">
        <v>50.36</v>
      </c>
      <c r="I4764" s="35">
        <v>16.059999999999999</v>
      </c>
      <c r="J4764">
        <v>36</v>
      </c>
      <c r="K4764">
        <v>3020</v>
      </c>
      <c r="L4764" s="37">
        <f t="shared" si="222"/>
        <v>1812.96</v>
      </c>
      <c r="M4764" s="35">
        <f t="shared" si="223"/>
        <v>5.5900000000000034</v>
      </c>
      <c r="N4764" s="35">
        <f t="shared" si="224"/>
        <v>1234.8</v>
      </c>
    </row>
    <row r="4765" spans="1:14">
      <c r="A4765" s="33">
        <v>41441</v>
      </c>
      <c r="B4765" s="29">
        <v>3283</v>
      </c>
      <c r="C4765">
        <v>16</v>
      </c>
      <c r="D4765" s="34" t="s">
        <v>167</v>
      </c>
      <c r="E4765" s="34" t="s">
        <v>168</v>
      </c>
      <c r="F4765" s="35">
        <v>27.95</v>
      </c>
      <c r="G4765" s="36">
        <v>0</v>
      </c>
      <c r="H4765" s="35">
        <v>27.95</v>
      </c>
      <c r="I4765" s="35">
        <v>15.85</v>
      </c>
      <c r="J4765">
        <v>4</v>
      </c>
      <c r="K4765">
        <v>3013</v>
      </c>
      <c r="L4765" s="37">
        <f t="shared" si="222"/>
        <v>111.8</v>
      </c>
      <c r="M4765" s="35">
        <f t="shared" si="223"/>
        <v>0</v>
      </c>
      <c r="N4765" s="35">
        <f t="shared" si="224"/>
        <v>48.4</v>
      </c>
    </row>
    <row r="4766" spans="1:14">
      <c r="A4766" s="33">
        <v>41441</v>
      </c>
      <c r="B4766" s="29">
        <v>3284</v>
      </c>
      <c r="C4766">
        <v>25</v>
      </c>
      <c r="D4766" s="34" t="s">
        <v>171</v>
      </c>
      <c r="E4766" s="34" t="s">
        <v>168</v>
      </c>
      <c r="F4766" s="35">
        <v>0.95</v>
      </c>
      <c r="G4766" s="36">
        <v>0</v>
      </c>
      <c r="H4766" s="35">
        <v>0.95</v>
      </c>
      <c r="I4766" s="35">
        <v>0.35</v>
      </c>
      <c r="J4766">
        <v>6</v>
      </c>
      <c r="K4766">
        <v>3013</v>
      </c>
      <c r="L4766" s="37">
        <f t="shared" si="222"/>
        <v>5.6999999999999993</v>
      </c>
      <c r="M4766" s="35">
        <f t="shared" si="223"/>
        <v>0</v>
      </c>
      <c r="N4766" s="35">
        <f t="shared" si="224"/>
        <v>3.5999999999999996</v>
      </c>
    </row>
    <row r="4767" spans="1:14">
      <c r="A4767" s="33">
        <v>41441</v>
      </c>
      <c r="B4767" s="29">
        <v>3284</v>
      </c>
      <c r="C4767">
        <v>42</v>
      </c>
      <c r="D4767" s="34" t="s">
        <v>171</v>
      </c>
      <c r="E4767" s="34" t="s">
        <v>168</v>
      </c>
      <c r="F4767" s="35">
        <v>35.950000000000003</v>
      </c>
      <c r="G4767" s="36">
        <v>0.1</v>
      </c>
      <c r="H4767" s="35">
        <v>32.36</v>
      </c>
      <c r="I4767" s="35">
        <v>20.25</v>
      </c>
      <c r="J4767">
        <v>1</v>
      </c>
      <c r="K4767">
        <v>3013</v>
      </c>
      <c r="L4767" s="37">
        <f t="shared" si="222"/>
        <v>32.36</v>
      </c>
      <c r="M4767" s="35">
        <f t="shared" si="223"/>
        <v>3.5900000000000034</v>
      </c>
      <c r="N4767" s="35">
        <f t="shared" si="224"/>
        <v>12.11</v>
      </c>
    </row>
    <row r="4768" spans="1:14">
      <c r="A4768" s="33">
        <v>41441</v>
      </c>
      <c r="B4768" s="29">
        <v>3285</v>
      </c>
      <c r="C4768">
        <v>25</v>
      </c>
      <c r="D4768" s="34" t="s">
        <v>173</v>
      </c>
      <c r="E4768" s="34" t="s">
        <v>168</v>
      </c>
      <c r="F4768" s="35">
        <v>0.95</v>
      </c>
      <c r="G4768" s="36">
        <v>0.1</v>
      </c>
      <c r="H4768" s="35">
        <v>0.86</v>
      </c>
      <c r="I4768" s="35">
        <v>0.35</v>
      </c>
      <c r="J4768">
        <v>25</v>
      </c>
      <c r="K4768">
        <v>3022</v>
      </c>
      <c r="L4768" s="37">
        <f t="shared" si="222"/>
        <v>21.5</v>
      </c>
      <c r="M4768" s="35">
        <f t="shared" si="223"/>
        <v>8.9999999999999969E-2</v>
      </c>
      <c r="N4768" s="35">
        <f t="shared" si="224"/>
        <v>12.75</v>
      </c>
    </row>
    <row r="4769" spans="1:14">
      <c r="A4769" s="33">
        <v>41441</v>
      </c>
      <c r="B4769" s="29">
        <v>3286</v>
      </c>
      <c r="C4769">
        <v>31</v>
      </c>
      <c r="D4769" s="34" t="s">
        <v>167</v>
      </c>
      <c r="E4769" s="34" t="s">
        <v>168</v>
      </c>
      <c r="F4769" s="35">
        <v>0.95</v>
      </c>
      <c r="G4769" s="36">
        <v>0</v>
      </c>
      <c r="H4769" s="35">
        <v>0.95</v>
      </c>
      <c r="I4769" s="35">
        <v>0.34</v>
      </c>
      <c r="J4769">
        <v>12</v>
      </c>
      <c r="K4769">
        <v>3011</v>
      </c>
      <c r="L4769" s="37">
        <f t="shared" si="222"/>
        <v>11.399999999999999</v>
      </c>
      <c r="M4769" s="35">
        <f t="shared" si="223"/>
        <v>0</v>
      </c>
      <c r="N4769" s="35">
        <f t="shared" si="224"/>
        <v>7.3199999999999985</v>
      </c>
    </row>
    <row r="4770" spans="1:14">
      <c r="A4770" s="33">
        <v>41441</v>
      </c>
      <c r="B4770" s="29">
        <v>3287</v>
      </c>
      <c r="C4770">
        <v>26</v>
      </c>
      <c r="D4770" s="34" t="s">
        <v>173</v>
      </c>
      <c r="E4770" s="34" t="s">
        <v>168</v>
      </c>
      <c r="F4770" s="35">
        <v>0.95</v>
      </c>
      <c r="G4770" s="36">
        <v>0</v>
      </c>
      <c r="H4770" s="35">
        <v>0.95</v>
      </c>
      <c r="I4770" s="35">
        <v>0.42</v>
      </c>
      <c r="J4770">
        <v>24</v>
      </c>
      <c r="K4770">
        <v>3023</v>
      </c>
      <c r="L4770" s="37">
        <f t="shared" si="222"/>
        <v>22.799999999999997</v>
      </c>
      <c r="M4770" s="35">
        <f t="shared" si="223"/>
        <v>0</v>
      </c>
      <c r="N4770" s="35">
        <f t="shared" si="224"/>
        <v>12.72</v>
      </c>
    </row>
    <row r="4771" spans="1:14">
      <c r="A4771" s="33">
        <v>41441</v>
      </c>
      <c r="B4771" s="29">
        <v>3287</v>
      </c>
      <c r="C4771">
        <v>50</v>
      </c>
      <c r="D4771" s="34" t="s">
        <v>173</v>
      </c>
      <c r="E4771" s="34" t="s">
        <v>168</v>
      </c>
      <c r="F4771" s="35">
        <v>24.95</v>
      </c>
      <c r="G4771" s="36">
        <v>0</v>
      </c>
      <c r="H4771" s="35">
        <v>24.95</v>
      </c>
      <c r="I4771" s="35">
        <v>12.14</v>
      </c>
      <c r="J4771">
        <v>2</v>
      </c>
      <c r="K4771">
        <v>3023</v>
      </c>
      <c r="L4771" s="37">
        <f t="shared" si="222"/>
        <v>49.9</v>
      </c>
      <c r="M4771" s="35">
        <f t="shared" si="223"/>
        <v>0</v>
      </c>
      <c r="N4771" s="35">
        <f t="shared" si="224"/>
        <v>25.619999999999997</v>
      </c>
    </row>
    <row r="4772" spans="1:14">
      <c r="A4772" s="33">
        <v>41442</v>
      </c>
      <c r="B4772" s="29">
        <v>3288</v>
      </c>
      <c r="C4772">
        <v>33</v>
      </c>
      <c r="D4772" s="34" t="s">
        <v>167</v>
      </c>
      <c r="E4772" s="34" t="s">
        <v>168</v>
      </c>
      <c r="F4772" s="35">
        <v>19.95</v>
      </c>
      <c r="G4772" s="36">
        <v>0</v>
      </c>
      <c r="H4772" s="35">
        <v>19.95</v>
      </c>
      <c r="I4772" s="35">
        <v>9.7799999999999994</v>
      </c>
      <c r="J4772">
        <v>6</v>
      </c>
      <c r="K4772">
        <v>3020</v>
      </c>
      <c r="L4772" s="37">
        <f t="shared" si="222"/>
        <v>119.69999999999999</v>
      </c>
      <c r="M4772" s="35">
        <f t="shared" si="223"/>
        <v>0</v>
      </c>
      <c r="N4772" s="35">
        <f t="shared" si="224"/>
        <v>61.019999999999996</v>
      </c>
    </row>
    <row r="4773" spans="1:14">
      <c r="A4773" s="33">
        <v>41442</v>
      </c>
      <c r="B4773" s="29">
        <v>3289</v>
      </c>
      <c r="C4773">
        <v>2</v>
      </c>
      <c r="D4773" s="34" t="s">
        <v>169</v>
      </c>
      <c r="E4773" s="34" t="s">
        <v>168</v>
      </c>
      <c r="F4773" s="35">
        <v>44.95</v>
      </c>
      <c r="G4773" s="36">
        <v>0</v>
      </c>
      <c r="H4773" s="35">
        <v>44.95</v>
      </c>
      <c r="I4773" s="35">
        <v>27.95</v>
      </c>
      <c r="J4773">
        <v>12</v>
      </c>
      <c r="K4773">
        <v>3022</v>
      </c>
      <c r="L4773" s="37">
        <f t="shared" si="222"/>
        <v>539.40000000000009</v>
      </c>
      <c r="M4773" s="35">
        <f t="shared" si="223"/>
        <v>0</v>
      </c>
      <c r="N4773" s="35">
        <f t="shared" si="224"/>
        <v>204.00000000000006</v>
      </c>
    </row>
    <row r="4774" spans="1:14">
      <c r="A4774" s="33">
        <v>41442</v>
      </c>
      <c r="B4774" s="29">
        <v>3290</v>
      </c>
      <c r="C4774">
        <v>1</v>
      </c>
      <c r="D4774" s="34" t="s">
        <v>167</v>
      </c>
      <c r="E4774" s="34" t="s">
        <v>168</v>
      </c>
      <c r="F4774" s="35">
        <v>43.95</v>
      </c>
      <c r="G4774" s="36">
        <v>0</v>
      </c>
      <c r="H4774" s="35">
        <v>43.95</v>
      </c>
      <c r="I4774" s="35">
        <v>25.6</v>
      </c>
      <c r="J4774">
        <v>20</v>
      </c>
      <c r="K4774">
        <v>3012</v>
      </c>
      <c r="L4774" s="37">
        <f t="shared" si="222"/>
        <v>879</v>
      </c>
      <c r="M4774" s="35">
        <f t="shared" si="223"/>
        <v>0</v>
      </c>
      <c r="N4774" s="35">
        <f t="shared" si="224"/>
        <v>367</v>
      </c>
    </row>
    <row r="4775" spans="1:14">
      <c r="A4775" s="33">
        <v>41443</v>
      </c>
      <c r="B4775" s="29">
        <v>3291</v>
      </c>
      <c r="C4775">
        <v>47</v>
      </c>
      <c r="D4775" s="34" t="s">
        <v>171</v>
      </c>
      <c r="E4775" s="34" t="s">
        <v>172</v>
      </c>
      <c r="F4775" s="35">
        <v>28.95</v>
      </c>
      <c r="G4775" s="36">
        <v>0</v>
      </c>
      <c r="H4775" s="35">
        <v>28.95</v>
      </c>
      <c r="I4775" s="35">
        <v>8.86</v>
      </c>
      <c r="J4775">
        <v>4</v>
      </c>
      <c r="K4775">
        <v>3012</v>
      </c>
      <c r="L4775" s="37">
        <f t="shared" si="222"/>
        <v>115.8</v>
      </c>
      <c r="M4775" s="35">
        <f t="shared" si="223"/>
        <v>0</v>
      </c>
      <c r="N4775" s="35">
        <f t="shared" si="224"/>
        <v>80.36</v>
      </c>
    </row>
    <row r="4776" spans="1:14">
      <c r="A4776" s="33">
        <v>41443</v>
      </c>
      <c r="B4776" s="29">
        <v>3292</v>
      </c>
      <c r="C4776">
        <v>7</v>
      </c>
      <c r="D4776" s="34" t="s">
        <v>173</v>
      </c>
      <c r="E4776" s="34" t="s">
        <v>172</v>
      </c>
      <c r="F4776" s="35">
        <v>20.95</v>
      </c>
      <c r="G4776" s="36">
        <v>0</v>
      </c>
      <c r="H4776" s="35">
        <v>20.95</v>
      </c>
      <c r="I4776" s="35">
        <v>10.039999999999999</v>
      </c>
      <c r="J4776">
        <v>14</v>
      </c>
      <c r="K4776">
        <v>3033</v>
      </c>
      <c r="L4776" s="37">
        <f t="shared" si="222"/>
        <v>293.3</v>
      </c>
      <c r="M4776" s="35">
        <f t="shared" si="223"/>
        <v>0</v>
      </c>
      <c r="N4776" s="35">
        <f t="shared" si="224"/>
        <v>152.74</v>
      </c>
    </row>
    <row r="4777" spans="1:14">
      <c r="A4777" s="33">
        <v>41443</v>
      </c>
      <c r="B4777" s="29">
        <v>3292</v>
      </c>
      <c r="C4777">
        <v>24</v>
      </c>
      <c r="D4777" s="34" t="s">
        <v>173</v>
      </c>
      <c r="E4777" s="34" t="s">
        <v>172</v>
      </c>
      <c r="F4777" s="35">
        <v>27.95</v>
      </c>
      <c r="G4777" s="36">
        <v>0</v>
      </c>
      <c r="H4777" s="35">
        <v>27.95</v>
      </c>
      <c r="I4777" s="35">
        <v>16.8</v>
      </c>
      <c r="J4777">
        <v>29</v>
      </c>
      <c r="K4777">
        <v>3033</v>
      </c>
      <c r="L4777" s="37">
        <f t="shared" si="222"/>
        <v>810.55</v>
      </c>
      <c r="M4777" s="35">
        <f t="shared" si="223"/>
        <v>0</v>
      </c>
      <c r="N4777" s="35">
        <f t="shared" si="224"/>
        <v>323.34999999999997</v>
      </c>
    </row>
    <row r="4778" spans="1:14">
      <c r="A4778" s="33">
        <v>41443</v>
      </c>
      <c r="B4778" s="29">
        <v>3293</v>
      </c>
      <c r="C4778">
        <v>35</v>
      </c>
      <c r="D4778" s="34" t="s">
        <v>173</v>
      </c>
      <c r="E4778" s="34" t="s">
        <v>172</v>
      </c>
      <c r="F4778" s="35">
        <v>0.95</v>
      </c>
      <c r="G4778" s="36">
        <v>0.1</v>
      </c>
      <c r="H4778" s="35">
        <v>0.86</v>
      </c>
      <c r="I4778" s="35">
        <v>0.47</v>
      </c>
      <c r="J4778">
        <v>22</v>
      </c>
      <c r="K4778">
        <v>3015</v>
      </c>
      <c r="L4778" s="37">
        <f t="shared" si="222"/>
        <v>18.919999999999998</v>
      </c>
      <c r="M4778" s="35">
        <f t="shared" si="223"/>
        <v>8.9999999999999969E-2</v>
      </c>
      <c r="N4778" s="35">
        <f t="shared" si="224"/>
        <v>8.58</v>
      </c>
    </row>
    <row r="4779" spans="1:14">
      <c r="A4779" s="33">
        <v>41443</v>
      </c>
      <c r="B4779" s="29">
        <v>3294</v>
      </c>
      <c r="C4779">
        <v>43</v>
      </c>
      <c r="D4779" s="34" t="s">
        <v>171</v>
      </c>
      <c r="E4779" s="34" t="s">
        <v>172</v>
      </c>
      <c r="F4779" s="35">
        <v>11.95</v>
      </c>
      <c r="G4779" s="36">
        <v>0</v>
      </c>
      <c r="H4779" s="35">
        <v>11.95</v>
      </c>
      <c r="I4779" s="35">
        <v>3.32</v>
      </c>
      <c r="J4779">
        <v>8</v>
      </c>
      <c r="K4779">
        <v>3026</v>
      </c>
      <c r="L4779" s="37">
        <f t="shared" si="222"/>
        <v>95.6</v>
      </c>
      <c r="M4779" s="35">
        <f t="shared" si="223"/>
        <v>0</v>
      </c>
      <c r="N4779" s="35">
        <f t="shared" si="224"/>
        <v>69.039999999999992</v>
      </c>
    </row>
    <row r="4780" spans="1:14">
      <c r="A4780" s="33">
        <v>41443</v>
      </c>
      <c r="B4780" s="29">
        <v>3295</v>
      </c>
      <c r="C4780">
        <v>9</v>
      </c>
      <c r="D4780" s="34" t="s">
        <v>173</v>
      </c>
      <c r="E4780" s="34" t="s">
        <v>172</v>
      </c>
      <c r="F4780" s="35">
        <v>48.95</v>
      </c>
      <c r="G4780" s="36">
        <v>0</v>
      </c>
      <c r="H4780" s="35">
        <v>48.95</v>
      </c>
      <c r="I4780" s="35">
        <v>24.52</v>
      </c>
      <c r="J4780">
        <v>27</v>
      </c>
      <c r="K4780">
        <v>3024</v>
      </c>
      <c r="L4780" s="37">
        <f t="shared" si="222"/>
        <v>1321.65</v>
      </c>
      <c r="M4780" s="35">
        <f t="shared" si="223"/>
        <v>0</v>
      </c>
      <c r="N4780" s="35">
        <f t="shared" si="224"/>
        <v>659.61000000000013</v>
      </c>
    </row>
    <row r="4781" spans="1:14">
      <c r="A4781" s="33">
        <v>41443</v>
      </c>
      <c r="B4781" s="29">
        <v>3296</v>
      </c>
      <c r="C4781">
        <v>4</v>
      </c>
      <c r="D4781" s="34" t="s">
        <v>171</v>
      </c>
      <c r="E4781" s="34" t="s">
        <v>172</v>
      </c>
      <c r="F4781" s="35">
        <v>73.95</v>
      </c>
      <c r="G4781" s="36">
        <v>0</v>
      </c>
      <c r="H4781" s="35">
        <v>73.95</v>
      </c>
      <c r="I4781" s="35">
        <v>38.86</v>
      </c>
      <c r="J4781">
        <v>1</v>
      </c>
      <c r="K4781">
        <v>3025</v>
      </c>
      <c r="L4781" s="37">
        <f t="shared" si="222"/>
        <v>73.95</v>
      </c>
      <c r="M4781" s="35">
        <f t="shared" si="223"/>
        <v>0</v>
      </c>
      <c r="N4781" s="35">
        <f t="shared" si="224"/>
        <v>35.090000000000003</v>
      </c>
    </row>
    <row r="4782" spans="1:14">
      <c r="A4782" s="33">
        <v>41443</v>
      </c>
      <c r="B4782" s="29">
        <v>3297</v>
      </c>
      <c r="C4782">
        <v>42</v>
      </c>
      <c r="D4782" s="34" t="s">
        <v>173</v>
      </c>
      <c r="E4782" s="34" t="s">
        <v>172</v>
      </c>
      <c r="F4782" s="35">
        <v>35.950000000000003</v>
      </c>
      <c r="G4782" s="36">
        <v>0.1</v>
      </c>
      <c r="H4782" s="35">
        <v>32.36</v>
      </c>
      <c r="I4782" s="35">
        <v>20.25</v>
      </c>
      <c r="J4782">
        <v>2</v>
      </c>
      <c r="K4782">
        <v>3032</v>
      </c>
      <c r="L4782" s="37">
        <f t="shared" si="222"/>
        <v>64.72</v>
      </c>
      <c r="M4782" s="35">
        <f t="shared" si="223"/>
        <v>3.5900000000000034</v>
      </c>
      <c r="N4782" s="35">
        <f t="shared" si="224"/>
        <v>24.22</v>
      </c>
    </row>
    <row r="4783" spans="1:14">
      <c r="A4783" s="33">
        <v>41443</v>
      </c>
      <c r="B4783" s="29">
        <v>3298</v>
      </c>
      <c r="C4783">
        <v>17</v>
      </c>
      <c r="D4783" s="34" t="s">
        <v>173</v>
      </c>
      <c r="E4783" s="34" t="s">
        <v>172</v>
      </c>
      <c r="F4783" s="35">
        <v>49.95</v>
      </c>
      <c r="G4783" s="36">
        <v>0</v>
      </c>
      <c r="H4783" s="35">
        <v>49.95</v>
      </c>
      <c r="I4783" s="35">
        <v>23.93</v>
      </c>
      <c r="J4783">
        <v>12</v>
      </c>
      <c r="K4783">
        <v>3020</v>
      </c>
      <c r="L4783" s="37">
        <f t="shared" si="222"/>
        <v>599.40000000000009</v>
      </c>
      <c r="M4783" s="35">
        <f t="shared" si="223"/>
        <v>0</v>
      </c>
      <c r="N4783" s="35">
        <f t="shared" si="224"/>
        <v>312.24</v>
      </c>
    </row>
    <row r="4784" spans="1:14">
      <c r="A4784" s="33">
        <v>41443</v>
      </c>
      <c r="B4784" s="29">
        <v>3299</v>
      </c>
      <c r="C4784">
        <v>28</v>
      </c>
      <c r="D4784" s="34" t="s">
        <v>171</v>
      </c>
      <c r="E4784" s="34" t="s">
        <v>172</v>
      </c>
      <c r="F4784" s="35">
        <v>0.95</v>
      </c>
      <c r="G4784" s="36">
        <v>0</v>
      </c>
      <c r="H4784" s="35">
        <v>0.95</v>
      </c>
      <c r="I4784" s="35">
        <v>0.5</v>
      </c>
      <c r="J4784">
        <v>14</v>
      </c>
      <c r="K4784">
        <v>3025</v>
      </c>
      <c r="L4784" s="37">
        <f t="shared" si="222"/>
        <v>13.299999999999999</v>
      </c>
      <c r="M4784" s="35">
        <f t="shared" si="223"/>
        <v>0</v>
      </c>
      <c r="N4784" s="35">
        <f t="shared" si="224"/>
        <v>6.2999999999999989</v>
      </c>
    </row>
    <row r="4785" spans="1:14">
      <c r="A4785" s="33">
        <v>41443</v>
      </c>
      <c r="B4785" s="29">
        <v>3300</v>
      </c>
      <c r="C4785">
        <v>20</v>
      </c>
      <c r="D4785" s="34" t="s">
        <v>173</v>
      </c>
      <c r="E4785" s="34" t="s">
        <v>172</v>
      </c>
      <c r="F4785" s="35">
        <v>16.95</v>
      </c>
      <c r="G4785" s="36">
        <v>0</v>
      </c>
      <c r="H4785" s="35">
        <v>16.95</v>
      </c>
      <c r="I4785" s="35">
        <v>6.76</v>
      </c>
      <c r="J4785">
        <v>29</v>
      </c>
      <c r="K4785">
        <v>3029</v>
      </c>
      <c r="L4785" s="37">
        <f t="shared" si="222"/>
        <v>491.54999999999995</v>
      </c>
      <c r="M4785" s="35">
        <f t="shared" si="223"/>
        <v>0</v>
      </c>
      <c r="N4785" s="35">
        <f t="shared" si="224"/>
        <v>295.51</v>
      </c>
    </row>
    <row r="4786" spans="1:14">
      <c r="A4786" s="33">
        <v>41443</v>
      </c>
      <c r="B4786" s="29">
        <v>3301</v>
      </c>
      <c r="C4786">
        <v>22</v>
      </c>
      <c r="D4786" s="34" t="s">
        <v>171</v>
      </c>
      <c r="E4786" s="34" t="s">
        <v>172</v>
      </c>
      <c r="F4786" s="35">
        <v>0.95</v>
      </c>
      <c r="G4786" s="36">
        <v>0.1</v>
      </c>
      <c r="H4786" s="35">
        <v>0.86</v>
      </c>
      <c r="I4786" s="35">
        <v>0.56999999999999995</v>
      </c>
      <c r="J4786">
        <v>2</v>
      </c>
      <c r="K4786">
        <v>3013</v>
      </c>
      <c r="L4786" s="37">
        <f t="shared" si="222"/>
        <v>1.72</v>
      </c>
      <c r="M4786" s="35">
        <f t="shared" si="223"/>
        <v>8.9999999999999969E-2</v>
      </c>
      <c r="N4786" s="35">
        <f t="shared" si="224"/>
        <v>0.58000000000000007</v>
      </c>
    </row>
    <row r="4787" spans="1:14">
      <c r="A4787" s="33">
        <v>41443</v>
      </c>
      <c r="B4787" s="29">
        <v>3302</v>
      </c>
      <c r="C4787">
        <v>31</v>
      </c>
      <c r="D4787" s="34" t="s">
        <v>173</v>
      </c>
      <c r="E4787" s="34" t="s">
        <v>172</v>
      </c>
      <c r="F4787" s="35">
        <v>0.95</v>
      </c>
      <c r="G4787" s="36">
        <v>0.1</v>
      </c>
      <c r="H4787" s="35">
        <v>0.86</v>
      </c>
      <c r="I4787" s="35">
        <v>0.34</v>
      </c>
      <c r="J4787">
        <v>23</v>
      </c>
      <c r="K4787">
        <v>3030</v>
      </c>
      <c r="L4787" s="37">
        <f t="shared" si="222"/>
        <v>19.78</v>
      </c>
      <c r="M4787" s="35">
        <f t="shared" si="223"/>
        <v>8.9999999999999969E-2</v>
      </c>
      <c r="N4787" s="35">
        <f t="shared" si="224"/>
        <v>11.96</v>
      </c>
    </row>
    <row r="4788" spans="1:14">
      <c r="A4788" s="33">
        <v>41443</v>
      </c>
      <c r="B4788" s="29">
        <v>3303</v>
      </c>
      <c r="C4788">
        <v>21</v>
      </c>
      <c r="D4788" s="34" t="s">
        <v>171</v>
      </c>
      <c r="E4788" s="34" t="s">
        <v>172</v>
      </c>
      <c r="F4788" s="35">
        <v>26.95</v>
      </c>
      <c r="G4788" s="36">
        <v>0</v>
      </c>
      <c r="H4788" s="35">
        <v>26.95</v>
      </c>
      <c r="I4788" s="35">
        <v>12.42</v>
      </c>
      <c r="J4788">
        <v>18</v>
      </c>
      <c r="K4788">
        <v>3026</v>
      </c>
      <c r="L4788" s="37">
        <f t="shared" si="222"/>
        <v>485.09999999999997</v>
      </c>
      <c r="M4788" s="35">
        <f t="shared" si="223"/>
        <v>0</v>
      </c>
      <c r="N4788" s="35">
        <f t="shared" si="224"/>
        <v>261.53999999999996</v>
      </c>
    </row>
    <row r="4789" spans="1:14">
      <c r="A4789" s="33">
        <v>41443</v>
      </c>
      <c r="B4789" s="29">
        <v>3304</v>
      </c>
      <c r="C4789">
        <v>18</v>
      </c>
      <c r="D4789" s="34" t="s">
        <v>173</v>
      </c>
      <c r="E4789" s="34" t="s">
        <v>172</v>
      </c>
      <c r="F4789" s="35">
        <v>54.95</v>
      </c>
      <c r="G4789" s="36">
        <v>0</v>
      </c>
      <c r="H4789" s="35">
        <v>54.95</v>
      </c>
      <c r="I4789" s="35">
        <v>26.65</v>
      </c>
      <c r="J4789">
        <v>24</v>
      </c>
      <c r="K4789">
        <v>3018</v>
      </c>
      <c r="L4789" s="37">
        <f t="shared" si="222"/>
        <v>1318.8000000000002</v>
      </c>
      <c r="M4789" s="35">
        <f t="shared" si="223"/>
        <v>0</v>
      </c>
      <c r="N4789" s="35">
        <f t="shared" si="224"/>
        <v>679.2</v>
      </c>
    </row>
    <row r="4790" spans="1:14">
      <c r="A4790" s="33">
        <v>41443</v>
      </c>
      <c r="B4790" s="29">
        <v>3304</v>
      </c>
      <c r="C4790">
        <v>8</v>
      </c>
      <c r="D4790" s="34" t="s">
        <v>173</v>
      </c>
      <c r="E4790" s="34" t="s">
        <v>172</v>
      </c>
      <c r="F4790" s="35">
        <v>7.95</v>
      </c>
      <c r="G4790" s="36">
        <v>0</v>
      </c>
      <c r="H4790" s="35">
        <v>7.95</v>
      </c>
      <c r="I4790" s="35">
        <v>4.53</v>
      </c>
      <c r="J4790">
        <v>13</v>
      </c>
      <c r="K4790">
        <v>3018</v>
      </c>
      <c r="L4790" s="37">
        <f t="shared" si="222"/>
        <v>103.35000000000001</v>
      </c>
      <c r="M4790" s="35">
        <f t="shared" si="223"/>
        <v>0</v>
      </c>
      <c r="N4790" s="35">
        <f t="shared" si="224"/>
        <v>44.46</v>
      </c>
    </row>
    <row r="4791" spans="1:14">
      <c r="A4791" s="33">
        <v>41443</v>
      </c>
      <c r="B4791" s="29">
        <v>3304</v>
      </c>
      <c r="C4791">
        <v>37</v>
      </c>
      <c r="D4791" s="34" t="s">
        <v>173</v>
      </c>
      <c r="E4791" s="34" t="s">
        <v>172</v>
      </c>
      <c r="F4791" s="35">
        <v>24.95</v>
      </c>
      <c r="G4791" s="36">
        <v>0</v>
      </c>
      <c r="H4791" s="35">
        <v>24.95</v>
      </c>
      <c r="I4791" s="35">
        <v>9.3800000000000008</v>
      </c>
      <c r="J4791">
        <v>5</v>
      </c>
      <c r="K4791">
        <v>3018</v>
      </c>
      <c r="L4791" s="37">
        <f t="shared" si="222"/>
        <v>124.75</v>
      </c>
      <c r="M4791" s="35">
        <f t="shared" si="223"/>
        <v>0</v>
      </c>
      <c r="N4791" s="35">
        <f t="shared" si="224"/>
        <v>77.849999999999994</v>
      </c>
    </row>
    <row r="4792" spans="1:14">
      <c r="A4792" s="33">
        <v>41443</v>
      </c>
      <c r="B4792" s="29">
        <v>3304</v>
      </c>
      <c r="C4792">
        <v>28</v>
      </c>
      <c r="D4792" s="34" t="s">
        <v>173</v>
      </c>
      <c r="E4792" s="34" t="s">
        <v>172</v>
      </c>
      <c r="F4792" s="35">
        <v>0.95</v>
      </c>
      <c r="G4792" s="36">
        <v>0</v>
      </c>
      <c r="H4792" s="35">
        <v>0.95</v>
      </c>
      <c r="I4792" s="35">
        <v>0.5</v>
      </c>
      <c r="J4792">
        <v>4</v>
      </c>
      <c r="K4792">
        <v>3018</v>
      </c>
      <c r="L4792" s="37">
        <f t="shared" si="222"/>
        <v>3.8</v>
      </c>
      <c r="M4792" s="35">
        <f t="shared" si="223"/>
        <v>0</v>
      </c>
      <c r="N4792" s="35">
        <f t="shared" si="224"/>
        <v>1.7999999999999998</v>
      </c>
    </row>
    <row r="4793" spans="1:14">
      <c r="A4793" s="33">
        <v>41443</v>
      </c>
      <c r="B4793" s="29">
        <v>3304</v>
      </c>
      <c r="C4793">
        <v>19</v>
      </c>
      <c r="D4793" s="34" t="s">
        <v>173</v>
      </c>
      <c r="E4793" s="34" t="s">
        <v>172</v>
      </c>
      <c r="F4793" s="35">
        <v>49.95</v>
      </c>
      <c r="G4793" s="36">
        <v>0</v>
      </c>
      <c r="H4793" s="35">
        <v>49.95</v>
      </c>
      <c r="I4793" s="35">
        <v>24.77</v>
      </c>
      <c r="J4793">
        <v>15</v>
      </c>
      <c r="K4793">
        <v>3018</v>
      </c>
      <c r="L4793" s="37">
        <f t="shared" si="222"/>
        <v>749.25</v>
      </c>
      <c r="M4793" s="35">
        <f t="shared" si="223"/>
        <v>0</v>
      </c>
      <c r="N4793" s="35">
        <f t="shared" si="224"/>
        <v>377.70000000000005</v>
      </c>
    </row>
    <row r="4794" spans="1:14">
      <c r="A4794" s="33">
        <v>41443</v>
      </c>
      <c r="B4794" s="29">
        <v>3305</v>
      </c>
      <c r="C4794">
        <v>40</v>
      </c>
      <c r="D4794" s="34" t="s">
        <v>171</v>
      </c>
      <c r="E4794" s="34" t="s">
        <v>172</v>
      </c>
      <c r="F4794" s="35">
        <v>16.95</v>
      </c>
      <c r="G4794" s="36">
        <v>0</v>
      </c>
      <c r="H4794" s="35">
        <v>16.95</v>
      </c>
      <c r="I4794" s="35">
        <v>6.53</v>
      </c>
      <c r="J4794">
        <v>3</v>
      </c>
      <c r="K4794">
        <v>3027</v>
      </c>
      <c r="L4794" s="37">
        <f t="shared" si="222"/>
        <v>50.849999999999994</v>
      </c>
      <c r="M4794" s="35">
        <f t="shared" si="223"/>
        <v>0</v>
      </c>
      <c r="N4794" s="35">
        <f t="shared" si="224"/>
        <v>31.259999999999994</v>
      </c>
    </row>
    <row r="4795" spans="1:14">
      <c r="A4795" s="33">
        <v>41443</v>
      </c>
      <c r="B4795" s="29">
        <v>3306</v>
      </c>
      <c r="C4795">
        <v>30</v>
      </c>
      <c r="D4795" s="34" t="s">
        <v>173</v>
      </c>
      <c r="E4795" s="34" t="s">
        <v>172</v>
      </c>
      <c r="F4795" s="35">
        <v>10.95</v>
      </c>
      <c r="G4795" s="36">
        <v>0.1</v>
      </c>
      <c r="H4795" s="35">
        <v>9.86</v>
      </c>
      <c r="I4795" s="35">
        <v>4.8</v>
      </c>
      <c r="J4795">
        <v>23</v>
      </c>
      <c r="K4795">
        <v>3025</v>
      </c>
      <c r="L4795" s="37">
        <f t="shared" si="222"/>
        <v>226.77999999999997</v>
      </c>
      <c r="M4795" s="35">
        <f t="shared" si="223"/>
        <v>1.0899999999999999</v>
      </c>
      <c r="N4795" s="35">
        <f t="shared" si="224"/>
        <v>116.38</v>
      </c>
    </row>
    <row r="4796" spans="1:14">
      <c r="A4796" s="33">
        <v>41443</v>
      </c>
      <c r="B4796" s="29">
        <v>3306</v>
      </c>
      <c r="C4796">
        <v>13</v>
      </c>
      <c r="D4796" s="34" t="s">
        <v>173</v>
      </c>
      <c r="E4796" s="34" t="s">
        <v>172</v>
      </c>
      <c r="F4796" s="35">
        <v>26.95</v>
      </c>
      <c r="G4796" s="36">
        <v>0</v>
      </c>
      <c r="H4796" s="35">
        <v>26.95</v>
      </c>
      <c r="I4796" s="35">
        <v>13.26</v>
      </c>
      <c r="J4796">
        <v>1</v>
      </c>
      <c r="K4796">
        <v>3025</v>
      </c>
      <c r="L4796" s="37">
        <f t="shared" si="222"/>
        <v>26.95</v>
      </c>
      <c r="M4796" s="35">
        <f t="shared" si="223"/>
        <v>0</v>
      </c>
      <c r="N4796" s="35">
        <f t="shared" si="224"/>
        <v>13.69</v>
      </c>
    </row>
    <row r="4797" spans="1:14">
      <c r="A4797" s="33">
        <v>41443</v>
      </c>
      <c r="B4797" s="29">
        <v>3306</v>
      </c>
      <c r="C4797">
        <v>17</v>
      </c>
      <c r="D4797" s="34" t="s">
        <v>173</v>
      </c>
      <c r="E4797" s="34" t="s">
        <v>172</v>
      </c>
      <c r="F4797" s="35">
        <v>49.95</v>
      </c>
      <c r="G4797" s="36">
        <v>0</v>
      </c>
      <c r="H4797" s="35">
        <v>49.95</v>
      </c>
      <c r="I4797" s="35">
        <v>23.93</v>
      </c>
      <c r="J4797">
        <v>10</v>
      </c>
      <c r="K4797">
        <v>3025</v>
      </c>
      <c r="L4797" s="37">
        <f t="shared" si="222"/>
        <v>499.5</v>
      </c>
      <c r="M4797" s="35">
        <f t="shared" si="223"/>
        <v>0</v>
      </c>
      <c r="N4797" s="35">
        <f t="shared" si="224"/>
        <v>260.20000000000005</v>
      </c>
    </row>
    <row r="4798" spans="1:14">
      <c r="A4798" s="33">
        <v>41443</v>
      </c>
      <c r="B4798" s="29">
        <v>3307</v>
      </c>
      <c r="C4798">
        <v>13</v>
      </c>
      <c r="D4798" s="34" t="s">
        <v>171</v>
      </c>
      <c r="E4798" s="34" t="s">
        <v>172</v>
      </c>
      <c r="F4798" s="35">
        <v>26.95</v>
      </c>
      <c r="G4798" s="36">
        <v>0</v>
      </c>
      <c r="H4798" s="35">
        <v>26.95</v>
      </c>
      <c r="I4798" s="35">
        <v>13.26</v>
      </c>
      <c r="J4798">
        <v>11</v>
      </c>
      <c r="K4798">
        <v>3015</v>
      </c>
      <c r="L4798" s="37">
        <f t="shared" si="222"/>
        <v>296.45</v>
      </c>
      <c r="M4798" s="35">
        <f t="shared" si="223"/>
        <v>0</v>
      </c>
      <c r="N4798" s="35">
        <f t="shared" si="224"/>
        <v>150.59</v>
      </c>
    </row>
    <row r="4799" spans="1:14">
      <c r="A4799" s="33">
        <v>41443</v>
      </c>
      <c r="B4799" s="29">
        <v>3307</v>
      </c>
      <c r="C4799">
        <v>48</v>
      </c>
      <c r="D4799" s="34" t="s">
        <v>171</v>
      </c>
      <c r="E4799" s="34" t="s">
        <v>172</v>
      </c>
      <c r="F4799" s="35">
        <v>3.95</v>
      </c>
      <c r="G4799" s="36">
        <v>0</v>
      </c>
      <c r="H4799" s="35">
        <v>3.95</v>
      </c>
      <c r="I4799" s="35">
        <v>1.43</v>
      </c>
      <c r="J4799">
        <v>18</v>
      </c>
      <c r="K4799">
        <v>3015</v>
      </c>
      <c r="L4799" s="37">
        <f t="shared" si="222"/>
        <v>71.100000000000009</v>
      </c>
      <c r="M4799" s="35">
        <f t="shared" si="223"/>
        <v>0</v>
      </c>
      <c r="N4799" s="35">
        <f t="shared" si="224"/>
        <v>45.360000000000007</v>
      </c>
    </row>
    <row r="4800" spans="1:14">
      <c r="A4800" s="33">
        <v>41443</v>
      </c>
      <c r="B4800" s="29">
        <v>3308</v>
      </c>
      <c r="C4800">
        <v>9</v>
      </c>
      <c r="D4800" s="34" t="s">
        <v>173</v>
      </c>
      <c r="E4800" s="34" t="s">
        <v>172</v>
      </c>
      <c r="F4800" s="35">
        <v>48.95</v>
      </c>
      <c r="G4800" s="36">
        <v>0</v>
      </c>
      <c r="H4800" s="35">
        <v>48.95</v>
      </c>
      <c r="I4800" s="35">
        <v>24.52</v>
      </c>
      <c r="J4800">
        <v>5</v>
      </c>
      <c r="K4800">
        <v>3024</v>
      </c>
      <c r="L4800" s="37">
        <f t="shared" si="222"/>
        <v>244.75</v>
      </c>
      <c r="M4800" s="35">
        <f t="shared" si="223"/>
        <v>0</v>
      </c>
      <c r="N4800" s="35">
        <f t="shared" si="224"/>
        <v>122.15000000000002</v>
      </c>
    </row>
    <row r="4801" spans="1:14">
      <c r="A4801" s="33">
        <v>41443</v>
      </c>
      <c r="B4801" s="29">
        <v>3309</v>
      </c>
      <c r="C4801">
        <v>31</v>
      </c>
      <c r="D4801" s="34" t="s">
        <v>171</v>
      </c>
      <c r="E4801" s="34" t="s">
        <v>172</v>
      </c>
      <c r="F4801" s="35">
        <v>0.95</v>
      </c>
      <c r="G4801" s="36">
        <v>0</v>
      </c>
      <c r="H4801" s="35">
        <v>0.95</v>
      </c>
      <c r="I4801" s="35">
        <v>0.34</v>
      </c>
      <c r="J4801">
        <v>21</v>
      </c>
      <c r="K4801">
        <v>3014</v>
      </c>
      <c r="L4801" s="37">
        <f t="shared" si="222"/>
        <v>19.95</v>
      </c>
      <c r="M4801" s="35">
        <f t="shared" si="223"/>
        <v>0</v>
      </c>
      <c r="N4801" s="35">
        <f t="shared" si="224"/>
        <v>12.809999999999997</v>
      </c>
    </row>
    <row r="4802" spans="1:14">
      <c r="A4802" s="33">
        <v>41443</v>
      </c>
      <c r="B4802" s="29">
        <v>3310</v>
      </c>
      <c r="C4802">
        <v>23</v>
      </c>
      <c r="D4802" s="34" t="s">
        <v>171</v>
      </c>
      <c r="E4802" s="34" t="s">
        <v>172</v>
      </c>
      <c r="F4802" s="35">
        <v>2.95</v>
      </c>
      <c r="G4802" s="36">
        <v>0</v>
      </c>
      <c r="H4802" s="35">
        <v>2.95</v>
      </c>
      <c r="I4802" s="35">
        <v>1.68</v>
      </c>
      <c r="J4802">
        <v>12</v>
      </c>
      <c r="K4802">
        <v>3012</v>
      </c>
      <c r="L4802" s="37">
        <f t="shared" si="222"/>
        <v>35.400000000000006</v>
      </c>
      <c r="M4802" s="35">
        <f t="shared" si="223"/>
        <v>0</v>
      </c>
      <c r="N4802" s="35">
        <f t="shared" si="224"/>
        <v>15.240000000000002</v>
      </c>
    </row>
    <row r="4803" spans="1:14">
      <c r="A4803" s="33">
        <v>41443</v>
      </c>
      <c r="B4803" s="29">
        <v>3310</v>
      </c>
      <c r="C4803">
        <v>50</v>
      </c>
      <c r="D4803" s="34" t="s">
        <v>171</v>
      </c>
      <c r="E4803" s="34" t="s">
        <v>172</v>
      </c>
      <c r="F4803" s="35">
        <v>24.95</v>
      </c>
      <c r="G4803" s="36">
        <v>0.2</v>
      </c>
      <c r="H4803" s="35">
        <v>19.96</v>
      </c>
      <c r="I4803" s="35">
        <v>12.14</v>
      </c>
      <c r="J4803">
        <v>1</v>
      </c>
      <c r="K4803">
        <v>3012</v>
      </c>
      <c r="L4803" s="37">
        <f t="shared" ref="L4803:L4866" si="225">H4803*J4803</f>
        <v>19.96</v>
      </c>
      <c r="M4803" s="35">
        <f t="shared" ref="M4803:M4866" si="226">F4803-H4803</f>
        <v>4.9899999999999984</v>
      </c>
      <c r="N4803" s="35">
        <f t="shared" ref="N4803:N4866" si="227">(H4803-I4803)*J4803</f>
        <v>7.82</v>
      </c>
    </row>
    <row r="4804" spans="1:14">
      <c r="A4804" s="33">
        <v>41443</v>
      </c>
      <c r="B4804" s="29">
        <v>3310</v>
      </c>
      <c r="C4804">
        <v>15</v>
      </c>
      <c r="D4804" s="34" t="s">
        <v>171</v>
      </c>
      <c r="E4804" s="34" t="s">
        <v>172</v>
      </c>
      <c r="F4804" s="35">
        <v>28.95</v>
      </c>
      <c r="G4804" s="36">
        <v>0.1</v>
      </c>
      <c r="H4804" s="35">
        <v>26.06</v>
      </c>
      <c r="I4804" s="35">
        <v>17.53</v>
      </c>
      <c r="J4804">
        <v>41</v>
      </c>
      <c r="K4804">
        <v>3012</v>
      </c>
      <c r="L4804" s="37">
        <f t="shared" si="225"/>
        <v>1068.46</v>
      </c>
      <c r="M4804" s="35">
        <f t="shared" si="226"/>
        <v>2.8900000000000006</v>
      </c>
      <c r="N4804" s="35">
        <f t="shared" si="227"/>
        <v>349.7299999999999</v>
      </c>
    </row>
    <row r="4805" spans="1:14">
      <c r="A4805" s="33">
        <v>41443</v>
      </c>
      <c r="B4805" s="29">
        <v>3310</v>
      </c>
      <c r="C4805">
        <v>45</v>
      </c>
      <c r="D4805" s="34" t="s">
        <v>171</v>
      </c>
      <c r="E4805" s="34" t="s">
        <v>172</v>
      </c>
      <c r="F4805" s="35">
        <v>38.950000000000003</v>
      </c>
      <c r="G4805" s="36">
        <v>0</v>
      </c>
      <c r="H4805" s="35">
        <v>38.950000000000003</v>
      </c>
      <c r="I4805" s="35">
        <v>22.33</v>
      </c>
      <c r="J4805">
        <v>8</v>
      </c>
      <c r="K4805">
        <v>3012</v>
      </c>
      <c r="L4805" s="37">
        <f t="shared" si="225"/>
        <v>311.60000000000002</v>
      </c>
      <c r="M4805" s="35">
        <f t="shared" si="226"/>
        <v>0</v>
      </c>
      <c r="N4805" s="35">
        <f t="shared" si="227"/>
        <v>132.96000000000004</v>
      </c>
    </row>
    <row r="4806" spans="1:14">
      <c r="A4806" s="33">
        <v>41443</v>
      </c>
      <c r="B4806" s="29">
        <v>3310</v>
      </c>
      <c r="C4806">
        <v>28</v>
      </c>
      <c r="D4806" s="34" t="s">
        <v>171</v>
      </c>
      <c r="E4806" s="34" t="s">
        <v>172</v>
      </c>
      <c r="F4806" s="35">
        <v>0.95</v>
      </c>
      <c r="G4806" s="36">
        <v>0</v>
      </c>
      <c r="H4806" s="35">
        <v>0.95</v>
      </c>
      <c r="I4806" s="35">
        <v>0.5</v>
      </c>
      <c r="J4806">
        <v>26</v>
      </c>
      <c r="K4806">
        <v>3012</v>
      </c>
      <c r="L4806" s="37">
        <f t="shared" si="225"/>
        <v>24.7</v>
      </c>
      <c r="M4806" s="35">
        <f t="shared" si="226"/>
        <v>0</v>
      </c>
      <c r="N4806" s="35">
        <f t="shared" si="227"/>
        <v>11.7</v>
      </c>
    </row>
    <row r="4807" spans="1:14">
      <c r="A4807" s="33">
        <v>41443</v>
      </c>
      <c r="B4807" s="29">
        <v>3310</v>
      </c>
      <c r="C4807">
        <v>2</v>
      </c>
      <c r="D4807" s="34" t="s">
        <v>171</v>
      </c>
      <c r="E4807" s="34" t="s">
        <v>172</v>
      </c>
      <c r="F4807" s="35">
        <v>44.95</v>
      </c>
      <c r="G4807" s="36">
        <v>0</v>
      </c>
      <c r="H4807" s="35">
        <v>44.95</v>
      </c>
      <c r="I4807" s="35">
        <v>27.95</v>
      </c>
      <c r="J4807">
        <v>2</v>
      </c>
      <c r="K4807">
        <v>3012</v>
      </c>
      <c r="L4807" s="37">
        <f t="shared" si="225"/>
        <v>89.9</v>
      </c>
      <c r="M4807" s="35">
        <f t="shared" si="226"/>
        <v>0</v>
      </c>
      <c r="N4807" s="35">
        <f t="shared" si="227"/>
        <v>34.000000000000007</v>
      </c>
    </row>
    <row r="4808" spans="1:14">
      <c r="A4808" s="33">
        <v>41443</v>
      </c>
      <c r="B4808" s="29">
        <v>3311</v>
      </c>
      <c r="C4808">
        <v>28</v>
      </c>
      <c r="D4808" s="34" t="s">
        <v>173</v>
      </c>
      <c r="E4808" s="34" t="s">
        <v>172</v>
      </c>
      <c r="F4808" s="35">
        <v>0.95</v>
      </c>
      <c r="G4808" s="36">
        <v>0</v>
      </c>
      <c r="H4808" s="35">
        <v>0.95</v>
      </c>
      <c r="I4808" s="35">
        <v>0.5</v>
      </c>
      <c r="J4808">
        <v>14</v>
      </c>
      <c r="K4808">
        <v>3018</v>
      </c>
      <c r="L4808" s="37">
        <f t="shared" si="225"/>
        <v>13.299999999999999</v>
      </c>
      <c r="M4808" s="35">
        <f t="shared" si="226"/>
        <v>0</v>
      </c>
      <c r="N4808" s="35">
        <f t="shared" si="227"/>
        <v>6.2999999999999989</v>
      </c>
    </row>
    <row r="4809" spans="1:14">
      <c r="A4809" s="33">
        <v>41443</v>
      </c>
      <c r="B4809" s="29">
        <v>3312</v>
      </c>
      <c r="C4809">
        <v>14</v>
      </c>
      <c r="D4809" s="34" t="s">
        <v>171</v>
      </c>
      <c r="E4809" s="34" t="s">
        <v>172</v>
      </c>
      <c r="F4809" s="35">
        <v>31.95</v>
      </c>
      <c r="G4809" s="36">
        <v>0</v>
      </c>
      <c r="H4809" s="35">
        <v>31.95</v>
      </c>
      <c r="I4809" s="35">
        <v>17.38</v>
      </c>
      <c r="J4809">
        <v>3</v>
      </c>
      <c r="K4809">
        <v>3026</v>
      </c>
      <c r="L4809" s="37">
        <f t="shared" si="225"/>
        <v>95.85</v>
      </c>
      <c r="M4809" s="35">
        <f t="shared" si="226"/>
        <v>0</v>
      </c>
      <c r="N4809" s="35">
        <f t="shared" si="227"/>
        <v>43.71</v>
      </c>
    </row>
    <row r="4810" spans="1:14">
      <c r="A4810" s="33">
        <v>41443</v>
      </c>
      <c r="B4810" s="29">
        <v>3312</v>
      </c>
      <c r="C4810">
        <v>10</v>
      </c>
      <c r="D4810" s="34" t="s">
        <v>171</v>
      </c>
      <c r="E4810" s="34" t="s">
        <v>172</v>
      </c>
      <c r="F4810" s="35">
        <v>34.950000000000003</v>
      </c>
      <c r="G4810" s="36">
        <v>0</v>
      </c>
      <c r="H4810" s="35">
        <v>34.950000000000003</v>
      </c>
      <c r="I4810" s="35">
        <v>22.13</v>
      </c>
      <c r="J4810">
        <v>3</v>
      </c>
      <c r="K4810">
        <v>3026</v>
      </c>
      <c r="L4810" s="37">
        <f t="shared" si="225"/>
        <v>104.85000000000001</v>
      </c>
      <c r="M4810" s="35">
        <f t="shared" si="226"/>
        <v>0</v>
      </c>
      <c r="N4810" s="35">
        <f t="shared" si="227"/>
        <v>38.460000000000008</v>
      </c>
    </row>
    <row r="4811" spans="1:14">
      <c r="A4811" s="33">
        <v>41443</v>
      </c>
      <c r="B4811" s="29">
        <v>3312</v>
      </c>
      <c r="C4811">
        <v>7</v>
      </c>
      <c r="D4811" s="34" t="s">
        <v>171</v>
      </c>
      <c r="E4811" s="34" t="s">
        <v>172</v>
      </c>
      <c r="F4811" s="35">
        <v>20.95</v>
      </c>
      <c r="G4811" s="36">
        <v>0</v>
      </c>
      <c r="H4811" s="35">
        <v>20.95</v>
      </c>
      <c r="I4811" s="35">
        <v>10.039999999999999</v>
      </c>
      <c r="J4811">
        <v>1</v>
      </c>
      <c r="K4811">
        <v>3026</v>
      </c>
      <c r="L4811" s="37">
        <f t="shared" si="225"/>
        <v>20.95</v>
      </c>
      <c r="M4811" s="35">
        <f t="shared" si="226"/>
        <v>0</v>
      </c>
      <c r="N4811" s="35">
        <f t="shared" si="227"/>
        <v>10.91</v>
      </c>
    </row>
    <row r="4812" spans="1:14">
      <c r="A4812" s="33">
        <v>41443</v>
      </c>
      <c r="B4812" s="29">
        <v>3313</v>
      </c>
      <c r="C4812">
        <v>13</v>
      </c>
      <c r="D4812" s="34" t="s">
        <v>173</v>
      </c>
      <c r="E4812" s="34" t="s">
        <v>172</v>
      </c>
      <c r="F4812" s="35">
        <v>26.95</v>
      </c>
      <c r="G4812" s="36">
        <v>0.1</v>
      </c>
      <c r="H4812" s="35">
        <v>24.26</v>
      </c>
      <c r="I4812" s="35">
        <v>13.26</v>
      </c>
      <c r="J4812">
        <v>16</v>
      </c>
      <c r="K4812">
        <v>3019</v>
      </c>
      <c r="L4812" s="37">
        <f t="shared" si="225"/>
        <v>388.16</v>
      </c>
      <c r="M4812" s="35">
        <f t="shared" si="226"/>
        <v>2.6899999999999977</v>
      </c>
      <c r="N4812" s="35">
        <f t="shared" si="227"/>
        <v>176.00000000000003</v>
      </c>
    </row>
    <row r="4813" spans="1:14">
      <c r="A4813" s="33">
        <v>41443</v>
      </c>
      <c r="B4813" s="29">
        <v>3313</v>
      </c>
      <c r="C4813">
        <v>38</v>
      </c>
      <c r="D4813" s="34" t="s">
        <v>173</v>
      </c>
      <c r="E4813" s="34" t="s">
        <v>172</v>
      </c>
      <c r="F4813" s="35">
        <v>24.95</v>
      </c>
      <c r="G4813" s="36">
        <v>0</v>
      </c>
      <c r="H4813" s="35">
        <v>24.95</v>
      </c>
      <c r="I4813" s="35">
        <v>11.48</v>
      </c>
      <c r="J4813">
        <v>3</v>
      </c>
      <c r="K4813">
        <v>3019</v>
      </c>
      <c r="L4813" s="37">
        <f t="shared" si="225"/>
        <v>74.849999999999994</v>
      </c>
      <c r="M4813" s="35">
        <f t="shared" si="226"/>
        <v>0</v>
      </c>
      <c r="N4813" s="35">
        <f t="shared" si="227"/>
        <v>40.409999999999997</v>
      </c>
    </row>
    <row r="4814" spans="1:14">
      <c r="A4814" s="33">
        <v>41443</v>
      </c>
      <c r="B4814" s="29">
        <v>3313</v>
      </c>
      <c r="C4814">
        <v>46</v>
      </c>
      <c r="D4814" s="34" t="s">
        <v>173</v>
      </c>
      <c r="E4814" s="34" t="s">
        <v>172</v>
      </c>
      <c r="F4814" s="35">
        <v>55.95</v>
      </c>
      <c r="G4814" s="36">
        <v>0</v>
      </c>
      <c r="H4814" s="35">
        <v>55.95</v>
      </c>
      <c r="I4814" s="35">
        <v>32.47</v>
      </c>
      <c r="J4814">
        <v>32</v>
      </c>
      <c r="K4814">
        <v>3019</v>
      </c>
      <c r="L4814" s="37">
        <f t="shared" si="225"/>
        <v>1790.4</v>
      </c>
      <c r="M4814" s="35">
        <f t="shared" si="226"/>
        <v>0</v>
      </c>
      <c r="N4814" s="35">
        <f t="shared" si="227"/>
        <v>751.36000000000013</v>
      </c>
    </row>
    <row r="4815" spans="1:14">
      <c r="A4815" s="33">
        <v>41443</v>
      </c>
      <c r="B4815" s="29">
        <v>3313</v>
      </c>
      <c r="C4815">
        <v>39</v>
      </c>
      <c r="D4815" s="34" t="s">
        <v>173</v>
      </c>
      <c r="E4815" s="34" t="s">
        <v>172</v>
      </c>
      <c r="F4815" s="35">
        <v>26.95</v>
      </c>
      <c r="G4815" s="36">
        <v>0</v>
      </c>
      <c r="H4815" s="35">
        <v>26.95</v>
      </c>
      <c r="I4815" s="35">
        <v>12.24</v>
      </c>
      <c r="J4815">
        <v>13</v>
      </c>
      <c r="K4815">
        <v>3019</v>
      </c>
      <c r="L4815" s="37">
        <f t="shared" si="225"/>
        <v>350.34999999999997</v>
      </c>
      <c r="M4815" s="35">
        <f t="shared" si="226"/>
        <v>0</v>
      </c>
      <c r="N4815" s="35">
        <f t="shared" si="227"/>
        <v>191.23</v>
      </c>
    </row>
    <row r="4816" spans="1:14">
      <c r="A4816" s="33">
        <v>41443</v>
      </c>
      <c r="B4816" s="29">
        <v>3314</v>
      </c>
      <c r="C4816">
        <v>20</v>
      </c>
      <c r="D4816" s="34" t="s">
        <v>173</v>
      </c>
      <c r="E4816" s="34" t="s">
        <v>172</v>
      </c>
      <c r="F4816" s="35">
        <v>16.95</v>
      </c>
      <c r="G4816" s="36">
        <v>0</v>
      </c>
      <c r="H4816" s="35">
        <v>16.95</v>
      </c>
      <c r="I4816" s="35">
        <v>6.76</v>
      </c>
      <c r="J4816">
        <v>14</v>
      </c>
      <c r="K4816">
        <v>3018</v>
      </c>
      <c r="L4816" s="37">
        <f t="shared" si="225"/>
        <v>237.29999999999998</v>
      </c>
      <c r="M4816" s="35">
        <f t="shared" si="226"/>
        <v>0</v>
      </c>
      <c r="N4816" s="35">
        <f t="shared" si="227"/>
        <v>142.66</v>
      </c>
    </row>
    <row r="4817" spans="1:14">
      <c r="A4817" s="33">
        <v>41443</v>
      </c>
      <c r="B4817" s="29">
        <v>3315</v>
      </c>
      <c r="C4817">
        <v>1</v>
      </c>
      <c r="D4817" s="34" t="s">
        <v>173</v>
      </c>
      <c r="E4817" s="34" t="s">
        <v>172</v>
      </c>
      <c r="F4817" s="35">
        <v>43.95</v>
      </c>
      <c r="G4817" s="36">
        <v>0</v>
      </c>
      <c r="H4817" s="35">
        <v>43.95</v>
      </c>
      <c r="I4817" s="35">
        <v>25.6</v>
      </c>
      <c r="J4817">
        <v>1</v>
      </c>
      <c r="K4817">
        <v>3018</v>
      </c>
      <c r="L4817" s="37">
        <f t="shared" si="225"/>
        <v>43.95</v>
      </c>
      <c r="M4817" s="35">
        <f t="shared" si="226"/>
        <v>0</v>
      </c>
      <c r="N4817" s="35">
        <f t="shared" si="227"/>
        <v>18.350000000000001</v>
      </c>
    </row>
    <row r="4818" spans="1:14">
      <c r="A4818" s="33">
        <v>41443</v>
      </c>
      <c r="B4818" s="29">
        <v>3316</v>
      </c>
      <c r="C4818">
        <v>26</v>
      </c>
      <c r="D4818" s="34" t="s">
        <v>171</v>
      </c>
      <c r="E4818" s="34" t="s">
        <v>172</v>
      </c>
      <c r="F4818" s="35">
        <v>0.95</v>
      </c>
      <c r="G4818" s="36">
        <v>0</v>
      </c>
      <c r="H4818" s="35">
        <v>0.95</v>
      </c>
      <c r="I4818" s="35">
        <v>0.42</v>
      </c>
      <c r="J4818">
        <v>18</v>
      </c>
      <c r="K4818">
        <v>3030</v>
      </c>
      <c r="L4818" s="37">
        <f t="shared" si="225"/>
        <v>17.099999999999998</v>
      </c>
      <c r="M4818" s="35">
        <f t="shared" si="226"/>
        <v>0</v>
      </c>
      <c r="N4818" s="35">
        <f t="shared" si="227"/>
        <v>9.5400000000000009</v>
      </c>
    </row>
    <row r="4819" spans="1:14">
      <c r="A4819" s="33">
        <v>41443</v>
      </c>
      <c r="B4819" s="29">
        <v>3317</v>
      </c>
      <c r="C4819">
        <v>17</v>
      </c>
      <c r="D4819" s="34" t="s">
        <v>173</v>
      </c>
      <c r="E4819" s="34" t="s">
        <v>172</v>
      </c>
      <c r="F4819" s="35">
        <v>49.95</v>
      </c>
      <c r="G4819" s="36">
        <v>0</v>
      </c>
      <c r="H4819" s="35">
        <v>49.95</v>
      </c>
      <c r="I4819" s="35">
        <v>23.93</v>
      </c>
      <c r="J4819">
        <v>23</v>
      </c>
      <c r="K4819">
        <v>3024</v>
      </c>
      <c r="L4819" s="37">
        <f t="shared" si="225"/>
        <v>1148.8500000000001</v>
      </c>
      <c r="M4819" s="35">
        <f t="shared" si="226"/>
        <v>0</v>
      </c>
      <c r="N4819" s="35">
        <f t="shared" si="227"/>
        <v>598.46</v>
      </c>
    </row>
    <row r="4820" spans="1:14">
      <c r="A4820" s="33">
        <v>41443</v>
      </c>
      <c r="B4820" s="29">
        <v>3318</v>
      </c>
      <c r="C4820">
        <v>5</v>
      </c>
      <c r="D4820" s="34" t="s">
        <v>171</v>
      </c>
      <c r="E4820" s="34" t="s">
        <v>172</v>
      </c>
      <c r="F4820" s="35">
        <v>24.95</v>
      </c>
      <c r="G4820" s="36">
        <v>0</v>
      </c>
      <c r="H4820" s="35">
        <v>24.95</v>
      </c>
      <c r="I4820" s="35">
        <v>12.27</v>
      </c>
      <c r="J4820">
        <v>4</v>
      </c>
      <c r="K4820">
        <v>3010</v>
      </c>
      <c r="L4820" s="37">
        <f t="shared" si="225"/>
        <v>99.8</v>
      </c>
      <c r="M4820" s="35">
        <f t="shared" si="226"/>
        <v>0</v>
      </c>
      <c r="N4820" s="35">
        <f t="shared" si="227"/>
        <v>50.72</v>
      </c>
    </row>
    <row r="4821" spans="1:14">
      <c r="A4821" s="33">
        <v>41443</v>
      </c>
      <c r="B4821" s="29">
        <v>3318</v>
      </c>
      <c r="C4821">
        <v>14</v>
      </c>
      <c r="D4821" s="34" t="s">
        <v>171</v>
      </c>
      <c r="E4821" s="34" t="s">
        <v>172</v>
      </c>
      <c r="F4821" s="35">
        <v>31.95</v>
      </c>
      <c r="G4821" s="36">
        <v>0</v>
      </c>
      <c r="H4821" s="35">
        <v>31.95</v>
      </c>
      <c r="I4821" s="35">
        <v>17.38</v>
      </c>
      <c r="J4821">
        <v>3</v>
      </c>
      <c r="K4821">
        <v>3010</v>
      </c>
      <c r="L4821" s="37">
        <f t="shared" si="225"/>
        <v>95.85</v>
      </c>
      <c r="M4821" s="35">
        <f t="shared" si="226"/>
        <v>0</v>
      </c>
      <c r="N4821" s="35">
        <f t="shared" si="227"/>
        <v>43.71</v>
      </c>
    </row>
    <row r="4822" spans="1:14">
      <c r="A4822" s="33">
        <v>41443</v>
      </c>
      <c r="B4822" s="29">
        <v>3318</v>
      </c>
      <c r="C4822">
        <v>48</v>
      </c>
      <c r="D4822" s="34" t="s">
        <v>171</v>
      </c>
      <c r="E4822" s="34" t="s">
        <v>172</v>
      </c>
      <c r="F4822" s="35">
        <v>3.95</v>
      </c>
      <c r="G4822" s="36">
        <v>0.1</v>
      </c>
      <c r="H4822" s="35">
        <v>3.56</v>
      </c>
      <c r="I4822" s="35">
        <v>1.43</v>
      </c>
      <c r="J4822">
        <v>26</v>
      </c>
      <c r="K4822">
        <v>3010</v>
      </c>
      <c r="L4822" s="37">
        <f t="shared" si="225"/>
        <v>92.56</v>
      </c>
      <c r="M4822" s="35">
        <f t="shared" si="226"/>
        <v>0.39000000000000012</v>
      </c>
      <c r="N4822" s="35">
        <f t="shared" si="227"/>
        <v>55.379999999999995</v>
      </c>
    </row>
    <row r="4823" spans="1:14">
      <c r="A4823" s="33">
        <v>41443</v>
      </c>
      <c r="B4823" s="29">
        <v>3319</v>
      </c>
      <c r="C4823">
        <v>8</v>
      </c>
      <c r="D4823" s="34" t="s">
        <v>171</v>
      </c>
      <c r="E4823" s="34" t="s">
        <v>172</v>
      </c>
      <c r="F4823" s="35">
        <v>7.95</v>
      </c>
      <c r="G4823" s="36">
        <v>0</v>
      </c>
      <c r="H4823" s="35">
        <v>7.95</v>
      </c>
      <c r="I4823" s="35">
        <v>4.53</v>
      </c>
      <c r="J4823">
        <v>23</v>
      </c>
      <c r="K4823">
        <v>3019</v>
      </c>
      <c r="L4823" s="37">
        <f t="shared" si="225"/>
        <v>182.85</v>
      </c>
      <c r="M4823" s="35">
        <f t="shared" si="226"/>
        <v>0</v>
      </c>
      <c r="N4823" s="35">
        <f t="shared" si="227"/>
        <v>78.66</v>
      </c>
    </row>
    <row r="4824" spans="1:14">
      <c r="A4824" s="33">
        <v>41443</v>
      </c>
      <c r="B4824" s="29">
        <v>3319</v>
      </c>
      <c r="C4824">
        <v>25</v>
      </c>
      <c r="D4824" s="34" t="s">
        <v>171</v>
      </c>
      <c r="E4824" s="34" t="s">
        <v>172</v>
      </c>
      <c r="F4824" s="35">
        <v>0.95</v>
      </c>
      <c r="G4824" s="36">
        <v>0</v>
      </c>
      <c r="H4824" s="35">
        <v>0.95</v>
      </c>
      <c r="I4824" s="35">
        <v>0.35</v>
      </c>
      <c r="J4824">
        <v>37</v>
      </c>
      <c r="K4824">
        <v>3019</v>
      </c>
      <c r="L4824" s="37">
        <f t="shared" si="225"/>
        <v>35.15</v>
      </c>
      <c r="M4824" s="35">
        <f t="shared" si="226"/>
        <v>0</v>
      </c>
      <c r="N4824" s="35">
        <f t="shared" si="227"/>
        <v>22.2</v>
      </c>
    </row>
    <row r="4825" spans="1:14">
      <c r="A4825" s="33">
        <v>41443</v>
      </c>
      <c r="B4825" s="29">
        <v>3320</v>
      </c>
      <c r="C4825">
        <v>40</v>
      </c>
      <c r="D4825" s="34" t="s">
        <v>171</v>
      </c>
      <c r="E4825" s="34" t="s">
        <v>172</v>
      </c>
      <c r="F4825" s="35">
        <v>16.95</v>
      </c>
      <c r="G4825" s="36">
        <v>0</v>
      </c>
      <c r="H4825" s="35">
        <v>16.95</v>
      </c>
      <c r="I4825" s="35">
        <v>6.53</v>
      </c>
      <c r="J4825">
        <v>36</v>
      </c>
      <c r="K4825">
        <v>3021</v>
      </c>
      <c r="L4825" s="37">
        <f t="shared" si="225"/>
        <v>610.19999999999993</v>
      </c>
      <c r="M4825" s="35">
        <f t="shared" si="226"/>
        <v>0</v>
      </c>
      <c r="N4825" s="35">
        <f t="shared" si="227"/>
        <v>375.11999999999995</v>
      </c>
    </row>
    <row r="4826" spans="1:14">
      <c r="A4826" s="33">
        <v>41443</v>
      </c>
      <c r="B4826" s="29">
        <v>3321</v>
      </c>
      <c r="C4826">
        <v>16</v>
      </c>
      <c r="D4826" s="34" t="s">
        <v>173</v>
      </c>
      <c r="E4826" s="34" t="s">
        <v>172</v>
      </c>
      <c r="F4826" s="35">
        <v>27.95</v>
      </c>
      <c r="G4826" s="36">
        <v>0.1</v>
      </c>
      <c r="H4826" s="35">
        <v>25.16</v>
      </c>
      <c r="I4826" s="35">
        <v>15.85</v>
      </c>
      <c r="J4826">
        <v>3</v>
      </c>
      <c r="K4826">
        <v>3026</v>
      </c>
      <c r="L4826" s="37">
        <f t="shared" si="225"/>
        <v>75.48</v>
      </c>
      <c r="M4826" s="35">
        <f t="shared" si="226"/>
        <v>2.7899999999999991</v>
      </c>
      <c r="N4826" s="35">
        <f t="shared" si="227"/>
        <v>27.93</v>
      </c>
    </row>
    <row r="4827" spans="1:14">
      <c r="A4827" s="33">
        <v>41443</v>
      </c>
      <c r="B4827" s="29">
        <v>3322</v>
      </c>
      <c r="C4827">
        <v>28</v>
      </c>
      <c r="D4827" s="34" t="s">
        <v>171</v>
      </c>
      <c r="E4827" s="34" t="s">
        <v>172</v>
      </c>
      <c r="F4827" s="35">
        <v>0.95</v>
      </c>
      <c r="G4827" s="36">
        <v>0</v>
      </c>
      <c r="H4827" s="35">
        <v>0.95</v>
      </c>
      <c r="I4827" s="35">
        <v>0.5</v>
      </c>
      <c r="J4827">
        <v>40</v>
      </c>
      <c r="K4827">
        <v>3017</v>
      </c>
      <c r="L4827" s="37">
        <f t="shared" si="225"/>
        <v>38</v>
      </c>
      <c r="M4827" s="35">
        <f t="shared" si="226"/>
        <v>0</v>
      </c>
      <c r="N4827" s="35">
        <f t="shared" si="227"/>
        <v>18</v>
      </c>
    </row>
    <row r="4828" spans="1:14">
      <c r="A4828" s="33">
        <v>41443</v>
      </c>
      <c r="B4828" s="29">
        <v>3323</v>
      </c>
      <c r="C4828">
        <v>30</v>
      </c>
      <c r="D4828" s="34" t="s">
        <v>173</v>
      </c>
      <c r="E4828" s="34" t="s">
        <v>172</v>
      </c>
      <c r="F4828" s="35">
        <v>10.95</v>
      </c>
      <c r="G4828" s="36">
        <v>0</v>
      </c>
      <c r="H4828" s="35">
        <v>10.95</v>
      </c>
      <c r="I4828" s="35">
        <v>4.8</v>
      </c>
      <c r="J4828">
        <v>1</v>
      </c>
      <c r="K4828">
        <v>3031</v>
      </c>
      <c r="L4828" s="37">
        <f t="shared" si="225"/>
        <v>10.95</v>
      </c>
      <c r="M4828" s="35">
        <f t="shared" si="226"/>
        <v>0</v>
      </c>
      <c r="N4828" s="35">
        <f t="shared" si="227"/>
        <v>6.1499999999999995</v>
      </c>
    </row>
    <row r="4829" spans="1:14">
      <c r="A4829" s="33">
        <v>41443</v>
      </c>
      <c r="B4829" s="29">
        <v>3324</v>
      </c>
      <c r="C4829">
        <v>48</v>
      </c>
      <c r="D4829" s="34" t="s">
        <v>171</v>
      </c>
      <c r="E4829" s="34" t="s">
        <v>172</v>
      </c>
      <c r="F4829" s="35">
        <v>3.95</v>
      </c>
      <c r="G4829" s="36">
        <v>0</v>
      </c>
      <c r="H4829" s="35">
        <v>3.95</v>
      </c>
      <c r="I4829" s="35">
        <v>1.43</v>
      </c>
      <c r="J4829">
        <v>8</v>
      </c>
      <c r="K4829">
        <v>3016</v>
      </c>
      <c r="L4829" s="37">
        <f t="shared" si="225"/>
        <v>31.6</v>
      </c>
      <c r="M4829" s="35">
        <f t="shared" si="226"/>
        <v>0</v>
      </c>
      <c r="N4829" s="35">
        <f t="shared" si="227"/>
        <v>20.160000000000004</v>
      </c>
    </row>
    <row r="4830" spans="1:14">
      <c r="A4830" s="33">
        <v>41443</v>
      </c>
      <c r="B4830" s="29">
        <v>3324</v>
      </c>
      <c r="C4830">
        <v>23</v>
      </c>
      <c r="D4830" s="34" t="s">
        <v>171</v>
      </c>
      <c r="E4830" s="34" t="s">
        <v>172</v>
      </c>
      <c r="F4830" s="35">
        <v>2.95</v>
      </c>
      <c r="G4830" s="36">
        <v>0</v>
      </c>
      <c r="H4830" s="35">
        <v>2.95</v>
      </c>
      <c r="I4830" s="35">
        <v>1.68</v>
      </c>
      <c r="J4830">
        <v>3</v>
      </c>
      <c r="K4830">
        <v>3016</v>
      </c>
      <c r="L4830" s="37">
        <f t="shared" si="225"/>
        <v>8.8500000000000014</v>
      </c>
      <c r="M4830" s="35">
        <f t="shared" si="226"/>
        <v>0</v>
      </c>
      <c r="N4830" s="35">
        <f t="shared" si="227"/>
        <v>3.8100000000000005</v>
      </c>
    </row>
    <row r="4831" spans="1:14">
      <c r="A4831" s="33">
        <v>41443</v>
      </c>
      <c r="B4831" s="29">
        <v>3325</v>
      </c>
      <c r="C4831">
        <v>5</v>
      </c>
      <c r="D4831" s="34" t="s">
        <v>173</v>
      </c>
      <c r="E4831" s="34" t="s">
        <v>172</v>
      </c>
      <c r="F4831" s="35">
        <v>24.95</v>
      </c>
      <c r="G4831" s="36">
        <v>0</v>
      </c>
      <c r="H4831" s="35">
        <v>24.95</v>
      </c>
      <c r="I4831" s="35">
        <v>12.27</v>
      </c>
      <c r="J4831">
        <v>9</v>
      </c>
      <c r="K4831">
        <v>3031</v>
      </c>
      <c r="L4831" s="37">
        <f t="shared" si="225"/>
        <v>224.54999999999998</v>
      </c>
      <c r="M4831" s="35">
        <f t="shared" si="226"/>
        <v>0</v>
      </c>
      <c r="N4831" s="35">
        <f t="shared" si="227"/>
        <v>114.12</v>
      </c>
    </row>
    <row r="4832" spans="1:14">
      <c r="A4832" s="33">
        <v>41443</v>
      </c>
      <c r="B4832" s="29">
        <v>3325</v>
      </c>
      <c r="C4832">
        <v>46</v>
      </c>
      <c r="D4832" s="34" t="s">
        <v>173</v>
      </c>
      <c r="E4832" s="34" t="s">
        <v>172</v>
      </c>
      <c r="F4832" s="35">
        <v>55.95</v>
      </c>
      <c r="G4832" s="36">
        <v>0</v>
      </c>
      <c r="H4832" s="35">
        <v>55.95</v>
      </c>
      <c r="I4832" s="35">
        <v>32.47</v>
      </c>
      <c r="J4832">
        <v>9</v>
      </c>
      <c r="K4832">
        <v>3031</v>
      </c>
      <c r="L4832" s="37">
        <f t="shared" si="225"/>
        <v>503.55</v>
      </c>
      <c r="M4832" s="35">
        <f t="shared" si="226"/>
        <v>0</v>
      </c>
      <c r="N4832" s="35">
        <f t="shared" si="227"/>
        <v>211.32000000000005</v>
      </c>
    </row>
    <row r="4833" spans="1:14">
      <c r="A4833" s="33">
        <v>41443</v>
      </c>
      <c r="B4833" s="29">
        <v>3326</v>
      </c>
      <c r="C4833">
        <v>8</v>
      </c>
      <c r="D4833" s="34" t="s">
        <v>171</v>
      </c>
      <c r="E4833" s="34" t="s">
        <v>172</v>
      </c>
      <c r="F4833" s="35">
        <v>7.95</v>
      </c>
      <c r="G4833" s="36">
        <v>0</v>
      </c>
      <c r="H4833" s="35">
        <v>7.95</v>
      </c>
      <c r="I4833" s="35">
        <v>4.53</v>
      </c>
      <c r="J4833">
        <v>36</v>
      </c>
      <c r="K4833">
        <v>3029</v>
      </c>
      <c r="L4833" s="37">
        <f t="shared" si="225"/>
        <v>286.2</v>
      </c>
      <c r="M4833" s="35">
        <f t="shared" si="226"/>
        <v>0</v>
      </c>
      <c r="N4833" s="35">
        <f t="shared" si="227"/>
        <v>123.12</v>
      </c>
    </row>
    <row r="4834" spans="1:14">
      <c r="A4834" s="33">
        <v>41443</v>
      </c>
      <c r="B4834" s="29">
        <v>3327</v>
      </c>
      <c r="C4834">
        <v>18</v>
      </c>
      <c r="D4834" s="34" t="s">
        <v>173</v>
      </c>
      <c r="E4834" s="34" t="s">
        <v>172</v>
      </c>
      <c r="F4834" s="35">
        <v>54.95</v>
      </c>
      <c r="G4834" s="36">
        <v>0</v>
      </c>
      <c r="H4834" s="35">
        <v>54.95</v>
      </c>
      <c r="I4834" s="35">
        <v>26.65</v>
      </c>
      <c r="J4834">
        <v>28</v>
      </c>
      <c r="K4834">
        <v>3017</v>
      </c>
      <c r="L4834" s="37">
        <f t="shared" si="225"/>
        <v>1538.6000000000001</v>
      </c>
      <c r="M4834" s="35">
        <f t="shared" si="226"/>
        <v>0</v>
      </c>
      <c r="N4834" s="35">
        <f t="shared" si="227"/>
        <v>792.40000000000009</v>
      </c>
    </row>
    <row r="4835" spans="1:14">
      <c r="A4835" s="33">
        <v>41443</v>
      </c>
      <c r="B4835" s="29">
        <v>3327</v>
      </c>
      <c r="C4835">
        <v>46</v>
      </c>
      <c r="D4835" s="34" t="s">
        <v>173</v>
      </c>
      <c r="E4835" s="34" t="s">
        <v>172</v>
      </c>
      <c r="F4835" s="35">
        <v>55.95</v>
      </c>
      <c r="G4835" s="36">
        <v>0</v>
      </c>
      <c r="H4835" s="35">
        <v>55.95</v>
      </c>
      <c r="I4835" s="35">
        <v>32.47</v>
      </c>
      <c r="J4835">
        <v>18</v>
      </c>
      <c r="K4835">
        <v>3017</v>
      </c>
      <c r="L4835" s="37">
        <f t="shared" si="225"/>
        <v>1007.1</v>
      </c>
      <c r="M4835" s="35">
        <f t="shared" si="226"/>
        <v>0</v>
      </c>
      <c r="N4835" s="35">
        <f t="shared" si="227"/>
        <v>422.6400000000001</v>
      </c>
    </row>
    <row r="4836" spans="1:14">
      <c r="A4836" s="33">
        <v>41443</v>
      </c>
      <c r="B4836" s="29">
        <v>3327</v>
      </c>
      <c r="C4836">
        <v>6</v>
      </c>
      <c r="D4836" s="34" t="s">
        <v>173</v>
      </c>
      <c r="E4836" s="34" t="s">
        <v>172</v>
      </c>
      <c r="F4836" s="35">
        <v>55.95</v>
      </c>
      <c r="G4836" s="36">
        <v>0</v>
      </c>
      <c r="H4836" s="35">
        <v>55.95</v>
      </c>
      <c r="I4836" s="35">
        <v>16.059999999999999</v>
      </c>
      <c r="J4836">
        <v>31</v>
      </c>
      <c r="K4836">
        <v>3017</v>
      </c>
      <c r="L4836" s="37">
        <f t="shared" si="225"/>
        <v>1734.45</v>
      </c>
      <c r="M4836" s="35">
        <f t="shared" si="226"/>
        <v>0</v>
      </c>
      <c r="N4836" s="35">
        <f t="shared" si="227"/>
        <v>1236.5899999999999</v>
      </c>
    </row>
    <row r="4837" spans="1:14">
      <c r="A4837" s="33">
        <v>41443</v>
      </c>
      <c r="B4837" s="29">
        <v>3328</v>
      </c>
      <c r="C4837">
        <v>12</v>
      </c>
      <c r="D4837" s="34" t="s">
        <v>173</v>
      </c>
      <c r="E4837" s="34" t="s">
        <v>172</v>
      </c>
      <c r="F4837" s="35">
        <v>47.95</v>
      </c>
      <c r="G4837" s="36">
        <v>0</v>
      </c>
      <c r="H4837" s="35">
        <v>47.95</v>
      </c>
      <c r="I4837" s="35">
        <v>20.7</v>
      </c>
      <c r="J4837">
        <v>2</v>
      </c>
      <c r="K4837">
        <v>3023</v>
      </c>
      <c r="L4837" s="37">
        <f t="shared" si="225"/>
        <v>95.9</v>
      </c>
      <c r="M4837" s="35">
        <f t="shared" si="226"/>
        <v>0</v>
      </c>
      <c r="N4837" s="35">
        <f t="shared" si="227"/>
        <v>54.500000000000007</v>
      </c>
    </row>
    <row r="4838" spans="1:14">
      <c r="A4838" s="33">
        <v>41443</v>
      </c>
      <c r="B4838" s="29">
        <v>3329</v>
      </c>
      <c r="C4838">
        <v>49</v>
      </c>
      <c r="D4838" s="34" t="s">
        <v>171</v>
      </c>
      <c r="E4838" s="34" t="s">
        <v>172</v>
      </c>
      <c r="F4838" s="35">
        <v>63.95</v>
      </c>
      <c r="G4838" s="36">
        <v>0</v>
      </c>
      <c r="H4838" s="35">
        <v>63.95</v>
      </c>
      <c r="I4838" s="35">
        <v>27.1</v>
      </c>
      <c r="J4838">
        <v>2</v>
      </c>
      <c r="K4838">
        <v>3020</v>
      </c>
      <c r="L4838" s="37">
        <f t="shared" si="225"/>
        <v>127.9</v>
      </c>
      <c r="M4838" s="35">
        <f t="shared" si="226"/>
        <v>0</v>
      </c>
      <c r="N4838" s="35">
        <f t="shared" si="227"/>
        <v>73.7</v>
      </c>
    </row>
    <row r="4839" spans="1:14">
      <c r="A4839" s="33">
        <v>41444</v>
      </c>
      <c r="B4839" s="29">
        <v>3330</v>
      </c>
      <c r="C4839">
        <v>22</v>
      </c>
      <c r="D4839" s="34" t="s">
        <v>169</v>
      </c>
      <c r="E4839" s="34" t="s">
        <v>172</v>
      </c>
      <c r="F4839" s="35">
        <v>0.95</v>
      </c>
      <c r="G4839" s="36">
        <v>0</v>
      </c>
      <c r="H4839" s="35">
        <v>0.95</v>
      </c>
      <c r="I4839" s="35">
        <v>0.56999999999999995</v>
      </c>
      <c r="J4839">
        <v>4</v>
      </c>
      <c r="K4839">
        <v>3011</v>
      </c>
      <c r="L4839" s="37">
        <f t="shared" si="225"/>
        <v>3.8</v>
      </c>
      <c r="M4839" s="35">
        <f t="shared" si="226"/>
        <v>0</v>
      </c>
      <c r="N4839" s="35">
        <f t="shared" si="227"/>
        <v>1.52</v>
      </c>
    </row>
    <row r="4840" spans="1:14">
      <c r="A4840" s="33">
        <v>41444</v>
      </c>
      <c r="B4840" s="29">
        <v>3330</v>
      </c>
      <c r="C4840">
        <v>2</v>
      </c>
      <c r="D4840" s="34" t="s">
        <v>169</v>
      </c>
      <c r="E4840" s="34" t="s">
        <v>172</v>
      </c>
      <c r="F4840" s="35">
        <v>44.95</v>
      </c>
      <c r="G4840" s="36">
        <v>0.1</v>
      </c>
      <c r="H4840" s="35">
        <v>40.46</v>
      </c>
      <c r="I4840" s="35">
        <v>27.95</v>
      </c>
      <c r="J4840">
        <v>3</v>
      </c>
      <c r="K4840">
        <v>3011</v>
      </c>
      <c r="L4840" s="37">
        <f t="shared" si="225"/>
        <v>121.38</v>
      </c>
      <c r="M4840" s="35">
        <f t="shared" si="226"/>
        <v>4.490000000000002</v>
      </c>
      <c r="N4840" s="35">
        <f t="shared" si="227"/>
        <v>37.53</v>
      </c>
    </row>
    <row r="4841" spans="1:14">
      <c r="A4841" s="33">
        <v>41444</v>
      </c>
      <c r="B4841" s="29">
        <v>3330</v>
      </c>
      <c r="C4841">
        <v>9</v>
      </c>
      <c r="D4841" s="34" t="s">
        <v>169</v>
      </c>
      <c r="E4841" s="34" t="s">
        <v>172</v>
      </c>
      <c r="F4841" s="35">
        <v>48.95</v>
      </c>
      <c r="G4841" s="36">
        <v>0</v>
      </c>
      <c r="H4841" s="35">
        <v>48.95</v>
      </c>
      <c r="I4841" s="35">
        <v>24.52</v>
      </c>
      <c r="J4841">
        <v>1</v>
      </c>
      <c r="K4841">
        <v>3011</v>
      </c>
      <c r="L4841" s="37">
        <f t="shared" si="225"/>
        <v>48.95</v>
      </c>
      <c r="M4841" s="35">
        <f t="shared" si="226"/>
        <v>0</v>
      </c>
      <c r="N4841" s="35">
        <f t="shared" si="227"/>
        <v>24.430000000000003</v>
      </c>
    </row>
    <row r="4842" spans="1:14">
      <c r="A4842" s="33">
        <v>41444</v>
      </c>
      <c r="B4842" s="29">
        <v>3330</v>
      </c>
      <c r="C4842">
        <v>7</v>
      </c>
      <c r="D4842" s="34" t="s">
        <v>169</v>
      </c>
      <c r="E4842" s="34" t="s">
        <v>172</v>
      </c>
      <c r="F4842" s="35">
        <v>20.95</v>
      </c>
      <c r="G4842" s="36">
        <v>0.1</v>
      </c>
      <c r="H4842" s="35">
        <v>18.86</v>
      </c>
      <c r="I4842" s="35">
        <v>10.039999999999999</v>
      </c>
      <c r="J4842">
        <v>4</v>
      </c>
      <c r="K4842">
        <v>3011</v>
      </c>
      <c r="L4842" s="37">
        <f t="shared" si="225"/>
        <v>75.44</v>
      </c>
      <c r="M4842" s="35">
        <f t="shared" si="226"/>
        <v>2.09</v>
      </c>
      <c r="N4842" s="35">
        <f t="shared" si="227"/>
        <v>35.28</v>
      </c>
    </row>
    <row r="4843" spans="1:14">
      <c r="A4843" s="33">
        <v>41444</v>
      </c>
      <c r="B4843" s="29">
        <v>3331</v>
      </c>
      <c r="C4843">
        <v>46</v>
      </c>
      <c r="D4843" s="34" t="s">
        <v>167</v>
      </c>
      <c r="E4843" s="34" t="s">
        <v>172</v>
      </c>
      <c r="F4843" s="35">
        <v>55.95</v>
      </c>
      <c r="G4843" s="36">
        <v>0</v>
      </c>
      <c r="H4843" s="35">
        <v>55.95</v>
      </c>
      <c r="I4843" s="35">
        <v>32.47</v>
      </c>
      <c r="J4843">
        <v>1</v>
      </c>
      <c r="K4843">
        <v>3029</v>
      </c>
      <c r="L4843" s="37">
        <f t="shared" si="225"/>
        <v>55.95</v>
      </c>
      <c r="M4843" s="35">
        <f t="shared" si="226"/>
        <v>0</v>
      </c>
      <c r="N4843" s="35">
        <f t="shared" si="227"/>
        <v>23.480000000000004</v>
      </c>
    </row>
    <row r="4844" spans="1:14">
      <c r="A4844" s="33">
        <v>41444</v>
      </c>
      <c r="B4844" s="29">
        <v>3332</v>
      </c>
      <c r="C4844">
        <v>7</v>
      </c>
      <c r="D4844" s="34" t="s">
        <v>167</v>
      </c>
      <c r="E4844" s="34" t="s">
        <v>172</v>
      </c>
      <c r="F4844" s="35">
        <v>20.95</v>
      </c>
      <c r="G4844" s="36">
        <v>0</v>
      </c>
      <c r="H4844" s="35">
        <v>20.95</v>
      </c>
      <c r="I4844" s="35">
        <v>10.039999999999999</v>
      </c>
      <c r="J4844">
        <v>6</v>
      </c>
      <c r="K4844">
        <v>3030</v>
      </c>
      <c r="L4844" s="37">
        <f t="shared" si="225"/>
        <v>125.69999999999999</v>
      </c>
      <c r="M4844" s="35">
        <f t="shared" si="226"/>
        <v>0</v>
      </c>
      <c r="N4844" s="35">
        <f t="shared" si="227"/>
        <v>65.460000000000008</v>
      </c>
    </row>
    <row r="4845" spans="1:14">
      <c r="A4845" s="33">
        <v>41445</v>
      </c>
      <c r="B4845" s="29">
        <v>3333</v>
      </c>
      <c r="C4845">
        <v>12</v>
      </c>
      <c r="D4845" s="34" t="s">
        <v>170</v>
      </c>
      <c r="E4845" s="34" t="s">
        <v>172</v>
      </c>
      <c r="F4845" s="35">
        <v>47.95</v>
      </c>
      <c r="G4845" s="36">
        <v>0</v>
      </c>
      <c r="H4845" s="35">
        <v>47.95</v>
      </c>
      <c r="I4845" s="35">
        <v>20.7</v>
      </c>
      <c r="J4845">
        <v>4</v>
      </c>
      <c r="K4845">
        <v>3026</v>
      </c>
      <c r="L4845" s="37">
        <f t="shared" si="225"/>
        <v>191.8</v>
      </c>
      <c r="M4845" s="35">
        <f t="shared" si="226"/>
        <v>0</v>
      </c>
      <c r="N4845" s="35">
        <f t="shared" si="227"/>
        <v>109.00000000000001</v>
      </c>
    </row>
    <row r="4846" spans="1:14">
      <c r="A4846" s="33">
        <v>41445</v>
      </c>
      <c r="B4846" s="29">
        <v>3334</v>
      </c>
      <c r="C4846">
        <v>42</v>
      </c>
      <c r="D4846" s="34" t="s">
        <v>170</v>
      </c>
      <c r="E4846" s="34" t="s">
        <v>172</v>
      </c>
      <c r="F4846" s="35">
        <v>35.950000000000003</v>
      </c>
      <c r="G4846" s="36">
        <v>0</v>
      </c>
      <c r="H4846" s="35">
        <v>35.950000000000003</v>
      </c>
      <c r="I4846" s="35">
        <v>20.25</v>
      </c>
      <c r="J4846">
        <v>1</v>
      </c>
      <c r="K4846">
        <v>3032</v>
      </c>
      <c r="L4846" s="37">
        <f t="shared" si="225"/>
        <v>35.950000000000003</v>
      </c>
      <c r="M4846" s="35">
        <f t="shared" si="226"/>
        <v>0</v>
      </c>
      <c r="N4846" s="35">
        <f t="shared" si="227"/>
        <v>15.700000000000003</v>
      </c>
    </row>
    <row r="4847" spans="1:14">
      <c r="A4847" s="33">
        <v>41445</v>
      </c>
      <c r="B4847" s="29">
        <v>3335</v>
      </c>
      <c r="C4847">
        <v>34</v>
      </c>
      <c r="D4847" s="34" t="s">
        <v>173</v>
      </c>
      <c r="E4847" s="34" t="s">
        <v>172</v>
      </c>
      <c r="F4847" s="35">
        <v>37.950000000000003</v>
      </c>
      <c r="G4847" s="36">
        <v>0.1</v>
      </c>
      <c r="H4847" s="35">
        <v>34.159999999999997</v>
      </c>
      <c r="I4847" s="35">
        <v>15.35</v>
      </c>
      <c r="J4847">
        <v>14</v>
      </c>
      <c r="K4847">
        <v>3031</v>
      </c>
      <c r="L4847" s="37">
        <f t="shared" si="225"/>
        <v>478.23999999999995</v>
      </c>
      <c r="M4847" s="35">
        <f t="shared" si="226"/>
        <v>3.7900000000000063</v>
      </c>
      <c r="N4847" s="35">
        <f t="shared" si="227"/>
        <v>263.33999999999992</v>
      </c>
    </row>
    <row r="4848" spans="1:14">
      <c r="A4848" s="33">
        <v>41445</v>
      </c>
      <c r="B4848" s="29">
        <v>3336</v>
      </c>
      <c r="C4848">
        <v>9</v>
      </c>
      <c r="D4848" s="34" t="s">
        <v>173</v>
      </c>
      <c r="E4848" s="34" t="s">
        <v>172</v>
      </c>
      <c r="F4848" s="35">
        <v>48.95</v>
      </c>
      <c r="G4848" s="36">
        <v>0</v>
      </c>
      <c r="H4848" s="35">
        <v>48.95</v>
      </c>
      <c r="I4848" s="35">
        <v>24.52</v>
      </c>
      <c r="J4848">
        <v>29</v>
      </c>
      <c r="K4848">
        <v>3012</v>
      </c>
      <c r="L4848" s="37">
        <f t="shared" si="225"/>
        <v>1419.5500000000002</v>
      </c>
      <c r="M4848" s="35">
        <f t="shared" si="226"/>
        <v>0</v>
      </c>
      <c r="N4848" s="35">
        <f t="shared" si="227"/>
        <v>708.47000000000014</v>
      </c>
    </row>
    <row r="4849" spans="1:14">
      <c r="A4849" s="33">
        <v>41445</v>
      </c>
      <c r="B4849" s="29">
        <v>3337</v>
      </c>
      <c r="C4849">
        <v>27</v>
      </c>
      <c r="D4849" s="34" t="s">
        <v>170</v>
      </c>
      <c r="E4849" s="34" t="s">
        <v>172</v>
      </c>
      <c r="F4849" s="35">
        <v>4.95</v>
      </c>
      <c r="G4849" s="36">
        <v>0</v>
      </c>
      <c r="H4849" s="35">
        <v>4.95</v>
      </c>
      <c r="I4849" s="35">
        <v>1.82</v>
      </c>
      <c r="J4849">
        <v>5</v>
      </c>
      <c r="K4849">
        <v>3032</v>
      </c>
      <c r="L4849" s="37">
        <f t="shared" si="225"/>
        <v>24.75</v>
      </c>
      <c r="M4849" s="35">
        <f t="shared" si="226"/>
        <v>0</v>
      </c>
      <c r="N4849" s="35">
        <f t="shared" si="227"/>
        <v>15.649999999999999</v>
      </c>
    </row>
    <row r="4850" spans="1:14">
      <c r="A4850" s="33">
        <v>41445</v>
      </c>
      <c r="B4850" s="29">
        <v>3338</v>
      </c>
      <c r="C4850">
        <v>46</v>
      </c>
      <c r="D4850" s="34" t="s">
        <v>170</v>
      </c>
      <c r="E4850" s="34" t="s">
        <v>172</v>
      </c>
      <c r="F4850" s="35">
        <v>55.95</v>
      </c>
      <c r="G4850" s="36">
        <v>0</v>
      </c>
      <c r="H4850" s="35">
        <v>55.95</v>
      </c>
      <c r="I4850" s="35">
        <v>32.47</v>
      </c>
      <c r="J4850">
        <v>11</v>
      </c>
      <c r="K4850">
        <v>3016</v>
      </c>
      <c r="L4850" s="37">
        <f t="shared" si="225"/>
        <v>615.45000000000005</v>
      </c>
      <c r="M4850" s="35">
        <f t="shared" si="226"/>
        <v>0</v>
      </c>
      <c r="N4850" s="35">
        <f t="shared" si="227"/>
        <v>258.28000000000003</v>
      </c>
    </row>
    <row r="4851" spans="1:14">
      <c r="A4851" s="33">
        <v>41445</v>
      </c>
      <c r="B4851" s="29">
        <v>3339</v>
      </c>
      <c r="C4851">
        <v>14</v>
      </c>
      <c r="D4851" s="34" t="s">
        <v>173</v>
      </c>
      <c r="E4851" s="34" t="s">
        <v>172</v>
      </c>
      <c r="F4851" s="35">
        <v>31.95</v>
      </c>
      <c r="G4851" s="36">
        <v>0</v>
      </c>
      <c r="H4851" s="35">
        <v>31.95</v>
      </c>
      <c r="I4851" s="35">
        <v>17.38</v>
      </c>
      <c r="J4851">
        <v>2</v>
      </c>
      <c r="K4851">
        <v>3015</v>
      </c>
      <c r="L4851" s="37">
        <f t="shared" si="225"/>
        <v>63.9</v>
      </c>
      <c r="M4851" s="35">
        <f t="shared" si="226"/>
        <v>0</v>
      </c>
      <c r="N4851" s="35">
        <f t="shared" si="227"/>
        <v>29.14</v>
      </c>
    </row>
    <row r="4852" spans="1:14">
      <c r="A4852" s="33">
        <v>41445</v>
      </c>
      <c r="B4852" s="29">
        <v>3340</v>
      </c>
      <c r="C4852">
        <v>39</v>
      </c>
      <c r="D4852" s="34" t="s">
        <v>170</v>
      </c>
      <c r="E4852" s="34" t="s">
        <v>172</v>
      </c>
      <c r="F4852" s="35">
        <v>26.95</v>
      </c>
      <c r="G4852" s="36">
        <v>0</v>
      </c>
      <c r="H4852" s="35">
        <v>26.95</v>
      </c>
      <c r="I4852" s="35">
        <v>12.24</v>
      </c>
      <c r="J4852">
        <v>13</v>
      </c>
      <c r="K4852">
        <v>3012</v>
      </c>
      <c r="L4852" s="37">
        <f t="shared" si="225"/>
        <v>350.34999999999997</v>
      </c>
      <c r="M4852" s="35">
        <f t="shared" si="226"/>
        <v>0</v>
      </c>
      <c r="N4852" s="35">
        <f t="shared" si="227"/>
        <v>191.23</v>
      </c>
    </row>
    <row r="4853" spans="1:14">
      <c r="A4853" s="33">
        <v>41445</v>
      </c>
      <c r="B4853" s="29">
        <v>3341</v>
      </c>
      <c r="C4853">
        <v>1</v>
      </c>
      <c r="D4853" s="34" t="s">
        <v>173</v>
      </c>
      <c r="E4853" s="34" t="s">
        <v>172</v>
      </c>
      <c r="F4853" s="35">
        <v>43.95</v>
      </c>
      <c r="G4853" s="36">
        <v>0.1</v>
      </c>
      <c r="H4853" s="35">
        <v>39.56</v>
      </c>
      <c r="I4853" s="35">
        <v>25.6</v>
      </c>
      <c r="J4853">
        <v>15</v>
      </c>
      <c r="K4853">
        <v>3010</v>
      </c>
      <c r="L4853" s="37">
        <f t="shared" si="225"/>
        <v>593.40000000000009</v>
      </c>
      <c r="M4853" s="35">
        <f t="shared" si="226"/>
        <v>4.3900000000000006</v>
      </c>
      <c r="N4853" s="35">
        <f t="shared" si="227"/>
        <v>209.4</v>
      </c>
    </row>
    <row r="4854" spans="1:14">
      <c r="A4854" s="33">
        <v>41445</v>
      </c>
      <c r="B4854" s="29">
        <v>3342</v>
      </c>
      <c r="C4854">
        <v>41</v>
      </c>
      <c r="D4854" s="34" t="s">
        <v>170</v>
      </c>
      <c r="E4854" s="34" t="s">
        <v>172</v>
      </c>
      <c r="F4854" s="35">
        <v>18.95</v>
      </c>
      <c r="G4854" s="36">
        <v>0</v>
      </c>
      <c r="H4854" s="35">
        <v>18.95</v>
      </c>
      <c r="I4854" s="35">
        <v>9.98</v>
      </c>
      <c r="J4854">
        <v>23</v>
      </c>
      <c r="K4854">
        <v>3012</v>
      </c>
      <c r="L4854" s="37">
        <f t="shared" si="225"/>
        <v>435.84999999999997</v>
      </c>
      <c r="M4854" s="35">
        <f t="shared" si="226"/>
        <v>0</v>
      </c>
      <c r="N4854" s="35">
        <f t="shared" si="227"/>
        <v>206.30999999999997</v>
      </c>
    </row>
    <row r="4855" spans="1:14">
      <c r="A4855" s="33">
        <v>41445</v>
      </c>
      <c r="B4855" s="29">
        <v>3343</v>
      </c>
      <c r="C4855">
        <v>40</v>
      </c>
      <c r="D4855" s="34" t="s">
        <v>173</v>
      </c>
      <c r="E4855" s="34" t="s">
        <v>172</v>
      </c>
      <c r="F4855" s="35">
        <v>16.95</v>
      </c>
      <c r="G4855" s="36">
        <v>0</v>
      </c>
      <c r="H4855" s="35">
        <v>16.95</v>
      </c>
      <c r="I4855" s="35">
        <v>6.53</v>
      </c>
      <c r="J4855">
        <v>9</v>
      </c>
      <c r="K4855">
        <v>3023</v>
      </c>
      <c r="L4855" s="37">
        <f t="shared" si="225"/>
        <v>152.54999999999998</v>
      </c>
      <c r="M4855" s="35">
        <f t="shared" si="226"/>
        <v>0</v>
      </c>
      <c r="N4855" s="35">
        <f t="shared" si="227"/>
        <v>93.779999999999987</v>
      </c>
    </row>
    <row r="4856" spans="1:14">
      <c r="A4856" s="33">
        <v>41445</v>
      </c>
      <c r="B4856" s="29">
        <v>3343</v>
      </c>
      <c r="C4856">
        <v>10</v>
      </c>
      <c r="D4856" s="34" t="s">
        <v>173</v>
      </c>
      <c r="E4856" s="34" t="s">
        <v>172</v>
      </c>
      <c r="F4856" s="35">
        <v>34.950000000000003</v>
      </c>
      <c r="G4856" s="36">
        <v>0</v>
      </c>
      <c r="H4856" s="35">
        <v>34.950000000000003</v>
      </c>
      <c r="I4856" s="35">
        <v>22.13</v>
      </c>
      <c r="J4856">
        <v>15</v>
      </c>
      <c r="K4856">
        <v>3023</v>
      </c>
      <c r="L4856" s="37">
        <f t="shared" si="225"/>
        <v>524.25</v>
      </c>
      <c r="M4856" s="35">
        <f t="shared" si="226"/>
        <v>0</v>
      </c>
      <c r="N4856" s="35">
        <f t="shared" si="227"/>
        <v>192.30000000000007</v>
      </c>
    </row>
    <row r="4857" spans="1:14">
      <c r="A4857" s="33">
        <v>41445</v>
      </c>
      <c r="B4857" s="29">
        <v>3344</v>
      </c>
      <c r="C4857">
        <v>30</v>
      </c>
      <c r="D4857" s="34" t="s">
        <v>173</v>
      </c>
      <c r="E4857" s="34" t="s">
        <v>172</v>
      </c>
      <c r="F4857" s="35">
        <v>10.95</v>
      </c>
      <c r="G4857" s="36">
        <v>0</v>
      </c>
      <c r="H4857" s="35">
        <v>10.95</v>
      </c>
      <c r="I4857" s="35">
        <v>4.8</v>
      </c>
      <c r="J4857">
        <v>12</v>
      </c>
      <c r="K4857">
        <v>3018</v>
      </c>
      <c r="L4857" s="37">
        <f t="shared" si="225"/>
        <v>131.39999999999998</v>
      </c>
      <c r="M4857" s="35">
        <f t="shared" si="226"/>
        <v>0</v>
      </c>
      <c r="N4857" s="35">
        <f t="shared" si="227"/>
        <v>73.8</v>
      </c>
    </row>
    <row r="4858" spans="1:14">
      <c r="A4858" s="33">
        <v>41445</v>
      </c>
      <c r="B4858" s="29">
        <v>3344</v>
      </c>
      <c r="C4858">
        <v>10</v>
      </c>
      <c r="D4858" s="34" t="s">
        <v>173</v>
      </c>
      <c r="E4858" s="34" t="s">
        <v>172</v>
      </c>
      <c r="F4858" s="35">
        <v>34.950000000000003</v>
      </c>
      <c r="G4858" s="36">
        <v>0.2</v>
      </c>
      <c r="H4858" s="35">
        <v>27.96</v>
      </c>
      <c r="I4858" s="35">
        <v>22.13</v>
      </c>
      <c r="J4858">
        <v>16</v>
      </c>
      <c r="K4858">
        <v>3018</v>
      </c>
      <c r="L4858" s="37">
        <f t="shared" si="225"/>
        <v>447.36</v>
      </c>
      <c r="M4858" s="35">
        <f t="shared" si="226"/>
        <v>6.990000000000002</v>
      </c>
      <c r="N4858" s="35">
        <f t="shared" si="227"/>
        <v>93.28000000000003</v>
      </c>
    </row>
    <row r="4859" spans="1:14">
      <c r="A4859" s="33">
        <v>41445</v>
      </c>
      <c r="B4859" s="29">
        <v>3344</v>
      </c>
      <c r="C4859">
        <v>7</v>
      </c>
      <c r="D4859" s="34" t="s">
        <v>173</v>
      </c>
      <c r="E4859" s="34" t="s">
        <v>172</v>
      </c>
      <c r="F4859" s="35">
        <v>20.95</v>
      </c>
      <c r="G4859" s="36">
        <v>0</v>
      </c>
      <c r="H4859" s="35">
        <v>20.95</v>
      </c>
      <c r="I4859" s="35">
        <v>10.039999999999999</v>
      </c>
      <c r="J4859">
        <v>11</v>
      </c>
      <c r="K4859">
        <v>3018</v>
      </c>
      <c r="L4859" s="37">
        <f t="shared" si="225"/>
        <v>230.45</v>
      </c>
      <c r="M4859" s="35">
        <f t="shared" si="226"/>
        <v>0</v>
      </c>
      <c r="N4859" s="35">
        <f t="shared" si="227"/>
        <v>120.01</v>
      </c>
    </row>
    <row r="4860" spans="1:14">
      <c r="A4860" s="33">
        <v>41445</v>
      </c>
      <c r="B4860" s="29">
        <v>3345</v>
      </c>
      <c r="C4860">
        <v>47</v>
      </c>
      <c r="D4860" s="34" t="s">
        <v>170</v>
      </c>
      <c r="E4860" s="34" t="s">
        <v>172</v>
      </c>
      <c r="F4860" s="35">
        <v>28.95</v>
      </c>
      <c r="G4860" s="36">
        <v>0</v>
      </c>
      <c r="H4860" s="35">
        <v>28.95</v>
      </c>
      <c r="I4860" s="35">
        <v>8.86</v>
      </c>
      <c r="J4860">
        <v>30</v>
      </c>
      <c r="K4860">
        <v>3015</v>
      </c>
      <c r="L4860" s="37">
        <f t="shared" si="225"/>
        <v>868.5</v>
      </c>
      <c r="M4860" s="35">
        <f t="shared" si="226"/>
        <v>0</v>
      </c>
      <c r="N4860" s="35">
        <f t="shared" si="227"/>
        <v>602.70000000000005</v>
      </c>
    </row>
    <row r="4861" spans="1:14">
      <c r="A4861" s="33">
        <v>41445</v>
      </c>
      <c r="B4861" s="29">
        <v>3345</v>
      </c>
      <c r="C4861">
        <v>38</v>
      </c>
      <c r="D4861" s="34" t="s">
        <v>170</v>
      </c>
      <c r="E4861" s="34" t="s">
        <v>172</v>
      </c>
      <c r="F4861" s="35">
        <v>24.95</v>
      </c>
      <c r="G4861" s="36">
        <v>0.1</v>
      </c>
      <c r="H4861" s="35">
        <v>22.46</v>
      </c>
      <c r="I4861" s="35">
        <v>11.48</v>
      </c>
      <c r="J4861">
        <v>5</v>
      </c>
      <c r="K4861">
        <v>3015</v>
      </c>
      <c r="L4861" s="37">
        <f t="shared" si="225"/>
        <v>112.30000000000001</v>
      </c>
      <c r="M4861" s="35">
        <f t="shared" si="226"/>
        <v>2.4899999999999984</v>
      </c>
      <c r="N4861" s="35">
        <f t="shared" si="227"/>
        <v>54.900000000000006</v>
      </c>
    </row>
    <row r="4862" spans="1:14">
      <c r="A4862" s="33">
        <v>41445</v>
      </c>
      <c r="B4862" s="29">
        <v>3345</v>
      </c>
      <c r="C4862">
        <v>43</v>
      </c>
      <c r="D4862" s="34" t="s">
        <v>170</v>
      </c>
      <c r="E4862" s="34" t="s">
        <v>172</v>
      </c>
      <c r="F4862" s="35">
        <v>11.95</v>
      </c>
      <c r="G4862" s="36">
        <v>0</v>
      </c>
      <c r="H4862" s="35">
        <v>11.95</v>
      </c>
      <c r="I4862" s="35">
        <v>3.32</v>
      </c>
      <c r="J4862">
        <v>8</v>
      </c>
      <c r="K4862">
        <v>3015</v>
      </c>
      <c r="L4862" s="37">
        <f t="shared" si="225"/>
        <v>95.6</v>
      </c>
      <c r="M4862" s="35">
        <f t="shared" si="226"/>
        <v>0</v>
      </c>
      <c r="N4862" s="35">
        <f t="shared" si="227"/>
        <v>69.039999999999992</v>
      </c>
    </row>
    <row r="4863" spans="1:14">
      <c r="A4863" s="33">
        <v>41445</v>
      </c>
      <c r="B4863" s="29">
        <v>3346</v>
      </c>
      <c r="C4863">
        <v>10</v>
      </c>
      <c r="D4863" s="34" t="s">
        <v>173</v>
      </c>
      <c r="E4863" s="34" t="s">
        <v>172</v>
      </c>
      <c r="F4863" s="35">
        <v>34.950000000000003</v>
      </c>
      <c r="G4863" s="36">
        <v>0.1</v>
      </c>
      <c r="H4863" s="35">
        <v>31.46</v>
      </c>
      <c r="I4863" s="35">
        <v>22.13</v>
      </c>
      <c r="J4863">
        <v>2</v>
      </c>
      <c r="K4863">
        <v>3023</v>
      </c>
      <c r="L4863" s="37">
        <f t="shared" si="225"/>
        <v>62.92</v>
      </c>
      <c r="M4863" s="35">
        <f t="shared" si="226"/>
        <v>3.490000000000002</v>
      </c>
      <c r="N4863" s="35">
        <f t="shared" si="227"/>
        <v>18.660000000000004</v>
      </c>
    </row>
    <row r="4864" spans="1:14">
      <c r="A4864" s="33">
        <v>41445</v>
      </c>
      <c r="B4864" s="29">
        <v>3347</v>
      </c>
      <c r="C4864">
        <v>37</v>
      </c>
      <c r="D4864" s="34" t="s">
        <v>170</v>
      </c>
      <c r="E4864" s="34" t="s">
        <v>172</v>
      </c>
      <c r="F4864" s="35">
        <v>24.95</v>
      </c>
      <c r="G4864" s="36">
        <v>0</v>
      </c>
      <c r="H4864" s="35">
        <v>24.95</v>
      </c>
      <c r="I4864" s="35">
        <v>9.3800000000000008</v>
      </c>
      <c r="J4864">
        <v>4</v>
      </c>
      <c r="K4864">
        <v>3032</v>
      </c>
      <c r="L4864" s="37">
        <f t="shared" si="225"/>
        <v>99.8</v>
      </c>
      <c r="M4864" s="35">
        <f t="shared" si="226"/>
        <v>0</v>
      </c>
      <c r="N4864" s="35">
        <f t="shared" si="227"/>
        <v>62.279999999999994</v>
      </c>
    </row>
    <row r="4865" spans="1:14">
      <c r="A4865" s="33">
        <v>41445</v>
      </c>
      <c r="B4865" s="29">
        <v>3348</v>
      </c>
      <c r="C4865">
        <v>42</v>
      </c>
      <c r="D4865" s="34" t="s">
        <v>173</v>
      </c>
      <c r="E4865" s="34" t="s">
        <v>172</v>
      </c>
      <c r="F4865" s="35">
        <v>35.950000000000003</v>
      </c>
      <c r="G4865" s="36">
        <v>0</v>
      </c>
      <c r="H4865" s="35">
        <v>35.950000000000003</v>
      </c>
      <c r="I4865" s="35">
        <v>20.25</v>
      </c>
      <c r="J4865">
        <v>1</v>
      </c>
      <c r="K4865">
        <v>3016</v>
      </c>
      <c r="L4865" s="37">
        <f t="shared" si="225"/>
        <v>35.950000000000003</v>
      </c>
      <c r="M4865" s="35">
        <f t="shared" si="226"/>
        <v>0</v>
      </c>
      <c r="N4865" s="35">
        <f t="shared" si="227"/>
        <v>15.700000000000003</v>
      </c>
    </row>
    <row r="4866" spans="1:14">
      <c r="A4866" s="33">
        <v>41445</v>
      </c>
      <c r="B4866" s="29">
        <v>3348</v>
      </c>
      <c r="C4866">
        <v>2</v>
      </c>
      <c r="D4866" s="34" t="s">
        <v>173</v>
      </c>
      <c r="E4866" s="34" t="s">
        <v>172</v>
      </c>
      <c r="F4866" s="35">
        <v>44.95</v>
      </c>
      <c r="G4866" s="36">
        <v>0</v>
      </c>
      <c r="H4866" s="35">
        <v>44.95</v>
      </c>
      <c r="I4866" s="35">
        <v>27.95</v>
      </c>
      <c r="J4866">
        <v>4</v>
      </c>
      <c r="K4866">
        <v>3016</v>
      </c>
      <c r="L4866" s="37">
        <f t="shared" si="225"/>
        <v>179.8</v>
      </c>
      <c r="M4866" s="35">
        <f t="shared" si="226"/>
        <v>0</v>
      </c>
      <c r="N4866" s="35">
        <f t="shared" si="227"/>
        <v>68.000000000000014</v>
      </c>
    </row>
    <row r="4867" spans="1:14">
      <c r="A4867" s="33">
        <v>41445</v>
      </c>
      <c r="B4867" s="29">
        <v>3349</v>
      </c>
      <c r="C4867">
        <v>13</v>
      </c>
      <c r="D4867" s="34" t="s">
        <v>170</v>
      </c>
      <c r="E4867" s="34" t="s">
        <v>172</v>
      </c>
      <c r="F4867" s="35">
        <v>26.95</v>
      </c>
      <c r="G4867" s="36">
        <v>0</v>
      </c>
      <c r="H4867" s="35">
        <v>26.95</v>
      </c>
      <c r="I4867" s="35">
        <v>13.26</v>
      </c>
      <c r="J4867">
        <v>21</v>
      </c>
      <c r="K4867">
        <v>3021</v>
      </c>
      <c r="L4867" s="37">
        <f t="shared" ref="L4867:L4930" si="228">H4867*J4867</f>
        <v>565.94999999999993</v>
      </c>
      <c r="M4867" s="35">
        <f t="shared" ref="M4867:M4930" si="229">F4867-H4867</f>
        <v>0</v>
      </c>
      <c r="N4867" s="35">
        <f t="shared" ref="N4867:N4930" si="230">(H4867-I4867)*J4867</f>
        <v>287.49</v>
      </c>
    </row>
    <row r="4868" spans="1:14">
      <c r="A4868" s="33">
        <v>41445</v>
      </c>
      <c r="B4868" s="29">
        <v>3350</v>
      </c>
      <c r="C4868">
        <v>35</v>
      </c>
      <c r="D4868" s="34" t="s">
        <v>173</v>
      </c>
      <c r="E4868" s="34" t="s">
        <v>172</v>
      </c>
      <c r="F4868" s="35">
        <v>0.95</v>
      </c>
      <c r="G4868" s="36">
        <v>0.1</v>
      </c>
      <c r="H4868" s="35">
        <v>0.86</v>
      </c>
      <c r="I4868" s="35">
        <v>0.47</v>
      </c>
      <c r="J4868">
        <v>30</v>
      </c>
      <c r="K4868">
        <v>3032</v>
      </c>
      <c r="L4868" s="37">
        <f t="shared" si="228"/>
        <v>25.8</v>
      </c>
      <c r="M4868" s="35">
        <f t="shared" si="229"/>
        <v>8.9999999999999969E-2</v>
      </c>
      <c r="N4868" s="35">
        <f t="shared" si="230"/>
        <v>11.700000000000001</v>
      </c>
    </row>
    <row r="4869" spans="1:14">
      <c r="A4869" s="33">
        <v>41445</v>
      </c>
      <c r="B4869" s="29">
        <v>3351</v>
      </c>
      <c r="C4869">
        <v>45</v>
      </c>
      <c r="D4869" s="34" t="s">
        <v>170</v>
      </c>
      <c r="E4869" s="34" t="s">
        <v>172</v>
      </c>
      <c r="F4869" s="35">
        <v>38.950000000000003</v>
      </c>
      <c r="G4869" s="36">
        <v>0</v>
      </c>
      <c r="H4869" s="35">
        <v>38.950000000000003</v>
      </c>
      <c r="I4869" s="35">
        <v>22.33</v>
      </c>
      <c r="J4869">
        <v>3</v>
      </c>
      <c r="K4869">
        <v>3024</v>
      </c>
      <c r="L4869" s="37">
        <f t="shared" si="228"/>
        <v>116.85000000000001</v>
      </c>
      <c r="M4869" s="35">
        <f t="shared" si="229"/>
        <v>0</v>
      </c>
      <c r="N4869" s="35">
        <f t="shared" si="230"/>
        <v>49.860000000000014</v>
      </c>
    </row>
    <row r="4870" spans="1:14">
      <c r="A4870" s="33">
        <v>41446</v>
      </c>
      <c r="B4870" s="29">
        <v>3352</v>
      </c>
      <c r="C4870">
        <v>41</v>
      </c>
      <c r="D4870" s="34" t="s">
        <v>170</v>
      </c>
      <c r="E4870" s="34" t="s">
        <v>172</v>
      </c>
      <c r="F4870" s="35">
        <v>18.95</v>
      </c>
      <c r="G4870" s="36">
        <v>0</v>
      </c>
      <c r="H4870" s="35">
        <v>18.95</v>
      </c>
      <c r="I4870" s="35">
        <v>9.98</v>
      </c>
      <c r="J4870">
        <v>4</v>
      </c>
      <c r="K4870">
        <v>3027</v>
      </c>
      <c r="L4870" s="37">
        <f t="shared" si="228"/>
        <v>75.8</v>
      </c>
      <c r="M4870" s="35">
        <f t="shared" si="229"/>
        <v>0</v>
      </c>
      <c r="N4870" s="35">
        <f t="shared" si="230"/>
        <v>35.879999999999995</v>
      </c>
    </row>
    <row r="4871" spans="1:14">
      <c r="A4871" s="33">
        <v>41447</v>
      </c>
      <c r="B4871" s="29">
        <v>3353</v>
      </c>
      <c r="C4871">
        <v>16</v>
      </c>
      <c r="D4871" s="34" t="s">
        <v>173</v>
      </c>
      <c r="E4871" s="34" t="s">
        <v>168</v>
      </c>
      <c r="F4871" s="35">
        <v>27.95</v>
      </c>
      <c r="G4871" s="36">
        <v>0</v>
      </c>
      <c r="H4871" s="35">
        <v>27.95</v>
      </c>
      <c r="I4871" s="35">
        <v>15.85</v>
      </c>
      <c r="J4871">
        <v>5</v>
      </c>
      <c r="K4871">
        <v>3026</v>
      </c>
      <c r="L4871" s="37">
        <f t="shared" si="228"/>
        <v>139.75</v>
      </c>
      <c r="M4871" s="35">
        <f t="shared" si="229"/>
        <v>0</v>
      </c>
      <c r="N4871" s="35">
        <f t="shared" si="230"/>
        <v>60.5</v>
      </c>
    </row>
    <row r="4872" spans="1:14">
      <c r="A4872" s="33">
        <v>41447</v>
      </c>
      <c r="B4872" s="29">
        <v>3353</v>
      </c>
      <c r="C4872">
        <v>5</v>
      </c>
      <c r="D4872" s="34" t="s">
        <v>173</v>
      </c>
      <c r="E4872" s="34" t="s">
        <v>168</v>
      </c>
      <c r="F4872" s="35">
        <v>24.95</v>
      </c>
      <c r="G4872" s="36">
        <v>0</v>
      </c>
      <c r="H4872" s="35">
        <v>24.95</v>
      </c>
      <c r="I4872" s="35">
        <v>12.27</v>
      </c>
      <c r="J4872">
        <v>1</v>
      </c>
      <c r="K4872">
        <v>3026</v>
      </c>
      <c r="L4872" s="37">
        <f t="shared" si="228"/>
        <v>24.95</v>
      </c>
      <c r="M4872" s="35">
        <f t="shared" si="229"/>
        <v>0</v>
      </c>
      <c r="N4872" s="35">
        <f t="shared" si="230"/>
        <v>12.68</v>
      </c>
    </row>
    <row r="4873" spans="1:14">
      <c r="A4873" s="33">
        <v>41447</v>
      </c>
      <c r="B4873" s="29">
        <v>3354</v>
      </c>
      <c r="C4873">
        <v>28</v>
      </c>
      <c r="D4873" s="34" t="s">
        <v>171</v>
      </c>
      <c r="E4873" s="34" t="s">
        <v>168</v>
      </c>
      <c r="F4873" s="35">
        <v>0.95</v>
      </c>
      <c r="G4873" s="36">
        <v>0</v>
      </c>
      <c r="H4873" s="35">
        <v>0.95</v>
      </c>
      <c r="I4873" s="35">
        <v>0.5</v>
      </c>
      <c r="J4873">
        <v>31</v>
      </c>
      <c r="K4873">
        <v>3012</v>
      </c>
      <c r="L4873" s="37">
        <f t="shared" si="228"/>
        <v>29.45</v>
      </c>
      <c r="M4873" s="35">
        <f t="shared" si="229"/>
        <v>0</v>
      </c>
      <c r="N4873" s="35">
        <f t="shared" si="230"/>
        <v>13.95</v>
      </c>
    </row>
    <row r="4874" spans="1:14">
      <c r="A4874" s="33">
        <v>41447</v>
      </c>
      <c r="B4874" s="29">
        <v>3354</v>
      </c>
      <c r="C4874">
        <v>27</v>
      </c>
      <c r="D4874" s="34" t="s">
        <v>171</v>
      </c>
      <c r="E4874" s="34" t="s">
        <v>168</v>
      </c>
      <c r="F4874" s="35">
        <v>4.95</v>
      </c>
      <c r="G4874" s="36">
        <v>0</v>
      </c>
      <c r="H4874" s="35">
        <v>4.95</v>
      </c>
      <c r="I4874" s="35">
        <v>1.82</v>
      </c>
      <c r="J4874">
        <v>5</v>
      </c>
      <c r="K4874">
        <v>3012</v>
      </c>
      <c r="L4874" s="37">
        <f t="shared" si="228"/>
        <v>24.75</v>
      </c>
      <c r="M4874" s="35">
        <f t="shared" si="229"/>
        <v>0</v>
      </c>
      <c r="N4874" s="35">
        <f t="shared" si="230"/>
        <v>15.649999999999999</v>
      </c>
    </row>
    <row r="4875" spans="1:14">
      <c r="A4875" s="33">
        <v>41447</v>
      </c>
      <c r="B4875" s="29">
        <v>3355</v>
      </c>
      <c r="C4875">
        <v>16</v>
      </c>
      <c r="D4875" s="34" t="s">
        <v>173</v>
      </c>
      <c r="E4875" s="34" t="s">
        <v>168</v>
      </c>
      <c r="F4875" s="35">
        <v>27.95</v>
      </c>
      <c r="G4875" s="36">
        <v>0</v>
      </c>
      <c r="H4875" s="35">
        <v>27.95</v>
      </c>
      <c r="I4875" s="35">
        <v>15.85</v>
      </c>
      <c r="J4875">
        <v>4</v>
      </c>
      <c r="K4875">
        <v>3026</v>
      </c>
      <c r="L4875" s="37">
        <f t="shared" si="228"/>
        <v>111.8</v>
      </c>
      <c r="M4875" s="35">
        <f t="shared" si="229"/>
        <v>0</v>
      </c>
      <c r="N4875" s="35">
        <f t="shared" si="230"/>
        <v>48.4</v>
      </c>
    </row>
    <row r="4876" spans="1:14">
      <c r="A4876" s="33">
        <v>41448</v>
      </c>
      <c r="B4876" s="29">
        <v>3356</v>
      </c>
      <c r="C4876">
        <v>26</v>
      </c>
      <c r="D4876" s="34" t="s">
        <v>173</v>
      </c>
      <c r="E4876" s="34" t="s">
        <v>168</v>
      </c>
      <c r="F4876" s="35">
        <v>0.95</v>
      </c>
      <c r="G4876" s="36">
        <v>0.1</v>
      </c>
      <c r="H4876" s="35">
        <v>0.86</v>
      </c>
      <c r="I4876" s="35">
        <v>0.42</v>
      </c>
      <c r="J4876">
        <v>15</v>
      </c>
      <c r="K4876">
        <v>3032</v>
      </c>
      <c r="L4876" s="37">
        <f t="shared" si="228"/>
        <v>12.9</v>
      </c>
      <c r="M4876" s="35">
        <f t="shared" si="229"/>
        <v>8.9999999999999969E-2</v>
      </c>
      <c r="N4876" s="35">
        <f t="shared" si="230"/>
        <v>6.6</v>
      </c>
    </row>
    <row r="4877" spans="1:14">
      <c r="A4877" s="33">
        <v>41448</v>
      </c>
      <c r="B4877" s="29">
        <v>3357</v>
      </c>
      <c r="C4877">
        <v>5</v>
      </c>
      <c r="D4877" s="34" t="s">
        <v>173</v>
      </c>
      <c r="E4877" s="34" t="s">
        <v>168</v>
      </c>
      <c r="F4877" s="35">
        <v>24.95</v>
      </c>
      <c r="G4877" s="36">
        <v>0.1</v>
      </c>
      <c r="H4877" s="35">
        <v>22.46</v>
      </c>
      <c r="I4877" s="35">
        <v>12.27</v>
      </c>
      <c r="J4877">
        <v>7</v>
      </c>
      <c r="K4877">
        <v>3020</v>
      </c>
      <c r="L4877" s="37">
        <f t="shared" si="228"/>
        <v>157.22</v>
      </c>
      <c r="M4877" s="35">
        <f t="shared" si="229"/>
        <v>2.4899999999999984</v>
      </c>
      <c r="N4877" s="35">
        <f t="shared" si="230"/>
        <v>71.330000000000013</v>
      </c>
    </row>
    <row r="4878" spans="1:14">
      <c r="A4878" s="33">
        <v>41448</v>
      </c>
      <c r="B4878" s="29">
        <v>3357</v>
      </c>
      <c r="C4878">
        <v>30</v>
      </c>
      <c r="D4878" s="34" t="s">
        <v>173</v>
      </c>
      <c r="E4878" s="34" t="s">
        <v>168</v>
      </c>
      <c r="F4878" s="35">
        <v>10.95</v>
      </c>
      <c r="G4878" s="36">
        <v>0</v>
      </c>
      <c r="H4878" s="35">
        <v>10.95</v>
      </c>
      <c r="I4878" s="35">
        <v>4.8</v>
      </c>
      <c r="J4878">
        <v>6</v>
      </c>
      <c r="K4878">
        <v>3020</v>
      </c>
      <c r="L4878" s="37">
        <f t="shared" si="228"/>
        <v>65.699999999999989</v>
      </c>
      <c r="M4878" s="35">
        <f t="shared" si="229"/>
        <v>0</v>
      </c>
      <c r="N4878" s="35">
        <f t="shared" si="230"/>
        <v>36.9</v>
      </c>
    </row>
    <row r="4879" spans="1:14">
      <c r="A4879" s="33">
        <v>41448</v>
      </c>
      <c r="B4879" s="29">
        <v>3358</v>
      </c>
      <c r="C4879">
        <v>48</v>
      </c>
      <c r="D4879" s="34" t="s">
        <v>167</v>
      </c>
      <c r="E4879" s="34" t="s">
        <v>168</v>
      </c>
      <c r="F4879" s="35">
        <v>3.95</v>
      </c>
      <c r="G4879" s="36">
        <v>0</v>
      </c>
      <c r="H4879" s="35">
        <v>3.95</v>
      </c>
      <c r="I4879" s="35">
        <v>1.43</v>
      </c>
      <c r="J4879">
        <v>26</v>
      </c>
      <c r="K4879">
        <v>3023</v>
      </c>
      <c r="L4879" s="37">
        <f t="shared" si="228"/>
        <v>102.7</v>
      </c>
      <c r="M4879" s="35">
        <f t="shared" si="229"/>
        <v>0</v>
      </c>
      <c r="N4879" s="35">
        <f t="shared" si="230"/>
        <v>65.52000000000001</v>
      </c>
    </row>
    <row r="4880" spans="1:14">
      <c r="A4880" s="33">
        <v>41448</v>
      </c>
      <c r="B4880" s="29">
        <v>3359</v>
      </c>
      <c r="C4880">
        <v>8</v>
      </c>
      <c r="D4880" s="34" t="s">
        <v>173</v>
      </c>
      <c r="E4880" s="34" t="s">
        <v>168</v>
      </c>
      <c r="F4880" s="35">
        <v>7.95</v>
      </c>
      <c r="G4880" s="36">
        <v>0</v>
      </c>
      <c r="H4880" s="35">
        <v>7.95</v>
      </c>
      <c r="I4880" s="35">
        <v>4.53</v>
      </c>
      <c r="J4880">
        <v>2</v>
      </c>
      <c r="K4880">
        <v>3020</v>
      </c>
      <c r="L4880" s="37">
        <f t="shared" si="228"/>
        <v>15.9</v>
      </c>
      <c r="M4880" s="35">
        <f t="shared" si="229"/>
        <v>0</v>
      </c>
      <c r="N4880" s="35">
        <f t="shared" si="230"/>
        <v>6.84</v>
      </c>
    </row>
    <row r="4881" spans="1:14">
      <c r="A4881" s="33">
        <v>41448</v>
      </c>
      <c r="B4881" s="29">
        <v>3360</v>
      </c>
      <c r="C4881">
        <v>38</v>
      </c>
      <c r="D4881" s="34" t="s">
        <v>167</v>
      </c>
      <c r="E4881" s="34" t="s">
        <v>168</v>
      </c>
      <c r="F4881" s="35">
        <v>24.95</v>
      </c>
      <c r="G4881" s="36">
        <v>0</v>
      </c>
      <c r="H4881" s="35">
        <v>24.95</v>
      </c>
      <c r="I4881" s="35">
        <v>11.48</v>
      </c>
      <c r="J4881">
        <v>6</v>
      </c>
      <c r="K4881">
        <v>3016</v>
      </c>
      <c r="L4881" s="37">
        <f t="shared" si="228"/>
        <v>149.69999999999999</v>
      </c>
      <c r="M4881" s="35">
        <f t="shared" si="229"/>
        <v>0</v>
      </c>
      <c r="N4881" s="35">
        <f t="shared" si="230"/>
        <v>80.819999999999993</v>
      </c>
    </row>
    <row r="4882" spans="1:14">
      <c r="A4882" s="33">
        <v>41448</v>
      </c>
      <c r="B4882" s="29">
        <v>3361</v>
      </c>
      <c r="C4882">
        <v>4</v>
      </c>
      <c r="D4882" s="34" t="s">
        <v>173</v>
      </c>
      <c r="E4882" s="34" t="s">
        <v>168</v>
      </c>
      <c r="F4882" s="35">
        <v>73.95</v>
      </c>
      <c r="G4882" s="36">
        <v>0</v>
      </c>
      <c r="H4882" s="35">
        <v>73.95</v>
      </c>
      <c r="I4882" s="35">
        <v>38.86</v>
      </c>
      <c r="J4882">
        <v>1</v>
      </c>
      <c r="K4882">
        <v>3022</v>
      </c>
      <c r="L4882" s="37">
        <f t="shared" si="228"/>
        <v>73.95</v>
      </c>
      <c r="M4882" s="35">
        <f t="shared" si="229"/>
        <v>0</v>
      </c>
      <c r="N4882" s="35">
        <f t="shared" si="230"/>
        <v>35.090000000000003</v>
      </c>
    </row>
    <row r="4883" spans="1:14">
      <c r="A4883" s="33">
        <v>41448</v>
      </c>
      <c r="B4883" s="29">
        <v>3361</v>
      </c>
      <c r="C4883">
        <v>48</v>
      </c>
      <c r="D4883" s="34" t="s">
        <v>173</v>
      </c>
      <c r="E4883" s="34" t="s">
        <v>168</v>
      </c>
      <c r="F4883" s="35">
        <v>3.95</v>
      </c>
      <c r="G4883" s="36">
        <v>0</v>
      </c>
      <c r="H4883" s="35">
        <v>3.95</v>
      </c>
      <c r="I4883" s="35">
        <v>1.43</v>
      </c>
      <c r="J4883">
        <v>17</v>
      </c>
      <c r="K4883">
        <v>3022</v>
      </c>
      <c r="L4883" s="37">
        <f t="shared" si="228"/>
        <v>67.150000000000006</v>
      </c>
      <c r="M4883" s="35">
        <f t="shared" si="229"/>
        <v>0</v>
      </c>
      <c r="N4883" s="35">
        <f t="shared" si="230"/>
        <v>42.840000000000011</v>
      </c>
    </row>
    <row r="4884" spans="1:14">
      <c r="A4884" s="33">
        <v>41448</v>
      </c>
      <c r="B4884" s="29">
        <v>3362</v>
      </c>
      <c r="C4884">
        <v>4</v>
      </c>
      <c r="D4884" s="34" t="s">
        <v>171</v>
      </c>
      <c r="E4884" s="34" t="s">
        <v>168</v>
      </c>
      <c r="F4884" s="35">
        <v>73.95</v>
      </c>
      <c r="G4884" s="36">
        <v>0</v>
      </c>
      <c r="H4884" s="35">
        <v>73.95</v>
      </c>
      <c r="I4884" s="35">
        <v>38.86</v>
      </c>
      <c r="J4884">
        <v>1</v>
      </c>
      <c r="K4884">
        <v>3011</v>
      </c>
      <c r="L4884" s="37">
        <f t="shared" si="228"/>
        <v>73.95</v>
      </c>
      <c r="M4884" s="35">
        <f t="shared" si="229"/>
        <v>0</v>
      </c>
      <c r="N4884" s="35">
        <f t="shared" si="230"/>
        <v>35.090000000000003</v>
      </c>
    </row>
    <row r="4885" spans="1:14">
      <c r="A4885" s="33">
        <v>41448</v>
      </c>
      <c r="B4885" s="29">
        <v>3363</v>
      </c>
      <c r="C4885">
        <v>27</v>
      </c>
      <c r="D4885" s="34" t="s">
        <v>173</v>
      </c>
      <c r="E4885" s="34" t="s">
        <v>168</v>
      </c>
      <c r="F4885" s="35">
        <v>4.95</v>
      </c>
      <c r="G4885" s="36">
        <v>0</v>
      </c>
      <c r="H4885" s="35">
        <v>4.95</v>
      </c>
      <c r="I4885" s="35">
        <v>1.82</v>
      </c>
      <c r="J4885">
        <v>13</v>
      </c>
      <c r="K4885">
        <v>3014</v>
      </c>
      <c r="L4885" s="37">
        <f t="shared" si="228"/>
        <v>64.350000000000009</v>
      </c>
      <c r="M4885" s="35">
        <f t="shared" si="229"/>
        <v>0</v>
      </c>
      <c r="N4885" s="35">
        <f t="shared" si="230"/>
        <v>40.69</v>
      </c>
    </row>
    <row r="4886" spans="1:14">
      <c r="A4886" s="33">
        <v>41448</v>
      </c>
      <c r="B4886" s="29">
        <v>3364</v>
      </c>
      <c r="C4886">
        <v>24</v>
      </c>
      <c r="D4886" s="34" t="s">
        <v>167</v>
      </c>
      <c r="E4886" s="34" t="s">
        <v>168</v>
      </c>
      <c r="F4886" s="35">
        <v>27.95</v>
      </c>
      <c r="G4886" s="36">
        <v>0</v>
      </c>
      <c r="H4886" s="35">
        <v>27.95</v>
      </c>
      <c r="I4886" s="35">
        <v>16.8</v>
      </c>
      <c r="J4886">
        <v>33</v>
      </c>
      <c r="K4886">
        <v>3029</v>
      </c>
      <c r="L4886" s="37">
        <f t="shared" si="228"/>
        <v>922.35</v>
      </c>
      <c r="M4886" s="35">
        <f t="shared" si="229"/>
        <v>0</v>
      </c>
      <c r="N4886" s="35">
        <f t="shared" si="230"/>
        <v>367.94999999999993</v>
      </c>
    </row>
    <row r="4887" spans="1:14">
      <c r="A4887" s="33">
        <v>41448</v>
      </c>
      <c r="B4887" s="29">
        <v>3365</v>
      </c>
      <c r="C4887">
        <v>1</v>
      </c>
      <c r="D4887" s="34" t="s">
        <v>171</v>
      </c>
      <c r="E4887" s="34" t="s">
        <v>168</v>
      </c>
      <c r="F4887" s="35">
        <v>43.95</v>
      </c>
      <c r="G4887" s="36">
        <v>0</v>
      </c>
      <c r="H4887" s="35">
        <v>43.95</v>
      </c>
      <c r="I4887" s="35">
        <v>25.6</v>
      </c>
      <c r="J4887">
        <v>23</v>
      </c>
      <c r="K4887">
        <v>3019</v>
      </c>
      <c r="L4887" s="37">
        <f t="shared" si="228"/>
        <v>1010.85</v>
      </c>
      <c r="M4887" s="35">
        <f t="shared" si="229"/>
        <v>0</v>
      </c>
      <c r="N4887" s="35">
        <f t="shared" si="230"/>
        <v>422.05</v>
      </c>
    </row>
    <row r="4888" spans="1:14">
      <c r="A4888" s="33">
        <v>41448</v>
      </c>
      <c r="B4888" s="29">
        <v>3366</v>
      </c>
      <c r="C4888">
        <v>23</v>
      </c>
      <c r="D4888" s="34" t="s">
        <v>173</v>
      </c>
      <c r="E4888" s="34" t="s">
        <v>168</v>
      </c>
      <c r="F4888" s="35">
        <v>2.95</v>
      </c>
      <c r="G4888" s="36">
        <v>0</v>
      </c>
      <c r="H4888" s="35">
        <v>2.95</v>
      </c>
      <c r="I4888" s="35">
        <v>1.68</v>
      </c>
      <c r="J4888">
        <v>6</v>
      </c>
      <c r="K4888">
        <v>3019</v>
      </c>
      <c r="L4888" s="37">
        <f t="shared" si="228"/>
        <v>17.700000000000003</v>
      </c>
      <c r="M4888" s="35">
        <f t="shared" si="229"/>
        <v>0</v>
      </c>
      <c r="N4888" s="35">
        <f t="shared" si="230"/>
        <v>7.620000000000001</v>
      </c>
    </row>
    <row r="4889" spans="1:14">
      <c r="A4889" s="33">
        <v>41448</v>
      </c>
      <c r="B4889" s="29">
        <v>3367</v>
      </c>
      <c r="C4889">
        <v>48</v>
      </c>
      <c r="D4889" s="34" t="s">
        <v>167</v>
      </c>
      <c r="E4889" s="34" t="s">
        <v>168</v>
      </c>
      <c r="F4889" s="35">
        <v>3.95</v>
      </c>
      <c r="G4889" s="36">
        <v>0</v>
      </c>
      <c r="H4889" s="35">
        <v>3.95</v>
      </c>
      <c r="I4889" s="35">
        <v>1.43</v>
      </c>
      <c r="J4889">
        <v>30</v>
      </c>
      <c r="K4889">
        <v>3018</v>
      </c>
      <c r="L4889" s="37">
        <f t="shared" si="228"/>
        <v>118.5</v>
      </c>
      <c r="M4889" s="35">
        <f t="shared" si="229"/>
        <v>0</v>
      </c>
      <c r="N4889" s="35">
        <f t="shared" si="230"/>
        <v>75.600000000000009</v>
      </c>
    </row>
    <row r="4890" spans="1:14">
      <c r="A4890" s="33">
        <v>41448</v>
      </c>
      <c r="B4890" s="29">
        <v>3367</v>
      </c>
      <c r="C4890">
        <v>24</v>
      </c>
      <c r="D4890" s="34" t="s">
        <v>167</v>
      </c>
      <c r="E4890" s="34" t="s">
        <v>168</v>
      </c>
      <c r="F4890" s="35">
        <v>27.95</v>
      </c>
      <c r="G4890" s="36">
        <v>0</v>
      </c>
      <c r="H4890" s="35">
        <v>27.95</v>
      </c>
      <c r="I4890" s="35">
        <v>16.8</v>
      </c>
      <c r="J4890">
        <v>4</v>
      </c>
      <c r="K4890">
        <v>3018</v>
      </c>
      <c r="L4890" s="37">
        <f t="shared" si="228"/>
        <v>111.8</v>
      </c>
      <c r="M4890" s="35">
        <f t="shared" si="229"/>
        <v>0</v>
      </c>
      <c r="N4890" s="35">
        <f t="shared" si="230"/>
        <v>44.599999999999994</v>
      </c>
    </row>
    <row r="4891" spans="1:14">
      <c r="A4891" s="33">
        <v>41448</v>
      </c>
      <c r="B4891" s="29">
        <v>3367</v>
      </c>
      <c r="C4891">
        <v>3</v>
      </c>
      <c r="D4891" s="34" t="s">
        <v>167</v>
      </c>
      <c r="E4891" s="34" t="s">
        <v>168</v>
      </c>
      <c r="F4891" s="35">
        <v>59.95</v>
      </c>
      <c r="G4891" s="36">
        <v>0</v>
      </c>
      <c r="H4891" s="35">
        <v>59.95</v>
      </c>
      <c r="I4891" s="35">
        <v>28.73</v>
      </c>
      <c r="J4891">
        <v>5</v>
      </c>
      <c r="K4891">
        <v>3018</v>
      </c>
      <c r="L4891" s="37">
        <f t="shared" si="228"/>
        <v>299.75</v>
      </c>
      <c r="M4891" s="35">
        <f t="shared" si="229"/>
        <v>0</v>
      </c>
      <c r="N4891" s="35">
        <f t="shared" si="230"/>
        <v>156.10000000000002</v>
      </c>
    </row>
    <row r="4892" spans="1:14">
      <c r="A4892" s="33">
        <v>41448</v>
      </c>
      <c r="B4892" s="29">
        <v>3368</v>
      </c>
      <c r="C4892">
        <v>23</v>
      </c>
      <c r="D4892" s="34" t="s">
        <v>173</v>
      </c>
      <c r="E4892" s="34" t="s">
        <v>168</v>
      </c>
      <c r="F4892" s="35">
        <v>2.95</v>
      </c>
      <c r="G4892" s="36">
        <v>0.1</v>
      </c>
      <c r="H4892" s="35">
        <v>2.66</v>
      </c>
      <c r="I4892" s="35">
        <v>1.68</v>
      </c>
      <c r="J4892">
        <v>4</v>
      </c>
      <c r="K4892">
        <v>3011</v>
      </c>
      <c r="L4892" s="37">
        <f t="shared" si="228"/>
        <v>10.64</v>
      </c>
      <c r="M4892" s="35">
        <f t="shared" si="229"/>
        <v>0.29000000000000004</v>
      </c>
      <c r="N4892" s="35">
        <f t="shared" si="230"/>
        <v>3.9200000000000008</v>
      </c>
    </row>
    <row r="4893" spans="1:14">
      <c r="A4893" s="33">
        <v>41448</v>
      </c>
      <c r="B4893" s="29">
        <v>3369</v>
      </c>
      <c r="C4893">
        <v>23</v>
      </c>
      <c r="D4893" s="34" t="s">
        <v>171</v>
      </c>
      <c r="E4893" s="34" t="s">
        <v>168</v>
      </c>
      <c r="F4893" s="35">
        <v>2.95</v>
      </c>
      <c r="G4893" s="36">
        <v>0</v>
      </c>
      <c r="H4893" s="35">
        <v>2.95</v>
      </c>
      <c r="I4893" s="35">
        <v>1.68</v>
      </c>
      <c r="J4893">
        <v>4</v>
      </c>
      <c r="K4893">
        <v>3015</v>
      </c>
      <c r="L4893" s="37">
        <f t="shared" si="228"/>
        <v>11.8</v>
      </c>
      <c r="M4893" s="35">
        <f t="shared" si="229"/>
        <v>0</v>
      </c>
      <c r="N4893" s="35">
        <f t="shared" si="230"/>
        <v>5.080000000000001</v>
      </c>
    </row>
    <row r="4894" spans="1:14">
      <c r="A4894" s="33">
        <v>41448</v>
      </c>
      <c r="B4894" s="29">
        <v>3370</v>
      </c>
      <c r="C4894">
        <v>34</v>
      </c>
      <c r="D4894" s="34" t="s">
        <v>173</v>
      </c>
      <c r="E4894" s="34" t="s">
        <v>168</v>
      </c>
      <c r="F4894" s="35">
        <v>37.950000000000003</v>
      </c>
      <c r="G4894" s="36">
        <v>0</v>
      </c>
      <c r="H4894" s="35">
        <v>37.950000000000003</v>
      </c>
      <c r="I4894" s="35">
        <v>15.35</v>
      </c>
      <c r="J4894">
        <v>10</v>
      </c>
      <c r="K4894">
        <v>3015</v>
      </c>
      <c r="L4894" s="37">
        <f t="shared" si="228"/>
        <v>379.5</v>
      </c>
      <c r="M4894" s="35">
        <f t="shared" si="229"/>
        <v>0</v>
      </c>
      <c r="N4894" s="35">
        <f t="shared" si="230"/>
        <v>226</v>
      </c>
    </row>
    <row r="4895" spans="1:14">
      <c r="A4895" s="33">
        <v>41448</v>
      </c>
      <c r="B4895" s="29">
        <v>3371</v>
      </c>
      <c r="C4895">
        <v>46</v>
      </c>
      <c r="D4895" s="34" t="s">
        <v>173</v>
      </c>
      <c r="E4895" s="34" t="s">
        <v>168</v>
      </c>
      <c r="F4895" s="35">
        <v>55.95</v>
      </c>
      <c r="G4895" s="36">
        <v>0</v>
      </c>
      <c r="H4895" s="35">
        <v>55.95</v>
      </c>
      <c r="I4895" s="35">
        <v>32.47</v>
      </c>
      <c r="J4895">
        <v>13</v>
      </c>
      <c r="K4895">
        <v>3014</v>
      </c>
      <c r="L4895" s="37">
        <f t="shared" si="228"/>
        <v>727.35</v>
      </c>
      <c r="M4895" s="35">
        <f t="shared" si="229"/>
        <v>0</v>
      </c>
      <c r="N4895" s="35">
        <f t="shared" si="230"/>
        <v>305.24000000000007</v>
      </c>
    </row>
    <row r="4896" spans="1:14">
      <c r="A4896" s="33">
        <v>41448</v>
      </c>
      <c r="B4896" s="29">
        <v>3371</v>
      </c>
      <c r="C4896">
        <v>31</v>
      </c>
      <c r="D4896" s="34" t="s">
        <v>173</v>
      </c>
      <c r="E4896" s="34" t="s">
        <v>168</v>
      </c>
      <c r="F4896" s="35">
        <v>0.95</v>
      </c>
      <c r="G4896" s="36">
        <v>0</v>
      </c>
      <c r="H4896" s="35">
        <v>0.95</v>
      </c>
      <c r="I4896" s="35">
        <v>0.34</v>
      </c>
      <c r="J4896">
        <v>6</v>
      </c>
      <c r="K4896">
        <v>3014</v>
      </c>
      <c r="L4896" s="37">
        <f t="shared" si="228"/>
        <v>5.6999999999999993</v>
      </c>
      <c r="M4896" s="35">
        <f t="shared" si="229"/>
        <v>0</v>
      </c>
      <c r="N4896" s="35">
        <f t="shared" si="230"/>
        <v>3.6599999999999993</v>
      </c>
    </row>
    <row r="4897" spans="1:14">
      <c r="A4897" s="33">
        <v>41448</v>
      </c>
      <c r="B4897" s="29">
        <v>3372</v>
      </c>
      <c r="C4897">
        <v>46</v>
      </c>
      <c r="D4897" s="34" t="s">
        <v>167</v>
      </c>
      <c r="E4897" s="34" t="s">
        <v>168</v>
      </c>
      <c r="F4897" s="35">
        <v>55.95</v>
      </c>
      <c r="G4897" s="36">
        <v>0</v>
      </c>
      <c r="H4897" s="35">
        <v>55.95</v>
      </c>
      <c r="I4897" s="35">
        <v>32.47</v>
      </c>
      <c r="J4897">
        <v>25</v>
      </c>
      <c r="K4897">
        <v>3033</v>
      </c>
      <c r="L4897" s="37">
        <f t="shared" si="228"/>
        <v>1398.75</v>
      </c>
      <c r="M4897" s="35">
        <f t="shared" si="229"/>
        <v>0</v>
      </c>
      <c r="N4897" s="35">
        <f t="shared" si="230"/>
        <v>587.00000000000011</v>
      </c>
    </row>
    <row r="4898" spans="1:14">
      <c r="A4898" s="33">
        <v>41448</v>
      </c>
      <c r="B4898" s="29">
        <v>3373</v>
      </c>
      <c r="C4898">
        <v>39</v>
      </c>
      <c r="D4898" s="34" t="s">
        <v>173</v>
      </c>
      <c r="E4898" s="34" t="s">
        <v>168</v>
      </c>
      <c r="F4898" s="35">
        <v>26.95</v>
      </c>
      <c r="G4898" s="36">
        <v>0</v>
      </c>
      <c r="H4898" s="35">
        <v>26.95</v>
      </c>
      <c r="I4898" s="35">
        <v>12.24</v>
      </c>
      <c r="J4898">
        <v>20</v>
      </c>
      <c r="K4898">
        <v>3010</v>
      </c>
      <c r="L4898" s="37">
        <f t="shared" si="228"/>
        <v>539</v>
      </c>
      <c r="M4898" s="35">
        <f t="shared" si="229"/>
        <v>0</v>
      </c>
      <c r="N4898" s="35">
        <f t="shared" si="230"/>
        <v>294.2</v>
      </c>
    </row>
    <row r="4899" spans="1:14">
      <c r="A4899" s="33">
        <v>41448</v>
      </c>
      <c r="B4899" s="29">
        <v>3374</v>
      </c>
      <c r="C4899">
        <v>45</v>
      </c>
      <c r="D4899" s="34" t="s">
        <v>167</v>
      </c>
      <c r="E4899" s="34" t="s">
        <v>168</v>
      </c>
      <c r="F4899" s="35">
        <v>38.950000000000003</v>
      </c>
      <c r="G4899" s="36">
        <v>0</v>
      </c>
      <c r="H4899" s="35">
        <v>38.950000000000003</v>
      </c>
      <c r="I4899" s="35">
        <v>22.33</v>
      </c>
      <c r="J4899">
        <v>4</v>
      </c>
      <c r="K4899">
        <v>3033</v>
      </c>
      <c r="L4899" s="37">
        <f t="shared" si="228"/>
        <v>155.80000000000001</v>
      </c>
      <c r="M4899" s="35">
        <f t="shared" si="229"/>
        <v>0</v>
      </c>
      <c r="N4899" s="35">
        <f t="shared" si="230"/>
        <v>66.480000000000018</v>
      </c>
    </row>
    <row r="4900" spans="1:14">
      <c r="A4900" s="33">
        <v>41448</v>
      </c>
      <c r="B4900" s="29">
        <v>3375</v>
      </c>
      <c r="C4900">
        <v>41</v>
      </c>
      <c r="D4900" s="34" t="s">
        <v>173</v>
      </c>
      <c r="E4900" s="34" t="s">
        <v>168</v>
      </c>
      <c r="F4900" s="35">
        <v>18.95</v>
      </c>
      <c r="G4900" s="36">
        <v>0</v>
      </c>
      <c r="H4900" s="35">
        <v>18.95</v>
      </c>
      <c r="I4900" s="35">
        <v>9.98</v>
      </c>
      <c r="J4900">
        <v>2</v>
      </c>
      <c r="K4900">
        <v>3010</v>
      </c>
      <c r="L4900" s="37">
        <f t="shared" si="228"/>
        <v>37.9</v>
      </c>
      <c r="M4900" s="35">
        <f t="shared" si="229"/>
        <v>0</v>
      </c>
      <c r="N4900" s="35">
        <f t="shared" si="230"/>
        <v>17.939999999999998</v>
      </c>
    </row>
    <row r="4901" spans="1:14">
      <c r="A4901" s="33">
        <v>41448</v>
      </c>
      <c r="B4901" s="29">
        <v>3375</v>
      </c>
      <c r="C4901">
        <v>6</v>
      </c>
      <c r="D4901" s="34" t="s">
        <v>173</v>
      </c>
      <c r="E4901" s="34" t="s">
        <v>168</v>
      </c>
      <c r="F4901" s="35">
        <v>55.95</v>
      </c>
      <c r="G4901" s="36">
        <v>0</v>
      </c>
      <c r="H4901" s="35">
        <v>55.95</v>
      </c>
      <c r="I4901" s="35">
        <v>16.059999999999999</v>
      </c>
      <c r="J4901">
        <v>11</v>
      </c>
      <c r="K4901">
        <v>3010</v>
      </c>
      <c r="L4901" s="37">
        <f t="shared" si="228"/>
        <v>615.45000000000005</v>
      </c>
      <c r="M4901" s="35">
        <f t="shared" si="229"/>
        <v>0</v>
      </c>
      <c r="N4901" s="35">
        <f t="shared" si="230"/>
        <v>438.79</v>
      </c>
    </row>
    <row r="4902" spans="1:14">
      <c r="A4902" s="33">
        <v>41448</v>
      </c>
      <c r="B4902" s="29">
        <v>3376</v>
      </c>
      <c r="C4902">
        <v>3</v>
      </c>
      <c r="D4902" s="34" t="s">
        <v>171</v>
      </c>
      <c r="E4902" s="34" t="s">
        <v>168</v>
      </c>
      <c r="F4902" s="35">
        <v>59.95</v>
      </c>
      <c r="G4902" s="36">
        <v>0</v>
      </c>
      <c r="H4902" s="35">
        <v>59.95</v>
      </c>
      <c r="I4902" s="35">
        <v>28.73</v>
      </c>
      <c r="J4902">
        <v>6</v>
      </c>
      <c r="K4902">
        <v>3033</v>
      </c>
      <c r="L4902" s="37">
        <f t="shared" si="228"/>
        <v>359.70000000000005</v>
      </c>
      <c r="M4902" s="35">
        <f t="shared" si="229"/>
        <v>0</v>
      </c>
      <c r="N4902" s="35">
        <f t="shared" si="230"/>
        <v>187.32000000000002</v>
      </c>
    </row>
    <row r="4903" spans="1:14">
      <c r="A4903" s="33">
        <v>41448</v>
      </c>
      <c r="B4903" s="29">
        <v>3377</v>
      </c>
      <c r="C4903">
        <v>23</v>
      </c>
      <c r="D4903" s="34" t="s">
        <v>173</v>
      </c>
      <c r="E4903" s="34" t="s">
        <v>168</v>
      </c>
      <c r="F4903" s="35">
        <v>2.95</v>
      </c>
      <c r="G4903" s="36">
        <v>0.1</v>
      </c>
      <c r="H4903" s="35">
        <v>2.66</v>
      </c>
      <c r="I4903" s="35">
        <v>1.68</v>
      </c>
      <c r="J4903">
        <v>11</v>
      </c>
      <c r="K4903">
        <v>3033</v>
      </c>
      <c r="L4903" s="37">
        <f t="shared" si="228"/>
        <v>29.26</v>
      </c>
      <c r="M4903" s="35">
        <f t="shared" si="229"/>
        <v>0.29000000000000004</v>
      </c>
      <c r="N4903" s="35">
        <f t="shared" si="230"/>
        <v>10.780000000000003</v>
      </c>
    </row>
    <row r="4904" spans="1:14">
      <c r="A4904" s="33">
        <v>41448</v>
      </c>
      <c r="B4904" s="29">
        <v>3377</v>
      </c>
      <c r="C4904">
        <v>8</v>
      </c>
      <c r="D4904" s="34" t="s">
        <v>173</v>
      </c>
      <c r="E4904" s="34" t="s">
        <v>168</v>
      </c>
      <c r="F4904" s="35">
        <v>7.95</v>
      </c>
      <c r="G4904" s="36">
        <v>0</v>
      </c>
      <c r="H4904" s="35">
        <v>7.95</v>
      </c>
      <c r="I4904" s="35">
        <v>4.53</v>
      </c>
      <c r="J4904">
        <v>34</v>
      </c>
      <c r="K4904">
        <v>3033</v>
      </c>
      <c r="L4904" s="37">
        <f t="shared" si="228"/>
        <v>270.3</v>
      </c>
      <c r="M4904" s="35">
        <f t="shared" si="229"/>
        <v>0</v>
      </c>
      <c r="N4904" s="35">
        <f t="shared" si="230"/>
        <v>116.28</v>
      </c>
    </row>
    <row r="4905" spans="1:14">
      <c r="A4905" s="33">
        <v>41448</v>
      </c>
      <c r="B4905" s="29">
        <v>3378</v>
      </c>
      <c r="C4905">
        <v>29</v>
      </c>
      <c r="D4905" s="34" t="s">
        <v>167</v>
      </c>
      <c r="E4905" s="34" t="s">
        <v>168</v>
      </c>
      <c r="F4905" s="35">
        <v>40.950000000000003</v>
      </c>
      <c r="G4905" s="36">
        <v>0</v>
      </c>
      <c r="H4905" s="35">
        <v>40.950000000000003</v>
      </c>
      <c r="I4905" s="35">
        <v>15.51</v>
      </c>
      <c r="J4905">
        <v>7</v>
      </c>
      <c r="K4905">
        <v>3015</v>
      </c>
      <c r="L4905" s="37">
        <f t="shared" si="228"/>
        <v>286.65000000000003</v>
      </c>
      <c r="M4905" s="35">
        <f t="shared" si="229"/>
        <v>0</v>
      </c>
      <c r="N4905" s="35">
        <f t="shared" si="230"/>
        <v>178.08000000000004</v>
      </c>
    </row>
    <row r="4906" spans="1:14">
      <c r="A4906" s="33">
        <v>41448</v>
      </c>
      <c r="B4906" s="29">
        <v>3379</v>
      </c>
      <c r="C4906">
        <v>17</v>
      </c>
      <c r="D4906" s="34" t="s">
        <v>171</v>
      </c>
      <c r="E4906" s="34" t="s">
        <v>168</v>
      </c>
      <c r="F4906" s="35">
        <v>49.95</v>
      </c>
      <c r="G4906" s="36">
        <v>0</v>
      </c>
      <c r="H4906" s="35">
        <v>49.95</v>
      </c>
      <c r="I4906" s="35">
        <v>23.93</v>
      </c>
      <c r="J4906">
        <v>38</v>
      </c>
      <c r="K4906">
        <v>3024</v>
      </c>
      <c r="L4906" s="37">
        <f t="shared" si="228"/>
        <v>1898.1000000000001</v>
      </c>
      <c r="M4906" s="35">
        <f t="shared" si="229"/>
        <v>0</v>
      </c>
      <c r="N4906" s="35">
        <f t="shared" si="230"/>
        <v>988.7600000000001</v>
      </c>
    </row>
    <row r="4907" spans="1:14">
      <c r="A4907" s="33">
        <v>41448</v>
      </c>
      <c r="B4907" s="29">
        <v>3379</v>
      </c>
      <c r="C4907">
        <v>50</v>
      </c>
      <c r="D4907" s="34" t="s">
        <v>171</v>
      </c>
      <c r="E4907" s="34" t="s">
        <v>168</v>
      </c>
      <c r="F4907" s="35">
        <v>24.95</v>
      </c>
      <c r="G4907" s="36">
        <v>0</v>
      </c>
      <c r="H4907" s="35">
        <v>24.95</v>
      </c>
      <c r="I4907" s="35">
        <v>12.14</v>
      </c>
      <c r="J4907">
        <v>1</v>
      </c>
      <c r="K4907">
        <v>3024</v>
      </c>
      <c r="L4907" s="37">
        <f t="shared" si="228"/>
        <v>24.95</v>
      </c>
      <c r="M4907" s="35">
        <f t="shared" si="229"/>
        <v>0</v>
      </c>
      <c r="N4907" s="35">
        <f t="shared" si="230"/>
        <v>12.809999999999999</v>
      </c>
    </row>
    <row r="4908" spans="1:14">
      <c r="A4908" s="33">
        <v>41448</v>
      </c>
      <c r="B4908" s="29">
        <v>3380</v>
      </c>
      <c r="C4908">
        <v>25</v>
      </c>
      <c r="D4908" s="34" t="s">
        <v>173</v>
      </c>
      <c r="E4908" s="34" t="s">
        <v>168</v>
      </c>
      <c r="F4908" s="35">
        <v>0.95</v>
      </c>
      <c r="G4908" s="36">
        <v>0</v>
      </c>
      <c r="H4908" s="35">
        <v>0.95</v>
      </c>
      <c r="I4908" s="35">
        <v>0.35</v>
      </c>
      <c r="J4908">
        <v>11</v>
      </c>
      <c r="K4908">
        <v>3016</v>
      </c>
      <c r="L4908" s="37">
        <f t="shared" si="228"/>
        <v>10.45</v>
      </c>
      <c r="M4908" s="35">
        <f t="shared" si="229"/>
        <v>0</v>
      </c>
      <c r="N4908" s="35">
        <f t="shared" si="230"/>
        <v>6.6</v>
      </c>
    </row>
    <row r="4909" spans="1:14">
      <c r="A4909" s="33">
        <v>41448</v>
      </c>
      <c r="B4909" s="29">
        <v>3381</v>
      </c>
      <c r="C4909">
        <v>44</v>
      </c>
      <c r="D4909" s="34" t="s">
        <v>167</v>
      </c>
      <c r="E4909" s="34" t="s">
        <v>168</v>
      </c>
      <c r="F4909" s="35">
        <v>38.950000000000003</v>
      </c>
      <c r="G4909" s="36">
        <v>0</v>
      </c>
      <c r="H4909" s="35">
        <v>38.950000000000003</v>
      </c>
      <c r="I4909" s="35">
        <v>24.76</v>
      </c>
      <c r="J4909">
        <v>8</v>
      </c>
      <c r="K4909">
        <v>3014</v>
      </c>
      <c r="L4909" s="37">
        <f t="shared" si="228"/>
        <v>311.60000000000002</v>
      </c>
      <c r="M4909" s="35">
        <f t="shared" si="229"/>
        <v>0</v>
      </c>
      <c r="N4909" s="35">
        <f t="shared" si="230"/>
        <v>113.52000000000001</v>
      </c>
    </row>
    <row r="4910" spans="1:14">
      <c r="A4910" s="33">
        <v>41448</v>
      </c>
      <c r="B4910" s="29">
        <v>3382</v>
      </c>
      <c r="C4910">
        <v>38</v>
      </c>
      <c r="D4910" s="34" t="s">
        <v>171</v>
      </c>
      <c r="E4910" s="34" t="s">
        <v>168</v>
      </c>
      <c r="F4910" s="35">
        <v>24.95</v>
      </c>
      <c r="G4910" s="36">
        <v>0</v>
      </c>
      <c r="H4910" s="35">
        <v>24.95</v>
      </c>
      <c r="I4910" s="35">
        <v>11.48</v>
      </c>
      <c r="J4910">
        <v>2</v>
      </c>
      <c r="K4910">
        <v>3012</v>
      </c>
      <c r="L4910" s="37">
        <f t="shared" si="228"/>
        <v>49.9</v>
      </c>
      <c r="M4910" s="35">
        <f t="shared" si="229"/>
        <v>0</v>
      </c>
      <c r="N4910" s="35">
        <f t="shared" si="230"/>
        <v>26.939999999999998</v>
      </c>
    </row>
    <row r="4911" spans="1:14">
      <c r="A4911" s="33">
        <v>41448</v>
      </c>
      <c r="B4911" s="29">
        <v>3382</v>
      </c>
      <c r="C4911">
        <v>24</v>
      </c>
      <c r="D4911" s="34" t="s">
        <v>171</v>
      </c>
      <c r="E4911" s="34" t="s">
        <v>168</v>
      </c>
      <c r="F4911" s="35">
        <v>27.95</v>
      </c>
      <c r="G4911" s="36">
        <v>0</v>
      </c>
      <c r="H4911" s="35">
        <v>27.95</v>
      </c>
      <c r="I4911" s="35">
        <v>16.8</v>
      </c>
      <c r="J4911">
        <v>7</v>
      </c>
      <c r="K4911">
        <v>3012</v>
      </c>
      <c r="L4911" s="37">
        <f t="shared" si="228"/>
        <v>195.65</v>
      </c>
      <c r="M4911" s="35">
        <f t="shared" si="229"/>
        <v>0</v>
      </c>
      <c r="N4911" s="35">
        <f t="shared" si="230"/>
        <v>78.049999999999983</v>
      </c>
    </row>
    <row r="4912" spans="1:14">
      <c r="A4912" s="33">
        <v>41448</v>
      </c>
      <c r="B4912" s="29">
        <v>3382</v>
      </c>
      <c r="C4912">
        <v>14</v>
      </c>
      <c r="D4912" s="34" t="s">
        <v>171</v>
      </c>
      <c r="E4912" s="34" t="s">
        <v>168</v>
      </c>
      <c r="F4912" s="35">
        <v>31.95</v>
      </c>
      <c r="G4912" s="36">
        <v>0</v>
      </c>
      <c r="H4912" s="35">
        <v>31.95</v>
      </c>
      <c r="I4912" s="35">
        <v>17.38</v>
      </c>
      <c r="J4912">
        <v>2</v>
      </c>
      <c r="K4912">
        <v>3012</v>
      </c>
      <c r="L4912" s="37">
        <f t="shared" si="228"/>
        <v>63.9</v>
      </c>
      <c r="M4912" s="35">
        <f t="shared" si="229"/>
        <v>0</v>
      </c>
      <c r="N4912" s="35">
        <f t="shared" si="230"/>
        <v>29.14</v>
      </c>
    </row>
    <row r="4913" spans="1:14">
      <c r="A4913" s="33">
        <v>41448</v>
      </c>
      <c r="B4913" s="29">
        <v>3383</v>
      </c>
      <c r="C4913">
        <v>24</v>
      </c>
      <c r="D4913" s="34" t="s">
        <v>167</v>
      </c>
      <c r="E4913" s="34" t="s">
        <v>168</v>
      </c>
      <c r="F4913" s="35">
        <v>27.95</v>
      </c>
      <c r="G4913" s="36">
        <v>0</v>
      </c>
      <c r="H4913" s="35">
        <v>27.95</v>
      </c>
      <c r="I4913" s="35">
        <v>16.8</v>
      </c>
      <c r="J4913">
        <v>1</v>
      </c>
      <c r="K4913">
        <v>3022</v>
      </c>
      <c r="L4913" s="37">
        <f t="shared" si="228"/>
        <v>27.95</v>
      </c>
      <c r="M4913" s="35">
        <f t="shared" si="229"/>
        <v>0</v>
      </c>
      <c r="N4913" s="35">
        <f t="shared" si="230"/>
        <v>11.149999999999999</v>
      </c>
    </row>
    <row r="4914" spans="1:14">
      <c r="A4914" s="33">
        <v>41448</v>
      </c>
      <c r="B4914" s="29">
        <v>3384</v>
      </c>
      <c r="C4914">
        <v>14</v>
      </c>
      <c r="D4914" s="34" t="s">
        <v>171</v>
      </c>
      <c r="E4914" s="34" t="s">
        <v>168</v>
      </c>
      <c r="F4914" s="35">
        <v>31.95</v>
      </c>
      <c r="G4914" s="36">
        <v>0</v>
      </c>
      <c r="H4914" s="35">
        <v>31.95</v>
      </c>
      <c r="I4914" s="35">
        <v>17.38</v>
      </c>
      <c r="J4914">
        <v>5</v>
      </c>
      <c r="K4914">
        <v>3023</v>
      </c>
      <c r="L4914" s="37">
        <f t="shared" si="228"/>
        <v>159.75</v>
      </c>
      <c r="M4914" s="35">
        <f t="shared" si="229"/>
        <v>0</v>
      </c>
      <c r="N4914" s="35">
        <f t="shared" si="230"/>
        <v>72.849999999999994</v>
      </c>
    </row>
    <row r="4915" spans="1:14">
      <c r="A4915" s="33">
        <v>41448</v>
      </c>
      <c r="B4915" s="29">
        <v>3385</v>
      </c>
      <c r="C4915">
        <v>43</v>
      </c>
      <c r="D4915" s="34" t="s">
        <v>171</v>
      </c>
      <c r="E4915" s="34" t="s">
        <v>168</v>
      </c>
      <c r="F4915" s="35">
        <v>11.95</v>
      </c>
      <c r="G4915" s="36">
        <v>0</v>
      </c>
      <c r="H4915" s="35">
        <v>11.95</v>
      </c>
      <c r="I4915" s="35">
        <v>3.32</v>
      </c>
      <c r="J4915">
        <v>10</v>
      </c>
      <c r="K4915">
        <v>3029</v>
      </c>
      <c r="L4915" s="37">
        <f t="shared" si="228"/>
        <v>119.5</v>
      </c>
      <c r="M4915" s="35">
        <f t="shared" si="229"/>
        <v>0</v>
      </c>
      <c r="N4915" s="35">
        <f t="shared" si="230"/>
        <v>86.299999999999983</v>
      </c>
    </row>
    <row r="4916" spans="1:14">
      <c r="A4916" s="33">
        <v>41448</v>
      </c>
      <c r="B4916" s="29">
        <v>3385</v>
      </c>
      <c r="C4916">
        <v>40</v>
      </c>
      <c r="D4916" s="34" t="s">
        <v>171</v>
      </c>
      <c r="E4916" s="34" t="s">
        <v>168</v>
      </c>
      <c r="F4916" s="35">
        <v>16.95</v>
      </c>
      <c r="G4916" s="36">
        <v>0</v>
      </c>
      <c r="H4916" s="35">
        <v>16.95</v>
      </c>
      <c r="I4916" s="35">
        <v>6.53</v>
      </c>
      <c r="J4916">
        <v>5</v>
      </c>
      <c r="K4916">
        <v>3029</v>
      </c>
      <c r="L4916" s="37">
        <f t="shared" si="228"/>
        <v>84.75</v>
      </c>
      <c r="M4916" s="35">
        <f t="shared" si="229"/>
        <v>0</v>
      </c>
      <c r="N4916" s="35">
        <f t="shared" si="230"/>
        <v>52.099999999999994</v>
      </c>
    </row>
    <row r="4917" spans="1:14">
      <c r="A4917" s="33">
        <v>41448</v>
      </c>
      <c r="B4917" s="29">
        <v>3386</v>
      </c>
      <c r="C4917">
        <v>23</v>
      </c>
      <c r="D4917" s="34" t="s">
        <v>167</v>
      </c>
      <c r="E4917" s="34" t="s">
        <v>168</v>
      </c>
      <c r="F4917" s="35">
        <v>2.95</v>
      </c>
      <c r="G4917" s="36">
        <v>0</v>
      </c>
      <c r="H4917" s="35">
        <v>2.95</v>
      </c>
      <c r="I4917" s="35">
        <v>1.68</v>
      </c>
      <c r="J4917">
        <v>15</v>
      </c>
      <c r="K4917">
        <v>3033</v>
      </c>
      <c r="L4917" s="37">
        <f t="shared" si="228"/>
        <v>44.25</v>
      </c>
      <c r="M4917" s="35">
        <f t="shared" si="229"/>
        <v>0</v>
      </c>
      <c r="N4917" s="35">
        <f t="shared" si="230"/>
        <v>19.050000000000004</v>
      </c>
    </row>
    <row r="4918" spans="1:14">
      <c r="A4918" s="33">
        <v>41448</v>
      </c>
      <c r="B4918" s="29">
        <v>3386</v>
      </c>
      <c r="C4918">
        <v>35</v>
      </c>
      <c r="D4918" s="34" t="s">
        <v>167</v>
      </c>
      <c r="E4918" s="34" t="s">
        <v>168</v>
      </c>
      <c r="F4918" s="35">
        <v>0.95</v>
      </c>
      <c r="G4918" s="36">
        <v>0</v>
      </c>
      <c r="H4918" s="35">
        <v>0.95</v>
      </c>
      <c r="I4918" s="35">
        <v>0.47</v>
      </c>
      <c r="J4918">
        <v>24</v>
      </c>
      <c r="K4918">
        <v>3033</v>
      </c>
      <c r="L4918" s="37">
        <f t="shared" si="228"/>
        <v>22.799999999999997</v>
      </c>
      <c r="M4918" s="35">
        <f t="shared" si="229"/>
        <v>0</v>
      </c>
      <c r="N4918" s="35">
        <f t="shared" si="230"/>
        <v>11.52</v>
      </c>
    </row>
    <row r="4919" spans="1:14">
      <c r="A4919" s="33">
        <v>41448</v>
      </c>
      <c r="B4919" s="29">
        <v>3387</v>
      </c>
      <c r="C4919">
        <v>14</v>
      </c>
      <c r="D4919" s="34" t="s">
        <v>171</v>
      </c>
      <c r="E4919" s="34" t="s">
        <v>168</v>
      </c>
      <c r="F4919" s="35">
        <v>31.95</v>
      </c>
      <c r="G4919" s="36">
        <v>0</v>
      </c>
      <c r="H4919" s="35">
        <v>31.95</v>
      </c>
      <c r="I4919" s="35">
        <v>17.38</v>
      </c>
      <c r="J4919">
        <v>4</v>
      </c>
      <c r="K4919">
        <v>3019</v>
      </c>
      <c r="L4919" s="37">
        <f t="shared" si="228"/>
        <v>127.8</v>
      </c>
      <c r="M4919" s="35">
        <f t="shared" si="229"/>
        <v>0</v>
      </c>
      <c r="N4919" s="35">
        <f t="shared" si="230"/>
        <v>58.28</v>
      </c>
    </row>
    <row r="4920" spans="1:14">
      <c r="A4920" s="33">
        <v>41448</v>
      </c>
      <c r="B4920" s="29">
        <v>3388</v>
      </c>
      <c r="C4920">
        <v>17</v>
      </c>
      <c r="D4920" s="34" t="s">
        <v>167</v>
      </c>
      <c r="E4920" s="34" t="s">
        <v>168</v>
      </c>
      <c r="F4920" s="35">
        <v>49.95</v>
      </c>
      <c r="G4920" s="36">
        <v>0</v>
      </c>
      <c r="H4920" s="35">
        <v>49.95</v>
      </c>
      <c r="I4920" s="35">
        <v>23.93</v>
      </c>
      <c r="J4920">
        <v>23</v>
      </c>
      <c r="K4920">
        <v>3028</v>
      </c>
      <c r="L4920" s="37">
        <f t="shared" si="228"/>
        <v>1148.8500000000001</v>
      </c>
      <c r="M4920" s="35">
        <f t="shared" si="229"/>
        <v>0</v>
      </c>
      <c r="N4920" s="35">
        <f t="shared" si="230"/>
        <v>598.46</v>
      </c>
    </row>
    <row r="4921" spans="1:14">
      <c r="A4921" s="33">
        <v>41448</v>
      </c>
      <c r="B4921" s="29">
        <v>3389</v>
      </c>
      <c r="C4921">
        <v>15</v>
      </c>
      <c r="D4921" s="34" t="s">
        <v>171</v>
      </c>
      <c r="E4921" s="34" t="s">
        <v>168</v>
      </c>
      <c r="F4921" s="35">
        <v>28.95</v>
      </c>
      <c r="G4921" s="36">
        <v>0.1</v>
      </c>
      <c r="H4921" s="35">
        <v>26.06</v>
      </c>
      <c r="I4921" s="35">
        <v>17.53</v>
      </c>
      <c r="J4921">
        <v>18</v>
      </c>
      <c r="K4921">
        <v>3025</v>
      </c>
      <c r="L4921" s="37">
        <f t="shared" si="228"/>
        <v>469.08</v>
      </c>
      <c r="M4921" s="35">
        <f t="shared" si="229"/>
        <v>2.8900000000000006</v>
      </c>
      <c r="N4921" s="35">
        <f t="shared" si="230"/>
        <v>153.53999999999996</v>
      </c>
    </row>
    <row r="4922" spans="1:14">
      <c r="A4922" s="33">
        <v>41448</v>
      </c>
      <c r="B4922" s="29">
        <v>3390</v>
      </c>
      <c r="C4922">
        <v>7</v>
      </c>
      <c r="D4922" s="34" t="s">
        <v>173</v>
      </c>
      <c r="E4922" s="34" t="s">
        <v>168</v>
      </c>
      <c r="F4922" s="35">
        <v>20.95</v>
      </c>
      <c r="G4922" s="36">
        <v>0</v>
      </c>
      <c r="H4922" s="35">
        <v>20.95</v>
      </c>
      <c r="I4922" s="35">
        <v>10.039999999999999</v>
      </c>
      <c r="J4922">
        <v>25</v>
      </c>
      <c r="K4922">
        <v>3020</v>
      </c>
      <c r="L4922" s="37">
        <f t="shared" si="228"/>
        <v>523.75</v>
      </c>
      <c r="M4922" s="35">
        <f t="shared" si="229"/>
        <v>0</v>
      </c>
      <c r="N4922" s="35">
        <f t="shared" si="230"/>
        <v>272.75</v>
      </c>
    </row>
    <row r="4923" spans="1:14">
      <c r="A4923" s="33">
        <v>41448</v>
      </c>
      <c r="B4923" s="29">
        <v>3390</v>
      </c>
      <c r="C4923">
        <v>14</v>
      </c>
      <c r="D4923" s="34" t="s">
        <v>173</v>
      </c>
      <c r="E4923" s="34" t="s">
        <v>168</v>
      </c>
      <c r="F4923" s="35">
        <v>31.95</v>
      </c>
      <c r="G4923" s="36">
        <v>0</v>
      </c>
      <c r="H4923" s="35">
        <v>31.95</v>
      </c>
      <c r="I4923" s="35">
        <v>17.38</v>
      </c>
      <c r="J4923">
        <v>2</v>
      </c>
      <c r="K4923">
        <v>3020</v>
      </c>
      <c r="L4923" s="37">
        <f t="shared" si="228"/>
        <v>63.9</v>
      </c>
      <c r="M4923" s="35">
        <f t="shared" si="229"/>
        <v>0</v>
      </c>
      <c r="N4923" s="35">
        <f t="shared" si="230"/>
        <v>29.14</v>
      </c>
    </row>
    <row r="4924" spans="1:14">
      <c r="A4924" s="33">
        <v>41448</v>
      </c>
      <c r="B4924" s="29">
        <v>3391</v>
      </c>
      <c r="C4924">
        <v>21</v>
      </c>
      <c r="D4924" s="34" t="s">
        <v>167</v>
      </c>
      <c r="E4924" s="34" t="s">
        <v>168</v>
      </c>
      <c r="F4924" s="35">
        <v>26.95</v>
      </c>
      <c r="G4924" s="36">
        <v>0</v>
      </c>
      <c r="H4924" s="35">
        <v>26.95</v>
      </c>
      <c r="I4924" s="35">
        <v>12.42</v>
      </c>
      <c r="J4924">
        <v>21</v>
      </c>
      <c r="K4924">
        <v>3011</v>
      </c>
      <c r="L4924" s="37">
        <f t="shared" si="228"/>
        <v>565.94999999999993</v>
      </c>
      <c r="M4924" s="35">
        <f t="shared" si="229"/>
        <v>0</v>
      </c>
      <c r="N4924" s="35">
        <f t="shared" si="230"/>
        <v>305.13</v>
      </c>
    </row>
    <row r="4925" spans="1:14">
      <c r="A4925" s="33">
        <v>41448</v>
      </c>
      <c r="B4925" s="29">
        <v>3392</v>
      </c>
      <c r="C4925">
        <v>16</v>
      </c>
      <c r="D4925" s="34" t="s">
        <v>173</v>
      </c>
      <c r="E4925" s="34" t="s">
        <v>168</v>
      </c>
      <c r="F4925" s="35">
        <v>27.95</v>
      </c>
      <c r="G4925" s="36">
        <v>0</v>
      </c>
      <c r="H4925" s="35">
        <v>27.95</v>
      </c>
      <c r="I4925" s="35">
        <v>15.85</v>
      </c>
      <c r="J4925">
        <v>5</v>
      </c>
      <c r="K4925">
        <v>3020</v>
      </c>
      <c r="L4925" s="37">
        <f t="shared" si="228"/>
        <v>139.75</v>
      </c>
      <c r="M4925" s="35">
        <f t="shared" si="229"/>
        <v>0</v>
      </c>
      <c r="N4925" s="35">
        <f t="shared" si="230"/>
        <v>60.5</v>
      </c>
    </row>
    <row r="4926" spans="1:14">
      <c r="A4926" s="33">
        <v>41448</v>
      </c>
      <c r="B4926" s="29">
        <v>3393</v>
      </c>
      <c r="C4926">
        <v>50</v>
      </c>
      <c r="D4926" s="34" t="s">
        <v>171</v>
      </c>
      <c r="E4926" s="34" t="s">
        <v>168</v>
      </c>
      <c r="F4926" s="35">
        <v>24.95</v>
      </c>
      <c r="G4926" s="36">
        <v>0</v>
      </c>
      <c r="H4926" s="35">
        <v>24.95</v>
      </c>
      <c r="I4926" s="35">
        <v>12.14</v>
      </c>
      <c r="J4926">
        <v>1</v>
      </c>
      <c r="K4926">
        <v>3027</v>
      </c>
      <c r="L4926" s="37">
        <f t="shared" si="228"/>
        <v>24.95</v>
      </c>
      <c r="M4926" s="35">
        <f t="shared" si="229"/>
        <v>0</v>
      </c>
      <c r="N4926" s="35">
        <f t="shared" si="230"/>
        <v>12.809999999999999</v>
      </c>
    </row>
    <row r="4927" spans="1:14">
      <c r="A4927" s="33">
        <v>41448</v>
      </c>
      <c r="B4927" s="29">
        <v>3394</v>
      </c>
      <c r="C4927">
        <v>37</v>
      </c>
      <c r="D4927" s="34" t="s">
        <v>167</v>
      </c>
      <c r="E4927" s="34" t="s">
        <v>168</v>
      </c>
      <c r="F4927" s="35">
        <v>24.95</v>
      </c>
      <c r="G4927" s="36">
        <v>0</v>
      </c>
      <c r="H4927" s="35">
        <v>24.95</v>
      </c>
      <c r="I4927" s="35">
        <v>9.3800000000000008</v>
      </c>
      <c r="J4927">
        <v>8</v>
      </c>
      <c r="K4927">
        <v>3016</v>
      </c>
      <c r="L4927" s="37">
        <f t="shared" si="228"/>
        <v>199.6</v>
      </c>
      <c r="M4927" s="35">
        <f t="shared" si="229"/>
        <v>0</v>
      </c>
      <c r="N4927" s="35">
        <f t="shared" si="230"/>
        <v>124.55999999999999</v>
      </c>
    </row>
    <row r="4928" spans="1:14">
      <c r="A4928" s="33">
        <v>41448</v>
      </c>
      <c r="B4928" s="29">
        <v>3395</v>
      </c>
      <c r="C4928">
        <v>9</v>
      </c>
      <c r="D4928" s="34" t="s">
        <v>171</v>
      </c>
      <c r="E4928" s="34" t="s">
        <v>168</v>
      </c>
      <c r="F4928" s="35">
        <v>48.95</v>
      </c>
      <c r="G4928" s="36">
        <v>0</v>
      </c>
      <c r="H4928" s="35">
        <v>48.95</v>
      </c>
      <c r="I4928" s="35">
        <v>24.52</v>
      </c>
      <c r="J4928">
        <v>4</v>
      </c>
      <c r="K4928">
        <v>3018</v>
      </c>
      <c r="L4928" s="37">
        <f t="shared" si="228"/>
        <v>195.8</v>
      </c>
      <c r="M4928" s="35">
        <f t="shared" si="229"/>
        <v>0</v>
      </c>
      <c r="N4928" s="35">
        <f t="shared" si="230"/>
        <v>97.720000000000013</v>
      </c>
    </row>
    <row r="4929" spans="1:14">
      <c r="A4929" s="33">
        <v>41448</v>
      </c>
      <c r="B4929" s="29">
        <v>3396</v>
      </c>
      <c r="C4929">
        <v>23</v>
      </c>
      <c r="D4929" s="34" t="s">
        <v>173</v>
      </c>
      <c r="E4929" s="34" t="s">
        <v>168</v>
      </c>
      <c r="F4929" s="35">
        <v>2.95</v>
      </c>
      <c r="G4929" s="36">
        <v>0</v>
      </c>
      <c r="H4929" s="35">
        <v>2.95</v>
      </c>
      <c r="I4929" s="35">
        <v>1.68</v>
      </c>
      <c r="J4929">
        <v>14</v>
      </c>
      <c r="K4929">
        <v>3019</v>
      </c>
      <c r="L4929" s="37">
        <f t="shared" si="228"/>
        <v>41.300000000000004</v>
      </c>
      <c r="M4929" s="35">
        <f t="shared" si="229"/>
        <v>0</v>
      </c>
      <c r="N4929" s="35">
        <f t="shared" si="230"/>
        <v>17.780000000000005</v>
      </c>
    </row>
    <row r="4930" spans="1:14">
      <c r="A4930" s="33">
        <v>41448</v>
      </c>
      <c r="B4930" s="29">
        <v>3397</v>
      </c>
      <c r="C4930">
        <v>50</v>
      </c>
      <c r="D4930" s="34" t="s">
        <v>171</v>
      </c>
      <c r="E4930" s="34" t="s">
        <v>168</v>
      </c>
      <c r="F4930" s="35">
        <v>24.95</v>
      </c>
      <c r="G4930" s="36">
        <v>0</v>
      </c>
      <c r="H4930" s="35">
        <v>24.95</v>
      </c>
      <c r="I4930" s="35">
        <v>12.14</v>
      </c>
      <c r="J4930">
        <v>2</v>
      </c>
      <c r="K4930">
        <v>3010</v>
      </c>
      <c r="L4930" s="37">
        <f t="shared" si="228"/>
        <v>49.9</v>
      </c>
      <c r="M4930" s="35">
        <f t="shared" si="229"/>
        <v>0</v>
      </c>
      <c r="N4930" s="35">
        <f t="shared" si="230"/>
        <v>25.619999999999997</v>
      </c>
    </row>
    <row r="4931" spans="1:14">
      <c r="A4931" s="33">
        <v>41448</v>
      </c>
      <c r="B4931" s="29">
        <v>3398</v>
      </c>
      <c r="C4931">
        <v>18</v>
      </c>
      <c r="D4931" s="34" t="s">
        <v>167</v>
      </c>
      <c r="E4931" s="34" t="s">
        <v>168</v>
      </c>
      <c r="F4931" s="35">
        <v>54.95</v>
      </c>
      <c r="G4931" s="36">
        <v>0.2</v>
      </c>
      <c r="H4931" s="35">
        <v>43.96</v>
      </c>
      <c r="I4931" s="35">
        <v>26.65</v>
      </c>
      <c r="J4931">
        <v>25</v>
      </c>
      <c r="K4931">
        <v>3013</v>
      </c>
      <c r="L4931" s="37">
        <f t="shared" ref="L4931:L4994" si="231">H4931*J4931</f>
        <v>1099</v>
      </c>
      <c r="M4931" s="35">
        <f t="shared" ref="M4931:M4994" si="232">F4931-H4931</f>
        <v>10.990000000000002</v>
      </c>
      <c r="N4931" s="35">
        <f t="shared" ref="N4931:N4994" si="233">(H4931-I4931)*J4931</f>
        <v>432.75000000000006</v>
      </c>
    </row>
    <row r="4932" spans="1:14">
      <c r="A4932" s="33">
        <v>41448</v>
      </c>
      <c r="B4932" s="29">
        <v>3399</v>
      </c>
      <c r="C4932">
        <v>22</v>
      </c>
      <c r="D4932" s="34" t="s">
        <v>173</v>
      </c>
      <c r="E4932" s="34" t="s">
        <v>168</v>
      </c>
      <c r="F4932" s="35">
        <v>0.95</v>
      </c>
      <c r="G4932" s="36">
        <v>0</v>
      </c>
      <c r="H4932" s="35">
        <v>0.95</v>
      </c>
      <c r="I4932" s="35">
        <v>0.56999999999999995</v>
      </c>
      <c r="J4932">
        <v>25</v>
      </c>
      <c r="K4932">
        <v>3031</v>
      </c>
      <c r="L4932" s="37">
        <f t="shared" si="231"/>
        <v>23.75</v>
      </c>
      <c r="M4932" s="35">
        <f t="shared" si="232"/>
        <v>0</v>
      </c>
      <c r="N4932" s="35">
        <f t="shared" si="233"/>
        <v>9.5</v>
      </c>
    </row>
    <row r="4933" spans="1:14">
      <c r="A4933" s="33">
        <v>41448</v>
      </c>
      <c r="B4933" s="29">
        <v>3400</v>
      </c>
      <c r="C4933">
        <v>45</v>
      </c>
      <c r="D4933" s="34" t="s">
        <v>171</v>
      </c>
      <c r="E4933" s="34" t="s">
        <v>168</v>
      </c>
      <c r="F4933" s="35">
        <v>38.950000000000003</v>
      </c>
      <c r="G4933" s="36">
        <v>0</v>
      </c>
      <c r="H4933" s="35">
        <v>38.950000000000003</v>
      </c>
      <c r="I4933" s="35">
        <v>22.33</v>
      </c>
      <c r="J4933">
        <v>1</v>
      </c>
      <c r="K4933">
        <v>3010</v>
      </c>
      <c r="L4933" s="37">
        <f t="shared" si="231"/>
        <v>38.950000000000003</v>
      </c>
      <c r="M4933" s="35">
        <f t="shared" si="232"/>
        <v>0</v>
      </c>
      <c r="N4933" s="35">
        <f t="shared" si="233"/>
        <v>16.620000000000005</v>
      </c>
    </row>
    <row r="4934" spans="1:14">
      <c r="A4934" s="33">
        <v>41448</v>
      </c>
      <c r="B4934" s="29">
        <v>3401</v>
      </c>
      <c r="C4934">
        <v>45</v>
      </c>
      <c r="D4934" s="34" t="s">
        <v>173</v>
      </c>
      <c r="E4934" s="34" t="s">
        <v>168</v>
      </c>
      <c r="F4934" s="35">
        <v>38.950000000000003</v>
      </c>
      <c r="G4934" s="36">
        <v>0</v>
      </c>
      <c r="H4934" s="35">
        <v>38.950000000000003</v>
      </c>
      <c r="I4934" s="35">
        <v>22.33</v>
      </c>
      <c r="J4934">
        <v>1</v>
      </c>
      <c r="K4934">
        <v>3026</v>
      </c>
      <c r="L4934" s="37">
        <f t="shared" si="231"/>
        <v>38.950000000000003</v>
      </c>
      <c r="M4934" s="35">
        <f t="shared" si="232"/>
        <v>0</v>
      </c>
      <c r="N4934" s="35">
        <f t="shared" si="233"/>
        <v>16.620000000000005</v>
      </c>
    </row>
    <row r="4935" spans="1:14">
      <c r="A4935" s="33">
        <v>41448</v>
      </c>
      <c r="B4935" s="29">
        <v>3401</v>
      </c>
      <c r="C4935">
        <v>39</v>
      </c>
      <c r="D4935" s="34" t="s">
        <v>173</v>
      </c>
      <c r="E4935" s="34" t="s">
        <v>168</v>
      </c>
      <c r="F4935" s="35">
        <v>26.95</v>
      </c>
      <c r="G4935" s="36">
        <v>0.2</v>
      </c>
      <c r="H4935" s="35">
        <v>21.56</v>
      </c>
      <c r="I4935" s="35">
        <v>12.24</v>
      </c>
      <c r="J4935">
        <v>19</v>
      </c>
      <c r="K4935">
        <v>3026</v>
      </c>
      <c r="L4935" s="37">
        <f t="shared" si="231"/>
        <v>409.64</v>
      </c>
      <c r="M4935" s="35">
        <f t="shared" si="232"/>
        <v>5.3900000000000006</v>
      </c>
      <c r="N4935" s="35">
        <f t="shared" si="233"/>
        <v>177.07999999999998</v>
      </c>
    </row>
    <row r="4936" spans="1:14">
      <c r="A4936" s="33">
        <v>41448</v>
      </c>
      <c r="B4936" s="29">
        <v>3401</v>
      </c>
      <c r="C4936">
        <v>14</v>
      </c>
      <c r="D4936" s="34" t="s">
        <v>173</v>
      </c>
      <c r="E4936" s="34" t="s">
        <v>168</v>
      </c>
      <c r="F4936" s="35">
        <v>31.95</v>
      </c>
      <c r="G4936" s="36">
        <v>0</v>
      </c>
      <c r="H4936" s="35">
        <v>31.95</v>
      </c>
      <c r="I4936" s="35">
        <v>17.38</v>
      </c>
      <c r="J4936">
        <v>2</v>
      </c>
      <c r="K4936">
        <v>3026</v>
      </c>
      <c r="L4936" s="37">
        <f t="shared" si="231"/>
        <v>63.9</v>
      </c>
      <c r="M4936" s="35">
        <f t="shared" si="232"/>
        <v>0</v>
      </c>
      <c r="N4936" s="35">
        <f t="shared" si="233"/>
        <v>29.14</v>
      </c>
    </row>
    <row r="4937" spans="1:14">
      <c r="A4937" s="33">
        <v>41448</v>
      </c>
      <c r="B4937" s="29">
        <v>3401</v>
      </c>
      <c r="C4937">
        <v>36</v>
      </c>
      <c r="D4937" s="34" t="s">
        <v>173</v>
      </c>
      <c r="E4937" s="34" t="s">
        <v>168</v>
      </c>
      <c r="F4937" s="35">
        <v>26.95</v>
      </c>
      <c r="G4937" s="36">
        <v>0</v>
      </c>
      <c r="H4937" s="35">
        <v>26.95</v>
      </c>
      <c r="I4937" s="35">
        <v>12.53</v>
      </c>
      <c r="J4937">
        <v>23</v>
      </c>
      <c r="K4937">
        <v>3026</v>
      </c>
      <c r="L4937" s="37">
        <f t="shared" si="231"/>
        <v>619.85</v>
      </c>
      <c r="M4937" s="35">
        <f t="shared" si="232"/>
        <v>0</v>
      </c>
      <c r="N4937" s="35">
        <f t="shared" si="233"/>
        <v>331.66</v>
      </c>
    </row>
    <row r="4938" spans="1:14">
      <c r="A4938" s="33">
        <v>41448</v>
      </c>
      <c r="B4938" s="29">
        <v>3402</v>
      </c>
      <c r="C4938">
        <v>16</v>
      </c>
      <c r="D4938" s="34" t="s">
        <v>171</v>
      </c>
      <c r="E4938" s="34" t="s">
        <v>168</v>
      </c>
      <c r="F4938" s="35">
        <v>27.95</v>
      </c>
      <c r="G4938" s="36">
        <v>0</v>
      </c>
      <c r="H4938" s="35">
        <v>27.95</v>
      </c>
      <c r="I4938" s="35">
        <v>15.85</v>
      </c>
      <c r="J4938">
        <v>5</v>
      </c>
      <c r="K4938">
        <v>3024</v>
      </c>
      <c r="L4938" s="37">
        <f t="shared" si="231"/>
        <v>139.75</v>
      </c>
      <c r="M4938" s="35">
        <f t="shared" si="232"/>
        <v>0</v>
      </c>
      <c r="N4938" s="35">
        <f t="shared" si="233"/>
        <v>60.5</v>
      </c>
    </row>
    <row r="4939" spans="1:14">
      <c r="A4939" s="33">
        <v>41448</v>
      </c>
      <c r="B4939" s="29">
        <v>3403</v>
      </c>
      <c r="C4939">
        <v>27</v>
      </c>
      <c r="D4939" s="34" t="s">
        <v>173</v>
      </c>
      <c r="E4939" s="34" t="s">
        <v>168</v>
      </c>
      <c r="F4939" s="35">
        <v>4.95</v>
      </c>
      <c r="G4939" s="36">
        <v>0</v>
      </c>
      <c r="H4939" s="35">
        <v>4.95</v>
      </c>
      <c r="I4939" s="35">
        <v>1.82</v>
      </c>
      <c r="J4939">
        <v>1</v>
      </c>
      <c r="K4939">
        <v>3029</v>
      </c>
      <c r="L4939" s="37">
        <f t="shared" si="231"/>
        <v>4.95</v>
      </c>
      <c r="M4939" s="35">
        <f t="shared" si="232"/>
        <v>0</v>
      </c>
      <c r="N4939" s="35">
        <f t="shared" si="233"/>
        <v>3.13</v>
      </c>
    </row>
    <row r="4940" spans="1:14">
      <c r="A4940" s="33">
        <v>41448</v>
      </c>
      <c r="B4940" s="29">
        <v>3404</v>
      </c>
      <c r="C4940">
        <v>44</v>
      </c>
      <c r="D4940" s="34" t="s">
        <v>173</v>
      </c>
      <c r="E4940" s="34" t="s">
        <v>168</v>
      </c>
      <c r="F4940" s="35">
        <v>38.950000000000003</v>
      </c>
      <c r="G4940" s="36">
        <v>0</v>
      </c>
      <c r="H4940" s="35">
        <v>38.950000000000003</v>
      </c>
      <c r="I4940" s="35">
        <v>24.76</v>
      </c>
      <c r="J4940">
        <v>15</v>
      </c>
      <c r="K4940">
        <v>3025</v>
      </c>
      <c r="L4940" s="37">
        <f t="shared" si="231"/>
        <v>584.25</v>
      </c>
      <c r="M4940" s="35">
        <f t="shared" si="232"/>
        <v>0</v>
      </c>
      <c r="N4940" s="35">
        <f t="shared" si="233"/>
        <v>212.85000000000002</v>
      </c>
    </row>
    <row r="4941" spans="1:14">
      <c r="A4941" s="33">
        <v>41448</v>
      </c>
      <c r="B4941" s="29">
        <v>3404</v>
      </c>
      <c r="C4941">
        <v>37</v>
      </c>
      <c r="D4941" s="34" t="s">
        <v>173</v>
      </c>
      <c r="E4941" s="34" t="s">
        <v>168</v>
      </c>
      <c r="F4941" s="35">
        <v>24.95</v>
      </c>
      <c r="G4941" s="36">
        <v>0</v>
      </c>
      <c r="H4941" s="35">
        <v>24.95</v>
      </c>
      <c r="I4941" s="35">
        <v>9.3800000000000008</v>
      </c>
      <c r="J4941">
        <v>12</v>
      </c>
      <c r="K4941">
        <v>3025</v>
      </c>
      <c r="L4941" s="37">
        <f t="shared" si="231"/>
        <v>299.39999999999998</v>
      </c>
      <c r="M4941" s="35">
        <f t="shared" si="232"/>
        <v>0</v>
      </c>
      <c r="N4941" s="35">
        <f t="shared" si="233"/>
        <v>186.83999999999997</v>
      </c>
    </row>
    <row r="4942" spans="1:14">
      <c r="A4942" s="33">
        <v>41448</v>
      </c>
      <c r="B4942" s="29">
        <v>3405</v>
      </c>
      <c r="C4942">
        <v>11</v>
      </c>
      <c r="D4942" s="34" t="s">
        <v>167</v>
      </c>
      <c r="E4942" s="34" t="s">
        <v>168</v>
      </c>
      <c r="F4942" s="35">
        <v>65.95</v>
      </c>
      <c r="G4942" s="36">
        <v>0</v>
      </c>
      <c r="H4942" s="35">
        <v>65.95</v>
      </c>
      <c r="I4942" s="35">
        <v>37.97</v>
      </c>
      <c r="J4942">
        <v>19</v>
      </c>
      <c r="K4942">
        <v>3018</v>
      </c>
      <c r="L4942" s="37">
        <f t="shared" si="231"/>
        <v>1253.05</v>
      </c>
      <c r="M4942" s="35">
        <f t="shared" si="232"/>
        <v>0</v>
      </c>
      <c r="N4942" s="35">
        <f t="shared" si="233"/>
        <v>531.62000000000012</v>
      </c>
    </row>
    <row r="4943" spans="1:14">
      <c r="A4943" s="33">
        <v>41448</v>
      </c>
      <c r="B4943" s="29">
        <v>3405</v>
      </c>
      <c r="C4943">
        <v>43</v>
      </c>
      <c r="D4943" s="34" t="s">
        <v>167</v>
      </c>
      <c r="E4943" s="34" t="s">
        <v>168</v>
      </c>
      <c r="F4943" s="35">
        <v>11.95</v>
      </c>
      <c r="G4943" s="36">
        <v>0</v>
      </c>
      <c r="H4943" s="35">
        <v>11.95</v>
      </c>
      <c r="I4943" s="35">
        <v>3.32</v>
      </c>
      <c r="J4943">
        <v>4</v>
      </c>
      <c r="K4943">
        <v>3018</v>
      </c>
      <c r="L4943" s="37">
        <f t="shared" si="231"/>
        <v>47.8</v>
      </c>
      <c r="M4943" s="35">
        <f t="shared" si="232"/>
        <v>0</v>
      </c>
      <c r="N4943" s="35">
        <f t="shared" si="233"/>
        <v>34.519999999999996</v>
      </c>
    </row>
    <row r="4944" spans="1:14">
      <c r="A4944" s="33">
        <v>41448</v>
      </c>
      <c r="B4944" s="29">
        <v>3406</v>
      </c>
      <c r="C4944">
        <v>16</v>
      </c>
      <c r="D4944" s="34" t="s">
        <v>171</v>
      </c>
      <c r="E4944" s="34" t="s">
        <v>168</v>
      </c>
      <c r="F4944" s="35">
        <v>27.95</v>
      </c>
      <c r="G4944" s="36">
        <v>0</v>
      </c>
      <c r="H4944" s="35">
        <v>27.95</v>
      </c>
      <c r="I4944" s="35">
        <v>15.85</v>
      </c>
      <c r="J4944">
        <v>4</v>
      </c>
      <c r="K4944">
        <v>3013</v>
      </c>
      <c r="L4944" s="37">
        <f t="shared" si="231"/>
        <v>111.8</v>
      </c>
      <c r="M4944" s="35">
        <f t="shared" si="232"/>
        <v>0</v>
      </c>
      <c r="N4944" s="35">
        <f t="shared" si="233"/>
        <v>48.4</v>
      </c>
    </row>
    <row r="4945" spans="1:14">
      <c r="A4945" s="33">
        <v>41448</v>
      </c>
      <c r="B4945" s="29">
        <v>3406</v>
      </c>
      <c r="C4945">
        <v>34</v>
      </c>
      <c r="D4945" s="34" t="s">
        <v>171</v>
      </c>
      <c r="E4945" s="34" t="s">
        <v>168</v>
      </c>
      <c r="F4945" s="35">
        <v>37.950000000000003</v>
      </c>
      <c r="G4945" s="36">
        <v>0</v>
      </c>
      <c r="H4945" s="35">
        <v>37.950000000000003</v>
      </c>
      <c r="I4945" s="35">
        <v>15.35</v>
      </c>
      <c r="J4945">
        <v>15</v>
      </c>
      <c r="K4945">
        <v>3013</v>
      </c>
      <c r="L4945" s="37">
        <f t="shared" si="231"/>
        <v>569.25</v>
      </c>
      <c r="M4945" s="35">
        <f t="shared" si="232"/>
        <v>0</v>
      </c>
      <c r="N4945" s="35">
        <f t="shared" si="233"/>
        <v>339</v>
      </c>
    </row>
    <row r="4946" spans="1:14">
      <c r="A4946" s="33">
        <v>41448</v>
      </c>
      <c r="B4946" s="29">
        <v>3406</v>
      </c>
      <c r="C4946">
        <v>6</v>
      </c>
      <c r="D4946" s="34" t="s">
        <v>171</v>
      </c>
      <c r="E4946" s="34" t="s">
        <v>168</v>
      </c>
      <c r="F4946" s="35">
        <v>55.95</v>
      </c>
      <c r="G4946" s="36">
        <v>0.1</v>
      </c>
      <c r="H4946" s="35">
        <v>50.36</v>
      </c>
      <c r="I4946" s="35">
        <v>16.059999999999999</v>
      </c>
      <c r="J4946">
        <v>5</v>
      </c>
      <c r="K4946">
        <v>3013</v>
      </c>
      <c r="L4946" s="37">
        <f t="shared" si="231"/>
        <v>251.8</v>
      </c>
      <c r="M4946" s="35">
        <f t="shared" si="232"/>
        <v>5.5900000000000034</v>
      </c>
      <c r="N4946" s="35">
        <f t="shared" si="233"/>
        <v>171.5</v>
      </c>
    </row>
    <row r="4947" spans="1:14">
      <c r="A4947" s="33">
        <v>41449</v>
      </c>
      <c r="B4947" s="29">
        <v>3407</v>
      </c>
      <c r="C4947">
        <v>25</v>
      </c>
      <c r="D4947" s="34" t="s">
        <v>170</v>
      </c>
      <c r="E4947" s="34" t="s">
        <v>168</v>
      </c>
      <c r="F4947" s="35">
        <v>0.95</v>
      </c>
      <c r="G4947" s="36">
        <v>0</v>
      </c>
      <c r="H4947" s="35">
        <v>0.95</v>
      </c>
      <c r="I4947" s="35">
        <v>0.35</v>
      </c>
      <c r="J4947">
        <v>33</v>
      </c>
      <c r="K4947">
        <v>3032</v>
      </c>
      <c r="L4947" s="37">
        <f t="shared" si="231"/>
        <v>31.349999999999998</v>
      </c>
      <c r="M4947" s="35">
        <f t="shared" si="232"/>
        <v>0</v>
      </c>
      <c r="N4947" s="35">
        <f t="shared" si="233"/>
        <v>19.8</v>
      </c>
    </row>
    <row r="4948" spans="1:14">
      <c r="A4948" s="33">
        <v>41449</v>
      </c>
      <c r="B4948" s="29">
        <v>3408</v>
      </c>
      <c r="C4948">
        <v>18</v>
      </c>
      <c r="D4948" s="34" t="s">
        <v>169</v>
      </c>
      <c r="E4948" s="34" t="s">
        <v>168</v>
      </c>
      <c r="F4948" s="35">
        <v>54.95</v>
      </c>
      <c r="G4948" s="36">
        <v>0</v>
      </c>
      <c r="H4948" s="35">
        <v>54.95</v>
      </c>
      <c r="I4948" s="35">
        <v>26.65</v>
      </c>
      <c r="J4948">
        <v>25</v>
      </c>
      <c r="K4948">
        <v>3018</v>
      </c>
      <c r="L4948" s="37">
        <f t="shared" si="231"/>
        <v>1373.75</v>
      </c>
      <c r="M4948" s="35">
        <f t="shared" si="232"/>
        <v>0</v>
      </c>
      <c r="N4948" s="35">
        <f t="shared" si="233"/>
        <v>707.50000000000011</v>
      </c>
    </row>
    <row r="4949" spans="1:14">
      <c r="A4949" s="33">
        <v>41449</v>
      </c>
      <c r="B4949" s="29">
        <v>3409</v>
      </c>
      <c r="C4949">
        <v>10</v>
      </c>
      <c r="D4949" s="34" t="s">
        <v>170</v>
      </c>
      <c r="E4949" s="34" t="s">
        <v>168</v>
      </c>
      <c r="F4949" s="35">
        <v>34.950000000000003</v>
      </c>
      <c r="G4949" s="36">
        <v>0.1</v>
      </c>
      <c r="H4949" s="35">
        <v>31.46</v>
      </c>
      <c r="I4949" s="35">
        <v>22.13</v>
      </c>
      <c r="J4949">
        <v>14</v>
      </c>
      <c r="K4949">
        <v>3021</v>
      </c>
      <c r="L4949" s="37">
        <f t="shared" si="231"/>
        <v>440.44</v>
      </c>
      <c r="M4949" s="35">
        <f t="shared" si="232"/>
        <v>3.490000000000002</v>
      </c>
      <c r="N4949" s="35">
        <f t="shared" si="233"/>
        <v>130.62000000000003</v>
      </c>
    </row>
    <row r="4950" spans="1:14">
      <c r="A4950" s="33">
        <v>41449</v>
      </c>
      <c r="B4950" s="29">
        <v>3410</v>
      </c>
      <c r="C4950">
        <v>27</v>
      </c>
      <c r="D4950" s="34" t="s">
        <v>167</v>
      </c>
      <c r="E4950" s="34" t="s">
        <v>168</v>
      </c>
      <c r="F4950" s="35">
        <v>4.95</v>
      </c>
      <c r="G4950" s="36">
        <v>0.1</v>
      </c>
      <c r="H4950" s="35">
        <v>4.46</v>
      </c>
      <c r="I4950" s="35">
        <v>1.82</v>
      </c>
      <c r="J4950">
        <v>4</v>
      </c>
      <c r="K4950">
        <v>3029</v>
      </c>
      <c r="L4950" s="37">
        <f t="shared" si="231"/>
        <v>17.84</v>
      </c>
      <c r="M4950" s="35">
        <f t="shared" si="232"/>
        <v>0.49000000000000021</v>
      </c>
      <c r="N4950" s="35">
        <f t="shared" si="233"/>
        <v>10.559999999999999</v>
      </c>
    </row>
    <row r="4951" spans="1:14">
      <c r="A4951" s="33">
        <v>41449</v>
      </c>
      <c r="B4951" s="29">
        <v>3411</v>
      </c>
      <c r="C4951">
        <v>41</v>
      </c>
      <c r="D4951" s="34" t="s">
        <v>170</v>
      </c>
      <c r="E4951" s="34" t="s">
        <v>168</v>
      </c>
      <c r="F4951" s="35">
        <v>18.95</v>
      </c>
      <c r="G4951" s="36">
        <v>0</v>
      </c>
      <c r="H4951" s="35">
        <v>18.95</v>
      </c>
      <c r="I4951" s="35">
        <v>9.98</v>
      </c>
      <c r="J4951">
        <v>19</v>
      </c>
      <c r="K4951">
        <v>3012</v>
      </c>
      <c r="L4951" s="37">
        <f t="shared" si="231"/>
        <v>360.05</v>
      </c>
      <c r="M4951" s="35">
        <f t="shared" si="232"/>
        <v>0</v>
      </c>
      <c r="N4951" s="35">
        <f t="shared" si="233"/>
        <v>170.42999999999998</v>
      </c>
    </row>
    <row r="4952" spans="1:14">
      <c r="A4952" s="33">
        <v>41450</v>
      </c>
      <c r="B4952" s="29">
        <v>3412</v>
      </c>
      <c r="C4952">
        <v>27</v>
      </c>
      <c r="D4952" s="34" t="s">
        <v>171</v>
      </c>
      <c r="E4952" s="34" t="s">
        <v>172</v>
      </c>
      <c r="F4952" s="35">
        <v>4.95</v>
      </c>
      <c r="G4952" s="36">
        <v>0</v>
      </c>
      <c r="H4952" s="35">
        <v>4.95</v>
      </c>
      <c r="I4952" s="35">
        <v>1.82</v>
      </c>
      <c r="J4952">
        <v>3</v>
      </c>
      <c r="K4952">
        <v>3012</v>
      </c>
      <c r="L4952" s="37">
        <f t="shared" si="231"/>
        <v>14.850000000000001</v>
      </c>
      <c r="M4952" s="35">
        <f t="shared" si="232"/>
        <v>0</v>
      </c>
      <c r="N4952" s="35">
        <f t="shared" si="233"/>
        <v>9.39</v>
      </c>
    </row>
    <row r="4953" spans="1:14">
      <c r="A4953" s="33">
        <v>41450</v>
      </c>
      <c r="B4953" s="29">
        <v>3413</v>
      </c>
      <c r="C4953">
        <v>29</v>
      </c>
      <c r="D4953" s="34" t="s">
        <v>173</v>
      </c>
      <c r="E4953" s="34" t="s">
        <v>172</v>
      </c>
      <c r="F4953" s="35">
        <v>40.950000000000003</v>
      </c>
      <c r="G4953" s="36">
        <v>0</v>
      </c>
      <c r="H4953" s="35">
        <v>40.950000000000003</v>
      </c>
      <c r="I4953" s="35">
        <v>15.51</v>
      </c>
      <c r="J4953">
        <v>6</v>
      </c>
      <c r="K4953">
        <v>3020</v>
      </c>
      <c r="L4953" s="37">
        <f t="shared" si="231"/>
        <v>245.70000000000002</v>
      </c>
      <c r="M4953" s="35">
        <f t="shared" si="232"/>
        <v>0</v>
      </c>
      <c r="N4953" s="35">
        <f t="shared" si="233"/>
        <v>152.64000000000004</v>
      </c>
    </row>
    <row r="4954" spans="1:14">
      <c r="A4954" s="33">
        <v>41450</v>
      </c>
      <c r="B4954" s="29">
        <v>3413</v>
      </c>
      <c r="C4954">
        <v>41</v>
      </c>
      <c r="D4954" s="34" t="s">
        <v>173</v>
      </c>
      <c r="E4954" s="34" t="s">
        <v>172</v>
      </c>
      <c r="F4954" s="35">
        <v>18.95</v>
      </c>
      <c r="G4954" s="36">
        <v>0</v>
      </c>
      <c r="H4954" s="35">
        <v>18.95</v>
      </c>
      <c r="I4954" s="35">
        <v>9.98</v>
      </c>
      <c r="J4954">
        <v>3</v>
      </c>
      <c r="K4954">
        <v>3020</v>
      </c>
      <c r="L4954" s="37">
        <f t="shared" si="231"/>
        <v>56.849999999999994</v>
      </c>
      <c r="M4954" s="35">
        <f t="shared" si="232"/>
        <v>0</v>
      </c>
      <c r="N4954" s="35">
        <f t="shared" si="233"/>
        <v>26.909999999999997</v>
      </c>
    </row>
    <row r="4955" spans="1:14">
      <c r="A4955" s="33">
        <v>41450</v>
      </c>
      <c r="B4955" s="29">
        <v>3413</v>
      </c>
      <c r="C4955">
        <v>10</v>
      </c>
      <c r="D4955" s="34" t="s">
        <v>173</v>
      </c>
      <c r="E4955" s="34" t="s">
        <v>172</v>
      </c>
      <c r="F4955" s="35">
        <v>34.950000000000003</v>
      </c>
      <c r="G4955" s="36">
        <v>0</v>
      </c>
      <c r="H4955" s="35">
        <v>34.950000000000003</v>
      </c>
      <c r="I4955" s="35">
        <v>22.13</v>
      </c>
      <c r="J4955">
        <v>13</v>
      </c>
      <c r="K4955">
        <v>3020</v>
      </c>
      <c r="L4955" s="37">
        <f t="shared" si="231"/>
        <v>454.35</v>
      </c>
      <c r="M4955" s="35">
        <f t="shared" si="232"/>
        <v>0</v>
      </c>
      <c r="N4955" s="35">
        <f t="shared" si="233"/>
        <v>166.66000000000005</v>
      </c>
    </row>
    <row r="4956" spans="1:14">
      <c r="A4956" s="33">
        <v>41450</v>
      </c>
      <c r="B4956" s="29">
        <v>3413</v>
      </c>
      <c r="C4956">
        <v>9</v>
      </c>
      <c r="D4956" s="34" t="s">
        <v>173</v>
      </c>
      <c r="E4956" s="34" t="s">
        <v>172</v>
      </c>
      <c r="F4956" s="35">
        <v>48.95</v>
      </c>
      <c r="G4956" s="36">
        <v>0</v>
      </c>
      <c r="H4956" s="35">
        <v>48.95</v>
      </c>
      <c r="I4956" s="35">
        <v>24.52</v>
      </c>
      <c r="J4956">
        <v>24</v>
      </c>
      <c r="K4956">
        <v>3020</v>
      </c>
      <c r="L4956" s="37">
        <f t="shared" si="231"/>
        <v>1174.8000000000002</v>
      </c>
      <c r="M4956" s="35">
        <f t="shared" si="232"/>
        <v>0</v>
      </c>
      <c r="N4956" s="35">
        <f t="shared" si="233"/>
        <v>586.32000000000005</v>
      </c>
    </row>
    <row r="4957" spans="1:14">
      <c r="A4957" s="33">
        <v>41450</v>
      </c>
      <c r="B4957" s="29">
        <v>3414</v>
      </c>
      <c r="C4957">
        <v>50</v>
      </c>
      <c r="D4957" s="34" t="s">
        <v>171</v>
      </c>
      <c r="E4957" s="34" t="s">
        <v>172</v>
      </c>
      <c r="F4957" s="35">
        <v>24.95</v>
      </c>
      <c r="G4957" s="36">
        <v>0</v>
      </c>
      <c r="H4957" s="35">
        <v>24.95</v>
      </c>
      <c r="I4957" s="35">
        <v>12.14</v>
      </c>
      <c r="J4957">
        <v>2</v>
      </c>
      <c r="K4957">
        <v>3026</v>
      </c>
      <c r="L4957" s="37">
        <f t="shared" si="231"/>
        <v>49.9</v>
      </c>
      <c r="M4957" s="35">
        <f t="shared" si="232"/>
        <v>0</v>
      </c>
      <c r="N4957" s="35">
        <f t="shared" si="233"/>
        <v>25.619999999999997</v>
      </c>
    </row>
    <row r="4958" spans="1:14">
      <c r="A4958" s="33">
        <v>41451</v>
      </c>
      <c r="B4958" s="29">
        <v>3415</v>
      </c>
      <c r="C4958">
        <v>4</v>
      </c>
      <c r="D4958" s="34" t="s">
        <v>167</v>
      </c>
      <c r="E4958" s="34" t="s">
        <v>172</v>
      </c>
      <c r="F4958" s="35">
        <v>73.95</v>
      </c>
      <c r="G4958" s="36">
        <v>0.1</v>
      </c>
      <c r="H4958" s="35">
        <v>66.56</v>
      </c>
      <c r="I4958" s="35">
        <v>38.86</v>
      </c>
      <c r="J4958">
        <v>1</v>
      </c>
      <c r="K4958">
        <v>3016</v>
      </c>
      <c r="L4958" s="37">
        <f t="shared" si="231"/>
        <v>66.56</v>
      </c>
      <c r="M4958" s="35">
        <f t="shared" si="232"/>
        <v>7.3900000000000006</v>
      </c>
      <c r="N4958" s="35">
        <f t="shared" si="233"/>
        <v>27.700000000000003</v>
      </c>
    </row>
    <row r="4959" spans="1:14">
      <c r="A4959" s="33">
        <v>41451</v>
      </c>
      <c r="B4959" s="29">
        <v>3415</v>
      </c>
      <c r="C4959">
        <v>43</v>
      </c>
      <c r="D4959" s="34" t="s">
        <v>167</v>
      </c>
      <c r="E4959" s="34" t="s">
        <v>172</v>
      </c>
      <c r="F4959" s="35">
        <v>11.95</v>
      </c>
      <c r="G4959" s="36">
        <v>0</v>
      </c>
      <c r="H4959" s="35">
        <v>11.95</v>
      </c>
      <c r="I4959" s="35">
        <v>3.32</v>
      </c>
      <c r="J4959">
        <v>3</v>
      </c>
      <c r="K4959">
        <v>3016</v>
      </c>
      <c r="L4959" s="37">
        <f t="shared" si="231"/>
        <v>35.849999999999994</v>
      </c>
      <c r="M4959" s="35">
        <f t="shared" si="232"/>
        <v>0</v>
      </c>
      <c r="N4959" s="35">
        <f t="shared" si="233"/>
        <v>25.889999999999997</v>
      </c>
    </row>
    <row r="4960" spans="1:14">
      <c r="A4960" s="33">
        <v>41451</v>
      </c>
      <c r="B4960" s="29">
        <v>3416</v>
      </c>
      <c r="C4960">
        <v>27</v>
      </c>
      <c r="D4960" s="34" t="s">
        <v>169</v>
      </c>
      <c r="E4960" s="34" t="s">
        <v>172</v>
      </c>
      <c r="F4960" s="35">
        <v>4.95</v>
      </c>
      <c r="G4960" s="36">
        <v>0</v>
      </c>
      <c r="H4960" s="35">
        <v>4.95</v>
      </c>
      <c r="I4960" s="35">
        <v>1.82</v>
      </c>
      <c r="J4960">
        <v>10</v>
      </c>
      <c r="K4960">
        <v>3028</v>
      </c>
      <c r="L4960" s="37">
        <f t="shared" si="231"/>
        <v>49.5</v>
      </c>
      <c r="M4960" s="35">
        <f t="shared" si="232"/>
        <v>0</v>
      </c>
      <c r="N4960" s="35">
        <f t="shared" si="233"/>
        <v>31.299999999999997</v>
      </c>
    </row>
    <row r="4961" spans="1:14">
      <c r="A4961" s="33">
        <v>41451</v>
      </c>
      <c r="B4961" s="29">
        <v>3417</v>
      </c>
      <c r="C4961">
        <v>26</v>
      </c>
      <c r="D4961" s="34" t="s">
        <v>167</v>
      </c>
      <c r="E4961" s="34" t="s">
        <v>172</v>
      </c>
      <c r="F4961" s="35">
        <v>0.95</v>
      </c>
      <c r="G4961" s="36">
        <v>0</v>
      </c>
      <c r="H4961" s="35">
        <v>0.95</v>
      </c>
      <c r="I4961" s="35">
        <v>0.42</v>
      </c>
      <c r="J4961">
        <v>14</v>
      </c>
      <c r="K4961">
        <v>3025</v>
      </c>
      <c r="L4961" s="37">
        <f t="shared" si="231"/>
        <v>13.299999999999999</v>
      </c>
      <c r="M4961" s="35">
        <f t="shared" si="232"/>
        <v>0</v>
      </c>
      <c r="N4961" s="35">
        <f t="shared" si="233"/>
        <v>7.42</v>
      </c>
    </row>
    <row r="4962" spans="1:14">
      <c r="A4962" s="33">
        <v>41451</v>
      </c>
      <c r="B4962" s="29">
        <v>3417</v>
      </c>
      <c r="C4962">
        <v>36</v>
      </c>
      <c r="D4962" s="34" t="s">
        <v>167</v>
      </c>
      <c r="E4962" s="34" t="s">
        <v>172</v>
      </c>
      <c r="F4962" s="35">
        <v>26.95</v>
      </c>
      <c r="G4962" s="36">
        <v>0.1</v>
      </c>
      <c r="H4962" s="35">
        <v>24.26</v>
      </c>
      <c r="I4962" s="35">
        <v>12.53</v>
      </c>
      <c r="J4962">
        <v>15</v>
      </c>
      <c r="K4962">
        <v>3025</v>
      </c>
      <c r="L4962" s="37">
        <f t="shared" si="231"/>
        <v>363.90000000000003</v>
      </c>
      <c r="M4962" s="35">
        <f t="shared" si="232"/>
        <v>2.6899999999999977</v>
      </c>
      <c r="N4962" s="35">
        <f t="shared" si="233"/>
        <v>175.95000000000005</v>
      </c>
    </row>
    <row r="4963" spans="1:14">
      <c r="A4963" s="33">
        <v>41451</v>
      </c>
      <c r="B4963" s="29">
        <v>3417</v>
      </c>
      <c r="C4963">
        <v>9</v>
      </c>
      <c r="D4963" s="34" t="s">
        <v>167</v>
      </c>
      <c r="E4963" s="34" t="s">
        <v>172</v>
      </c>
      <c r="F4963" s="35">
        <v>48.95</v>
      </c>
      <c r="G4963" s="36">
        <v>0.1</v>
      </c>
      <c r="H4963" s="35">
        <v>44.06</v>
      </c>
      <c r="I4963" s="35">
        <v>24.52</v>
      </c>
      <c r="J4963">
        <v>8</v>
      </c>
      <c r="K4963">
        <v>3025</v>
      </c>
      <c r="L4963" s="37">
        <f t="shared" si="231"/>
        <v>352.48</v>
      </c>
      <c r="M4963" s="35">
        <f t="shared" si="232"/>
        <v>4.8900000000000006</v>
      </c>
      <c r="N4963" s="35">
        <f t="shared" si="233"/>
        <v>156.32000000000002</v>
      </c>
    </row>
    <row r="4964" spans="1:14">
      <c r="A4964" s="33">
        <v>41451</v>
      </c>
      <c r="B4964" s="29">
        <v>3417</v>
      </c>
      <c r="C4964">
        <v>2</v>
      </c>
      <c r="D4964" s="34" t="s">
        <v>167</v>
      </c>
      <c r="E4964" s="34" t="s">
        <v>172</v>
      </c>
      <c r="F4964" s="35">
        <v>44.95</v>
      </c>
      <c r="G4964" s="36">
        <v>0</v>
      </c>
      <c r="H4964" s="35">
        <v>44.95</v>
      </c>
      <c r="I4964" s="35">
        <v>27.95</v>
      </c>
      <c r="J4964">
        <v>9</v>
      </c>
      <c r="K4964">
        <v>3025</v>
      </c>
      <c r="L4964" s="37">
        <f t="shared" si="231"/>
        <v>404.55</v>
      </c>
      <c r="M4964" s="35">
        <f t="shared" si="232"/>
        <v>0</v>
      </c>
      <c r="N4964" s="35">
        <f t="shared" si="233"/>
        <v>153.00000000000003</v>
      </c>
    </row>
    <row r="4965" spans="1:14">
      <c r="A4965" s="33">
        <v>41451</v>
      </c>
      <c r="B4965" s="29">
        <v>3418</v>
      </c>
      <c r="C4965">
        <v>34</v>
      </c>
      <c r="D4965" s="34" t="s">
        <v>169</v>
      </c>
      <c r="E4965" s="34" t="s">
        <v>172</v>
      </c>
      <c r="F4965" s="35">
        <v>37.950000000000003</v>
      </c>
      <c r="G4965" s="36">
        <v>0</v>
      </c>
      <c r="H4965" s="35">
        <v>37.950000000000003</v>
      </c>
      <c r="I4965" s="35">
        <v>15.35</v>
      </c>
      <c r="J4965">
        <v>5</v>
      </c>
      <c r="K4965">
        <v>3020</v>
      </c>
      <c r="L4965" s="37">
        <f t="shared" si="231"/>
        <v>189.75</v>
      </c>
      <c r="M4965" s="35">
        <f t="shared" si="232"/>
        <v>0</v>
      </c>
      <c r="N4965" s="35">
        <f t="shared" si="233"/>
        <v>113</v>
      </c>
    </row>
    <row r="4966" spans="1:14">
      <c r="A4966" s="33">
        <v>41451</v>
      </c>
      <c r="B4966" s="29">
        <v>3419</v>
      </c>
      <c r="C4966">
        <v>43</v>
      </c>
      <c r="D4966" s="34" t="s">
        <v>169</v>
      </c>
      <c r="E4966" s="34" t="s">
        <v>172</v>
      </c>
      <c r="F4966" s="35">
        <v>11.95</v>
      </c>
      <c r="G4966" s="36">
        <v>0</v>
      </c>
      <c r="H4966" s="35">
        <v>11.95</v>
      </c>
      <c r="I4966" s="35">
        <v>3.32</v>
      </c>
      <c r="J4966">
        <v>2</v>
      </c>
      <c r="K4966">
        <v>3017</v>
      </c>
      <c r="L4966" s="37">
        <f t="shared" si="231"/>
        <v>23.9</v>
      </c>
      <c r="M4966" s="35">
        <f t="shared" si="232"/>
        <v>0</v>
      </c>
      <c r="N4966" s="35">
        <f t="shared" si="233"/>
        <v>17.259999999999998</v>
      </c>
    </row>
    <row r="4967" spans="1:14">
      <c r="A4967" s="33">
        <v>41451</v>
      </c>
      <c r="B4967" s="29">
        <v>3419</v>
      </c>
      <c r="C4967">
        <v>43</v>
      </c>
      <c r="D4967" s="34" t="s">
        <v>169</v>
      </c>
      <c r="E4967" s="34" t="s">
        <v>172</v>
      </c>
      <c r="F4967" s="35">
        <v>11.95</v>
      </c>
      <c r="G4967" s="36">
        <v>0.1</v>
      </c>
      <c r="H4967" s="35">
        <v>10.76</v>
      </c>
      <c r="I4967" s="35">
        <v>3.32</v>
      </c>
      <c r="J4967">
        <v>6</v>
      </c>
      <c r="K4967">
        <v>3017</v>
      </c>
      <c r="L4967" s="37">
        <f t="shared" si="231"/>
        <v>64.56</v>
      </c>
      <c r="M4967" s="35">
        <f t="shared" si="232"/>
        <v>1.1899999999999995</v>
      </c>
      <c r="N4967" s="35">
        <f t="shared" si="233"/>
        <v>44.64</v>
      </c>
    </row>
    <row r="4968" spans="1:14">
      <c r="A4968" s="33">
        <v>41451</v>
      </c>
      <c r="B4968" s="29">
        <v>3419</v>
      </c>
      <c r="C4968">
        <v>16</v>
      </c>
      <c r="D4968" s="34" t="s">
        <v>169</v>
      </c>
      <c r="E4968" s="34" t="s">
        <v>172</v>
      </c>
      <c r="F4968" s="35">
        <v>27.95</v>
      </c>
      <c r="G4968" s="36">
        <v>0</v>
      </c>
      <c r="H4968" s="35">
        <v>27.95</v>
      </c>
      <c r="I4968" s="35">
        <v>15.85</v>
      </c>
      <c r="J4968">
        <v>2</v>
      </c>
      <c r="K4968">
        <v>3017</v>
      </c>
      <c r="L4968" s="37">
        <f t="shared" si="231"/>
        <v>55.9</v>
      </c>
      <c r="M4968" s="35">
        <f t="shared" si="232"/>
        <v>0</v>
      </c>
      <c r="N4968" s="35">
        <f t="shared" si="233"/>
        <v>24.2</v>
      </c>
    </row>
    <row r="4969" spans="1:14">
      <c r="A4969" s="33">
        <v>41452</v>
      </c>
      <c r="B4969" s="29">
        <v>3420</v>
      </c>
      <c r="C4969">
        <v>30</v>
      </c>
      <c r="D4969" s="34" t="s">
        <v>173</v>
      </c>
      <c r="E4969" s="34" t="s">
        <v>172</v>
      </c>
      <c r="F4969" s="35">
        <v>10.95</v>
      </c>
      <c r="G4969" s="36">
        <v>0</v>
      </c>
      <c r="H4969" s="35">
        <v>10.95</v>
      </c>
      <c r="I4969" s="35">
        <v>4.8</v>
      </c>
      <c r="J4969">
        <v>3</v>
      </c>
      <c r="K4969">
        <v>3032</v>
      </c>
      <c r="L4969" s="37">
        <f t="shared" si="231"/>
        <v>32.849999999999994</v>
      </c>
      <c r="M4969" s="35">
        <f t="shared" si="232"/>
        <v>0</v>
      </c>
      <c r="N4969" s="35">
        <f t="shared" si="233"/>
        <v>18.45</v>
      </c>
    </row>
    <row r="4970" spans="1:14">
      <c r="A4970" s="33">
        <v>41452</v>
      </c>
      <c r="B4970" s="29">
        <v>3420</v>
      </c>
      <c r="C4970">
        <v>41</v>
      </c>
      <c r="D4970" s="34" t="s">
        <v>173</v>
      </c>
      <c r="E4970" s="34" t="s">
        <v>172</v>
      </c>
      <c r="F4970" s="35">
        <v>18.95</v>
      </c>
      <c r="G4970" s="36">
        <v>0</v>
      </c>
      <c r="H4970" s="35">
        <v>18.95</v>
      </c>
      <c r="I4970" s="35">
        <v>9.98</v>
      </c>
      <c r="J4970">
        <v>21</v>
      </c>
      <c r="K4970">
        <v>3032</v>
      </c>
      <c r="L4970" s="37">
        <f t="shared" si="231"/>
        <v>397.95</v>
      </c>
      <c r="M4970" s="35">
        <f t="shared" si="232"/>
        <v>0</v>
      </c>
      <c r="N4970" s="35">
        <f t="shared" si="233"/>
        <v>188.36999999999998</v>
      </c>
    </row>
    <row r="4971" spans="1:14">
      <c r="A4971" s="33">
        <v>41452</v>
      </c>
      <c r="B4971" s="29">
        <v>3420</v>
      </c>
      <c r="C4971">
        <v>37</v>
      </c>
      <c r="D4971" s="34" t="s">
        <v>173</v>
      </c>
      <c r="E4971" s="34" t="s">
        <v>172</v>
      </c>
      <c r="F4971" s="35">
        <v>24.95</v>
      </c>
      <c r="G4971" s="36">
        <v>0</v>
      </c>
      <c r="H4971" s="35">
        <v>24.95</v>
      </c>
      <c r="I4971" s="35">
        <v>9.3800000000000008</v>
      </c>
      <c r="J4971">
        <v>12</v>
      </c>
      <c r="K4971">
        <v>3032</v>
      </c>
      <c r="L4971" s="37">
        <f t="shared" si="231"/>
        <v>299.39999999999998</v>
      </c>
      <c r="M4971" s="35">
        <f t="shared" si="232"/>
        <v>0</v>
      </c>
      <c r="N4971" s="35">
        <f t="shared" si="233"/>
        <v>186.83999999999997</v>
      </c>
    </row>
    <row r="4972" spans="1:14">
      <c r="A4972" s="33">
        <v>41452</v>
      </c>
      <c r="B4972" s="29">
        <v>3421</v>
      </c>
      <c r="C4972">
        <v>15</v>
      </c>
      <c r="D4972" s="34" t="s">
        <v>173</v>
      </c>
      <c r="E4972" s="34" t="s">
        <v>172</v>
      </c>
      <c r="F4972" s="35">
        <v>28.95</v>
      </c>
      <c r="G4972" s="36">
        <v>0.1</v>
      </c>
      <c r="H4972" s="35">
        <v>26.06</v>
      </c>
      <c r="I4972" s="35">
        <v>17.53</v>
      </c>
      <c r="J4972">
        <v>3</v>
      </c>
      <c r="K4972">
        <v>3013</v>
      </c>
      <c r="L4972" s="37">
        <f t="shared" si="231"/>
        <v>78.179999999999993</v>
      </c>
      <c r="M4972" s="35">
        <f t="shared" si="232"/>
        <v>2.8900000000000006</v>
      </c>
      <c r="N4972" s="35">
        <f t="shared" si="233"/>
        <v>25.589999999999993</v>
      </c>
    </row>
    <row r="4973" spans="1:14">
      <c r="A4973" s="33">
        <v>41452</v>
      </c>
      <c r="B4973" s="29">
        <v>3421</v>
      </c>
      <c r="C4973">
        <v>42</v>
      </c>
      <c r="D4973" s="34" t="s">
        <v>173</v>
      </c>
      <c r="E4973" s="34" t="s">
        <v>172</v>
      </c>
      <c r="F4973" s="35">
        <v>35.950000000000003</v>
      </c>
      <c r="G4973" s="36">
        <v>0</v>
      </c>
      <c r="H4973" s="35">
        <v>35.950000000000003</v>
      </c>
      <c r="I4973" s="35">
        <v>20.25</v>
      </c>
      <c r="J4973">
        <v>2</v>
      </c>
      <c r="K4973">
        <v>3013</v>
      </c>
      <c r="L4973" s="37">
        <f t="shared" si="231"/>
        <v>71.900000000000006</v>
      </c>
      <c r="M4973" s="35">
        <f t="shared" si="232"/>
        <v>0</v>
      </c>
      <c r="N4973" s="35">
        <f t="shared" si="233"/>
        <v>31.400000000000006</v>
      </c>
    </row>
    <row r="4974" spans="1:14">
      <c r="A4974" s="33">
        <v>41452</v>
      </c>
      <c r="B4974" s="29">
        <v>3422</v>
      </c>
      <c r="C4974">
        <v>2</v>
      </c>
      <c r="D4974" s="34" t="s">
        <v>170</v>
      </c>
      <c r="E4974" s="34" t="s">
        <v>172</v>
      </c>
      <c r="F4974" s="35">
        <v>44.95</v>
      </c>
      <c r="G4974" s="36">
        <v>0</v>
      </c>
      <c r="H4974" s="35">
        <v>44.95</v>
      </c>
      <c r="I4974" s="35">
        <v>27.95</v>
      </c>
      <c r="J4974">
        <v>4</v>
      </c>
      <c r="K4974">
        <v>3029</v>
      </c>
      <c r="L4974" s="37">
        <f t="shared" si="231"/>
        <v>179.8</v>
      </c>
      <c r="M4974" s="35">
        <f t="shared" si="232"/>
        <v>0</v>
      </c>
      <c r="N4974" s="35">
        <f t="shared" si="233"/>
        <v>68.000000000000014</v>
      </c>
    </row>
    <row r="4975" spans="1:14">
      <c r="A4975" s="33">
        <v>41452</v>
      </c>
      <c r="B4975" s="29">
        <v>3423</v>
      </c>
      <c r="C4975">
        <v>28</v>
      </c>
      <c r="D4975" s="34" t="s">
        <v>170</v>
      </c>
      <c r="E4975" s="34" t="s">
        <v>172</v>
      </c>
      <c r="F4975" s="35">
        <v>0.95</v>
      </c>
      <c r="G4975" s="36">
        <v>0</v>
      </c>
      <c r="H4975" s="35">
        <v>0.95</v>
      </c>
      <c r="I4975" s="35">
        <v>0.5</v>
      </c>
      <c r="J4975">
        <v>4</v>
      </c>
      <c r="K4975">
        <v>3013</v>
      </c>
      <c r="L4975" s="37">
        <f t="shared" si="231"/>
        <v>3.8</v>
      </c>
      <c r="M4975" s="35">
        <f t="shared" si="232"/>
        <v>0</v>
      </c>
      <c r="N4975" s="35">
        <f t="shared" si="233"/>
        <v>1.7999999999999998</v>
      </c>
    </row>
    <row r="4976" spans="1:14">
      <c r="A4976" s="33">
        <v>41452</v>
      </c>
      <c r="B4976" s="29">
        <v>3424</v>
      </c>
      <c r="C4976">
        <v>34</v>
      </c>
      <c r="D4976" s="34" t="s">
        <v>173</v>
      </c>
      <c r="E4976" s="34" t="s">
        <v>172</v>
      </c>
      <c r="F4976" s="35">
        <v>37.950000000000003</v>
      </c>
      <c r="G4976" s="36">
        <v>0</v>
      </c>
      <c r="H4976" s="35">
        <v>37.950000000000003</v>
      </c>
      <c r="I4976" s="35">
        <v>15.35</v>
      </c>
      <c r="J4976">
        <v>12</v>
      </c>
      <c r="K4976">
        <v>3023</v>
      </c>
      <c r="L4976" s="37">
        <f t="shared" si="231"/>
        <v>455.40000000000003</v>
      </c>
      <c r="M4976" s="35">
        <f t="shared" si="232"/>
        <v>0</v>
      </c>
      <c r="N4976" s="35">
        <f t="shared" si="233"/>
        <v>271.20000000000005</v>
      </c>
    </row>
    <row r="4977" spans="1:14">
      <c r="A4977" s="33">
        <v>41452</v>
      </c>
      <c r="B4977" s="29">
        <v>3425</v>
      </c>
      <c r="C4977">
        <v>47</v>
      </c>
      <c r="D4977" s="34" t="s">
        <v>170</v>
      </c>
      <c r="E4977" s="34" t="s">
        <v>172</v>
      </c>
      <c r="F4977" s="35">
        <v>28.95</v>
      </c>
      <c r="G4977" s="36">
        <v>0.2</v>
      </c>
      <c r="H4977" s="35">
        <v>23.16</v>
      </c>
      <c r="I4977" s="35">
        <v>8.86</v>
      </c>
      <c r="J4977">
        <v>6</v>
      </c>
      <c r="K4977">
        <v>3024</v>
      </c>
      <c r="L4977" s="37">
        <f t="shared" si="231"/>
        <v>138.96</v>
      </c>
      <c r="M4977" s="35">
        <f t="shared" si="232"/>
        <v>5.7899999999999991</v>
      </c>
      <c r="N4977" s="35">
        <f t="shared" si="233"/>
        <v>85.800000000000011</v>
      </c>
    </row>
    <row r="4978" spans="1:14">
      <c r="A4978" s="33">
        <v>41452</v>
      </c>
      <c r="B4978" s="29">
        <v>3426</v>
      </c>
      <c r="C4978">
        <v>15</v>
      </c>
      <c r="D4978" s="34" t="s">
        <v>173</v>
      </c>
      <c r="E4978" s="34" t="s">
        <v>172</v>
      </c>
      <c r="F4978" s="35">
        <v>28.95</v>
      </c>
      <c r="G4978" s="36">
        <v>0</v>
      </c>
      <c r="H4978" s="35">
        <v>28.95</v>
      </c>
      <c r="I4978" s="35">
        <v>17.53</v>
      </c>
      <c r="J4978">
        <v>38</v>
      </c>
      <c r="K4978">
        <v>3020</v>
      </c>
      <c r="L4978" s="37">
        <f t="shared" si="231"/>
        <v>1100.0999999999999</v>
      </c>
      <c r="M4978" s="35">
        <f t="shared" si="232"/>
        <v>0</v>
      </c>
      <c r="N4978" s="35">
        <f t="shared" si="233"/>
        <v>433.95999999999992</v>
      </c>
    </row>
    <row r="4979" spans="1:14">
      <c r="A4979" s="33">
        <v>41452</v>
      </c>
      <c r="B4979" s="29">
        <v>3426</v>
      </c>
      <c r="C4979">
        <v>49</v>
      </c>
      <c r="D4979" s="34" t="s">
        <v>173</v>
      </c>
      <c r="E4979" s="34" t="s">
        <v>172</v>
      </c>
      <c r="F4979" s="35">
        <v>63.95</v>
      </c>
      <c r="G4979" s="36">
        <v>0</v>
      </c>
      <c r="H4979" s="35">
        <v>63.95</v>
      </c>
      <c r="I4979" s="35">
        <v>27.1</v>
      </c>
      <c r="J4979">
        <v>3</v>
      </c>
      <c r="K4979">
        <v>3020</v>
      </c>
      <c r="L4979" s="37">
        <f t="shared" si="231"/>
        <v>191.85000000000002</v>
      </c>
      <c r="M4979" s="35">
        <f t="shared" si="232"/>
        <v>0</v>
      </c>
      <c r="N4979" s="35">
        <f t="shared" si="233"/>
        <v>110.55000000000001</v>
      </c>
    </row>
    <row r="4980" spans="1:14">
      <c r="A4980" s="33">
        <v>41452</v>
      </c>
      <c r="B4980" s="29">
        <v>3427</v>
      </c>
      <c r="C4980">
        <v>47</v>
      </c>
      <c r="D4980" s="34" t="s">
        <v>170</v>
      </c>
      <c r="E4980" s="34" t="s">
        <v>172</v>
      </c>
      <c r="F4980" s="35">
        <v>28.95</v>
      </c>
      <c r="G4980" s="36">
        <v>0</v>
      </c>
      <c r="H4980" s="35">
        <v>28.95</v>
      </c>
      <c r="I4980" s="35">
        <v>8.86</v>
      </c>
      <c r="J4980">
        <v>5</v>
      </c>
      <c r="K4980">
        <v>3023</v>
      </c>
      <c r="L4980" s="37">
        <f t="shared" si="231"/>
        <v>144.75</v>
      </c>
      <c r="M4980" s="35">
        <f t="shared" si="232"/>
        <v>0</v>
      </c>
      <c r="N4980" s="35">
        <f t="shared" si="233"/>
        <v>100.45</v>
      </c>
    </row>
    <row r="4981" spans="1:14">
      <c r="A4981" s="33">
        <v>41452</v>
      </c>
      <c r="B4981" s="29">
        <v>3428</v>
      </c>
      <c r="C4981">
        <v>49</v>
      </c>
      <c r="D4981" s="34" t="s">
        <v>173</v>
      </c>
      <c r="E4981" s="34" t="s">
        <v>172</v>
      </c>
      <c r="F4981" s="35">
        <v>63.95</v>
      </c>
      <c r="G4981" s="36">
        <v>0</v>
      </c>
      <c r="H4981" s="35">
        <v>63.95</v>
      </c>
      <c r="I4981" s="35">
        <v>27.1</v>
      </c>
      <c r="J4981">
        <v>1</v>
      </c>
      <c r="K4981">
        <v>3015</v>
      </c>
      <c r="L4981" s="37">
        <f t="shared" si="231"/>
        <v>63.95</v>
      </c>
      <c r="M4981" s="35">
        <f t="shared" si="232"/>
        <v>0</v>
      </c>
      <c r="N4981" s="35">
        <f t="shared" si="233"/>
        <v>36.85</v>
      </c>
    </row>
    <row r="4982" spans="1:14">
      <c r="A4982" s="33">
        <v>41452</v>
      </c>
      <c r="B4982" s="29">
        <v>3429</v>
      </c>
      <c r="C4982">
        <v>8</v>
      </c>
      <c r="D4982" s="34" t="s">
        <v>173</v>
      </c>
      <c r="E4982" s="34" t="s">
        <v>172</v>
      </c>
      <c r="F4982" s="35">
        <v>7.95</v>
      </c>
      <c r="G4982" s="36">
        <v>0</v>
      </c>
      <c r="H4982" s="35">
        <v>7.95</v>
      </c>
      <c r="I4982" s="35">
        <v>4.53</v>
      </c>
      <c r="J4982">
        <v>19</v>
      </c>
      <c r="K4982">
        <v>3029</v>
      </c>
      <c r="L4982" s="37">
        <f t="shared" si="231"/>
        <v>151.05000000000001</v>
      </c>
      <c r="M4982" s="35">
        <f t="shared" si="232"/>
        <v>0</v>
      </c>
      <c r="N4982" s="35">
        <f t="shared" si="233"/>
        <v>64.98</v>
      </c>
    </row>
    <row r="4983" spans="1:14">
      <c r="A4983" s="33">
        <v>41452</v>
      </c>
      <c r="B4983" s="29">
        <v>3429</v>
      </c>
      <c r="C4983">
        <v>34</v>
      </c>
      <c r="D4983" s="34" t="s">
        <v>173</v>
      </c>
      <c r="E4983" s="34" t="s">
        <v>172</v>
      </c>
      <c r="F4983" s="35">
        <v>37.950000000000003</v>
      </c>
      <c r="G4983" s="36">
        <v>0</v>
      </c>
      <c r="H4983" s="35">
        <v>37.950000000000003</v>
      </c>
      <c r="I4983" s="35">
        <v>15.35</v>
      </c>
      <c r="J4983">
        <v>3</v>
      </c>
      <c r="K4983">
        <v>3029</v>
      </c>
      <c r="L4983" s="37">
        <f t="shared" si="231"/>
        <v>113.85000000000001</v>
      </c>
      <c r="M4983" s="35">
        <f t="shared" si="232"/>
        <v>0</v>
      </c>
      <c r="N4983" s="35">
        <f t="shared" si="233"/>
        <v>67.800000000000011</v>
      </c>
    </row>
    <row r="4984" spans="1:14">
      <c r="A4984" s="33">
        <v>41452</v>
      </c>
      <c r="B4984" s="29">
        <v>3430</v>
      </c>
      <c r="C4984">
        <v>38</v>
      </c>
      <c r="D4984" s="34" t="s">
        <v>170</v>
      </c>
      <c r="E4984" s="34" t="s">
        <v>172</v>
      </c>
      <c r="F4984" s="35">
        <v>24.95</v>
      </c>
      <c r="G4984" s="36">
        <v>0</v>
      </c>
      <c r="H4984" s="35">
        <v>24.95</v>
      </c>
      <c r="I4984" s="35">
        <v>11.48</v>
      </c>
      <c r="J4984">
        <v>5</v>
      </c>
      <c r="K4984">
        <v>3022</v>
      </c>
      <c r="L4984" s="37">
        <f t="shared" si="231"/>
        <v>124.75</v>
      </c>
      <c r="M4984" s="35">
        <f t="shared" si="232"/>
        <v>0</v>
      </c>
      <c r="N4984" s="35">
        <f t="shared" si="233"/>
        <v>67.349999999999994</v>
      </c>
    </row>
    <row r="4985" spans="1:14">
      <c r="A4985" s="33">
        <v>41452</v>
      </c>
      <c r="B4985" s="29">
        <v>3431</v>
      </c>
      <c r="C4985">
        <v>23</v>
      </c>
      <c r="D4985" s="34" t="s">
        <v>173</v>
      </c>
      <c r="E4985" s="34" t="s">
        <v>172</v>
      </c>
      <c r="F4985" s="35">
        <v>2.95</v>
      </c>
      <c r="G4985" s="36">
        <v>0</v>
      </c>
      <c r="H4985" s="35">
        <v>2.95</v>
      </c>
      <c r="I4985" s="35">
        <v>1.68</v>
      </c>
      <c r="J4985">
        <v>10</v>
      </c>
      <c r="K4985">
        <v>3025</v>
      </c>
      <c r="L4985" s="37">
        <f t="shared" si="231"/>
        <v>29.5</v>
      </c>
      <c r="M4985" s="35">
        <f t="shared" si="232"/>
        <v>0</v>
      </c>
      <c r="N4985" s="35">
        <f t="shared" si="233"/>
        <v>12.700000000000003</v>
      </c>
    </row>
    <row r="4986" spans="1:14">
      <c r="A4986" s="33">
        <v>41452</v>
      </c>
      <c r="B4986" s="29">
        <v>3431</v>
      </c>
      <c r="C4986">
        <v>41</v>
      </c>
      <c r="D4986" s="34" t="s">
        <v>173</v>
      </c>
      <c r="E4986" s="34" t="s">
        <v>172</v>
      </c>
      <c r="F4986" s="35">
        <v>18.95</v>
      </c>
      <c r="G4986" s="36">
        <v>0</v>
      </c>
      <c r="H4986" s="35">
        <v>18.95</v>
      </c>
      <c r="I4986" s="35">
        <v>9.98</v>
      </c>
      <c r="J4986">
        <v>13</v>
      </c>
      <c r="K4986">
        <v>3025</v>
      </c>
      <c r="L4986" s="37">
        <f t="shared" si="231"/>
        <v>246.35</v>
      </c>
      <c r="M4986" s="35">
        <f t="shared" si="232"/>
        <v>0</v>
      </c>
      <c r="N4986" s="35">
        <f t="shared" si="233"/>
        <v>116.60999999999999</v>
      </c>
    </row>
    <row r="4987" spans="1:14">
      <c r="A4987" s="33">
        <v>41452</v>
      </c>
      <c r="B4987" s="29">
        <v>3432</v>
      </c>
      <c r="C4987">
        <v>14</v>
      </c>
      <c r="D4987" s="34" t="s">
        <v>173</v>
      </c>
      <c r="E4987" s="34" t="s">
        <v>172</v>
      </c>
      <c r="F4987" s="35">
        <v>31.95</v>
      </c>
      <c r="G4987" s="36">
        <v>0.1</v>
      </c>
      <c r="H4987" s="35">
        <v>28.76</v>
      </c>
      <c r="I4987" s="35">
        <v>17.38</v>
      </c>
      <c r="J4987">
        <v>2</v>
      </c>
      <c r="K4987">
        <v>3021</v>
      </c>
      <c r="L4987" s="37">
        <f t="shared" si="231"/>
        <v>57.52</v>
      </c>
      <c r="M4987" s="35">
        <f t="shared" si="232"/>
        <v>3.1899999999999977</v>
      </c>
      <c r="N4987" s="35">
        <f t="shared" si="233"/>
        <v>22.760000000000005</v>
      </c>
    </row>
    <row r="4988" spans="1:14">
      <c r="A4988" s="33">
        <v>41452</v>
      </c>
      <c r="B4988" s="29">
        <v>3433</v>
      </c>
      <c r="C4988">
        <v>11</v>
      </c>
      <c r="D4988" s="34" t="s">
        <v>173</v>
      </c>
      <c r="E4988" s="34" t="s">
        <v>172</v>
      </c>
      <c r="F4988" s="35">
        <v>65.95</v>
      </c>
      <c r="G4988" s="36">
        <v>0</v>
      </c>
      <c r="H4988" s="35">
        <v>65.95</v>
      </c>
      <c r="I4988" s="35">
        <v>37.97</v>
      </c>
      <c r="J4988">
        <v>24</v>
      </c>
      <c r="K4988">
        <v>3019</v>
      </c>
      <c r="L4988" s="37">
        <f t="shared" si="231"/>
        <v>1582.8000000000002</v>
      </c>
      <c r="M4988" s="35">
        <f t="shared" si="232"/>
        <v>0</v>
      </c>
      <c r="N4988" s="35">
        <f t="shared" si="233"/>
        <v>671.5200000000001</v>
      </c>
    </row>
    <row r="4989" spans="1:14">
      <c r="A4989" s="33">
        <v>41452</v>
      </c>
      <c r="B4989" s="29">
        <v>3433</v>
      </c>
      <c r="C4989">
        <v>42</v>
      </c>
      <c r="D4989" s="34" t="s">
        <v>173</v>
      </c>
      <c r="E4989" s="34" t="s">
        <v>172</v>
      </c>
      <c r="F4989" s="35">
        <v>35.950000000000003</v>
      </c>
      <c r="G4989" s="36">
        <v>0</v>
      </c>
      <c r="H4989" s="35">
        <v>35.950000000000003</v>
      </c>
      <c r="I4989" s="35">
        <v>20.25</v>
      </c>
      <c r="J4989">
        <v>1</v>
      </c>
      <c r="K4989">
        <v>3019</v>
      </c>
      <c r="L4989" s="37">
        <f t="shared" si="231"/>
        <v>35.950000000000003</v>
      </c>
      <c r="M4989" s="35">
        <f t="shared" si="232"/>
        <v>0</v>
      </c>
      <c r="N4989" s="35">
        <f t="shared" si="233"/>
        <v>15.700000000000003</v>
      </c>
    </row>
    <row r="4990" spans="1:14">
      <c r="A4990" s="33">
        <v>41452</v>
      </c>
      <c r="B4990" s="29">
        <v>3434</v>
      </c>
      <c r="C4990">
        <v>32</v>
      </c>
      <c r="D4990" s="34" t="s">
        <v>173</v>
      </c>
      <c r="E4990" s="34" t="s">
        <v>172</v>
      </c>
      <c r="F4990" s="35">
        <v>22.95</v>
      </c>
      <c r="G4990" s="36">
        <v>0</v>
      </c>
      <c r="H4990" s="35">
        <v>22.95</v>
      </c>
      <c r="I4990" s="35">
        <v>11.78</v>
      </c>
      <c r="J4990">
        <v>12</v>
      </c>
      <c r="K4990">
        <v>3025</v>
      </c>
      <c r="L4990" s="37">
        <f t="shared" si="231"/>
        <v>275.39999999999998</v>
      </c>
      <c r="M4990" s="35">
        <f t="shared" si="232"/>
        <v>0</v>
      </c>
      <c r="N4990" s="35">
        <f t="shared" si="233"/>
        <v>134.04</v>
      </c>
    </row>
    <row r="4991" spans="1:14">
      <c r="A4991" s="33">
        <v>41452</v>
      </c>
      <c r="B4991" s="29">
        <v>3434</v>
      </c>
      <c r="C4991">
        <v>30</v>
      </c>
      <c r="D4991" s="34" t="s">
        <v>173</v>
      </c>
      <c r="E4991" s="34" t="s">
        <v>172</v>
      </c>
      <c r="F4991" s="35">
        <v>10.95</v>
      </c>
      <c r="G4991" s="36">
        <v>0</v>
      </c>
      <c r="H4991" s="35">
        <v>10.95</v>
      </c>
      <c r="I4991" s="35">
        <v>4.8</v>
      </c>
      <c r="J4991">
        <v>23</v>
      </c>
      <c r="K4991">
        <v>3025</v>
      </c>
      <c r="L4991" s="37">
        <f t="shared" si="231"/>
        <v>251.85</v>
      </c>
      <c r="M4991" s="35">
        <f t="shared" si="232"/>
        <v>0</v>
      </c>
      <c r="N4991" s="35">
        <f t="shared" si="233"/>
        <v>141.44999999999999</v>
      </c>
    </row>
    <row r="4992" spans="1:14">
      <c r="A4992" s="33">
        <v>41452</v>
      </c>
      <c r="B4992" s="29">
        <v>3434</v>
      </c>
      <c r="C4992">
        <v>41</v>
      </c>
      <c r="D4992" s="34" t="s">
        <v>173</v>
      </c>
      <c r="E4992" s="34" t="s">
        <v>172</v>
      </c>
      <c r="F4992" s="35">
        <v>18.95</v>
      </c>
      <c r="G4992" s="36">
        <v>0.1</v>
      </c>
      <c r="H4992" s="35">
        <v>17.059999999999999</v>
      </c>
      <c r="I4992" s="35">
        <v>9.98</v>
      </c>
      <c r="J4992">
        <v>28</v>
      </c>
      <c r="K4992">
        <v>3025</v>
      </c>
      <c r="L4992" s="37">
        <f t="shared" si="231"/>
        <v>477.67999999999995</v>
      </c>
      <c r="M4992" s="35">
        <f t="shared" si="232"/>
        <v>1.8900000000000006</v>
      </c>
      <c r="N4992" s="35">
        <f t="shared" si="233"/>
        <v>198.23999999999995</v>
      </c>
    </row>
    <row r="4993" spans="1:14">
      <c r="A4993" s="33">
        <v>41452</v>
      </c>
      <c r="B4993" s="29">
        <v>3434</v>
      </c>
      <c r="C4993">
        <v>1</v>
      </c>
      <c r="D4993" s="34" t="s">
        <v>173</v>
      </c>
      <c r="E4993" s="34" t="s">
        <v>172</v>
      </c>
      <c r="F4993" s="35">
        <v>43.95</v>
      </c>
      <c r="G4993" s="36">
        <v>0</v>
      </c>
      <c r="H4993" s="35">
        <v>43.95</v>
      </c>
      <c r="I4993" s="35">
        <v>25.6</v>
      </c>
      <c r="J4993">
        <v>13</v>
      </c>
      <c r="K4993">
        <v>3025</v>
      </c>
      <c r="L4993" s="37">
        <f t="shared" si="231"/>
        <v>571.35</v>
      </c>
      <c r="M4993" s="35">
        <f t="shared" si="232"/>
        <v>0</v>
      </c>
      <c r="N4993" s="35">
        <f t="shared" si="233"/>
        <v>238.55</v>
      </c>
    </row>
    <row r="4994" spans="1:14">
      <c r="A4994" s="33">
        <v>41452</v>
      </c>
      <c r="B4994" s="29">
        <v>3434</v>
      </c>
      <c r="C4994">
        <v>20</v>
      </c>
      <c r="D4994" s="34" t="s">
        <v>173</v>
      </c>
      <c r="E4994" s="34" t="s">
        <v>172</v>
      </c>
      <c r="F4994" s="35">
        <v>16.95</v>
      </c>
      <c r="G4994" s="36">
        <v>0.1</v>
      </c>
      <c r="H4994" s="35">
        <v>15.26</v>
      </c>
      <c r="I4994" s="35">
        <v>6.76</v>
      </c>
      <c r="J4994">
        <v>30</v>
      </c>
      <c r="K4994">
        <v>3025</v>
      </c>
      <c r="L4994" s="37">
        <f t="shared" si="231"/>
        <v>457.8</v>
      </c>
      <c r="M4994" s="35">
        <f t="shared" si="232"/>
        <v>1.6899999999999995</v>
      </c>
      <c r="N4994" s="35">
        <f t="shared" si="233"/>
        <v>255</v>
      </c>
    </row>
    <row r="4995" spans="1:14">
      <c r="A4995" s="33">
        <v>41452</v>
      </c>
      <c r="B4995" s="29">
        <v>3434</v>
      </c>
      <c r="C4995">
        <v>14</v>
      </c>
      <c r="D4995" s="34" t="s">
        <v>173</v>
      </c>
      <c r="E4995" s="34" t="s">
        <v>172</v>
      </c>
      <c r="F4995" s="35">
        <v>31.95</v>
      </c>
      <c r="G4995" s="36">
        <v>0</v>
      </c>
      <c r="H4995" s="35">
        <v>31.95</v>
      </c>
      <c r="I4995" s="35">
        <v>17.38</v>
      </c>
      <c r="J4995">
        <v>3</v>
      </c>
      <c r="K4995">
        <v>3025</v>
      </c>
      <c r="L4995" s="37">
        <f t="shared" ref="L4995:L5058" si="234">H4995*J4995</f>
        <v>95.85</v>
      </c>
      <c r="M4995" s="35">
        <f t="shared" ref="M4995:M5058" si="235">F4995-H4995</f>
        <v>0</v>
      </c>
      <c r="N4995" s="35">
        <f t="shared" ref="N4995:N5058" si="236">(H4995-I4995)*J4995</f>
        <v>43.71</v>
      </c>
    </row>
    <row r="4996" spans="1:14">
      <c r="A4996" s="33">
        <v>41452</v>
      </c>
      <c r="B4996" s="29">
        <v>3434</v>
      </c>
      <c r="C4996">
        <v>34</v>
      </c>
      <c r="D4996" s="34" t="s">
        <v>173</v>
      </c>
      <c r="E4996" s="34" t="s">
        <v>172</v>
      </c>
      <c r="F4996" s="35">
        <v>37.950000000000003</v>
      </c>
      <c r="G4996" s="36">
        <v>0.2</v>
      </c>
      <c r="H4996" s="35">
        <v>30.36</v>
      </c>
      <c r="I4996" s="35">
        <v>15.35</v>
      </c>
      <c r="J4996">
        <v>11</v>
      </c>
      <c r="K4996">
        <v>3025</v>
      </c>
      <c r="L4996" s="37">
        <f t="shared" si="234"/>
        <v>333.96</v>
      </c>
      <c r="M4996" s="35">
        <f t="shared" si="235"/>
        <v>7.5900000000000034</v>
      </c>
      <c r="N4996" s="35">
        <f t="shared" si="236"/>
        <v>165.10999999999999</v>
      </c>
    </row>
    <row r="4997" spans="1:14">
      <c r="A4997" s="33">
        <v>41452</v>
      </c>
      <c r="B4997" s="29">
        <v>3435</v>
      </c>
      <c r="C4997">
        <v>18</v>
      </c>
      <c r="D4997" s="34" t="s">
        <v>170</v>
      </c>
      <c r="E4997" s="34" t="s">
        <v>172</v>
      </c>
      <c r="F4997" s="35">
        <v>54.95</v>
      </c>
      <c r="G4997" s="36">
        <v>0</v>
      </c>
      <c r="H4997" s="35">
        <v>54.95</v>
      </c>
      <c r="I4997" s="35">
        <v>26.65</v>
      </c>
      <c r="J4997">
        <v>19</v>
      </c>
      <c r="K4997">
        <v>3013</v>
      </c>
      <c r="L4997" s="37">
        <f t="shared" si="234"/>
        <v>1044.05</v>
      </c>
      <c r="M4997" s="35">
        <f t="shared" si="235"/>
        <v>0</v>
      </c>
      <c r="N4997" s="35">
        <f t="shared" si="236"/>
        <v>537.70000000000005</v>
      </c>
    </row>
    <row r="4998" spans="1:14">
      <c r="A4998" s="33">
        <v>41452</v>
      </c>
      <c r="B4998" s="29">
        <v>3436</v>
      </c>
      <c r="C4998">
        <v>28</v>
      </c>
      <c r="D4998" s="34" t="s">
        <v>173</v>
      </c>
      <c r="E4998" s="34" t="s">
        <v>172</v>
      </c>
      <c r="F4998" s="35">
        <v>0.95</v>
      </c>
      <c r="G4998" s="36">
        <v>0</v>
      </c>
      <c r="H4998" s="35">
        <v>0.95</v>
      </c>
      <c r="I4998" s="35">
        <v>0.5</v>
      </c>
      <c r="J4998">
        <v>2</v>
      </c>
      <c r="K4998">
        <v>3029</v>
      </c>
      <c r="L4998" s="37">
        <f t="shared" si="234"/>
        <v>1.9</v>
      </c>
      <c r="M4998" s="35">
        <f t="shared" si="235"/>
        <v>0</v>
      </c>
      <c r="N4998" s="35">
        <f t="shared" si="236"/>
        <v>0.89999999999999991</v>
      </c>
    </row>
    <row r="4999" spans="1:14">
      <c r="A4999" s="33">
        <v>41452</v>
      </c>
      <c r="B4999" s="29">
        <v>3436</v>
      </c>
      <c r="C4999">
        <v>50</v>
      </c>
      <c r="D4999" s="34" t="s">
        <v>173</v>
      </c>
      <c r="E4999" s="34" t="s">
        <v>172</v>
      </c>
      <c r="F4999" s="35">
        <v>24.95</v>
      </c>
      <c r="G4999" s="36">
        <v>0</v>
      </c>
      <c r="H4999" s="35">
        <v>24.95</v>
      </c>
      <c r="I4999" s="35">
        <v>12.14</v>
      </c>
      <c r="J4999">
        <v>2</v>
      </c>
      <c r="K4999">
        <v>3029</v>
      </c>
      <c r="L4999" s="37">
        <f t="shared" si="234"/>
        <v>49.9</v>
      </c>
      <c r="M4999" s="35">
        <f t="shared" si="235"/>
        <v>0</v>
      </c>
      <c r="N4999" s="35">
        <f t="shared" si="236"/>
        <v>25.619999999999997</v>
      </c>
    </row>
    <row r="5000" spans="1:14">
      <c r="A5000" s="33">
        <v>41452</v>
      </c>
      <c r="B5000" s="29">
        <v>3437</v>
      </c>
      <c r="C5000">
        <v>49</v>
      </c>
      <c r="D5000" s="34" t="s">
        <v>170</v>
      </c>
      <c r="E5000" s="34" t="s">
        <v>172</v>
      </c>
      <c r="F5000" s="35">
        <v>63.95</v>
      </c>
      <c r="G5000" s="36">
        <v>0</v>
      </c>
      <c r="H5000" s="35">
        <v>63.95</v>
      </c>
      <c r="I5000" s="35">
        <v>27.1</v>
      </c>
      <c r="J5000">
        <v>4</v>
      </c>
      <c r="K5000">
        <v>3018</v>
      </c>
      <c r="L5000" s="37">
        <f t="shared" si="234"/>
        <v>255.8</v>
      </c>
      <c r="M5000" s="35">
        <f t="shared" si="235"/>
        <v>0</v>
      </c>
      <c r="N5000" s="35">
        <f t="shared" si="236"/>
        <v>147.4</v>
      </c>
    </row>
    <row r="5001" spans="1:14">
      <c r="A5001" s="33">
        <v>41452</v>
      </c>
      <c r="B5001" s="29">
        <v>3437</v>
      </c>
      <c r="C5001">
        <v>17</v>
      </c>
      <c r="D5001" s="34" t="s">
        <v>170</v>
      </c>
      <c r="E5001" s="34" t="s">
        <v>172</v>
      </c>
      <c r="F5001" s="35">
        <v>49.95</v>
      </c>
      <c r="G5001" s="36">
        <v>0</v>
      </c>
      <c r="H5001" s="35">
        <v>49.95</v>
      </c>
      <c r="I5001" s="35">
        <v>23.93</v>
      </c>
      <c r="J5001">
        <v>10</v>
      </c>
      <c r="K5001">
        <v>3018</v>
      </c>
      <c r="L5001" s="37">
        <f t="shared" si="234"/>
        <v>499.5</v>
      </c>
      <c r="M5001" s="35">
        <f t="shared" si="235"/>
        <v>0</v>
      </c>
      <c r="N5001" s="35">
        <f t="shared" si="236"/>
        <v>260.20000000000005</v>
      </c>
    </row>
    <row r="5002" spans="1:14">
      <c r="A5002" s="33">
        <v>41452</v>
      </c>
      <c r="B5002" s="29">
        <v>3438</v>
      </c>
      <c r="C5002">
        <v>35</v>
      </c>
      <c r="D5002" s="34" t="s">
        <v>173</v>
      </c>
      <c r="E5002" s="34" t="s">
        <v>172</v>
      </c>
      <c r="F5002" s="35">
        <v>0.95</v>
      </c>
      <c r="G5002" s="36">
        <v>0</v>
      </c>
      <c r="H5002" s="35">
        <v>0.95</v>
      </c>
      <c r="I5002" s="35">
        <v>0.47</v>
      </c>
      <c r="J5002">
        <v>3</v>
      </c>
      <c r="K5002">
        <v>3021</v>
      </c>
      <c r="L5002" s="37">
        <f t="shared" si="234"/>
        <v>2.8499999999999996</v>
      </c>
      <c r="M5002" s="35">
        <f t="shared" si="235"/>
        <v>0</v>
      </c>
      <c r="N5002" s="35">
        <f t="shared" si="236"/>
        <v>1.44</v>
      </c>
    </row>
    <row r="5003" spans="1:14">
      <c r="A5003" s="33">
        <v>41452</v>
      </c>
      <c r="B5003" s="29">
        <v>3439</v>
      </c>
      <c r="C5003">
        <v>8</v>
      </c>
      <c r="D5003" s="34" t="s">
        <v>170</v>
      </c>
      <c r="E5003" s="34" t="s">
        <v>172</v>
      </c>
      <c r="F5003" s="35">
        <v>7.95</v>
      </c>
      <c r="G5003" s="36">
        <v>0</v>
      </c>
      <c r="H5003" s="35">
        <v>7.95</v>
      </c>
      <c r="I5003" s="35">
        <v>4.53</v>
      </c>
      <c r="J5003">
        <v>15</v>
      </c>
      <c r="K5003">
        <v>3033</v>
      </c>
      <c r="L5003" s="37">
        <f t="shared" si="234"/>
        <v>119.25</v>
      </c>
      <c r="M5003" s="35">
        <f t="shared" si="235"/>
        <v>0</v>
      </c>
      <c r="N5003" s="35">
        <f t="shared" si="236"/>
        <v>51.3</v>
      </c>
    </row>
    <row r="5004" spans="1:14">
      <c r="A5004" s="33">
        <v>41452</v>
      </c>
      <c r="B5004" s="29">
        <v>3439</v>
      </c>
      <c r="C5004">
        <v>46</v>
      </c>
      <c r="D5004" s="34" t="s">
        <v>170</v>
      </c>
      <c r="E5004" s="34" t="s">
        <v>172</v>
      </c>
      <c r="F5004" s="35">
        <v>55.95</v>
      </c>
      <c r="G5004" s="36">
        <v>0</v>
      </c>
      <c r="H5004" s="35">
        <v>55.95</v>
      </c>
      <c r="I5004" s="35">
        <v>32.47</v>
      </c>
      <c r="J5004">
        <v>1</v>
      </c>
      <c r="K5004">
        <v>3033</v>
      </c>
      <c r="L5004" s="37">
        <f t="shared" si="234"/>
        <v>55.95</v>
      </c>
      <c r="M5004" s="35">
        <f t="shared" si="235"/>
        <v>0</v>
      </c>
      <c r="N5004" s="35">
        <f t="shared" si="236"/>
        <v>23.480000000000004</v>
      </c>
    </row>
    <row r="5005" spans="1:14">
      <c r="A5005" s="33">
        <v>41452</v>
      </c>
      <c r="B5005" s="29">
        <v>3440</v>
      </c>
      <c r="C5005">
        <v>49</v>
      </c>
      <c r="D5005" s="34" t="s">
        <v>173</v>
      </c>
      <c r="E5005" s="34" t="s">
        <v>172</v>
      </c>
      <c r="F5005" s="35">
        <v>63.95</v>
      </c>
      <c r="G5005" s="36">
        <v>0</v>
      </c>
      <c r="H5005" s="35">
        <v>63.95</v>
      </c>
      <c r="I5005" s="35">
        <v>27.1</v>
      </c>
      <c r="J5005">
        <v>3</v>
      </c>
      <c r="K5005">
        <v>3014</v>
      </c>
      <c r="L5005" s="37">
        <f t="shared" si="234"/>
        <v>191.85000000000002</v>
      </c>
      <c r="M5005" s="35">
        <f t="shared" si="235"/>
        <v>0</v>
      </c>
      <c r="N5005" s="35">
        <f t="shared" si="236"/>
        <v>110.55000000000001</v>
      </c>
    </row>
    <row r="5006" spans="1:14">
      <c r="A5006" s="33">
        <v>41452</v>
      </c>
      <c r="B5006" s="29">
        <v>3441</v>
      </c>
      <c r="C5006">
        <v>13</v>
      </c>
      <c r="D5006" s="34" t="s">
        <v>170</v>
      </c>
      <c r="E5006" s="34" t="s">
        <v>172</v>
      </c>
      <c r="F5006" s="35">
        <v>26.95</v>
      </c>
      <c r="G5006" s="36">
        <v>0</v>
      </c>
      <c r="H5006" s="35">
        <v>26.95</v>
      </c>
      <c r="I5006" s="35">
        <v>13.26</v>
      </c>
      <c r="J5006">
        <v>16</v>
      </c>
      <c r="K5006">
        <v>3031</v>
      </c>
      <c r="L5006" s="37">
        <f t="shared" si="234"/>
        <v>431.2</v>
      </c>
      <c r="M5006" s="35">
        <f t="shared" si="235"/>
        <v>0</v>
      </c>
      <c r="N5006" s="35">
        <f t="shared" si="236"/>
        <v>219.04</v>
      </c>
    </row>
    <row r="5007" spans="1:14">
      <c r="A5007" s="33">
        <v>41452</v>
      </c>
      <c r="B5007" s="29">
        <v>3442</v>
      </c>
      <c r="C5007">
        <v>12</v>
      </c>
      <c r="D5007" s="34" t="s">
        <v>173</v>
      </c>
      <c r="E5007" s="34" t="s">
        <v>172</v>
      </c>
      <c r="F5007" s="35">
        <v>47.95</v>
      </c>
      <c r="G5007" s="36">
        <v>0.1</v>
      </c>
      <c r="H5007" s="35">
        <v>43.16</v>
      </c>
      <c r="I5007" s="35">
        <v>20.7</v>
      </c>
      <c r="J5007">
        <v>2</v>
      </c>
      <c r="K5007">
        <v>3027</v>
      </c>
      <c r="L5007" s="37">
        <f t="shared" si="234"/>
        <v>86.32</v>
      </c>
      <c r="M5007" s="35">
        <f t="shared" si="235"/>
        <v>4.7900000000000063</v>
      </c>
      <c r="N5007" s="35">
        <f t="shared" si="236"/>
        <v>44.919999999999995</v>
      </c>
    </row>
    <row r="5008" spans="1:14">
      <c r="A5008" s="33">
        <v>41452</v>
      </c>
      <c r="B5008" s="29">
        <v>3443</v>
      </c>
      <c r="C5008">
        <v>16</v>
      </c>
      <c r="D5008" s="34" t="s">
        <v>170</v>
      </c>
      <c r="E5008" s="34" t="s">
        <v>172</v>
      </c>
      <c r="F5008" s="35">
        <v>27.95</v>
      </c>
      <c r="G5008" s="36">
        <v>0.1</v>
      </c>
      <c r="H5008" s="35">
        <v>25.16</v>
      </c>
      <c r="I5008" s="35">
        <v>15.85</v>
      </c>
      <c r="J5008">
        <v>1</v>
      </c>
      <c r="K5008">
        <v>3022</v>
      </c>
      <c r="L5008" s="37">
        <f t="shared" si="234"/>
        <v>25.16</v>
      </c>
      <c r="M5008" s="35">
        <f t="shared" si="235"/>
        <v>2.7899999999999991</v>
      </c>
      <c r="N5008" s="35">
        <f t="shared" si="236"/>
        <v>9.31</v>
      </c>
    </row>
    <row r="5009" spans="1:14">
      <c r="A5009" s="33">
        <v>41452</v>
      </c>
      <c r="B5009" s="29">
        <v>3443</v>
      </c>
      <c r="C5009">
        <v>8</v>
      </c>
      <c r="D5009" s="34" t="s">
        <v>170</v>
      </c>
      <c r="E5009" s="34" t="s">
        <v>172</v>
      </c>
      <c r="F5009" s="35">
        <v>7.95</v>
      </c>
      <c r="G5009" s="36">
        <v>0</v>
      </c>
      <c r="H5009" s="35">
        <v>7.95</v>
      </c>
      <c r="I5009" s="35">
        <v>4.53</v>
      </c>
      <c r="J5009">
        <v>38</v>
      </c>
      <c r="K5009">
        <v>3022</v>
      </c>
      <c r="L5009" s="37">
        <f t="shared" si="234"/>
        <v>302.10000000000002</v>
      </c>
      <c r="M5009" s="35">
        <f t="shared" si="235"/>
        <v>0</v>
      </c>
      <c r="N5009" s="35">
        <f t="shared" si="236"/>
        <v>129.96</v>
      </c>
    </row>
    <row r="5010" spans="1:14">
      <c r="A5010" s="33">
        <v>41452</v>
      </c>
      <c r="B5010" s="29">
        <v>3443</v>
      </c>
      <c r="C5010">
        <v>23</v>
      </c>
      <c r="D5010" s="34" t="s">
        <v>170</v>
      </c>
      <c r="E5010" s="34" t="s">
        <v>172</v>
      </c>
      <c r="F5010" s="35">
        <v>2.95</v>
      </c>
      <c r="G5010" s="36">
        <v>0</v>
      </c>
      <c r="H5010" s="35">
        <v>2.95</v>
      </c>
      <c r="I5010" s="35">
        <v>1.68</v>
      </c>
      <c r="J5010">
        <v>8</v>
      </c>
      <c r="K5010">
        <v>3022</v>
      </c>
      <c r="L5010" s="37">
        <f t="shared" si="234"/>
        <v>23.6</v>
      </c>
      <c r="M5010" s="35">
        <f t="shared" si="235"/>
        <v>0</v>
      </c>
      <c r="N5010" s="35">
        <f t="shared" si="236"/>
        <v>10.160000000000002</v>
      </c>
    </row>
    <row r="5011" spans="1:14">
      <c r="A5011" s="33">
        <v>41452</v>
      </c>
      <c r="B5011" s="29">
        <v>3444</v>
      </c>
      <c r="C5011">
        <v>42</v>
      </c>
      <c r="D5011" s="34" t="s">
        <v>170</v>
      </c>
      <c r="E5011" s="34" t="s">
        <v>172</v>
      </c>
      <c r="F5011" s="35">
        <v>35.950000000000003</v>
      </c>
      <c r="G5011" s="36">
        <v>0</v>
      </c>
      <c r="H5011" s="35">
        <v>35.950000000000003</v>
      </c>
      <c r="I5011" s="35">
        <v>20.25</v>
      </c>
      <c r="J5011">
        <v>1</v>
      </c>
      <c r="K5011">
        <v>3016</v>
      </c>
      <c r="L5011" s="37">
        <f t="shared" si="234"/>
        <v>35.950000000000003</v>
      </c>
      <c r="M5011" s="35">
        <f t="shared" si="235"/>
        <v>0</v>
      </c>
      <c r="N5011" s="35">
        <f t="shared" si="236"/>
        <v>15.700000000000003</v>
      </c>
    </row>
    <row r="5012" spans="1:14">
      <c r="A5012" s="33">
        <v>41453</v>
      </c>
      <c r="B5012" s="29">
        <v>3445</v>
      </c>
      <c r="C5012">
        <v>43</v>
      </c>
      <c r="D5012" s="34" t="s">
        <v>169</v>
      </c>
      <c r="E5012" s="34" t="s">
        <v>172</v>
      </c>
      <c r="F5012" s="35">
        <v>11.95</v>
      </c>
      <c r="G5012" s="36">
        <v>0.1</v>
      </c>
      <c r="H5012" s="35">
        <v>10.76</v>
      </c>
      <c r="I5012" s="35">
        <v>3.32</v>
      </c>
      <c r="J5012">
        <v>4</v>
      </c>
      <c r="K5012">
        <v>3022</v>
      </c>
      <c r="L5012" s="37">
        <f t="shared" si="234"/>
        <v>43.04</v>
      </c>
      <c r="M5012" s="35">
        <f t="shared" si="235"/>
        <v>1.1899999999999995</v>
      </c>
      <c r="N5012" s="35">
        <f t="shared" si="236"/>
        <v>29.759999999999998</v>
      </c>
    </row>
    <row r="5013" spans="1:14">
      <c r="A5013" s="33">
        <v>41453</v>
      </c>
      <c r="B5013" s="29">
        <v>3446</v>
      </c>
      <c r="C5013">
        <v>3</v>
      </c>
      <c r="D5013" s="34" t="s">
        <v>170</v>
      </c>
      <c r="E5013" s="34" t="s">
        <v>172</v>
      </c>
      <c r="F5013" s="35">
        <v>59.95</v>
      </c>
      <c r="G5013" s="36">
        <v>0</v>
      </c>
      <c r="H5013" s="35">
        <v>59.95</v>
      </c>
      <c r="I5013" s="35">
        <v>28.73</v>
      </c>
      <c r="J5013">
        <v>5</v>
      </c>
      <c r="K5013">
        <v>3032</v>
      </c>
      <c r="L5013" s="37">
        <f t="shared" si="234"/>
        <v>299.75</v>
      </c>
      <c r="M5013" s="35">
        <f t="shared" si="235"/>
        <v>0</v>
      </c>
      <c r="N5013" s="35">
        <f t="shared" si="236"/>
        <v>156.10000000000002</v>
      </c>
    </row>
    <row r="5014" spans="1:14">
      <c r="A5014" s="33">
        <v>41453</v>
      </c>
      <c r="B5014" s="29">
        <v>3446</v>
      </c>
      <c r="C5014">
        <v>37</v>
      </c>
      <c r="D5014" s="34" t="s">
        <v>170</v>
      </c>
      <c r="E5014" s="34" t="s">
        <v>172</v>
      </c>
      <c r="F5014" s="35">
        <v>24.95</v>
      </c>
      <c r="G5014" s="36">
        <v>0</v>
      </c>
      <c r="H5014" s="35">
        <v>24.95</v>
      </c>
      <c r="I5014" s="35">
        <v>9.3800000000000008</v>
      </c>
      <c r="J5014">
        <v>12</v>
      </c>
      <c r="K5014">
        <v>3032</v>
      </c>
      <c r="L5014" s="37">
        <f t="shared" si="234"/>
        <v>299.39999999999998</v>
      </c>
      <c r="M5014" s="35">
        <f t="shared" si="235"/>
        <v>0</v>
      </c>
      <c r="N5014" s="35">
        <f t="shared" si="236"/>
        <v>186.83999999999997</v>
      </c>
    </row>
    <row r="5015" spans="1:14">
      <c r="A5015" s="33">
        <v>41453</v>
      </c>
      <c r="B5015" s="29">
        <v>3447</v>
      </c>
      <c r="C5015">
        <v>50</v>
      </c>
      <c r="D5015" s="34" t="s">
        <v>169</v>
      </c>
      <c r="E5015" s="34" t="s">
        <v>172</v>
      </c>
      <c r="F5015" s="35">
        <v>24.95</v>
      </c>
      <c r="G5015" s="36">
        <v>0</v>
      </c>
      <c r="H5015" s="35">
        <v>24.95</v>
      </c>
      <c r="I5015" s="35">
        <v>12.14</v>
      </c>
      <c r="J5015">
        <v>2</v>
      </c>
      <c r="K5015">
        <v>3010</v>
      </c>
      <c r="L5015" s="37">
        <f t="shared" si="234"/>
        <v>49.9</v>
      </c>
      <c r="M5015" s="35">
        <f t="shared" si="235"/>
        <v>0</v>
      </c>
      <c r="N5015" s="35">
        <f t="shared" si="236"/>
        <v>25.619999999999997</v>
      </c>
    </row>
    <row r="5016" spans="1:14">
      <c r="A5016" s="33">
        <v>41453</v>
      </c>
      <c r="B5016" s="29">
        <v>3448</v>
      </c>
      <c r="C5016">
        <v>27</v>
      </c>
      <c r="D5016" s="34" t="s">
        <v>170</v>
      </c>
      <c r="E5016" s="34" t="s">
        <v>172</v>
      </c>
      <c r="F5016" s="35">
        <v>4.95</v>
      </c>
      <c r="G5016" s="36">
        <v>0</v>
      </c>
      <c r="H5016" s="35">
        <v>4.95</v>
      </c>
      <c r="I5016" s="35">
        <v>1.82</v>
      </c>
      <c r="J5016">
        <v>1</v>
      </c>
      <c r="K5016">
        <v>3018</v>
      </c>
      <c r="L5016" s="37">
        <f t="shared" si="234"/>
        <v>4.95</v>
      </c>
      <c r="M5016" s="35">
        <f t="shared" si="235"/>
        <v>0</v>
      </c>
      <c r="N5016" s="35">
        <f t="shared" si="236"/>
        <v>3.13</v>
      </c>
    </row>
    <row r="5017" spans="1:14">
      <c r="A5017" s="33">
        <v>41453</v>
      </c>
      <c r="B5017" s="29">
        <v>3449</v>
      </c>
      <c r="C5017">
        <v>45</v>
      </c>
      <c r="D5017" s="34" t="s">
        <v>169</v>
      </c>
      <c r="E5017" s="34" t="s">
        <v>172</v>
      </c>
      <c r="F5017" s="35">
        <v>38.950000000000003</v>
      </c>
      <c r="G5017" s="36">
        <v>0</v>
      </c>
      <c r="H5017" s="35">
        <v>38.950000000000003</v>
      </c>
      <c r="I5017" s="35">
        <v>22.33</v>
      </c>
      <c r="J5017">
        <v>3</v>
      </c>
      <c r="K5017">
        <v>3019</v>
      </c>
      <c r="L5017" s="37">
        <f t="shared" si="234"/>
        <v>116.85000000000001</v>
      </c>
      <c r="M5017" s="35">
        <f t="shared" si="235"/>
        <v>0</v>
      </c>
      <c r="N5017" s="35">
        <f t="shared" si="236"/>
        <v>49.860000000000014</v>
      </c>
    </row>
    <row r="5018" spans="1:14">
      <c r="A5018" s="33">
        <v>41453</v>
      </c>
      <c r="B5018" s="29">
        <v>3450</v>
      </c>
      <c r="C5018">
        <v>18</v>
      </c>
      <c r="D5018" s="34" t="s">
        <v>170</v>
      </c>
      <c r="E5018" s="34" t="s">
        <v>172</v>
      </c>
      <c r="F5018" s="35">
        <v>54.95</v>
      </c>
      <c r="G5018" s="36">
        <v>0</v>
      </c>
      <c r="H5018" s="35">
        <v>54.95</v>
      </c>
      <c r="I5018" s="35">
        <v>26.65</v>
      </c>
      <c r="J5018">
        <v>26</v>
      </c>
      <c r="K5018">
        <v>3017</v>
      </c>
      <c r="L5018" s="37">
        <f t="shared" si="234"/>
        <v>1428.7</v>
      </c>
      <c r="M5018" s="35">
        <f t="shared" si="235"/>
        <v>0</v>
      </c>
      <c r="N5018" s="35">
        <f t="shared" si="236"/>
        <v>735.80000000000007</v>
      </c>
    </row>
    <row r="5019" spans="1:14">
      <c r="A5019" s="33">
        <v>41453</v>
      </c>
      <c r="B5019" s="29">
        <v>3451</v>
      </c>
      <c r="C5019">
        <v>35</v>
      </c>
      <c r="D5019" s="34" t="s">
        <v>170</v>
      </c>
      <c r="E5019" s="34" t="s">
        <v>172</v>
      </c>
      <c r="F5019" s="35">
        <v>0.95</v>
      </c>
      <c r="G5019" s="36">
        <v>0.1</v>
      </c>
      <c r="H5019" s="35">
        <v>0.86</v>
      </c>
      <c r="I5019" s="35">
        <v>0.47</v>
      </c>
      <c r="J5019">
        <v>13</v>
      </c>
      <c r="K5019">
        <v>3018</v>
      </c>
      <c r="L5019" s="37">
        <f t="shared" si="234"/>
        <v>11.18</v>
      </c>
      <c r="M5019" s="35">
        <f t="shared" si="235"/>
        <v>8.9999999999999969E-2</v>
      </c>
      <c r="N5019" s="35">
        <f t="shared" si="236"/>
        <v>5.07</v>
      </c>
    </row>
    <row r="5020" spans="1:14">
      <c r="A5020" s="33">
        <v>41453</v>
      </c>
      <c r="B5020" s="29">
        <v>3452</v>
      </c>
      <c r="C5020">
        <v>42</v>
      </c>
      <c r="D5020" s="34" t="s">
        <v>169</v>
      </c>
      <c r="E5020" s="34" t="s">
        <v>172</v>
      </c>
      <c r="F5020" s="35">
        <v>35.950000000000003</v>
      </c>
      <c r="G5020" s="36">
        <v>0.1</v>
      </c>
      <c r="H5020" s="35">
        <v>32.36</v>
      </c>
      <c r="I5020" s="35">
        <v>20.25</v>
      </c>
      <c r="J5020">
        <v>2</v>
      </c>
      <c r="K5020">
        <v>3015</v>
      </c>
      <c r="L5020" s="37">
        <f t="shared" si="234"/>
        <v>64.72</v>
      </c>
      <c r="M5020" s="35">
        <f t="shared" si="235"/>
        <v>3.5900000000000034</v>
      </c>
      <c r="N5020" s="35">
        <f t="shared" si="236"/>
        <v>24.22</v>
      </c>
    </row>
    <row r="5021" spans="1:14">
      <c r="A5021" s="33">
        <v>41453</v>
      </c>
      <c r="B5021" s="29">
        <v>3453</v>
      </c>
      <c r="C5021">
        <v>29</v>
      </c>
      <c r="D5021" s="34" t="s">
        <v>170</v>
      </c>
      <c r="E5021" s="34" t="s">
        <v>172</v>
      </c>
      <c r="F5021" s="35">
        <v>40.950000000000003</v>
      </c>
      <c r="G5021" s="36">
        <v>0</v>
      </c>
      <c r="H5021" s="35">
        <v>40.950000000000003</v>
      </c>
      <c r="I5021" s="35">
        <v>15.51</v>
      </c>
      <c r="J5021">
        <v>3</v>
      </c>
      <c r="K5021">
        <v>3016</v>
      </c>
      <c r="L5021" s="37">
        <f t="shared" si="234"/>
        <v>122.85000000000001</v>
      </c>
      <c r="M5021" s="35">
        <f t="shared" si="235"/>
        <v>0</v>
      </c>
      <c r="N5021" s="35">
        <f t="shared" si="236"/>
        <v>76.320000000000022</v>
      </c>
    </row>
    <row r="5022" spans="1:14">
      <c r="A5022" s="33">
        <v>41454</v>
      </c>
      <c r="B5022" s="29">
        <v>3454</v>
      </c>
      <c r="C5022">
        <v>4</v>
      </c>
      <c r="D5022" s="34" t="s">
        <v>173</v>
      </c>
      <c r="E5022" s="34" t="s">
        <v>168</v>
      </c>
      <c r="F5022" s="35">
        <v>73.95</v>
      </c>
      <c r="G5022" s="36">
        <v>0</v>
      </c>
      <c r="H5022" s="35">
        <v>73.95</v>
      </c>
      <c r="I5022" s="35">
        <v>38.86</v>
      </c>
      <c r="J5022">
        <v>1</v>
      </c>
      <c r="K5022">
        <v>3017</v>
      </c>
      <c r="L5022" s="37">
        <f t="shared" si="234"/>
        <v>73.95</v>
      </c>
      <c r="M5022" s="35">
        <f t="shared" si="235"/>
        <v>0</v>
      </c>
      <c r="N5022" s="35">
        <f t="shared" si="236"/>
        <v>35.090000000000003</v>
      </c>
    </row>
    <row r="5023" spans="1:14">
      <c r="A5023" s="33">
        <v>41454</v>
      </c>
      <c r="B5023" s="29">
        <v>3455</v>
      </c>
      <c r="C5023">
        <v>32</v>
      </c>
      <c r="D5023" s="34" t="s">
        <v>171</v>
      </c>
      <c r="E5023" s="34" t="s">
        <v>168</v>
      </c>
      <c r="F5023" s="35">
        <v>22.95</v>
      </c>
      <c r="G5023" s="36">
        <v>0</v>
      </c>
      <c r="H5023" s="35">
        <v>22.95</v>
      </c>
      <c r="I5023" s="35">
        <v>11.78</v>
      </c>
      <c r="J5023">
        <v>1</v>
      </c>
      <c r="K5023">
        <v>3019</v>
      </c>
      <c r="L5023" s="37">
        <f t="shared" si="234"/>
        <v>22.95</v>
      </c>
      <c r="M5023" s="35">
        <f t="shared" si="235"/>
        <v>0</v>
      </c>
      <c r="N5023" s="35">
        <f t="shared" si="236"/>
        <v>11.17</v>
      </c>
    </row>
    <row r="5024" spans="1:14">
      <c r="A5024" s="33">
        <v>41454</v>
      </c>
      <c r="B5024" s="29">
        <v>3455</v>
      </c>
      <c r="C5024">
        <v>44</v>
      </c>
      <c r="D5024" s="34" t="s">
        <v>171</v>
      </c>
      <c r="E5024" s="34" t="s">
        <v>168</v>
      </c>
      <c r="F5024" s="35">
        <v>38.950000000000003</v>
      </c>
      <c r="G5024" s="36">
        <v>0.1</v>
      </c>
      <c r="H5024" s="35">
        <v>35.06</v>
      </c>
      <c r="I5024" s="35">
        <v>24.76</v>
      </c>
      <c r="J5024">
        <v>36</v>
      </c>
      <c r="K5024">
        <v>3019</v>
      </c>
      <c r="L5024" s="37">
        <f t="shared" si="234"/>
        <v>1262.1600000000001</v>
      </c>
      <c r="M5024" s="35">
        <f t="shared" si="235"/>
        <v>3.8900000000000006</v>
      </c>
      <c r="N5024" s="35">
        <f t="shared" si="236"/>
        <v>370.8</v>
      </c>
    </row>
    <row r="5025" spans="1:14">
      <c r="A5025" s="33">
        <v>41454</v>
      </c>
      <c r="B5025" s="29">
        <v>3455</v>
      </c>
      <c r="C5025">
        <v>15</v>
      </c>
      <c r="D5025" s="34" t="s">
        <v>171</v>
      </c>
      <c r="E5025" s="34" t="s">
        <v>168</v>
      </c>
      <c r="F5025" s="35">
        <v>28.95</v>
      </c>
      <c r="G5025" s="36">
        <v>0</v>
      </c>
      <c r="H5025" s="35">
        <v>28.95</v>
      </c>
      <c r="I5025" s="35">
        <v>17.53</v>
      </c>
      <c r="J5025">
        <v>37</v>
      </c>
      <c r="K5025">
        <v>3019</v>
      </c>
      <c r="L5025" s="37">
        <f t="shared" si="234"/>
        <v>1071.1499999999999</v>
      </c>
      <c r="M5025" s="35">
        <f t="shared" si="235"/>
        <v>0</v>
      </c>
      <c r="N5025" s="35">
        <f t="shared" si="236"/>
        <v>422.53999999999991</v>
      </c>
    </row>
    <row r="5026" spans="1:14">
      <c r="A5026" s="33">
        <v>41454</v>
      </c>
      <c r="B5026" s="29">
        <v>3455</v>
      </c>
      <c r="C5026">
        <v>31</v>
      </c>
      <c r="D5026" s="34" t="s">
        <v>171</v>
      </c>
      <c r="E5026" s="34" t="s">
        <v>168</v>
      </c>
      <c r="F5026" s="35">
        <v>0.95</v>
      </c>
      <c r="G5026" s="36">
        <v>0.1</v>
      </c>
      <c r="H5026" s="35">
        <v>0.86</v>
      </c>
      <c r="I5026" s="35">
        <v>0.34</v>
      </c>
      <c r="J5026">
        <v>20</v>
      </c>
      <c r="K5026">
        <v>3019</v>
      </c>
      <c r="L5026" s="37">
        <f t="shared" si="234"/>
        <v>17.2</v>
      </c>
      <c r="M5026" s="35">
        <f t="shared" si="235"/>
        <v>8.9999999999999969E-2</v>
      </c>
      <c r="N5026" s="35">
        <f t="shared" si="236"/>
        <v>10.4</v>
      </c>
    </row>
    <row r="5027" spans="1:14">
      <c r="A5027" s="33">
        <v>41454</v>
      </c>
      <c r="B5027" s="29">
        <v>3455</v>
      </c>
      <c r="C5027">
        <v>31</v>
      </c>
      <c r="D5027" s="34" t="s">
        <v>171</v>
      </c>
      <c r="E5027" s="34" t="s">
        <v>168</v>
      </c>
      <c r="F5027" s="35">
        <v>0.95</v>
      </c>
      <c r="G5027" s="36">
        <v>0</v>
      </c>
      <c r="H5027" s="35">
        <v>0.95</v>
      </c>
      <c r="I5027" s="35">
        <v>0.34</v>
      </c>
      <c r="J5027">
        <v>15</v>
      </c>
      <c r="K5027">
        <v>3019</v>
      </c>
      <c r="L5027" s="37">
        <f t="shared" si="234"/>
        <v>14.25</v>
      </c>
      <c r="M5027" s="35">
        <f t="shared" si="235"/>
        <v>0</v>
      </c>
      <c r="N5027" s="35">
        <f t="shared" si="236"/>
        <v>9.1499999999999986</v>
      </c>
    </row>
    <row r="5028" spans="1:14">
      <c r="A5028" s="33">
        <v>41454</v>
      </c>
      <c r="B5028" s="29">
        <v>3456</v>
      </c>
      <c r="C5028">
        <v>35</v>
      </c>
      <c r="D5028" s="34" t="s">
        <v>173</v>
      </c>
      <c r="E5028" s="34" t="s">
        <v>168</v>
      </c>
      <c r="F5028" s="35">
        <v>0.95</v>
      </c>
      <c r="G5028" s="36">
        <v>0.1</v>
      </c>
      <c r="H5028" s="35">
        <v>0.86</v>
      </c>
      <c r="I5028" s="35">
        <v>0.47</v>
      </c>
      <c r="J5028">
        <v>15</v>
      </c>
      <c r="K5028">
        <v>3031</v>
      </c>
      <c r="L5028" s="37">
        <f t="shared" si="234"/>
        <v>12.9</v>
      </c>
      <c r="M5028" s="35">
        <f t="shared" si="235"/>
        <v>8.9999999999999969E-2</v>
      </c>
      <c r="N5028" s="35">
        <f t="shared" si="236"/>
        <v>5.8500000000000005</v>
      </c>
    </row>
    <row r="5029" spans="1:14">
      <c r="A5029" s="33">
        <v>41454</v>
      </c>
      <c r="B5029" s="29">
        <v>3457</v>
      </c>
      <c r="C5029">
        <v>40</v>
      </c>
      <c r="D5029" s="34" t="s">
        <v>171</v>
      </c>
      <c r="E5029" s="34" t="s">
        <v>168</v>
      </c>
      <c r="F5029" s="35">
        <v>16.95</v>
      </c>
      <c r="G5029" s="36">
        <v>0.1</v>
      </c>
      <c r="H5029" s="35">
        <v>15.26</v>
      </c>
      <c r="I5029" s="35">
        <v>6.53</v>
      </c>
      <c r="J5029">
        <v>11</v>
      </c>
      <c r="K5029">
        <v>3033</v>
      </c>
      <c r="L5029" s="37">
        <f t="shared" si="234"/>
        <v>167.85999999999999</v>
      </c>
      <c r="M5029" s="35">
        <f t="shared" si="235"/>
        <v>1.6899999999999995</v>
      </c>
      <c r="N5029" s="35">
        <f t="shared" si="236"/>
        <v>96.03</v>
      </c>
    </row>
    <row r="5030" spans="1:14">
      <c r="A5030" s="33">
        <v>41454</v>
      </c>
      <c r="B5030" s="29">
        <v>3458</v>
      </c>
      <c r="C5030">
        <v>28</v>
      </c>
      <c r="D5030" s="34" t="s">
        <v>173</v>
      </c>
      <c r="E5030" s="34" t="s">
        <v>168</v>
      </c>
      <c r="F5030" s="35">
        <v>0.95</v>
      </c>
      <c r="G5030" s="36">
        <v>0</v>
      </c>
      <c r="H5030" s="35">
        <v>0.95</v>
      </c>
      <c r="I5030" s="35">
        <v>0.5</v>
      </c>
      <c r="J5030">
        <v>14</v>
      </c>
      <c r="K5030">
        <v>3017</v>
      </c>
      <c r="L5030" s="37">
        <f t="shared" si="234"/>
        <v>13.299999999999999</v>
      </c>
      <c r="M5030" s="35">
        <f t="shared" si="235"/>
        <v>0</v>
      </c>
      <c r="N5030" s="35">
        <f t="shared" si="236"/>
        <v>6.2999999999999989</v>
      </c>
    </row>
    <row r="5031" spans="1:14">
      <c r="A5031" s="33">
        <v>41454</v>
      </c>
      <c r="B5031" s="29">
        <v>3458</v>
      </c>
      <c r="C5031">
        <v>26</v>
      </c>
      <c r="D5031" s="34" t="s">
        <v>173</v>
      </c>
      <c r="E5031" s="34" t="s">
        <v>168</v>
      </c>
      <c r="F5031" s="35">
        <v>0.95</v>
      </c>
      <c r="G5031" s="36">
        <v>0</v>
      </c>
      <c r="H5031" s="35">
        <v>0.95</v>
      </c>
      <c r="I5031" s="35">
        <v>0.42</v>
      </c>
      <c r="J5031">
        <v>6</v>
      </c>
      <c r="K5031">
        <v>3017</v>
      </c>
      <c r="L5031" s="37">
        <f t="shared" si="234"/>
        <v>5.6999999999999993</v>
      </c>
      <c r="M5031" s="35">
        <f t="shared" si="235"/>
        <v>0</v>
      </c>
      <c r="N5031" s="35">
        <f t="shared" si="236"/>
        <v>3.18</v>
      </c>
    </row>
    <row r="5032" spans="1:14">
      <c r="A5032" s="33">
        <v>41454</v>
      </c>
      <c r="B5032" s="29">
        <v>3458</v>
      </c>
      <c r="C5032">
        <v>7</v>
      </c>
      <c r="D5032" s="34" t="s">
        <v>173</v>
      </c>
      <c r="E5032" s="34" t="s">
        <v>168</v>
      </c>
      <c r="F5032" s="35">
        <v>20.95</v>
      </c>
      <c r="G5032" s="36">
        <v>0</v>
      </c>
      <c r="H5032" s="35">
        <v>20.95</v>
      </c>
      <c r="I5032" s="35">
        <v>10.039999999999999</v>
      </c>
      <c r="J5032">
        <v>17</v>
      </c>
      <c r="K5032">
        <v>3017</v>
      </c>
      <c r="L5032" s="37">
        <f t="shared" si="234"/>
        <v>356.15</v>
      </c>
      <c r="M5032" s="35">
        <f t="shared" si="235"/>
        <v>0</v>
      </c>
      <c r="N5032" s="35">
        <f t="shared" si="236"/>
        <v>185.47</v>
      </c>
    </row>
    <row r="5033" spans="1:14">
      <c r="A5033" s="33">
        <v>41454</v>
      </c>
      <c r="B5033" s="29">
        <v>3458</v>
      </c>
      <c r="C5033">
        <v>38</v>
      </c>
      <c r="D5033" s="34" t="s">
        <v>173</v>
      </c>
      <c r="E5033" s="34" t="s">
        <v>168</v>
      </c>
      <c r="F5033" s="35">
        <v>24.95</v>
      </c>
      <c r="G5033" s="36">
        <v>0</v>
      </c>
      <c r="H5033" s="35">
        <v>24.95</v>
      </c>
      <c r="I5033" s="35">
        <v>11.48</v>
      </c>
      <c r="J5033">
        <v>2</v>
      </c>
      <c r="K5033">
        <v>3017</v>
      </c>
      <c r="L5033" s="37">
        <f t="shared" si="234"/>
        <v>49.9</v>
      </c>
      <c r="M5033" s="35">
        <f t="shared" si="235"/>
        <v>0</v>
      </c>
      <c r="N5033" s="35">
        <f t="shared" si="236"/>
        <v>26.939999999999998</v>
      </c>
    </row>
    <row r="5034" spans="1:14">
      <c r="A5034" s="33">
        <v>41454</v>
      </c>
      <c r="B5034" s="29">
        <v>3458</v>
      </c>
      <c r="C5034">
        <v>1</v>
      </c>
      <c r="D5034" s="34" t="s">
        <v>173</v>
      </c>
      <c r="E5034" s="34" t="s">
        <v>168</v>
      </c>
      <c r="F5034" s="35">
        <v>43.95</v>
      </c>
      <c r="G5034" s="36">
        <v>0</v>
      </c>
      <c r="H5034" s="35">
        <v>43.95</v>
      </c>
      <c r="I5034" s="35">
        <v>25.6</v>
      </c>
      <c r="J5034">
        <v>15</v>
      </c>
      <c r="K5034">
        <v>3017</v>
      </c>
      <c r="L5034" s="37">
        <f t="shared" si="234"/>
        <v>659.25</v>
      </c>
      <c r="M5034" s="35">
        <f t="shared" si="235"/>
        <v>0</v>
      </c>
      <c r="N5034" s="35">
        <f t="shared" si="236"/>
        <v>275.25</v>
      </c>
    </row>
    <row r="5035" spans="1:14">
      <c r="A5035" s="33">
        <v>41454</v>
      </c>
      <c r="B5035" s="29">
        <v>3459</v>
      </c>
      <c r="C5035">
        <v>15</v>
      </c>
      <c r="D5035" s="34" t="s">
        <v>171</v>
      </c>
      <c r="E5035" s="34" t="s">
        <v>168</v>
      </c>
      <c r="F5035" s="35">
        <v>28.95</v>
      </c>
      <c r="G5035" s="36">
        <v>0</v>
      </c>
      <c r="H5035" s="35">
        <v>28.95</v>
      </c>
      <c r="I5035" s="35">
        <v>17.53</v>
      </c>
      <c r="J5035">
        <v>15</v>
      </c>
      <c r="K5035">
        <v>3032</v>
      </c>
      <c r="L5035" s="37">
        <f t="shared" si="234"/>
        <v>434.25</v>
      </c>
      <c r="M5035" s="35">
        <f t="shared" si="235"/>
        <v>0</v>
      </c>
      <c r="N5035" s="35">
        <f t="shared" si="236"/>
        <v>171.29999999999998</v>
      </c>
    </row>
    <row r="5036" spans="1:14">
      <c r="A5036" s="33">
        <v>41454</v>
      </c>
      <c r="B5036" s="29">
        <v>3460</v>
      </c>
      <c r="C5036">
        <v>7</v>
      </c>
      <c r="D5036" s="34" t="s">
        <v>173</v>
      </c>
      <c r="E5036" s="34" t="s">
        <v>168</v>
      </c>
      <c r="F5036" s="35">
        <v>20.95</v>
      </c>
      <c r="G5036" s="36">
        <v>0</v>
      </c>
      <c r="H5036" s="35">
        <v>20.95</v>
      </c>
      <c r="I5036" s="35">
        <v>10.039999999999999</v>
      </c>
      <c r="J5036">
        <v>11</v>
      </c>
      <c r="K5036">
        <v>3013</v>
      </c>
      <c r="L5036" s="37">
        <f t="shared" si="234"/>
        <v>230.45</v>
      </c>
      <c r="M5036" s="35">
        <f t="shared" si="235"/>
        <v>0</v>
      </c>
      <c r="N5036" s="35">
        <f t="shared" si="236"/>
        <v>120.01</v>
      </c>
    </row>
    <row r="5037" spans="1:14">
      <c r="A5037" s="33">
        <v>41454</v>
      </c>
      <c r="B5037" s="29">
        <v>3461</v>
      </c>
      <c r="C5037">
        <v>38</v>
      </c>
      <c r="D5037" s="34" t="s">
        <v>171</v>
      </c>
      <c r="E5037" s="34" t="s">
        <v>168</v>
      </c>
      <c r="F5037" s="35">
        <v>24.95</v>
      </c>
      <c r="G5037" s="36">
        <v>0</v>
      </c>
      <c r="H5037" s="35">
        <v>24.95</v>
      </c>
      <c r="I5037" s="35">
        <v>11.48</v>
      </c>
      <c r="J5037">
        <v>1</v>
      </c>
      <c r="K5037">
        <v>3019</v>
      </c>
      <c r="L5037" s="37">
        <f t="shared" si="234"/>
        <v>24.95</v>
      </c>
      <c r="M5037" s="35">
        <f t="shared" si="235"/>
        <v>0</v>
      </c>
      <c r="N5037" s="35">
        <f t="shared" si="236"/>
        <v>13.469999999999999</v>
      </c>
    </row>
    <row r="5038" spans="1:14">
      <c r="A5038" s="33">
        <v>41454</v>
      </c>
      <c r="B5038" s="29">
        <v>3461</v>
      </c>
      <c r="C5038">
        <v>45</v>
      </c>
      <c r="D5038" s="34" t="s">
        <v>171</v>
      </c>
      <c r="E5038" s="34" t="s">
        <v>168</v>
      </c>
      <c r="F5038" s="35">
        <v>38.950000000000003</v>
      </c>
      <c r="G5038" s="36">
        <v>0</v>
      </c>
      <c r="H5038" s="35">
        <v>38.950000000000003</v>
      </c>
      <c r="I5038" s="35">
        <v>22.33</v>
      </c>
      <c r="J5038">
        <v>5</v>
      </c>
      <c r="K5038">
        <v>3019</v>
      </c>
      <c r="L5038" s="37">
        <f t="shared" si="234"/>
        <v>194.75</v>
      </c>
      <c r="M5038" s="35">
        <f t="shared" si="235"/>
        <v>0</v>
      </c>
      <c r="N5038" s="35">
        <f t="shared" si="236"/>
        <v>83.100000000000023</v>
      </c>
    </row>
    <row r="5039" spans="1:14">
      <c r="A5039" s="33">
        <v>41454</v>
      </c>
      <c r="B5039" s="29">
        <v>3462</v>
      </c>
      <c r="C5039">
        <v>45</v>
      </c>
      <c r="D5039" s="34" t="s">
        <v>173</v>
      </c>
      <c r="E5039" s="34" t="s">
        <v>168</v>
      </c>
      <c r="F5039" s="35">
        <v>38.950000000000003</v>
      </c>
      <c r="G5039" s="36">
        <v>0</v>
      </c>
      <c r="H5039" s="35">
        <v>38.950000000000003</v>
      </c>
      <c r="I5039" s="35">
        <v>22.33</v>
      </c>
      <c r="J5039">
        <v>2</v>
      </c>
      <c r="K5039">
        <v>3031</v>
      </c>
      <c r="L5039" s="37">
        <f t="shared" si="234"/>
        <v>77.900000000000006</v>
      </c>
      <c r="M5039" s="35">
        <f t="shared" si="235"/>
        <v>0</v>
      </c>
      <c r="N5039" s="35">
        <f t="shared" si="236"/>
        <v>33.240000000000009</v>
      </c>
    </row>
    <row r="5040" spans="1:14">
      <c r="A5040" s="33">
        <v>41454</v>
      </c>
      <c r="B5040" s="29">
        <v>3463</v>
      </c>
      <c r="C5040">
        <v>18</v>
      </c>
      <c r="D5040" s="34" t="s">
        <v>173</v>
      </c>
      <c r="E5040" s="34" t="s">
        <v>168</v>
      </c>
      <c r="F5040" s="35">
        <v>54.95</v>
      </c>
      <c r="G5040" s="36">
        <v>0</v>
      </c>
      <c r="H5040" s="35">
        <v>54.95</v>
      </c>
      <c r="I5040" s="35">
        <v>26.65</v>
      </c>
      <c r="J5040">
        <v>31</v>
      </c>
      <c r="K5040">
        <v>3017</v>
      </c>
      <c r="L5040" s="37">
        <f t="shared" si="234"/>
        <v>1703.45</v>
      </c>
      <c r="M5040" s="35">
        <f t="shared" si="235"/>
        <v>0</v>
      </c>
      <c r="N5040" s="35">
        <f t="shared" si="236"/>
        <v>877.30000000000018</v>
      </c>
    </row>
    <row r="5041" spans="1:14">
      <c r="A5041" s="33">
        <v>41454</v>
      </c>
      <c r="B5041" s="29">
        <v>3464</v>
      </c>
      <c r="C5041">
        <v>7</v>
      </c>
      <c r="D5041" s="34" t="s">
        <v>173</v>
      </c>
      <c r="E5041" s="34" t="s">
        <v>168</v>
      </c>
      <c r="F5041" s="35">
        <v>20.95</v>
      </c>
      <c r="G5041" s="36">
        <v>0.1</v>
      </c>
      <c r="H5041" s="35">
        <v>18.86</v>
      </c>
      <c r="I5041" s="35">
        <v>10.039999999999999</v>
      </c>
      <c r="J5041">
        <v>29</v>
      </c>
      <c r="K5041">
        <v>3027</v>
      </c>
      <c r="L5041" s="37">
        <f t="shared" si="234"/>
        <v>546.93999999999994</v>
      </c>
      <c r="M5041" s="35">
        <f t="shared" si="235"/>
        <v>2.09</v>
      </c>
      <c r="N5041" s="35">
        <f t="shared" si="236"/>
        <v>255.78</v>
      </c>
    </row>
    <row r="5042" spans="1:14">
      <c r="A5042" s="33">
        <v>41454</v>
      </c>
      <c r="B5042" s="29">
        <v>3465</v>
      </c>
      <c r="C5042">
        <v>15</v>
      </c>
      <c r="D5042" s="34" t="s">
        <v>171</v>
      </c>
      <c r="E5042" s="34" t="s">
        <v>168</v>
      </c>
      <c r="F5042" s="35">
        <v>28.95</v>
      </c>
      <c r="G5042" s="36">
        <v>0</v>
      </c>
      <c r="H5042" s="35">
        <v>28.95</v>
      </c>
      <c r="I5042" s="35">
        <v>17.53</v>
      </c>
      <c r="J5042">
        <v>10</v>
      </c>
      <c r="K5042">
        <v>3014</v>
      </c>
      <c r="L5042" s="37">
        <f t="shared" si="234"/>
        <v>289.5</v>
      </c>
      <c r="M5042" s="35">
        <f t="shared" si="235"/>
        <v>0</v>
      </c>
      <c r="N5042" s="35">
        <f t="shared" si="236"/>
        <v>114.19999999999999</v>
      </c>
    </row>
    <row r="5043" spans="1:14">
      <c r="A5043" s="33">
        <v>41454</v>
      </c>
      <c r="B5043" s="29">
        <v>3466</v>
      </c>
      <c r="C5043">
        <v>4</v>
      </c>
      <c r="D5043" s="34" t="s">
        <v>173</v>
      </c>
      <c r="E5043" s="34" t="s">
        <v>168</v>
      </c>
      <c r="F5043" s="35">
        <v>73.95</v>
      </c>
      <c r="G5043" s="36">
        <v>0.2</v>
      </c>
      <c r="H5043" s="35">
        <v>59.16</v>
      </c>
      <c r="I5043" s="35">
        <v>38.86</v>
      </c>
      <c r="J5043">
        <v>1</v>
      </c>
      <c r="K5043">
        <v>3028</v>
      </c>
      <c r="L5043" s="37">
        <f t="shared" si="234"/>
        <v>59.16</v>
      </c>
      <c r="M5043" s="35">
        <f t="shared" si="235"/>
        <v>14.790000000000006</v>
      </c>
      <c r="N5043" s="35">
        <f t="shared" si="236"/>
        <v>20.299999999999997</v>
      </c>
    </row>
    <row r="5044" spans="1:14">
      <c r="A5044" s="33">
        <v>41454</v>
      </c>
      <c r="B5044" s="29">
        <v>3466</v>
      </c>
      <c r="C5044">
        <v>20</v>
      </c>
      <c r="D5044" s="34" t="s">
        <v>173</v>
      </c>
      <c r="E5044" s="34" t="s">
        <v>168</v>
      </c>
      <c r="F5044" s="35">
        <v>16.95</v>
      </c>
      <c r="G5044" s="36">
        <v>0</v>
      </c>
      <c r="H5044" s="35">
        <v>16.95</v>
      </c>
      <c r="I5044" s="35">
        <v>6.76</v>
      </c>
      <c r="J5044">
        <v>30</v>
      </c>
      <c r="K5044">
        <v>3028</v>
      </c>
      <c r="L5044" s="37">
        <f t="shared" si="234"/>
        <v>508.5</v>
      </c>
      <c r="M5044" s="35">
        <f t="shared" si="235"/>
        <v>0</v>
      </c>
      <c r="N5044" s="35">
        <f t="shared" si="236"/>
        <v>305.7</v>
      </c>
    </row>
    <row r="5045" spans="1:14">
      <c r="A5045" s="33">
        <v>41454</v>
      </c>
      <c r="B5045" s="29">
        <v>3467</v>
      </c>
      <c r="C5045">
        <v>46</v>
      </c>
      <c r="D5045" s="34" t="s">
        <v>171</v>
      </c>
      <c r="E5045" s="34" t="s">
        <v>168</v>
      </c>
      <c r="F5045" s="35">
        <v>55.95</v>
      </c>
      <c r="G5045" s="36">
        <v>0</v>
      </c>
      <c r="H5045" s="35">
        <v>55.95</v>
      </c>
      <c r="I5045" s="35">
        <v>32.47</v>
      </c>
      <c r="J5045">
        <v>17</v>
      </c>
      <c r="K5045">
        <v>3014</v>
      </c>
      <c r="L5045" s="37">
        <f t="shared" si="234"/>
        <v>951.15000000000009</v>
      </c>
      <c r="M5045" s="35">
        <f t="shared" si="235"/>
        <v>0</v>
      </c>
      <c r="N5045" s="35">
        <f t="shared" si="236"/>
        <v>399.16000000000008</v>
      </c>
    </row>
    <row r="5046" spans="1:14">
      <c r="A5046" s="33">
        <v>41454</v>
      </c>
      <c r="B5046" s="29">
        <v>3467</v>
      </c>
      <c r="C5046">
        <v>46</v>
      </c>
      <c r="D5046" s="34" t="s">
        <v>171</v>
      </c>
      <c r="E5046" s="34" t="s">
        <v>168</v>
      </c>
      <c r="F5046" s="35">
        <v>55.95</v>
      </c>
      <c r="G5046" s="36">
        <v>0</v>
      </c>
      <c r="H5046" s="35">
        <v>55.95</v>
      </c>
      <c r="I5046" s="35">
        <v>32.47</v>
      </c>
      <c r="J5046">
        <v>38</v>
      </c>
      <c r="K5046">
        <v>3014</v>
      </c>
      <c r="L5046" s="37">
        <f t="shared" si="234"/>
        <v>2126.1</v>
      </c>
      <c r="M5046" s="35">
        <f t="shared" si="235"/>
        <v>0</v>
      </c>
      <c r="N5046" s="35">
        <f t="shared" si="236"/>
        <v>892.24000000000012</v>
      </c>
    </row>
    <row r="5047" spans="1:14">
      <c r="A5047" s="33">
        <v>41454</v>
      </c>
      <c r="B5047" s="29">
        <v>3468</v>
      </c>
      <c r="C5047">
        <v>1</v>
      </c>
      <c r="D5047" s="34" t="s">
        <v>171</v>
      </c>
      <c r="E5047" s="34" t="s">
        <v>168</v>
      </c>
      <c r="F5047" s="35">
        <v>43.95</v>
      </c>
      <c r="G5047" s="36">
        <v>0</v>
      </c>
      <c r="H5047" s="35">
        <v>43.95</v>
      </c>
      <c r="I5047" s="35">
        <v>25.6</v>
      </c>
      <c r="J5047">
        <v>7</v>
      </c>
      <c r="K5047">
        <v>3010</v>
      </c>
      <c r="L5047" s="37">
        <f t="shared" si="234"/>
        <v>307.65000000000003</v>
      </c>
      <c r="M5047" s="35">
        <f t="shared" si="235"/>
        <v>0</v>
      </c>
      <c r="N5047" s="35">
        <f t="shared" si="236"/>
        <v>128.45000000000002</v>
      </c>
    </row>
    <row r="5048" spans="1:14">
      <c r="A5048" s="33">
        <v>41454</v>
      </c>
      <c r="B5048" s="29">
        <v>3469</v>
      </c>
      <c r="C5048">
        <v>25</v>
      </c>
      <c r="D5048" s="34" t="s">
        <v>173</v>
      </c>
      <c r="E5048" s="34" t="s">
        <v>168</v>
      </c>
      <c r="F5048" s="35">
        <v>0.95</v>
      </c>
      <c r="G5048" s="36">
        <v>0</v>
      </c>
      <c r="H5048" s="35">
        <v>0.95</v>
      </c>
      <c r="I5048" s="35">
        <v>0.35</v>
      </c>
      <c r="J5048">
        <v>32</v>
      </c>
      <c r="K5048">
        <v>3032</v>
      </c>
      <c r="L5048" s="37">
        <f t="shared" si="234"/>
        <v>30.4</v>
      </c>
      <c r="M5048" s="35">
        <f t="shared" si="235"/>
        <v>0</v>
      </c>
      <c r="N5048" s="35">
        <f t="shared" si="236"/>
        <v>19.2</v>
      </c>
    </row>
    <row r="5049" spans="1:14">
      <c r="A5049" s="33">
        <v>41454</v>
      </c>
      <c r="B5049" s="29">
        <v>3469</v>
      </c>
      <c r="C5049">
        <v>46</v>
      </c>
      <c r="D5049" s="34" t="s">
        <v>173</v>
      </c>
      <c r="E5049" s="34" t="s">
        <v>168</v>
      </c>
      <c r="F5049" s="35">
        <v>55.95</v>
      </c>
      <c r="G5049" s="36">
        <v>0</v>
      </c>
      <c r="H5049" s="35">
        <v>55.95</v>
      </c>
      <c r="I5049" s="35">
        <v>32.47</v>
      </c>
      <c r="J5049">
        <v>8</v>
      </c>
      <c r="K5049">
        <v>3032</v>
      </c>
      <c r="L5049" s="37">
        <f t="shared" si="234"/>
        <v>447.6</v>
      </c>
      <c r="M5049" s="35">
        <f t="shared" si="235"/>
        <v>0</v>
      </c>
      <c r="N5049" s="35">
        <f t="shared" si="236"/>
        <v>187.84000000000003</v>
      </c>
    </row>
    <row r="5050" spans="1:14">
      <c r="A5050" s="33">
        <v>41454</v>
      </c>
      <c r="B5050" s="29">
        <v>3470</v>
      </c>
      <c r="C5050">
        <v>15</v>
      </c>
      <c r="D5050" s="34" t="s">
        <v>171</v>
      </c>
      <c r="E5050" s="34" t="s">
        <v>168</v>
      </c>
      <c r="F5050" s="35">
        <v>28.95</v>
      </c>
      <c r="G5050" s="36">
        <v>0</v>
      </c>
      <c r="H5050" s="35">
        <v>28.95</v>
      </c>
      <c r="I5050" s="35">
        <v>17.53</v>
      </c>
      <c r="J5050">
        <v>34</v>
      </c>
      <c r="K5050">
        <v>3011</v>
      </c>
      <c r="L5050" s="37">
        <f t="shared" si="234"/>
        <v>984.3</v>
      </c>
      <c r="M5050" s="35">
        <f t="shared" si="235"/>
        <v>0</v>
      </c>
      <c r="N5050" s="35">
        <f t="shared" si="236"/>
        <v>388.27999999999992</v>
      </c>
    </row>
    <row r="5051" spans="1:14">
      <c r="A5051" s="33">
        <v>41454</v>
      </c>
      <c r="B5051" s="29">
        <v>3471</v>
      </c>
      <c r="C5051">
        <v>26</v>
      </c>
      <c r="D5051" s="34" t="s">
        <v>171</v>
      </c>
      <c r="E5051" s="34" t="s">
        <v>168</v>
      </c>
      <c r="F5051" s="35">
        <v>0.95</v>
      </c>
      <c r="G5051" s="36">
        <v>0</v>
      </c>
      <c r="H5051" s="35">
        <v>0.95</v>
      </c>
      <c r="I5051" s="35">
        <v>0.42</v>
      </c>
      <c r="J5051">
        <v>1</v>
      </c>
      <c r="K5051">
        <v>3031</v>
      </c>
      <c r="L5051" s="37">
        <f t="shared" si="234"/>
        <v>0.95</v>
      </c>
      <c r="M5051" s="35">
        <f t="shared" si="235"/>
        <v>0</v>
      </c>
      <c r="N5051" s="35">
        <f t="shared" si="236"/>
        <v>0.53</v>
      </c>
    </row>
    <row r="5052" spans="1:14">
      <c r="A5052" s="33">
        <v>41454</v>
      </c>
      <c r="B5052" s="29">
        <v>3472</v>
      </c>
      <c r="C5052">
        <v>47</v>
      </c>
      <c r="D5052" s="34" t="s">
        <v>173</v>
      </c>
      <c r="E5052" s="34" t="s">
        <v>168</v>
      </c>
      <c r="F5052" s="35">
        <v>28.95</v>
      </c>
      <c r="G5052" s="36">
        <v>0</v>
      </c>
      <c r="H5052" s="35">
        <v>28.95</v>
      </c>
      <c r="I5052" s="35">
        <v>8.86</v>
      </c>
      <c r="J5052">
        <v>33</v>
      </c>
      <c r="K5052">
        <v>3030</v>
      </c>
      <c r="L5052" s="37">
        <f t="shared" si="234"/>
        <v>955.35</v>
      </c>
      <c r="M5052" s="35">
        <f t="shared" si="235"/>
        <v>0</v>
      </c>
      <c r="N5052" s="35">
        <f t="shared" si="236"/>
        <v>662.97</v>
      </c>
    </row>
    <row r="5053" spans="1:14">
      <c r="A5053" s="33">
        <v>41454</v>
      </c>
      <c r="B5053" s="29">
        <v>3473</v>
      </c>
      <c r="C5053">
        <v>21</v>
      </c>
      <c r="D5053" s="34" t="s">
        <v>171</v>
      </c>
      <c r="E5053" s="34" t="s">
        <v>168</v>
      </c>
      <c r="F5053" s="35">
        <v>26.95</v>
      </c>
      <c r="G5053" s="36">
        <v>0</v>
      </c>
      <c r="H5053" s="35">
        <v>26.95</v>
      </c>
      <c r="I5053" s="35">
        <v>12.42</v>
      </c>
      <c r="J5053">
        <v>24</v>
      </c>
      <c r="K5053">
        <v>3016</v>
      </c>
      <c r="L5053" s="37">
        <f t="shared" si="234"/>
        <v>646.79999999999995</v>
      </c>
      <c r="M5053" s="35">
        <f t="shared" si="235"/>
        <v>0</v>
      </c>
      <c r="N5053" s="35">
        <f t="shared" si="236"/>
        <v>348.71999999999997</v>
      </c>
    </row>
    <row r="5054" spans="1:14">
      <c r="A5054" s="33">
        <v>41454</v>
      </c>
      <c r="B5054" s="29">
        <v>3474</v>
      </c>
      <c r="C5054">
        <v>5</v>
      </c>
      <c r="D5054" s="34" t="s">
        <v>173</v>
      </c>
      <c r="E5054" s="34" t="s">
        <v>168</v>
      </c>
      <c r="F5054" s="35">
        <v>24.95</v>
      </c>
      <c r="G5054" s="36">
        <v>0</v>
      </c>
      <c r="H5054" s="35">
        <v>24.95</v>
      </c>
      <c r="I5054" s="35">
        <v>12.27</v>
      </c>
      <c r="J5054">
        <v>5</v>
      </c>
      <c r="K5054">
        <v>3017</v>
      </c>
      <c r="L5054" s="37">
        <f t="shared" si="234"/>
        <v>124.75</v>
      </c>
      <c r="M5054" s="35">
        <f t="shared" si="235"/>
        <v>0</v>
      </c>
      <c r="N5054" s="35">
        <f t="shared" si="236"/>
        <v>63.4</v>
      </c>
    </row>
    <row r="5055" spans="1:14">
      <c r="A5055" s="33">
        <v>41454</v>
      </c>
      <c r="B5055" s="29">
        <v>3475</v>
      </c>
      <c r="C5055">
        <v>9</v>
      </c>
      <c r="D5055" s="34" t="s">
        <v>171</v>
      </c>
      <c r="E5055" s="34" t="s">
        <v>168</v>
      </c>
      <c r="F5055" s="35">
        <v>48.95</v>
      </c>
      <c r="G5055" s="36">
        <v>0</v>
      </c>
      <c r="H5055" s="35">
        <v>48.95</v>
      </c>
      <c r="I5055" s="35">
        <v>24.52</v>
      </c>
      <c r="J5055">
        <v>23</v>
      </c>
      <c r="K5055">
        <v>3026</v>
      </c>
      <c r="L5055" s="37">
        <f t="shared" si="234"/>
        <v>1125.8500000000001</v>
      </c>
      <c r="M5055" s="35">
        <f t="shared" si="235"/>
        <v>0</v>
      </c>
      <c r="N5055" s="35">
        <f t="shared" si="236"/>
        <v>561.8900000000001</v>
      </c>
    </row>
    <row r="5056" spans="1:14">
      <c r="A5056" s="33">
        <v>41454</v>
      </c>
      <c r="B5056" s="29">
        <v>3476</v>
      </c>
      <c r="C5056">
        <v>10</v>
      </c>
      <c r="D5056" s="34" t="s">
        <v>173</v>
      </c>
      <c r="E5056" s="34" t="s">
        <v>168</v>
      </c>
      <c r="F5056" s="35">
        <v>34.950000000000003</v>
      </c>
      <c r="G5056" s="36">
        <v>0</v>
      </c>
      <c r="H5056" s="35">
        <v>34.950000000000003</v>
      </c>
      <c r="I5056" s="35">
        <v>22.13</v>
      </c>
      <c r="J5056">
        <v>10</v>
      </c>
      <c r="K5056">
        <v>3017</v>
      </c>
      <c r="L5056" s="37">
        <f t="shared" si="234"/>
        <v>349.5</v>
      </c>
      <c r="M5056" s="35">
        <f t="shared" si="235"/>
        <v>0</v>
      </c>
      <c r="N5056" s="35">
        <f t="shared" si="236"/>
        <v>128.20000000000005</v>
      </c>
    </row>
    <row r="5057" spans="1:14">
      <c r="A5057" s="33">
        <v>41454</v>
      </c>
      <c r="B5057" s="29">
        <v>3476</v>
      </c>
      <c r="C5057">
        <v>14</v>
      </c>
      <c r="D5057" s="34" t="s">
        <v>173</v>
      </c>
      <c r="E5057" s="34" t="s">
        <v>168</v>
      </c>
      <c r="F5057" s="35">
        <v>31.95</v>
      </c>
      <c r="G5057" s="36">
        <v>0</v>
      </c>
      <c r="H5057" s="35">
        <v>31.95</v>
      </c>
      <c r="I5057" s="35">
        <v>17.38</v>
      </c>
      <c r="J5057">
        <v>2</v>
      </c>
      <c r="K5057">
        <v>3017</v>
      </c>
      <c r="L5057" s="37">
        <f t="shared" si="234"/>
        <v>63.9</v>
      </c>
      <c r="M5057" s="35">
        <f t="shared" si="235"/>
        <v>0</v>
      </c>
      <c r="N5057" s="35">
        <f t="shared" si="236"/>
        <v>29.14</v>
      </c>
    </row>
    <row r="5058" spans="1:14">
      <c r="A5058" s="33">
        <v>41455</v>
      </c>
      <c r="B5058" s="29">
        <v>3477</v>
      </c>
      <c r="C5058">
        <v>37</v>
      </c>
      <c r="D5058" s="34" t="s">
        <v>167</v>
      </c>
      <c r="E5058" s="34" t="s">
        <v>168</v>
      </c>
      <c r="F5058" s="35">
        <v>24.95</v>
      </c>
      <c r="G5058" s="36">
        <v>0</v>
      </c>
      <c r="H5058" s="35">
        <v>24.95</v>
      </c>
      <c r="I5058" s="35">
        <v>9.3800000000000008</v>
      </c>
      <c r="J5058">
        <v>11</v>
      </c>
      <c r="K5058">
        <v>3024</v>
      </c>
      <c r="L5058" s="37">
        <f t="shared" si="234"/>
        <v>274.45</v>
      </c>
      <c r="M5058" s="35">
        <f t="shared" si="235"/>
        <v>0</v>
      </c>
      <c r="N5058" s="35">
        <f t="shared" si="236"/>
        <v>171.26999999999998</v>
      </c>
    </row>
    <row r="5059" spans="1:14">
      <c r="A5059" s="33">
        <v>41455</v>
      </c>
      <c r="B5059" s="29">
        <v>3477</v>
      </c>
      <c r="C5059">
        <v>4</v>
      </c>
      <c r="D5059" s="34" t="s">
        <v>167</v>
      </c>
      <c r="E5059" s="34" t="s">
        <v>168</v>
      </c>
      <c r="F5059" s="35">
        <v>73.95</v>
      </c>
      <c r="G5059" s="36">
        <v>0.1</v>
      </c>
      <c r="H5059" s="35">
        <v>66.56</v>
      </c>
      <c r="I5059" s="35">
        <v>38.86</v>
      </c>
      <c r="J5059">
        <v>1</v>
      </c>
      <c r="K5059">
        <v>3024</v>
      </c>
      <c r="L5059" s="37">
        <f t="shared" ref="L5059:L5061" si="237">H5059*J5059</f>
        <v>66.56</v>
      </c>
      <c r="M5059" s="35">
        <f t="shared" ref="M5059:M5061" si="238">F5059-H5059</f>
        <v>7.3900000000000006</v>
      </c>
      <c r="N5059" s="35">
        <f t="shared" ref="N5059:N5061" si="239">(H5059-I5059)*J5059</f>
        <v>27.700000000000003</v>
      </c>
    </row>
    <row r="5060" spans="1:14">
      <c r="A5060" s="33">
        <v>41455</v>
      </c>
      <c r="B5060" s="29">
        <v>3478</v>
      </c>
      <c r="C5060">
        <v>21</v>
      </c>
      <c r="D5060" s="34" t="s">
        <v>171</v>
      </c>
      <c r="E5060" s="34" t="s">
        <v>168</v>
      </c>
      <c r="F5060" s="35">
        <v>26.95</v>
      </c>
      <c r="G5060" s="36">
        <v>0</v>
      </c>
      <c r="H5060" s="35">
        <v>26.95</v>
      </c>
      <c r="I5060" s="35">
        <v>12.42</v>
      </c>
      <c r="J5060">
        <v>24</v>
      </c>
      <c r="K5060">
        <v>3018</v>
      </c>
      <c r="L5060" s="37">
        <f t="shared" si="237"/>
        <v>646.79999999999995</v>
      </c>
      <c r="M5060" s="35">
        <f t="shared" si="238"/>
        <v>0</v>
      </c>
      <c r="N5060" s="35">
        <f t="shared" si="239"/>
        <v>348.71999999999997</v>
      </c>
    </row>
    <row r="5061" spans="1:14">
      <c r="A5061" s="33">
        <v>41455</v>
      </c>
      <c r="B5061" s="29">
        <v>3479</v>
      </c>
      <c r="C5061">
        <v>23</v>
      </c>
      <c r="D5061" s="34" t="s">
        <v>167</v>
      </c>
      <c r="E5061" s="34" t="s">
        <v>168</v>
      </c>
      <c r="F5061" s="35">
        <v>2.95</v>
      </c>
      <c r="G5061" s="36">
        <v>0</v>
      </c>
      <c r="H5061" s="35">
        <v>2.95</v>
      </c>
      <c r="I5061" s="35">
        <v>1.68</v>
      </c>
      <c r="J5061">
        <v>14</v>
      </c>
      <c r="K5061">
        <v>3010</v>
      </c>
      <c r="L5061" s="37">
        <f t="shared" si="237"/>
        <v>41.300000000000004</v>
      </c>
      <c r="M5061" s="35">
        <f t="shared" si="238"/>
        <v>0</v>
      </c>
      <c r="N5061" s="35">
        <f t="shared" si="239"/>
        <v>17.780000000000005</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Data</vt:lpstr>
      <vt:lpstr>Dashboard</vt:lpstr>
      <vt:lpstr>Data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Quach</dc:creator>
  <cp:lastModifiedBy>Lenovo</cp:lastModifiedBy>
  <cp:lastPrinted>2023-03-30T18:58:09Z</cp:lastPrinted>
  <dcterms:created xsi:type="dcterms:W3CDTF">2022-04-21T14:05:43Z</dcterms:created>
  <dcterms:modified xsi:type="dcterms:W3CDTF">2023-04-06T19:54:33Z</dcterms:modified>
</cp:coreProperties>
</file>